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namedSheetViews/namedSheetView1.xml" ContentType="application/vnd.ms-excel.namedsheetviews+xml"/>
  <Override PartName="/xl/drawings/drawing1.xml" ContentType="application/vnd.openxmlformats-officedocument.drawing+xml"/>
  <Override PartName="/xl/drawings/drawing2.xml" ContentType="application/vnd.openxmlformats-officedocument.drawing+xml"/>
  <Override PartName="/xl/tables/table5.xml" ContentType="application/vnd.openxmlformats-officedocument.spreadsheetml.table+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941" documentId="8_{448A3764-1569-488C-AAE8-7DB0FDEBDE86}" xr6:coauthVersionLast="47" xr6:coauthVersionMax="47" xr10:uidLastSave="{622E35A1-10C0-43EF-8FF6-E9B885458F2C}"/>
  <bookViews>
    <workbookView xWindow="-108" yWindow="-108" windowWidth="23256" windowHeight="12456" firstSheet="6" activeTab="11" xr2:uid="{00000000-000D-0000-FFFF-FFFF00000000}"/>
  </bookViews>
  <sheets>
    <sheet name="Customer Names" sheetId="3" r:id="rId1"/>
    <sheet name="Medical Examinations" sheetId="2" r:id="rId2"/>
    <sheet name="Hospitalisation Details" sheetId="1" r:id="rId3"/>
    <sheet name="Data cleaning" sheetId="5" r:id="rId4"/>
    <sheet name="screen shot" sheetId="8" r:id="rId5"/>
    <sheet name="Data transformation" sheetId="7" r:id="rId6"/>
    <sheet name="Health care" sheetId="9" r:id="rId7"/>
    <sheet name="screen shot2" sheetId="10" r:id="rId8"/>
    <sheet name="Pie Donut Chart " sheetId="12" r:id="rId9"/>
    <sheet name="LineScatter Plot  " sheetId="18" r:id="rId10"/>
    <sheet name=" Column Bar Chart  " sheetId="17" r:id="rId11"/>
    <sheet name="Dashboard" sheetId="25" r:id="rId12"/>
  </sheets>
  <definedNames>
    <definedName name="_xlcn.WorksheetConnection_Module1.xlsxTable11" hidden="1">Hosp_details[]</definedName>
    <definedName name="_xlcn.WorksheetConnection_Module1.xlsxTable31" hidden="1">medical_exam[]</definedName>
    <definedName name="Cust_name">Table5[]</definedName>
    <definedName name="hospitalisation">Hosp_details[]</definedName>
    <definedName name="med_exam">medical_exam[]</definedName>
    <definedName name="Slicer_Diabetes_Status">#N/A</definedName>
    <definedName name="Slicer_Weight_Status">#N/A</definedName>
  </definedNames>
  <calcPr calcId="191029"/>
  <pivotCaches>
    <pivotCache cacheId="58" r:id="rId13"/>
    <pivotCache cacheId="1" r:id="rId14"/>
    <pivotCache cacheId="51" r:id="rId15"/>
    <pivotCache cacheId="57"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Module 1.xlsx!Table3"/>
          <x15:modelTable id="Table1" name="Table1" connection="WorksheetConnection_Module 1.xlsx!Table1"/>
        </x15:modelTables>
        <x15:modelRelationships>
          <x15:modelRelationship fromTable="Table1" fromColumn="Customer ID" toTable="Table3"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5" l="1"/>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980"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1466" i="9"/>
  <c r="P1467" i="9"/>
  <c r="P1468" i="9"/>
  <c r="P1469" i="9"/>
  <c r="P1470" i="9"/>
  <c r="P1471" i="9"/>
  <c r="P1472" i="9"/>
  <c r="P1473" i="9"/>
  <c r="P1474" i="9"/>
  <c r="P1475" i="9"/>
  <c r="P1476" i="9"/>
  <c r="P1477" i="9"/>
  <c r="P1478" i="9"/>
  <c r="P1479" i="9"/>
  <c r="P1480" i="9"/>
  <c r="P1481" i="9"/>
  <c r="P1482" i="9"/>
  <c r="P1483" i="9"/>
  <c r="P1484" i="9"/>
  <c r="P1485" i="9"/>
  <c r="P1486" i="9"/>
  <c r="P1487" i="9"/>
  <c r="P1488" i="9"/>
  <c r="P1489" i="9"/>
  <c r="P1490" i="9"/>
  <c r="P1491" i="9"/>
  <c r="P1492" i="9"/>
  <c r="P1493" i="9"/>
  <c r="P1494" i="9"/>
  <c r="P1495" i="9"/>
  <c r="P1496" i="9"/>
  <c r="P1497" i="9"/>
  <c r="P1498" i="9"/>
  <c r="P1499" i="9"/>
  <c r="P1500" i="9"/>
  <c r="P1501" i="9"/>
  <c r="P1502" i="9"/>
  <c r="P1503" i="9"/>
  <c r="P1504" i="9"/>
  <c r="P1505" i="9"/>
  <c r="P1506" i="9"/>
  <c r="P1507" i="9"/>
  <c r="P1508" i="9"/>
  <c r="P1509" i="9"/>
  <c r="P1510" i="9"/>
  <c r="P1511" i="9"/>
  <c r="P1512" i="9"/>
  <c r="P1513" i="9"/>
  <c r="P1514" i="9"/>
  <c r="P1515" i="9"/>
  <c r="P1516" i="9"/>
  <c r="P1517" i="9"/>
  <c r="P1518" i="9"/>
  <c r="P1519" i="9"/>
  <c r="P1520" i="9"/>
  <c r="P1521" i="9"/>
  <c r="P1522" i="9"/>
  <c r="P1523" i="9"/>
  <c r="P1524" i="9"/>
  <c r="P1525" i="9"/>
  <c r="P1526" i="9"/>
  <c r="P1527" i="9"/>
  <c r="P1528" i="9"/>
  <c r="P1529" i="9"/>
  <c r="P1530" i="9"/>
  <c r="P1531" i="9"/>
  <c r="P1532" i="9"/>
  <c r="P1533" i="9"/>
  <c r="P1534" i="9"/>
  <c r="P1535" i="9"/>
  <c r="P1536" i="9"/>
  <c r="P1537" i="9"/>
  <c r="P1538" i="9"/>
  <c r="P1539" i="9"/>
  <c r="P1540" i="9"/>
  <c r="P1541" i="9"/>
  <c r="P1542" i="9"/>
  <c r="P1543" i="9"/>
  <c r="P1544" i="9"/>
  <c r="P1545" i="9"/>
  <c r="P1546" i="9"/>
  <c r="P1547" i="9"/>
  <c r="P1548" i="9"/>
  <c r="P1549" i="9"/>
  <c r="P1550" i="9"/>
  <c r="P1551" i="9"/>
  <c r="P1552" i="9"/>
  <c r="P1553" i="9"/>
  <c r="P1554" i="9"/>
  <c r="P1555" i="9"/>
  <c r="P1556" i="9"/>
  <c r="P1557" i="9"/>
  <c r="P1558" i="9"/>
  <c r="P1559" i="9"/>
  <c r="P1560" i="9"/>
  <c r="P1561" i="9"/>
  <c r="P1562" i="9"/>
  <c r="P1563" i="9"/>
  <c r="P1564" i="9"/>
  <c r="P1565" i="9"/>
  <c r="P1566" i="9"/>
  <c r="P1567" i="9"/>
  <c r="P1568" i="9"/>
  <c r="P1569" i="9"/>
  <c r="P1570" i="9"/>
  <c r="P1571" i="9"/>
  <c r="P1572" i="9"/>
  <c r="P1573" i="9"/>
  <c r="P1574" i="9"/>
  <c r="P1575" i="9"/>
  <c r="P1576" i="9"/>
  <c r="P1577" i="9"/>
  <c r="P1578" i="9"/>
  <c r="P1579" i="9"/>
  <c r="P1580" i="9"/>
  <c r="P1581" i="9"/>
  <c r="P1582" i="9"/>
  <c r="P1583" i="9"/>
  <c r="P1584" i="9"/>
  <c r="P1585" i="9"/>
  <c r="P1586" i="9"/>
  <c r="P1587" i="9"/>
  <c r="P1588" i="9"/>
  <c r="P1589" i="9"/>
  <c r="P1590" i="9"/>
  <c r="P1591" i="9"/>
  <c r="P1592" i="9"/>
  <c r="P1593" i="9"/>
  <c r="P1594" i="9"/>
  <c r="P1595" i="9"/>
  <c r="P1596" i="9"/>
  <c r="P1597" i="9"/>
  <c r="P1598" i="9"/>
  <c r="P1599" i="9"/>
  <c r="P1600" i="9"/>
  <c r="P1601" i="9"/>
  <c r="P1602" i="9"/>
  <c r="P1603" i="9"/>
  <c r="P1604" i="9"/>
  <c r="P1605" i="9"/>
  <c r="P1606" i="9"/>
  <c r="P1607" i="9"/>
  <c r="P1608" i="9"/>
  <c r="P1609" i="9"/>
  <c r="P1610" i="9"/>
  <c r="P1611" i="9"/>
  <c r="P1612" i="9"/>
  <c r="P1613" i="9"/>
  <c r="P1614" i="9"/>
  <c r="P1615" i="9"/>
  <c r="P1616" i="9"/>
  <c r="P1617" i="9"/>
  <c r="P1618" i="9"/>
  <c r="P1619" i="9"/>
  <c r="P1620" i="9"/>
  <c r="P1621" i="9"/>
  <c r="P1622" i="9"/>
  <c r="P1623" i="9"/>
  <c r="P1624" i="9"/>
  <c r="P1625" i="9"/>
  <c r="P1626" i="9"/>
  <c r="P1627" i="9"/>
  <c r="P1628" i="9"/>
  <c r="P1629" i="9"/>
  <c r="P1630" i="9"/>
  <c r="P1631" i="9"/>
  <c r="P1632" i="9"/>
  <c r="P1633" i="9"/>
  <c r="P1634" i="9"/>
  <c r="P1635" i="9"/>
  <c r="P1636" i="9"/>
  <c r="P1637" i="9"/>
  <c r="P1638" i="9"/>
  <c r="P1639" i="9"/>
  <c r="P1640" i="9"/>
  <c r="P1641" i="9"/>
  <c r="P1642" i="9"/>
  <c r="P1643" i="9"/>
  <c r="P1644" i="9"/>
  <c r="P1645" i="9"/>
  <c r="P1646" i="9"/>
  <c r="P1647" i="9"/>
  <c r="P1648" i="9"/>
  <c r="P1649" i="9"/>
  <c r="P1650" i="9"/>
  <c r="P1651" i="9"/>
  <c r="P1652" i="9"/>
  <c r="P1653" i="9"/>
  <c r="P1654" i="9"/>
  <c r="P1655" i="9"/>
  <c r="P1656" i="9"/>
  <c r="P1657" i="9"/>
  <c r="P1658" i="9"/>
  <c r="P1659" i="9"/>
  <c r="P1660" i="9"/>
  <c r="P1661" i="9"/>
  <c r="P1662" i="9"/>
  <c r="P1663" i="9"/>
  <c r="P1664" i="9"/>
  <c r="P1665" i="9"/>
  <c r="P1666" i="9"/>
  <c r="P1667" i="9"/>
  <c r="P1668" i="9"/>
  <c r="P1669" i="9"/>
  <c r="P1670" i="9"/>
  <c r="P1671" i="9"/>
  <c r="P1672" i="9"/>
  <c r="P1673" i="9"/>
  <c r="P1674" i="9"/>
  <c r="P1675" i="9"/>
  <c r="P1676" i="9"/>
  <c r="P1677" i="9"/>
  <c r="P1678" i="9"/>
  <c r="P1679" i="9"/>
  <c r="P1680" i="9"/>
  <c r="P1681" i="9"/>
  <c r="P1682" i="9"/>
  <c r="P1683" i="9"/>
  <c r="P1684" i="9"/>
  <c r="P1685" i="9"/>
  <c r="P1686" i="9"/>
  <c r="P1687" i="9"/>
  <c r="P1688" i="9"/>
  <c r="P1689" i="9"/>
  <c r="P1690" i="9"/>
  <c r="P1691" i="9"/>
  <c r="P1692" i="9"/>
  <c r="P1693" i="9"/>
  <c r="P1694" i="9"/>
  <c r="P1695" i="9"/>
  <c r="P1696" i="9"/>
  <c r="P1697" i="9"/>
  <c r="P1698" i="9"/>
  <c r="P1699" i="9"/>
  <c r="P1700" i="9"/>
  <c r="P1701" i="9"/>
  <c r="P1702" i="9"/>
  <c r="P1703" i="9"/>
  <c r="P1704" i="9"/>
  <c r="P1705" i="9"/>
  <c r="P1706" i="9"/>
  <c r="P1707" i="9"/>
  <c r="P1708" i="9"/>
  <c r="P1709" i="9"/>
  <c r="P1710" i="9"/>
  <c r="P1711" i="9"/>
  <c r="P1712" i="9"/>
  <c r="P1713" i="9"/>
  <c r="P1714" i="9"/>
  <c r="P1715" i="9"/>
  <c r="P1716" i="9"/>
  <c r="P1717" i="9"/>
  <c r="P1718" i="9"/>
  <c r="P1719" i="9"/>
  <c r="P1720" i="9"/>
  <c r="P1721" i="9"/>
  <c r="P1722" i="9"/>
  <c r="P1723" i="9"/>
  <c r="P1724" i="9"/>
  <c r="P1725" i="9"/>
  <c r="P1726" i="9"/>
  <c r="P1727" i="9"/>
  <c r="P1728" i="9"/>
  <c r="P1729" i="9"/>
  <c r="P1730" i="9"/>
  <c r="P1731" i="9"/>
  <c r="P1732" i="9"/>
  <c r="P1733" i="9"/>
  <c r="P1734" i="9"/>
  <c r="P1735" i="9"/>
  <c r="P1736" i="9"/>
  <c r="P1737" i="9"/>
  <c r="P1738" i="9"/>
  <c r="P1739" i="9"/>
  <c r="P1740" i="9"/>
  <c r="P1741" i="9"/>
  <c r="P1742" i="9"/>
  <c r="P1743" i="9"/>
  <c r="P1744" i="9"/>
  <c r="P1745" i="9"/>
  <c r="P1746" i="9"/>
  <c r="P1747" i="9"/>
  <c r="P1748" i="9"/>
  <c r="P1749" i="9"/>
  <c r="P1750" i="9"/>
  <c r="P1751" i="9"/>
  <c r="P1752" i="9"/>
  <c r="P1753" i="9"/>
  <c r="P1754" i="9"/>
  <c r="P1755" i="9"/>
  <c r="P1756" i="9"/>
  <c r="P1757" i="9"/>
  <c r="P1758" i="9"/>
  <c r="P1759" i="9"/>
  <c r="P1760" i="9"/>
  <c r="P1761" i="9"/>
  <c r="P1762" i="9"/>
  <c r="P1763" i="9"/>
  <c r="P1764" i="9"/>
  <c r="P1765" i="9"/>
  <c r="P1766" i="9"/>
  <c r="P1767" i="9"/>
  <c r="P1768" i="9"/>
  <c r="P1769" i="9"/>
  <c r="P1770" i="9"/>
  <c r="P1771" i="9"/>
  <c r="P1772" i="9"/>
  <c r="P1773" i="9"/>
  <c r="P1774" i="9"/>
  <c r="P1775" i="9"/>
  <c r="P1776" i="9"/>
  <c r="P1777" i="9"/>
  <c r="P1778" i="9"/>
  <c r="P1779" i="9"/>
  <c r="P1780" i="9"/>
  <c r="P1781" i="9"/>
  <c r="P1782" i="9"/>
  <c r="P1783" i="9"/>
  <c r="P1784" i="9"/>
  <c r="P1785" i="9"/>
  <c r="P1786" i="9"/>
  <c r="P1787" i="9"/>
  <c r="P1788" i="9"/>
  <c r="P1789" i="9"/>
  <c r="P1790" i="9"/>
  <c r="P1791" i="9"/>
  <c r="P1792" i="9"/>
  <c r="P1793" i="9"/>
  <c r="P1794" i="9"/>
  <c r="P1795" i="9"/>
  <c r="P1796" i="9"/>
  <c r="P1797" i="9"/>
  <c r="P1798" i="9"/>
  <c r="P1799" i="9"/>
  <c r="P1800" i="9"/>
  <c r="P1801" i="9"/>
  <c r="P1802" i="9"/>
  <c r="P1803" i="9"/>
  <c r="P1804" i="9"/>
  <c r="P1805" i="9"/>
  <c r="P1806" i="9"/>
  <c r="P1807" i="9"/>
  <c r="P1808" i="9"/>
  <c r="P1809" i="9"/>
  <c r="P1810" i="9"/>
  <c r="P1811" i="9"/>
  <c r="P1812" i="9"/>
  <c r="P1813" i="9"/>
  <c r="P1814" i="9"/>
  <c r="P1815" i="9"/>
  <c r="P1816" i="9"/>
  <c r="P1817" i="9"/>
  <c r="P1818" i="9"/>
  <c r="P1819" i="9"/>
  <c r="P1820" i="9"/>
  <c r="P1821" i="9"/>
  <c r="P1822" i="9"/>
  <c r="P1823" i="9"/>
  <c r="P1824" i="9"/>
  <c r="P1825" i="9"/>
  <c r="P1826" i="9"/>
  <c r="P1827" i="9"/>
  <c r="P1828" i="9"/>
  <c r="P1829" i="9"/>
  <c r="P1830" i="9"/>
  <c r="P1831" i="9"/>
  <c r="P1832" i="9"/>
  <c r="P1833" i="9"/>
  <c r="P1834" i="9"/>
  <c r="P1835" i="9"/>
  <c r="P1836" i="9"/>
  <c r="P1837" i="9"/>
  <c r="P1838" i="9"/>
  <c r="P1839" i="9"/>
  <c r="P1840" i="9"/>
  <c r="P1841" i="9"/>
  <c r="P1842" i="9"/>
  <c r="P1843" i="9"/>
  <c r="P1844" i="9"/>
  <c r="P1845" i="9"/>
  <c r="P1846" i="9"/>
  <c r="P1847" i="9"/>
  <c r="P1848" i="9"/>
  <c r="P1849" i="9"/>
  <c r="P1850" i="9"/>
  <c r="P1851" i="9"/>
  <c r="P1852" i="9"/>
  <c r="P1853" i="9"/>
  <c r="P1854" i="9"/>
  <c r="P1855" i="9"/>
  <c r="P1856" i="9"/>
  <c r="P1857" i="9"/>
  <c r="P1858" i="9"/>
  <c r="P1859" i="9"/>
  <c r="P1860" i="9"/>
  <c r="P1861" i="9"/>
  <c r="P1862" i="9"/>
  <c r="P1863" i="9"/>
  <c r="P1864" i="9"/>
  <c r="P1865" i="9"/>
  <c r="P1866" i="9"/>
  <c r="P1867" i="9"/>
  <c r="P1868" i="9"/>
  <c r="P1869" i="9"/>
  <c r="P1870" i="9"/>
  <c r="P1871" i="9"/>
  <c r="P1872" i="9"/>
  <c r="P1873" i="9"/>
  <c r="P1874" i="9"/>
  <c r="P1875" i="9"/>
  <c r="P1876" i="9"/>
  <c r="P1877" i="9"/>
  <c r="P1878" i="9"/>
  <c r="P1879" i="9"/>
  <c r="P1880" i="9"/>
  <c r="P1881" i="9"/>
  <c r="P1882" i="9"/>
  <c r="P1883" i="9"/>
  <c r="P1884" i="9"/>
  <c r="P1885" i="9"/>
  <c r="P1886" i="9"/>
  <c r="P1887" i="9"/>
  <c r="P1888" i="9"/>
  <c r="P1889" i="9"/>
  <c r="P1890" i="9"/>
  <c r="P1891" i="9"/>
  <c r="P1892" i="9"/>
  <c r="P1893" i="9"/>
  <c r="P1894" i="9"/>
  <c r="P1895" i="9"/>
  <c r="P1896" i="9"/>
  <c r="P1897" i="9"/>
  <c r="P1898" i="9"/>
  <c r="P1899" i="9"/>
  <c r="P1900" i="9"/>
  <c r="P1901" i="9"/>
  <c r="P1902" i="9"/>
  <c r="P1903" i="9"/>
  <c r="P1904" i="9"/>
  <c r="P1905" i="9"/>
  <c r="P1906" i="9"/>
  <c r="P1907" i="9"/>
  <c r="P1908" i="9"/>
  <c r="P1909" i="9"/>
  <c r="P1910" i="9"/>
  <c r="P1911" i="9"/>
  <c r="P1912" i="9"/>
  <c r="P1913" i="9"/>
  <c r="P1914" i="9"/>
  <c r="P1915" i="9"/>
  <c r="P1916" i="9"/>
  <c r="P1917" i="9"/>
  <c r="P1918" i="9"/>
  <c r="P1919" i="9"/>
  <c r="P1920" i="9"/>
  <c r="P1921" i="9"/>
  <c r="P1922" i="9"/>
  <c r="P1923" i="9"/>
  <c r="P1924" i="9"/>
  <c r="P1925" i="9"/>
  <c r="P1926" i="9"/>
  <c r="P1927" i="9"/>
  <c r="P1928" i="9"/>
  <c r="P1929" i="9"/>
  <c r="P1930" i="9"/>
  <c r="P1931" i="9"/>
  <c r="P1932" i="9"/>
  <c r="P1933" i="9"/>
  <c r="P1934" i="9"/>
  <c r="P1935" i="9"/>
  <c r="P1936" i="9"/>
  <c r="P1937" i="9"/>
  <c r="P1938" i="9"/>
  <c r="P1939" i="9"/>
  <c r="P1940" i="9"/>
  <c r="P1941" i="9"/>
  <c r="P1942" i="9"/>
  <c r="P1943" i="9"/>
  <c r="P1944" i="9"/>
  <c r="P1945" i="9"/>
  <c r="P1946" i="9"/>
  <c r="P1947" i="9"/>
  <c r="P1948" i="9"/>
  <c r="P1949" i="9"/>
  <c r="P1950" i="9"/>
  <c r="P1951" i="9"/>
  <c r="P1952" i="9"/>
  <c r="P1953" i="9"/>
  <c r="P1954" i="9"/>
  <c r="P1955" i="9"/>
  <c r="P1956" i="9"/>
  <c r="P1957" i="9"/>
  <c r="P1958" i="9"/>
  <c r="P1959" i="9"/>
  <c r="P1960" i="9"/>
  <c r="P1961" i="9"/>
  <c r="P1962" i="9"/>
  <c r="P1963" i="9"/>
  <c r="P1964" i="9"/>
  <c r="P1965" i="9"/>
  <c r="P1966" i="9"/>
  <c r="P1967" i="9"/>
  <c r="P1968" i="9"/>
  <c r="P1969" i="9"/>
  <c r="P1970" i="9"/>
  <c r="P1971" i="9"/>
  <c r="P1972" i="9"/>
  <c r="P1973" i="9"/>
  <c r="P1974" i="9"/>
  <c r="P1975" i="9"/>
  <c r="P1976" i="9"/>
  <c r="P1977" i="9"/>
  <c r="P1978" i="9"/>
  <c r="P1979" i="9"/>
  <c r="P1980" i="9"/>
  <c r="P1981" i="9"/>
  <c r="P1982" i="9"/>
  <c r="P1983" i="9"/>
  <c r="P1984" i="9"/>
  <c r="P1985" i="9"/>
  <c r="P1986" i="9"/>
  <c r="P1987" i="9"/>
  <c r="P1988" i="9"/>
  <c r="P1989" i="9"/>
  <c r="P1990" i="9"/>
  <c r="P1991" i="9"/>
  <c r="P1992" i="9"/>
  <c r="P1993" i="9"/>
  <c r="P1994" i="9"/>
  <c r="P1995" i="9"/>
  <c r="P1996" i="9"/>
  <c r="P1997" i="9"/>
  <c r="P1998" i="9"/>
  <c r="P1999" i="9"/>
  <c r="P2000" i="9"/>
  <c r="P2001" i="9"/>
  <c r="P2002" i="9"/>
  <c r="P2003" i="9"/>
  <c r="P2004" i="9"/>
  <c r="P2005" i="9"/>
  <c r="P2006" i="9"/>
  <c r="P2007" i="9"/>
  <c r="P2008" i="9"/>
  <c r="P2009" i="9"/>
  <c r="P2010" i="9"/>
  <c r="P2011" i="9"/>
  <c r="P2012" i="9"/>
  <c r="P2013" i="9"/>
  <c r="P2014" i="9"/>
  <c r="P2015" i="9"/>
  <c r="P2016" i="9"/>
  <c r="P2017" i="9"/>
  <c r="P2018" i="9"/>
  <c r="P2019" i="9"/>
  <c r="P2020" i="9"/>
  <c r="P2021" i="9"/>
  <c r="P2022" i="9"/>
  <c r="P2023" i="9"/>
  <c r="P2024" i="9"/>
  <c r="P2025" i="9"/>
  <c r="P2026" i="9"/>
  <c r="P2027" i="9"/>
  <c r="P2028" i="9"/>
  <c r="P2029" i="9"/>
  <c r="P2030" i="9"/>
  <c r="P2031" i="9"/>
  <c r="P2032" i="9"/>
  <c r="P2033" i="9"/>
  <c r="P2034" i="9"/>
  <c r="P2035" i="9"/>
  <c r="P2036" i="9"/>
  <c r="P2037" i="9"/>
  <c r="P2038" i="9"/>
  <c r="P2039" i="9"/>
  <c r="P2040" i="9"/>
  <c r="P2041" i="9"/>
  <c r="P2042" i="9"/>
  <c r="P2043" i="9"/>
  <c r="P2044" i="9"/>
  <c r="P2045" i="9"/>
  <c r="P2046" i="9"/>
  <c r="P2047" i="9"/>
  <c r="P2048" i="9"/>
  <c r="P2049" i="9"/>
  <c r="P2050" i="9"/>
  <c r="P2051" i="9"/>
  <c r="P2052" i="9"/>
  <c r="P2053" i="9"/>
  <c r="P2054" i="9"/>
  <c r="P2055" i="9"/>
  <c r="P2056" i="9"/>
  <c r="P2057" i="9"/>
  <c r="P2058" i="9"/>
  <c r="P2059" i="9"/>
  <c r="P2060" i="9"/>
  <c r="P2061" i="9"/>
  <c r="P2062" i="9"/>
  <c r="P2063" i="9"/>
  <c r="P2064" i="9"/>
  <c r="P2065" i="9"/>
  <c r="P2066" i="9"/>
  <c r="P2067" i="9"/>
  <c r="P2068" i="9"/>
  <c r="P2069" i="9"/>
  <c r="P2070" i="9"/>
  <c r="P2071" i="9"/>
  <c r="P2072" i="9"/>
  <c r="P2073" i="9"/>
  <c r="P2074" i="9"/>
  <c r="P2075" i="9"/>
  <c r="P2076" i="9"/>
  <c r="P2077" i="9"/>
  <c r="P2078" i="9"/>
  <c r="P2079" i="9"/>
  <c r="P2080" i="9"/>
  <c r="P2081" i="9"/>
  <c r="P2082" i="9"/>
  <c r="P2083" i="9"/>
  <c r="P2084" i="9"/>
  <c r="P2085" i="9"/>
  <c r="P2086" i="9"/>
  <c r="P2087" i="9"/>
  <c r="P2088" i="9"/>
  <c r="P2089" i="9"/>
  <c r="P2090" i="9"/>
  <c r="P2091" i="9"/>
  <c r="P2092" i="9"/>
  <c r="P2093" i="9"/>
  <c r="P2094" i="9"/>
  <c r="P2095" i="9"/>
  <c r="P2096" i="9"/>
  <c r="P2097" i="9"/>
  <c r="P2098" i="9"/>
  <c r="P2099" i="9"/>
  <c r="P2100" i="9"/>
  <c r="P2101" i="9"/>
  <c r="P2102" i="9"/>
  <c r="P2103" i="9"/>
  <c r="P2104" i="9"/>
  <c r="P2105" i="9"/>
  <c r="P2106" i="9"/>
  <c r="P2107" i="9"/>
  <c r="P2108" i="9"/>
  <c r="P2109" i="9"/>
  <c r="P2110" i="9"/>
  <c r="P2111" i="9"/>
  <c r="P2112" i="9"/>
  <c r="P2113" i="9"/>
  <c r="P2114" i="9"/>
  <c r="P2115" i="9"/>
  <c r="P2116" i="9"/>
  <c r="P2117" i="9"/>
  <c r="P2118" i="9"/>
  <c r="P2119" i="9"/>
  <c r="P2120" i="9"/>
  <c r="P2121" i="9"/>
  <c r="P2122" i="9"/>
  <c r="P2123" i="9"/>
  <c r="P2124" i="9"/>
  <c r="P2125" i="9"/>
  <c r="P2126" i="9"/>
  <c r="P2127" i="9"/>
  <c r="P2128" i="9"/>
  <c r="P2129" i="9"/>
  <c r="P2130" i="9"/>
  <c r="P2131" i="9"/>
  <c r="P2132" i="9"/>
  <c r="P2133" i="9"/>
  <c r="P2134" i="9"/>
  <c r="P2135" i="9"/>
  <c r="P2136" i="9"/>
  <c r="P2137" i="9"/>
  <c r="P2138" i="9"/>
  <c r="P2139" i="9"/>
  <c r="P2140" i="9"/>
  <c r="P2141" i="9"/>
  <c r="P2142" i="9"/>
  <c r="P2143" i="9"/>
  <c r="P2144" i="9"/>
  <c r="P2145" i="9"/>
  <c r="P2146" i="9"/>
  <c r="P2147" i="9"/>
  <c r="P2148" i="9"/>
  <c r="P2149" i="9"/>
  <c r="P2150" i="9"/>
  <c r="P2151" i="9"/>
  <c r="P2152" i="9"/>
  <c r="P2153" i="9"/>
  <c r="P2154" i="9"/>
  <c r="P2155" i="9"/>
  <c r="P2156" i="9"/>
  <c r="P2157" i="9"/>
  <c r="P2158" i="9"/>
  <c r="P2159" i="9"/>
  <c r="P2160" i="9"/>
  <c r="P2161" i="9"/>
  <c r="P2162" i="9"/>
  <c r="P2163" i="9"/>
  <c r="P2164" i="9"/>
  <c r="P2165" i="9"/>
  <c r="P2166" i="9"/>
  <c r="P2167" i="9"/>
  <c r="P2168" i="9"/>
  <c r="P2169" i="9"/>
  <c r="P2170" i="9"/>
  <c r="P2171" i="9"/>
  <c r="P2172" i="9"/>
  <c r="P2173" i="9"/>
  <c r="P2174" i="9"/>
  <c r="P2175" i="9"/>
  <c r="P2176" i="9"/>
  <c r="P2177" i="9"/>
  <c r="P2178" i="9"/>
  <c r="P2179" i="9"/>
  <c r="P2180" i="9"/>
  <c r="P2181" i="9"/>
  <c r="P2182" i="9"/>
  <c r="P2183" i="9"/>
  <c r="P2184" i="9"/>
  <c r="P2185" i="9"/>
  <c r="P2186" i="9"/>
  <c r="P2187" i="9"/>
  <c r="P2188" i="9"/>
  <c r="P2189" i="9"/>
  <c r="P2190" i="9"/>
  <c r="P2191" i="9"/>
  <c r="P2192" i="9"/>
  <c r="P2193" i="9"/>
  <c r="P2194" i="9"/>
  <c r="P2195" i="9"/>
  <c r="P2196" i="9"/>
  <c r="P2197" i="9"/>
  <c r="P2198" i="9"/>
  <c r="P2199" i="9"/>
  <c r="P2200" i="9"/>
  <c r="P2201" i="9"/>
  <c r="P2202" i="9"/>
  <c r="P2203" i="9"/>
  <c r="P2204" i="9"/>
  <c r="P2205" i="9"/>
  <c r="P2206" i="9"/>
  <c r="P2207" i="9"/>
  <c r="P2208" i="9"/>
  <c r="P2209" i="9"/>
  <c r="P2210" i="9"/>
  <c r="P2211" i="9"/>
  <c r="P2212" i="9"/>
  <c r="P2213" i="9"/>
  <c r="P2214" i="9"/>
  <c r="P2215" i="9"/>
  <c r="P2216" i="9"/>
  <c r="P2217" i="9"/>
  <c r="P2218" i="9"/>
  <c r="P2219" i="9"/>
  <c r="P2220" i="9"/>
  <c r="P2221" i="9"/>
  <c r="P2222" i="9"/>
  <c r="P2223" i="9"/>
  <c r="P2224" i="9"/>
  <c r="P2225" i="9"/>
  <c r="P2226" i="9"/>
  <c r="P2227" i="9"/>
  <c r="P2228" i="9"/>
  <c r="P2229" i="9"/>
  <c r="P2230" i="9"/>
  <c r="P2231" i="9"/>
  <c r="P2232" i="9"/>
  <c r="P2233" i="9"/>
  <c r="P2234" i="9"/>
  <c r="P2235" i="9"/>
  <c r="P2236" i="9"/>
  <c r="P2237" i="9"/>
  <c r="P2238" i="9"/>
  <c r="P2239" i="9"/>
  <c r="P2240" i="9"/>
  <c r="P2241" i="9"/>
  <c r="P2242" i="9"/>
  <c r="P2243" i="9"/>
  <c r="P2244" i="9"/>
  <c r="P2245" i="9"/>
  <c r="P2246" i="9"/>
  <c r="P2247" i="9"/>
  <c r="P2248" i="9"/>
  <c r="P2249" i="9"/>
  <c r="P2250" i="9"/>
  <c r="P2251" i="9"/>
  <c r="P2252" i="9"/>
  <c r="P2253" i="9"/>
  <c r="P2254" i="9"/>
  <c r="P2255" i="9"/>
  <c r="P2256" i="9"/>
  <c r="P2257" i="9"/>
  <c r="P2258" i="9"/>
  <c r="P2259" i="9"/>
  <c r="P2260" i="9"/>
  <c r="P2261" i="9"/>
  <c r="P2262" i="9"/>
  <c r="P2263" i="9"/>
  <c r="P2264" i="9"/>
  <c r="P2265" i="9"/>
  <c r="P2266" i="9"/>
  <c r="P2267" i="9"/>
  <c r="P2268" i="9"/>
  <c r="P2269" i="9"/>
  <c r="P2270" i="9"/>
  <c r="P2271" i="9"/>
  <c r="P2272" i="9"/>
  <c r="P2273" i="9"/>
  <c r="P2274" i="9"/>
  <c r="P2275" i="9"/>
  <c r="P2276" i="9"/>
  <c r="P2277" i="9"/>
  <c r="P2278" i="9"/>
  <c r="P2279" i="9"/>
  <c r="P2280" i="9"/>
  <c r="P2281" i="9"/>
  <c r="P2282" i="9"/>
  <c r="P2283" i="9"/>
  <c r="P2284" i="9"/>
  <c r="P2285" i="9"/>
  <c r="P2286" i="9"/>
  <c r="P2287" i="9"/>
  <c r="P2288" i="9"/>
  <c r="P2289" i="9"/>
  <c r="P2290" i="9"/>
  <c r="P2291" i="9"/>
  <c r="P2292" i="9"/>
  <c r="P2293" i="9"/>
  <c r="P2294" i="9"/>
  <c r="P2295" i="9"/>
  <c r="P2296" i="9"/>
  <c r="P2297" i="9"/>
  <c r="P2298" i="9"/>
  <c r="P2299" i="9"/>
  <c r="P2300" i="9"/>
  <c r="P2301" i="9"/>
  <c r="P2302" i="9"/>
  <c r="P2303" i="9"/>
  <c r="P2304" i="9"/>
  <c r="P2305" i="9"/>
  <c r="P2306" i="9"/>
  <c r="P2307" i="9"/>
  <c r="P2308" i="9"/>
  <c r="P2309" i="9"/>
  <c r="P2310" i="9"/>
  <c r="P2311" i="9"/>
  <c r="P2312" i="9"/>
  <c r="P2313" i="9"/>
  <c r="P2314" i="9"/>
  <c r="P2315" i="9"/>
  <c r="P2316" i="9"/>
  <c r="P2317" i="9"/>
  <c r="P2318" i="9"/>
  <c r="P2319" i="9"/>
  <c r="P2320" i="9"/>
  <c r="P2321" i="9"/>
  <c r="P2322" i="9"/>
  <c r="P2323" i="9"/>
  <c r="P2324" i="9"/>
  <c r="P2325" i="9"/>
  <c r="P2326" i="9"/>
  <c r="P2327" i="9"/>
  <c r="P2328" i="9"/>
  <c r="P2329" i="9"/>
  <c r="P2330" i="9"/>
  <c r="P2331" i="9"/>
  <c r="P2332" i="9"/>
  <c r="P2333" i="9"/>
  <c r="P2334" i="9"/>
  <c r="P2335" i="9"/>
  <c r="P2336" i="9"/>
  <c r="P2"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823" i="9"/>
  <c r="O824" i="9"/>
  <c r="O825" i="9"/>
  <c r="O826" i="9"/>
  <c r="O827" i="9"/>
  <c r="O828" i="9"/>
  <c r="O829" i="9"/>
  <c r="O830" i="9"/>
  <c r="O831" i="9"/>
  <c r="O832" i="9"/>
  <c r="O833" i="9"/>
  <c r="O834" i="9"/>
  <c r="O835" i="9"/>
  <c r="O836" i="9"/>
  <c r="O837" i="9"/>
  <c r="O838" i="9"/>
  <c r="O839" i="9"/>
  <c r="O840" i="9"/>
  <c r="O841" i="9"/>
  <c r="O842" i="9"/>
  <c r="O843" i="9"/>
  <c r="O844" i="9"/>
  <c r="O845" i="9"/>
  <c r="O846" i="9"/>
  <c r="O847" i="9"/>
  <c r="O848" i="9"/>
  <c r="O849" i="9"/>
  <c r="O850" i="9"/>
  <c r="O851" i="9"/>
  <c r="O852" i="9"/>
  <c r="O853" i="9"/>
  <c r="O854" i="9"/>
  <c r="O855" i="9"/>
  <c r="O856" i="9"/>
  <c r="O857" i="9"/>
  <c r="O858" i="9"/>
  <c r="O859" i="9"/>
  <c r="O860" i="9"/>
  <c r="O861" i="9"/>
  <c r="O862" i="9"/>
  <c r="O863" i="9"/>
  <c r="O864" i="9"/>
  <c r="O865" i="9"/>
  <c r="O866" i="9"/>
  <c r="O867" i="9"/>
  <c r="O868" i="9"/>
  <c r="O869" i="9"/>
  <c r="O870" i="9"/>
  <c r="O871" i="9"/>
  <c r="O872" i="9"/>
  <c r="O873" i="9"/>
  <c r="O874" i="9"/>
  <c r="O875" i="9"/>
  <c r="O876" i="9"/>
  <c r="O877" i="9"/>
  <c r="O878" i="9"/>
  <c r="O879" i="9"/>
  <c r="O880" i="9"/>
  <c r="O881" i="9"/>
  <c r="O882" i="9"/>
  <c r="O883" i="9"/>
  <c r="O884" i="9"/>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912" i="9"/>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59" i="9"/>
  <c r="O960" i="9"/>
  <c r="O961" i="9"/>
  <c r="O962" i="9"/>
  <c r="O963" i="9"/>
  <c r="O964" i="9"/>
  <c r="O965" i="9"/>
  <c r="O966" i="9"/>
  <c r="O967" i="9"/>
  <c r="O968" i="9"/>
  <c r="O969" i="9"/>
  <c r="O970" i="9"/>
  <c r="O971" i="9"/>
  <c r="O972" i="9"/>
  <c r="O973" i="9"/>
  <c r="O974" i="9"/>
  <c r="O975" i="9"/>
  <c r="O976" i="9"/>
  <c r="O977" i="9"/>
  <c r="O978" i="9"/>
  <c r="O979" i="9"/>
  <c r="O980" i="9"/>
  <c r="O981" i="9"/>
  <c r="O982" i="9"/>
  <c r="O983" i="9"/>
  <c r="O984" i="9"/>
  <c r="O985" i="9"/>
  <c r="O986" i="9"/>
  <c r="O987" i="9"/>
  <c r="O988" i="9"/>
  <c r="O989" i="9"/>
  <c r="O990" i="9"/>
  <c r="O991" i="9"/>
  <c r="O992" i="9"/>
  <c r="O993" i="9"/>
  <c r="O994" i="9"/>
  <c r="O995" i="9"/>
  <c r="O996" i="9"/>
  <c r="O997" i="9"/>
  <c r="O998" i="9"/>
  <c r="O999" i="9"/>
  <c r="O1000" i="9"/>
  <c r="O1001" i="9"/>
  <c r="O1002" i="9"/>
  <c r="O1003" i="9"/>
  <c r="O1004" i="9"/>
  <c r="O1005" i="9"/>
  <c r="O1006" i="9"/>
  <c r="O1007" i="9"/>
  <c r="O1008" i="9"/>
  <c r="O1009" i="9"/>
  <c r="O1010" i="9"/>
  <c r="O1011" i="9"/>
  <c r="O1012" i="9"/>
  <c r="O1013" i="9"/>
  <c r="O1014" i="9"/>
  <c r="O1015" i="9"/>
  <c r="O1016" i="9"/>
  <c r="O1017" i="9"/>
  <c r="O1018" i="9"/>
  <c r="O1019" i="9"/>
  <c r="O1020" i="9"/>
  <c r="O1021" i="9"/>
  <c r="O1022" i="9"/>
  <c r="O1023" i="9"/>
  <c r="O1024" i="9"/>
  <c r="O1025" i="9"/>
  <c r="O1026" i="9"/>
  <c r="O1027" i="9"/>
  <c r="O1028" i="9"/>
  <c r="O1029" i="9"/>
  <c r="O1030" i="9"/>
  <c r="O1031" i="9"/>
  <c r="O1032" i="9"/>
  <c r="O1033" i="9"/>
  <c r="O1034" i="9"/>
  <c r="O1035" i="9"/>
  <c r="O1036" i="9"/>
  <c r="O1037" i="9"/>
  <c r="O1038" i="9"/>
  <c r="O1039" i="9"/>
  <c r="O1040" i="9"/>
  <c r="O1041" i="9"/>
  <c r="O1042" i="9"/>
  <c r="O1043" i="9"/>
  <c r="O1044" i="9"/>
  <c r="O1045" i="9"/>
  <c r="O1046" i="9"/>
  <c r="O1047" i="9"/>
  <c r="O1048" i="9"/>
  <c r="O1049" i="9"/>
  <c r="O1050" i="9"/>
  <c r="O1051" i="9"/>
  <c r="O1052" i="9"/>
  <c r="O1053" i="9"/>
  <c r="O1054" i="9"/>
  <c r="O1055" i="9"/>
  <c r="O1056" i="9"/>
  <c r="O1057" i="9"/>
  <c r="O1058" i="9"/>
  <c r="O1059" i="9"/>
  <c r="O1060" i="9"/>
  <c r="O1061" i="9"/>
  <c r="O1062" i="9"/>
  <c r="O1063" i="9"/>
  <c r="O1064" i="9"/>
  <c r="O1065" i="9"/>
  <c r="O1066" i="9"/>
  <c r="O1067" i="9"/>
  <c r="O1068" i="9"/>
  <c r="O1069" i="9"/>
  <c r="O1070" i="9"/>
  <c r="O1071" i="9"/>
  <c r="O1072" i="9"/>
  <c r="O1073" i="9"/>
  <c r="O1074" i="9"/>
  <c r="O1075" i="9"/>
  <c r="O1076" i="9"/>
  <c r="O1077" i="9"/>
  <c r="O1078" i="9"/>
  <c r="O1079" i="9"/>
  <c r="O1080" i="9"/>
  <c r="O1081" i="9"/>
  <c r="O1082" i="9"/>
  <c r="O1083" i="9"/>
  <c r="O1084" i="9"/>
  <c r="O1085" i="9"/>
  <c r="O1086" i="9"/>
  <c r="O1087" i="9"/>
  <c r="O1088" i="9"/>
  <c r="O1089" i="9"/>
  <c r="O1090" i="9"/>
  <c r="O1091" i="9"/>
  <c r="O1092" i="9"/>
  <c r="O1093" i="9"/>
  <c r="O1094" i="9"/>
  <c r="O1095" i="9"/>
  <c r="O1096" i="9"/>
  <c r="O1097" i="9"/>
  <c r="O1098" i="9"/>
  <c r="O1099" i="9"/>
  <c r="O1100" i="9"/>
  <c r="O1101" i="9"/>
  <c r="O1102" i="9"/>
  <c r="O1103" i="9"/>
  <c r="O1104"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7" i="9"/>
  <c r="O1138" i="9"/>
  <c r="O1139" i="9"/>
  <c r="O1140" i="9"/>
  <c r="O1141" i="9"/>
  <c r="O1142" i="9"/>
  <c r="O1143" i="9"/>
  <c r="O1144" i="9"/>
  <c r="O1145" i="9"/>
  <c r="O1146" i="9"/>
  <c r="O1147" i="9"/>
  <c r="O1148" i="9"/>
  <c r="O1149" i="9"/>
  <c r="O1150" i="9"/>
  <c r="O1151" i="9"/>
  <c r="O1152" i="9"/>
  <c r="O1153" i="9"/>
  <c r="O1154" i="9"/>
  <c r="O1155" i="9"/>
  <c r="O1156"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1" i="9"/>
  <c r="O1192" i="9"/>
  <c r="O1193" i="9"/>
  <c r="O1194" i="9"/>
  <c r="O1195" i="9"/>
  <c r="O1196" i="9"/>
  <c r="O1197" i="9"/>
  <c r="O1198" i="9"/>
  <c r="O1199" i="9"/>
  <c r="O1200" i="9"/>
  <c r="O1201" i="9"/>
  <c r="O1202" i="9"/>
  <c r="O1203" i="9"/>
  <c r="O1204" i="9"/>
  <c r="O1205" i="9"/>
  <c r="O1206" i="9"/>
  <c r="O1207" i="9"/>
  <c r="O1208" i="9"/>
  <c r="O1209" i="9"/>
  <c r="O1210" i="9"/>
  <c r="O1211" i="9"/>
  <c r="O1212" i="9"/>
  <c r="O1213" i="9"/>
  <c r="O1214" i="9"/>
  <c r="O1215" i="9"/>
  <c r="O1216" i="9"/>
  <c r="O1217" i="9"/>
  <c r="O1218" i="9"/>
  <c r="O1219" i="9"/>
  <c r="O1220" i="9"/>
  <c r="O1221" i="9"/>
  <c r="O1222" i="9"/>
  <c r="O1223" i="9"/>
  <c r="O1224" i="9"/>
  <c r="O1225" i="9"/>
  <c r="O1226" i="9"/>
  <c r="O1227" i="9"/>
  <c r="O1228" i="9"/>
  <c r="O1229" i="9"/>
  <c r="O1230" i="9"/>
  <c r="O1231" i="9"/>
  <c r="O1232" i="9"/>
  <c r="O1233" i="9"/>
  <c r="O1234" i="9"/>
  <c r="O1235" i="9"/>
  <c r="O1236" i="9"/>
  <c r="O1237" i="9"/>
  <c r="O1238" i="9"/>
  <c r="O1239" i="9"/>
  <c r="O1240" i="9"/>
  <c r="O1241" i="9"/>
  <c r="O1242" i="9"/>
  <c r="O1243" i="9"/>
  <c r="O1244" i="9"/>
  <c r="O1245" i="9"/>
  <c r="O1246" i="9"/>
  <c r="O1247" i="9"/>
  <c r="O1248" i="9"/>
  <c r="O1249" i="9"/>
  <c r="O1250" i="9"/>
  <c r="O1251" i="9"/>
  <c r="O1252" i="9"/>
  <c r="O1253" i="9"/>
  <c r="O1254" i="9"/>
  <c r="O1255" i="9"/>
  <c r="O1256" i="9"/>
  <c r="O1257" i="9"/>
  <c r="O1258" i="9"/>
  <c r="O1259" i="9"/>
  <c r="O1260" i="9"/>
  <c r="O1261" i="9"/>
  <c r="O1262" i="9"/>
  <c r="O1263" i="9"/>
  <c r="O1264" i="9"/>
  <c r="O1265" i="9"/>
  <c r="O1266" i="9"/>
  <c r="O1267" i="9"/>
  <c r="O1268" i="9"/>
  <c r="O1269" i="9"/>
  <c r="O1270" i="9"/>
  <c r="O1271" i="9"/>
  <c r="O1272" i="9"/>
  <c r="O1273" i="9"/>
  <c r="O1274" i="9"/>
  <c r="O1275" i="9"/>
  <c r="O1276" i="9"/>
  <c r="O1277" i="9"/>
  <c r="O1278" i="9"/>
  <c r="O1279" i="9"/>
  <c r="O1280" i="9"/>
  <c r="O1281" i="9"/>
  <c r="O1282" i="9"/>
  <c r="O1283" i="9"/>
  <c r="O1284" i="9"/>
  <c r="O1285" i="9"/>
  <c r="O1286" i="9"/>
  <c r="O1287" i="9"/>
  <c r="O1288" i="9"/>
  <c r="O1289" i="9"/>
  <c r="O1290" i="9"/>
  <c r="O1291" i="9"/>
  <c r="O1292" i="9"/>
  <c r="O1293" i="9"/>
  <c r="O1294" i="9"/>
  <c r="O1295" i="9"/>
  <c r="O1296" i="9"/>
  <c r="O1297" i="9"/>
  <c r="O1298" i="9"/>
  <c r="O1299" i="9"/>
  <c r="O1300" i="9"/>
  <c r="O1301" i="9"/>
  <c r="O1302" i="9"/>
  <c r="O1303" i="9"/>
  <c r="O1304" i="9"/>
  <c r="O1305" i="9"/>
  <c r="O1306" i="9"/>
  <c r="O1307" i="9"/>
  <c r="O1308" i="9"/>
  <c r="O1309" i="9"/>
  <c r="O1310" i="9"/>
  <c r="O1311" i="9"/>
  <c r="O1312" i="9"/>
  <c r="O1313" i="9"/>
  <c r="O1314" i="9"/>
  <c r="O1315" i="9"/>
  <c r="O1316" i="9"/>
  <c r="O1317" i="9"/>
  <c r="O1318" i="9"/>
  <c r="O1319" i="9"/>
  <c r="O1320" i="9"/>
  <c r="O1321" i="9"/>
  <c r="O1322" i="9"/>
  <c r="O1323" i="9"/>
  <c r="O1324" i="9"/>
  <c r="O1325" i="9"/>
  <c r="O1326" i="9"/>
  <c r="O1327" i="9"/>
  <c r="O1328" i="9"/>
  <c r="O1329" i="9"/>
  <c r="O1330" i="9"/>
  <c r="O1331" i="9"/>
  <c r="O1332" i="9"/>
  <c r="O1333" i="9"/>
  <c r="O1334" i="9"/>
  <c r="O1335" i="9"/>
  <c r="O1336" i="9"/>
  <c r="O1337" i="9"/>
  <c r="O1338" i="9"/>
  <c r="O1339" i="9"/>
  <c r="O1340" i="9"/>
  <c r="O1341" i="9"/>
  <c r="O1342" i="9"/>
  <c r="O1343" i="9"/>
  <c r="O1344" i="9"/>
  <c r="O1345" i="9"/>
  <c r="O1346" i="9"/>
  <c r="O1347" i="9"/>
  <c r="O1348" i="9"/>
  <c r="O1349" i="9"/>
  <c r="O1350" i="9"/>
  <c r="O1351" i="9"/>
  <c r="O1352" i="9"/>
  <c r="O1353" i="9"/>
  <c r="O1354" i="9"/>
  <c r="O1355" i="9"/>
  <c r="O1356" i="9"/>
  <c r="O1357" i="9"/>
  <c r="O1358" i="9"/>
  <c r="O1359" i="9"/>
  <c r="O1360" i="9"/>
  <c r="O1361" i="9"/>
  <c r="O1362" i="9"/>
  <c r="O1363" i="9"/>
  <c r="O1364" i="9"/>
  <c r="O1365" i="9"/>
  <c r="O1366" i="9"/>
  <c r="O1367" i="9"/>
  <c r="O1368" i="9"/>
  <c r="O1369" i="9"/>
  <c r="O1370" i="9"/>
  <c r="O1371" i="9"/>
  <c r="O1372" i="9"/>
  <c r="O1373" i="9"/>
  <c r="O1374" i="9"/>
  <c r="O1375" i="9"/>
  <c r="O1376" i="9"/>
  <c r="O1377" i="9"/>
  <c r="O1378" i="9"/>
  <c r="O1379" i="9"/>
  <c r="O1380" i="9"/>
  <c r="O1381" i="9"/>
  <c r="O1382" i="9"/>
  <c r="O1383" i="9"/>
  <c r="O1384" i="9"/>
  <c r="O1385" i="9"/>
  <c r="O1386" i="9"/>
  <c r="O1387" i="9"/>
  <c r="O1388" i="9"/>
  <c r="O1389" i="9"/>
  <c r="O1390" i="9"/>
  <c r="O1391" i="9"/>
  <c r="O1392" i="9"/>
  <c r="O1393" i="9"/>
  <c r="O1394" i="9"/>
  <c r="O1395" i="9"/>
  <c r="O1396" i="9"/>
  <c r="O1397" i="9"/>
  <c r="O1398" i="9"/>
  <c r="O1399" i="9"/>
  <c r="O1400" i="9"/>
  <c r="O1401" i="9"/>
  <c r="O1402" i="9"/>
  <c r="O1403" i="9"/>
  <c r="O1404" i="9"/>
  <c r="O1405" i="9"/>
  <c r="O1406" i="9"/>
  <c r="O1407" i="9"/>
  <c r="O1408" i="9"/>
  <c r="O1409" i="9"/>
  <c r="O1410" i="9"/>
  <c r="O1411" i="9"/>
  <c r="O1412" i="9"/>
  <c r="O1413" i="9"/>
  <c r="O1414" i="9"/>
  <c r="O1415" i="9"/>
  <c r="O1416" i="9"/>
  <c r="O1417" i="9"/>
  <c r="O1418" i="9"/>
  <c r="O1419" i="9"/>
  <c r="O1420" i="9"/>
  <c r="O1421" i="9"/>
  <c r="O1422" i="9"/>
  <c r="O1423" i="9"/>
  <c r="O1424" i="9"/>
  <c r="O1425" i="9"/>
  <c r="O1426" i="9"/>
  <c r="O1427" i="9"/>
  <c r="O1428" i="9"/>
  <c r="O1429" i="9"/>
  <c r="O1430" i="9"/>
  <c r="O1431" i="9"/>
  <c r="O1432" i="9"/>
  <c r="O1433" i="9"/>
  <c r="O1434" i="9"/>
  <c r="O1435" i="9"/>
  <c r="O1436" i="9"/>
  <c r="O1437" i="9"/>
  <c r="O1438" i="9"/>
  <c r="O1439" i="9"/>
  <c r="O1440" i="9"/>
  <c r="O1441" i="9"/>
  <c r="O1442" i="9"/>
  <c r="O1443" i="9"/>
  <c r="O1444" i="9"/>
  <c r="O1445" i="9"/>
  <c r="O1446" i="9"/>
  <c r="O1447" i="9"/>
  <c r="O1448" i="9"/>
  <c r="O1449" i="9"/>
  <c r="O1450" i="9"/>
  <c r="O1451" i="9"/>
  <c r="O1452" i="9"/>
  <c r="O1453" i="9"/>
  <c r="O1454" i="9"/>
  <c r="O1455" i="9"/>
  <c r="O1456" i="9"/>
  <c r="O1457" i="9"/>
  <c r="O1458" i="9"/>
  <c r="O1459" i="9"/>
  <c r="O1460" i="9"/>
  <c r="O1461" i="9"/>
  <c r="O1462" i="9"/>
  <c r="O1463" i="9"/>
  <c r="O1464" i="9"/>
  <c r="O1465" i="9"/>
  <c r="O1466" i="9"/>
  <c r="O1467" i="9"/>
  <c r="O1468" i="9"/>
  <c r="O1469" i="9"/>
  <c r="O1470" i="9"/>
  <c r="O1471" i="9"/>
  <c r="O1472" i="9"/>
  <c r="O1473" i="9"/>
  <c r="O1474" i="9"/>
  <c r="O1475" i="9"/>
  <c r="O1476" i="9"/>
  <c r="O1477" i="9"/>
  <c r="O1478" i="9"/>
  <c r="O1479" i="9"/>
  <c r="O1480" i="9"/>
  <c r="O1481" i="9"/>
  <c r="O1482" i="9"/>
  <c r="O1483" i="9"/>
  <c r="O1484" i="9"/>
  <c r="O1485" i="9"/>
  <c r="O1486" i="9"/>
  <c r="O1487" i="9"/>
  <c r="O1488" i="9"/>
  <c r="O1489" i="9"/>
  <c r="O1490" i="9"/>
  <c r="O1491" i="9"/>
  <c r="O1492" i="9"/>
  <c r="O1493" i="9"/>
  <c r="O1494" i="9"/>
  <c r="O1495" i="9"/>
  <c r="O1496" i="9"/>
  <c r="O1497" i="9"/>
  <c r="O1498" i="9"/>
  <c r="O1499" i="9"/>
  <c r="O1500" i="9"/>
  <c r="O1501" i="9"/>
  <c r="O1502" i="9"/>
  <c r="O1503" i="9"/>
  <c r="O1504" i="9"/>
  <c r="O1505" i="9"/>
  <c r="O1506" i="9"/>
  <c r="O1507" i="9"/>
  <c r="O1508" i="9"/>
  <c r="O1509" i="9"/>
  <c r="O1510" i="9"/>
  <c r="O1511" i="9"/>
  <c r="O1512" i="9"/>
  <c r="O1513" i="9"/>
  <c r="O1514" i="9"/>
  <c r="O1515" i="9"/>
  <c r="O1516" i="9"/>
  <c r="O1517" i="9"/>
  <c r="O1518" i="9"/>
  <c r="O1519" i="9"/>
  <c r="O1520" i="9"/>
  <c r="O1521" i="9"/>
  <c r="O1522" i="9"/>
  <c r="O1523" i="9"/>
  <c r="O1524" i="9"/>
  <c r="O1525" i="9"/>
  <c r="O1526" i="9"/>
  <c r="O1527" i="9"/>
  <c r="O1528" i="9"/>
  <c r="O1529" i="9"/>
  <c r="O1530" i="9"/>
  <c r="O1531" i="9"/>
  <c r="O1532" i="9"/>
  <c r="O1533" i="9"/>
  <c r="O1534" i="9"/>
  <c r="O1535" i="9"/>
  <c r="O1536" i="9"/>
  <c r="O1537" i="9"/>
  <c r="O1538" i="9"/>
  <c r="O1539" i="9"/>
  <c r="O1540" i="9"/>
  <c r="O1541" i="9"/>
  <c r="O1542" i="9"/>
  <c r="O1543" i="9"/>
  <c r="O1544" i="9"/>
  <c r="O1545" i="9"/>
  <c r="O1546" i="9"/>
  <c r="O1547" i="9"/>
  <c r="O1548" i="9"/>
  <c r="O1549" i="9"/>
  <c r="O1550" i="9"/>
  <c r="O1551" i="9"/>
  <c r="O1552" i="9"/>
  <c r="O1553" i="9"/>
  <c r="O1554" i="9"/>
  <c r="O1555" i="9"/>
  <c r="O1556" i="9"/>
  <c r="O1557" i="9"/>
  <c r="O1558" i="9"/>
  <c r="O1559" i="9"/>
  <c r="O1560" i="9"/>
  <c r="O1561" i="9"/>
  <c r="O1562" i="9"/>
  <c r="O1563" i="9"/>
  <c r="O1564" i="9"/>
  <c r="O1565" i="9"/>
  <c r="O1566" i="9"/>
  <c r="O1567" i="9"/>
  <c r="O1568" i="9"/>
  <c r="O1569" i="9"/>
  <c r="O1570" i="9"/>
  <c r="O1571" i="9"/>
  <c r="O1572" i="9"/>
  <c r="O1573" i="9"/>
  <c r="O1574" i="9"/>
  <c r="O1575" i="9"/>
  <c r="O1576" i="9"/>
  <c r="O1577" i="9"/>
  <c r="O1578" i="9"/>
  <c r="O1579" i="9"/>
  <c r="O1580" i="9"/>
  <c r="O1581" i="9"/>
  <c r="O1582" i="9"/>
  <c r="O1583" i="9"/>
  <c r="O1584" i="9"/>
  <c r="O1585" i="9"/>
  <c r="O1586" i="9"/>
  <c r="O1587" i="9"/>
  <c r="O1588" i="9"/>
  <c r="O1589" i="9"/>
  <c r="O1590" i="9"/>
  <c r="O1591" i="9"/>
  <c r="O1592" i="9"/>
  <c r="O1593" i="9"/>
  <c r="O1594" i="9"/>
  <c r="O1595" i="9"/>
  <c r="O1596" i="9"/>
  <c r="O1597" i="9"/>
  <c r="O1598" i="9"/>
  <c r="O1599" i="9"/>
  <c r="O1600" i="9"/>
  <c r="O1601" i="9"/>
  <c r="O1602" i="9"/>
  <c r="O1603" i="9"/>
  <c r="O1604" i="9"/>
  <c r="O1605" i="9"/>
  <c r="O1606" i="9"/>
  <c r="O1607" i="9"/>
  <c r="O1608" i="9"/>
  <c r="O1609" i="9"/>
  <c r="O1610" i="9"/>
  <c r="O1611" i="9"/>
  <c r="O1612" i="9"/>
  <c r="O1613" i="9"/>
  <c r="O1614" i="9"/>
  <c r="O1615" i="9"/>
  <c r="O1616" i="9"/>
  <c r="O1617" i="9"/>
  <c r="O1618" i="9"/>
  <c r="O1619" i="9"/>
  <c r="O1620" i="9"/>
  <c r="O1621" i="9"/>
  <c r="O1622" i="9"/>
  <c r="O1623" i="9"/>
  <c r="O1624" i="9"/>
  <c r="O1625" i="9"/>
  <c r="O1626" i="9"/>
  <c r="O1627" i="9"/>
  <c r="O1628" i="9"/>
  <c r="O1629" i="9"/>
  <c r="O1630" i="9"/>
  <c r="O1631" i="9"/>
  <c r="O1632" i="9"/>
  <c r="O1633" i="9"/>
  <c r="O1634" i="9"/>
  <c r="O1635" i="9"/>
  <c r="O1636" i="9"/>
  <c r="O1637" i="9"/>
  <c r="O1638" i="9"/>
  <c r="O1639" i="9"/>
  <c r="O1640" i="9"/>
  <c r="O1641" i="9"/>
  <c r="O1642" i="9"/>
  <c r="O1643" i="9"/>
  <c r="O1644" i="9"/>
  <c r="O1645" i="9"/>
  <c r="O1646" i="9"/>
  <c r="O1647" i="9"/>
  <c r="O1648" i="9"/>
  <c r="O1649" i="9"/>
  <c r="O1650" i="9"/>
  <c r="O1651" i="9"/>
  <c r="O1652" i="9"/>
  <c r="O1653" i="9"/>
  <c r="O1654" i="9"/>
  <c r="O1655" i="9"/>
  <c r="O1656" i="9"/>
  <c r="O1657" i="9"/>
  <c r="O1658" i="9"/>
  <c r="O1659" i="9"/>
  <c r="O1660" i="9"/>
  <c r="O1661" i="9"/>
  <c r="O1662" i="9"/>
  <c r="O1663" i="9"/>
  <c r="O1664" i="9"/>
  <c r="O1665" i="9"/>
  <c r="O1666" i="9"/>
  <c r="O1667" i="9"/>
  <c r="O1668" i="9"/>
  <c r="O1669" i="9"/>
  <c r="O1670" i="9"/>
  <c r="O1671" i="9"/>
  <c r="O1672" i="9"/>
  <c r="O1673" i="9"/>
  <c r="O1674" i="9"/>
  <c r="O1675" i="9"/>
  <c r="O1676" i="9"/>
  <c r="O1677" i="9"/>
  <c r="O1678" i="9"/>
  <c r="O1679" i="9"/>
  <c r="O1680" i="9"/>
  <c r="O1681" i="9"/>
  <c r="O1682" i="9"/>
  <c r="O1683" i="9"/>
  <c r="O1684" i="9"/>
  <c r="O1685" i="9"/>
  <c r="O1686" i="9"/>
  <c r="O1687" i="9"/>
  <c r="O1688" i="9"/>
  <c r="O1689" i="9"/>
  <c r="O1690" i="9"/>
  <c r="O1691" i="9"/>
  <c r="O1692" i="9"/>
  <c r="O1693" i="9"/>
  <c r="O1694" i="9"/>
  <c r="O1695" i="9"/>
  <c r="O1696" i="9"/>
  <c r="O1697" i="9"/>
  <c r="O1698" i="9"/>
  <c r="O1699" i="9"/>
  <c r="O1700" i="9"/>
  <c r="O1701" i="9"/>
  <c r="O1702" i="9"/>
  <c r="O1703" i="9"/>
  <c r="O1704" i="9"/>
  <c r="O1705" i="9"/>
  <c r="O1706" i="9"/>
  <c r="O1707" i="9"/>
  <c r="O1708" i="9"/>
  <c r="O1709" i="9"/>
  <c r="O1710" i="9"/>
  <c r="O1711" i="9"/>
  <c r="O1712" i="9"/>
  <c r="O1713" i="9"/>
  <c r="O1714" i="9"/>
  <c r="O1715" i="9"/>
  <c r="O1716" i="9"/>
  <c r="O1717" i="9"/>
  <c r="O1718" i="9"/>
  <c r="O1719" i="9"/>
  <c r="O1720" i="9"/>
  <c r="O1721" i="9"/>
  <c r="O1722" i="9"/>
  <c r="O1723" i="9"/>
  <c r="O1724" i="9"/>
  <c r="O1725" i="9"/>
  <c r="O1726" i="9"/>
  <c r="O1727" i="9"/>
  <c r="O1728" i="9"/>
  <c r="O1729" i="9"/>
  <c r="O1730" i="9"/>
  <c r="O1731" i="9"/>
  <c r="O1732" i="9"/>
  <c r="O1733" i="9"/>
  <c r="O1734" i="9"/>
  <c r="O1735" i="9"/>
  <c r="O1736" i="9"/>
  <c r="O1737" i="9"/>
  <c r="O1738" i="9"/>
  <c r="O1739" i="9"/>
  <c r="O1740" i="9"/>
  <c r="O1741" i="9"/>
  <c r="O1742" i="9"/>
  <c r="O1743" i="9"/>
  <c r="O1744" i="9"/>
  <c r="O1745" i="9"/>
  <c r="O1746" i="9"/>
  <c r="O1747" i="9"/>
  <c r="O1748" i="9"/>
  <c r="O1749" i="9"/>
  <c r="O1750" i="9"/>
  <c r="O1751" i="9"/>
  <c r="O1752" i="9"/>
  <c r="O1753" i="9"/>
  <c r="O1754" i="9"/>
  <c r="O1755" i="9"/>
  <c r="O1756" i="9"/>
  <c r="O1757" i="9"/>
  <c r="O1758" i="9"/>
  <c r="O1759" i="9"/>
  <c r="O1760" i="9"/>
  <c r="O1761" i="9"/>
  <c r="O1762" i="9"/>
  <c r="O1763" i="9"/>
  <c r="O1764" i="9"/>
  <c r="O1765" i="9"/>
  <c r="O1766" i="9"/>
  <c r="O1767" i="9"/>
  <c r="O1768" i="9"/>
  <c r="O1769" i="9"/>
  <c r="O1770" i="9"/>
  <c r="O1771" i="9"/>
  <c r="O1772" i="9"/>
  <c r="O1773" i="9"/>
  <c r="O1774" i="9"/>
  <c r="O1775" i="9"/>
  <c r="O1776" i="9"/>
  <c r="O1777" i="9"/>
  <c r="O1778" i="9"/>
  <c r="O1779" i="9"/>
  <c r="O1780" i="9"/>
  <c r="O1781" i="9"/>
  <c r="O1782" i="9"/>
  <c r="O1783" i="9"/>
  <c r="O1784" i="9"/>
  <c r="O1785" i="9"/>
  <c r="O1786" i="9"/>
  <c r="O1787" i="9"/>
  <c r="O1788" i="9"/>
  <c r="O1789" i="9"/>
  <c r="O1790" i="9"/>
  <c r="O1791" i="9"/>
  <c r="O1792" i="9"/>
  <c r="O1793" i="9"/>
  <c r="O1794" i="9"/>
  <c r="O1795" i="9"/>
  <c r="O1796" i="9"/>
  <c r="O1797" i="9"/>
  <c r="O1798" i="9"/>
  <c r="O1799" i="9"/>
  <c r="O1800" i="9"/>
  <c r="O1801" i="9"/>
  <c r="O1802" i="9"/>
  <c r="O1803" i="9"/>
  <c r="O1804" i="9"/>
  <c r="O1805" i="9"/>
  <c r="O1806" i="9"/>
  <c r="O1807" i="9"/>
  <c r="O1808" i="9"/>
  <c r="O1809" i="9"/>
  <c r="O1810" i="9"/>
  <c r="O1811" i="9"/>
  <c r="O1812" i="9"/>
  <c r="O1813" i="9"/>
  <c r="O1814" i="9"/>
  <c r="O1815" i="9"/>
  <c r="O1816" i="9"/>
  <c r="O1817" i="9"/>
  <c r="O1818" i="9"/>
  <c r="O1819" i="9"/>
  <c r="O1820" i="9"/>
  <c r="O1821" i="9"/>
  <c r="O1822" i="9"/>
  <c r="O1823" i="9"/>
  <c r="O1824" i="9"/>
  <c r="O1825" i="9"/>
  <c r="O1826" i="9"/>
  <c r="O1827" i="9"/>
  <c r="O1828" i="9"/>
  <c r="O1829" i="9"/>
  <c r="O1830" i="9"/>
  <c r="O1831" i="9"/>
  <c r="O1832" i="9"/>
  <c r="O1833" i="9"/>
  <c r="O1834" i="9"/>
  <c r="O1835" i="9"/>
  <c r="O1836" i="9"/>
  <c r="O1837" i="9"/>
  <c r="O1838" i="9"/>
  <c r="O1839" i="9"/>
  <c r="O1840" i="9"/>
  <c r="O1841" i="9"/>
  <c r="O1842" i="9"/>
  <c r="O1843" i="9"/>
  <c r="O1844" i="9"/>
  <c r="O1845" i="9"/>
  <c r="O1846" i="9"/>
  <c r="O1847" i="9"/>
  <c r="O1848" i="9"/>
  <c r="O1849" i="9"/>
  <c r="O1850" i="9"/>
  <c r="O1851" i="9"/>
  <c r="O1852" i="9"/>
  <c r="O1853" i="9"/>
  <c r="O1854" i="9"/>
  <c r="O1855" i="9"/>
  <c r="O1856" i="9"/>
  <c r="O1857" i="9"/>
  <c r="O1858" i="9"/>
  <c r="O1859" i="9"/>
  <c r="O1860" i="9"/>
  <c r="O1861" i="9"/>
  <c r="O1862" i="9"/>
  <c r="O1863" i="9"/>
  <c r="O1864" i="9"/>
  <c r="O1865" i="9"/>
  <c r="O1866" i="9"/>
  <c r="O1867" i="9"/>
  <c r="O1868" i="9"/>
  <c r="O1869" i="9"/>
  <c r="O1870" i="9"/>
  <c r="O1871" i="9"/>
  <c r="O1872" i="9"/>
  <c r="O1873" i="9"/>
  <c r="O1874" i="9"/>
  <c r="O1875" i="9"/>
  <c r="O1876" i="9"/>
  <c r="O1877" i="9"/>
  <c r="O1878" i="9"/>
  <c r="O1879" i="9"/>
  <c r="O1880" i="9"/>
  <c r="O1881" i="9"/>
  <c r="O1882" i="9"/>
  <c r="O1883" i="9"/>
  <c r="O1884" i="9"/>
  <c r="O1885" i="9"/>
  <c r="O1886" i="9"/>
  <c r="O1887" i="9"/>
  <c r="O1888" i="9"/>
  <c r="O1889" i="9"/>
  <c r="O1890" i="9"/>
  <c r="O1891" i="9"/>
  <c r="O1892" i="9"/>
  <c r="O1893" i="9"/>
  <c r="O1894" i="9"/>
  <c r="O1895" i="9"/>
  <c r="O1896" i="9"/>
  <c r="O1897" i="9"/>
  <c r="O1898" i="9"/>
  <c r="O1899" i="9"/>
  <c r="O1900" i="9"/>
  <c r="O1901" i="9"/>
  <c r="O1902" i="9"/>
  <c r="O1903" i="9"/>
  <c r="O1904" i="9"/>
  <c r="O1905" i="9"/>
  <c r="O1906" i="9"/>
  <c r="O1907" i="9"/>
  <c r="O1908" i="9"/>
  <c r="O1909" i="9"/>
  <c r="O1910" i="9"/>
  <c r="O1911" i="9"/>
  <c r="O1912" i="9"/>
  <c r="O1913" i="9"/>
  <c r="O1914" i="9"/>
  <c r="O1915" i="9"/>
  <c r="O1916" i="9"/>
  <c r="O1917" i="9"/>
  <c r="O1918" i="9"/>
  <c r="O1919" i="9"/>
  <c r="O1920" i="9"/>
  <c r="O1921" i="9"/>
  <c r="O1922" i="9"/>
  <c r="O1923" i="9"/>
  <c r="O1924" i="9"/>
  <c r="O1925" i="9"/>
  <c r="O1926" i="9"/>
  <c r="O1927" i="9"/>
  <c r="O1928" i="9"/>
  <c r="O1929" i="9"/>
  <c r="O1930" i="9"/>
  <c r="O1931" i="9"/>
  <c r="O1932" i="9"/>
  <c r="O1933" i="9"/>
  <c r="O1934" i="9"/>
  <c r="O1935" i="9"/>
  <c r="O1936" i="9"/>
  <c r="O1937" i="9"/>
  <c r="O1938" i="9"/>
  <c r="O1939" i="9"/>
  <c r="O1940" i="9"/>
  <c r="O1941" i="9"/>
  <c r="O1942" i="9"/>
  <c r="O1943" i="9"/>
  <c r="O1944" i="9"/>
  <c r="O1945" i="9"/>
  <c r="O1946" i="9"/>
  <c r="O1947" i="9"/>
  <c r="O1948" i="9"/>
  <c r="O1949" i="9"/>
  <c r="O1950" i="9"/>
  <c r="O1951" i="9"/>
  <c r="O1952" i="9"/>
  <c r="O1953" i="9"/>
  <c r="O1954" i="9"/>
  <c r="O1955" i="9"/>
  <c r="O1956" i="9"/>
  <c r="O1957" i="9"/>
  <c r="O1958" i="9"/>
  <c r="O1959" i="9"/>
  <c r="O1960" i="9"/>
  <c r="O1961" i="9"/>
  <c r="O1962" i="9"/>
  <c r="O1963" i="9"/>
  <c r="O1964" i="9"/>
  <c r="O1965" i="9"/>
  <c r="O1966" i="9"/>
  <c r="O1967" i="9"/>
  <c r="O1968" i="9"/>
  <c r="O1969" i="9"/>
  <c r="O1970" i="9"/>
  <c r="O1971" i="9"/>
  <c r="O1972" i="9"/>
  <c r="O1973" i="9"/>
  <c r="O1974" i="9"/>
  <c r="O1975" i="9"/>
  <c r="O1976" i="9"/>
  <c r="O1977" i="9"/>
  <c r="O1978" i="9"/>
  <c r="O1979" i="9"/>
  <c r="O1980" i="9"/>
  <c r="O1981" i="9"/>
  <c r="O1982" i="9"/>
  <c r="O1983" i="9"/>
  <c r="O1984" i="9"/>
  <c r="O1985" i="9"/>
  <c r="O1986" i="9"/>
  <c r="O1987" i="9"/>
  <c r="O1988" i="9"/>
  <c r="O1989" i="9"/>
  <c r="O1990" i="9"/>
  <c r="O1991" i="9"/>
  <c r="O1992" i="9"/>
  <c r="O1993" i="9"/>
  <c r="O1994" i="9"/>
  <c r="O1995" i="9"/>
  <c r="O1996" i="9"/>
  <c r="O1997" i="9"/>
  <c r="O1998" i="9"/>
  <c r="O1999" i="9"/>
  <c r="O2000" i="9"/>
  <c r="O2001" i="9"/>
  <c r="O2002" i="9"/>
  <c r="O2003" i="9"/>
  <c r="O2004" i="9"/>
  <c r="O2005" i="9"/>
  <c r="O2006" i="9"/>
  <c r="O2007" i="9"/>
  <c r="O2008" i="9"/>
  <c r="O2009" i="9"/>
  <c r="O2010" i="9"/>
  <c r="O2011" i="9"/>
  <c r="O2012" i="9"/>
  <c r="O2013" i="9"/>
  <c r="O2014" i="9"/>
  <c r="O2015" i="9"/>
  <c r="O2016" i="9"/>
  <c r="O2017" i="9"/>
  <c r="O2018" i="9"/>
  <c r="O2019" i="9"/>
  <c r="O2020" i="9"/>
  <c r="O2021" i="9"/>
  <c r="O2022" i="9"/>
  <c r="O2023" i="9"/>
  <c r="O2024" i="9"/>
  <c r="O2025" i="9"/>
  <c r="O2026" i="9"/>
  <c r="O2027" i="9"/>
  <c r="O2028" i="9"/>
  <c r="O2029" i="9"/>
  <c r="O2030" i="9"/>
  <c r="O2031" i="9"/>
  <c r="O2032" i="9"/>
  <c r="O2033" i="9"/>
  <c r="O2034" i="9"/>
  <c r="O2035" i="9"/>
  <c r="O2036" i="9"/>
  <c r="O2037" i="9"/>
  <c r="O2038" i="9"/>
  <c r="O2039" i="9"/>
  <c r="O2040" i="9"/>
  <c r="O2041" i="9"/>
  <c r="O2042" i="9"/>
  <c r="O2043" i="9"/>
  <c r="O2044" i="9"/>
  <c r="O2045" i="9"/>
  <c r="O2046" i="9"/>
  <c r="O2047" i="9"/>
  <c r="O2048" i="9"/>
  <c r="O2049" i="9"/>
  <c r="O2050" i="9"/>
  <c r="O2051" i="9"/>
  <c r="O2052" i="9"/>
  <c r="O2053" i="9"/>
  <c r="O2054" i="9"/>
  <c r="O2055" i="9"/>
  <c r="O2056" i="9"/>
  <c r="O2057" i="9"/>
  <c r="O2058" i="9"/>
  <c r="O2059" i="9"/>
  <c r="O2060" i="9"/>
  <c r="O2061" i="9"/>
  <c r="O2062" i="9"/>
  <c r="O2063" i="9"/>
  <c r="O2064" i="9"/>
  <c r="O2065" i="9"/>
  <c r="O2066" i="9"/>
  <c r="O2067" i="9"/>
  <c r="O2068" i="9"/>
  <c r="O2069" i="9"/>
  <c r="O2070" i="9"/>
  <c r="O2071" i="9"/>
  <c r="O2072" i="9"/>
  <c r="O2073" i="9"/>
  <c r="O2074" i="9"/>
  <c r="O2075" i="9"/>
  <c r="O2076" i="9"/>
  <c r="O2077" i="9"/>
  <c r="O2078" i="9"/>
  <c r="O2079" i="9"/>
  <c r="O2080" i="9"/>
  <c r="O2081" i="9"/>
  <c r="O2082" i="9"/>
  <c r="O2083" i="9"/>
  <c r="O2084" i="9"/>
  <c r="O2085" i="9"/>
  <c r="O2086" i="9"/>
  <c r="O2087" i="9"/>
  <c r="O2088" i="9"/>
  <c r="O2089" i="9"/>
  <c r="O2090" i="9"/>
  <c r="O2091" i="9"/>
  <c r="O2092" i="9"/>
  <c r="O2093" i="9"/>
  <c r="O2094" i="9"/>
  <c r="O2095" i="9"/>
  <c r="O2096" i="9"/>
  <c r="O2097" i="9"/>
  <c r="O2098" i="9"/>
  <c r="O2099" i="9"/>
  <c r="O2100" i="9"/>
  <c r="O2101" i="9"/>
  <c r="O2102" i="9"/>
  <c r="O2103" i="9"/>
  <c r="O2104" i="9"/>
  <c r="O2105" i="9"/>
  <c r="O2106" i="9"/>
  <c r="O2107" i="9"/>
  <c r="O2108" i="9"/>
  <c r="O2109" i="9"/>
  <c r="O2110" i="9"/>
  <c r="O2111" i="9"/>
  <c r="O2112" i="9"/>
  <c r="O2113" i="9"/>
  <c r="O2114" i="9"/>
  <c r="O2115" i="9"/>
  <c r="O2116" i="9"/>
  <c r="O2117" i="9"/>
  <c r="O2118" i="9"/>
  <c r="O2119" i="9"/>
  <c r="O2120" i="9"/>
  <c r="O2121" i="9"/>
  <c r="O2122" i="9"/>
  <c r="O2123" i="9"/>
  <c r="O2124" i="9"/>
  <c r="O2125" i="9"/>
  <c r="O2126" i="9"/>
  <c r="O2127" i="9"/>
  <c r="O2128" i="9"/>
  <c r="O2129" i="9"/>
  <c r="O2130" i="9"/>
  <c r="O2131" i="9"/>
  <c r="O2132" i="9"/>
  <c r="O2133" i="9"/>
  <c r="O2134" i="9"/>
  <c r="O2135" i="9"/>
  <c r="O2136" i="9"/>
  <c r="O2137" i="9"/>
  <c r="O2138" i="9"/>
  <c r="O2139" i="9"/>
  <c r="O2140" i="9"/>
  <c r="O2141" i="9"/>
  <c r="O2142" i="9"/>
  <c r="O2143" i="9"/>
  <c r="O2144" i="9"/>
  <c r="O2145" i="9"/>
  <c r="O2146" i="9"/>
  <c r="O2147" i="9"/>
  <c r="O2148" i="9"/>
  <c r="O2149" i="9"/>
  <c r="O2150" i="9"/>
  <c r="O2151" i="9"/>
  <c r="O2152" i="9"/>
  <c r="O2153" i="9"/>
  <c r="O2154" i="9"/>
  <c r="O2155" i="9"/>
  <c r="O2156" i="9"/>
  <c r="O2157" i="9"/>
  <c r="O2158" i="9"/>
  <c r="O2159" i="9"/>
  <c r="O2160" i="9"/>
  <c r="O2161" i="9"/>
  <c r="O2162" i="9"/>
  <c r="O2163" i="9"/>
  <c r="O2164" i="9"/>
  <c r="O2165" i="9"/>
  <c r="O2166" i="9"/>
  <c r="O2167" i="9"/>
  <c r="O2168" i="9"/>
  <c r="O2169" i="9"/>
  <c r="O2170" i="9"/>
  <c r="O2171" i="9"/>
  <c r="O2172" i="9"/>
  <c r="O2173" i="9"/>
  <c r="O2174" i="9"/>
  <c r="O2175" i="9"/>
  <c r="O2176" i="9"/>
  <c r="O2177" i="9"/>
  <c r="O2178" i="9"/>
  <c r="O2179" i="9"/>
  <c r="O2180" i="9"/>
  <c r="O2181" i="9"/>
  <c r="O2182" i="9"/>
  <c r="O2183" i="9"/>
  <c r="O2184" i="9"/>
  <c r="O2185" i="9"/>
  <c r="O2186" i="9"/>
  <c r="O2187" i="9"/>
  <c r="O2188" i="9"/>
  <c r="O2189" i="9"/>
  <c r="O2190" i="9"/>
  <c r="O2191" i="9"/>
  <c r="O2192" i="9"/>
  <c r="O2193" i="9"/>
  <c r="O2194" i="9"/>
  <c r="O2195" i="9"/>
  <c r="O2196" i="9"/>
  <c r="O2197" i="9"/>
  <c r="O2198" i="9"/>
  <c r="O2199" i="9"/>
  <c r="O2200" i="9"/>
  <c r="O2201" i="9"/>
  <c r="O2202" i="9"/>
  <c r="O2203" i="9"/>
  <c r="O2204" i="9"/>
  <c r="O2205" i="9"/>
  <c r="O2206" i="9"/>
  <c r="O2207" i="9"/>
  <c r="O2208" i="9"/>
  <c r="O2209" i="9"/>
  <c r="O2210" i="9"/>
  <c r="O2211" i="9"/>
  <c r="O2212" i="9"/>
  <c r="O2213" i="9"/>
  <c r="O2214" i="9"/>
  <c r="O2215" i="9"/>
  <c r="O2216" i="9"/>
  <c r="O2217" i="9"/>
  <c r="O2218" i="9"/>
  <c r="O2219" i="9"/>
  <c r="O2220" i="9"/>
  <c r="O2221" i="9"/>
  <c r="O2222" i="9"/>
  <c r="O2223" i="9"/>
  <c r="O2224" i="9"/>
  <c r="O2225" i="9"/>
  <c r="O2226" i="9"/>
  <c r="O2227" i="9"/>
  <c r="O2228" i="9"/>
  <c r="O2229" i="9"/>
  <c r="O2230" i="9"/>
  <c r="O2231" i="9"/>
  <c r="O2232" i="9"/>
  <c r="O2233" i="9"/>
  <c r="O2234" i="9"/>
  <c r="O2235" i="9"/>
  <c r="O2236" i="9"/>
  <c r="O2237" i="9"/>
  <c r="O2238" i="9"/>
  <c r="O2239" i="9"/>
  <c r="O2240" i="9"/>
  <c r="O2241" i="9"/>
  <c r="O2242" i="9"/>
  <c r="O2243" i="9"/>
  <c r="O2244" i="9"/>
  <c r="O2245" i="9"/>
  <c r="O2246" i="9"/>
  <c r="O2247" i="9"/>
  <c r="O2248" i="9"/>
  <c r="O2249" i="9"/>
  <c r="O2250" i="9"/>
  <c r="O2251" i="9"/>
  <c r="O2252" i="9"/>
  <c r="O2253" i="9"/>
  <c r="O2254" i="9"/>
  <c r="O2255" i="9"/>
  <c r="O2256" i="9"/>
  <c r="O2257" i="9"/>
  <c r="O2258" i="9"/>
  <c r="O2259" i="9"/>
  <c r="O2260" i="9"/>
  <c r="O2261" i="9"/>
  <c r="O2262" i="9"/>
  <c r="O2263" i="9"/>
  <c r="O2264" i="9"/>
  <c r="O2265" i="9"/>
  <c r="O2266" i="9"/>
  <c r="O2267" i="9"/>
  <c r="O2268" i="9"/>
  <c r="O2269" i="9"/>
  <c r="O2270" i="9"/>
  <c r="O2271" i="9"/>
  <c r="O2272" i="9"/>
  <c r="O2273" i="9"/>
  <c r="O2274" i="9"/>
  <c r="O2275" i="9"/>
  <c r="O2276" i="9"/>
  <c r="O2277" i="9"/>
  <c r="O2278" i="9"/>
  <c r="O2279" i="9"/>
  <c r="O2280" i="9"/>
  <c r="O2281" i="9"/>
  <c r="O2282" i="9"/>
  <c r="O2283" i="9"/>
  <c r="O2284" i="9"/>
  <c r="O2285" i="9"/>
  <c r="O2286" i="9"/>
  <c r="O2287" i="9"/>
  <c r="O2288" i="9"/>
  <c r="O2289" i="9"/>
  <c r="O2290" i="9"/>
  <c r="O2291" i="9"/>
  <c r="O2292" i="9"/>
  <c r="O2293" i="9"/>
  <c r="O2294" i="9"/>
  <c r="O2295" i="9"/>
  <c r="O2296" i="9"/>
  <c r="O2297" i="9"/>
  <c r="O2298" i="9"/>
  <c r="O2299" i="9"/>
  <c r="O2300" i="9"/>
  <c r="O2301" i="9"/>
  <c r="O2302" i="9"/>
  <c r="O2303" i="9"/>
  <c r="O2304" i="9"/>
  <c r="O2305" i="9"/>
  <c r="O2306" i="9"/>
  <c r="O2307" i="9"/>
  <c r="O2308" i="9"/>
  <c r="O2309" i="9"/>
  <c r="O2310" i="9"/>
  <c r="O2311" i="9"/>
  <c r="O2312" i="9"/>
  <c r="O2313" i="9"/>
  <c r="O2314" i="9"/>
  <c r="O2315" i="9"/>
  <c r="O2316" i="9"/>
  <c r="O2317" i="9"/>
  <c r="O2318" i="9"/>
  <c r="O2319" i="9"/>
  <c r="O2320" i="9"/>
  <c r="O2321" i="9"/>
  <c r="O2322" i="9"/>
  <c r="O2323" i="9"/>
  <c r="O2324" i="9"/>
  <c r="O2325" i="9"/>
  <c r="O2326" i="9"/>
  <c r="O2327" i="9"/>
  <c r="O2328" i="9"/>
  <c r="O2329" i="9"/>
  <c r="O2330" i="9"/>
  <c r="O2331" i="9"/>
  <c r="O2332" i="9"/>
  <c r="O2333" i="9"/>
  <c r="O2334" i="9"/>
  <c r="O2335" i="9"/>
  <c r="O2336" i="9"/>
  <c r="O2" i="9"/>
  <c r="N1863" i="9"/>
  <c r="N1864" i="9"/>
  <c r="N1865" i="9"/>
  <c r="N1866" i="9"/>
  <c r="N1867" i="9"/>
  <c r="N1868" i="9"/>
  <c r="N1869" i="9"/>
  <c r="N1870" i="9"/>
  <c r="N1871" i="9"/>
  <c r="N1872" i="9"/>
  <c r="N1873" i="9"/>
  <c r="N1874" i="9"/>
  <c r="N1875" i="9"/>
  <c r="N1876" i="9"/>
  <c r="N1877" i="9"/>
  <c r="N1878" i="9"/>
  <c r="N1879" i="9"/>
  <c r="N1880" i="9"/>
  <c r="N1881" i="9"/>
  <c r="N1882" i="9"/>
  <c r="N1883" i="9"/>
  <c r="N1884" i="9"/>
  <c r="N1885" i="9"/>
  <c r="N1886" i="9"/>
  <c r="N1887" i="9"/>
  <c r="N1888" i="9"/>
  <c r="N1889" i="9"/>
  <c r="N1890" i="9"/>
  <c r="N1891" i="9"/>
  <c r="N1892" i="9"/>
  <c r="N1893" i="9"/>
  <c r="N1894" i="9"/>
  <c r="N1895" i="9"/>
  <c r="N1896" i="9"/>
  <c r="N1897" i="9"/>
  <c r="N1898" i="9"/>
  <c r="N1899" i="9"/>
  <c r="N1900" i="9"/>
  <c r="N1901" i="9"/>
  <c r="N1902" i="9"/>
  <c r="N1903" i="9"/>
  <c r="N1904" i="9"/>
  <c r="N1905" i="9"/>
  <c r="N1906" i="9"/>
  <c r="N1907" i="9"/>
  <c r="N1908" i="9"/>
  <c r="N1909" i="9"/>
  <c r="N1910" i="9"/>
  <c r="N1911" i="9"/>
  <c r="N1912" i="9"/>
  <c r="N1913" i="9"/>
  <c r="N1914" i="9"/>
  <c r="N1915" i="9"/>
  <c r="N1916" i="9"/>
  <c r="N1917" i="9"/>
  <c r="N1918" i="9"/>
  <c r="N1919" i="9"/>
  <c r="N1920" i="9"/>
  <c r="N1921" i="9"/>
  <c r="N1922" i="9"/>
  <c r="N1923" i="9"/>
  <c r="N1924" i="9"/>
  <c r="N1925" i="9"/>
  <c r="N1926" i="9"/>
  <c r="N1927" i="9"/>
  <c r="N1928" i="9"/>
  <c r="N1929" i="9"/>
  <c r="N1930" i="9"/>
  <c r="N1931" i="9"/>
  <c r="N1932" i="9"/>
  <c r="N1933" i="9"/>
  <c r="N1934" i="9"/>
  <c r="N1935" i="9"/>
  <c r="N1936" i="9"/>
  <c r="N1937" i="9"/>
  <c r="N1938" i="9"/>
  <c r="N1939" i="9"/>
  <c r="N1940" i="9"/>
  <c r="N1941" i="9"/>
  <c r="N1942" i="9"/>
  <c r="N1943" i="9"/>
  <c r="N1944" i="9"/>
  <c r="N1945" i="9"/>
  <c r="N1946" i="9"/>
  <c r="N1947" i="9"/>
  <c r="N1948" i="9"/>
  <c r="N1949" i="9"/>
  <c r="N1950" i="9"/>
  <c r="N1951" i="9"/>
  <c r="N1952" i="9"/>
  <c r="N1953" i="9"/>
  <c r="N1954" i="9"/>
  <c r="N1955" i="9"/>
  <c r="N1956" i="9"/>
  <c r="N1957" i="9"/>
  <c r="N1958" i="9"/>
  <c r="N1959" i="9"/>
  <c r="N1960" i="9"/>
  <c r="N1961" i="9"/>
  <c r="N1962" i="9"/>
  <c r="N1963" i="9"/>
  <c r="N1964" i="9"/>
  <c r="N1965" i="9"/>
  <c r="N1966" i="9"/>
  <c r="N1967" i="9"/>
  <c r="N1968" i="9"/>
  <c r="N1969" i="9"/>
  <c r="N1970" i="9"/>
  <c r="N1971" i="9"/>
  <c r="N1972" i="9"/>
  <c r="N1973" i="9"/>
  <c r="N1974" i="9"/>
  <c r="N1975" i="9"/>
  <c r="N1976" i="9"/>
  <c r="N1977" i="9"/>
  <c r="N1978" i="9"/>
  <c r="N1979" i="9"/>
  <c r="N1980" i="9"/>
  <c r="N1981" i="9"/>
  <c r="N1982" i="9"/>
  <c r="N1983" i="9"/>
  <c r="N1984" i="9"/>
  <c r="N1985" i="9"/>
  <c r="N1986" i="9"/>
  <c r="N1987" i="9"/>
  <c r="N1988" i="9"/>
  <c r="N1989" i="9"/>
  <c r="N1990" i="9"/>
  <c r="N1991" i="9"/>
  <c r="N1992" i="9"/>
  <c r="N1993" i="9"/>
  <c r="N1994" i="9"/>
  <c r="N1995" i="9"/>
  <c r="N1996" i="9"/>
  <c r="N1997" i="9"/>
  <c r="N1998" i="9"/>
  <c r="N1999" i="9"/>
  <c r="N2000" i="9"/>
  <c r="N2001" i="9"/>
  <c r="N2002" i="9"/>
  <c r="N2003" i="9"/>
  <c r="N2004" i="9"/>
  <c r="N2005" i="9"/>
  <c r="N2006" i="9"/>
  <c r="N2007" i="9"/>
  <c r="N2008" i="9"/>
  <c r="N2009" i="9"/>
  <c r="N2010" i="9"/>
  <c r="N2011" i="9"/>
  <c r="N2012" i="9"/>
  <c r="N2013" i="9"/>
  <c r="N2014" i="9"/>
  <c r="N2015" i="9"/>
  <c r="N2016" i="9"/>
  <c r="N2017" i="9"/>
  <c r="N2018" i="9"/>
  <c r="N2019" i="9"/>
  <c r="N2020" i="9"/>
  <c r="N2021" i="9"/>
  <c r="N2022" i="9"/>
  <c r="N2023" i="9"/>
  <c r="N2024" i="9"/>
  <c r="N2025" i="9"/>
  <c r="N2026" i="9"/>
  <c r="N2027" i="9"/>
  <c r="N2028" i="9"/>
  <c r="N2029" i="9"/>
  <c r="N2030" i="9"/>
  <c r="N2031" i="9"/>
  <c r="N2032" i="9"/>
  <c r="N2033" i="9"/>
  <c r="N2034" i="9"/>
  <c r="N2035" i="9"/>
  <c r="N2036" i="9"/>
  <c r="N2037" i="9"/>
  <c r="N2038" i="9"/>
  <c r="N2039" i="9"/>
  <c r="N2040" i="9"/>
  <c r="N2041" i="9"/>
  <c r="N2042" i="9"/>
  <c r="N2043" i="9"/>
  <c r="N2044" i="9"/>
  <c r="N2045" i="9"/>
  <c r="N2046" i="9"/>
  <c r="N2047" i="9"/>
  <c r="N2048" i="9"/>
  <c r="N2049" i="9"/>
  <c r="N2050" i="9"/>
  <c r="N2051" i="9"/>
  <c r="N2052" i="9"/>
  <c r="N2053" i="9"/>
  <c r="N2054" i="9"/>
  <c r="N2055" i="9"/>
  <c r="N2056" i="9"/>
  <c r="N2057" i="9"/>
  <c r="N2058" i="9"/>
  <c r="N2059" i="9"/>
  <c r="N2060" i="9"/>
  <c r="N2061" i="9"/>
  <c r="N2062" i="9"/>
  <c r="N2063" i="9"/>
  <c r="N2064" i="9"/>
  <c r="N2065" i="9"/>
  <c r="N2066" i="9"/>
  <c r="N2067" i="9"/>
  <c r="N2068" i="9"/>
  <c r="N2069" i="9"/>
  <c r="N2070" i="9"/>
  <c r="N2071" i="9"/>
  <c r="N2072" i="9"/>
  <c r="N2073" i="9"/>
  <c r="N2074" i="9"/>
  <c r="N2075" i="9"/>
  <c r="N2076" i="9"/>
  <c r="N2077" i="9"/>
  <c r="N2078" i="9"/>
  <c r="N2079" i="9"/>
  <c r="N2080" i="9"/>
  <c r="N2081" i="9"/>
  <c r="N2082" i="9"/>
  <c r="N2083" i="9"/>
  <c r="N2084" i="9"/>
  <c r="N2085" i="9"/>
  <c r="N2086" i="9"/>
  <c r="N2087" i="9"/>
  <c r="N2088" i="9"/>
  <c r="N2089" i="9"/>
  <c r="N2090" i="9"/>
  <c r="N2091" i="9"/>
  <c r="N2092" i="9"/>
  <c r="N2093" i="9"/>
  <c r="N2094" i="9"/>
  <c r="N2095" i="9"/>
  <c r="N2096" i="9"/>
  <c r="N2097" i="9"/>
  <c r="N2098" i="9"/>
  <c r="N2099" i="9"/>
  <c r="N2100" i="9"/>
  <c r="N2101" i="9"/>
  <c r="N2102" i="9"/>
  <c r="N2103" i="9"/>
  <c r="N2104" i="9"/>
  <c r="N2105" i="9"/>
  <c r="N2106" i="9"/>
  <c r="N2107" i="9"/>
  <c r="N2108" i="9"/>
  <c r="N2109" i="9"/>
  <c r="N2110" i="9"/>
  <c r="N2111" i="9"/>
  <c r="N2112" i="9"/>
  <c r="N2113" i="9"/>
  <c r="N2114" i="9"/>
  <c r="N2115" i="9"/>
  <c r="N2116" i="9"/>
  <c r="N2117" i="9"/>
  <c r="N2118" i="9"/>
  <c r="N2119" i="9"/>
  <c r="N2120" i="9"/>
  <c r="N2121" i="9"/>
  <c r="N2122" i="9"/>
  <c r="N2123" i="9"/>
  <c r="N2124" i="9"/>
  <c r="N2125" i="9"/>
  <c r="N2126" i="9"/>
  <c r="N2127" i="9"/>
  <c r="N2128" i="9"/>
  <c r="N2129" i="9"/>
  <c r="N2130" i="9"/>
  <c r="N2131" i="9"/>
  <c r="N2132" i="9"/>
  <c r="N2133" i="9"/>
  <c r="N2134" i="9"/>
  <c r="N2135" i="9"/>
  <c r="N2136" i="9"/>
  <c r="N2137" i="9"/>
  <c r="N2138" i="9"/>
  <c r="N2139" i="9"/>
  <c r="N2140" i="9"/>
  <c r="N2141" i="9"/>
  <c r="N2142" i="9"/>
  <c r="N2143" i="9"/>
  <c r="N2144" i="9"/>
  <c r="N2145" i="9"/>
  <c r="N2146" i="9"/>
  <c r="N2147" i="9"/>
  <c r="N2148" i="9"/>
  <c r="N2149" i="9"/>
  <c r="N2150" i="9"/>
  <c r="N2151" i="9"/>
  <c r="N2152" i="9"/>
  <c r="N2153" i="9"/>
  <c r="N2154" i="9"/>
  <c r="N2155" i="9"/>
  <c r="N2156" i="9"/>
  <c r="N2157" i="9"/>
  <c r="N2158" i="9"/>
  <c r="N2159" i="9"/>
  <c r="N2160" i="9"/>
  <c r="N2161" i="9"/>
  <c r="N2162" i="9"/>
  <c r="N2163" i="9"/>
  <c r="N2164" i="9"/>
  <c r="N2165" i="9"/>
  <c r="N2166" i="9"/>
  <c r="N2167" i="9"/>
  <c r="N2168" i="9"/>
  <c r="N2169" i="9"/>
  <c r="N2170" i="9"/>
  <c r="N2171" i="9"/>
  <c r="N2172" i="9"/>
  <c r="N2173" i="9"/>
  <c r="N2174" i="9"/>
  <c r="N2175" i="9"/>
  <c r="N2176" i="9"/>
  <c r="N2177" i="9"/>
  <c r="N2178" i="9"/>
  <c r="N2179" i="9"/>
  <c r="N2180" i="9"/>
  <c r="N2181" i="9"/>
  <c r="N2182" i="9"/>
  <c r="N2183" i="9"/>
  <c r="N2184" i="9"/>
  <c r="N2185" i="9"/>
  <c r="N2186" i="9"/>
  <c r="N2187" i="9"/>
  <c r="N2188" i="9"/>
  <c r="N2189" i="9"/>
  <c r="N2190" i="9"/>
  <c r="N2191" i="9"/>
  <c r="N2192" i="9"/>
  <c r="N2193" i="9"/>
  <c r="N2194" i="9"/>
  <c r="N2195" i="9"/>
  <c r="N2196" i="9"/>
  <c r="N2197" i="9"/>
  <c r="N2198" i="9"/>
  <c r="N2199" i="9"/>
  <c r="N2200" i="9"/>
  <c r="N2201" i="9"/>
  <c r="N2202" i="9"/>
  <c r="N2203" i="9"/>
  <c r="N2204" i="9"/>
  <c r="N2205" i="9"/>
  <c r="N2206" i="9"/>
  <c r="N2207" i="9"/>
  <c r="N2208" i="9"/>
  <c r="N2209" i="9"/>
  <c r="N2210" i="9"/>
  <c r="N2211" i="9"/>
  <c r="N2212" i="9"/>
  <c r="N2213" i="9"/>
  <c r="N2214" i="9"/>
  <c r="N2215" i="9"/>
  <c r="N2216" i="9"/>
  <c r="N2217" i="9"/>
  <c r="N2218" i="9"/>
  <c r="N2219" i="9"/>
  <c r="N2220" i="9"/>
  <c r="N2221" i="9"/>
  <c r="N2222" i="9"/>
  <c r="N2223" i="9"/>
  <c r="N2224" i="9"/>
  <c r="N2225" i="9"/>
  <c r="N2226" i="9"/>
  <c r="N2227" i="9"/>
  <c r="N2228" i="9"/>
  <c r="N2229" i="9"/>
  <c r="N2230" i="9"/>
  <c r="N2231" i="9"/>
  <c r="N2232" i="9"/>
  <c r="N2233" i="9"/>
  <c r="N2234" i="9"/>
  <c r="N2235" i="9"/>
  <c r="N2236" i="9"/>
  <c r="N2237" i="9"/>
  <c r="N2238" i="9"/>
  <c r="N2239" i="9"/>
  <c r="N2240" i="9"/>
  <c r="N2241" i="9"/>
  <c r="N2242" i="9"/>
  <c r="N2243" i="9"/>
  <c r="N2244" i="9"/>
  <c r="N2245" i="9"/>
  <c r="N2246" i="9"/>
  <c r="N2247" i="9"/>
  <c r="N2248" i="9"/>
  <c r="N2249" i="9"/>
  <c r="N2250" i="9"/>
  <c r="N2251" i="9"/>
  <c r="N2252" i="9"/>
  <c r="N2253" i="9"/>
  <c r="N2254" i="9"/>
  <c r="N2255" i="9"/>
  <c r="N2256" i="9"/>
  <c r="N2257" i="9"/>
  <c r="N2258" i="9"/>
  <c r="N2259" i="9"/>
  <c r="N2260" i="9"/>
  <c r="N2261" i="9"/>
  <c r="N2262" i="9"/>
  <c r="N2263" i="9"/>
  <c r="N2264" i="9"/>
  <c r="N2265" i="9"/>
  <c r="N2266" i="9"/>
  <c r="N2267" i="9"/>
  <c r="N2268" i="9"/>
  <c r="N2269" i="9"/>
  <c r="N2270" i="9"/>
  <c r="N2271" i="9"/>
  <c r="N2272" i="9"/>
  <c r="N2273" i="9"/>
  <c r="N2274" i="9"/>
  <c r="N2275" i="9"/>
  <c r="N2276" i="9"/>
  <c r="N2277" i="9"/>
  <c r="N2278" i="9"/>
  <c r="N2279" i="9"/>
  <c r="N2280" i="9"/>
  <c r="N2281" i="9"/>
  <c r="N2282" i="9"/>
  <c r="N2283" i="9"/>
  <c r="N2284" i="9"/>
  <c r="N2285" i="9"/>
  <c r="N2286" i="9"/>
  <c r="N2287" i="9"/>
  <c r="N2288" i="9"/>
  <c r="N2289" i="9"/>
  <c r="N2290" i="9"/>
  <c r="N2291" i="9"/>
  <c r="N2292" i="9"/>
  <c r="N2293" i="9"/>
  <c r="N2294" i="9"/>
  <c r="N2295" i="9"/>
  <c r="N2296" i="9"/>
  <c r="N2297" i="9"/>
  <c r="N2298" i="9"/>
  <c r="N2299" i="9"/>
  <c r="N2300" i="9"/>
  <c r="N2301" i="9"/>
  <c r="N2302" i="9"/>
  <c r="N2303" i="9"/>
  <c r="N2304" i="9"/>
  <c r="N2305" i="9"/>
  <c r="N2306" i="9"/>
  <c r="N2307" i="9"/>
  <c r="N2308" i="9"/>
  <c r="N2309" i="9"/>
  <c r="N2310" i="9"/>
  <c r="N2311" i="9"/>
  <c r="N2312" i="9"/>
  <c r="N2313" i="9"/>
  <c r="N2314" i="9"/>
  <c r="N2315" i="9"/>
  <c r="N2316" i="9"/>
  <c r="N2317" i="9"/>
  <c r="N2318" i="9"/>
  <c r="N2319" i="9"/>
  <c r="N2320" i="9"/>
  <c r="N2321" i="9"/>
  <c r="N2322" i="9"/>
  <c r="N2323" i="9"/>
  <c r="N2324" i="9"/>
  <c r="N2325" i="9"/>
  <c r="N2326" i="9"/>
  <c r="N2327" i="9"/>
  <c r="N2328" i="9"/>
  <c r="N2329" i="9"/>
  <c r="N2330" i="9"/>
  <c r="N2331" i="9"/>
  <c r="N2332" i="9"/>
  <c r="N2333" i="9"/>
  <c r="N2334" i="9"/>
  <c r="N2335" i="9"/>
  <c r="N2336" i="9"/>
  <c r="N1841" i="9"/>
  <c r="N1842" i="9"/>
  <c r="N1843" i="9"/>
  <c r="N1844" i="9"/>
  <c r="N1845" i="9"/>
  <c r="N1846" i="9"/>
  <c r="N1847" i="9"/>
  <c r="N1848" i="9"/>
  <c r="N1849" i="9"/>
  <c r="N1850" i="9"/>
  <c r="N1851" i="9"/>
  <c r="N1852" i="9"/>
  <c r="N1853" i="9"/>
  <c r="N1854" i="9"/>
  <c r="N1855" i="9"/>
  <c r="N1856" i="9"/>
  <c r="N1857" i="9"/>
  <c r="N1858" i="9"/>
  <c r="N1859" i="9"/>
  <c r="N1860" i="9"/>
  <c r="N1861" i="9"/>
  <c r="N186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N1278" i="9"/>
  <c r="N1279" i="9"/>
  <c r="N1280" i="9"/>
  <c r="N1281" i="9"/>
  <c r="N1282" i="9"/>
  <c r="N1283" i="9"/>
  <c r="N1284" i="9"/>
  <c r="N1285" i="9"/>
  <c r="N1286" i="9"/>
  <c r="N1287" i="9"/>
  <c r="N1288" i="9"/>
  <c r="N1289" i="9"/>
  <c r="N1290" i="9"/>
  <c r="N1291" i="9"/>
  <c r="N1292" i="9"/>
  <c r="N1293" i="9"/>
  <c r="N1294" i="9"/>
  <c r="N1295" i="9"/>
  <c r="N1296" i="9"/>
  <c r="N1297" i="9"/>
  <c r="N1298" i="9"/>
  <c r="N1299" i="9"/>
  <c r="N1300" i="9"/>
  <c r="N1301" i="9"/>
  <c r="N1302" i="9"/>
  <c r="N1303" i="9"/>
  <c r="N1304" i="9"/>
  <c r="N1305" i="9"/>
  <c r="N1306" i="9"/>
  <c r="N1307" i="9"/>
  <c r="N1308" i="9"/>
  <c r="N1309" i="9"/>
  <c r="N1310" i="9"/>
  <c r="N1311" i="9"/>
  <c r="N1312" i="9"/>
  <c r="N1313" i="9"/>
  <c r="N1314" i="9"/>
  <c r="N1315" i="9"/>
  <c r="N1316" i="9"/>
  <c r="N1317" i="9"/>
  <c r="N1318" i="9"/>
  <c r="N1319" i="9"/>
  <c r="N1320" i="9"/>
  <c r="N1321" i="9"/>
  <c r="N1322" i="9"/>
  <c r="N1323" i="9"/>
  <c r="N1324" i="9"/>
  <c r="N1325" i="9"/>
  <c r="N1326" i="9"/>
  <c r="N1327" i="9"/>
  <c r="N1328" i="9"/>
  <c r="N1329" i="9"/>
  <c r="N1330" i="9"/>
  <c r="N1331" i="9"/>
  <c r="N1332" i="9"/>
  <c r="N1333" i="9"/>
  <c r="N1334" i="9"/>
  <c r="N1335" i="9"/>
  <c r="N1336" i="9"/>
  <c r="N1337" i="9"/>
  <c r="N1338" i="9"/>
  <c r="N1339" i="9"/>
  <c r="N1340" i="9"/>
  <c r="N1341" i="9"/>
  <c r="N1342" i="9"/>
  <c r="N1343" i="9"/>
  <c r="N1344" i="9"/>
  <c r="N1345" i="9"/>
  <c r="N1346" i="9"/>
  <c r="N1347" i="9"/>
  <c r="N1348" i="9"/>
  <c r="N1349" i="9"/>
  <c r="N1350" i="9"/>
  <c r="N1351" i="9"/>
  <c r="N1352" i="9"/>
  <c r="N1353" i="9"/>
  <c r="N1354" i="9"/>
  <c r="N1355" i="9"/>
  <c r="N1356" i="9"/>
  <c r="N1357" i="9"/>
  <c r="N1358" i="9"/>
  <c r="N1359" i="9"/>
  <c r="N1360" i="9"/>
  <c r="N1361" i="9"/>
  <c r="N1362" i="9"/>
  <c r="N1363" i="9"/>
  <c r="N1364" i="9"/>
  <c r="N1365" i="9"/>
  <c r="N1366" i="9"/>
  <c r="N1367" i="9"/>
  <c r="N1368" i="9"/>
  <c r="N1369" i="9"/>
  <c r="N1370" i="9"/>
  <c r="N1371" i="9"/>
  <c r="N1372" i="9"/>
  <c r="N1373" i="9"/>
  <c r="N1374" i="9"/>
  <c r="N1375" i="9"/>
  <c r="N1376" i="9"/>
  <c r="N1377" i="9"/>
  <c r="N1378" i="9"/>
  <c r="N1379" i="9"/>
  <c r="N1380" i="9"/>
  <c r="N1381" i="9"/>
  <c r="N1382" i="9"/>
  <c r="N1383" i="9"/>
  <c r="N1384" i="9"/>
  <c r="N1385" i="9"/>
  <c r="N1386" i="9"/>
  <c r="N1387" i="9"/>
  <c r="N1388" i="9"/>
  <c r="N1389" i="9"/>
  <c r="N1390" i="9"/>
  <c r="N1391" i="9"/>
  <c r="N1392" i="9"/>
  <c r="N1393" i="9"/>
  <c r="N1394" i="9"/>
  <c r="N1395" i="9"/>
  <c r="N1396" i="9"/>
  <c r="N1397" i="9"/>
  <c r="N1398" i="9"/>
  <c r="N1399" i="9"/>
  <c r="N1400" i="9"/>
  <c r="N1401" i="9"/>
  <c r="N1402" i="9"/>
  <c r="N1403" i="9"/>
  <c r="N1404" i="9"/>
  <c r="N1405" i="9"/>
  <c r="N1406" i="9"/>
  <c r="N1407" i="9"/>
  <c r="N1408" i="9"/>
  <c r="N1409" i="9"/>
  <c r="N1410" i="9"/>
  <c r="N1411" i="9"/>
  <c r="N1412" i="9"/>
  <c r="N1413" i="9"/>
  <c r="N1414" i="9"/>
  <c r="N1415" i="9"/>
  <c r="N1416" i="9"/>
  <c r="N1417" i="9"/>
  <c r="N1418" i="9"/>
  <c r="N1419" i="9"/>
  <c r="N1420" i="9"/>
  <c r="N1421" i="9"/>
  <c r="N1422" i="9"/>
  <c r="N1423" i="9"/>
  <c r="N1424" i="9"/>
  <c r="N1425" i="9"/>
  <c r="N1426" i="9"/>
  <c r="N1427" i="9"/>
  <c r="N1428" i="9"/>
  <c r="N1429" i="9"/>
  <c r="N1430" i="9"/>
  <c r="N1431" i="9"/>
  <c r="N1432" i="9"/>
  <c r="N1433" i="9"/>
  <c r="N1434" i="9"/>
  <c r="N1435" i="9"/>
  <c r="N1436" i="9"/>
  <c r="N1437" i="9"/>
  <c r="N1438" i="9"/>
  <c r="N1439" i="9"/>
  <c r="N1440" i="9"/>
  <c r="N1441" i="9"/>
  <c r="N1442" i="9"/>
  <c r="N1443" i="9"/>
  <c r="N1444" i="9"/>
  <c r="N1445" i="9"/>
  <c r="N1446" i="9"/>
  <c r="N1447" i="9"/>
  <c r="N1448" i="9"/>
  <c r="N1449" i="9"/>
  <c r="N1450" i="9"/>
  <c r="N1451" i="9"/>
  <c r="N1452" i="9"/>
  <c r="N1453" i="9"/>
  <c r="N1454" i="9"/>
  <c r="N1455" i="9"/>
  <c r="N1456" i="9"/>
  <c r="N1457" i="9"/>
  <c r="N1458" i="9"/>
  <c r="N1459" i="9"/>
  <c r="N1460" i="9"/>
  <c r="N1461" i="9"/>
  <c r="N1462" i="9"/>
  <c r="N1463" i="9"/>
  <c r="N1464" i="9"/>
  <c r="N1465" i="9"/>
  <c r="N1466" i="9"/>
  <c r="N1467" i="9"/>
  <c r="N1468" i="9"/>
  <c r="N1469" i="9"/>
  <c r="N1470" i="9"/>
  <c r="N1471" i="9"/>
  <c r="N1472" i="9"/>
  <c r="N1473" i="9"/>
  <c r="N1474" i="9"/>
  <c r="N1475" i="9"/>
  <c r="N1476" i="9"/>
  <c r="N1477" i="9"/>
  <c r="N1478" i="9"/>
  <c r="N1479" i="9"/>
  <c r="N1480" i="9"/>
  <c r="N1481" i="9"/>
  <c r="N1482" i="9"/>
  <c r="N1483" i="9"/>
  <c r="N1484" i="9"/>
  <c r="N1485" i="9"/>
  <c r="N1486" i="9"/>
  <c r="N1487" i="9"/>
  <c r="N1488" i="9"/>
  <c r="N1489" i="9"/>
  <c r="N1490" i="9"/>
  <c r="N1491" i="9"/>
  <c r="N1492" i="9"/>
  <c r="N1493" i="9"/>
  <c r="N1494" i="9"/>
  <c r="N1495" i="9"/>
  <c r="N1496" i="9"/>
  <c r="N1497" i="9"/>
  <c r="N1498" i="9"/>
  <c r="N1499" i="9"/>
  <c r="N1500" i="9"/>
  <c r="N1501" i="9"/>
  <c r="N1502" i="9"/>
  <c r="N1503" i="9"/>
  <c r="N1504" i="9"/>
  <c r="N1505" i="9"/>
  <c r="N1506" i="9"/>
  <c r="N1507" i="9"/>
  <c r="N1508" i="9"/>
  <c r="N1509" i="9"/>
  <c r="N1510" i="9"/>
  <c r="N1511" i="9"/>
  <c r="N1512" i="9"/>
  <c r="N1513" i="9"/>
  <c r="N1514" i="9"/>
  <c r="N1515" i="9"/>
  <c r="N1516" i="9"/>
  <c r="N1517" i="9"/>
  <c r="N1518" i="9"/>
  <c r="N1519" i="9"/>
  <c r="N1520" i="9"/>
  <c r="N1521" i="9"/>
  <c r="N1522" i="9"/>
  <c r="N1523" i="9"/>
  <c r="N1524" i="9"/>
  <c r="N1525" i="9"/>
  <c r="N1526" i="9"/>
  <c r="N1527" i="9"/>
  <c r="N1528" i="9"/>
  <c r="N1529" i="9"/>
  <c r="N1530" i="9"/>
  <c r="N1531" i="9"/>
  <c r="N1532" i="9"/>
  <c r="N1533" i="9"/>
  <c r="N1534" i="9"/>
  <c r="N1535" i="9"/>
  <c r="N1536" i="9"/>
  <c r="N1537" i="9"/>
  <c r="N1538" i="9"/>
  <c r="N1539" i="9"/>
  <c r="N1540" i="9"/>
  <c r="N1541" i="9"/>
  <c r="N1542" i="9"/>
  <c r="N1543" i="9"/>
  <c r="N1544" i="9"/>
  <c r="N1545" i="9"/>
  <c r="N1546" i="9"/>
  <c r="N1547" i="9"/>
  <c r="N1548" i="9"/>
  <c r="N1549" i="9"/>
  <c r="N1550" i="9"/>
  <c r="N1551" i="9"/>
  <c r="N1552" i="9"/>
  <c r="N1553" i="9"/>
  <c r="N1554" i="9"/>
  <c r="N1555" i="9"/>
  <c r="N1556" i="9"/>
  <c r="N1557" i="9"/>
  <c r="N1558" i="9"/>
  <c r="N1559" i="9"/>
  <c r="N1560" i="9"/>
  <c r="N1561" i="9"/>
  <c r="N1562" i="9"/>
  <c r="N1563" i="9"/>
  <c r="N1564" i="9"/>
  <c r="N1565" i="9"/>
  <c r="N1566" i="9"/>
  <c r="N1567" i="9"/>
  <c r="N1568" i="9"/>
  <c r="N1569" i="9"/>
  <c r="N1570" i="9"/>
  <c r="N1571" i="9"/>
  <c r="N1572" i="9"/>
  <c r="N1573" i="9"/>
  <c r="N1574" i="9"/>
  <c r="N1575" i="9"/>
  <c r="N1576" i="9"/>
  <c r="N1577" i="9"/>
  <c r="N1578" i="9"/>
  <c r="N1579" i="9"/>
  <c r="N1580" i="9"/>
  <c r="N1581" i="9"/>
  <c r="N1582" i="9"/>
  <c r="N1583" i="9"/>
  <c r="N1584" i="9"/>
  <c r="N1585" i="9"/>
  <c r="N1586" i="9"/>
  <c r="N1587" i="9"/>
  <c r="N1588" i="9"/>
  <c r="N1589" i="9"/>
  <c r="N1590" i="9"/>
  <c r="N1591" i="9"/>
  <c r="N1592" i="9"/>
  <c r="N1593" i="9"/>
  <c r="N1594" i="9"/>
  <c r="N1595" i="9"/>
  <c r="N1596" i="9"/>
  <c r="N1597" i="9"/>
  <c r="N1598" i="9"/>
  <c r="N1599" i="9"/>
  <c r="N1600" i="9"/>
  <c r="N1601" i="9"/>
  <c r="N1602" i="9"/>
  <c r="N1603" i="9"/>
  <c r="N1604" i="9"/>
  <c r="N1605" i="9"/>
  <c r="N1606" i="9"/>
  <c r="N1607" i="9"/>
  <c r="N1608" i="9"/>
  <c r="N1609" i="9"/>
  <c r="N1610" i="9"/>
  <c r="N1611" i="9"/>
  <c r="N1612" i="9"/>
  <c r="N1613" i="9"/>
  <c r="N1614" i="9"/>
  <c r="N1615" i="9"/>
  <c r="N1616" i="9"/>
  <c r="N1617" i="9"/>
  <c r="N1618" i="9"/>
  <c r="N1619" i="9"/>
  <c r="N1620" i="9"/>
  <c r="N1621" i="9"/>
  <c r="N1622" i="9"/>
  <c r="N1623" i="9"/>
  <c r="N1624" i="9"/>
  <c r="N1625" i="9"/>
  <c r="N1626" i="9"/>
  <c r="N1627" i="9"/>
  <c r="N1628" i="9"/>
  <c r="N1629" i="9"/>
  <c r="N1630" i="9"/>
  <c r="N1631" i="9"/>
  <c r="N1632" i="9"/>
  <c r="N1633" i="9"/>
  <c r="N1634" i="9"/>
  <c r="N1635" i="9"/>
  <c r="N1636" i="9"/>
  <c r="N1637" i="9"/>
  <c r="N1638" i="9"/>
  <c r="N1639" i="9"/>
  <c r="N1640" i="9"/>
  <c r="N1641" i="9"/>
  <c r="N1642" i="9"/>
  <c r="N1643" i="9"/>
  <c r="N1644" i="9"/>
  <c r="N1645" i="9"/>
  <c r="N1646" i="9"/>
  <c r="N1647" i="9"/>
  <c r="N1648" i="9"/>
  <c r="N1649" i="9"/>
  <c r="N1650" i="9"/>
  <c r="N1651" i="9"/>
  <c r="N1652" i="9"/>
  <c r="N1653" i="9"/>
  <c r="N1654" i="9"/>
  <c r="N1655" i="9"/>
  <c r="N1656" i="9"/>
  <c r="N1657" i="9"/>
  <c r="N1658" i="9"/>
  <c r="N1659" i="9"/>
  <c r="N1660" i="9"/>
  <c r="N1661" i="9"/>
  <c r="N1662" i="9"/>
  <c r="N1663" i="9"/>
  <c r="N1664" i="9"/>
  <c r="N1665" i="9"/>
  <c r="N1666" i="9"/>
  <c r="N1667" i="9"/>
  <c r="N1668" i="9"/>
  <c r="N1669" i="9"/>
  <c r="N1670" i="9"/>
  <c r="N1671" i="9"/>
  <c r="N1672" i="9"/>
  <c r="N1673" i="9"/>
  <c r="N1674" i="9"/>
  <c r="N1675" i="9"/>
  <c r="N1676" i="9"/>
  <c r="N1677" i="9"/>
  <c r="N1678" i="9"/>
  <c r="N1679" i="9"/>
  <c r="N1680" i="9"/>
  <c r="N1681" i="9"/>
  <c r="N1682" i="9"/>
  <c r="N1683" i="9"/>
  <c r="N1684" i="9"/>
  <c r="N1685" i="9"/>
  <c r="N1686" i="9"/>
  <c r="N1687" i="9"/>
  <c r="N1688" i="9"/>
  <c r="N1689" i="9"/>
  <c r="N1690" i="9"/>
  <c r="N1691" i="9"/>
  <c r="N1692" i="9"/>
  <c r="N1693" i="9"/>
  <c r="N1694" i="9"/>
  <c r="N1695" i="9"/>
  <c r="N1696" i="9"/>
  <c r="N1697" i="9"/>
  <c r="N1698" i="9"/>
  <c r="N1699" i="9"/>
  <c r="N1700" i="9"/>
  <c r="N1701" i="9"/>
  <c r="N1702" i="9"/>
  <c r="N1703" i="9"/>
  <c r="N1704" i="9"/>
  <c r="N1705" i="9"/>
  <c r="N1706" i="9"/>
  <c r="N1707" i="9"/>
  <c r="N1708" i="9"/>
  <c r="N1709" i="9"/>
  <c r="N1710" i="9"/>
  <c r="N1711" i="9"/>
  <c r="N1712" i="9"/>
  <c r="N1713" i="9"/>
  <c r="N1714" i="9"/>
  <c r="N1715" i="9"/>
  <c r="N1716" i="9"/>
  <c r="N1717" i="9"/>
  <c r="N1718" i="9"/>
  <c r="N1719" i="9"/>
  <c r="N1720" i="9"/>
  <c r="N1721" i="9"/>
  <c r="N1722" i="9"/>
  <c r="N1723" i="9"/>
  <c r="N1724" i="9"/>
  <c r="N1725" i="9"/>
  <c r="N1726" i="9"/>
  <c r="N1727" i="9"/>
  <c r="N1728" i="9"/>
  <c r="N1729" i="9"/>
  <c r="N1730" i="9"/>
  <c r="N1731" i="9"/>
  <c r="N1732" i="9"/>
  <c r="N1733" i="9"/>
  <c r="N1734" i="9"/>
  <c r="N1735" i="9"/>
  <c r="N1736" i="9"/>
  <c r="N1737" i="9"/>
  <c r="N1738" i="9"/>
  <c r="N1739" i="9"/>
  <c r="N1740" i="9"/>
  <c r="N1741" i="9"/>
  <c r="N1742" i="9"/>
  <c r="N1743" i="9"/>
  <c r="N1744" i="9"/>
  <c r="N1745" i="9"/>
  <c r="N1746" i="9"/>
  <c r="N1747" i="9"/>
  <c r="N1748" i="9"/>
  <c r="N1749" i="9"/>
  <c r="N1750" i="9"/>
  <c r="N1751" i="9"/>
  <c r="N1752" i="9"/>
  <c r="N1753" i="9"/>
  <c r="N1754" i="9"/>
  <c r="N1755" i="9"/>
  <c r="N1756" i="9"/>
  <c r="N1757" i="9"/>
  <c r="N1758" i="9"/>
  <c r="N1759" i="9"/>
  <c r="N1760" i="9"/>
  <c r="N1761" i="9"/>
  <c r="N1762" i="9"/>
  <c r="N1763" i="9"/>
  <c r="N1764" i="9"/>
  <c r="N1765" i="9"/>
  <c r="N1766" i="9"/>
  <c r="N1767" i="9"/>
  <c r="N1768" i="9"/>
  <c r="N1769" i="9"/>
  <c r="N1770" i="9"/>
  <c r="N1771" i="9"/>
  <c r="N1772" i="9"/>
  <c r="N1773" i="9"/>
  <c r="N1774" i="9"/>
  <c r="N1775" i="9"/>
  <c r="N1776" i="9"/>
  <c r="N1777" i="9"/>
  <c r="N1778" i="9"/>
  <c r="N1779" i="9"/>
  <c r="N1780" i="9"/>
  <c r="N1781" i="9"/>
  <c r="N1782" i="9"/>
  <c r="N1783" i="9"/>
  <c r="N1784" i="9"/>
  <c r="N1785" i="9"/>
  <c r="N1786" i="9"/>
  <c r="N1787" i="9"/>
  <c r="N1788" i="9"/>
  <c r="N1789" i="9"/>
  <c r="N1790" i="9"/>
  <c r="N1791" i="9"/>
  <c r="N1792" i="9"/>
  <c r="N1793" i="9"/>
  <c r="N1794" i="9"/>
  <c r="N1795" i="9"/>
  <c r="N1796" i="9"/>
  <c r="N1797" i="9"/>
  <c r="N1798" i="9"/>
  <c r="N1799" i="9"/>
  <c r="N1800" i="9"/>
  <c r="N1801" i="9"/>
  <c r="N1802" i="9"/>
  <c r="N1803" i="9"/>
  <c r="N1804" i="9"/>
  <c r="N1805" i="9"/>
  <c r="N1806" i="9"/>
  <c r="N1807" i="9"/>
  <c r="N1808" i="9"/>
  <c r="N1809" i="9"/>
  <c r="N1810" i="9"/>
  <c r="N1811" i="9"/>
  <c r="N1812" i="9"/>
  <c r="N1813" i="9"/>
  <c r="N1814" i="9"/>
  <c r="N1815" i="9"/>
  <c r="N1816" i="9"/>
  <c r="N1817" i="9"/>
  <c r="N1818" i="9"/>
  <c r="N1819" i="9"/>
  <c r="N1820" i="9"/>
  <c r="N1821" i="9"/>
  <c r="N1822" i="9"/>
  <c r="N1823" i="9"/>
  <c r="N1824" i="9"/>
  <c r="N1825" i="9"/>
  <c r="N1826" i="9"/>
  <c r="N1827" i="9"/>
  <c r="N1828" i="9"/>
  <c r="N1829" i="9"/>
  <c r="N1830" i="9"/>
  <c r="N1831" i="9"/>
  <c r="N1832" i="9"/>
  <c r="N1833" i="9"/>
  <c r="N1834" i="9"/>
  <c r="N1835" i="9"/>
  <c r="N1836" i="9"/>
  <c r="N1837" i="9"/>
  <c r="N1838" i="9"/>
  <c r="N1839" i="9"/>
  <c r="N1840" i="9"/>
  <c r="N2"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M2002" i="9"/>
  <c r="M2003" i="9"/>
  <c r="M2004" i="9"/>
  <c r="M2005" i="9"/>
  <c r="M2006" i="9"/>
  <c r="M2007" i="9"/>
  <c r="M2008" i="9"/>
  <c r="M2009" i="9"/>
  <c r="M2010" i="9"/>
  <c r="M2011" i="9"/>
  <c r="M2012" i="9"/>
  <c r="M2013" i="9"/>
  <c r="M2014" i="9"/>
  <c r="M2015" i="9"/>
  <c r="M2016" i="9"/>
  <c r="M2017" i="9"/>
  <c r="M2018" i="9"/>
  <c r="M2019" i="9"/>
  <c r="M2020" i="9"/>
  <c r="M2021" i="9"/>
  <c r="M2022" i="9"/>
  <c r="M2023" i="9"/>
  <c r="M2024" i="9"/>
  <c r="M2025" i="9"/>
  <c r="M2026" i="9"/>
  <c r="M2027" i="9"/>
  <c r="M2028" i="9"/>
  <c r="M2029" i="9"/>
  <c r="M2030" i="9"/>
  <c r="M2031" i="9"/>
  <c r="M2032" i="9"/>
  <c r="M2033" i="9"/>
  <c r="M2034" i="9"/>
  <c r="M2035" i="9"/>
  <c r="M2036" i="9"/>
  <c r="M2037" i="9"/>
  <c r="M2038" i="9"/>
  <c r="M2039" i="9"/>
  <c r="M2040" i="9"/>
  <c r="M2041" i="9"/>
  <c r="M2042" i="9"/>
  <c r="M2043" i="9"/>
  <c r="M2044" i="9"/>
  <c r="M2045" i="9"/>
  <c r="M2046" i="9"/>
  <c r="M2047" i="9"/>
  <c r="M2048" i="9"/>
  <c r="M2049" i="9"/>
  <c r="M2050" i="9"/>
  <c r="M2051" i="9"/>
  <c r="M2052" i="9"/>
  <c r="M2053" i="9"/>
  <c r="M2054" i="9"/>
  <c r="M2055" i="9"/>
  <c r="M2056" i="9"/>
  <c r="M2057" i="9"/>
  <c r="M2058" i="9"/>
  <c r="M2059" i="9"/>
  <c r="M2060" i="9"/>
  <c r="M2061" i="9"/>
  <c r="M2062" i="9"/>
  <c r="M2063" i="9"/>
  <c r="M2064" i="9"/>
  <c r="M2065" i="9"/>
  <c r="M2066" i="9"/>
  <c r="M2067" i="9"/>
  <c r="M2068" i="9"/>
  <c r="M2069" i="9"/>
  <c r="M2070" i="9"/>
  <c r="M2071" i="9"/>
  <c r="M2072" i="9"/>
  <c r="M2073" i="9"/>
  <c r="M2074" i="9"/>
  <c r="M2075" i="9"/>
  <c r="M2076" i="9"/>
  <c r="M2077" i="9"/>
  <c r="M2078" i="9"/>
  <c r="M2079" i="9"/>
  <c r="M2080" i="9"/>
  <c r="M2081" i="9"/>
  <c r="M2082" i="9"/>
  <c r="M2083" i="9"/>
  <c r="M2084" i="9"/>
  <c r="M2085" i="9"/>
  <c r="M2086" i="9"/>
  <c r="M2087" i="9"/>
  <c r="M2088" i="9"/>
  <c r="M2089" i="9"/>
  <c r="M2090" i="9"/>
  <c r="M2091" i="9"/>
  <c r="M2092" i="9"/>
  <c r="M2093" i="9"/>
  <c r="M2094" i="9"/>
  <c r="M2095" i="9"/>
  <c r="M2096" i="9"/>
  <c r="M2097" i="9"/>
  <c r="M2098" i="9"/>
  <c r="M2099" i="9"/>
  <c r="M2100" i="9"/>
  <c r="M2101" i="9"/>
  <c r="M2102" i="9"/>
  <c r="M2103" i="9"/>
  <c r="M2104" i="9"/>
  <c r="M2105" i="9"/>
  <c r="M2106" i="9"/>
  <c r="M2107" i="9"/>
  <c r="M2108" i="9"/>
  <c r="M2109" i="9"/>
  <c r="M2110" i="9"/>
  <c r="M2111" i="9"/>
  <c r="M2112" i="9"/>
  <c r="M2113" i="9"/>
  <c r="M2114" i="9"/>
  <c r="M2115" i="9"/>
  <c r="M2116" i="9"/>
  <c r="M2117" i="9"/>
  <c r="M2118" i="9"/>
  <c r="M2119" i="9"/>
  <c r="M2120" i="9"/>
  <c r="M2121" i="9"/>
  <c r="M2122" i="9"/>
  <c r="M2123" i="9"/>
  <c r="M2124" i="9"/>
  <c r="M2125" i="9"/>
  <c r="M2126" i="9"/>
  <c r="M2127" i="9"/>
  <c r="M2128" i="9"/>
  <c r="M2129" i="9"/>
  <c r="M2130" i="9"/>
  <c r="M2131" i="9"/>
  <c r="M2132" i="9"/>
  <c r="M2133" i="9"/>
  <c r="M2134" i="9"/>
  <c r="M2135" i="9"/>
  <c r="M2136" i="9"/>
  <c r="M2137" i="9"/>
  <c r="M2138" i="9"/>
  <c r="M2139" i="9"/>
  <c r="M2140" i="9"/>
  <c r="M2141" i="9"/>
  <c r="M2142" i="9"/>
  <c r="M2143" i="9"/>
  <c r="M2144" i="9"/>
  <c r="M2145" i="9"/>
  <c r="M2146" i="9"/>
  <c r="M2147" i="9"/>
  <c r="M2148" i="9"/>
  <c r="M2149" i="9"/>
  <c r="M2150" i="9"/>
  <c r="M2151" i="9"/>
  <c r="M2152" i="9"/>
  <c r="M2153" i="9"/>
  <c r="M2154" i="9"/>
  <c r="M2155" i="9"/>
  <c r="M2156" i="9"/>
  <c r="M2157" i="9"/>
  <c r="M2158" i="9"/>
  <c r="M2159" i="9"/>
  <c r="M2160" i="9"/>
  <c r="M2161" i="9"/>
  <c r="M2162" i="9"/>
  <c r="M2163" i="9"/>
  <c r="M2164" i="9"/>
  <c r="M2165" i="9"/>
  <c r="M2166" i="9"/>
  <c r="M2167" i="9"/>
  <c r="M2168" i="9"/>
  <c r="M2169" i="9"/>
  <c r="M2170" i="9"/>
  <c r="M2171" i="9"/>
  <c r="M2172" i="9"/>
  <c r="M2173" i="9"/>
  <c r="M2174" i="9"/>
  <c r="M2175" i="9"/>
  <c r="M2176"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2207" i="9"/>
  <c r="M2208" i="9"/>
  <c r="M2209" i="9"/>
  <c r="M2210" i="9"/>
  <c r="M2211" i="9"/>
  <c r="M2212" i="9"/>
  <c r="M2213" i="9"/>
  <c r="M2214" i="9"/>
  <c r="M2215" i="9"/>
  <c r="M2216" i="9"/>
  <c r="M2217" i="9"/>
  <c r="M2218" i="9"/>
  <c r="M2219" i="9"/>
  <c r="M2220" i="9"/>
  <c r="M2221" i="9"/>
  <c r="M2222" i="9"/>
  <c r="M2223" i="9"/>
  <c r="M2224" i="9"/>
  <c r="M2225" i="9"/>
  <c r="M2226" i="9"/>
  <c r="M2227" i="9"/>
  <c r="M2228" i="9"/>
  <c r="M2229" i="9"/>
  <c r="M2230" i="9"/>
  <c r="M2231" i="9"/>
  <c r="M2232" i="9"/>
  <c r="M2233" i="9"/>
  <c r="M2234" i="9"/>
  <c r="M2235" i="9"/>
  <c r="M2236" i="9"/>
  <c r="M2237" i="9"/>
  <c r="M2238" i="9"/>
  <c r="M2239" i="9"/>
  <c r="M2240" i="9"/>
  <c r="M2241" i="9"/>
  <c r="M2242" i="9"/>
  <c r="M2243" i="9"/>
  <c r="M2244" i="9"/>
  <c r="M2245" i="9"/>
  <c r="M2246" i="9"/>
  <c r="M2247" i="9"/>
  <c r="M2248" i="9"/>
  <c r="M2249" i="9"/>
  <c r="M2250" i="9"/>
  <c r="M2251" i="9"/>
  <c r="M2252" i="9"/>
  <c r="M2253" i="9"/>
  <c r="M2254" i="9"/>
  <c r="M2255" i="9"/>
  <c r="M2256" i="9"/>
  <c r="M2257" i="9"/>
  <c r="M2258" i="9"/>
  <c r="M2259" i="9"/>
  <c r="M2260" i="9"/>
  <c r="M2261" i="9"/>
  <c r="M2262" i="9"/>
  <c r="M2263" i="9"/>
  <c r="M2264" i="9"/>
  <c r="M2265" i="9"/>
  <c r="M2266" i="9"/>
  <c r="M2267" i="9"/>
  <c r="M2268" i="9"/>
  <c r="M2269" i="9"/>
  <c r="M2270" i="9"/>
  <c r="M2271" i="9"/>
  <c r="M2272" i="9"/>
  <c r="M2273" i="9"/>
  <c r="M2274" i="9"/>
  <c r="M2275" i="9"/>
  <c r="M2276" i="9"/>
  <c r="M2277" i="9"/>
  <c r="M2278" i="9"/>
  <c r="M2279" i="9"/>
  <c r="M2280" i="9"/>
  <c r="M2281" i="9"/>
  <c r="M2282" i="9"/>
  <c r="M2283" i="9"/>
  <c r="M2284" i="9"/>
  <c r="M2285" i="9"/>
  <c r="M2286" i="9"/>
  <c r="M2287" i="9"/>
  <c r="M2288" i="9"/>
  <c r="M2289" i="9"/>
  <c r="M2290" i="9"/>
  <c r="M2291" i="9"/>
  <c r="M2292" i="9"/>
  <c r="M2293" i="9"/>
  <c r="M2294" i="9"/>
  <c r="M2295" i="9"/>
  <c r="M2296" i="9"/>
  <c r="M2297" i="9"/>
  <c r="M2298" i="9"/>
  <c r="M2299" i="9"/>
  <c r="M2300" i="9"/>
  <c r="M2301" i="9"/>
  <c r="M2302" i="9"/>
  <c r="M2303" i="9"/>
  <c r="M2304" i="9"/>
  <c r="M2305" i="9"/>
  <c r="M2306" i="9"/>
  <c r="M2307" i="9"/>
  <c r="M2308" i="9"/>
  <c r="M2309" i="9"/>
  <c r="M2310" i="9"/>
  <c r="M2311" i="9"/>
  <c r="M2312" i="9"/>
  <c r="M2313" i="9"/>
  <c r="M2314" i="9"/>
  <c r="M2315" i="9"/>
  <c r="M2316" i="9"/>
  <c r="M2317" i="9"/>
  <c r="M2318" i="9"/>
  <c r="M2319" i="9"/>
  <c r="M2320" i="9"/>
  <c r="M2321" i="9"/>
  <c r="M2322" i="9"/>
  <c r="M2323" i="9"/>
  <c r="M2324" i="9"/>
  <c r="M2325" i="9"/>
  <c r="M2326" i="9"/>
  <c r="M2327" i="9"/>
  <c r="M2328" i="9"/>
  <c r="M2329" i="9"/>
  <c r="M2330" i="9"/>
  <c r="M2331" i="9"/>
  <c r="M2332" i="9"/>
  <c r="M2333" i="9"/>
  <c r="M2334" i="9"/>
  <c r="M2335" i="9"/>
  <c r="M2336" i="9"/>
  <c r="M194" i="9"/>
  <c r="M195" i="9"/>
  <c r="M196" i="9"/>
  <c r="M197" i="9"/>
  <c r="M198" i="9"/>
  <c r="M199" i="9"/>
  <c r="M200" i="9"/>
  <c r="M201" i="9"/>
  <c r="M202" i="9"/>
  <c r="M203" i="9"/>
  <c r="M204" i="9"/>
  <c r="M205" i="9"/>
  <c r="M206" i="9"/>
  <c r="M181" i="9"/>
  <c r="M182" i="9"/>
  <c r="M183" i="9"/>
  <c r="M184" i="9"/>
  <c r="M185" i="9"/>
  <c r="M186" i="9"/>
  <c r="M187" i="9"/>
  <c r="M188" i="9"/>
  <c r="M189" i="9"/>
  <c r="M190" i="9"/>
  <c r="M191" i="9"/>
  <c r="M192" i="9"/>
  <c r="M193"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2" i="9"/>
  <c r="L3" i="9"/>
  <c r="L5" i="9"/>
  <c r="L78" i="9"/>
  <c r="L140" i="9"/>
  <c r="L165" i="9"/>
  <c r="L167" i="9"/>
  <c r="L178" i="9"/>
  <c r="L198" i="9"/>
  <c r="L209" i="9"/>
  <c r="L210" i="9"/>
  <c r="L243" i="9"/>
  <c r="L268" i="9"/>
  <c r="L269" i="9"/>
  <c r="L286" i="9"/>
  <c r="L323" i="9"/>
  <c r="L333" i="9"/>
  <c r="L368" i="9"/>
  <c r="L384" i="9"/>
  <c r="L387" i="9"/>
  <c r="L391" i="9"/>
  <c r="L426" i="9"/>
  <c r="L449" i="9"/>
  <c r="L478" i="9"/>
  <c r="L479" i="9"/>
  <c r="L488" i="9"/>
  <c r="L491" i="9"/>
  <c r="L512" i="9"/>
  <c r="L539" i="9"/>
  <c r="L551" i="9"/>
  <c r="L572" i="9"/>
  <c r="L581" i="9"/>
  <c r="L599" i="9"/>
  <c r="L603" i="9"/>
  <c r="L615" i="9"/>
  <c r="L642" i="9"/>
  <c r="L643" i="9"/>
  <c r="L700" i="9"/>
  <c r="L703" i="9"/>
  <c r="L707" i="9"/>
  <c r="L741" i="9"/>
  <c r="L761" i="9"/>
  <c r="L765" i="9"/>
  <c r="L766" i="9"/>
  <c r="L800" i="9"/>
  <c r="L801" i="9"/>
  <c r="L802" i="9"/>
  <c r="L820" i="9"/>
  <c r="L823" i="9"/>
  <c r="L824" i="9"/>
  <c r="L827" i="9"/>
  <c r="L855" i="9"/>
  <c r="L867" i="9"/>
  <c r="L868" i="9"/>
  <c r="L911" i="9"/>
  <c r="L917" i="9"/>
  <c r="L924" i="9"/>
  <c r="L972" i="9"/>
  <c r="L974" i="9"/>
  <c r="L975" i="9"/>
  <c r="L987" i="9"/>
  <c r="L1010" i="9"/>
  <c r="L1028" i="9"/>
  <c r="L1034" i="9"/>
  <c r="L1061" i="9"/>
  <c r="L1064" i="9"/>
  <c r="L1065" i="9"/>
  <c r="L1111" i="9"/>
  <c r="L1112" i="9"/>
  <c r="L1146" i="9"/>
  <c r="L1147" i="9"/>
  <c r="L1190" i="9"/>
  <c r="L1195" i="9"/>
  <c r="L1196" i="9"/>
  <c r="L1232" i="9"/>
  <c r="L1234" i="9"/>
  <c r="L1236" i="9"/>
  <c r="L1243" i="9"/>
  <c r="L1264" i="9"/>
  <c r="L1266" i="9"/>
  <c r="L1284" i="9"/>
  <c r="L1290" i="9"/>
  <c r="L1310" i="9"/>
  <c r="L1311" i="9"/>
  <c r="L1312" i="9"/>
  <c r="L1313" i="9"/>
  <c r="L1329" i="9"/>
  <c r="L1354" i="9"/>
  <c r="L1356" i="9"/>
  <c r="L1360" i="9"/>
  <c r="L1400" i="9"/>
  <c r="L1401" i="9"/>
  <c r="L1402" i="9"/>
  <c r="L1426" i="9"/>
  <c r="L1428" i="9"/>
  <c r="L1441" i="9"/>
  <c r="L1442" i="9"/>
  <c r="L1461" i="9"/>
  <c r="L1462" i="9"/>
  <c r="L1470" i="9"/>
  <c r="L1471" i="9"/>
  <c r="L1483" i="9"/>
  <c r="L1484" i="9"/>
  <c r="L1485" i="9"/>
  <c r="L1505" i="9"/>
  <c r="L1506" i="9"/>
  <c r="L1511" i="9"/>
  <c r="L1530" i="9"/>
  <c r="L1531" i="9"/>
  <c r="L1542" i="9"/>
  <c r="L1543" i="9"/>
  <c r="L1565" i="9"/>
  <c r="L1566" i="9"/>
  <c r="L1567" i="9"/>
  <c r="L1578" i="9"/>
  <c r="L1579" i="9"/>
  <c r="L1581" i="9"/>
  <c r="L1595" i="9"/>
  <c r="L1601" i="9"/>
  <c r="L1602" i="9"/>
  <c r="L1609" i="9"/>
  <c r="L1624" i="9"/>
  <c r="L1627" i="9"/>
  <c r="L1628" i="9"/>
  <c r="L1645" i="9"/>
  <c r="L1656" i="9"/>
  <c r="L1657" i="9"/>
  <c r="L1669" i="9"/>
  <c r="L1670" i="9"/>
  <c r="L1672" i="9"/>
  <c r="L1673" i="9"/>
  <c r="L1681" i="9"/>
  <c r="L1682" i="9"/>
  <c r="L1684" i="9"/>
  <c r="L1697" i="9"/>
  <c r="L1699" i="9"/>
  <c r="L1700" i="9"/>
  <c r="L1701" i="9"/>
  <c r="L1702" i="9"/>
  <c r="L1715" i="9"/>
  <c r="L1717" i="9"/>
  <c r="L1724" i="9"/>
  <c r="L1725" i="9"/>
  <c r="L1726" i="9"/>
  <c r="L1727" i="9"/>
  <c r="L1730" i="9"/>
  <c r="L1741" i="9"/>
  <c r="L1745" i="9"/>
  <c r="L1752" i="9"/>
  <c r="L1770" i="9"/>
  <c r="L1771" i="9"/>
  <c r="L1772" i="9"/>
  <c r="L1773" i="9"/>
  <c r="L1774" i="9"/>
  <c r="L1781" i="9"/>
  <c r="L1783" i="9"/>
  <c r="L1796" i="9"/>
  <c r="L1797" i="9"/>
  <c r="L1798" i="9"/>
  <c r="L1799" i="9"/>
  <c r="L1811" i="9"/>
  <c r="L1816" i="9"/>
  <c r="L1817" i="9"/>
  <c r="L1824" i="9"/>
  <c r="L1825" i="9"/>
  <c r="L1829" i="9"/>
  <c r="L1841" i="9"/>
  <c r="L1842" i="9"/>
  <c r="L1843" i="9"/>
  <c r="L1844" i="9"/>
  <c r="L1853" i="9"/>
  <c r="L1854" i="9"/>
  <c r="L1855" i="9"/>
  <c r="L1859" i="9"/>
  <c r="L1867" i="9"/>
  <c r="L1868" i="9"/>
  <c r="L1869" i="9"/>
  <c r="L1870" i="9"/>
  <c r="L1871" i="9"/>
  <c r="L1881" i="9"/>
  <c r="L1883" i="9"/>
  <c r="L1889" i="9"/>
  <c r="L1895" i="9"/>
  <c r="L1896" i="9"/>
  <c r="L1901" i="9"/>
  <c r="L1902" i="9"/>
  <c r="L1914" i="9"/>
  <c r="L1915" i="9"/>
  <c r="L1917" i="9"/>
  <c r="L1918" i="9"/>
  <c r="L1924" i="9"/>
  <c r="L1925" i="9"/>
  <c r="L1927" i="9"/>
  <c r="L1930" i="9"/>
  <c r="L1931" i="9"/>
  <c r="L1938" i="9"/>
  <c r="L1940" i="9"/>
  <c r="L1941" i="9"/>
  <c r="L1942" i="9"/>
  <c r="L1943" i="9"/>
  <c r="L1953" i="9"/>
  <c r="L1954" i="9"/>
  <c r="L1955" i="9"/>
  <c r="L1960" i="9"/>
  <c r="L1967" i="9"/>
  <c r="L1972" i="9"/>
  <c r="L1973" i="9"/>
  <c r="L1985" i="9"/>
  <c r="L1986" i="9"/>
  <c r="L1987" i="9"/>
  <c r="L1989" i="9"/>
  <c r="L1996" i="9"/>
  <c r="L1997" i="9"/>
  <c r="L1998" i="9"/>
  <c r="L2001" i="9"/>
  <c r="L2002" i="9"/>
  <c r="L2003" i="9"/>
  <c r="L2010" i="9"/>
  <c r="L2011" i="9"/>
  <c r="L2013" i="9"/>
  <c r="L2014" i="9"/>
  <c r="L2015" i="9"/>
  <c r="L2025" i="9"/>
  <c r="L2026" i="9"/>
  <c r="L2027" i="9"/>
  <c r="L2032" i="9"/>
  <c r="L2033" i="9"/>
  <c r="L2038" i="9"/>
  <c r="L2039" i="9"/>
  <c r="L2053" i="9"/>
  <c r="L2054" i="9"/>
  <c r="L2056" i="9"/>
  <c r="L2059" i="9"/>
  <c r="L2060" i="9"/>
  <c r="L2071" i="9"/>
  <c r="L2072" i="9"/>
  <c r="L2073" i="9"/>
  <c r="L2082" i="9"/>
  <c r="L2084" i="9"/>
  <c r="L2095" i="9"/>
  <c r="L2100" i="9"/>
  <c r="L2101" i="9"/>
  <c r="L2102" i="9"/>
  <c r="L2114" i="9"/>
  <c r="L2116" i="9"/>
  <c r="L2117" i="9"/>
  <c r="L2118" i="9"/>
  <c r="L2124" i="9"/>
  <c r="L2125" i="9"/>
  <c r="L2126" i="9"/>
  <c r="L2128" i="9"/>
  <c r="L2129" i="9"/>
  <c r="L2130" i="9"/>
  <c r="L2138" i="9"/>
  <c r="L2140" i="9"/>
  <c r="L2141" i="9"/>
  <c r="L2142" i="9"/>
  <c r="L2145" i="9"/>
  <c r="L2146" i="9"/>
  <c r="L2157" i="9"/>
  <c r="L2158" i="9"/>
  <c r="L2159" i="9"/>
  <c r="L2160" i="9"/>
  <c r="L2169" i="9"/>
  <c r="L2170" i="9"/>
  <c r="L2181" i="9"/>
  <c r="L2182" i="9"/>
  <c r="L2183" i="9"/>
  <c r="L2184" i="9"/>
  <c r="L2185" i="9"/>
  <c r="L2186" i="9"/>
  <c r="L2197" i="9"/>
  <c r="L2198" i="9"/>
  <c r="L2202" i="9"/>
  <c r="L2204" i="9"/>
  <c r="L2209" i="9"/>
  <c r="L2210" i="9"/>
  <c r="L2222" i="9"/>
  <c r="L2226" i="9"/>
  <c r="L2227" i="9"/>
  <c r="L2228" i="9"/>
  <c r="L2229" i="9"/>
  <c r="L2230" i="9"/>
  <c r="L2240" i="9"/>
  <c r="L2241" i="9"/>
  <c r="L2242" i="9"/>
  <c r="L2243" i="9"/>
  <c r="L2249" i="9"/>
  <c r="L2250" i="9"/>
  <c r="L2251" i="9"/>
  <c r="L2252" i="9"/>
  <c r="L2254" i="9"/>
  <c r="L2255" i="9"/>
  <c r="L2256" i="9"/>
  <c r="L2257" i="9"/>
  <c r="L2262" i="9"/>
  <c r="L2263" i="9"/>
  <c r="L2264" i="9"/>
  <c r="L2265" i="9"/>
  <c r="L2266" i="9"/>
  <c r="L2267" i="9"/>
  <c r="L2277" i="9"/>
  <c r="L2278" i="9"/>
  <c r="L2279" i="9"/>
  <c r="L2280" i="9"/>
  <c r="L2281" i="9"/>
  <c r="L2288" i="9"/>
  <c r="L2289" i="9"/>
  <c r="L2290" i="9"/>
  <c r="L2291" i="9"/>
  <c r="L2296" i="9"/>
  <c r="L2297" i="9"/>
  <c r="L2301" i="9"/>
  <c r="L2302" i="9"/>
  <c r="L2304" i="9"/>
  <c r="L2310" i="9"/>
  <c r="L2314" i="9"/>
  <c r="L2315" i="9"/>
  <c r="L2316" i="9"/>
  <c r="L2317" i="9"/>
  <c r="L2320" i="9"/>
  <c r="L2321" i="9"/>
  <c r="L2332" i="9"/>
  <c r="L2333" i="9"/>
  <c r="L2334" i="9"/>
  <c r="L2335" i="9"/>
  <c r="L2336" i="9"/>
  <c r="E2" i="1"/>
  <c r="F2" i="1" s="1"/>
  <c r="E3" i="1"/>
  <c r="F3" i="1" s="1"/>
  <c r="E4" i="1"/>
  <c r="F4" i="1" s="1"/>
  <c r="E5" i="1"/>
  <c r="F5" i="1" s="1"/>
  <c r="E6" i="1"/>
  <c r="F6" i="1" s="1"/>
  <c r="E7" i="1"/>
  <c r="F7" i="1" s="1"/>
  <c r="E8" i="1"/>
  <c r="F8" i="1" s="1"/>
  <c r="E9" i="1"/>
  <c r="E10" i="1"/>
  <c r="E11" i="1"/>
  <c r="E12" i="1"/>
  <c r="E13" i="1"/>
  <c r="F13" i="1" s="1"/>
  <c r="E14" i="1"/>
  <c r="F14" i="1" s="1"/>
  <c r="E15" i="1"/>
  <c r="F15" i="1" s="1"/>
  <c r="E16" i="1"/>
  <c r="F16" i="1" s="1"/>
  <c r="E17" i="1"/>
  <c r="F17" i="1" s="1"/>
  <c r="E18" i="1"/>
  <c r="F18" i="1" s="1"/>
  <c r="E19" i="1"/>
  <c r="E20" i="1"/>
  <c r="E21" i="1"/>
  <c r="F21" i="1" s="1"/>
  <c r="E22" i="1"/>
  <c r="F22" i="1" s="1"/>
  <c r="E23" i="1"/>
  <c r="F23" i="1" s="1"/>
  <c r="E24" i="1"/>
  <c r="F24" i="1" s="1"/>
  <c r="E25" i="1"/>
  <c r="F25" i="1" s="1"/>
  <c r="E26" i="1"/>
  <c r="F26" i="1" s="1"/>
  <c r="E27" i="1"/>
  <c r="E28" i="1"/>
  <c r="F28" i="1" s="1"/>
  <c r="E29" i="1"/>
  <c r="F29" i="1" s="1"/>
  <c r="E30" i="1"/>
  <c r="F30" i="1" s="1"/>
  <c r="E31" i="1"/>
  <c r="E32" i="1"/>
  <c r="E33" i="1"/>
  <c r="E34" i="1"/>
  <c r="F34" i="1" s="1"/>
  <c r="E35" i="1"/>
  <c r="E36" i="1"/>
  <c r="F36" i="1" s="1"/>
  <c r="E37" i="1"/>
  <c r="F37" i="1" s="1"/>
  <c r="E38" i="1"/>
  <c r="F38" i="1" s="1"/>
  <c r="E39" i="1"/>
  <c r="E40" i="1"/>
  <c r="E41" i="1"/>
  <c r="F41" i="1" s="1"/>
  <c r="E42" i="1"/>
  <c r="F42" i="1" s="1"/>
  <c r="E43" i="1"/>
  <c r="E44" i="1"/>
  <c r="F44" i="1" s="1"/>
  <c r="E45" i="1"/>
  <c r="E46" i="1"/>
  <c r="E47" i="1"/>
  <c r="F47" i="1" s="1"/>
  <c r="E48" i="1"/>
  <c r="F48" i="1" s="1"/>
  <c r="E49" i="1"/>
  <c r="F49" i="1" s="1"/>
  <c r="E50" i="1"/>
  <c r="F50" i="1" s="1"/>
  <c r="E51" i="1"/>
  <c r="F51" i="1" s="1"/>
  <c r="E52" i="1"/>
  <c r="E53" i="1"/>
  <c r="E54" i="1"/>
  <c r="E55" i="1"/>
  <c r="F55" i="1" s="1"/>
  <c r="E56" i="1"/>
  <c r="E57" i="1"/>
  <c r="E58" i="1"/>
  <c r="F58" i="1" s="1"/>
  <c r="E59" i="1"/>
  <c r="F59" i="1" s="1"/>
  <c r="E60" i="1"/>
  <c r="F60" i="1" s="1"/>
  <c r="E61" i="1"/>
  <c r="F61" i="1" s="1"/>
  <c r="E62" i="1"/>
  <c r="F62" i="1" s="1"/>
  <c r="E63" i="1"/>
  <c r="F63" i="1" s="1"/>
  <c r="E64" i="1"/>
  <c r="F64" i="1" s="1"/>
  <c r="E65" i="1"/>
  <c r="E66" i="1"/>
  <c r="E67" i="1"/>
  <c r="E68" i="1"/>
  <c r="E69" i="1"/>
  <c r="E70" i="1"/>
  <c r="E71" i="1"/>
  <c r="F71" i="1" s="1"/>
  <c r="E72" i="1"/>
  <c r="F72" i="1" s="1"/>
  <c r="E73" i="1"/>
  <c r="F73" i="1" s="1"/>
  <c r="E74" i="1"/>
  <c r="F74" i="1" s="1"/>
  <c r="E75" i="1"/>
  <c r="F75" i="1" s="1"/>
  <c r="E76" i="1"/>
  <c r="F76" i="1" s="1"/>
  <c r="E77" i="1"/>
  <c r="F77" i="1" s="1"/>
  <c r="E78" i="1"/>
  <c r="E79" i="1"/>
  <c r="E80" i="1"/>
  <c r="E81" i="1"/>
  <c r="E82" i="1"/>
  <c r="F82" i="1" s="1"/>
  <c r="E83" i="1"/>
  <c r="F83" i="1" s="1"/>
  <c r="E84" i="1"/>
  <c r="F84" i="1" s="1"/>
  <c r="E85" i="1"/>
  <c r="F85" i="1" s="1"/>
  <c r="E86" i="1"/>
  <c r="F86" i="1" s="1"/>
  <c r="E87" i="1"/>
  <c r="F87" i="1" s="1"/>
  <c r="E88" i="1"/>
  <c r="F88" i="1" s="1"/>
  <c r="E89" i="1"/>
  <c r="F89" i="1" s="1"/>
  <c r="E90" i="1"/>
  <c r="F90" i="1" s="1"/>
  <c r="E91" i="1"/>
  <c r="E92" i="1"/>
  <c r="E93" i="1"/>
  <c r="E94" i="1"/>
  <c r="E95" i="1"/>
  <c r="F95" i="1" s="1"/>
  <c r="E96" i="1"/>
  <c r="F96" i="1" s="1"/>
  <c r="E97" i="1"/>
  <c r="F97" i="1" s="1"/>
  <c r="E98" i="1"/>
  <c r="F98" i="1" s="1"/>
  <c r="E99" i="1"/>
  <c r="F99" i="1" s="1"/>
  <c r="E100" i="1"/>
  <c r="F100" i="1" s="1"/>
  <c r="E101" i="1"/>
  <c r="F101" i="1" s="1"/>
  <c r="E102" i="1"/>
  <c r="E103" i="1"/>
  <c r="E104" i="1"/>
  <c r="E105" i="1"/>
  <c r="E106" i="1"/>
  <c r="F106" i="1" s="1"/>
  <c r="E107" i="1"/>
  <c r="F107" i="1" s="1"/>
  <c r="E108" i="1"/>
  <c r="F108" i="1" s="1"/>
  <c r="E109" i="1"/>
  <c r="F109" i="1" s="1"/>
  <c r="E110" i="1"/>
  <c r="F110" i="1" s="1"/>
  <c r="E111" i="1"/>
  <c r="F111" i="1" s="1"/>
  <c r="E112" i="1"/>
  <c r="F112" i="1" s="1"/>
  <c r="E113" i="1"/>
  <c r="F113" i="1"/>
  <c r="E114" i="1"/>
  <c r="F114" i="1" s="1"/>
  <c r="E115" i="1"/>
  <c r="F115" i="1" s="1"/>
  <c r="E116" i="1"/>
  <c r="E117" i="1"/>
  <c r="F117" i="1" s="1"/>
  <c r="E118" i="1"/>
  <c r="F118" i="1" s="1"/>
  <c r="E119" i="1"/>
  <c r="F119" i="1" s="1"/>
  <c r="E120" i="1"/>
  <c r="E121" i="1"/>
  <c r="E122" i="1"/>
  <c r="F122" i="1" s="1"/>
  <c r="E123" i="1"/>
  <c r="F123" i="1" s="1"/>
  <c r="E124" i="1"/>
  <c r="F124" i="1" s="1"/>
  <c r="E125" i="1"/>
  <c r="E126" i="1"/>
  <c r="F126" i="1" s="1"/>
  <c r="E127" i="1"/>
  <c r="E128" i="1"/>
  <c r="E129" i="1"/>
  <c r="F129" i="1" s="1"/>
  <c r="E130" i="1"/>
  <c r="F130" i="1" s="1"/>
  <c r="E131" i="1"/>
  <c r="F131" i="1" s="1"/>
  <c r="E132" i="1"/>
  <c r="E133" i="1"/>
  <c r="E134" i="1"/>
  <c r="L2205" i="9" s="1"/>
  <c r="E135" i="1"/>
  <c r="F135" i="1" s="1"/>
  <c r="E136" i="1"/>
  <c r="F136" i="1" s="1"/>
  <c r="E137" i="1"/>
  <c r="F137" i="1" s="1"/>
  <c r="E138" i="1"/>
  <c r="E139" i="1"/>
  <c r="E140" i="1"/>
  <c r="E141" i="1"/>
  <c r="F141" i="1" s="1"/>
  <c r="E142" i="1"/>
  <c r="F142" i="1" s="1"/>
  <c r="E143" i="1"/>
  <c r="F143" i="1" s="1"/>
  <c r="E144" i="1"/>
  <c r="F144" i="1" s="1"/>
  <c r="E145" i="1"/>
  <c r="E146" i="1"/>
  <c r="E147" i="1"/>
  <c r="E148" i="1"/>
  <c r="E149" i="1"/>
  <c r="F149" i="1" s="1"/>
  <c r="E150" i="1"/>
  <c r="E151" i="1"/>
  <c r="E152" i="1"/>
  <c r="E153" i="1"/>
  <c r="F153" i="1" s="1"/>
  <c r="E154" i="1"/>
  <c r="F154" i="1" s="1"/>
  <c r="E155" i="1"/>
  <c r="F155" i="1" s="1"/>
  <c r="E156" i="1"/>
  <c r="F156" i="1" s="1"/>
  <c r="E157" i="1"/>
  <c r="F157" i="1" s="1"/>
  <c r="E158" i="1"/>
  <c r="F158" i="1" s="1"/>
  <c r="E159" i="1"/>
  <c r="E160" i="1"/>
  <c r="E161" i="1"/>
  <c r="E162" i="1"/>
  <c r="E163" i="1"/>
  <c r="E164" i="1"/>
  <c r="L2175" i="9" s="1"/>
  <c r="E165" i="1"/>
  <c r="E166" i="1"/>
  <c r="E167" i="1"/>
  <c r="F167" i="1" s="1"/>
  <c r="E168" i="1"/>
  <c r="F168" i="1" s="1"/>
  <c r="E169" i="1"/>
  <c r="F169" i="1" s="1"/>
  <c r="E170" i="1"/>
  <c r="F170" i="1" s="1"/>
  <c r="E171" i="1"/>
  <c r="F171" i="1" s="1"/>
  <c r="E172" i="1"/>
  <c r="F172" i="1" s="1"/>
  <c r="E173" i="1"/>
  <c r="E174" i="1"/>
  <c r="E175" i="1"/>
  <c r="F175" i="1" s="1"/>
  <c r="E176" i="1"/>
  <c r="E177" i="1"/>
  <c r="F177" i="1" s="1"/>
  <c r="E178" i="1"/>
  <c r="E179" i="1"/>
  <c r="F179" i="1" s="1"/>
  <c r="E180" i="1"/>
  <c r="F180" i="1" s="1"/>
  <c r="E181" i="1"/>
  <c r="F181" i="1" s="1"/>
  <c r="E182" i="1"/>
  <c r="F182" i="1" s="1"/>
  <c r="E183" i="1"/>
  <c r="F183" i="1" s="1"/>
  <c r="E184" i="1"/>
  <c r="E185" i="1"/>
  <c r="E186" i="1"/>
  <c r="E187" i="1"/>
  <c r="F187" i="1" s="1"/>
  <c r="E188" i="1"/>
  <c r="E189" i="1"/>
  <c r="F189" i="1" s="1"/>
  <c r="E190" i="1"/>
  <c r="E191" i="1"/>
  <c r="E192" i="1"/>
  <c r="E193" i="1"/>
  <c r="F193" i="1" s="1"/>
  <c r="E194" i="1"/>
  <c r="F194" i="1" s="1"/>
  <c r="E195" i="1"/>
  <c r="L2144" i="9" s="1"/>
  <c r="F195" i="1"/>
  <c r="E196" i="1"/>
  <c r="L2143" i="9" s="1"/>
  <c r="E197" i="1"/>
  <c r="F197" i="1" s="1"/>
  <c r="E198" i="1"/>
  <c r="F198" i="1" s="1"/>
  <c r="E199" i="1"/>
  <c r="F199" i="1" s="1"/>
  <c r="E200" i="1"/>
  <c r="E201" i="1"/>
  <c r="F201" i="1" s="1"/>
  <c r="E202" i="1"/>
  <c r="E203" i="1"/>
  <c r="E204" i="1"/>
  <c r="E205" i="1"/>
  <c r="E206" i="1"/>
  <c r="E207" i="1"/>
  <c r="E208" i="1"/>
  <c r="E209" i="1"/>
  <c r="F209" i="1" s="1"/>
  <c r="E210" i="1"/>
  <c r="F210" i="1" s="1"/>
  <c r="E211" i="1"/>
  <c r="F211" i="1" s="1"/>
  <c r="E212" i="1"/>
  <c r="E213" i="1"/>
  <c r="F213" i="1" s="1"/>
  <c r="E214" i="1"/>
  <c r="F214" i="1" s="1"/>
  <c r="E215" i="1"/>
  <c r="F215" i="1" s="1"/>
  <c r="E216" i="1"/>
  <c r="E217" i="1"/>
  <c r="E218" i="1"/>
  <c r="E219" i="1"/>
  <c r="L2120" i="9" s="1"/>
  <c r="E220" i="1"/>
  <c r="F220" i="1" s="1"/>
  <c r="E221" i="1"/>
  <c r="F221" i="1" s="1"/>
  <c r="E222" i="1"/>
  <c r="F222" i="1" s="1"/>
  <c r="E223" i="1"/>
  <c r="F223" i="1" s="1"/>
  <c r="E224" i="1"/>
  <c r="E225" i="1"/>
  <c r="F225" i="1" s="1"/>
  <c r="E226" i="1"/>
  <c r="F226" i="1" s="1"/>
  <c r="E227" i="1"/>
  <c r="F227" i="1" s="1"/>
  <c r="E228" i="1"/>
  <c r="F228" i="1" s="1"/>
  <c r="E229" i="1"/>
  <c r="E230" i="1"/>
  <c r="E231" i="1"/>
  <c r="E232" i="1"/>
  <c r="F232" i="1" s="1"/>
  <c r="E233" i="1"/>
  <c r="F233" i="1" s="1"/>
  <c r="E234" i="1"/>
  <c r="F234" i="1" s="1"/>
  <c r="E235" i="1"/>
  <c r="F235" i="1" s="1"/>
  <c r="E236" i="1"/>
  <c r="E237" i="1"/>
  <c r="F237" i="1" s="1"/>
  <c r="E238" i="1"/>
  <c r="F238" i="1" s="1"/>
  <c r="E239" i="1"/>
  <c r="F239" i="1"/>
  <c r="E240" i="1"/>
  <c r="F240" i="1" s="1"/>
  <c r="E241" i="1"/>
  <c r="F241" i="1" s="1"/>
  <c r="E242" i="1"/>
  <c r="F242" i="1" s="1"/>
  <c r="E243" i="1"/>
  <c r="E244" i="1"/>
  <c r="F244" i="1" s="1"/>
  <c r="E245" i="1"/>
  <c r="F245" i="1" s="1"/>
  <c r="E246" i="1"/>
  <c r="E247" i="1"/>
  <c r="E248" i="1"/>
  <c r="E249" i="1"/>
  <c r="E250" i="1"/>
  <c r="F250" i="1" s="1"/>
  <c r="E251" i="1"/>
  <c r="F251" i="1" s="1"/>
  <c r="E252" i="1"/>
  <c r="E253" i="1"/>
  <c r="E254" i="1"/>
  <c r="F254" i="1" s="1"/>
  <c r="E255" i="1"/>
  <c r="F255" i="1" s="1"/>
  <c r="E256" i="1"/>
  <c r="E257" i="1"/>
  <c r="F257" i="1" s="1"/>
  <c r="E258" i="1"/>
  <c r="F258" i="1" s="1"/>
  <c r="E259" i="1"/>
  <c r="E260" i="1"/>
  <c r="E261" i="1"/>
  <c r="E262" i="1"/>
  <c r="E263" i="1"/>
  <c r="E264" i="1"/>
  <c r="F264" i="1" s="1"/>
  <c r="E265" i="1"/>
  <c r="F265" i="1" s="1"/>
  <c r="E266" i="1"/>
  <c r="F266" i="1" s="1"/>
  <c r="E267" i="1"/>
  <c r="F267" i="1" s="1"/>
  <c r="E268" i="1"/>
  <c r="F268" i="1" s="1"/>
  <c r="E269" i="1"/>
  <c r="E270" i="1"/>
  <c r="E271" i="1"/>
  <c r="F271" i="1" s="1"/>
  <c r="E272" i="1"/>
  <c r="E273" i="1"/>
  <c r="F273" i="1" s="1"/>
  <c r="E274" i="1"/>
  <c r="E275" i="1"/>
  <c r="E276" i="1"/>
  <c r="E277" i="1"/>
  <c r="E278" i="1"/>
  <c r="F278" i="1" s="1"/>
  <c r="E279" i="1"/>
  <c r="F279" i="1" s="1"/>
  <c r="E280" i="1"/>
  <c r="F280" i="1"/>
  <c r="E281" i="1"/>
  <c r="F281" i="1" s="1"/>
  <c r="E282" i="1"/>
  <c r="E283" i="1"/>
  <c r="F283" i="1" s="1"/>
  <c r="E284" i="1"/>
  <c r="E285" i="1"/>
  <c r="F285" i="1" s="1"/>
  <c r="E286" i="1"/>
  <c r="F286" i="1" s="1"/>
  <c r="E287" i="1"/>
  <c r="L2052" i="9" s="1"/>
  <c r="E288" i="1"/>
  <c r="E289" i="1"/>
  <c r="F289" i="1" s="1"/>
  <c r="E290" i="1"/>
  <c r="F290" i="1" s="1"/>
  <c r="E291" i="1"/>
  <c r="F291" i="1" s="1"/>
  <c r="E292" i="1"/>
  <c r="E293" i="1"/>
  <c r="F293" i="1" s="1"/>
  <c r="E294" i="1"/>
  <c r="F294" i="1" s="1"/>
  <c r="E295" i="1"/>
  <c r="E296" i="1"/>
  <c r="F296" i="1" s="1"/>
  <c r="E297" i="1"/>
  <c r="E298" i="1"/>
  <c r="E299" i="1"/>
  <c r="F299" i="1" s="1"/>
  <c r="E300" i="1"/>
  <c r="E301" i="1"/>
  <c r="F301" i="1" s="1"/>
  <c r="E302" i="1"/>
  <c r="F302" i="1" s="1"/>
  <c r="E303" i="1"/>
  <c r="F303" i="1" s="1"/>
  <c r="E304" i="1"/>
  <c r="E305" i="1"/>
  <c r="E306" i="1"/>
  <c r="E307" i="1"/>
  <c r="F307" i="1" s="1"/>
  <c r="E308" i="1"/>
  <c r="F308" i="1" s="1"/>
  <c r="E309" i="1"/>
  <c r="E310" i="1"/>
  <c r="E311" i="1"/>
  <c r="F311" i="1" s="1"/>
  <c r="E312" i="1"/>
  <c r="E313" i="1"/>
  <c r="F313" i="1" s="1"/>
  <c r="E314" i="1"/>
  <c r="F314" i="1" s="1"/>
  <c r="E315" i="1"/>
  <c r="F315" i="1" s="1"/>
  <c r="E316" i="1"/>
  <c r="E317" i="1"/>
  <c r="E318" i="1"/>
  <c r="E319" i="1"/>
  <c r="E320" i="1"/>
  <c r="E321" i="1"/>
  <c r="E322" i="1"/>
  <c r="E323" i="1"/>
  <c r="E324" i="1"/>
  <c r="F324" i="1" s="1"/>
  <c r="E325" i="1"/>
  <c r="F325" i="1" s="1"/>
  <c r="E326" i="1"/>
  <c r="F326" i="1" s="1"/>
  <c r="E327" i="1"/>
  <c r="F327" i="1" s="1"/>
  <c r="E328" i="1"/>
  <c r="F328" i="1" s="1"/>
  <c r="E329" i="1"/>
  <c r="F329" i="1" s="1"/>
  <c r="E330" i="1"/>
  <c r="F330" i="1" s="1"/>
  <c r="E331" i="1"/>
  <c r="E332" i="1"/>
  <c r="E333" i="1"/>
  <c r="E334" i="1"/>
  <c r="E335" i="1"/>
  <c r="E336" i="1"/>
  <c r="E337" i="1"/>
  <c r="F337" i="1" s="1"/>
  <c r="E338" i="1"/>
  <c r="F338" i="1" s="1"/>
  <c r="E339" i="1"/>
  <c r="F339" i="1" s="1"/>
  <c r="E340" i="1"/>
  <c r="E341" i="1"/>
  <c r="F341" i="1" s="1"/>
  <c r="E342" i="1"/>
  <c r="F342" i="1" s="1"/>
  <c r="E343" i="1"/>
  <c r="F343" i="1" s="1"/>
  <c r="E344" i="1"/>
  <c r="F344" i="1" s="1"/>
  <c r="E345" i="1"/>
  <c r="E346" i="1"/>
  <c r="E347" i="1"/>
  <c r="E348" i="1"/>
  <c r="E349" i="1"/>
  <c r="E350" i="1"/>
  <c r="F350" i="1" s="1"/>
  <c r="E351" i="1"/>
  <c r="F351" i="1" s="1"/>
  <c r="E352" i="1"/>
  <c r="F352" i="1" s="1"/>
  <c r="E353" i="1"/>
  <c r="F353" i="1" s="1"/>
  <c r="E354" i="1"/>
  <c r="F354" i="1" s="1"/>
  <c r="E355" i="1"/>
  <c r="F355" i="1" s="1"/>
  <c r="E356" i="1"/>
  <c r="F356" i="1" s="1"/>
  <c r="E357" i="1"/>
  <c r="E358" i="1"/>
  <c r="E359" i="1"/>
  <c r="E360" i="1"/>
  <c r="E361" i="1"/>
  <c r="F361" i="1" s="1"/>
  <c r="E362" i="1"/>
  <c r="E363" i="1"/>
  <c r="F363" i="1" s="1"/>
  <c r="E364" i="1"/>
  <c r="E365" i="1"/>
  <c r="E366" i="1"/>
  <c r="F366" i="1" s="1"/>
  <c r="E367" i="1"/>
  <c r="F367" i="1" s="1"/>
  <c r="E368" i="1"/>
  <c r="F368" i="1" s="1"/>
  <c r="E369" i="1"/>
  <c r="E370" i="1"/>
  <c r="E371" i="1"/>
  <c r="F371" i="1" s="1"/>
  <c r="E372" i="1"/>
  <c r="F372" i="1" s="1"/>
  <c r="E373" i="1"/>
  <c r="F373" i="1" s="1"/>
  <c r="E374" i="1"/>
  <c r="F374" i="1" s="1"/>
  <c r="E375" i="1"/>
  <c r="E376" i="1"/>
  <c r="E377" i="1"/>
  <c r="E378" i="1"/>
  <c r="E379" i="1"/>
  <c r="E380" i="1"/>
  <c r="F380" i="1" s="1"/>
  <c r="E381" i="1"/>
  <c r="E382" i="1"/>
  <c r="E383" i="1"/>
  <c r="E384" i="1"/>
  <c r="E385" i="1"/>
  <c r="F385" i="1" s="1"/>
  <c r="E386" i="1"/>
  <c r="F386" i="1" s="1"/>
  <c r="E387" i="1"/>
  <c r="F387" i="1" s="1"/>
  <c r="E388" i="1"/>
  <c r="E389" i="1"/>
  <c r="E390" i="1"/>
  <c r="E391" i="1"/>
  <c r="E392" i="1"/>
  <c r="E393" i="1"/>
  <c r="E394" i="1"/>
  <c r="E395" i="1"/>
  <c r="E396" i="1"/>
  <c r="E397" i="1"/>
  <c r="F397" i="1" s="1"/>
  <c r="E398" i="1"/>
  <c r="F398" i="1" s="1"/>
  <c r="E399" i="1"/>
  <c r="F399" i="1" s="1"/>
  <c r="E400" i="1"/>
  <c r="F400" i="1" s="1"/>
  <c r="E401" i="1"/>
  <c r="E402" i="1"/>
  <c r="F402" i="1" s="1"/>
  <c r="E403" i="1"/>
  <c r="E404" i="1"/>
  <c r="E405" i="1"/>
  <c r="E406" i="1"/>
  <c r="E407" i="1"/>
  <c r="E408" i="1"/>
  <c r="E409" i="1"/>
  <c r="F409" i="1" s="1"/>
  <c r="E410" i="1"/>
  <c r="F410" i="1" s="1"/>
  <c r="E411" i="1"/>
  <c r="F411" i="1" s="1"/>
  <c r="E412" i="1"/>
  <c r="E413" i="1"/>
  <c r="F413" i="1" s="1"/>
  <c r="E414" i="1"/>
  <c r="E415" i="1"/>
  <c r="F415" i="1" s="1"/>
  <c r="E416" i="1"/>
  <c r="F416" i="1" s="1"/>
  <c r="E417" i="1"/>
  <c r="E418" i="1"/>
  <c r="E419" i="1"/>
  <c r="E420" i="1"/>
  <c r="E421" i="1"/>
  <c r="F421" i="1" s="1"/>
  <c r="E422" i="1"/>
  <c r="F422" i="1" s="1"/>
  <c r="E423" i="1"/>
  <c r="F423" i="1" s="1"/>
  <c r="E424" i="1"/>
  <c r="F424" i="1" s="1"/>
  <c r="E425" i="1"/>
  <c r="F425" i="1" s="1"/>
  <c r="E426" i="1"/>
  <c r="F426" i="1" s="1"/>
  <c r="E427" i="1"/>
  <c r="E428" i="1"/>
  <c r="F428" i="1" s="1"/>
  <c r="E429" i="1"/>
  <c r="E430" i="1"/>
  <c r="E431" i="1"/>
  <c r="E432" i="1"/>
  <c r="F432" i="1" s="1"/>
  <c r="E433" i="1"/>
  <c r="F433" i="1" s="1"/>
  <c r="E434" i="1"/>
  <c r="E435" i="1"/>
  <c r="E436" i="1"/>
  <c r="E437" i="1"/>
  <c r="F437" i="1" s="1"/>
  <c r="E438" i="1"/>
  <c r="F438" i="1" s="1"/>
  <c r="E439" i="1"/>
  <c r="F439" i="1" s="1"/>
  <c r="E440" i="1"/>
  <c r="E441" i="1"/>
  <c r="E442" i="1"/>
  <c r="E443" i="1"/>
  <c r="F443" i="1" s="1"/>
  <c r="E444" i="1"/>
  <c r="F444" i="1" s="1"/>
  <c r="E445" i="1"/>
  <c r="F445" i="1" s="1"/>
  <c r="E446" i="1"/>
  <c r="E447" i="1"/>
  <c r="E448" i="1"/>
  <c r="E449" i="1"/>
  <c r="E450" i="1"/>
  <c r="E451" i="1"/>
  <c r="F451" i="1" s="1"/>
  <c r="E452" i="1"/>
  <c r="F452" i="1" s="1"/>
  <c r="E453" i="1"/>
  <c r="E454" i="1"/>
  <c r="E455" i="1"/>
  <c r="E456" i="1"/>
  <c r="E457" i="1"/>
  <c r="F457" i="1" s="1"/>
  <c r="E458" i="1"/>
  <c r="F458" i="1" s="1"/>
  <c r="E459" i="1"/>
  <c r="F459" i="1" s="1"/>
  <c r="E460" i="1"/>
  <c r="E461" i="1"/>
  <c r="E462" i="1"/>
  <c r="E463" i="1"/>
  <c r="E464" i="1"/>
  <c r="E465" i="1"/>
  <c r="E466" i="1"/>
  <c r="E467" i="1"/>
  <c r="E468" i="1"/>
  <c r="E469" i="1"/>
  <c r="F469" i="1" s="1"/>
  <c r="E470" i="1"/>
  <c r="F470" i="1" s="1"/>
  <c r="E471" i="1"/>
  <c r="F471" i="1" s="1"/>
  <c r="E472" i="1"/>
  <c r="F472" i="1" s="1"/>
  <c r="E473" i="1"/>
  <c r="F473" i="1" s="1"/>
  <c r="E474" i="1"/>
  <c r="E475" i="1"/>
  <c r="E476" i="1"/>
  <c r="E477" i="1"/>
  <c r="E478" i="1"/>
  <c r="E479" i="1"/>
  <c r="E480" i="1"/>
  <c r="E481" i="1"/>
  <c r="F481" i="1" s="1"/>
  <c r="E482" i="1"/>
  <c r="F482" i="1" s="1"/>
  <c r="E483" i="1"/>
  <c r="E484" i="1"/>
  <c r="F484" i="1" s="1"/>
  <c r="E485" i="1"/>
  <c r="F485" i="1" s="1"/>
  <c r="E486" i="1"/>
  <c r="F486" i="1" s="1"/>
  <c r="E487" i="1"/>
  <c r="F487" i="1" s="1"/>
  <c r="E488" i="1"/>
  <c r="E489" i="1"/>
  <c r="E490" i="1"/>
  <c r="E491" i="1"/>
  <c r="E492" i="1"/>
  <c r="E493" i="1"/>
  <c r="E494" i="1"/>
  <c r="E495" i="1"/>
  <c r="F495" i="1" s="1"/>
  <c r="E496" i="1"/>
  <c r="F496" i="1" s="1"/>
  <c r="E497" i="1"/>
  <c r="F497" i="1" s="1"/>
  <c r="E498" i="1"/>
  <c r="F498" i="1" s="1"/>
  <c r="E499" i="1"/>
  <c r="F499" i="1" s="1"/>
  <c r="E500" i="1"/>
  <c r="F500" i="1" s="1"/>
  <c r="E501" i="1"/>
  <c r="E502" i="1"/>
  <c r="E503" i="1"/>
  <c r="E504" i="1"/>
  <c r="E505" i="1"/>
  <c r="F505" i="1" s="1"/>
  <c r="E506" i="1"/>
  <c r="E507" i="1"/>
  <c r="E508" i="1"/>
  <c r="E509" i="1"/>
  <c r="F509" i="1" s="1"/>
  <c r="E510" i="1"/>
  <c r="F510" i="1" s="1"/>
  <c r="E511" i="1"/>
  <c r="F511" i="1" s="1"/>
  <c r="E512" i="1"/>
  <c r="F512" i="1" s="1"/>
  <c r="E513" i="1"/>
  <c r="E514" i="1"/>
  <c r="E515" i="1"/>
  <c r="F515" i="1" s="1"/>
  <c r="E516" i="1"/>
  <c r="F516" i="1" s="1"/>
  <c r="E517" i="1"/>
  <c r="F517" i="1" s="1"/>
  <c r="E518" i="1"/>
  <c r="E519" i="1"/>
  <c r="E520" i="1"/>
  <c r="E521" i="1"/>
  <c r="E522" i="1"/>
  <c r="E523" i="1"/>
  <c r="F523" i="1" s="1"/>
  <c r="E524" i="1"/>
  <c r="F524" i="1" s="1"/>
  <c r="E525" i="1"/>
  <c r="E526" i="1"/>
  <c r="E527" i="1"/>
  <c r="E528" i="1"/>
  <c r="E529" i="1"/>
  <c r="F529" i="1" s="1"/>
  <c r="E530" i="1"/>
  <c r="F530" i="1" s="1"/>
  <c r="E531" i="1"/>
  <c r="E532" i="1"/>
  <c r="E533" i="1"/>
  <c r="E534" i="1"/>
  <c r="E535" i="1"/>
  <c r="E536" i="1"/>
  <c r="E537" i="1"/>
  <c r="E538" i="1"/>
  <c r="F538" i="1" s="1"/>
  <c r="E539" i="1"/>
  <c r="E540" i="1"/>
  <c r="E541" i="1"/>
  <c r="F541" i="1" s="1"/>
  <c r="E542" i="1"/>
  <c r="F542" i="1" s="1"/>
  <c r="E543" i="1"/>
  <c r="F543" i="1" s="1"/>
  <c r="E544" i="1"/>
  <c r="F544" i="1" s="1"/>
  <c r="E545" i="1"/>
  <c r="E546" i="1"/>
  <c r="E547" i="1"/>
  <c r="E548" i="1"/>
  <c r="E549" i="1"/>
  <c r="E550" i="1"/>
  <c r="E551" i="1"/>
  <c r="E552" i="1"/>
  <c r="E553" i="1"/>
  <c r="F553" i="1" s="1"/>
  <c r="E554" i="1"/>
  <c r="F554" i="1" s="1"/>
  <c r="E555" i="1"/>
  <c r="E556" i="1"/>
  <c r="F556" i="1" s="1"/>
  <c r="E557" i="1"/>
  <c r="F557" i="1" s="1"/>
  <c r="E558" i="1"/>
  <c r="E559" i="1"/>
  <c r="F559" i="1" s="1"/>
  <c r="E560" i="1"/>
  <c r="E561" i="1"/>
  <c r="E562" i="1"/>
  <c r="E563" i="1"/>
  <c r="E564" i="1"/>
  <c r="E565" i="1"/>
  <c r="E566" i="1"/>
  <c r="F566" i="1" s="1"/>
  <c r="E567" i="1"/>
  <c r="F567" i="1" s="1"/>
  <c r="E568" i="1"/>
  <c r="F568" i="1" s="1"/>
  <c r="E569" i="1"/>
  <c r="F569" i="1" s="1"/>
  <c r="E570" i="1"/>
  <c r="F570" i="1" s="1"/>
  <c r="E571" i="1"/>
  <c r="E572" i="1"/>
  <c r="F572" i="1" s="1"/>
  <c r="E573" i="1"/>
  <c r="E574" i="1"/>
  <c r="E575" i="1"/>
  <c r="L1765" i="9" s="1"/>
  <c r="E576" i="1"/>
  <c r="L1764" i="9" s="1"/>
  <c r="E577" i="1"/>
  <c r="E578" i="1"/>
  <c r="E579" i="1"/>
  <c r="E580" i="1"/>
  <c r="F580" i="1" s="1"/>
  <c r="E581" i="1"/>
  <c r="F581" i="1" s="1"/>
  <c r="E582" i="1"/>
  <c r="F582" i="1" s="1"/>
  <c r="E583" i="1"/>
  <c r="F583" i="1" s="1"/>
  <c r="E584" i="1"/>
  <c r="E585" i="1"/>
  <c r="E586" i="1"/>
  <c r="E587" i="1"/>
  <c r="F587" i="1" s="1"/>
  <c r="E588" i="1"/>
  <c r="F588" i="1" s="1"/>
  <c r="E589" i="1"/>
  <c r="E590" i="1"/>
  <c r="E591" i="1"/>
  <c r="L1749" i="9" s="1"/>
  <c r="F591" i="1"/>
  <c r="E592" i="1"/>
  <c r="E593" i="1"/>
  <c r="E594" i="1"/>
  <c r="F594" i="1" s="1"/>
  <c r="E595" i="1"/>
  <c r="F595" i="1" s="1"/>
  <c r="E596" i="1"/>
  <c r="F596" i="1" s="1"/>
  <c r="E597" i="1"/>
  <c r="E598" i="1"/>
  <c r="E599" i="1"/>
  <c r="F599" i="1" s="1"/>
  <c r="E600" i="1"/>
  <c r="E601" i="1"/>
  <c r="F601" i="1" s="1"/>
  <c r="E602" i="1"/>
  <c r="F602" i="1" s="1"/>
  <c r="E603" i="1"/>
  <c r="E604" i="1"/>
  <c r="E605" i="1"/>
  <c r="E606" i="1"/>
  <c r="E607" i="1"/>
  <c r="E608" i="1"/>
  <c r="E609" i="1"/>
  <c r="E610" i="1"/>
  <c r="F610" i="1" s="1"/>
  <c r="E611" i="1"/>
  <c r="E612" i="1"/>
  <c r="E613" i="1"/>
  <c r="F613" i="1" s="1"/>
  <c r="E614" i="1"/>
  <c r="F614" i="1" s="1"/>
  <c r="E615" i="1"/>
  <c r="F615" i="1" s="1"/>
  <c r="E616" i="1"/>
  <c r="F616" i="1" s="1"/>
  <c r="E617" i="1"/>
  <c r="E618" i="1"/>
  <c r="E619" i="1"/>
  <c r="E620" i="1"/>
  <c r="E621" i="1"/>
  <c r="E622" i="1"/>
  <c r="E623" i="1"/>
  <c r="F623" i="1" s="1"/>
  <c r="E624" i="1"/>
  <c r="E625" i="1"/>
  <c r="F625" i="1" s="1"/>
  <c r="E626" i="1"/>
  <c r="F626" i="1" s="1"/>
  <c r="E627" i="1"/>
  <c r="F627" i="1" s="1"/>
  <c r="E628" i="1"/>
  <c r="F628" i="1" s="1"/>
  <c r="E629" i="1"/>
  <c r="F629" i="1" s="1"/>
  <c r="E630" i="1"/>
  <c r="F630" i="1" s="1"/>
  <c r="E631" i="1"/>
  <c r="E632" i="1"/>
  <c r="E633" i="1"/>
  <c r="E634" i="1"/>
  <c r="E635" i="1"/>
  <c r="E636" i="1"/>
  <c r="E637" i="1"/>
  <c r="E638" i="1"/>
  <c r="F638" i="1" s="1"/>
  <c r="E639" i="1"/>
  <c r="F639" i="1" s="1"/>
  <c r="E640" i="1"/>
  <c r="F640" i="1" s="1"/>
  <c r="E641" i="1"/>
  <c r="F641" i="1" s="1"/>
  <c r="E642" i="1"/>
  <c r="F642" i="1" s="1"/>
  <c r="E643" i="1"/>
  <c r="F643" i="1" s="1"/>
  <c r="E644" i="1"/>
  <c r="L1696" i="9" s="1"/>
  <c r="E645" i="1"/>
  <c r="E646" i="1"/>
  <c r="E647" i="1"/>
  <c r="E648" i="1"/>
  <c r="L1692" i="9" s="1"/>
  <c r="E649" i="1"/>
  <c r="E650" i="1"/>
  <c r="E651" i="1"/>
  <c r="E652" i="1"/>
  <c r="E653" i="1"/>
  <c r="E654" i="1"/>
  <c r="E655" i="1"/>
  <c r="E656" i="1"/>
  <c r="F656" i="1" s="1"/>
  <c r="E657" i="1"/>
  <c r="E658" i="1"/>
  <c r="F658" i="1" s="1"/>
  <c r="E659" i="1"/>
  <c r="F659" i="1" s="1"/>
  <c r="E660" i="1"/>
  <c r="E661" i="1"/>
  <c r="E662" i="1"/>
  <c r="E663" i="1"/>
  <c r="E664" i="1"/>
  <c r="E665" i="1"/>
  <c r="E666" i="1"/>
  <c r="F666" i="1" s="1"/>
  <c r="E667" i="1"/>
  <c r="F667" i="1" s="1"/>
  <c r="E668" i="1"/>
  <c r="F668" i="1" s="1"/>
  <c r="E669" i="1"/>
  <c r="E670" i="1"/>
  <c r="F670" i="1" s="1"/>
  <c r="E671" i="1"/>
  <c r="F671" i="1" s="1"/>
  <c r="E672" i="1"/>
  <c r="F672" i="1" s="1"/>
  <c r="E673" i="1"/>
  <c r="F673" i="1" s="1"/>
  <c r="E674" i="1"/>
  <c r="E675" i="1"/>
  <c r="E676" i="1"/>
  <c r="E677" i="1"/>
  <c r="E678" i="1"/>
  <c r="E679" i="1"/>
  <c r="E680" i="1"/>
  <c r="E681" i="1"/>
  <c r="E682" i="1"/>
  <c r="F682" i="1" s="1"/>
  <c r="E683" i="1"/>
  <c r="F683" i="1" s="1"/>
  <c r="E684" i="1"/>
  <c r="F684" i="1" s="1"/>
  <c r="E685" i="1"/>
  <c r="F685" i="1" s="1"/>
  <c r="E686" i="1"/>
  <c r="F686" i="1" s="1"/>
  <c r="E687" i="1"/>
  <c r="L1653" i="9" s="1"/>
  <c r="E688" i="1"/>
  <c r="E689" i="1"/>
  <c r="E690" i="1"/>
  <c r="L1650" i="9" s="1"/>
  <c r="F690" i="1"/>
  <c r="E691" i="1"/>
  <c r="E692" i="1"/>
  <c r="E693" i="1"/>
  <c r="E694" i="1"/>
  <c r="E695" i="1"/>
  <c r="F695" i="1" s="1"/>
  <c r="E696" i="1"/>
  <c r="F696" i="1" s="1"/>
  <c r="E697" i="1"/>
  <c r="E698" i="1"/>
  <c r="E699" i="1"/>
  <c r="E700" i="1"/>
  <c r="F700" i="1" s="1"/>
  <c r="E701" i="1"/>
  <c r="F701" i="1" s="1"/>
  <c r="E702" i="1"/>
  <c r="E703" i="1"/>
  <c r="E704" i="1"/>
  <c r="E705" i="1"/>
  <c r="E706" i="1"/>
  <c r="E707" i="1"/>
  <c r="E708" i="1"/>
  <c r="E709" i="1"/>
  <c r="F709" i="1" s="1"/>
  <c r="E710" i="1"/>
  <c r="E711" i="1"/>
  <c r="E712" i="1"/>
  <c r="F712" i="1" s="1"/>
  <c r="E713" i="1"/>
  <c r="F713" i="1" s="1"/>
  <c r="E714" i="1"/>
  <c r="F714" i="1" s="1"/>
  <c r="E715" i="1"/>
  <c r="E716" i="1"/>
  <c r="F716" i="1" s="1"/>
  <c r="E717" i="1"/>
  <c r="E718" i="1"/>
  <c r="E719" i="1"/>
  <c r="E720" i="1"/>
  <c r="E721" i="1"/>
  <c r="E722" i="1"/>
  <c r="E723" i="1"/>
  <c r="E724" i="1"/>
  <c r="F724" i="1" s="1"/>
  <c r="E725" i="1"/>
  <c r="F725" i="1" s="1"/>
  <c r="E726" i="1"/>
  <c r="E727" i="1"/>
  <c r="E728" i="1"/>
  <c r="E729" i="1"/>
  <c r="E730" i="1"/>
  <c r="F730" i="1" s="1"/>
  <c r="E731" i="1"/>
  <c r="F731" i="1" s="1"/>
  <c r="E732" i="1"/>
  <c r="E733" i="1"/>
  <c r="F733" i="1" s="1"/>
  <c r="E734" i="1"/>
  <c r="E735" i="1"/>
  <c r="E736" i="1"/>
  <c r="E737" i="1"/>
  <c r="E738" i="1"/>
  <c r="E739" i="1"/>
  <c r="F739" i="1" s="1"/>
  <c r="E740" i="1"/>
  <c r="F740" i="1" s="1"/>
  <c r="E741" i="1"/>
  <c r="E742" i="1"/>
  <c r="E743" i="1"/>
  <c r="E744" i="1"/>
  <c r="F744" i="1" s="1"/>
  <c r="E745" i="1"/>
  <c r="F745" i="1" s="1"/>
  <c r="E746" i="1"/>
  <c r="F746" i="1" s="1"/>
  <c r="E747" i="1"/>
  <c r="E748" i="1"/>
  <c r="F748" i="1" s="1"/>
  <c r="E749" i="1"/>
  <c r="E750" i="1"/>
  <c r="E751" i="1"/>
  <c r="E752" i="1"/>
  <c r="E753" i="1"/>
  <c r="E754" i="1"/>
  <c r="E755" i="1"/>
  <c r="E756" i="1"/>
  <c r="E757" i="1"/>
  <c r="E758" i="1"/>
  <c r="L1583" i="9" s="1"/>
  <c r="F758" i="1"/>
  <c r="E759" i="1"/>
  <c r="F759" i="1" s="1"/>
  <c r="E760" i="1"/>
  <c r="F760" i="1" s="1"/>
  <c r="E761" i="1"/>
  <c r="E762" i="1"/>
  <c r="F762" i="1" s="1"/>
  <c r="E763" i="1"/>
  <c r="F763" i="1" s="1"/>
  <c r="E764" i="1"/>
  <c r="E765" i="1"/>
  <c r="E766" i="1"/>
  <c r="E767" i="1"/>
  <c r="E768" i="1"/>
  <c r="E769" i="1"/>
  <c r="E770" i="1"/>
  <c r="E771" i="1"/>
  <c r="E772" i="1"/>
  <c r="E773" i="1"/>
  <c r="F773" i="1" s="1"/>
  <c r="E774" i="1"/>
  <c r="F774" i="1" s="1"/>
  <c r="E775" i="1"/>
  <c r="F775" i="1" s="1"/>
  <c r="E776" i="1"/>
  <c r="F776" i="1" s="1"/>
  <c r="E777" i="1"/>
  <c r="F777" i="1" s="1"/>
  <c r="E778" i="1"/>
  <c r="E779" i="1"/>
  <c r="E780" i="1"/>
  <c r="E781" i="1"/>
  <c r="E782" i="1"/>
  <c r="E783" i="1"/>
  <c r="F783" i="1" s="1"/>
  <c r="E784" i="1"/>
  <c r="E785" i="1"/>
  <c r="E786" i="1"/>
  <c r="E787" i="1"/>
  <c r="E788" i="1"/>
  <c r="E789" i="1"/>
  <c r="F789" i="1" s="1"/>
  <c r="E790" i="1"/>
  <c r="E791" i="1"/>
  <c r="F791" i="1" s="1"/>
  <c r="E792" i="1"/>
  <c r="E793" i="1"/>
  <c r="E794" i="1"/>
  <c r="E795" i="1"/>
  <c r="E796" i="1"/>
  <c r="F796" i="1" s="1"/>
  <c r="E797" i="1"/>
  <c r="F797" i="1" s="1"/>
  <c r="E798" i="1"/>
  <c r="F798" i="1" s="1"/>
  <c r="E799" i="1"/>
  <c r="F799" i="1" s="1"/>
  <c r="E800" i="1"/>
  <c r="E801" i="1"/>
  <c r="E802" i="1"/>
  <c r="E803" i="1"/>
  <c r="E804" i="1"/>
  <c r="E805" i="1"/>
  <c r="L1536" i="9" s="1"/>
  <c r="F805" i="1"/>
  <c r="E806" i="1"/>
  <c r="E807" i="1"/>
  <c r="E808" i="1"/>
  <c r="E809" i="1"/>
  <c r="E810" i="1"/>
  <c r="F810" i="1" s="1"/>
  <c r="E811" i="1"/>
  <c r="F811" i="1" s="1"/>
  <c r="E812" i="1"/>
  <c r="F812" i="1" s="1"/>
  <c r="E813" i="1"/>
  <c r="F813" i="1" s="1"/>
  <c r="E814" i="1"/>
  <c r="E815" i="1"/>
  <c r="E816" i="1"/>
  <c r="E817" i="1"/>
  <c r="F817" i="1" s="1"/>
  <c r="E818" i="1"/>
  <c r="E819" i="1"/>
  <c r="E820" i="1"/>
  <c r="E821" i="1"/>
  <c r="E822" i="1"/>
  <c r="E823" i="1"/>
  <c r="E824" i="1"/>
  <c r="L1517" i="9" s="1"/>
  <c r="F824" i="1"/>
  <c r="E825" i="1"/>
  <c r="E826" i="1"/>
  <c r="E827" i="1"/>
  <c r="E828" i="1"/>
  <c r="E829" i="1"/>
  <c r="F829" i="1" s="1"/>
  <c r="E830" i="1"/>
  <c r="F830" i="1" s="1"/>
  <c r="E831" i="1"/>
  <c r="E832" i="1"/>
  <c r="E833" i="1"/>
  <c r="E834" i="1"/>
  <c r="E835" i="1"/>
  <c r="F835" i="1" s="1"/>
  <c r="E836" i="1"/>
  <c r="F836" i="1" s="1"/>
  <c r="E837" i="1"/>
  <c r="F837" i="1" s="1"/>
  <c r="E838" i="1"/>
  <c r="E839" i="1"/>
  <c r="E840" i="1"/>
  <c r="E841" i="1"/>
  <c r="E842" i="1"/>
  <c r="E843" i="1"/>
  <c r="E844" i="1"/>
  <c r="E845" i="1"/>
  <c r="E846" i="1"/>
  <c r="E847" i="1"/>
  <c r="E848" i="1"/>
  <c r="E849" i="1"/>
  <c r="E850" i="1"/>
  <c r="E851" i="1"/>
  <c r="E852" i="1"/>
  <c r="E853" i="1"/>
  <c r="F853" i="1" s="1"/>
  <c r="E854" i="1"/>
  <c r="E855" i="1"/>
  <c r="E856" i="1"/>
  <c r="F856" i="1" s="1"/>
  <c r="E857" i="1"/>
  <c r="F857" i="1" s="1"/>
  <c r="E858" i="1"/>
  <c r="F858" i="1" s="1"/>
  <c r="E859" i="1"/>
  <c r="E860" i="1"/>
  <c r="E861" i="1"/>
  <c r="E862" i="1"/>
  <c r="E863" i="1"/>
  <c r="E864" i="1"/>
  <c r="E865" i="1"/>
  <c r="E866" i="1"/>
  <c r="E867" i="1"/>
  <c r="E868" i="1"/>
  <c r="E869" i="1"/>
  <c r="E870" i="1"/>
  <c r="F870" i="1" s="1"/>
  <c r="E871" i="1"/>
  <c r="F871" i="1"/>
  <c r="E872" i="1"/>
  <c r="F872" i="1" s="1"/>
  <c r="E873" i="1"/>
  <c r="E874" i="1"/>
  <c r="E875" i="1"/>
  <c r="E876" i="1"/>
  <c r="E877" i="1"/>
  <c r="E878" i="1"/>
  <c r="E879" i="1"/>
  <c r="F879" i="1" s="1"/>
  <c r="E880" i="1"/>
  <c r="F880" i="1" s="1"/>
  <c r="E881" i="1"/>
  <c r="F881" i="1" s="1"/>
  <c r="E882" i="1"/>
  <c r="L1459" i="9" s="1"/>
  <c r="F882" i="1"/>
  <c r="E883" i="1"/>
  <c r="E884" i="1"/>
  <c r="E885" i="1"/>
  <c r="E886" i="1"/>
  <c r="E887" i="1"/>
  <c r="E888" i="1"/>
  <c r="E889" i="1"/>
  <c r="E890" i="1"/>
  <c r="E891" i="1"/>
  <c r="E892" i="1"/>
  <c r="E893" i="1"/>
  <c r="E894" i="1"/>
  <c r="F894" i="1" s="1"/>
  <c r="E895" i="1"/>
  <c r="E896" i="1"/>
  <c r="F896" i="1" s="1"/>
  <c r="E897" i="1"/>
  <c r="E898" i="1"/>
  <c r="E899" i="1"/>
  <c r="F899" i="1" s="1"/>
  <c r="E900" i="1"/>
  <c r="F900" i="1" s="1"/>
  <c r="E901" i="1"/>
  <c r="E902" i="1"/>
  <c r="E903" i="1"/>
  <c r="E904" i="1"/>
  <c r="E905" i="1"/>
  <c r="E906" i="1"/>
  <c r="E907" i="1"/>
  <c r="E908" i="1"/>
  <c r="E909" i="1"/>
  <c r="L1432" i="9" s="1"/>
  <c r="F909" i="1"/>
  <c r="E910" i="1"/>
  <c r="E911" i="1"/>
  <c r="E912" i="1"/>
  <c r="F912" i="1" s="1"/>
  <c r="E913" i="1"/>
  <c r="F913" i="1" s="1"/>
  <c r="E914" i="1"/>
  <c r="E915" i="1"/>
  <c r="F915" i="1" s="1"/>
  <c r="E916" i="1"/>
  <c r="E917" i="1"/>
  <c r="E918" i="1"/>
  <c r="E919" i="1"/>
  <c r="E920" i="1"/>
  <c r="E921" i="1"/>
  <c r="E922" i="1"/>
  <c r="F922" i="1" s="1"/>
  <c r="E923" i="1"/>
  <c r="F923" i="1" s="1"/>
  <c r="E924" i="1"/>
  <c r="E925" i="1"/>
  <c r="E926" i="1"/>
  <c r="E927" i="1"/>
  <c r="E928" i="1"/>
  <c r="E929" i="1"/>
  <c r="E930" i="1"/>
  <c r="E931" i="1"/>
  <c r="E932" i="1"/>
  <c r="E933" i="1"/>
  <c r="E934" i="1"/>
  <c r="E935" i="1"/>
  <c r="E936" i="1"/>
  <c r="F936" i="1" s="1"/>
  <c r="E937" i="1"/>
  <c r="F937" i="1" s="1"/>
  <c r="E938" i="1"/>
  <c r="E939" i="1"/>
  <c r="F939" i="1" s="1"/>
  <c r="E940" i="1"/>
  <c r="F940" i="1" s="1"/>
  <c r="E941" i="1"/>
  <c r="F941" i="1" s="1"/>
  <c r="E942" i="1"/>
  <c r="F942" i="1" s="1"/>
  <c r="E943" i="1"/>
  <c r="L1398" i="9" s="1"/>
  <c r="E944" i="1"/>
  <c r="F944" i="1" s="1"/>
  <c r="E945" i="1"/>
  <c r="E946" i="1"/>
  <c r="E947" i="1"/>
  <c r="E948" i="1"/>
  <c r="E949" i="1"/>
  <c r="E950" i="1"/>
  <c r="E951" i="1"/>
  <c r="E952" i="1"/>
  <c r="E953" i="1"/>
  <c r="E954" i="1"/>
  <c r="E955" i="1"/>
  <c r="E956" i="1"/>
  <c r="E957" i="1"/>
  <c r="F957" i="1" s="1"/>
  <c r="E958" i="1"/>
  <c r="F958" i="1" s="1"/>
  <c r="E959" i="1"/>
  <c r="E960" i="1"/>
  <c r="E961" i="1"/>
  <c r="E962" i="1"/>
  <c r="E963" i="1"/>
  <c r="E964" i="1"/>
  <c r="F964" i="1" s="1"/>
  <c r="E965" i="1"/>
  <c r="E966" i="1"/>
  <c r="F966" i="1" s="1"/>
  <c r="E967" i="1"/>
  <c r="E968" i="1"/>
  <c r="E969" i="1"/>
  <c r="E970" i="1"/>
  <c r="E971" i="1"/>
  <c r="E972" i="1"/>
  <c r="E973" i="1"/>
  <c r="E974" i="1"/>
  <c r="E975" i="1"/>
  <c r="E976" i="1"/>
  <c r="E977" i="1"/>
  <c r="E978" i="1"/>
  <c r="E979" i="1"/>
  <c r="E980" i="1"/>
  <c r="E981" i="1"/>
  <c r="F981" i="1" s="1"/>
  <c r="E982" i="1"/>
  <c r="E983" i="1"/>
  <c r="F983" i="1" s="1"/>
  <c r="E984" i="1"/>
  <c r="E985" i="1"/>
  <c r="F985" i="1" s="1"/>
  <c r="E986" i="1"/>
  <c r="E987" i="1"/>
  <c r="F987" i="1" s="1"/>
  <c r="E988" i="1"/>
  <c r="F988" i="1" s="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F1012" i="1" s="1"/>
  <c r="E1013" i="1"/>
  <c r="E1014" i="1"/>
  <c r="E1015" i="1"/>
  <c r="F1015" i="1" s="1"/>
  <c r="E1016" i="1"/>
  <c r="E1017" i="1"/>
  <c r="E1018" i="1"/>
  <c r="E1019" i="1"/>
  <c r="E1020" i="1"/>
  <c r="E1021" i="1"/>
  <c r="E1022" i="1"/>
  <c r="E1023" i="1"/>
  <c r="E1024" i="1"/>
  <c r="L1317" i="9" s="1"/>
  <c r="F1024" i="1"/>
  <c r="E1025" i="1"/>
  <c r="E1026" i="1"/>
  <c r="E1027" i="1"/>
  <c r="E1028" i="1"/>
  <c r="F1028" i="1" s="1"/>
  <c r="E1029" i="1"/>
  <c r="F1029" i="1" s="1"/>
  <c r="E1030" i="1"/>
  <c r="F1030" i="1" s="1"/>
  <c r="E1031" i="1"/>
  <c r="F1031" i="1" s="1"/>
  <c r="E1032" i="1"/>
  <c r="F1032" i="1" s="1"/>
  <c r="E1033" i="1"/>
  <c r="F1033" i="1" s="1"/>
  <c r="E1034" i="1"/>
  <c r="E1035" i="1"/>
  <c r="E1036" i="1"/>
  <c r="E1037" i="1"/>
  <c r="E1038" i="1"/>
  <c r="E1039" i="1"/>
  <c r="E1040" i="1"/>
  <c r="E1041" i="1"/>
  <c r="E1042" i="1"/>
  <c r="E1043" i="1"/>
  <c r="E1044" i="1"/>
  <c r="E1045" i="1"/>
  <c r="L1296" i="9" s="1"/>
  <c r="E1046" i="1"/>
  <c r="E1047" i="1"/>
  <c r="E1048" i="1"/>
  <c r="E1049" i="1"/>
  <c r="E1050" i="1"/>
  <c r="E1051" i="1"/>
  <c r="F1051" i="1" s="1"/>
  <c r="E1052" i="1"/>
  <c r="F1052" i="1" s="1"/>
  <c r="E1053" i="1"/>
  <c r="E1054" i="1"/>
  <c r="E1055" i="1"/>
  <c r="E1056" i="1"/>
  <c r="E1057" i="1"/>
  <c r="F1057" i="1" s="1"/>
  <c r="E1058" i="1"/>
  <c r="E1059" i="1"/>
  <c r="F1059" i="1" s="1"/>
  <c r="E1060" i="1"/>
  <c r="F1060" i="1" s="1"/>
  <c r="E1061" i="1"/>
  <c r="E1062" i="1"/>
  <c r="F1062" i="1" s="1"/>
  <c r="E1063" i="1"/>
  <c r="E1064" i="1"/>
  <c r="E1065" i="1"/>
  <c r="E1066" i="1"/>
  <c r="L1275" i="9" s="1"/>
  <c r="E1067" i="1"/>
  <c r="E1068" i="1"/>
  <c r="E1069" i="1"/>
  <c r="E1070" i="1"/>
  <c r="E1071" i="1"/>
  <c r="E1072" i="1"/>
  <c r="E1073" i="1"/>
  <c r="E1074" i="1"/>
  <c r="E1075" i="1"/>
  <c r="F1075" i="1" s="1"/>
  <c r="E1076" i="1"/>
  <c r="E1077" i="1"/>
  <c r="F1077" i="1" s="1"/>
  <c r="E1078" i="1"/>
  <c r="F1078" i="1" s="1"/>
  <c r="E1079" i="1"/>
  <c r="F1079" i="1" s="1"/>
  <c r="E1080" i="1"/>
  <c r="F1080" i="1" s="1"/>
  <c r="E1081" i="1"/>
  <c r="E1082" i="1"/>
  <c r="E1083" i="1"/>
  <c r="F1083" i="1" s="1"/>
  <c r="E1084" i="1"/>
  <c r="E1085" i="1"/>
  <c r="E1086" i="1"/>
  <c r="E1087" i="1"/>
  <c r="E1088" i="1"/>
  <c r="E1089" i="1"/>
  <c r="E1090" i="1"/>
  <c r="E1091" i="1"/>
  <c r="E1092" i="1"/>
  <c r="E1093" i="1"/>
  <c r="E1094" i="1"/>
  <c r="E1095" i="1"/>
  <c r="E1096" i="1"/>
  <c r="E1097" i="1"/>
  <c r="E1098" i="1"/>
  <c r="F1098" i="1" s="1"/>
  <c r="E1099" i="1"/>
  <c r="E1100" i="1"/>
  <c r="E1101" i="1"/>
  <c r="E1102" i="1"/>
  <c r="E1103" i="1"/>
  <c r="E1104" i="1"/>
  <c r="E1105" i="1"/>
  <c r="F1105" i="1" s="1"/>
  <c r="E1106" i="1"/>
  <c r="E1107" i="1"/>
  <c r="F1107" i="1" s="1"/>
  <c r="E1108" i="1"/>
  <c r="F1108" i="1" s="1"/>
  <c r="E1109" i="1"/>
  <c r="F1109" i="1" s="1"/>
  <c r="E1110" i="1"/>
  <c r="E1111" i="1"/>
  <c r="E1112" i="1"/>
  <c r="E1113" i="1"/>
  <c r="E1114" i="1"/>
  <c r="E1115" i="1"/>
  <c r="E1116" i="1"/>
  <c r="E1117" i="1"/>
  <c r="E1118" i="1"/>
  <c r="E1119" i="1"/>
  <c r="E1120" i="1"/>
  <c r="E1121" i="1"/>
  <c r="E1122" i="1"/>
  <c r="F1122" i="1" s="1"/>
  <c r="E1123" i="1"/>
  <c r="E1124" i="1"/>
  <c r="L1217" i="9" s="1"/>
  <c r="E1125" i="1"/>
  <c r="F1125" i="1" s="1"/>
  <c r="E1126" i="1"/>
  <c r="E1127" i="1"/>
  <c r="F1127" i="1" s="1"/>
  <c r="E1128" i="1"/>
  <c r="E1129" i="1"/>
  <c r="E1130" i="1"/>
  <c r="E1131" i="1"/>
  <c r="E1132" i="1"/>
  <c r="E1133" i="1"/>
  <c r="E1134" i="1"/>
  <c r="E1135" i="1"/>
  <c r="E1136" i="1"/>
  <c r="E1137" i="1"/>
  <c r="E1138" i="1"/>
  <c r="E1139" i="1"/>
  <c r="L1202" i="9" s="1"/>
  <c r="E1140" i="1"/>
  <c r="E1141" i="1"/>
  <c r="E1142" i="1"/>
  <c r="E1143" i="1"/>
  <c r="E1144" i="1"/>
  <c r="F1144" i="1" s="1"/>
  <c r="E1145" i="1"/>
  <c r="F1145" i="1" s="1"/>
  <c r="E1146" i="1"/>
  <c r="F1146" i="1" s="1"/>
  <c r="E1147" i="1"/>
  <c r="E1148" i="1"/>
  <c r="E1149" i="1"/>
  <c r="E1150" i="1"/>
  <c r="E1151" i="1"/>
  <c r="F1151" i="1" s="1"/>
  <c r="E1152" i="1"/>
  <c r="E1153" i="1"/>
  <c r="E1154" i="1"/>
  <c r="E1155" i="1"/>
  <c r="E1156" i="1"/>
  <c r="E1157" i="1"/>
  <c r="F1157" i="1" s="1"/>
  <c r="E1158" i="1"/>
  <c r="F1158" i="1" s="1"/>
  <c r="E1159" i="1"/>
  <c r="E1160" i="1"/>
  <c r="E1161" i="1"/>
  <c r="E1162" i="1"/>
  <c r="E1163" i="1"/>
  <c r="E1164" i="1"/>
  <c r="E1165" i="1"/>
  <c r="E1166" i="1"/>
  <c r="E1167" i="1"/>
  <c r="E1168" i="1"/>
  <c r="E1169" i="1"/>
  <c r="E1170" i="1"/>
  <c r="E1171" i="1"/>
  <c r="E1172" i="1"/>
  <c r="F1172" i="1" s="1"/>
  <c r="E1173" i="1"/>
  <c r="E1174" i="1"/>
  <c r="F1174" i="1" s="1"/>
  <c r="E1175" i="1"/>
  <c r="E1176" i="1"/>
  <c r="E1177" i="1"/>
  <c r="F1177" i="1" s="1"/>
  <c r="E1178" i="1"/>
  <c r="E1179" i="1"/>
  <c r="E1180" i="1"/>
  <c r="F1180" i="1" s="1"/>
  <c r="E1181" i="1"/>
  <c r="E1182" i="1"/>
  <c r="E1183" i="1"/>
  <c r="E1184" i="1"/>
  <c r="E1185" i="1"/>
  <c r="E1186" i="1"/>
  <c r="E1187" i="1"/>
  <c r="E1188" i="1"/>
  <c r="E1189" i="1"/>
  <c r="E1190" i="1"/>
  <c r="E1191" i="1"/>
  <c r="E1192" i="1"/>
  <c r="E1193" i="1"/>
  <c r="E1194" i="1"/>
  <c r="F1194" i="1" s="1"/>
  <c r="E1195" i="1"/>
  <c r="F1195" i="1" s="1"/>
  <c r="E1196" i="1"/>
  <c r="L1145" i="9" s="1"/>
  <c r="F1196" i="1"/>
  <c r="E1197" i="1"/>
  <c r="E1198" i="1"/>
  <c r="E1199" i="1"/>
  <c r="E1200" i="1"/>
  <c r="E1201" i="1"/>
  <c r="E1202" i="1"/>
  <c r="E1203" i="1"/>
  <c r="E1204" i="1"/>
  <c r="E1205" i="1"/>
  <c r="F1205" i="1" s="1"/>
  <c r="E1206" i="1"/>
  <c r="F1206" i="1" s="1"/>
  <c r="E1207" i="1"/>
  <c r="F1207" i="1" s="1"/>
  <c r="E1208" i="1"/>
  <c r="E1209" i="1"/>
  <c r="E1210" i="1"/>
  <c r="E1211" i="1"/>
  <c r="E1212" i="1"/>
  <c r="E1213" i="1"/>
  <c r="E1214" i="1"/>
  <c r="E1215" i="1"/>
  <c r="E1216" i="1"/>
  <c r="E1217" i="1"/>
  <c r="E1218" i="1"/>
  <c r="E1219" i="1"/>
  <c r="E1220" i="1"/>
  <c r="E1221" i="1"/>
  <c r="E1222" i="1"/>
  <c r="F1222" i="1" s="1"/>
  <c r="E1223" i="1"/>
  <c r="E1224" i="1"/>
  <c r="E1225" i="1"/>
  <c r="L1116" i="9" s="1"/>
  <c r="E1226" i="1"/>
  <c r="E1227" i="1"/>
  <c r="E1228" i="1"/>
  <c r="E1229" i="1"/>
  <c r="F1229" i="1" s="1"/>
  <c r="E1230" i="1"/>
  <c r="F1230" i="1" s="1"/>
  <c r="E1231" i="1"/>
  <c r="F1231" i="1" s="1"/>
  <c r="E1232" i="1"/>
  <c r="F1232" i="1" s="1"/>
  <c r="E1233" i="1"/>
  <c r="E1234" i="1"/>
  <c r="E1235" i="1"/>
  <c r="E1236" i="1"/>
  <c r="E1237" i="1"/>
  <c r="E1238" i="1"/>
  <c r="E1239" i="1"/>
  <c r="E1240" i="1"/>
  <c r="E1241" i="1"/>
  <c r="E1242" i="1"/>
  <c r="E1243" i="1"/>
  <c r="E1244" i="1"/>
  <c r="E1245" i="1"/>
  <c r="E1246" i="1"/>
  <c r="E1247" i="1"/>
  <c r="E1248" i="1"/>
  <c r="F1248" i="1" s="1"/>
  <c r="E1249" i="1"/>
  <c r="E1250" i="1"/>
  <c r="E1251" i="1"/>
  <c r="E1252" i="1"/>
  <c r="E1253" i="1"/>
  <c r="E1254" i="1"/>
  <c r="E1255" i="1"/>
  <c r="E1256" i="1"/>
  <c r="E1257" i="1"/>
  <c r="E1258" i="1"/>
  <c r="E1259" i="1"/>
  <c r="F1259" i="1" s="1"/>
  <c r="E1260" i="1"/>
  <c r="F1260" i="1" s="1"/>
  <c r="E1261" i="1"/>
  <c r="E1262" i="1"/>
  <c r="E1263" i="1"/>
  <c r="E1264" i="1"/>
  <c r="E1265" i="1"/>
  <c r="E1266" i="1"/>
  <c r="E1267" i="1"/>
  <c r="E1268" i="1"/>
  <c r="E1269" i="1"/>
  <c r="E1270" i="1"/>
  <c r="L1071" i="9" s="1"/>
  <c r="F1270" i="1"/>
  <c r="E1271" i="1"/>
  <c r="E1272" i="1"/>
  <c r="E1273" i="1"/>
  <c r="E1274" i="1"/>
  <c r="E1275" i="1"/>
  <c r="E1276" i="1"/>
  <c r="F1276" i="1" s="1"/>
  <c r="E1277" i="1"/>
  <c r="F1277" i="1" s="1"/>
  <c r="E1278" i="1"/>
  <c r="F1278" i="1" s="1"/>
  <c r="E1279" i="1"/>
  <c r="F1279" i="1" s="1"/>
  <c r="E1280" i="1"/>
  <c r="F1280" i="1" s="1"/>
  <c r="E1281" i="1"/>
  <c r="E1282" i="1"/>
  <c r="E1283" i="1"/>
  <c r="F1283" i="1" s="1"/>
  <c r="E1284" i="1"/>
  <c r="E1285" i="1"/>
  <c r="E1286" i="1"/>
  <c r="E1287" i="1"/>
  <c r="E1288" i="1"/>
  <c r="E1289" i="1"/>
  <c r="E1290" i="1"/>
  <c r="E1291" i="1"/>
  <c r="E1292" i="1"/>
  <c r="E1293" i="1"/>
  <c r="E1294" i="1"/>
  <c r="E1295" i="1"/>
  <c r="E1296" i="1"/>
  <c r="E1297" i="1"/>
  <c r="E1298" i="1"/>
  <c r="E1299" i="1"/>
  <c r="E1300" i="1"/>
  <c r="E1301" i="1"/>
  <c r="F1301" i="1" s="1"/>
  <c r="E1302" i="1"/>
  <c r="E1303" i="1"/>
  <c r="E1304" i="1"/>
  <c r="E1305" i="1"/>
  <c r="E1306" i="1"/>
  <c r="E1307" i="1"/>
  <c r="F1307" i="1" s="1"/>
  <c r="E1308" i="1"/>
  <c r="F1308" i="1" s="1"/>
  <c r="E1309" i="1"/>
  <c r="E1310" i="1"/>
  <c r="E1311" i="1"/>
  <c r="E1312" i="1"/>
  <c r="E1313" i="1"/>
  <c r="F1313" i="1" s="1"/>
  <c r="E1314" i="1"/>
  <c r="E1315" i="1"/>
  <c r="E1316" i="1"/>
  <c r="E1317" i="1"/>
  <c r="E1318" i="1"/>
  <c r="E1319" i="1"/>
  <c r="E1320" i="1"/>
  <c r="E1321" i="1"/>
  <c r="E1322" i="1"/>
  <c r="E1323" i="1"/>
  <c r="E1324" i="1"/>
  <c r="E1325" i="1"/>
  <c r="E1326" i="1"/>
  <c r="E1327" i="1"/>
  <c r="E1328" i="1"/>
  <c r="F1328" i="1" s="1"/>
  <c r="E1329" i="1"/>
  <c r="E1330" i="1"/>
  <c r="F1330" i="1" s="1"/>
  <c r="E1331" i="1"/>
  <c r="F1331" i="1" s="1"/>
  <c r="E1332" i="1"/>
  <c r="E1333" i="1"/>
  <c r="E1334" i="1"/>
  <c r="F1334" i="1" s="1"/>
  <c r="E1335" i="1"/>
  <c r="F1335" i="1" s="1"/>
  <c r="E1336" i="1"/>
  <c r="E1337" i="1"/>
  <c r="L1004" i="9" s="1"/>
  <c r="F1337" i="1"/>
  <c r="E1338" i="1"/>
  <c r="E1339" i="1"/>
  <c r="E1340" i="1"/>
  <c r="E1341" i="1"/>
  <c r="E1342" i="1"/>
  <c r="E1343" i="1"/>
  <c r="E1344" i="1"/>
  <c r="E1345" i="1"/>
  <c r="E1346" i="1"/>
  <c r="E1347" i="1"/>
  <c r="E1348" i="1"/>
  <c r="E1349" i="1"/>
  <c r="E1350" i="1"/>
  <c r="E1351" i="1"/>
  <c r="E1352" i="1"/>
  <c r="E1353" i="1"/>
  <c r="E1354" i="1"/>
  <c r="F1354" i="1" s="1"/>
  <c r="E1355" i="1"/>
  <c r="F1355" i="1" s="1"/>
  <c r="E1356" i="1"/>
  <c r="E1357" i="1"/>
  <c r="E1358" i="1"/>
  <c r="E1359" i="1"/>
  <c r="E1360" i="1"/>
  <c r="E1361" i="1"/>
  <c r="E1362" i="1"/>
  <c r="E1363" i="1"/>
  <c r="E1364" i="1"/>
  <c r="E1365" i="1"/>
  <c r="E1366" i="1"/>
  <c r="F1366" i="1" s="1"/>
  <c r="E1367" i="1"/>
  <c r="F1367" i="1" s="1"/>
  <c r="E1368" i="1"/>
  <c r="E1369" i="1"/>
  <c r="F1369" i="1" s="1"/>
  <c r="E1370" i="1"/>
  <c r="E1371" i="1"/>
  <c r="E1372" i="1"/>
  <c r="E1373" i="1"/>
  <c r="E1374" i="1"/>
  <c r="E1375" i="1"/>
  <c r="E1376" i="1"/>
  <c r="E1377" i="1"/>
  <c r="E1378" i="1"/>
  <c r="E1379" i="1"/>
  <c r="E1380" i="1"/>
  <c r="E1381" i="1"/>
  <c r="E1382" i="1"/>
  <c r="E1383" i="1"/>
  <c r="E1384" i="1"/>
  <c r="E1385" i="1"/>
  <c r="F1385" i="1" s="1"/>
  <c r="E1386" i="1"/>
  <c r="E1387" i="1"/>
  <c r="E1388" i="1"/>
  <c r="E1389" i="1"/>
  <c r="E1390" i="1"/>
  <c r="E1391" i="1"/>
  <c r="E1392" i="1"/>
  <c r="E1393" i="1"/>
  <c r="E1394" i="1"/>
  <c r="F1394" i="1" s="1"/>
  <c r="E1395" i="1"/>
  <c r="E1396" i="1"/>
  <c r="F1396" i="1" s="1"/>
  <c r="E1397" i="1"/>
  <c r="F1397" i="1" s="1"/>
  <c r="E1398" i="1"/>
  <c r="E1399" i="1"/>
  <c r="E1400" i="1"/>
  <c r="E1401" i="1"/>
  <c r="E1402" i="1"/>
  <c r="E1403" i="1"/>
  <c r="E1404" i="1"/>
  <c r="E1405" i="1"/>
  <c r="E1406" i="1"/>
  <c r="E1407" i="1"/>
  <c r="E1408" i="1"/>
  <c r="E1409" i="1"/>
  <c r="E1410" i="1"/>
  <c r="L931" i="9" s="1"/>
  <c r="E1411" i="1"/>
  <c r="E1412" i="1"/>
  <c r="E1413" i="1"/>
  <c r="F1413" i="1" s="1"/>
  <c r="E1414" i="1"/>
  <c r="F1414" i="1" s="1"/>
  <c r="E1415" i="1"/>
  <c r="E1416" i="1"/>
  <c r="E1417" i="1"/>
  <c r="F1417" i="1" s="1"/>
  <c r="E1418" i="1"/>
  <c r="E1419" i="1"/>
  <c r="E1420" i="1"/>
  <c r="E1421" i="1"/>
  <c r="E1422" i="1"/>
  <c r="L919" i="9" s="1"/>
  <c r="E1423" i="1"/>
  <c r="E1424" i="1"/>
  <c r="F1424" i="1" s="1"/>
  <c r="E1425" i="1"/>
  <c r="E1426" i="1"/>
  <c r="F1426" i="1" s="1"/>
  <c r="E1427" i="1"/>
  <c r="E1428" i="1"/>
  <c r="E1429" i="1"/>
  <c r="E1430" i="1"/>
  <c r="F1430" i="1" s="1"/>
  <c r="E1431" i="1"/>
  <c r="E1432" i="1"/>
  <c r="E1433" i="1"/>
  <c r="E1434" i="1"/>
  <c r="E1435" i="1"/>
  <c r="E1436" i="1"/>
  <c r="E1437" i="1"/>
  <c r="L904" i="9" s="1"/>
  <c r="F1437" i="1"/>
  <c r="E1438" i="1"/>
  <c r="E1439" i="1"/>
  <c r="E1440" i="1"/>
  <c r="E1441" i="1"/>
  <c r="E1442" i="1"/>
  <c r="E1443" i="1"/>
  <c r="E1444" i="1"/>
  <c r="E1445" i="1"/>
  <c r="E1446" i="1"/>
  <c r="E1447" i="1"/>
  <c r="E1448" i="1"/>
  <c r="E1449" i="1"/>
  <c r="E1450" i="1"/>
  <c r="F1450" i="1" s="1"/>
  <c r="E1451" i="1"/>
  <c r="E1452" i="1"/>
  <c r="E1453" i="1"/>
  <c r="F1453" i="1" s="1"/>
  <c r="E1454" i="1"/>
  <c r="E1455" i="1"/>
  <c r="F1455" i="1" s="1"/>
  <c r="E1456" i="1"/>
  <c r="E1457" i="1"/>
  <c r="E1458" i="1"/>
  <c r="E1459" i="1"/>
  <c r="E1460" i="1"/>
  <c r="E1461" i="1"/>
  <c r="E1462" i="1"/>
  <c r="E1463" i="1"/>
  <c r="E1464" i="1"/>
  <c r="E1465" i="1"/>
  <c r="E1466" i="1"/>
  <c r="E1467" i="1"/>
  <c r="E1468" i="1"/>
  <c r="E1469" i="1"/>
  <c r="E1470" i="1"/>
  <c r="E1471" i="1"/>
  <c r="L870" i="9" s="1"/>
  <c r="E1472" i="1"/>
  <c r="E1473" i="1"/>
  <c r="F1473" i="1" s="1"/>
  <c r="E1474" i="1"/>
  <c r="F1474" i="1" s="1"/>
  <c r="E1475" i="1"/>
  <c r="E1476" i="1"/>
  <c r="E1477" i="1"/>
  <c r="E1478" i="1"/>
  <c r="L863" i="9" s="1"/>
  <c r="E1479" i="1"/>
  <c r="E1480" i="1"/>
  <c r="F1480" i="1" s="1"/>
  <c r="E1481" i="1"/>
  <c r="E1482" i="1"/>
  <c r="E1483" i="1"/>
  <c r="E1484" i="1"/>
  <c r="E1485" i="1"/>
  <c r="E1486" i="1"/>
  <c r="F1486" i="1" s="1"/>
  <c r="E1487" i="1"/>
  <c r="E1488" i="1"/>
  <c r="E1489" i="1"/>
  <c r="L852" i="9" s="1"/>
  <c r="E1490" i="1"/>
  <c r="E1491" i="1"/>
  <c r="E1492" i="1"/>
  <c r="E1493" i="1"/>
  <c r="F1493" i="1" s="1"/>
  <c r="E1494" i="1"/>
  <c r="E1495" i="1"/>
  <c r="L846" i="9" s="1"/>
  <c r="E1496" i="1"/>
  <c r="E1497" i="1"/>
  <c r="E1498" i="1"/>
  <c r="E1499" i="1"/>
  <c r="E1500" i="1"/>
  <c r="E1501" i="1"/>
  <c r="E1502" i="1"/>
  <c r="E1503" i="1"/>
  <c r="E1504" i="1"/>
  <c r="E1505" i="1"/>
  <c r="E1506" i="1"/>
  <c r="L835" i="9" s="1"/>
  <c r="E1507" i="1"/>
  <c r="E1508" i="1"/>
  <c r="E1509" i="1"/>
  <c r="E1510" i="1"/>
  <c r="E1511" i="1"/>
  <c r="E1512" i="1"/>
  <c r="E1513" i="1"/>
  <c r="E1514" i="1"/>
  <c r="F1514" i="1" s="1"/>
  <c r="E1515" i="1"/>
  <c r="E1516" i="1"/>
  <c r="F1516" i="1" s="1"/>
  <c r="E1517" i="1"/>
  <c r="F1517" i="1" s="1"/>
  <c r="E1518" i="1"/>
  <c r="F1518" i="1" s="1"/>
  <c r="E1519" i="1"/>
  <c r="E1520" i="1"/>
  <c r="E1521" i="1"/>
  <c r="F1521" i="1" s="1"/>
  <c r="E1522" i="1"/>
  <c r="E1523" i="1"/>
  <c r="E1524" i="1"/>
  <c r="E1525" i="1"/>
  <c r="E1526" i="1"/>
  <c r="E1527" i="1"/>
  <c r="E1528" i="1"/>
  <c r="E1529" i="1"/>
  <c r="E1530" i="1"/>
  <c r="E1531" i="1"/>
  <c r="E1532" i="1"/>
  <c r="E1533" i="1"/>
  <c r="E1534" i="1"/>
  <c r="E1535" i="1"/>
  <c r="E1536" i="1"/>
  <c r="E1537" i="1"/>
  <c r="E1538" i="1"/>
  <c r="E1539" i="1"/>
  <c r="F1539" i="1" s="1"/>
  <c r="E1540" i="1"/>
  <c r="F1540" i="1" s="1"/>
  <c r="E1541" i="1"/>
  <c r="F1541" i="1" s="1"/>
  <c r="E1542" i="1"/>
  <c r="E1543" i="1"/>
  <c r="L798" i="9" s="1"/>
  <c r="F1543" i="1"/>
  <c r="E1544" i="1"/>
  <c r="E1545" i="1"/>
  <c r="E1546" i="1"/>
  <c r="E1547" i="1"/>
  <c r="E1548" i="1"/>
  <c r="E1549" i="1"/>
  <c r="E1550" i="1"/>
  <c r="E1551" i="1"/>
  <c r="E1552" i="1"/>
  <c r="F1552" i="1" s="1"/>
  <c r="E1553" i="1"/>
  <c r="F1553" i="1" s="1"/>
  <c r="E1554" i="1"/>
  <c r="F1554" i="1" s="1"/>
  <c r="E1555" i="1"/>
  <c r="E1556" i="1"/>
  <c r="E1557" i="1"/>
  <c r="E1558" i="1"/>
  <c r="E1559" i="1"/>
  <c r="E1560" i="1"/>
  <c r="E1561" i="1"/>
  <c r="E1562" i="1"/>
  <c r="E1563" i="1"/>
  <c r="E1564" i="1"/>
  <c r="E1565" i="1"/>
  <c r="E1566" i="1"/>
  <c r="E1567" i="1"/>
  <c r="E1568" i="1"/>
  <c r="E1569" i="1"/>
  <c r="E1570" i="1"/>
  <c r="E1571" i="1"/>
  <c r="E1572" i="1"/>
  <c r="E1573" i="1"/>
  <c r="F1573" i="1" s="1"/>
  <c r="E1574" i="1"/>
  <c r="F1574" i="1" s="1"/>
  <c r="E1575" i="1"/>
  <c r="F1575" i="1" s="1"/>
  <c r="E1576" i="1"/>
  <c r="F1576" i="1" s="1"/>
  <c r="E1577" i="1"/>
  <c r="E1578" i="1"/>
  <c r="E1579" i="1"/>
  <c r="F1579" i="1" s="1"/>
  <c r="E1580" i="1"/>
  <c r="F1580" i="1" s="1"/>
  <c r="E1581" i="1"/>
  <c r="E1582" i="1"/>
  <c r="F1582" i="1" s="1"/>
  <c r="E1583" i="1"/>
  <c r="E1584" i="1"/>
  <c r="E1585" i="1"/>
  <c r="E1586" i="1"/>
  <c r="E1587" i="1"/>
  <c r="E1588" i="1"/>
  <c r="E1589" i="1"/>
  <c r="E1590" i="1"/>
  <c r="E1591" i="1"/>
  <c r="E1592" i="1"/>
  <c r="E1593" i="1"/>
  <c r="E1594" i="1"/>
  <c r="E1595" i="1"/>
  <c r="E1596" i="1"/>
  <c r="E1597" i="1"/>
  <c r="E1598" i="1"/>
  <c r="E1599" i="1"/>
  <c r="E1600" i="1"/>
  <c r="F1600" i="1" s="1"/>
  <c r="E1601" i="1"/>
  <c r="E1602" i="1"/>
  <c r="E1603" i="1"/>
  <c r="E1604" i="1"/>
  <c r="E1605" i="1"/>
  <c r="E1606" i="1"/>
  <c r="E1607" i="1"/>
  <c r="E1608" i="1"/>
  <c r="E1609" i="1"/>
  <c r="E1610" i="1"/>
  <c r="E1611" i="1"/>
  <c r="L730" i="9" s="1"/>
  <c r="F1611" i="1"/>
  <c r="E1612" i="1"/>
  <c r="F1612" i="1" s="1"/>
  <c r="E1613" i="1"/>
  <c r="E1614" i="1"/>
  <c r="F1614" i="1" s="1"/>
  <c r="E1615" i="1"/>
  <c r="E1616" i="1"/>
  <c r="E1617" i="1"/>
  <c r="E1618" i="1"/>
  <c r="E1619" i="1"/>
  <c r="E1620" i="1"/>
  <c r="E1621" i="1"/>
  <c r="E1622" i="1"/>
  <c r="E1623" i="1"/>
  <c r="E1624" i="1"/>
  <c r="E1625" i="1"/>
  <c r="E1626" i="1"/>
  <c r="E1627" i="1"/>
  <c r="E1628" i="1"/>
  <c r="E1629" i="1"/>
  <c r="E1630" i="1"/>
  <c r="E1631" i="1"/>
  <c r="E1632" i="1"/>
  <c r="E1633" i="1"/>
  <c r="E1634" i="1"/>
  <c r="F1634" i="1"/>
  <c r="E1635" i="1"/>
  <c r="E1636" i="1"/>
  <c r="E1637" i="1"/>
  <c r="E1638" i="1"/>
  <c r="F1638" i="1" s="1"/>
  <c r="E1639" i="1"/>
  <c r="F1639" i="1" s="1"/>
  <c r="E1640" i="1"/>
  <c r="F1640" i="1" s="1"/>
  <c r="E1641" i="1"/>
  <c r="F1641" i="1" s="1"/>
  <c r="E1642" i="1"/>
  <c r="E1643" i="1"/>
  <c r="E1644" i="1"/>
  <c r="E1645" i="1"/>
  <c r="F1645" i="1" s="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F1674" i="1" s="1"/>
  <c r="E1675" i="1"/>
  <c r="L666" i="9" s="1"/>
  <c r="E1676" i="1"/>
  <c r="E1677" i="1"/>
  <c r="E1678" i="1"/>
  <c r="E1679" i="1"/>
  <c r="E1680" i="1"/>
  <c r="E1681" i="1"/>
  <c r="F1681" i="1" s="1"/>
  <c r="E1682" i="1"/>
  <c r="E1683" i="1"/>
  <c r="E1684" i="1"/>
  <c r="E1685" i="1"/>
  <c r="E1686" i="1"/>
  <c r="E1687" i="1"/>
  <c r="E1688" i="1"/>
  <c r="E1689" i="1"/>
  <c r="E1690" i="1"/>
  <c r="E1691" i="1"/>
  <c r="E1692" i="1"/>
  <c r="E1693" i="1"/>
  <c r="E1694" i="1"/>
  <c r="E1695" i="1"/>
  <c r="E1696" i="1"/>
  <c r="E1697" i="1"/>
  <c r="F1697" i="1" s="1"/>
  <c r="E1698" i="1"/>
  <c r="F1698" i="1" s="1"/>
  <c r="E1699" i="1"/>
  <c r="F1699" i="1" s="1"/>
  <c r="E1700" i="1"/>
  <c r="E1701" i="1"/>
  <c r="E1702" i="1"/>
  <c r="F1702" i="1" s="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F1725" i="1" s="1"/>
  <c r="E1726" i="1"/>
  <c r="F1726" i="1" s="1"/>
  <c r="E1727" i="1"/>
  <c r="E1728" i="1"/>
  <c r="E1729" i="1"/>
  <c r="E1730" i="1"/>
  <c r="E1731" i="1"/>
  <c r="E1732" i="1"/>
  <c r="E1733" i="1"/>
  <c r="E1734" i="1"/>
  <c r="F1734" i="1" s="1"/>
  <c r="E1735" i="1"/>
  <c r="E1736" i="1"/>
  <c r="E1737" i="1"/>
  <c r="E1738" i="1"/>
  <c r="F1738" i="1" s="1"/>
  <c r="E1739" i="1"/>
  <c r="E1740" i="1"/>
  <c r="E1741" i="1"/>
  <c r="E1742" i="1"/>
  <c r="F1742" i="1"/>
  <c r="E1743" i="1"/>
  <c r="F1743" i="1" s="1"/>
  <c r="E1744" i="1"/>
  <c r="E1745" i="1"/>
  <c r="E1746" i="1"/>
  <c r="E1747" i="1"/>
  <c r="E1748" i="1"/>
  <c r="E1749" i="1"/>
  <c r="E1750" i="1"/>
  <c r="E1751" i="1"/>
  <c r="E1752" i="1"/>
  <c r="E1753" i="1"/>
  <c r="E1754" i="1"/>
  <c r="E1755" i="1"/>
  <c r="E1756" i="1"/>
  <c r="E1757" i="1"/>
  <c r="E1758" i="1"/>
  <c r="E1759" i="1"/>
  <c r="F1759" i="1" s="1"/>
  <c r="E1760" i="1"/>
  <c r="F1760" i="1" s="1"/>
  <c r="E1761" i="1"/>
  <c r="F1761" i="1" s="1"/>
  <c r="E1762" i="1"/>
  <c r="F1762" i="1" s="1"/>
  <c r="E1763" i="1"/>
  <c r="E1764" i="1"/>
  <c r="E1765" i="1"/>
  <c r="L576" i="9" s="1"/>
  <c r="F1765" i="1"/>
  <c r="E1766" i="1"/>
  <c r="E1767" i="1"/>
  <c r="E1768" i="1"/>
  <c r="F1768" i="1" s="1"/>
  <c r="E1769" i="1"/>
  <c r="F1769" i="1" s="1"/>
  <c r="E1770" i="1"/>
  <c r="E1771" i="1"/>
  <c r="E1772" i="1"/>
  <c r="E1773" i="1"/>
  <c r="E1774" i="1"/>
  <c r="E1775" i="1"/>
  <c r="E1776" i="1"/>
  <c r="E1777" i="1"/>
  <c r="E1778" i="1"/>
  <c r="L563" i="9" s="1"/>
  <c r="F1778" i="1"/>
  <c r="E1779" i="1"/>
  <c r="L562" i="9" s="1"/>
  <c r="E1780" i="1"/>
  <c r="E1781" i="1"/>
  <c r="E1782" i="1"/>
  <c r="E1783" i="1"/>
  <c r="E1784" i="1"/>
  <c r="E1785" i="1"/>
  <c r="E1786" i="1"/>
  <c r="E1787" i="1"/>
  <c r="E1788" i="1"/>
  <c r="E1789" i="1"/>
  <c r="E1790" i="1"/>
  <c r="F1790" i="1" s="1"/>
  <c r="E1791" i="1"/>
  <c r="E1792" i="1"/>
  <c r="E1793" i="1"/>
  <c r="E1794" i="1"/>
  <c r="E1795" i="1"/>
  <c r="E1796" i="1"/>
  <c r="E1797" i="1"/>
  <c r="E1798" i="1"/>
  <c r="F1798" i="1" s="1"/>
  <c r="E1799" i="1"/>
  <c r="E1800" i="1"/>
  <c r="E1801" i="1"/>
  <c r="F1801" i="1" s="1"/>
  <c r="E1802" i="1"/>
  <c r="F1802" i="1" s="1"/>
  <c r="E1803" i="1"/>
  <c r="F1803" i="1" s="1"/>
  <c r="E1804" i="1"/>
  <c r="E1805" i="1"/>
  <c r="E1806" i="1"/>
  <c r="E1807" i="1"/>
  <c r="E1808" i="1"/>
  <c r="E1809" i="1"/>
  <c r="E1810" i="1"/>
  <c r="E1811" i="1"/>
  <c r="E1812" i="1"/>
  <c r="E1813" i="1"/>
  <c r="L528" i="9" s="1"/>
  <c r="F1813" i="1"/>
  <c r="E1814" i="1"/>
  <c r="E1815" i="1"/>
  <c r="E1816" i="1"/>
  <c r="E1817" i="1"/>
  <c r="E1818" i="1"/>
  <c r="E1819" i="1"/>
  <c r="F1819" i="1" s="1"/>
  <c r="E1820" i="1"/>
  <c r="E1821" i="1"/>
  <c r="E1822" i="1"/>
  <c r="E1823" i="1"/>
  <c r="E1824" i="1"/>
  <c r="E1825" i="1"/>
  <c r="E1826" i="1"/>
  <c r="L515" i="9" s="1"/>
  <c r="F1826" i="1"/>
  <c r="E1827" i="1"/>
  <c r="E1828" i="1"/>
  <c r="F1828" i="1" s="1"/>
  <c r="E1829" i="1"/>
  <c r="F1829" i="1" s="1"/>
  <c r="E1830" i="1"/>
  <c r="F1830" i="1" s="1"/>
  <c r="E1831" i="1"/>
  <c r="E1832" i="1"/>
  <c r="E1833" i="1"/>
  <c r="E1834" i="1"/>
  <c r="E1835" i="1"/>
  <c r="E1836" i="1"/>
  <c r="E1837" i="1"/>
  <c r="L504" i="9" s="1"/>
  <c r="F1837" i="1"/>
  <c r="E1838" i="1"/>
  <c r="E1839" i="1"/>
  <c r="E1840" i="1"/>
  <c r="E1841" i="1"/>
  <c r="E1842" i="1"/>
  <c r="E1843" i="1"/>
  <c r="E1844" i="1"/>
  <c r="E1845" i="1"/>
  <c r="E1846" i="1"/>
  <c r="E1847" i="1"/>
  <c r="E1848" i="1"/>
  <c r="E1849" i="1"/>
  <c r="F1849" i="1" s="1"/>
  <c r="E1850" i="1"/>
  <c r="F1850" i="1" s="1"/>
  <c r="E1851" i="1"/>
  <c r="E1852" i="1"/>
  <c r="E1853" i="1"/>
  <c r="F1853" i="1" s="1"/>
  <c r="E1854" i="1"/>
  <c r="E1855" i="1"/>
  <c r="E1856" i="1"/>
  <c r="L485" i="9" s="1"/>
  <c r="F1856" i="1"/>
  <c r="E1857" i="1"/>
  <c r="E1858" i="1"/>
  <c r="E1859" i="1"/>
  <c r="E1860" i="1"/>
  <c r="E1861" i="1"/>
  <c r="E1862" i="1"/>
  <c r="F1862" i="1" s="1"/>
  <c r="E1863" i="1"/>
  <c r="F1863" i="1" s="1"/>
  <c r="E1864" i="1"/>
  <c r="E1865" i="1"/>
  <c r="F1865" i="1" s="1"/>
  <c r="E1866" i="1"/>
  <c r="E1867" i="1"/>
  <c r="E1868" i="1"/>
  <c r="E1869" i="1"/>
  <c r="E1870" i="1"/>
  <c r="E1871" i="1"/>
  <c r="E1872" i="1"/>
  <c r="E1873" i="1"/>
  <c r="E1874" i="1"/>
  <c r="E1875" i="1"/>
  <c r="L467" i="9" s="1"/>
  <c r="F1875" i="1"/>
  <c r="E1876" i="1"/>
  <c r="E1877" i="1"/>
  <c r="E1878" i="1"/>
  <c r="L464" i="9" s="1"/>
  <c r="F1878" i="1"/>
  <c r="E1879" i="1"/>
  <c r="E1880" i="1"/>
  <c r="E1881" i="1"/>
  <c r="E1882" i="1"/>
  <c r="E1883" i="1"/>
  <c r="E1884" i="1"/>
  <c r="E1885" i="1"/>
  <c r="E1886" i="1"/>
  <c r="E1887" i="1"/>
  <c r="E1888" i="1"/>
  <c r="F1888" i="1" s="1"/>
  <c r="E1889" i="1"/>
  <c r="E1890" i="1"/>
  <c r="E1891" i="1"/>
  <c r="F1891" i="1" s="1"/>
  <c r="E1892" i="1"/>
  <c r="L450" i="9" s="1"/>
  <c r="F1892" i="1"/>
  <c r="E1893" i="1"/>
  <c r="F1893" i="1" s="1"/>
  <c r="E1894" i="1"/>
  <c r="E1895" i="1"/>
  <c r="E1896" i="1"/>
  <c r="E1897" i="1"/>
  <c r="E1898" i="1"/>
  <c r="E1899" i="1"/>
  <c r="E1900" i="1"/>
  <c r="E1901" i="1"/>
  <c r="E1902" i="1"/>
  <c r="E1903" i="1"/>
  <c r="E1904" i="1"/>
  <c r="E1905" i="1"/>
  <c r="E1906" i="1"/>
  <c r="E1907" i="1"/>
  <c r="E1908" i="1"/>
  <c r="E1909" i="1"/>
  <c r="L433" i="9" s="1"/>
  <c r="E1910" i="1"/>
  <c r="E1911" i="1"/>
  <c r="E1912" i="1"/>
  <c r="E1913" i="1"/>
  <c r="F1913" i="1" s="1"/>
  <c r="E1914" i="1"/>
  <c r="E1915" i="1"/>
  <c r="F1915" i="1" s="1"/>
  <c r="E1916" i="1"/>
  <c r="F1916" i="1" s="1"/>
  <c r="E1917" i="1"/>
  <c r="E1918" i="1"/>
  <c r="E1919" i="1"/>
  <c r="E1920" i="1"/>
  <c r="E1921" i="1"/>
  <c r="E1922" i="1"/>
  <c r="E1923" i="1"/>
  <c r="E1924" i="1"/>
  <c r="E1925" i="1"/>
  <c r="E1926" i="1"/>
  <c r="F1926" i="1" s="1"/>
  <c r="E1927" i="1"/>
  <c r="E1928" i="1"/>
  <c r="E1929" i="1"/>
  <c r="F1929" i="1" s="1"/>
  <c r="E1930" i="1"/>
  <c r="E1931" i="1"/>
  <c r="E1932" i="1"/>
  <c r="E1933" i="1"/>
  <c r="E1934" i="1"/>
  <c r="E1935" i="1"/>
  <c r="E1936" i="1"/>
  <c r="E1937" i="1"/>
  <c r="E1938" i="1"/>
  <c r="E1939" i="1"/>
  <c r="E1940" i="1"/>
  <c r="E1941" i="1"/>
  <c r="L401" i="9" s="1"/>
  <c r="F1941" i="1"/>
  <c r="E1942" i="1"/>
  <c r="E1943" i="1"/>
  <c r="E1944" i="1"/>
  <c r="L398" i="9" s="1"/>
  <c r="F1944" i="1"/>
  <c r="E1945" i="1"/>
  <c r="E1946" i="1"/>
  <c r="E1947" i="1"/>
  <c r="F1947" i="1" s="1"/>
  <c r="E1948" i="1"/>
  <c r="E1949" i="1"/>
  <c r="E1950" i="1"/>
  <c r="F1950" i="1" s="1"/>
  <c r="E1951" i="1"/>
  <c r="F1951" i="1" s="1"/>
  <c r="E1952" i="1"/>
  <c r="E1953" i="1"/>
  <c r="E1954" i="1"/>
  <c r="F1954" i="1" s="1"/>
  <c r="E1955" i="1"/>
  <c r="F1955" i="1" s="1"/>
  <c r="E1956" i="1"/>
  <c r="E1957" i="1"/>
  <c r="E1958" i="1"/>
  <c r="F1958" i="1" s="1"/>
  <c r="E1959" i="1"/>
  <c r="E1960" i="1"/>
  <c r="E1961" i="1"/>
  <c r="E1962" i="1"/>
  <c r="E1963" i="1"/>
  <c r="E1964" i="1"/>
  <c r="E1965" i="1"/>
  <c r="E1966" i="1"/>
  <c r="E1967" i="1"/>
  <c r="E1968" i="1"/>
  <c r="E1969" i="1"/>
  <c r="E1970" i="1"/>
  <c r="E1971" i="1"/>
  <c r="E1972" i="1"/>
  <c r="E1973" i="1"/>
  <c r="E1974" i="1"/>
  <c r="F1974" i="1" s="1"/>
  <c r="E1975" i="1"/>
  <c r="F1975" i="1" s="1"/>
  <c r="E1976" i="1"/>
  <c r="F1976" i="1" s="1"/>
  <c r="E1977" i="1"/>
  <c r="E1978" i="1"/>
  <c r="E1979" i="1"/>
  <c r="E1980" i="1"/>
  <c r="E1981" i="1"/>
  <c r="E1982" i="1"/>
  <c r="E1983" i="1"/>
  <c r="E1984" i="1"/>
  <c r="E1985" i="1"/>
  <c r="E1986" i="1"/>
  <c r="E1987" i="1"/>
  <c r="F1987" i="1" s="1"/>
  <c r="E1988" i="1"/>
  <c r="L354" i="9" s="1"/>
  <c r="E1989" i="1"/>
  <c r="F1989" i="1" s="1"/>
  <c r="E1990" i="1"/>
  <c r="E1991" i="1"/>
  <c r="E1992" i="1"/>
  <c r="E1993" i="1"/>
  <c r="E1994" i="1"/>
  <c r="E1995" i="1"/>
  <c r="E1996" i="1"/>
  <c r="E1997" i="1"/>
  <c r="E1998" i="1"/>
  <c r="E1999" i="1"/>
  <c r="E2000" i="1"/>
  <c r="E2001" i="1"/>
  <c r="L341" i="9" s="1"/>
  <c r="E2002" i="1"/>
  <c r="E2003" i="1"/>
  <c r="E2004" i="1"/>
  <c r="E2005" i="1"/>
  <c r="E2006" i="1"/>
  <c r="E2007" i="1"/>
  <c r="E2008" i="1"/>
  <c r="F2008" i="1" s="1"/>
  <c r="E2009" i="1"/>
  <c r="F2009" i="1" s="1"/>
  <c r="E2010" i="1"/>
  <c r="L332" i="9" s="1"/>
  <c r="E2011" i="1"/>
  <c r="E2012" i="1"/>
  <c r="F2012" i="1" s="1"/>
  <c r="E2013" i="1"/>
  <c r="F2013" i="1" s="1"/>
  <c r="E2014" i="1"/>
  <c r="E2015" i="1"/>
  <c r="F2015" i="1" s="1"/>
  <c r="E2016" i="1"/>
  <c r="E2017" i="1"/>
  <c r="E2018" i="1"/>
  <c r="E2019" i="1"/>
  <c r="F2019" i="1" s="1"/>
  <c r="E2020" i="1"/>
  <c r="F2020" i="1" s="1"/>
  <c r="E2021" i="1"/>
  <c r="E2022" i="1"/>
  <c r="E2023" i="1"/>
  <c r="E2024" i="1"/>
  <c r="E2025" i="1"/>
  <c r="E2026" i="1"/>
  <c r="E2027" i="1"/>
  <c r="E2028" i="1"/>
  <c r="E2029" i="1"/>
  <c r="E2030" i="1"/>
  <c r="E2031" i="1"/>
  <c r="E2032" i="1"/>
  <c r="E2033" i="1"/>
  <c r="E2034" i="1"/>
  <c r="E2035" i="1"/>
  <c r="E2036" i="1"/>
  <c r="E2037" i="1"/>
  <c r="E2038" i="1"/>
  <c r="E2039" i="1"/>
  <c r="E2040" i="1"/>
  <c r="E2041" i="1"/>
  <c r="E2042" i="1"/>
  <c r="F2042" i="1" s="1"/>
  <c r="E2043" i="1"/>
  <c r="E2044" i="1"/>
  <c r="E2045" i="1"/>
  <c r="E2046" i="1"/>
  <c r="E2047" i="1"/>
  <c r="F2047" i="1" s="1"/>
  <c r="E2048" i="1"/>
  <c r="E2049" i="1"/>
  <c r="E2050" i="1"/>
  <c r="E2051" i="1"/>
  <c r="F2051" i="1" s="1"/>
  <c r="E2052" i="1"/>
  <c r="E2053" i="1"/>
  <c r="E2054" i="1"/>
  <c r="E2055" i="1"/>
  <c r="E2056" i="1"/>
  <c r="F2056" i="1" s="1"/>
  <c r="E2057" i="1"/>
  <c r="E2058" i="1"/>
  <c r="E2059" i="1"/>
  <c r="E2060" i="1"/>
  <c r="E2061" i="1"/>
  <c r="E2062" i="1"/>
  <c r="E2063" i="1"/>
  <c r="E2064" i="1"/>
  <c r="E2065" i="1"/>
  <c r="E2066" i="1"/>
  <c r="E2067" i="1"/>
  <c r="E2068" i="1"/>
  <c r="E2069" i="1"/>
  <c r="E2070" i="1"/>
  <c r="E2071" i="1"/>
  <c r="E2072" i="1"/>
  <c r="F2072" i="1" s="1"/>
  <c r="E2073" i="1"/>
  <c r="F2073" i="1" s="1"/>
  <c r="E2074" i="1"/>
  <c r="F2074" i="1" s="1"/>
  <c r="E2075" i="1"/>
  <c r="F2075" i="1" s="1"/>
  <c r="E2076" i="1"/>
  <c r="E2077" i="1"/>
  <c r="E2078" i="1"/>
  <c r="F2078" i="1" s="1"/>
  <c r="E2079" i="1"/>
  <c r="F2079" i="1" s="1"/>
  <c r="E2080" i="1"/>
  <c r="F2080" i="1" s="1"/>
  <c r="E2081" i="1"/>
  <c r="E2082" i="1"/>
  <c r="E2083" i="1"/>
  <c r="E2084" i="1"/>
  <c r="E2085" i="1"/>
  <c r="L257" i="9" s="1"/>
  <c r="E2086" i="1"/>
  <c r="E2087" i="1"/>
  <c r="E2088" i="1"/>
  <c r="L254" i="9" s="1"/>
  <c r="E2089" i="1"/>
  <c r="E2090" i="1"/>
  <c r="E2091" i="1"/>
  <c r="E2092" i="1"/>
  <c r="E2093" i="1"/>
  <c r="E2094" i="1"/>
  <c r="E2095" i="1"/>
  <c r="E2096" i="1"/>
  <c r="E2097" i="1"/>
  <c r="E2098" i="1"/>
  <c r="E2099" i="1"/>
  <c r="F2099" i="1" s="1"/>
  <c r="E2100" i="1"/>
  <c r="F2100" i="1" s="1"/>
  <c r="E2101" i="1"/>
  <c r="E2102" i="1"/>
  <c r="E2103" i="1"/>
  <c r="E2104" i="1"/>
  <c r="E2105" i="1"/>
  <c r="E2106" i="1"/>
  <c r="E2107" i="1"/>
  <c r="E2108" i="1"/>
  <c r="E2109" i="1"/>
  <c r="E2110" i="1"/>
  <c r="E2111" i="1"/>
  <c r="E2112" i="1"/>
  <c r="E2113" i="1"/>
  <c r="E2114" i="1"/>
  <c r="E2115" i="1"/>
  <c r="F2115" i="1" s="1"/>
  <c r="E2116" i="1"/>
  <c r="F2116" i="1" s="1"/>
  <c r="E2117" i="1"/>
  <c r="F2117" i="1" s="1"/>
  <c r="E2118" i="1"/>
  <c r="E2119" i="1"/>
  <c r="E2120" i="1"/>
  <c r="E2121" i="1"/>
  <c r="E2122" i="1"/>
  <c r="E2123" i="1"/>
  <c r="E2124" i="1"/>
  <c r="E2125" i="1"/>
  <c r="E2126" i="1"/>
  <c r="E2127" i="1"/>
  <c r="E2128" i="1"/>
  <c r="E2129" i="1"/>
  <c r="E2130" i="1"/>
  <c r="E2131" i="1"/>
  <c r="F2131" i="1" s="1"/>
  <c r="E2132" i="1"/>
  <c r="E2133" i="1"/>
  <c r="L211" i="9" s="1"/>
  <c r="F2133" i="1"/>
  <c r="E2134" i="1"/>
  <c r="F2134" i="1" s="1"/>
  <c r="E2135" i="1"/>
  <c r="F2135" i="1" s="1"/>
  <c r="E2136" i="1"/>
  <c r="L208" i="9" s="1"/>
  <c r="E2137" i="1"/>
  <c r="E2138" i="1"/>
  <c r="E2139" i="1"/>
  <c r="E2140" i="1"/>
  <c r="E2141" i="1"/>
  <c r="E2142" i="1"/>
  <c r="L202" i="9" s="1"/>
  <c r="E2143" i="1"/>
  <c r="E2144" i="1"/>
  <c r="F2144" i="1" s="1"/>
  <c r="E2145" i="1"/>
  <c r="F2145" i="1" s="1"/>
  <c r="E2146" i="1"/>
  <c r="F2146" i="1" s="1"/>
  <c r="E2147" i="1"/>
  <c r="E2148" i="1"/>
  <c r="E2149" i="1"/>
  <c r="L195" i="9" s="1"/>
  <c r="E2150" i="1"/>
  <c r="E2151" i="1"/>
  <c r="E2152" i="1"/>
  <c r="E2153" i="1"/>
  <c r="E2154" i="1"/>
  <c r="E2155" i="1"/>
  <c r="E2156" i="1"/>
  <c r="E2157" i="1"/>
  <c r="E2158" i="1"/>
  <c r="E2159" i="1"/>
  <c r="E2160" i="1"/>
  <c r="F2160" i="1" s="1"/>
  <c r="E2161" i="1"/>
  <c r="E2162" i="1"/>
  <c r="E2163" i="1"/>
  <c r="L182" i="9" s="1"/>
  <c r="E2164" i="1"/>
  <c r="E2165" i="1"/>
  <c r="F2165" i="1" s="1"/>
  <c r="E2166" i="1"/>
  <c r="F2166" i="1" s="1"/>
  <c r="E2167" i="1"/>
  <c r="F2167" i="1" s="1"/>
  <c r="E2168" i="1"/>
  <c r="E2169" i="1"/>
  <c r="E2170" i="1"/>
  <c r="L175" i="9" s="1"/>
  <c r="E2171" i="1"/>
  <c r="E2172" i="1"/>
  <c r="E2173" i="1"/>
  <c r="E2174" i="1"/>
  <c r="E2175" i="1"/>
  <c r="E2176" i="1"/>
  <c r="E2177" i="1"/>
  <c r="E2178" i="1"/>
  <c r="F2178" i="1" s="1"/>
  <c r="E2179" i="1"/>
  <c r="F2179" i="1" s="1"/>
  <c r="E2180" i="1"/>
  <c r="F2180" i="1" s="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F2204" i="1" s="1"/>
  <c r="E2205" i="1"/>
  <c r="L141" i="9" s="1"/>
  <c r="E2206" i="1"/>
  <c r="F2206" i="1" s="1"/>
  <c r="E2207" i="1"/>
  <c r="E2208" i="1"/>
  <c r="E2209" i="1"/>
  <c r="E2210" i="1"/>
  <c r="E2211" i="1"/>
  <c r="E2212" i="1"/>
  <c r="E2213" i="1"/>
  <c r="E2214" i="1"/>
  <c r="E2215" i="1"/>
  <c r="E2216" i="1"/>
  <c r="E2217" i="1"/>
  <c r="E2218" i="1"/>
  <c r="E2219" i="1"/>
  <c r="E2220" i="1"/>
  <c r="E2221" i="1"/>
  <c r="E2222" i="1"/>
  <c r="E2223" i="1"/>
  <c r="E2224" i="1"/>
  <c r="E2225" i="1"/>
  <c r="E2226" i="1"/>
  <c r="E2227" i="1"/>
  <c r="F2227" i="1" s="1"/>
  <c r="E2228" i="1"/>
  <c r="E2229" i="1"/>
  <c r="F2229" i="1" s="1"/>
  <c r="E2230" i="1"/>
  <c r="E2231" i="1"/>
  <c r="E2232" i="1"/>
  <c r="F2232" i="1" s="1"/>
  <c r="E2233" i="1"/>
  <c r="E2234" i="1"/>
  <c r="E2235" i="1"/>
  <c r="E2236" i="1"/>
  <c r="E2237" i="1"/>
  <c r="E2238" i="1"/>
  <c r="E2239" i="1"/>
  <c r="F2239" i="1" s="1"/>
  <c r="E2240" i="1"/>
  <c r="E2241" i="1"/>
  <c r="E2242" i="1"/>
  <c r="L104" i="9" s="1"/>
  <c r="E2243" i="1"/>
  <c r="E2244" i="1"/>
  <c r="E2245" i="1"/>
  <c r="E2246" i="1"/>
  <c r="E2247" i="1"/>
  <c r="F2247" i="1" s="1"/>
  <c r="E2248" i="1"/>
  <c r="L98" i="9" s="1"/>
  <c r="F2248" i="1"/>
  <c r="E2249" i="1"/>
  <c r="E2250" i="1"/>
  <c r="E2251" i="1"/>
  <c r="E2252" i="1"/>
  <c r="E2253" i="1"/>
  <c r="E2254" i="1"/>
  <c r="E2255" i="1"/>
  <c r="E2256" i="1"/>
  <c r="E2257" i="1"/>
  <c r="E2258" i="1"/>
  <c r="E2259" i="1"/>
  <c r="E2260" i="1"/>
  <c r="E2261" i="1"/>
  <c r="E2262" i="1"/>
  <c r="L84" i="9" s="1"/>
  <c r="E2263" i="1"/>
  <c r="E2264" i="1"/>
  <c r="E2265" i="1"/>
  <c r="E2266" i="1"/>
  <c r="F2266" i="1" s="1"/>
  <c r="E2267" i="1"/>
  <c r="L79" i="9" s="1"/>
  <c r="F2267" i="1"/>
  <c r="E2268" i="1"/>
  <c r="F2268" i="1" s="1"/>
  <c r="E2269" i="1"/>
  <c r="E2270" i="1"/>
  <c r="E2271" i="1"/>
  <c r="F2271" i="1" s="1"/>
  <c r="E2272" i="1"/>
  <c r="E2273" i="1"/>
  <c r="E2274" i="1"/>
  <c r="E2275" i="1"/>
  <c r="E2276" i="1"/>
  <c r="F2276" i="1" s="1"/>
  <c r="E2277" i="1"/>
  <c r="E2278" i="1"/>
  <c r="E2279" i="1"/>
  <c r="E2280" i="1"/>
  <c r="E2281" i="1"/>
  <c r="E2282" i="1"/>
  <c r="E2283" i="1"/>
  <c r="E2284" i="1"/>
  <c r="E2285" i="1"/>
  <c r="E2286" i="1"/>
  <c r="L60" i="9" s="1"/>
  <c r="E2287" i="1"/>
  <c r="E2288" i="1"/>
  <c r="E2289" i="1"/>
  <c r="E2290" i="1"/>
  <c r="E2291" i="1"/>
  <c r="E2292" i="1"/>
  <c r="E2293" i="1"/>
  <c r="F2293" i="1" s="1"/>
  <c r="E2294" i="1"/>
  <c r="E2295" i="1"/>
  <c r="E2296" i="1"/>
  <c r="E2297" i="1"/>
  <c r="E2298" i="1"/>
  <c r="E2299" i="1"/>
  <c r="E2300" i="1"/>
  <c r="F2300" i="1" s="1"/>
  <c r="E2301" i="1"/>
  <c r="E2302" i="1"/>
  <c r="E2303" i="1"/>
  <c r="L43" i="9" s="1"/>
  <c r="F2303" i="1"/>
  <c r="E2304" i="1"/>
  <c r="E2305" i="1"/>
  <c r="E2306" i="1"/>
  <c r="E2307" i="1"/>
  <c r="E2308" i="1"/>
  <c r="E2309" i="1"/>
  <c r="L37" i="9" s="1"/>
  <c r="F2309" i="1"/>
  <c r="E2310" i="1"/>
  <c r="F2310" i="1" s="1"/>
  <c r="E2311" i="1"/>
  <c r="F2311" i="1" s="1"/>
  <c r="E2312" i="1"/>
  <c r="E2313" i="1"/>
  <c r="E2314" i="1"/>
  <c r="E2315" i="1"/>
  <c r="E2316" i="1"/>
  <c r="E2317" i="1"/>
  <c r="E2318" i="1"/>
  <c r="E2319" i="1"/>
  <c r="L27" i="9" s="1"/>
  <c r="E2320" i="1"/>
  <c r="E2321" i="1"/>
  <c r="E2322" i="1"/>
  <c r="E2323" i="1"/>
  <c r="E2324" i="1"/>
  <c r="E2325" i="1"/>
  <c r="E2326" i="1"/>
  <c r="E2327" i="1"/>
  <c r="L19" i="9" s="1"/>
  <c r="F2327" i="1"/>
  <c r="E2328" i="1"/>
  <c r="E2329" i="1"/>
  <c r="L17" i="9" s="1"/>
  <c r="E2330" i="1"/>
  <c r="E2331" i="1"/>
  <c r="E2332" i="1"/>
  <c r="E2333" i="1"/>
  <c r="E2334" i="1"/>
  <c r="E2335" i="1"/>
  <c r="E2336" i="1"/>
  <c r="F2336" i="1" s="1"/>
  <c r="E2337" i="1"/>
  <c r="E2338" i="1"/>
  <c r="E2339" i="1"/>
  <c r="E2340" i="1"/>
  <c r="F2340" i="1" s="1"/>
  <c r="E2341" i="1"/>
  <c r="F2341" i="1" s="1"/>
  <c r="E2342" i="1"/>
  <c r="F2342" i="1" s="1"/>
  <c r="E2343" i="1"/>
  <c r="F2343" i="1" s="1"/>
  <c r="E2344" i="1"/>
  <c r="D2336" i="9" a="1"/>
  <c r="D2336" i="9" s="1"/>
  <c r="B4" i="9"/>
  <c r="B3" i="9"/>
  <c r="B2"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001" i="9"/>
  <c r="B1002" i="9"/>
  <c r="B1003" i="9"/>
  <c r="B1004" i="9"/>
  <c r="B1005" i="9"/>
  <c r="B1006" i="9"/>
  <c r="B1007" i="9"/>
  <c r="B1008" i="9"/>
  <c r="B1009" i="9"/>
  <c r="B1010" i="9"/>
  <c r="B1011" i="9"/>
  <c r="B1012" i="9"/>
  <c r="B1013" i="9"/>
  <c r="B1014" i="9"/>
  <c r="B1015" i="9"/>
  <c r="B1016" i="9"/>
  <c r="B1017" i="9"/>
  <c r="B1018" i="9"/>
  <c r="B1019" i="9"/>
  <c r="B1020" i="9"/>
  <c r="B1021" i="9"/>
  <c r="B1022" i="9"/>
  <c r="B1023" i="9"/>
  <c r="B1024" i="9"/>
  <c r="B1025" i="9"/>
  <c r="B1026" i="9"/>
  <c r="B1027" i="9"/>
  <c r="B1028" i="9"/>
  <c r="B1029" i="9"/>
  <c r="B1030" i="9"/>
  <c r="B1031" i="9"/>
  <c r="B1032" i="9"/>
  <c r="B1033" i="9"/>
  <c r="B1034" i="9"/>
  <c r="B1035" i="9"/>
  <c r="B1036" i="9"/>
  <c r="B1037" i="9"/>
  <c r="B1038" i="9"/>
  <c r="B1039" i="9"/>
  <c r="B1040" i="9"/>
  <c r="B1041" i="9"/>
  <c r="B1042" i="9"/>
  <c r="B1043" i="9"/>
  <c r="B1044" i="9"/>
  <c r="B1045" i="9"/>
  <c r="B1046" i="9"/>
  <c r="B1047" i="9"/>
  <c r="B1048" i="9"/>
  <c r="B1049" i="9"/>
  <c r="B1050" i="9"/>
  <c r="B1051" i="9"/>
  <c r="B1052" i="9"/>
  <c r="B1053" i="9"/>
  <c r="B1054" i="9"/>
  <c r="B1055" i="9"/>
  <c r="B1056" i="9"/>
  <c r="B1057" i="9"/>
  <c r="B1058" i="9"/>
  <c r="B1059" i="9"/>
  <c r="B1060" i="9"/>
  <c r="B1061" i="9"/>
  <c r="B1062" i="9"/>
  <c r="B1063" i="9"/>
  <c r="B1064" i="9"/>
  <c r="B1065" i="9"/>
  <c r="B1066" i="9"/>
  <c r="B1067" i="9"/>
  <c r="B1068" i="9"/>
  <c r="B1069" i="9"/>
  <c r="B1070" i="9"/>
  <c r="B1071" i="9"/>
  <c r="B1072" i="9"/>
  <c r="B1073" i="9"/>
  <c r="B1074" i="9"/>
  <c r="B1075" i="9"/>
  <c r="B1076" i="9"/>
  <c r="B1077" i="9"/>
  <c r="B1078" i="9"/>
  <c r="B1079" i="9"/>
  <c r="B1080" i="9"/>
  <c r="B1081" i="9"/>
  <c r="B1082" i="9"/>
  <c r="B1083" i="9"/>
  <c r="B1084" i="9"/>
  <c r="B1085" i="9"/>
  <c r="B1086" i="9"/>
  <c r="B1087" i="9"/>
  <c r="B1088" i="9"/>
  <c r="B1089" i="9"/>
  <c r="B1090" i="9"/>
  <c r="B1091" i="9"/>
  <c r="B1092" i="9"/>
  <c r="B1093" i="9"/>
  <c r="B1094" i="9"/>
  <c r="B1095" i="9"/>
  <c r="B1096" i="9"/>
  <c r="B1097" i="9"/>
  <c r="B1098" i="9"/>
  <c r="B1099" i="9"/>
  <c r="B1100" i="9"/>
  <c r="B1101" i="9"/>
  <c r="B1102" i="9"/>
  <c r="B1103" i="9"/>
  <c r="B1104" i="9"/>
  <c r="B1105" i="9"/>
  <c r="B1106" i="9"/>
  <c r="B1107" i="9"/>
  <c r="B1108" i="9"/>
  <c r="B1109" i="9"/>
  <c r="B1110" i="9"/>
  <c r="B1111" i="9"/>
  <c r="B1112" i="9"/>
  <c r="B1113" i="9"/>
  <c r="B1114" i="9"/>
  <c r="B1115" i="9"/>
  <c r="B1116" i="9"/>
  <c r="B1117" i="9"/>
  <c r="B1118" i="9"/>
  <c r="B1119" i="9"/>
  <c r="B1120" i="9"/>
  <c r="B1121" i="9"/>
  <c r="B1122" i="9"/>
  <c r="B1123" i="9"/>
  <c r="B1124" i="9"/>
  <c r="B1125" i="9"/>
  <c r="B1126" i="9"/>
  <c r="B1127" i="9"/>
  <c r="B1128" i="9"/>
  <c r="B1129" i="9"/>
  <c r="B1130" i="9"/>
  <c r="B1131" i="9"/>
  <c r="B1132" i="9"/>
  <c r="B1133" i="9"/>
  <c r="B1134" i="9"/>
  <c r="B1135" i="9"/>
  <c r="B1136" i="9"/>
  <c r="B1137" i="9"/>
  <c r="B1138" i="9"/>
  <c r="B1139" i="9"/>
  <c r="B1140" i="9"/>
  <c r="B1141" i="9"/>
  <c r="B1142" i="9"/>
  <c r="B1143" i="9"/>
  <c r="B1144" i="9"/>
  <c r="B1145" i="9"/>
  <c r="B1146" i="9"/>
  <c r="B1147" i="9"/>
  <c r="B1148" i="9"/>
  <c r="B1149" i="9"/>
  <c r="B1150" i="9"/>
  <c r="B1151" i="9"/>
  <c r="B1152" i="9"/>
  <c r="B1153" i="9"/>
  <c r="B1154" i="9"/>
  <c r="B1155" i="9"/>
  <c r="B1156" i="9"/>
  <c r="B1157" i="9"/>
  <c r="B1158" i="9"/>
  <c r="B1159" i="9"/>
  <c r="B1160" i="9"/>
  <c r="B1161" i="9"/>
  <c r="B1162" i="9"/>
  <c r="B1163" i="9"/>
  <c r="B1164" i="9"/>
  <c r="B1165" i="9"/>
  <c r="B1166" i="9"/>
  <c r="B1167" i="9"/>
  <c r="B1168" i="9"/>
  <c r="B1169" i="9"/>
  <c r="B1170" i="9"/>
  <c r="B1171" i="9"/>
  <c r="B1172" i="9"/>
  <c r="B1173" i="9"/>
  <c r="B1174" i="9"/>
  <c r="B1175" i="9"/>
  <c r="B1176" i="9"/>
  <c r="B1177" i="9"/>
  <c r="B1178" i="9"/>
  <c r="B1179" i="9"/>
  <c r="B1180" i="9"/>
  <c r="B1181" i="9"/>
  <c r="B1182" i="9"/>
  <c r="B1183" i="9"/>
  <c r="B1184" i="9"/>
  <c r="B1185" i="9"/>
  <c r="B1186" i="9"/>
  <c r="B1187" i="9"/>
  <c r="B1188" i="9"/>
  <c r="B1189" i="9"/>
  <c r="B1190" i="9"/>
  <c r="B1191" i="9"/>
  <c r="B1192" i="9"/>
  <c r="B1193" i="9"/>
  <c r="B1194" i="9"/>
  <c r="B1195" i="9"/>
  <c r="B1196" i="9"/>
  <c r="B1197" i="9"/>
  <c r="B1198" i="9"/>
  <c r="B1199" i="9"/>
  <c r="B1200" i="9"/>
  <c r="B1201" i="9"/>
  <c r="B1202" i="9"/>
  <c r="B1203" i="9"/>
  <c r="B1204" i="9"/>
  <c r="B1205" i="9"/>
  <c r="B1206" i="9"/>
  <c r="B1207" i="9"/>
  <c r="B1208" i="9"/>
  <c r="B1209" i="9"/>
  <c r="B1210" i="9"/>
  <c r="B1211" i="9"/>
  <c r="B1212" i="9"/>
  <c r="B1213" i="9"/>
  <c r="B1214" i="9"/>
  <c r="B1215" i="9"/>
  <c r="B1216" i="9"/>
  <c r="B1217" i="9"/>
  <c r="B1218" i="9"/>
  <c r="B1219" i="9"/>
  <c r="B1220" i="9"/>
  <c r="B1221" i="9"/>
  <c r="B1222" i="9"/>
  <c r="B1223" i="9"/>
  <c r="B1224" i="9"/>
  <c r="B1225" i="9"/>
  <c r="B1226" i="9"/>
  <c r="B1227" i="9"/>
  <c r="B1228" i="9"/>
  <c r="B1229" i="9"/>
  <c r="B1230" i="9"/>
  <c r="B1231" i="9"/>
  <c r="B1232" i="9"/>
  <c r="B1233" i="9"/>
  <c r="B1234" i="9"/>
  <c r="B1235" i="9"/>
  <c r="B1236" i="9"/>
  <c r="B1237" i="9"/>
  <c r="B1238" i="9"/>
  <c r="B1239" i="9"/>
  <c r="B1240" i="9"/>
  <c r="B1241" i="9"/>
  <c r="B1242" i="9"/>
  <c r="B1243" i="9"/>
  <c r="B1244" i="9"/>
  <c r="B1245" i="9"/>
  <c r="B1246" i="9"/>
  <c r="B1247" i="9"/>
  <c r="B1248" i="9"/>
  <c r="B1249" i="9"/>
  <c r="B1250" i="9"/>
  <c r="B1251" i="9"/>
  <c r="B1252" i="9"/>
  <c r="B1253" i="9"/>
  <c r="B1254" i="9"/>
  <c r="B1255" i="9"/>
  <c r="B1256" i="9"/>
  <c r="B1257" i="9"/>
  <c r="B1258" i="9"/>
  <c r="B1259" i="9"/>
  <c r="B1260" i="9"/>
  <c r="B1261" i="9"/>
  <c r="B1262" i="9"/>
  <c r="B1263" i="9"/>
  <c r="B1264" i="9"/>
  <c r="B1265" i="9"/>
  <c r="B1266" i="9"/>
  <c r="B1267" i="9"/>
  <c r="B1268" i="9"/>
  <c r="B1269" i="9"/>
  <c r="B1270" i="9"/>
  <c r="B1271" i="9"/>
  <c r="B1272" i="9"/>
  <c r="B1273" i="9"/>
  <c r="B1274" i="9"/>
  <c r="B1275" i="9"/>
  <c r="B1276" i="9"/>
  <c r="B1277" i="9"/>
  <c r="B1278" i="9"/>
  <c r="B1279" i="9"/>
  <c r="B1280" i="9"/>
  <c r="B1281" i="9"/>
  <c r="B1282" i="9"/>
  <c r="B1283" i="9"/>
  <c r="B1284" i="9"/>
  <c r="B1285" i="9"/>
  <c r="B1286" i="9"/>
  <c r="B1287" i="9"/>
  <c r="B1288" i="9"/>
  <c r="B1289" i="9"/>
  <c r="B1290" i="9"/>
  <c r="B1291" i="9"/>
  <c r="B1292" i="9"/>
  <c r="B1293" i="9"/>
  <c r="B1294" i="9"/>
  <c r="B1295" i="9"/>
  <c r="B1296" i="9"/>
  <c r="B1297" i="9"/>
  <c r="B1298" i="9"/>
  <c r="B1299" i="9"/>
  <c r="B1300" i="9"/>
  <c r="B1301" i="9"/>
  <c r="B1302" i="9"/>
  <c r="B1303" i="9"/>
  <c r="B1304" i="9"/>
  <c r="B1305" i="9"/>
  <c r="B1306" i="9"/>
  <c r="B1307" i="9"/>
  <c r="B1308" i="9"/>
  <c r="B1309" i="9"/>
  <c r="B1310" i="9"/>
  <c r="B1311" i="9"/>
  <c r="B1312" i="9"/>
  <c r="B1313" i="9"/>
  <c r="B1314" i="9"/>
  <c r="B1315" i="9"/>
  <c r="B1316" i="9"/>
  <c r="B1317" i="9"/>
  <c r="B1318" i="9"/>
  <c r="B1319" i="9"/>
  <c r="B1320" i="9"/>
  <c r="B1321" i="9"/>
  <c r="B1322" i="9"/>
  <c r="B1323" i="9"/>
  <c r="B1324" i="9"/>
  <c r="B1325" i="9"/>
  <c r="B1326" i="9"/>
  <c r="B1327" i="9"/>
  <c r="B1328" i="9"/>
  <c r="B1329" i="9"/>
  <c r="B1330" i="9"/>
  <c r="B1331" i="9"/>
  <c r="B1332" i="9"/>
  <c r="B1333" i="9"/>
  <c r="B1334" i="9"/>
  <c r="B1335" i="9"/>
  <c r="B1336" i="9"/>
  <c r="B1337" i="9"/>
  <c r="B1338" i="9"/>
  <c r="B1339" i="9"/>
  <c r="B1340" i="9"/>
  <c r="B1341" i="9"/>
  <c r="B1342" i="9"/>
  <c r="B1343" i="9"/>
  <c r="B1344" i="9"/>
  <c r="B1345" i="9"/>
  <c r="B1346" i="9"/>
  <c r="B1347" i="9"/>
  <c r="B1348" i="9"/>
  <c r="B1349" i="9"/>
  <c r="B1350" i="9"/>
  <c r="B1351" i="9"/>
  <c r="B1352" i="9"/>
  <c r="B1353" i="9"/>
  <c r="B1354" i="9"/>
  <c r="B1355" i="9"/>
  <c r="B1356" i="9"/>
  <c r="B1357" i="9"/>
  <c r="B1358" i="9"/>
  <c r="B1359" i="9"/>
  <c r="B1360" i="9"/>
  <c r="B1361" i="9"/>
  <c r="B1362" i="9"/>
  <c r="B1363" i="9"/>
  <c r="B1364" i="9"/>
  <c r="B1365" i="9"/>
  <c r="B1366" i="9"/>
  <c r="B1367" i="9"/>
  <c r="B1368" i="9"/>
  <c r="B1369" i="9"/>
  <c r="B1370" i="9"/>
  <c r="B1371" i="9"/>
  <c r="B1372" i="9"/>
  <c r="B1373" i="9"/>
  <c r="B1374" i="9"/>
  <c r="B1375" i="9"/>
  <c r="B1376" i="9"/>
  <c r="B1377" i="9"/>
  <c r="B1378" i="9"/>
  <c r="B1379" i="9"/>
  <c r="B1380" i="9"/>
  <c r="B1381" i="9"/>
  <c r="B1382" i="9"/>
  <c r="B1383" i="9"/>
  <c r="B1384" i="9"/>
  <c r="B1385" i="9"/>
  <c r="B1386" i="9"/>
  <c r="B1387" i="9"/>
  <c r="B1388" i="9"/>
  <c r="B1389" i="9"/>
  <c r="B1390" i="9"/>
  <c r="B1391" i="9"/>
  <c r="B1392" i="9"/>
  <c r="B1393" i="9"/>
  <c r="B1394" i="9"/>
  <c r="B1395" i="9"/>
  <c r="B1396" i="9"/>
  <c r="B1397" i="9"/>
  <c r="B1398" i="9"/>
  <c r="B1399" i="9"/>
  <c r="B1400" i="9"/>
  <c r="B1401" i="9"/>
  <c r="B1402" i="9"/>
  <c r="B1403" i="9"/>
  <c r="B1404" i="9"/>
  <c r="B1405" i="9"/>
  <c r="B1406" i="9"/>
  <c r="B1407" i="9"/>
  <c r="B1408" i="9"/>
  <c r="B1409" i="9"/>
  <c r="B1410" i="9"/>
  <c r="B1411" i="9"/>
  <c r="B1412" i="9"/>
  <c r="B1413" i="9"/>
  <c r="B1414" i="9"/>
  <c r="B1415" i="9"/>
  <c r="B1416" i="9"/>
  <c r="B1417" i="9"/>
  <c r="B1418" i="9"/>
  <c r="B1419" i="9"/>
  <c r="B1420" i="9"/>
  <c r="B1421" i="9"/>
  <c r="B1422" i="9"/>
  <c r="B1423" i="9"/>
  <c r="B1424" i="9"/>
  <c r="B1425" i="9"/>
  <c r="B1426" i="9"/>
  <c r="B1427" i="9"/>
  <c r="B1428" i="9"/>
  <c r="B1429" i="9"/>
  <c r="B1430" i="9"/>
  <c r="B1431" i="9"/>
  <c r="B1432" i="9"/>
  <c r="B1433" i="9"/>
  <c r="B1434" i="9"/>
  <c r="B1435" i="9"/>
  <c r="B1436" i="9"/>
  <c r="B1437" i="9"/>
  <c r="B1438" i="9"/>
  <c r="B1439" i="9"/>
  <c r="B1440" i="9"/>
  <c r="B1441" i="9"/>
  <c r="B1442" i="9"/>
  <c r="B1443" i="9"/>
  <c r="B1444" i="9"/>
  <c r="B1445" i="9"/>
  <c r="B1446" i="9"/>
  <c r="B1447" i="9"/>
  <c r="B1448" i="9"/>
  <c r="B1449" i="9"/>
  <c r="B1450" i="9"/>
  <c r="B1451" i="9"/>
  <c r="B1452" i="9"/>
  <c r="B1453" i="9"/>
  <c r="B1454" i="9"/>
  <c r="B1455" i="9"/>
  <c r="B1456" i="9"/>
  <c r="B1457" i="9"/>
  <c r="B1458" i="9"/>
  <c r="B1459" i="9"/>
  <c r="B1460" i="9"/>
  <c r="B1461" i="9"/>
  <c r="B1462" i="9"/>
  <c r="B1463" i="9"/>
  <c r="B1464" i="9"/>
  <c r="B1465" i="9"/>
  <c r="B1466" i="9"/>
  <c r="B1467" i="9"/>
  <c r="B1468" i="9"/>
  <c r="B1469" i="9"/>
  <c r="B1470" i="9"/>
  <c r="B1471" i="9"/>
  <c r="B1472" i="9"/>
  <c r="B1473" i="9"/>
  <c r="B1474" i="9"/>
  <c r="B1475" i="9"/>
  <c r="B1476" i="9"/>
  <c r="B1477" i="9"/>
  <c r="B1478" i="9"/>
  <c r="B1479" i="9"/>
  <c r="B1480" i="9"/>
  <c r="B1481" i="9"/>
  <c r="B1482" i="9"/>
  <c r="B1483" i="9"/>
  <c r="B1484" i="9"/>
  <c r="B1485" i="9"/>
  <c r="B1486" i="9"/>
  <c r="B1487" i="9"/>
  <c r="B1488" i="9"/>
  <c r="B1489" i="9"/>
  <c r="B1490" i="9"/>
  <c r="B1491" i="9"/>
  <c r="B1492" i="9"/>
  <c r="B1493" i="9"/>
  <c r="B1494" i="9"/>
  <c r="B1495" i="9"/>
  <c r="B1496" i="9"/>
  <c r="B1497" i="9"/>
  <c r="B1498" i="9"/>
  <c r="B1499" i="9"/>
  <c r="B1500" i="9"/>
  <c r="B1501" i="9"/>
  <c r="B1502" i="9"/>
  <c r="B1503" i="9"/>
  <c r="B1504" i="9"/>
  <c r="B1505" i="9"/>
  <c r="B1506" i="9"/>
  <c r="B1507" i="9"/>
  <c r="B1508" i="9"/>
  <c r="B1509" i="9"/>
  <c r="B1510" i="9"/>
  <c r="B1511" i="9"/>
  <c r="B1512" i="9"/>
  <c r="B1513" i="9"/>
  <c r="B1514" i="9"/>
  <c r="B1515" i="9"/>
  <c r="B1516" i="9"/>
  <c r="B1517" i="9"/>
  <c r="B1518" i="9"/>
  <c r="B1519" i="9"/>
  <c r="B1520" i="9"/>
  <c r="B1521" i="9"/>
  <c r="B1522" i="9"/>
  <c r="B1523" i="9"/>
  <c r="B1524" i="9"/>
  <c r="B1525" i="9"/>
  <c r="B1526" i="9"/>
  <c r="B1527" i="9"/>
  <c r="B1528" i="9"/>
  <c r="B1529" i="9"/>
  <c r="B1530" i="9"/>
  <c r="B1531" i="9"/>
  <c r="B1532" i="9"/>
  <c r="B1533" i="9"/>
  <c r="B1534" i="9"/>
  <c r="B1535" i="9"/>
  <c r="B1536" i="9"/>
  <c r="B1537" i="9"/>
  <c r="B1538" i="9"/>
  <c r="B1539" i="9"/>
  <c r="B1540" i="9"/>
  <c r="B1541" i="9"/>
  <c r="B1542" i="9"/>
  <c r="B1543" i="9"/>
  <c r="B1544" i="9"/>
  <c r="B1545" i="9"/>
  <c r="B1546" i="9"/>
  <c r="B1547" i="9"/>
  <c r="B1548" i="9"/>
  <c r="B1549" i="9"/>
  <c r="B1550" i="9"/>
  <c r="B1551" i="9"/>
  <c r="B1552" i="9"/>
  <c r="B1553" i="9"/>
  <c r="B1554" i="9"/>
  <c r="B1555" i="9"/>
  <c r="B1556" i="9"/>
  <c r="B1557" i="9"/>
  <c r="B1558" i="9"/>
  <c r="B1559" i="9"/>
  <c r="B1560" i="9"/>
  <c r="B1561" i="9"/>
  <c r="B1562" i="9"/>
  <c r="B1563" i="9"/>
  <c r="B1564" i="9"/>
  <c r="B1565" i="9"/>
  <c r="B1566" i="9"/>
  <c r="B1567" i="9"/>
  <c r="B1568" i="9"/>
  <c r="B1569" i="9"/>
  <c r="B1570" i="9"/>
  <c r="B1571" i="9"/>
  <c r="B1572" i="9"/>
  <c r="B1573" i="9"/>
  <c r="B1574" i="9"/>
  <c r="B1575" i="9"/>
  <c r="B1576" i="9"/>
  <c r="B1577" i="9"/>
  <c r="B1578" i="9"/>
  <c r="B1579" i="9"/>
  <c r="B1580" i="9"/>
  <c r="B1581" i="9"/>
  <c r="B1582" i="9"/>
  <c r="B1583" i="9"/>
  <c r="B1584" i="9"/>
  <c r="B1585" i="9"/>
  <c r="B1586" i="9"/>
  <c r="B1587" i="9"/>
  <c r="B1588" i="9"/>
  <c r="B1589" i="9"/>
  <c r="B1590" i="9"/>
  <c r="B1591" i="9"/>
  <c r="B1592" i="9"/>
  <c r="B1593" i="9"/>
  <c r="B1594" i="9"/>
  <c r="B1595" i="9"/>
  <c r="B1596" i="9"/>
  <c r="B1597" i="9"/>
  <c r="B1598" i="9"/>
  <c r="B1599" i="9"/>
  <c r="B1600" i="9"/>
  <c r="B1601" i="9"/>
  <c r="B1602" i="9"/>
  <c r="B1603" i="9"/>
  <c r="B1604" i="9"/>
  <c r="B1605" i="9"/>
  <c r="B1606" i="9"/>
  <c r="B1607" i="9"/>
  <c r="B1608" i="9"/>
  <c r="B1609" i="9"/>
  <c r="B1610" i="9"/>
  <c r="B1611" i="9"/>
  <c r="B1612" i="9"/>
  <c r="B1613" i="9"/>
  <c r="B1614" i="9"/>
  <c r="B1615" i="9"/>
  <c r="B1616" i="9"/>
  <c r="B1617" i="9"/>
  <c r="B1618" i="9"/>
  <c r="B1619" i="9"/>
  <c r="B1620" i="9"/>
  <c r="B1621" i="9"/>
  <c r="B1622" i="9"/>
  <c r="B1623" i="9"/>
  <c r="B1624" i="9"/>
  <c r="B1625" i="9"/>
  <c r="B1626" i="9"/>
  <c r="B1627" i="9"/>
  <c r="B1628" i="9"/>
  <c r="B1629" i="9"/>
  <c r="B1630" i="9"/>
  <c r="B1631" i="9"/>
  <c r="B1632" i="9"/>
  <c r="B1633" i="9"/>
  <c r="B1634" i="9"/>
  <c r="B1635" i="9"/>
  <c r="B1636" i="9"/>
  <c r="B1637" i="9"/>
  <c r="B1638" i="9"/>
  <c r="B1639" i="9"/>
  <c r="B1640" i="9"/>
  <c r="B1641" i="9"/>
  <c r="B1642" i="9"/>
  <c r="B1643" i="9"/>
  <c r="B1644" i="9"/>
  <c r="B1645" i="9"/>
  <c r="B1646" i="9"/>
  <c r="B1647" i="9"/>
  <c r="B1648" i="9"/>
  <c r="B1649" i="9"/>
  <c r="B1650" i="9"/>
  <c r="B1651" i="9"/>
  <c r="B1652" i="9"/>
  <c r="B1653" i="9"/>
  <c r="B1654" i="9"/>
  <c r="B1655" i="9"/>
  <c r="B1656" i="9"/>
  <c r="B1657" i="9"/>
  <c r="B1658" i="9"/>
  <c r="B1659" i="9"/>
  <c r="B1660" i="9"/>
  <c r="B1661" i="9"/>
  <c r="B1662" i="9"/>
  <c r="B1663" i="9"/>
  <c r="B1664" i="9"/>
  <c r="B1665" i="9"/>
  <c r="B1666" i="9"/>
  <c r="B1667" i="9"/>
  <c r="B1668" i="9"/>
  <c r="B1669" i="9"/>
  <c r="B1670" i="9"/>
  <c r="B1671" i="9"/>
  <c r="B1672" i="9"/>
  <c r="B1673" i="9"/>
  <c r="B1674" i="9"/>
  <c r="B1675" i="9"/>
  <c r="B1676" i="9"/>
  <c r="B1677" i="9"/>
  <c r="B1678" i="9"/>
  <c r="B1679" i="9"/>
  <c r="B1680" i="9"/>
  <c r="B1681" i="9"/>
  <c r="B1682" i="9"/>
  <c r="B1683" i="9"/>
  <c r="B1684" i="9"/>
  <c r="B1685" i="9"/>
  <c r="B1686" i="9"/>
  <c r="B1687" i="9"/>
  <c r="B1688" i="9"/>
  <c r="B1689" i="9"/>
  <c r="B1690" i="9"/>
  <c r="B1691" i="9"/>
  <c r="B1692" i="9"/>
  <c r="B1693" i="9"/>
  <c r="B1694" i="9"/>
  <c r="B1695" i="9"/>
  <c r="B1696" i="9"/>
  <c r="B1697" i="9"/>
  <c r="B1698" i="9"/>
  <c r="B1699" i="9"/>
  <c r="B1700" i="9"/>
  <c r="B1701" i="9"/>
  <c r="B1702" i="9"/>
  <c r="B1703" i="9"/>
  <c r="B1704" i="9"/>
  <c r="B1705" i="9"/>
  <c r="B1706" i="9"/>
  <c r="B1707" i="9"/>
  <c r="B1708" i="9"/>
  <c r="B1709" i="9"/>
  <c r="B1710" i="9"/>
  <c r="B1711" i="9"/>
  <c r="B1712" i="9"/>
  <c r="B1713" i="9"/>
  <c r="B1714" i="9"/>
  <c r="B1715" i="9"/>
  <c r="B1716" i="9"/>
  <c r="B1717" i="9"/>
  <c r="B1718" i="9"/>
  <c r="B1719" i="9"/>
  <c r="B1720" i="9"/>
  <c r="B1721" i="9"/>
  <c r="B1722" i="9"/>
  <c r="B1723" i="9"/>
  <c r="B1724" i="9"/>
  <c r="B1725" i="9"/>
  <c r="B1726" i="9"/>
  <c r="B1727" i="9"/>
  <c r="B1728" i="9"/>
  <c r="B1729" i="9"/>
  <c r="B1730" i="9"/>
  <c r="B1731" i="9"/>
  <c r="B1732" i="9"/>
  <c r="B1733" i="9"/>
  <c r="B1734" i="9"/>
  <c r="B1735" i="9"/>
  <c r="B1736" i="9"/>
  <c r="B1737" i="9"/>
  <c r="B1738" i="9"/>
  <c r="B1739" i="9"/>
  <c r="B1740" i="9"/>
  <c r="B1741" i="9"/>
  <c r="B1742" i="9"/>
  <c r="B1743" i="9"/>
  <c r="B1744" i="9"/>
  <c r="B1745" i="9"/>
  <c r="B1746" i="9"/>
  <c r="B1747" i="9"/>
  <c r="B1748" i="9"/>
  <c r="B1749" i="9"/>
  <c r="B1750" i="9"/>
  <c r="B1751" i="9"/>
  <c r="B1752" i="9"/>
  <c r="B1753" i="9"/>
  <c r="B1754" i="9"/>
  <c r="B1755" i="9"/>
  <c r="B1756" i="9"/>
  <c r="B1757" i="9"/>
  <c r="B1758" i="9"/>
  <c r="B1759" i="9"/>
  <c r="B1760" i="9"/>
  <c r="B1761" i="9"/>
  <c r="B1762" i="9"/>
  <c r="B1763" i="9"/>
  <c r="B1764" i="9"/>
  <c r="B1765" i="9"/>
  <c r="B1766" i="9"/>
  <c r="B1767" i="9"/>
  <c r="B1768" i="9"/>
  <c r="B1769" i="9"/>
  <c r="B1770" i="9"/>
  <c r="B1771" i="9"/>
  <c r="B1772" i="9"/>
  <c r="B1773" i="9"/>
  <c r="B1774" i="9"/>
  <c r="B1775" i="9"/>
  <c r="B1776" i="9"/>
  <c r="B1777" i="9"/>
  <c r="B1778" i="9"/>
  <c r="B1779" i="9"/>
  <c r="B1780" i="9"/>
  <c r="B1781" i="9"/>
  <c r="B1782" i="9"/>
  <c r="B1783" i="9"/>
  <c r="B1784" i="9"/>
  <c r="B1785" i="9"/>
  <c r="B1786" i="9"/>
  <c r="B1787" i="9"/>
  <c r="B1788" i="9"/>
  <c r="B1789" i="9"/>
  <c r="B1790" i="9"/>
  <c r="B1791" i="9"/>
  <c r="B1792" i="9"/>
  <c r="B1793" i="9"/>
  <c r="B1794" i="9"/>
  <c r="B1795" i="9"/>
  <c r="B1796" i="9"/>
  <c r="B1797" i="9"/>
  <c r="B1798" i="9"/>
  <c r="B1799" i="9"/>
  <c r="B1800" i="9"/>
  <c r="B1801" i="9"/>
  <c r="B1802" i="9"/>
  <c r="B1803" i="9"/>
  <c r="B1804" i="9"/>
  <c r="B1805" i="9"/>
  <c r="B1806" i="9"/>
  <c r="B1807" i="9"/>
  <c r="B1808" i="9"/>
  <c r="B1809" i="9"/>
  <c r="B1810" i="9"/>
  <c r="B1811" i="9"/>
  <c r="B1812" i="9"/>
  <c r="B1813" i="9"/>
  <c r="B1814" i="9"/>
  <c r="B1815" i="9"/>
  <c r="B1816" i="9"/>
  <c r="B1817" i="9"/>
  <c r="B1818" i="9"/>
  <c r="B1819" i="9"/>
  <c r="B1820" i="9"/>
  <c r="B1821" i="9"/>
  <c r="B1822" i="9"/>
  <c r="B1823" i="9"/>
  <c r="B1824" i="9"/>
  <c r="B1825" i="9"/>
  <c r="B1826" i="9"/>
  <c r="B1827" i="9"/>
  <c r="B1828" i="9"/>
  <c r="B1829" i="9"/>
  <c r="B1830" i="9"/>
  <c r="B1831" i="9"/>
  <c r="B1832" i="9"/>
  <c r="B1833" i="9"/>
  <c r="B1834" i="9"/>
  <c r="B1835" i="9"/>
  <c r="B1836" i="9"/>
  <c r="B1837" i="9"/>
  <c r="B1838" i="9"/>
  <c r="B1839" i="9"/>
  <c r="B1840" i="9"/>
  <c r="B1841" i="9"/>
  <c r="B1842" i="9"/>
  <c r="B1843" i="9"/>
  <c r="B1844" i="9"/>
  <c r="B1845" i="9"/>
  <c r="B1846" i="9"/>
  <c r="B1847" i="9"/>
  <c r="B1848" i="9"/>
  <c r="B1849" i="9"/>
  <c r="B1850" i="9"/>
  <c r="B1851" i="9"/>
  <c r="B1852" i="9"/>
  <c r="B1853" i="9"/>
  <c r="B1854" i="9"/>
  <c r="B1855" i="9"/>
  <c r="B1856" i="9"/>
  <c r="B1857" i="9"/>
  <c r="B1858" i="9"/>
  <c r="B1859" i="9"/>
  <c r="B1860" i="9"/>
  <c r="B1861" i="9"/>
  <c r="B1862" i="9"/>
  <c r="B1863" i="9"/>
  <c r="B1864" i="9"/>
  <c r="B1865" i="9"/>
  <c r="B1866" i="9"/>
  <c r="B1867" i="9"/>
  <c r="B1868" i="9"/>
  <c r="B1869" i="9"/>
  <c r="B1870" i="9"/>
  <c r="B1871" i="9"/>
  <c r="B1872" i="9"/>
  <c r="B1873" i="9"/>
  <c r="B1874" i="9"/>
  <c r="B1875" i="9"/>
  <c r="B1876" i="9"/>
  <c r="B1877" i="9"/>
  <c r="B1878" i="9"/>
  <c r="B1879" i="9"/>
  <c r="B1880" i="9"/>
  <c r="B1881" i="9"/>
  <c r="B1882" i="9"/>
  <c r="B1883" i="9"/>
  <c r="B1884" i="9"/>
  <c r="B1885" i="9"/>
  <c r="B1886" i="9"/>
  <c r="B1887" i="9"/>
  <c r="B1888" i="9"/>
  <c r="B1889" i="9"/>
  <c r="B1890" i="9"/>
  <c r="B1891" i="9"/>
  <c r="B1892" i="9"/>
  <c r="B1893" i="9"/>
  <c r="B1894" i="9"/>
  <c r="B1895" i="9"/>
  <c r="B1896" i="9"/>
  <c r="B1897" i="9"/>
  <c r="B1898" i="9"/>
  <c r="B1899" i="9"/>
  <c r="B1900" i="9"/>
  <c r="B1901" i="9"/>
  <c r="B1902" i="9"/>
  <c r="B1903" i="9"/>
  <c r="B1904" i="9"/>
  <c r="B1905" i="9"/>
  <c r="B1906" i="9"/>
  <c r="B1907" i="9"/>
  <c r="B1908" i="9"/>
  <c r="B1909" i="9"/>
  <c r="B1910" i="9"/>
  <c r="B1911" i="9"/>
  <c r="B1912" i="9"/>
  <c r="B1913" i="9"/>
  <c r="B1914" i="9"/>
  <c r="B1915" i="9"/>
  <c r="B1916" i="9"/>
  <c r="B1917" i="9"/>
  <c r="B1918" i="9"/>
  <c r="B1919" i="9"/>
  <c r="B1920" i="9"/>
  <c r="B1921" i="9"/>
  <c r="B1922" i="9"/>
  <c r="B1923" i="9"/>
  <c r="B1924" i="9"/>
  <c r="B1925" i="9"/>
  <c r="B1926" i="9"/>
  <c r="B1927" i="9"/>
  <c r="B1928" i="9"/>
  <c r="B1929" i="9"/>
  <c r="B1930" i="9"/>
  <c r="B1931" i="9"/>
  <c r="B1932" i="9"/>
  <c r="B1933" i="9"/>
  <c r="B1934" i="9"/>
  <c r="B1935" i="9"/>
  <c r="B1936" i="9"/>
  <c r="B1937" i="9"/>
  <c r="B1938" i="9"/>
  <c r="B1939" i="9"/>
  <c r="B1940" i="9"/>
  <c r="B1941" i="9"/>
  <c r="B1942" i="9"/>
  <c r="B1943" i="9"/>
  <c r="B1944" i="9"/>
  <c r="B1945" i="9"/>
  <c r="B1946" i="9"/>
  <c r="B1947" i="9"/>
  <c r="B1948" i="9"/>
  <c r="B1949" i="9"/>
  <c r="B1950" i="9"/>
  <c r="B1951" i="9"/>
  <c r="B1952" i="9"/>
  <c r="B1953" i="9"/>
  <c r="B1954" i="9"/>
  <c r="B1955" i="9"/>
  <c r="B1956" i="9"/>
  <c r="B1957" i="9"/>
  <c r="B1958" i="9"/>
  <c r="B1959" i="9"/>
  <c r="B1960" i="9"/>
  <c r="B1961" i="9"/>
  <c r="B1962" i="9"/>
  <c r="B1963" i="9"/>
  <c r="B1964" i="9"/>
  <c r="B1965" i="9"/>
  <c r="B1966" i="9"/>
  <c r="B1967" i="9"/>
  <c r="B1968" i="9"/>
  <c r="B1969" i="9"/>
  <c r="B1970" i="9"/>
  <c r="B1971" i="9"/>
  <c r="B1972" i="9"/>
  <c r="B1973" i="9"/>
  <c r="B1974" i="9"/>
  <c r="B1975" i="9"/>
  <c r="B1976" i="9"/>
  <c r="B1977" i="9"/>
  <c r="B1978" i="9"/>
  <c r="B1979" i="9"/>
  <c r="B1980" i="9"/>
  <c r="B1981" i="9"/>
  <c r="B1982" i="9"/>
  <c r="B1983" i="9"/>
  <c r="B1984" i="9"/>
  <c r="B1985" i="9"/>
  <c r="B1986" i="9"/>
  <c r="B1987" i="9"/>
  <c r="B1988" i="9"/>
  <c r="B1989" i="9"/>
  <c r="B1990" i="9"/>
  <c r="B1991" i="9"/>
  <c r="B1992" i="9"/>
  <c r="B1993" i="9"/>
  <c r="B1994" i="9"/>
  <c r="B1995" i="9"/>
  <c r="B1996" i="9"/>
  <c r="B1997" i="9"/>
  <c r="B1998" i="9"/>
  <c r="B1999" i="9"/>
  <c r="B2000" i="9"/>
  <c r="B2001" i="9"/>
  <c r="B2002" i="9"/>
  <c r="B2003" i="9"/>
  <c r="B2004" i="9"/>
  <c r="B2005" i="9"/>
  <c r="B2006" i="9"/>
  <c r="B2007" i="9"/>
  <c r="B2008" i="9"/>
  <c r="B2009" i="9"/>
  <c r="B2010" i="9"/>
  <c r="B2011" i="9"/>
  <c r="B2012" i="9"/>
  <c r="B2013" i="9"/>
  <c r="B2014" i="9"/>
  <c r="B2015" i="9"/>
  <c r="B2016" i="9"/>
  <c r="B2017" i="9"/>
  <c r="B2018" i="9"/>
  <c r="B2019" i="9"/>
  <c r="B2020" i="9"/>
  <c r="B2021" i="9"/>
  <c r="B2022" i="9"/>
  <c r="B2023" i="9"/>
  <c r="B2024" i="9"/>
  <c r="B2025" i="9"/>
  <c r="B2026" i="9"/>
  <c r="B2027" i="9"/>
  <c r="B2028" i="9"/>
  <c r="B2029" i="9"/>
  <c r="B2030" i="9"/>
  <c r="B2031" i="9"/>
  <c r="B2032" i="9"/>
  <c r="B2033" i="9"/>
  <c r="B2034" i="9"/>
  <c r="B2035" i="9"/>
  <c r="B2036" i="9"/>
  <c r="B2037" i="9"/>
  <c r="B2038" i="9"/>
  <c r="B2039" i="9"/>
  <c r="B2040" i="9"/>
  <c r="B2041" i="9"/>
  <c r="B2042" i="9"/>
  <c r="B2043" i="9"/>
  <c r="B2044" i="9"/>
  <c r="B2045" i="9"/>
  <c r="B2046" i="9"/>
  <c r="B2047" i="9"/>
  <c r="B2048" i="9"/>
  <c r="B2049" i="9"/>
  <c r="B2050" i="9"/>
  <c r="B2051" i="9"/>
  <c r="B2052" i="9"/>
  <c r="B2053" i="9"/>
  <c r="B2054" i="9"/>
  <c r="B2055" i="9"/>
  <c r="B2056" i="9"/>
  <c r="B2057" i="9"/>
  <c r="B2058" i="9"/>
  <c r="B2059" i="9"/>
  <c r="B2060" i="9"/>
  <c r="B2061" i="9"/>
  <c r="B2062" i="9"/>
  <c r="B2063" i="9"/>
  <c r="B2064" i="9"/>
  <c r="B2065" i="9"/>
  <c r="B2066" i="9"/>
  <c r="B2067" i="9"/>
  <c r="B2068" i="9"/>
  <c r="B2069" i="9"/>
  <c r="B2070" i="9"/>
  <c r="B2071" i="9"/>
  <c r="B2072" i="9"/>
  <c r="B2073" i="9"/>
  <c r="B2074" i="9"/>
  <c r="B2075" i="9"/>
  <c r="B2076" i="9"/>
  <c r="B2077" i="9"/>
  <c r="B2078" i="9"/>
  <c r="B2079" i="9"/>
  <c r="B2080" i="9"/>
  <c r="B2081" i="9"/>
  <c r="B2082" i="9"/>
  <c r="B2083" i="9"/>
  <c r="B2084" i="9"/>
  <c r="B2085" i="9"/>
  <c r="B2086" i="9"/>
  <c r="B2087" i="9"/>
  <c r="B2088" i="9"/>
  <c r="B2089" i="9"/>
  <c r="B2090" i="9"/>
  <c r="B2091" i="9"/>
  <c r="B2092" i="9"/>
  <c r="B2093" i="9"/>
  <c r="B2094" i="9"/>
  <c r="B2095" i="9"/>
  <c r="B2096" i="9"/>
  <c r="B2097" i="9"/>
  <c r="B2098" i="9"/>
  <c r="B2099" i="9"/>
  <c r="B2100" i="9"/>
  <c r="B2101" i="9"/>
  <c r="B2102" i="9"/>
  <c r="B2103" i="9"/>
  <c r="B2104" i="9"/>
  <c r="B2105" i="9"/>
  <c r="B2106" i="9"/>
  <c r="B2107" i="9"/>
  <c r="B2108" i="9"/>
  <c r="B2109" i="9"/>
  <c r="B2110" i="9"/>
  <c r="B2111" i="9"/>
  <c r="B2112" i="9"/>
  <c r="B2113" i="9"/>
  <c r="B2114" i="9"/>
  <c r="B2115" i="9"/>
  <c r="B2116" i="9"/>
  <c r="B2117" i="9"/>
  <c r="B2118" i="9"/>
  <c r="B2119" i="9"/>
  <c r="B2120" i="9"/>
  <c r="B2121" i="9"/>
  <c r="B2122" i="9"/>
  <c r="B2123" i="9"/>
  <c r="B2124" i="9"/>
  <c r="B2125" i="9"/>
  <c r="B2126" i="9"/>
  <c r="B2127" i="9"/>
  <c r="B2128" i="9"/>
  <c r="B2129" i="9"/>
  <c r="B2130" i="9"/>
  <c r="B2131" i="9"/>
  <c r="B2132" i="9"/>
  <c r="B2133" i="9"/>
  <c r="B2134" i="9"/>
  <c r="B2135" i="9"/>
  <c r="B2136" i="9"/>
  <c r="B2137" i="9"/>
  <c r="B2138" i="9"/>
  <c r="B2139" i="9"/>
  <c r="B2140" i="9"/>
  <c r="B2141" i="9"/>
  <c r="B2142" i="9"/>
  <c r="B2143" i="9"/>
  <c r="B2144" i="9"/>
  <c r="B2145" i="9"/>
  <c r="B2146" i="9"/>
  <c r="B2147" i="9"/>
  <c r="B2148" i="9"/>
  <c r="B2149" i="9"/>
  <c r="B2150" i="9"/>
  <c r="B2151" i="9"/>
  <c r="B2152" i="9"/>
  <c r="B2153" i="9"/>
  <c r="B2154" i="9"/>
  <c r="B2155" i="9"/>
  <c r="B2156" i="9"/>
  <c r="B2157" i="9"/>
  <c r="B2158" i="9"/>
  <c r="B2159" i="9"/>
  <c r="B2160" i="9"/>
  <c r="B2161" i="9"/>
  <c r="B2162" i="9"/>
  <c r="B2163" i="9"/>
  <c r="B2164" i="9"/>
  <c r="B2165" i="9"/>
  <c r="B2166" i="9"/>
  <c r="B2167" i="9"/>
  <c r="B2168" i="9"/>
  <c r="B2169" i="9"/>
  <c r="B2170" i="9"/>
  <c r="B2171" i="9"/>
  <c r="B2172" i="9"/>
  <c r="B2173" i="9"/>
  <c r="B2174" i="9"/>
  <c r="B2175" i="9"/>
  <c r="B2176" i="9"/>
  <c r="B2177" i="9"/>
  <c r="B2178" i="9"/>
  <c r="B2179" i="9"/>
  <c r="B2180" i="9"/>
  <c r="B2181" i="9"/>
  <c r="B2182" i="9"/>
  <c r="B2183" i="9"/>
  <c r="B2184" i="9"/>
  <c r="B2185" i="9"/>
  <c r="B2186" i="9"/>
  <c r="B2187" i="9"/>
  <c r="B2188" i="9"/>
  <c r="B2189" i="9"/>
  <c r="B2190" i="9"/>
  <c r="B2191" i="9"/>
  <c r="B2192" i="9"/>
  <c r="B2193" i="9"/>
  <c r="B2194" i="9"/>
  <c r="B2195" i="9"/>
  <c r="B2196" i="9"/>
  <c r="B2197" i="9"/>
  <c r="B2198" i="9"/>
  <c r="B2199" i="9"/>
  <c r="B2200" i="9"/>
  <c r="B2201" i="9"/>
  <c r="B2202" i="9"/>
  <c r="B2203" i="9"/>
  <c r="B2204" i="9"/>
  <c r="B2205" i="9"/>
  <c r="B2206" i="9"/>
  <c r="B2207" i="9"/>
  <c r="B2208" i="9"/>
  <c r="B2209" i="9"/>
  <c r="B2210" i="9"/>
  <c r="B2211" i="9"/>
  <c r="B2212" i="9"/>
  <c r="B2213" i="9"/>
  <c r="B2214" i="9"/>
  <c r="B2215" i="9"/>
  <c r="B2216" i="9"/>
  <c r="B2217" i="9"/>
  <c r="B2218" i="9"/>
  <c r="B2219" i="9"/>
  <c r="B2220" i="9"/>
  <c r="B2221" i="9"/>
  <c r="B2222" i="9"/>
  <c r="B2223" i="9"/>
  <c r="B2224" i="9"/>
  <c r="B2225" i="9"/>
  <c r="B2226" i="9"/>
  <c r="B2227" i="9"/>
  <c r="B2228" i="9"/>
  <c r="B2229" i="9"/>
  <c r="B2230" i="9"/>
  <c r="B2231" i="9"/>
  <c r="B2232" i="9"/>
  <c r="B2233" i="9"/>
  <c r="B2234" i="9"/>
  <c r="B2235" i="9"/>
  <c r="B2236" i="9"/>
  <c r="B2237" i="9"/>
  <c r="B2238" i="9"/>
  <c r="B2239" i="9"/>
  <c r="B2240" i="9"/>
  <c r="B2241" i="9"/>
  <c r="B2242" i="9"/>
  <c r="B2243" i="9"/>
  <c r="B2244" i="9"/>
  <c r="B2245" i="9"/>
  <c r="B2246" i="9"/>
  <c r="B2247" i="9"/>
  <c r="B2248" i="9"/>
  <c r="B2249" i="9"/>
  <c r="B2250" i="9"/>
  <c r="B2251" i="9"/>
  <c r="B2252" i="9"/>
  <c r="B2253" i="9"/>
  <c r="B2254" i="9"/>
  <c r="B2255" i="9"/>
  <c r="B2256" i="9"/>
  <c r="B2257" i="9"/>
  <c r="B2258" i="9"/>
  <c r="B2259" i="9"/>
  <c r="B2260" i="9"/>
  <c r="B2261" i="9"/>
  <c r="B2262" i="9"/>
  <c r="B2263" i="9"/>
  <c r="B2264" i="9"/>
  <c r="B2265" i="9"/>
  <c r="B2266" i="9"/>
  <c r="B2267" i="9"/>
  <c r="B2268" i="9"/>
  <c r="B2269" i="9"/>
  <c r="B2270" i="9"/>
  <c r="B2271" i="9"/>
  <c r="B2272" i="9"/>
  <c r="B2273" i="9"/>
  <c r="B2274" i="9"/>
  <c r="B2275" i="9"/>
  <c r="B2276" i="9"/>
  <c r="B2277" i="9"/>
  <c r="B2278" i="9"/>
  <c r="B2279" i="9"/>
  <c r="B2280" i="9"/>
  <c r="B2281" i="9"/>
  <c r="B2282" i="9"/>
  <c r="B2283" i="9"/>
  <c r="B2284" i="9"/>
  <c r="B2285" i="9"/>
  <c r="B2286" i="9"/>
  <c r="B2287" i="9"/>
  <c r="B2288" i="9"/>
  <c r="B2289" i="9"/>
  <c r="B2290" i="9"/>
  <c r="B2291" i="9"/>
  <c r="B2292" i="9"/>
  <c r="B2293" i="9"/>
  <c r="B2294" i="9"/>
  <c r="B2295" i="9"/>
  <c r="B2296" i="9"/>
  <c r="B2297" i="9"/>
  <c r="B2298" i="9"/>
  <c r="B2299" i="9"/>
  <c r="B2300" i="9"/>
  <c r="B2301" i="9"/>
  <c r="B2302" i="9"/>
  <c r="B2303" i="9"/>
  <c r="B2304" i="9"/>
  <c r="B2305" i="9"/>
  <c r="B2306" i="9"/>
  <c r="B2307" i="9"/>
  <c r="B2308" i="9"/>
  <c r="B2309" i="9"/>
  <c r="B2310" i="9"/>
  <c r="B2311" i="9"/>
  <c r="B2312" i="9"/>
  <c r="B2313" i="9"/>
  <c r="B2314" i="9"/>
  <c r="B2315" i="9"/>
  <c r="B2316" i="9"/>
  <c r="B2317" i="9"/>
  <c r="B2318" i="9"/>
  <c r="B2319" i="9"/>
  <c r="B2320" i="9"/>
  <c r="B2321" i="9"/>
  <c r="B2322" i="9"/>
  <c r="B2323" i="9"/>
  <c r="B2324" i="9"/>
  <c r="B2325" i="9"/>
  <c r="B2326" i="9"/>
  <c r="B2327" i="9"/>
  <c r="B2328" i="9"/>
  <c r="B2329" i="9"/>
  <c r="B2330" i="9"/>
  <c r="B2331" i="9"/>
  <c r="B2332" i="9"/>
  <c r="B2333" i="9"/>
  <c r="B2334" i="9"/>
  <c r="B2335" i="9"/>
  <c r="B2336" i="9"/>
  <c r="B5" i="9"/>
  <c r="B6" i="9"/>
  <c r="B7" i="9"/>
  <c r="B8" i="9"/>
  <c r="B9" i="9"/>
  <c r="B10" i="9"/>
  <c r="F2336" i="9" a="1"/>
  <c r="F2336" i="9" s="1"/>
  <c r="F2335" i="9" a="1"/>
  <c r="F2335" i="9" s="1"/>
  <c r="D2335" i="9" a="1"/>
  <c r="D2335" i="9" s="1"/>
  <c r="F2334" i="9" a="1"/>
  <c r="F2334" i="9" s="1"/>
  <c r="D2334" i="9" a="1"/>
  <c r="D2334" i="9" s="1"/>
  <c r="F2333" i="9" a="1"/>
  <c r="F2333" i="9" s="1"/>
  <c r="D2333" i="9" a="1"/>
  <c r="D2333" i="9" s="1"/>
  <c r="F2332" i="9" a="1"/>
  <c r="F2332" i="9" s="1"/>
  <c r="D2332" i="9" a="1"/>
  <c r="D2332" i="9" s="1"/>
  <c r="F2331" i="9" a="1"/>
  <c r="F2331" i="9" s="1"/>
  <c r="D2331" i="9" a="1"/>
  <c r="D2331" i="9" s="1"/>
  <c r="F2330" i="9" a="1"/>
  <c r="F2330" i="9" s="1"/>
  <c r="D2330" i="9" a="1"/>
  <c r="D2330" i="9" s="1"/>
  <c r="F2329" i="9" a="1"/>
  <c r="F2329" i="9" s="1"/>
  <c r="D2329" i="9" a="1"/>
  <c r="D2329" i="9" s="1"/>
  <c r="F2328" i="9" a="1"/>
  <c r="F2328" i="9" s="1"/>
  <c r="D2328" i="9" a="1"/>
  <c r="D2328" i="9" s="1"/>
  <c r="F2327" i="9" a="1"/>
  <c r="F2327" i="9" s="1"/>
  <c r="D2327" i="9" a="1"/>
  <c r="D2327" i="9" s="1"/>
  <c r="F2326" i="9" a="1"/>
  <c r="F2326" i="9" s="1"/>
  <c r="D2326" i="9" a="1"/>
  <c r="D2326" i="9" s="1"/>
  <c r="F2325" i="9" a="1"/>
  <c r="F2325" i="9" s="1"/>
  <c r="D2325" i="9" a="1"/>
  <c r="D2325" i="9" s="1"/>
  <c r="F2324" i="9" a="1"/>
  <c r="F2324" i="9" s="1"/>
  <c r="D2324" i="9" a="1"/>
  <c r="D2324" i="9" s="1"/>
  <c r="F2323" i="9" a="1"/>
  <c r="F2323" i="9" s="1"/>
  <c r="D2323" i="9" a="1"/>
  <c r="D2323" i="9" s="1"/>
  <c r="F2322" i="9" a="1"/>
  <c r="F2322" i="9" s="1"/>
  <c r="D2322" i="9" a="1"/>
  <c r="D2322" i="9" s="1"/>
  <c r="F2321" i="9" a="1"/>
  <c r="F2321" i="9" s="1"/>
  <c r="D2321" i="9" a="1"/>
  <c r="D2321" i="9" s="1"/>
  <c r="F2320" i="9" a="1"/>
  <c r="F2320" i="9" s="1"/>
  <c r="D2320" i="9" a="1"/>
  <c r="D2320" i="9" s="1"/>
  <c r="F2319" i="9" a="1"/>
  <c r="F2319" i="9" s="1"/>
  <c r="D2319" i="9" a="1"/>
  <c r="D2319" i="9" s="1"/>
  <c r="F2318" i="9" a="1"/>
  <c r="F2318" i="9" s="1"/>
  <c r="D2318" i="9" a="1"/>
  <c r="D2318" i="9" s="1"/>
  <c r="F2317" i="9" a="1"/>
  <c r="F2317" i="9" s="1"/>
  <c r="D2317" i="9" a="1"/>
  <c r="D2317" i="9" s="1"/>
  <c r="F2316" i="9" a="1"/>
  <c r="F2316" i="9" s="1"/>
  <c r="D2316" i="9" a="1"/>
  <c r="D2316" i="9" s="1"/>
  <c r="F2315" i="9" a="1"/>
  <c r="F2315" i="9" s="1"/>
  <c r="D2315" i="9" a="1"/>
  <c r="D2315" i="9" s="1"/>
  <c r="F2314" i="9" a="1"/>
  <c r="F2314" i="9" s="1"/>
  <c r="D2314" i="9" a="1"/>
  <c r="D2314" i="9" s="1"/>
  <c r="F2313" i="9" a="1"/>
  <c r="F2313" i="9" s="1"/>
  <c r="D2313" i="9" a="1"/>
  <c r="D2313" i="9" s="1"/>
  <c r="F2312" i="9" a="1"/>
  <c r="F2312" i="9" s="1"/>
  <c r="D2312" i="9" a="1"/>
  <c r="D2312" i="9" s="1"/>
  <c r="F2311" i="9" a="1"/>
  <c r="F2311" i="9" s="1"/>
  <c r="D2311" i="9" a="1"/>
  <c r="D2311" i="9" s="1"/>
  <c r="F2310" i="9" a="1"/>
  <c r="F2310" i="9" s="1"/>
  <c r="D2310" i="9" a="1"/>
  <c r="D2310" i="9" s="1"/>
  <c r="F2309" i="9" a="1"/>
  <c r="F2309" i="9" s="1"/>
  <c r="D2309" i="9" a="1"/>
  <c r="D2309" i="9" s="1"/>
  <c r="F2308" i="9" a="1"/>
  <c r="F2308" i="9" s="1"/>
  <c r="D2308" i="9" a="1"/>
  <c r="D2308" i="9" s="1"/>
  <c r="F2307" i="9" a="1"/>
  <c r="F2307" i="9" s="1"/>
  <c r="D2307" i="9" a="1"/>
  <c r="D2307" i="9" s="1"/>
  <c r="F2306" i="9" a="1"/>
  <c r="F2306" i="9" s="1"/>
  <c r="D2306" i="9" a="1"/>
  <c r="D2306" i="9" s="1"/>
  <c r="F2305" i="9" a="1"/>
  <c r="F2305" i="9" s="1"/>
  <c r="D2305" i="9" a="1"/>
  <c r="D2305" i="9" s="1"/>
  <c r="F2304" i="9" a="1"/>
  <c r="F2304" i="9" s="1"/>
  <c r="D2304" i="9" a="1"/>
  <c r="D2304" i="9" s="1"/>
  <c r="F2303" i="9" a="1"/>
  <c r="F2303" i="9" s="1"/>
  <c r="D2303" i="9" a="1"/>
  <c r="D2303" i="9" s="1"/>
  <c r="F2302" i="9" a="1"/>
  <c r="F2302" i="9" s="1"/>
  <c r="D2302" i="9" a="1"/>
  <c r="D2302" i="9" s="1"/>
  <c r="F2301" i="9" a="1"/>
  <c r="F2301" i="9" s="1"/>
  <c r="D2301" i="9" a="1"/>
  <c r="D2301" i="9" s="1"/>
  <c r="F2300" i="9" a="1"/>
  <c r="F2300" i="9" s="1"/>
  <c r="D2300" i="9" a="1"/>
  <c r="D2300" i="9" s="1"/>
  <c r="F2299" i="9" a="1"/>
  <c r="F2299" i="9" s="1"/>
  <c r="D2299" i="9" a="1"/>
  <c r="D2299" i="9" s="1"/>
  <c r="F2298" i="9" a="1"/>
  <c r="F2298" i="9" s="1"/>
  <c r="D2298" i="9" a="1"/>
  <c r="D2298" i="9" s="1"/>
  <c r="F2297" i="9" a="1"/>
  <c r="F2297" i="9" s="1"/>
  <c r="D2297" i="9" a="1"/>
  <c r="D2297" i="9" s="1"/>
  <c r="F2296" i="9" a="1"/>
  <c r="F2296" i="9" s="1"/>
  <c r="D2296" i="9" a="1"/>
  <c r="D2296" i="9" s="1"/>
  <c r="F2295" i="9" a="1"/>
  <c r="F2295" i="9" s="1"/>
  <c r="D2295" i="9" a="1"/>
  <c r="D2295" i="9" s="1"/>
  <c r="F2294" i="9" a="1"/>
  <c r="F2294" i="9" s="1"/>
  <c r="D2294" i="9" a="1"/>
  <c r="D2294" i="9" s="1"/>
  <c r="F2293" i="9" a="1"/>
  <c r="F2293" i="9" s="1"/>
  <c r="D2293" i="9" a="1"/>
  <c r="D2293" i="9" s="1"/>
  <c r="F2292" i="9" a="1"/>
  <c r="F2292" i="9" s="1"/>
  <c r="D2292" i="9" a="1"/>
  <c r="D2292" i="9" s="1"/>
  <c r="F2291" i="9" a="1"/>
  <c r="F2291" i="9" s="1"/>
  <c r="D2291" i="9" a="1"/>
  <c r="D2291" i="9" s="1"/>
  <c r="F2290" i="9" a="1"/>
  <c r="F2290" i="9" s="1"/>
  <c r="D2290" i="9" a="1"/>
  <c r="D2290" i="9" s="1"/>
  <c r="F2289" i="9" a="1"/>
  <c r="F2289" i="9" s="1"/>
  <c r="D2289" i="9" a="1"/>
  <c r="D2289" i="9" s="1"/>
  <c r="F2288" i="9" a="1"/>
  <c r="F2288" i="9" s="1"/>
  <c r="D2288" i="9" a="1"/>
  <c r="D2288" i="9" s="1"/>
  <c r="F2287" i="9" a="1"/>
  <c r="F2287" i="9" s="1"/>
  <c r="D2287" i="9" a="1"/>
  <c r="D2287" i="9" s="1"/>
  <c r="F2286" i="9" a="1"/>
  <c r="F2286" i="9" s="1"/>
  <c r="D2286" i="9" a="1"/>
  <c r="D2286" i="9" s="1"/>
  <c r="F2285" i="9" a="1"/>
  <c r="F2285" i="9" s="1"/>
  <c r="D2285" i="9" a="1"/>
  <c r="D2285" i="9" s="1"/>
  <c r="F2284" i="9" a="1"/>
  <c r="F2284" i="9" s="1"/>
  <c r="D2284" i="9" a="1"/>
  <c r="D2284" i="9" s="1"/>
  <c r="F2283" i="9" a="1"/>
  <c r="F2283" i="9" s="1"/>
  <c r="D2283" i="9" a="1"/>
  <c r="D2283" i="9" s="1"/>
  <c r="F2282" i="9" a="1"/>
  <c r="F2282" i="9" s="1"/>
  <c r="D2282" i="9" a="1"/>
  <c r="D2282" i="9" s="1"/>
  <c r="F2281" i="9" a="1"/>
  <c r="F2281" i="9" s="1"/>
  <c r="D2281" i="9" a="1"/>
  <c r="D2281" i="9" s="1"/>
  <c r="F2280" i="9" a="1"/>
  <c r="F2280" i="9" s="1"/>
  <c r="D2280" i="9" a="1"/>
  <c r="D2280" i="9" s="1"/>
  <c r="F2279" i="9" a="1"/>
  <c r="F2279" i="9" s="1"/>
  <c r="D2279" i="9" a="1"/>
  <c r="D2279" i="9" s="1"/>
  <c r="F2278" i="9" a="1"/>
  <c r="F2278" i="9" s="1"/>
  <c r="D2278" i="9" a="1"/>
  <c r="D2278" i="9" s="1"/>
  <c r="F2277" i="9" a="1"/>
  <c r="F2277" i="9" s="1"/>
  <c r="D2277" i="9" a="1"/>
  <c r="D2277" i="9" s="1"/>
  <c r="F2276" i="9" a="1"/>
  <c r="F2276" i="9" s="1"/>
  <c r="D2276" i="9" a="1"/>
  <c r="D2276" i="9" s="1"/>
  <c r="F2275" i="9" a="1"/>
  <c r="F2275" i="9" s="1"/>
  <c r="D2275" i="9" a="1"/>
  <c r="D2275" i="9" s="1"/>
  <c r="F2274" i="9" a="1"/>
  <c r="F2274" i="9" s="1"/>
  <c r="D2274" i="9" a="1"/>
  <c r="D2274" i="9" s="1"/>
  <c r="F2273" i="9" a="1"/>
  <c r="F2273" i="9" s="1"/>
  <c r="D2273" i="9" a="1"/>
  <c r="D2273" i="9" s="1"/>
  <c r="F2272" i="9" a="1"/>
  <c r="F2272" i="9" s="1"/>
  <c r="D2272" i="9" a="1"/>
  <c r="D2272" i="9" s="1"/>
  <c r="F2271" i="9" a="1"/>
  <c r="F2271" i="9" s="1"/>
  <c r="D2271" i="9" a="1"/>
  <c r="D2271" i="9" s="1"/>
  <c r="F2270" i="9" a="1"/>
  <c r="F2270" i="9" s="1"/>
  <c r="D2270" i="9" a="1"/>
  <c r="D2270" i="9" s="1"/>
  <c r="F2269" i="9" a="1"/>
  <c r="F2269" i="9" s="1"/>
  <c r="D2269" i="9" a="1"/>
  <c r="D2269" i="9" s="1"/>
  <c r="F2268" i="9" a="1"/>
  <c r="F2268" i="9" s="1"/>
  <c r="D2268" i="9" a="1"/>
  <c r="D2268" i="9" s="1"/>
  <c r="F2267" i="9" a="1"/>
  <c r="F2267" i="9" s="1"/>
  <c r="D2267" i="9" a="1"/>
  <c r="D2267" i="9" s="1"/>
  <c r="F2266" i="9" a="1"/>
  <c r="F2266" i="9" s="1"/>
  <c r="D2266" i="9" a="1"/>
  <c r="D2266" i="9" s="1"/>
  <c r="F2265" i="9" a="1"/>
  <c r="F2265" i="9" s="1"/>
  <c r="D2265" i="9" a="1"/>
  <c r="D2265" i="9" s="1"/>
  <c r="F2264" i="9" a="1"/>
  <c r="F2264" i="9" s="1"/>
  <c r="D2264" i="9" a="1"/>
  <c r="D2264" i="9" s="1"/>
  <c r="F2263" i="9" a="1"/>
  <c r="F2263" i="9" s="1"/>
  <c r="D2263" i="9" a="1"/>
  <c r="D2263" i="9" s="1"/>
  <c r="F2262" i="9" a="1"/>
  <c r="F2262" i="9" s="1"/>
  <c r="D2262" i="9" a="1"/>
  <c r="D2262" i="9" s="1"/>
  <c r="F2261" i="9" a="1"/>
  <c r="F2261" i="9" s="1"/>
  <c r="D2261" i="9" a="1"/>
  <c r="D2261" i="9" s="1"/>
  <c r="F2260" i="9" a="1"/>
  <c r="F2260" i="9" s="1"/>
  <c r="D2260" i="9" a="1"/>
  <c r="D2260" i="9" s="1"/>
  <c r="F2259" i="9" a="1"/>
  <c r="F2259" i="9" s="1"/>
  <c r="D2259" i="9" a="1"/>
  <c r="D2259" i="9" s="1"/>
  <c r="F2258" i="9" a="1"/>
  <c r="F2258" i="9" s="1"/>
  <c r="D2258" i="9" a="1"/>
  <c r="D2258" i="9" s="1"/>
  <c r="F2257" i="9" a="1"/>
  <c r="F2257" i="9" s="1"/>
  <c r="D2257" i="9" a="1"/>
  <c r="D2257" i="9" s="1"/>
  <c r="F2256" i="9" a="1"/>
  <c r="F2256" i="9" s="1"/>
  <c r="D2256" i="9" a="1"/>
  <c r="D2256" i="9" s="1"/>
  <c r="F2255" i="9" a="1"/>
  <c r="F2255" i="9" s="1"/>
  <c r="D2255" i="9" a="1"/>
  <c r="D2255" i="9" s="1"/>
  <c r="F2254" i="9" a="1"/>
  <c r="F2254" i="9" s="1"/>
  <c r="D2254" i="9" a="1"/>
  <c r="D2254" i="9" s="1"/>
  <c r="F2253" i="9" a="1"/>
  <c r="F2253" i="9" s="1"/>
  <c r="D2253" i="9" a="1"/>
  <c r="D2253" i="9" s="1"/>
  <c r="F2252" i="9" a="1"/>
  <c r="F2252" i="9" s="1"/>
  <c r="D2252" i="9" a="1"/>
  <c r="D2252" i="9" s="1"/>
  <c r="F2251" i="9" a="1"/>
  <c r="F2251" i="9" s="1"/>
  <c r="D2251" i="9" a="1"/>
  <c r="D2251" i="9" s="1"/>
  <c r="F2250" i="9" a="1"/>
  <c r="F2250" i="9" s="1"/>
  <c r="D2250" i="9" a="1"/>
  <c r="D2250" i="9" s="1"/>
  <c r="F2249" i="9" a="1"/>
  <c r="F2249" i="9" s="1"/>
  <c r="D2249" i="9" a="1"/>
  <c r="D2249" i="9" s="1"/>
  <c r="F2248" i="9" a="1"/>
  <c r="F2248" i="9" s="1"/>
  <c r="D2248" i="9" a="1"/>
  <c r="D2248" i="9" s="1"/>
  <c r="F2247" i="9" a="1"/>
  <c r="F2247" i="9" s="1"/>
  <c r="D2247" i="9" a="1"/>
  <c r="D2247" i="9" s="1"/>
  <c r="F2246" i="9" a="1"/>
  <c r="F2246" i="9" s="1"/>
  <c r="D2246" i="9" a="1"/>
  <c r="D2246" i="9" s="1"/>
  <c r="F2245" i="9" a="1"/>
  <c r="F2245" i="9" s="1"/>
  <c r="D2245" i="9" a="1"/>
  <c r="D2245" i="9" s="1"/>
  <c r="F2244" i="9" a="1"/>
  <c r="F2244" i="9" s="1"/>
  <c r="D2244" i="9" a="1"/>
  <c r="D2244" i="9" s="1"/>
  <c r="F2243" i="9" a="1"/>
  <c r="F2243" i="9" s="1"/>
  <c r="D2243" i="9" a="1"/>
  <c r="D2243" i="9" s="1"/>
  <c r="F2242" i="9" a="1"/>
  <c r="F2242" i="9" s="1"/>
  <c r="D2242" i="9" a="1"/>
  <c r="D2242" i="9" s="1"/>
  <c r="F2241" i="9" a="1"/>
  <c r="F2241" i="9" s="1"/>
  <c r="D2241" i="9" a="1"/>
  <c r="D2241" i="9" s="1"/>
  <c r="F2240" i="9" a="1"/>
  <c r="F2240" i="9" s="1"/>
  <c r="D2240" i="9" a="1"/>
  <c r="D2240" i="9" s="1"/>
  <c r="F2239" i="9" a="1"/>
  <c r="F2239" i="9" s="1"/>
  <c r="D2239" i="9" a="1"/>
  <c r="D2239" i="9" s="1"/>
  <c r="F2238" i="9" a="1"/>
  <c r="F2238" i="9" s="1"/>
  <c r="D2238" i="9" a="1"/>
  <c r="D2238" i="9" s="1"/>
  <c r="F2237" i="9" a="1"/>
  <c r="F2237" i="9" s="1"/>
  <c r="D2237" i="9" a="1"/>
  <c r="D2237" i="9" s="1"/>
  <c r="F2236" i="9" a="1"/>
  <c r="F2236" i="9" s="1"/>
  <c r="D2236" i="9" a="1"/>
  <c r="D2236" i="9" s="1"/>
  <c r="F2235" i="9" a="1"/>
  <c r="F2235" i="9" s="1"/>
  <c r="D2235" i="9" a="1"/>
  <c r="D2235" i="9" s="1"/>
  <c r="F2234" i="9" a="1"/>
  <c r="F2234" i="9" s="1"/>
  <c r="D2234" i="9" a="1"/>
  <c r="D2234" i="9" s="1"/>
  <c r="F2233" i="9" a="1"/>
  <c r="F2233" i="9" s="1"/>
  <c r="D2233" i="9" a="1"/>
  <c r="D2233" i="9" s="1"/>
  <c r="F2232" i="9" a="1"/>
  <c r="F2232" i="9" s="1"/>
  <c r="D2232" i="9" a="1"/>
  <c r="D2232" i="9" s="1"/>
  <c r="F2231" i="9" a="1"/>
  <c r="F2231" i="9" s="1"/>
  <c r="D2231" i="9" a="1"/>
  <c r="D2231" i="9" s="1"/>
  <c r="F2230" i="9" a="1"/>
  <c r="F2230" i="9" s="1"/>
  <c r="D2230" i="9" a="1"/>
  <c r="D2230" i="9" s="1"/>
  <c r="F2229" i="9" a="1"/>
  <c r="F2229" i="9" s="1"/>
  <c r="D2229" i="9" a="1"/>
  <c r="D2229" i="9" s="1"/>
  <c r="F2228" i="9" a="1"/>
  <c r="F2228" i="9" s="1"/>
  <c r="D2228" i="9" a="1"/>
  <c r="D2228" i="9" s="1"/>
  <c r="F2227" i="9" a="1"/>
  <c r="F2227" i="9" s="1"/>
  <c r="D2227" i="9" a="1"/>
  <c r="D2227" i="9" s="1"/>
  <c r="F2226" i="9" a="1"/>
  <c r="F2226" i="9" s="1"/>
  <c r="D2226" i="9" a="1"/>
  <c r="D2226" i="9" s="1"/>
  <c r="F2225" i="9" a="1"/>
  <c r="F2225" i="9" s="1"/>
  <c r="D2225" i="9" a="1"/>
  <c r="D2225" i="9" s="1"/>
  <c r="F2224" i="9" a="1"/>
  <c r="F2224" i="9" s="1"/>
  <c r="D2224" i="9" a="1"/>
  <c r="D2224" i="9" s="1"/>
  <c r="F2223" i="9" a="1"/>
  <c r="F2223" i="9" s="1"/>
  <c r="D2223" i="9" a="1"/>
  <c r="D2223" i="9" s="1"/>
  <c r="F2222" i="9" a="1"/>
  <c r="F2222" i="9" s="1"/>
  <c r="D2222" i="9" a="1"/>
  <c r="D2222" i="9" s="1"/>
  <c r="F2221" i="9" a="1"/>
  <c r="F2221" i="9" s="1"/>
  <c r="D2221" i="9" a="1"/>
  <c r="D2221" i="9" s="1"/>
  <c r="F2220" i="9" a="1"/>
  <c r="F2220" i="9" s="1"/>
  <c r="D2220" i="9" a="1"/>
  <c r="D2220" i="9" s="1"/>
  <c r="F2219" i="9" a="1"/>
  <c r="F2219" i="9" s="1"/>
  <c r="D2219" i="9" a="1"/>
  <c r="D2219" i="9" s="1"/>
  <c r="F2218" i="9" a="1"/>
  <c r="F2218" i="9" s="1"/>
  <c r="D2218" i="9" a="1"/>
  <c r="D2218" i="9" s="1"/>
  <c r="F2217" i="9" a="1"/>
  <c r="F2217" i="9" s="1"/>
  <c r="D2217" i="9" a="1"/>
  <c r="D2217" i="9" s="1"/>
  <c r="F2216" i="9" a="1"/>
  <c r="F2216" i="9" s="1"/>
  <c r="D2216" i="9" a="1"/>
  <c r="D2216" i="9" s="1"/>
  <c r="F2215" i="9" a="1"/>
  <c r="F2215" i="9" s="1"/>
  <c r="D2215" i="9" a="1"/>
  <c r="D2215" i="9" s="1"/>
  <c r="F2214" i="9" a="1"/>
  <c r="F2214" i="9" s="1"/>
  <c r="D2214" i="9" a="1"/>
  <c r="D2214" i="9" s="1"/>
  <c r="F2213" i="9" a="1"/>
  <c r="F2213" i="9" s="1"/>
  <c r="D2213" i="9" a="1"/>
  <c r="D2213" i="9" s="1"/>
  <c r="F2212" i="9" a="1"/>
  <c r="F2212" i="9" s="1"/>
  <c r="D2212" i="9" a="1"/>
  <c r="D2212" i="9" s="1"/>
  <c r="F2211" i="9" a="1"/>
  <c r="F2211" i="9" s="1"/>
  <c r="D2211" i="9" a="1"/>
  <c r="D2211" i="9" s="1"/>
  <c r="F2210" i="9" a="1"/>
  <c r="F2210" i="9" s="1"/>
  <c r="D2210" i="9" a="1"/>
  <c r="D2210" i="9" s="1"/>
  <c r="F2209" i="9" a="1"/>
  <c r="F2209" i="9" s="1"/>
  <c r="D2209" i="9" a="1"/>
  <c r="D2209" i="9" s="1"/>
  <c r="F2208" i="9" a="1"/>
  <c r="F2208" i="9" s="1"/>
  <c r="D2208" i="9" a="1"/>
  <c r="D2208" i="9" s="1"/>
  <c r="F2207" i="9" a="1"/>
  <c r="F2207" i="9" s="1"/>
  <c r="D2207" i="9" a="1"/>
  <c r="D2207" i="9" s="1"/>
  <c r="F2206" i="9" a="1"/>
  <c r="F2206" i="9" s="1"/>
  <c r="D2206" i="9" a="1"/>
  <c r="D2206" i="9" s="1"/>
  <c r="F2205" i="9" a="1"/>
  <c r="F2205" i="9" s="1"/>
  <c r="D2205" i="9" a="1"/>
  <c r="D2205" i="9" s="1"/>
  <c r="F2204" i="9" a="1"/>
  <c r="F2204" i="9" s="1"/>
  <c r="D2204" i="9" a="1"/>
  <c r="D2204" i="9" s="1"/>
  <c r="F2203" i="9" a="1"/>
  <c r="F2203" i="9" s="1"/>
  <c r="D2203" i="9" a="1"/>
  <c r="D2203" i="9" s="1"/>
  <c r="F2202" i="9" a="1"/>
  <c r="F2202" i="9" s="1"/>
  <c r="D2202" i="9" a="1"/>
  <c r="D2202" i="9" s="1"/>
  <c r="F2201" i="9" a="1"/>
  <c r="F2201" i="9" s="1"/>
  <c r="D2201" i="9" a="1"/>
  <c r="D2201" i="9" s="1"/>
  <c r="F2200" i="9" a="1"/>
  <c r="F2200" i="9" s="1"/>
  <c r="D2200" i="9" a="1"/>
  <c r="D2200" i="9" s="1"/>
  <c r="F2199" i="9" a="1"/>
  <c r="F2199" i="9" s="1"/>
  <c r="D2199" i="9" a="1"/>
  <c r="D2199" i="9" s="1"/>
  <c r="F2198" i="9" a="1"/>
  <c r="F2198" i="9" s="1"/>
  <c r="D2198" i="9" a="1"/>
  <c r="D2198" i="9" s="1"/>
  <c r="F2197" i="9" a="1"/>
  <c r="F2197" i="9" s="1"/>
  <c r="D2197" i="9" a="1"/>
  <c r="D2197" i="9" s="1"/>
  <c r="F2196" i="9" a="1"/>
  <c r="F2196" i="9" s="1"/>
  <c r="D2196" i="9" a="1"/>
  <c r="D2196" i="9" s="1"/>
  <c r="F2195" i="9" a="1"/>
  <c r="F2195" i="9" s="1"/>
  <c r="D2195" i="9" a="1"/>
  <c r="D2195" i="9" s="1"/>
  <c r="F2194" i="9" a="1"/>
  <c r="F2194" i="9" s="1"/>
  <c r="D2194" i="9" a="1"/>
  <c r="D2194" i="9" s="1"/>
  <c r="F2193" i="9" a="1"/>
  <c r="F2193" i="9" s="1"/>
  <c r="D2193" i="9" a="1"/>
  <c r="D2193" i="9" s="1"/>
  <c r="F2192" i="9" a="1"/>
  <c r="F2192" i="9" s="1"/>
  <c r="D2192" i="9" a="1"/>
  <c r="D2192" i="9" s="1"/>
  <c r="F2191" i="9" a="1"/>
  <c r="F2191" i="9" s="1"/>
  <c r="D2191" i="9" a="1"/>
  <c r="D2191" i="9" s="1"/>
  <c r="F2190" i="9" a="1"/>
  <c r="F2190" i="9" s="1"/>
  <c r="D2190" i="9" a="1"/>
  <c r="D2190" i="9" s="1"/>
  <c r="F2189" i="9" a="1"/>
  <c r="F2189" i="9" s="1"/>
  <c r="D2189" i="9" a="1"/>
  <c r="D2189" i="9" s="1"/>
  <c r="F2188" i="9" a="1"/>
  <c r="F2188" i="9" s="1"/>
  <c r="D2188" i="9" a="1"/>
  <c r="D2188" i="9" s="1"/>
  <c r="F2187" i="9" a="1"/>
  <c r="F2187" i="9" s="1"/>
  <c r="D2187" i="9" a="1"/>
  <c r="D2187" i="9" s="1"/>
  <c r="F2186" i="9" a="1"/>
  <c r="F2186" i="9" s="1"/>
  <c r="D2186" i="9" a="1"/>
  <c r="D2186" i="9" s="1"/>
  <c r="F2185" i="9" a="1"/>
  <c r="F2185" i="9" s="1"/>
  <c r="D2185" i="9" a="1"/>
  <c r="D2185" i="9" s="1"/>
  <c r="F2184" i="9" a="1"/>
  <c r="F2184" i="9" s="1"/>
  <c r="D2184" i="9" a="1"/>
  <c r="D2184" i="9" s="1"/>
  <c r="F2183" i="9" a="1"/>
  <c r="F2183" i="9" s="1"/>
  <c r="D2183" i="9" a="1"/>
  <c r="D2183" i="9" s="1"/>
  <c r="F2182" i="9" a="1"/>
  <c r="F2182" i="9" s="1"/>
  <c r="D2182" i="9" a="1"/>
  <c r="D2182" i="9" s="1"/>
  <c r="F2181" i="9" a="1"/>
  <c r="F2181" i="9" s="1"/>
  <c r="D2181" i="9" a="1"/>
  <c r="D2181" i="9" s="1"/>
  <c r="F2180" i="9" a="1"/>
  <c r="F2180" i="9" s="1"/>
  <c r="D2180" i="9" a="1"/>
  <c r="D2180" i="9" s="1"/>
  <c r="F2179" i="9" a="1"/>
  <c r="F2179" i="9" s="1"/>
  <c r="D2179" i="9" a="1"/>
  <c r="D2179" i="9" s="1"/>
  <c r="F2178" i="9" a="1"/>
  <c r="F2178" i="9" s="1"/>
  <c r="D2178" i="9" a="1"/>
  <c r="D2178" i="9" s="1"/>
  <c r="F2177" i="9" a="1"/>
  <c r="F2177" i="9" s="1"/>
  <c r="D2177" i="9" a="1"/>
  <c r="D2177" i="9" s="1"/>
  <c r="F2176" i="9" a="1"/>
  <c r="F2176" i="9" s="1"/>
  <c r="D2176" i="9" a="1"/>
  <c r="D2176" i="9" s="1"/>
  <c r="F2175" i="9" a="1"/>
  <c r="F2175" i="9" s="1"/>
  <c r="D2175" i="9" a="1"/>
  <c r="D2175" i="9" s="1"/>
  <c r="F2174" i="9" a="1"/>
  <c r="F2174" i="9" s="1"/>
  <c r="D2174" i="9" a="1"/>
  <c r="D2174" i="9" s="1"/>
  <c r="F2173" i="9" a="1"/>
  <c r="F2173" i="9" s="1"/>
  <c r="D2173" i="9" a="1"/>
  <c r="D2173" i="9" s="1"/>
  <c r="F2172" i="9" a="1"/>
  <c r="F2172" i="9" s="1"/>
  <c r="D2172" i="9" a="1"/>
  <c r="D2172" i="9" s="1"/>
  <c r="F2171" i="9" a="1"/>
  <c r="F2171" i="9" s="1"/>
  <c r="D2171" i="9" a="1"/>
  <c r="D2171" i="9" s="1"/>
  <c r="F2170" i="9" a="1"/>
  <c r="F2170" i="9" s="1"/>
  <c r="D2170" i="9" a="1"/>
  <c r="D2170" i="9" s="1"/>
  <c r="F2169" i="9" a="1"/>
  <c r="F2169" i="9" s="1"/>
  <c r="D2169" i="9" a="1"/>
  <c r="D2169" i="9" s="1"/>
  <c r="F2168" i="9" a="1"/>
  <c r="F2168" i="9" s="1"/>
  <c r="D2168" i="9" a="1"/>
  <c r="D2168" i="9" s="1"/>
  <c r="F2167" i="9" a="1"/>
  <c r="F2167" i="9" s="1"/>
  <c r="D2167" i="9" a="1"/>
  <c r="D2167" i="9" s="1"/>
  <c r="F2166" i="9" a="1"/>
  <c r="F2166" i="9" s="1"/>
  <c r="D2166" i="9" a="1"/>
  <c r="D2166" i="9" s="1"/>
  <c r="F2165" i="9" a="1"/>
  <c r="F2165" i="9" s="1"/>
  <c r="D2165" i="9" a="1"/>
  <c r="D2165" i="9" s="1"/>
  <c r="F2164" i="9" a="1"/>
  <c r="F2164" i="9" s="1"/>
  <c r="D2164" i="9" a="1"/>
  <c r="D2164" i="9" s="1"/>
  <c r="F2163" i="9" a="1"/>
  <c r="F2163" i="9" s="1"/>
  <c r="D2163" i="9" a="1"/>
  <c r="D2163" i="9" s="1"/>
  <c r="F2162" i="9" a="1"/>
  <c r="F2162" i="9" s="1"/>
  <c r="D2162" i="9" a="1"/>
  <c r="D2162" i="9" s="1"/>
  <c r="F2161" i="9" a="1"/>
  <c r="F2161" i="9" s="1"/>
  <c r="D2161" i="9" a="1"/>
  <c r="D2161" i="9" s="1"/>
  <c r="F2160" i="9" a="1"/>
  <c r="F2160" i="9" s="1"/>
  <c r="D2160" i="9" a="1"/>
  <c r="D2160" i="9" s="1"/>
  <c r="F2159" i="9" a="1"/>
  <c r="F2159" i="9" s="1"/>
  <c r="D2159" i="9" a="1"/>
  <c r="D2159" i="9" s="1"/>
  <c r="F2158" i="9" a="1"/>
  <c r="F2158" i="9" s="1"/>
  <c r="D2158" i="9" a="1"/>
  <c r="D2158" i="9" s="1"/>
  <c r="F2157" i="9" a="1"/>
  <c r="F2157" i="9" s="1"/>
  <c r="D2157" i="9" a="1"/>
  <c r="D2157" i="9" s="1"/>
  <c r="F2156" i="9" a="1"/>
  <c r="F2156" i="9" s="1"/>
  <c r="D2156" i="9" a="1"/>
  <c r="D2156" i="9" s="1"/>
  <c r="F2155" i="9" a="1"/>
  <c r="F2155" i="9" s="1"/>
  <c r="D2155" i="9" a="1"/>
  <c r="D2155" i="9" s="1"/>
  <c r="F2154" i="9" a="1"/>
  <c r="F2154" i="9" s="1"/>
  <c r="D2154" i="9" a="1"/>
  <c r="D2154" i="9" s="1"/>
  <c r="F2153" i="9" a="1"/>
  <c r="F2153" i="9" s="1"/>
  <c r="D2153" i="9" a="1"/>
  <c r="D2153" i="9" s="1"/>
  <c r="F2152" i="9" a="1"/>
  <c r="F2152" i="9" s="1"/>
  <c r="D2152" i="9" a="1"/>
  <c r="D2152" i="9" s="1"/>
  <c r="F2151" i="9" a="1"/>
  <c r="F2151" i="9" s="1"/>
  <c r="D2151" i="9" a="1"/>
  <c r="D2151" i="9" s="1"/>
  <c r="F2150" i="9" a="1"/>
  <c r="F2150" i="9" s="1"/>
  <c r="D2150" i="9" a="1"/>
  <c r="D2150" i="9" s="1"/>
  <c r="F2149" i="9" a="1"/>
  <c r="F2149" i="9" s="1"/>
  <c r="D2149" i="9" a="1"/>
  <c r="D2149" i="9" s="1"/>
  <c r="F2148" i="9" a="1"/>
  <c r="F2148" i="9" s="1"/>
  <c r="D2148" i="9" a="1"/>
  <c r="D2148" i="9" s="1"/>
  <c r="F2147" i="9" a="1"/>
  <c r="F2147" i="9" s="1"/>
  <c r="D2147" i="9" a="1"/>
  <c r="D2147" i="9" s="1"/>
  <c r="F2146" i="9" a="1"/>
  <c r="F2146" i="9" s="1"/>
  <c r="D2146" i="9" a="1"/>
  <c r="D2146" i="9" s="1"/>
  <c r="F2145" i="9" a="1"/>
  <c r="F2145" i="9" s="1"/>
  <c r="D2145" i="9" a="1"/>
  <c r="D2145" i="9" s="1"/>
  <c r="F2144" i="9" a="1"/>
  <c r="F2144" i="9" s="1"/>
  <c r="D2144" i="9" a="1"/>
  <c r="D2144" i="9" s="1"/>
  <c r="F2143" i="9" a="1"/>
  <c r="F2143" i="9" s="1"/>
  <c r="D2143" i="9" a="1"/>
  <c r="D2143" i="9" s="1"/>
  <c r="F2142" i="9" a="1"/>
  <c r="F2142" i="9" s="1"/>
  <c r="D2142" i="9" a="1"/>
  <c r="D2142" i="9" s="1"/>
  <c r="F2141" i="9" a="1"/>
  <c r="F2141" i="9" s="1"/>
  <c r="D2141" i="9" a="1"/>
  <c r="D2141" i="9" s="1"/>
  <c r="F2140" i="9" a="1"/>
  <c r="F2140" i="9" s="1"/>
  <c r="D2140" i="9" a="1"/>
  <c r="D2140" i="9" s="1"/>
  <c r="F2139" i="9" a="1"/>
  <c r="F2139" i="9" s="1"/>
  <c r="D2139" i="9" a="1"/>
  <c r="D2139" i="9" s="1"/>
  <c r="F2138" i="9" a="1"/>
  <c r="F2138" i="9" s="1"/>
  <c r="D2138" i="9" a="1"/>
  <c r="D2138" i="9" s="1"/>
  <c r="F2137" i="9" a="1"/>
  <c r="F2137" i="9" s="1"/>
  <c r="D2137" i="9" a="1"/>
  <c r="D2137" i="9" s="1"/>
  <c r="F2136" i="9" a="1"/>
  <c r="F2136" i="9" s="1"/>
  <c r="D2136" i="9" a="1"/>
  <c r="D2136" i="9" s="1"/>
  <c r="F2135" i="9" a="1"/>
  <c r="F2135" i="9" s="1"/>
  <c r="D2135" i="9" a="1"/>
  <c r="D2135" i="9" s="1"/>
  <c r="F2134" i="9" a="1"/>
  <c r="F2134" i="9" s="1"/>
  <c r="D2134" i="9" a="1"/>
  <c r="D2134" i="9" s="1"/>
  <c r="F2133" i="9" a="1"/>
  <c r="F2133" i="9" s="1"/>
  <c r="D2133" i="9" a="1"/>
  <c r="D2133" i="9" s="1"/>
  <c r="F2132" i="9" a="1"/>
  <c r="F2132" i="9" s="1"/>
  <c r="D2132" i="9" a="1"/>
  <c r="D2132" i="9" s="1"/>
  <c r="F2131" i="9" a="1"/>
  <c r="F2131" i="9" s="1"/>
  <c r="D2131" i="9" a="1"/>
  <c r="D2131" i="9" s="1"/>
  <c r="F2130" i="9" a="1"/>
  <c r="F2130" i="9" s="1"/>
  <c r="D2130" i="9" a="1"/>
  <c r="D2130" i="9" s="1"/>
  <c r="F2129" i="9" a="1"/>
  <c r="F2129" i="9" s="1"/>
  <c r="D2129" i="9" a="1"/>
  <c r="D2129" i="9" s="1"/>
  <c r="F2128" i="9" a="1"/>
  <c r="F2128" i="9" s="1"/>
  <c r="D2128" i="9" a="1"/>
  <c r="D2128" i="9" s="1"/>
  <c r="F2127" i="9" a="1"/>
  <c r="F2127" i="9" s="1"/>
  <c r="D2127" i="9" a="1"/>
  <c r="D2127" i="9" s="1"/>
  <c r="F2126" i="9" a="1"/>
  <c r="F2126" i="9" s="1"/>
  <c r="D2126" i="9" a="1"/>
  <c r="D2126" i="9" s="1"/>
  <c r="F2125" i="9" a="1"/>
  <c r="F2125" i="9" s="1"/>
  <c r="D2125" i="9" a="1"/>
  <c r="D2125" i="9" s="1"/>
  <c r="F2124" i="9" a="1"/>
  <c r="F2124" i="9" s="1"/>
  <c r="D2124" i="9" a="1"/>
  <c r="D2124" i="9" s="1"/>
  <c r="F2123" i="9" a="1"/>
  <c r="F2123" i="9" s="1"/>
  <c r="D2123" i="9" a="1"/>
  <c r="D2123" i="9" s="1"/>
  <c r="F2122" i="9" a="1"/>
  <c r="F2122" i="9" s="1"/>
  <c r="D2122" i="9" a="1"/>
  <c r="D2122" i="9" s="1"/>
  <c r="F2121" i="9" a="1"/>
  <c r="F2121" i="9" s="1"/>
  <c r="D2121" i="9" a="1"/>
  <c r="D2121" i="9" s="1"/>
  <c r="F2120" i="9" a="1"/>
  <c r="F2120" i="9" s="1"/>
  <c r="D2120" i="9" a="1"/>
  <c r="D2120" i="9" s="1"/>
  <c r="F2119" i="9" a="1"/>
  <c r="F2119" i="9" s="1"/>
  <c r="D2119" i="9" a="1"/>
  <c r="D2119" i="9" s="1"/>
  <c r="F2118" i="9" a="1"/>
  <c r="F2118" i="9" s="1"/>
  <c r="D2118" i="9" a="1"/>
  <c r="D2118" i="9" s="1"/>
  <c r="F2117" i="9" a="1"/>
  <c r="F2117" i="9" s="1"/>
  <c r="D2117" i="9" a="1"/>
  <c r="D2117" i="9" s="1"/>
  <c r="F2116" i="9" a="1"/>
  <c r="F2116" i="9" s="1"/>
  <c r="D2116" i="9" a="1"/>
  <c r="D2116" i="9" s="1"/>
  <c r="F2115" i="9" a="1"/>
  <c r="F2115" i="9" s="1"/>
  <c r="D2115" i="9" a="1"/>
  <c r="D2115" i="9" s="1"/>
  <c r="F2114" i="9" a="1"/>
  <c r="F2114" i="9" s="1"/>
  <c r="D2114" i="9" a="1"/>
  <c r="D2114" i="9" s="1"/>
  <c r="F2113" i="9" a="1"/>
  <c r="F2113" i="9" s="1"/>
  <c r="D2113" i="9" a="1"/>
  <c r="D2113" i="9" s="1"/>
  <c r="F2112" i="9" a="1"/>
  <c r="F2112" i="9" s="1"/>
  <c r="D2112" i="9" a="1"/>
  <c r="D2112" i="9" s="1"/>
  <c r="F2111" i="9" a="1"/>
  <c r="F2111" i="9" s="1"/>
  <c r="D2111" i="9" a="1"/>
  <c r="D2111" i="9" s="1"/>
  <c r="F2110" i="9" a="1"/>
  <c r="F2110" i="9" s="1"/>
  <c r="D2110" i="9" a="1"/>
  <c r="D2110" i="9" s="1"/>
  <c r="F2109" i="9" a="1"/>
  <c r="F2109" i="9" s="1"/>
  <c r="D2109" i="9" a="1"/>
  <c r="D2109" i="9" s="1"/>
  <c r="F2108" i="9" a="1"/>
  <c r="F2108" i="9" s="1"/>
  <c r="D2108" i="9" a="1"/>
  <c r="D2108" i="9" s="1"/>
  <c r="F2107" i="9" a="1"/>
  <c r="F2107" i="9" s="1"/>
  <c r="D2107" i="9" a="1"/>
  <c r="D2107" i="9" s="1"/>
  <c r="F2106" i="9" a="1"/>
  <c r="F2106" i="9" s="1"/>
  <c r="D2106" i="9" a="1"/>
  <c r="D2106" i="9" s="1"/>
  <c r="F2105" i="9" a="1"/>
  <c r="F2105" i="9" s="1"/>
  <c r="D2105" i="9" a="1"/>
  <c r="D2105" i="9" s="1"/>
  <c r="F2104" i="9" a="1"/>
  <c r="F2104" i="9" s="1"/>
  <c r="D2104" i="9" a="1"/>
  <c r="D2104" i="9" s="1"/>
  <c r="F2103" i="9" a="1"/>
  <c r="F2103" i="9" s="1"/>
  <c r="D2103" i="9" a="1"/>
  <c r="D2103" i="9" s="1"/>
  <c r="F2102" i="9" a="1"/>
  <c r="F2102" i="9" s="1"/>
  <c r="D2102" i="9" a="1"/>
  <c r="D2102" i="9" s="1"/>
  <c r="F2101" i="9" a="1"/>
  <c r="F2101" i="9" s="1"/>
  <c r="D2101" i="9" a="1"/>
  <c r="D2101" i="9" s="1"/>
  <c r="F2100" i="9" a="1"/>
  <c r="F2100" i="9" s="1"/>
  <c r="D2100" i="9" a="1"/>
  <c r="D2100" i="9" s="1"/>
  <c r="F2099" i="9" a="1"/>
  <c r="F2099" i="9" s="1"/>
  <c r="D2099" i="9" a="1"/>
  <c r="D2099" i="9" s="1"/>
  <c r="F2098" i="9" a="1"/>
  <c r="F2098" i="9" s="1"/>
  <c r="D2098" i="9" a="1"/>
  <c r="D2098" i="9" s="1"/>
  <c r="F2097" i="9" a="1"/>
  <c r="F2097" i="9" s="1"/>
  <c r="D2097" i="9" a="1"/>
  <c r="D2097" i="9" s="1"/>
  <c r="F2096" i="9" a="1"/>
  <c r="F2096" i="9" s="1"/>
  <c r="D2096" i="9" a="1"/>
  <c r="D2096" i="9" s="1"/>
  <c r="F2095" i="9" a="1"/>
  <c r="F2095" i="9" s="1"/>
  <c r="D2095" i="9" a="1"/>
  <c r="D2095" i="9" s="1"/>
  <c r="F2094" i="9" a="1"/>
  <c r="F2094" i="9" s="1"/>
  <c r="D2094" i="9" a="1"/>
  <c r="D2094" i="9" s="1"/>
  <c r="F2093" i="9" a="1"/>
  <c r="F2093" i="9" s="1"/>
  <c r="D2093" i="9" a="1"/>
  <c r="D2093" i="9" s="1"/>
  <c r="F2092" i="9" a="1"/>
  <c r="F2092" i="9" s="1"/>
  <c r="D2092" i="9" a="1"/>
  <c r="D2092" i="9" s="1"/>
  <c r="F2091" i="9" a="1"/>
  <c r="F2091" i="9" s="1"/>
  <c r="D2091" i="9" a="1"/>
  <c r="D2091" i="9" s="1"/>
  <c r="F2090" i="9" a="1"/>
  <c r="F2090" i="9" s="1"/>
  <c r="D2090" i="9" a="1"/>
  <c r="D2090" i="9" s="1"/>
  <c r="F2089" i="9" a="1"/>
  <c r="F2089" i="9" s="1"/>
  <c r="D2089" i="9" a="1"/>
  <c r="D2089" i="9" s="1"/>
  <c r="F2088" i="9" a="1"/>
  <c r="F2088" i="9" s="1"/>
  <c r="D2088" i="9" a="1"/>
  <c r="D2088" i="9" s="1"/>
  <c r="F2087" i="9" a="1"/>
  <c r="F2087" i="9" s="1"/>
  <c r="D2087" i="9" a="1"/>
  <c r="D2087" i="9" s="1"/>
  <c r="F2086" i="9" a="1"/>
  <c r="F2086" i="9" s="1"/>
  <c r="D2086" i="9" a="1"/>
  <c r="D2086" i="9" s="1"/>
  <c r="F2085" i="9" a="1"/>
  <c r="F2085" i="9" s="1"/>
  <c r="D2085" i="9" a="1"/>
  <c r="D2085" i="9" s="1"/>
  <c r="F2084" i="9" a="1"/>
  <c r="F2084" i="9" s="1"/>
  <c r="D2084" i="9" a="1"/>
  <c r="D2084" i="9" s="1"/>
  <c r="F2083" i="9" a="1"/>
  <c r="F2083" i="9" s="1"/>
  <c r="D2083" i="9" a="1"/>
  <c r="D2083" i="9" s="1"/>
  <c r="F2082" i="9" a="1"/>
  <c r="F2082" i="9" s="1"/>
  <c r="D2082" i="9" a="1"/>
  <c r="D2082" i="9" s="1"/>
  <c r="F2081" i="9" a="1"/>
  <c r="F2081" i="9" s="1"/>
  <c r="D2081" i="9" a="1"/>
  <c r="D2081" i="9" s="1"/>
  <c r="F2080" i="9" a="1"/>
  <c r="F2080" i="9" s="1"/>
  <c r="D2080" i="9" a="1"/>
  <c r="D2080" i="9" s="1"/>
  <c r="F2079" i="9" a="1"/>
  <c r="F2079" i="9" s="1"/>
  <c r="D2079" i="9" a="1"/>
  <c r="D2079" i="9" s="1"/>
  <c r="F2078" i="9" a="1"/>
  <c r="F2078" i="9" s="1"/>
  <c r="D2078" i="9" a="1"/>
  <c r="D2078" i="9" s="1"/>
  <c r="F2077" i="9" a="1"/>
  <c r="F2077" i="9" s="1"/>
  <c r="D2077" i="9" a="1"/>
  <c r="D2077" i="9" s="1"/>
  <c r="F2076" i="9" a="1"/>
  <c r="F2076" i="9" s="1"/>
  <c r="D2076" i="9" a="1"/>
  <c r="D2076" i="9" s="1"/>
  <c r="F2075" i="9" a="1"/>
  <c r="F2075" i="9" s="1"/>
  <c r="D2075" i="9" a="1"/>
  <c r="D2075" i="9" s="1"/>
  <c r="F2074" i="9" a="1"/>
  <c r="F2074" i="9" s="1"/>
  <c r="D2074" i="9" a="1"/>
  <c r="D2074" i="9" s="1"/>
  <c r="F2073" i="9" a="1"/>
  <c r="F2073" i="9" s="1"/>
  <c r="D2073" i="9" a="1"/>
  <c r="D2073" i="9" s="1"/>
  <c r="F2072" i="9" a="1"/>
  <c r="F2072" i="9" s="1"/>
  <c r="D2072" i="9" a="1"/>
  <c r="D2072" i="9" s="1"/>
  <c r="F2071" i="9" a="1"/>
  <c r="F2071" i="9" s="1"/>
  <c r="D2071" i="9" a="1"/>
  <c r="D2071" i="9" s="1"/>
  <c r="F2070" i="9" a="1"/>
  <c r="F2070" i="9" s="1"/>
  <c r="D2070" i="9" a="1"/>
  <c r="D2070" i="9" s="1"/>
  <c r="F2069" i="9" a="1"/>
  <c r="F2069" i="9" s="1"/>
  <c r="D2069" i="9" a="1"/>
  <c r="D2069" i="9" s="1"/>
  <c r="F2068" i="9" a="1"/>
  <c r="F2068" i="9" s="1"/>
  <c r="D2068" i="9" a="1"/>
  <c r="D2068" i="9" s="1"/>
  <c r="F2067" i="9" a="1"/>
  <c r="F2067" i="9" s="1"/>
  <c r="D2067" i="9" a="1"/>
  <c r="D2067" i="9" s="1"/>
  <c r="F2066" i="9" a="1"/>
  <c r="F2066" i="9" s="1"/>
  <c r="D2066" i="9" a="1"/>
  <c r="D2066" i="9" s="1"/>
  <c r="F2065" i="9" a="1"/>
  <c r="F2065" i="9" s="1"/>
  <c r="D2065" i="9" a="1"/>
  <c r="D2065" i="9" s="1"/>
  <c r="F2064" i="9" a="1"/>
  <c r="F2064" i="9" s="1"/>
  <c r="D2064" i="9" a="1"/>
  <c r="D2064" i="9" s="1"/>
  <c r="F2063" i="9" a="1"/>
  <c r="F2063" i="9" s="1"/>
  <c r="D2063" i="9" a="1"/>
  <c r="D2063" i="9" s="1"/>
  <c r="F2062" i="9" a="1"/>
  <c r="F2062" i="9" s="1"/>
  <c r="D2062" i="9" a="1"/>
  <c r="D2062" i="9" s="1"/>
  <c r="F2061" i="9" a="1"/>
  <c r="F2061" i="9" s="1"/>
  <c r="D2061" i="9" a="1"/>
  <c r="D2061" i="9" s="1"/>
  <c r="F2060" i="9" a="1"/>
  <c r="F2060" i="9" s="1"/>
  <c r="D2060" i="9" a="1"/>
  <c r="D2060" i="9" s="1"/>
  <c r="F2059" i="9" a="1"/>
  <c r="F2059" i="9" s="1"/>
  <c r="D2059" i="9" a="1"/>
  <c r="D2059" i="9" s="1"/>
  <c r="F2058" i="9" a="1"/>
  <c r="F2058" i="9" s="1"/>
  <c r="D2058" i="9" a="1"/>
  <c r="D2058" i="9" s="1"/>
  <c r="F2057" i="9" a="1"/>
  <c r="F2057" i="9" s="1"/>
  <c r="D2057" i="9" a="1"/>
  <c r="D2057" i="9" s="1"/>
  <c r="F2056" i="9" a="1"/>
  <c r="F2056" i="9" s="1"/>
  <c r="D2056" i="9" a="1"/>
  <c r="D2056" i="9" s="1"/>
  <c r="F2055" i="9" a="1"/>
  <c r="F2055" i="9" s="1"/>
  <c r="D2055" i="9" a="1"/>
  <c r="D2055" i="9" s="1"/>
  <c r="F2054" i="9" a="1"/>
  <c r="F2054" i="9" s="1"/>
  <c r="D2054" i="9" a="1"/>
  <c r="D2054" i="9" s="1"/>
  <c r="F2053" i="9" a="1"/>
  <c r="F2053" i="9" s="1"/>
  <c r="D2053" i="9" a="1"/>
  <c r="D2053" i="9" s="1"/>
  <c r="F2052" i="9" a="1"/>
  <c r="F2052" i="9" s="1"/>
  <c r="D2052" i="9" a="1"/>
  <c r="D2052" i="9" s="1"/>
  <c r="F2051" i="9" a="1"/>
  <c r="F2051" i="9" s="1"/>
  <c r="D2051" i="9" a="1"/>
  <c r="D2051" i="9" s="1"/>
  <c r="F2050" i="9" a="1"/>
  <c r="F2050" i="9" s="1"/>
  <c r="D2050" i="9" a="1"/>
  <c r="D2050" i="9" s="1"/>
  <c r="F2049" i="9" a="1"/>
  <c r="F2049" i="9" s="1"/>
  <c r="D2049" i="9" a="1"/>
  <c r="D2049" i="9" s="1"/>
  <c r="F2048" i="9" a="1"/>
  <c r="F2048" i="9" s="1"/>
  <c r="D2048" i="9" a="1"/>
  <c r="D2048" i="9" s="1"/>
  <c r="F2047" i="9" a="1"/>
  <c r="F2047" i="9" s="1"/>
  <c r="D2047" i="9" a="1"/>
  <c r="D2047" i="9" s="1"/>
  <c r="F2046" i="9" a="1"/>
  <c r="F2046" i="9" s="1"/>
  <c r="D2046" i="9" a="1"/>
  <c r="D2046" i="9" s="1"/>
  <c r="F2045" i="9" a="1"/>
  <c r="F2045" i="9" s="1"/>
  <c r="D2045" i="9" a="1"/>
  <c r="D2045" i="9" s="1"/>
  <c r="F2044" i="9" a="1"/>
  <c r="F2044" i="9" s="1"/>
  <c r="D2044" i="9" a="1"/>
  <c r="D2044" i="9" s="1"/>
  <c r="F2043" i="9" a="1"/>
  <c r="F2043" i="9" s="1"/>
  <c r="D2043" i="9" a="1"/>
  <c r="D2043" i="9" s="1"/>
  <c r="F2042" i="9" a="1"/>
  <c r="F2042" i="9" s="1"/>
  <c r="D2042" i="9" a="1"/>
  <c r="D2042" i="9" s="1"/>
  <c r="F2041" i="9" a="1"/>
  <c r="F2041" i="9" s="1"/>
  <c r="D2041" i="9" a="1"/>
  <c r="D2041" i="9" s="1"/>
  <c r="F2040" i="9" a="1"/>
  <c r="F2040" i="9" s="1"/>
  <c r="D2040" i="9" a="1"/>
  <c r="D2040" i="9" s="1"/>
  <c r="F2039" i="9" a="1"/>
  <c r="F2039" i="9" s="1"/>
  <c r="D2039" i="9" a="1"/>
  <c r="D2039" i="9" s="1"/>
  <c r="F2038" i="9" a="1"/>
  <c r="F2038" i="9" s="1"/>
  <c r="D2038" i="9" a="1"/>
  <c r="D2038" i="9" s="1"/>
  <c r="F2037" i="9" a="1"/>
  <c r="F2037" i="9" s="1"/>
  <c r="D2037" i="9" a="1"/>
  <c r="D2037" i="9" s="1"/>
  <c r="F2036" i="9" a="1"/>
  <c r="F2036" i="9" s="1"/>
  <c r="D2036" i="9" a="1"/>
  <c r="D2036" i="9" s="1"/>
  <c r="F2035" i="9" a="1"/>
  <c r="F2035" i="9" s="1"/>
  <c r="D2035" i="9" a="1"/>
  <c r="D2035" i="9" s="1"/>
  <c r="F2034" i="9" a="1"/>
  <c r="F2034" i="9" s="1"/>
  <c r="D2034" i="9" a="1"/>
  <c r="D2034" i="9" s="1"/>
  <c r="F2033" i="9" a="1"/>
  <c r="F2033" i="9" s="1"/>
  <c r="D2033" i="9" a="1"/>
  <c r="D2033" i="9" s="1"/>
  <c r="F2032" i="9" a="1"/>
  <c r="F2032" i="9" s="1"/>
  <c r="D2032" i="9" a="1"/>
  <c r="D2032" i="9" s="1"/>
  <c r="F2031" i="9" a="1"/>
  <c r="F2031" i="9" s="1"/>
  <c r="D2031" i="9" a="1"/>
  <c r="D2031" i="9" s="1"/>
  <c r="F2030" i="9" a="1"/>
  <c r="F2030" i="9" s="1"/>
  <c r="D2030" i="9" a="1"/>
  <c r="D2030" i="9" s="1"/>
  <c r="F2029" i="9" a="1"/>
  <c r="F2029" i="9" s="1"/>
  <c r="D2029" i="9" a="1"/>
  <c r="D2029" i="9" s="1"/>
  <c r="F2028" i="9" a="1"/>
  <c r="F2028" i="9" s="1"/>
  <c r="D2028" i="9" a="1"/>
  <c r="D2028" i="9" s="1"/>
  <c r="F2027" i="9" a="1"/>
  <c r="F2027" i="9" s="1"/>
  <c r="D2027" i="9" a="1"/>
  <c r="D2027" i="9" s="1"/>
  <c r="F2026" i="9" a="1"/>
  <c r="F2026" i="9" s="1"/>
  <c r="D2026" i="9" a="1"/>
  <c r="D2026" i="9" s="1"/>
  <c r="F2025" i="9" a="1"/>
  <c r="F2025" i="9" s="1"/>
  <c r="D2025" i="9" a="1"/>
  <c r="D2025" i="9" s="1"/>
  <c r="F2024" i="9" a="1"/>
  <c r="F2024" i="9" s="1"/>
  <c r="D2024" i="9" a="1"/>
  <c r="D2024" i="9" s="1"/>
  <c r="F2023" i="9" a="1"/>
  <c r="F2023" i="9" s="1"/>
  <c r="D2023" i="9" a="1"/>
  <c r="D2023" i="9" s="1"/>
  <c r="F2022" i="9" a="1"/>
  <c r="F2022" i="9" s="1"/>
  <c r="D2022" i="9" a="1"/>
  <c r="D2022" i="9" s="1"/>
  <c r="F2021" i="9" a="1"/>
  <c r="F2021" i="9" s="1"/>
  <c r="D2021" i="9" a="1"/>
  <c r="D2021" i="9" s="1"/>
  <c r="F2020" i="9" a="1"/>
  <c r="F2020" i="9" s="1"/>
  <c r="D2020" i="9" a="1"/>
  <c r="D2020" i="9" s="1"/>
  <c r="F2019" i="9" a="1"/>
  <c r="F2019" i="9" s="1"/>
  <c r="D2019" i="9" a="1"/>
  <c r="D2019" i="9" s="1"/>
  <c r="F2018" i="9" a="1"/>
  <c r="F2018" i="9" s="1"/>
  <c r="D2018" i="9" a="1"/>
  <c r="D2018" i="9" s="1"/>
  <c r="F2017" i="9" a="1"/>
  <c r="F2017" i="9" s="1"/>
  <c r="D2017" i="9" a="1"/>
  <c r="D2017" i="9" s="1"/>
  <c r="F2016" i="9" a="1"/>
  <c r="F2016" i="9" s="1"/>
  <c r="D2016" i="9" a="1"/>
  <c r="D2016" i="9" s="1"/>
  <c r="F2015" i="9" a="1"/>
  <c r="F2015" i="9" s="1"/>
  <c r="D2015" i="9" a="1"/>
  <c r="D2015" i="9" s="1"/>
  <c r="F2014" i="9" a="1"/>
  <c r="F2014" i="9" s="1"/>
  <c r="D2014" i="9" a="1"/>
  <c r="D2014" i="9" s="1"/>
  <c r="F2013" i="9" a="1"/>
  <c r="F2013" i="9" s="1"/>
  <c r="D2013" i="9" a="1"/>
  <c r="D2013" i="9" s="1"/>
  <c r="F2012" i="9" a="1"/>
  <c r="F2012" i="9" s="1"/>
  <c r="D2012" i="9" a="1"/>
  <c r="D2012" i="9" s="1"/>
  <c r="F2011" i="9" a="1"/>
  <c r="F2011" i="9" s="1"/>
  <c r="D2011" i="9" a="1"/>
  <c r="D2011" i="9" s="1"/>
  <c r="F2010" i="9" a="1"/>
  <c r="F2010" i="9" s="1"/>
  <c r="D2010" i="9" a="1"/>
  <c r="D2010" i="9" s="1"/>
  <c r="F2009" i="9" a="1"/>
  <c r="F2009" i="9" s="1"/>
  <c r="D2009" i="9" a="1"/>
  <c r="D2009" i="9" s="1"/>
  <c r="F2008" i="9" a="1"/>
  <c r="F2008" i="9" s="1"/>
  <c r="D2008" i="9" a="1"/>
  <c r="D2008" i="9" s="1"/>
  <c r="F2007" i="9" a="1"/>
  <c r="F2007" i="9" s="1"/>
  <c r="D2007" i="9" a="1"/>
  <c r="D2007" i="9" s="1"/>
  <c r="F2006" i="9" a="1"/>
  <c r="F2006" i="9" s="1"/>
  <c r="D2006" i="9" a="1"/>
  <c r="D2006" i="9" s="1"/>
  <c r="F2005" i="9" a="1"/>
  <c r="F2005" i="9" s="1"/>
  <c r="D2005" i="9" a="1"/>
  <c r="D2005" i="9" s="1"/>
  <c r="F2004" i="9" a="1"/>
  <c r="F2004" i="9" s="1"/>
  <c r="D2004" i="9" a="1"/>
  <c r="D2004" i="9" s="1"/>
  <c r="F2003" i="9" a="1"/>
  <c r="F2003" i="9" s="1"/>
  <c r="D2003" i="9" a="1"/>
  <c r="D2003" i="9" s="1"/>
  <c r="F2002" i="9" a="1"/>
  <c r="F2002" i="9" s="1"/>
  <c r="D2002" i="9" a="1"/>
  <c r="D2002" i="9" s="1"/>
  <c r="F2001" i="9" a="1"/>
  <c r="F2001" i="9" s="1"/>
  <c r="D2001" i="9" a="1"/>
  <c r="D2001" i="9" s="1"/>
  <c r="F2000" i="9" a="1"/>
  <c r="F2000" i="9" s="1"/>
  <c r="D2000" i="9" a="1"/>
  <c r="D2000" i="9" s="1"/>
  <c r="F1999" i="9" a="1"/>
  <c r="F1999" i="9" s="1"/>
  <c r="D1999" i="9" a="1"/>
  <c r="D1999" i="9" s="1"/>
  <c r="F1998" i="9" a="1"/>
  <c r="F1998" i="9" s="1"/>
  <c r="D1998" i="9" a="1"/>
  <c r="D1998" i="9" s="1"/>
  <c r="F1997" i="9" a="1"/>
  <c r="F1997" i="9" s="1"/>
  <c r="D1997" i="9" a="1"/>
  <c r="D1997" i="9" s="1"/>
  <c r="F1996" i="9" a="1"/>
  <c r="F1996" i="9" s="1"/>
  <c r="D1996" i="9" a="1"/>
  <c r="D1996" i="9" s="1"/>
  <c r="F1995" i="9" a="1"/>
  <c r="F1995" i="9" s="1"/>
  <c r="D1995" i="9" a="1"/>
  <c r="D1995" i="9" s="1"/>
  <c r="F1994" i="9" a="1"/>
  <c r="F1994" i="9" s="1"/>
  <c r="D1994" i="9" a="1"/>
  <c r="D1994" i="9" s="1"/>
  <c r="F1993" i="9" a="1"/>
  <c r="F1993" i="9" s="1"/>
  <c r="D1993" i="9" a="1"/>
  <c r="D1993" i="9" s="1"/>
  <c r="F1992" i="9" a="1"/>
  <c r="F1992" i="9" s="1"/>
  <c r="D1992" i="9" a="1"/>
  <c r="D1992" i="9" s="1"/>
  <c r="F1991" i="9" a="1"/>
  <c r="F1991" i="9" s="1"/>
  <c r="D1991" i="9" a="1"/>
  <c r="D1991" i="9" s="1"/>
  <c r="F1990" i="9" a="1"/>
  <c r="F1990" i="9" s="1"/>
  <c r="D1990" i="9" a="1"/>
  <c r="D1990" i="9" s="1"/>
  <c r="F1989" i="9" a="1"/>
  <c r="F1989" i="9" s="1"/>
  <c r="D1989" i="9" a="1"/>
  <c r="D1989" i="9" s="1"/>
  <c r="F1988" i="9" a="1"/>
  <c r="F1988" i="9" s="1"/>
  <c r="D1988" i="9" a="1"/>
  <c r="D1988" i="9" s="1"/>
  <c r="F1987" i="9" a="1"/>
  <c r="F1987" i="9" s="1"/>
  <c r="D1987" i="9" a="1"/>
  <c r="D1987" i="9" s="1"/>
  <c r="F1986" i="9" a="1"/>
  <c r="F1986" i="9" s="1"/>
  <c r="D1986" i="9" a="1"/>
  <c r="D1986" i="9" s="1"/>
  <c r="F1985" i="9" a="1"/>
  <c r="F1985" i="9" s="1"/>
  <c r="D1985" i="9" a="1"/>
  <c r="D1985" i="9" s="1"/>
  <c r="F1984" i="9" a="1"/>
  <c r="F1984" i="9" s="1"/>
  <c r="D1984" i="9" a="1"/>
  <c r="D1984" i="9" s="1"/>
  <c r="F1983" i="9" a="1"/>
  <c r="F1983" i="9" s="1"/>
  <c r="D1983" i="9" a="1"/>
  <c r="D1983" i="9" s="1"/>
  <c r="F1982" i="9" a="1"/>
  <c r="F1982" i="9" s="1"/>
  <c r="D1982" i="9" a="1"/>
  <c r="D1982" i="9" s="1"/>
  <c r="F1981" i="9" a="1"/>
  <c r="F1981" i="9" s="1"/>
  <c r="D1981" i="9" a="1"/>
  <c r="D1981" i="9" s="1"/>
  <c r="F1980" i="9" a="1"/>
  <c r="F1980" i="9" s="1"/>
  <c r="D1980" i="9" a="1"/>
  <c r="D1980" i="9" s="1"/>
  <c r="F1979" i="9" a="1"/>
  <c r="F1979" i="9" s="1"/>
  <c r="D1979" i="9" a="1"/>
  <c r="D1979" i="9" s="1"/>
  <c r="F1978" i="9" a="1"/>
  <c r="F1978" i="9" s="1"/>
  <c r="D1978" i="9" a="1"/>
  <c r="D1978" i="9" s="1"/>
  <c r="F1977" i="9" a="1"/>
  <c r="F1977" i="9" s="1"/>
  <c r="D1977" i="9" a="1"/>
  <c r="D1977" i="9" s="1"/>
  <c r="F1976" i="9" a="1"/>
  <c r="F1976" i="9" s="1"/>
  <c r="D1976" i="9" a="1"/>
  <c r="D1976" i="9" s="1"/>
  <c r="F1975" i="9" a="1"/>
  <c r="F1975" i="9" s="1"/>
  <c r="D1975" i="9" a="1"/>
  <c r="D1975" i="9" s="1"/>
  <c r="F1974" i="9" a="1"/>
  <c r="F1974" i="9" s="1"/>
  <c r="D1974" i="9" a="1"/>
  <c r="D1974" i="9" s="1"/>
  <c r="F1973" i="9" a="1"/>
  <c r="F1973" i="9" s="1"/>
  <c r="D1973" i="9" a="1"/>
  <c r="D1973" i="9" s="1"/>
  <c r="F1972" i="9" a="1"/>
  <c r="F1972" i="9" s="1"/>
  <c r="D1972" i="9" a="1"/>
  <c r="D1972" i="9" s="1"/>
  <c r="F1971" i="9" a="1"/>
  <c r="F1971" i="9" s="1"/>
  <c r="D1971" i="9" a="1"/>
  <c r="D1971" i="9" s="1"/>
  <c r="F1970" i="9" a="1"/>
  <c r="F1970" i="9" s="1"/>
  <c r="D1970" i="9" a="1"/>
  <c r="D1970" i="9" s="1"/>
  <c r="F1969" i="9" a="1"/>
  <c r="F1969" i="9" s="1"/>
  <c r="D1969" i="9" a="1"/>
  <c r="D1969" i="9" s="1"/>
  <c r="F1968" i="9" a="1"/>
  <c r="F1968" i="9" s="1"/>
  <c r="D1968" i="9" a="1"/>
  <c r="D1968" i="9" s="1"/>
  <c r="F1967" i="9" a="1"/>
  <c r="F1967" i="9" s="1"/>
  <c r="D1967" i="9" a="1"/>
  <c r="D1967" i="9" s="1"/>
  <c r="F1966" i="9" a="1"/>
  <c r="F1966" i="9" s="1"/>
  <c r="D1966" i="9" a="1"/>
  <c r="D1966" i="9" s="1"/>
  <c r="F1965" i="9" a="1"/>
  <c r="F1965" i="9" s="1"/>
  <c r="D1965" i="9" a="1"/>
  <c r="D1965" i="9" s="1"/>
  <c r="F1964" i="9" a="1"/>
  <c r="F1964" i="9" s="1"/>
  <c r="D1964" i="9" a="1"/>
  <c r="D1964" i="9" s="1"/>
  <c r="F1963" i="9" a="1"/>
  <c r="F1963" i="9" s="1"/>
  <c r="D1963" i="9" a="1"/>
  <c r="D1963" i="9" s="1"/>
  <c r="F1962" i="9" a="1"/>
  <c r="F1962" i="9" s="1"/>
  <c r="D1962" i="9" a="1"/>
  <c r="D1962" i="9" s="1"/>
  <c r="F1961" i="9" a="1"/>
  <c r="F1961" i="9" s="1"/>
  <c r="D1961" i="9" a="1"/>
  <c r="D1961" i="9" s="1"/>
  <c r="F1960" i="9" a="1"/>
  <c r="F1960" i="9" s="1"/>
  <c r="D1960" i="9" a="1"/>
  <c r="D1960" i="9" s="1"/>
  <c r="F1959" i="9" a="1"/>
  <c r="F1959" i="9" s="1"/>
  <c r="D1959" i="9" a="1"/>
  <c r="D1959" i="9" s="1"/>
  <c r="F1958" i="9" a="1"/>
  <c r="F1958" i="9" s="1"/>
  <c r="D1958" i="9" a="1"/>
  <c r="D1958" i="9" s="1"/>
  <c r="F1957" i="9" a="1"/>
  <c r="F1957" i="9" s="1"/>
  <c r="D1957" i="9" a="1"/>
  <c r="D1957" i="9" s="1"/>
  <c r="F1956" i="9" a="1"/>
  <c r="F1956" i="9" s="1"/>
  <c r="D1956" i="9" a="1"/>
  <c r="D1956" i="9" s="1"/>
  <c r="F1955" i="9" a="1"/>
  <c r="F1955" i="9" s="1"/>
  <c r="D1955" i="9" a="1"/>
  <c r="D1955" i="9" s="1"/>
  <c r="F1954" i="9" a="1"/>
  <c r="F1954" i="9" s="1"/>
  <c r="D1954" i="9" a="1"/>
  <c r="D1954" i="9" s="1"/>
  <c r="F1953" i="9" a="1"/>
  <c r="F1953" i="9" s="1"/>
  <c r="D1953" i="9" a="1"/>
  <c r="D1953" i="9" s="1"/>
  <c r="F1952" i="9" a="1"/>
  <c r="F1952" i="9" s="1"/>
  <c r="D1952" i="9" a="1"/>
  <c r="D1952" i="9" s="1"/>
  <c r="F1951" i="9" a="1"/>
  <c r="F1951" i="9" s="1"/>
  <c r="D1951" i="9" a="1"/>
  <c r="D1951" i="9" s="1"/>
  <c r="F1950" i="9" a="1"/>
  <c r="F1950" i="9" s="1"/>
  <c r="D1950" i="9" a="1"/>
  <c r="D1950" i="9" s="1"/>
  <c r="F1949" i="9" a="1"/>
  <c r="F1949" i="9" s="1"/>
  <c r="D1949" i="9" a="1"/>
  <c r="D1949" i="9" s="1"/>
  <c r="F1948" i="9" a="1"/>
  <c r="F1948" i="9" s="1"/>
  <c r="D1948" i="9" a="1"/>
  <c r="D1948" i="9" s="1"/>
  <c r="F1947" i="9" a="1"/>
  <c r="F1947" i="9" s="1"/>
  <c r="D1947" i="9" a="1"/>
  <c r="D1947" i="9" s="1"/>
  <c r="F1946" i="9" a="1"/>
  <c r="F1946" i="9" s="1"/>
  <c r="D1946" i="9" a="1"/>
  <c r="D1946" i="9" s="1"/>
  <c r="F1945" i="9" a="1"/>
  <c r="F1945" i="9" s="1"/>
  <c r="D1945" i="9" a="1"/>
  <c r="D1945" i="9" s="1"/>
  <c r="F1944" i="9" a="1"/>
  <c r="F1944" i="9" s="1"/>
  <c r="D1944" i="9" a="1"/>
  <c r="D1944" i="9" s="1"/>
  <c r="F1943" i="9" a="1"/>
  <c r="F1943" i="9" s="1"/>
  <c r="D1943" i="9" a="1"/>
  <c r="D1943" i="9" s="1"/>
  <c r="F1942" i="9" a="1"/>
  <c r="F1942" i="9" s="1"/>
  <c r="D1942" i="9" a="1"/>
  <c r="D1942" i="9" s="1"/>
  <c r="F1941" i="9" a="1"/>
  <c r="F1941" i="9" s="1"/>
  <c r="D1941" i="9" a="1"/>
  <c r="D1941" i="9" s="1"/>
  <c r="F1940" i="9" a="1"/>
  <c r="F1940" i="9" s="1"/>
  <c r="D1940" i="9" a="1"/>
  <c r="D1940" i="9" s="1"/>
  <c r="F1939" i="9" a="1"/>
  <c r="F1939" i="9" s="1"/>
  <c r="D1939" i="9" a="1"/>
  <c r="D1939" i="9" s="1"/>
  <c r="F1938" i="9" a="1"/>
  <c r="F1938" i="9" s="1"/>
  <c r="D1938" i="9" a="1"/>
  <c r="D1938" i="9" s="1"/>
  <c r="F1937" i="9" a="1"/>
  <c r="F1937" i="9" s="1"/>
  <c r="D1937" i="9" a="1"/>
  <c r="D1937" i="9" s="1"/>
  <c r="F1936" i="9" a="1"/>
  <c r="F1936" i="9" s="1"/>
  <c r="D1936" i="9" a="1"/>
  <c r="D1936" i="9" s="1"/>
  <c r="F1935" i="9" a="1"/>
  <c r="F1935" i="9" s="1"/>
  <c r="D1935" i="9" a="1"/>
  <c r="D1935" i="9" s="1"/>
  <c r="F1934" i="9" a="1"/>
  <c r="F1934" i="9" s="1"/>
  <c r="D1934" i="9" a="1"/>
  <c r="D1934" i="9" s="1"/>
  <c r="F1933" i="9" a="1"/>
  <c r="F1933" i="9" s="1"/>
  <c r="D1933" i="9" a="1"/>
  <c r="D1933" i="9" s="1"/>
  <c r="F1932" i="9" a="1"/>
  <c r="F1932" i="9" s="1"/>
  <c r="D1932" i="9" a="1"/>
  <c r="D1932" i="9" s="1"/>
  <c r="F1931" i="9" a="1"/>
  <c r="F1931" i="9" s="1"/>
  <c r="D1931" i="9" a="1"/>
  <c r="D1931" i="9" s="1"/>
  <c r="F1930" i="9" a="1"/>
  <c r="F1930" i="9" s="1"/>
  <c r="D1930" i="9" a="1"/>
  <c r="D1930" i="9" s="1"/>
  <c r="F1929" i="9" a="1"/>
  <c r="F1929" i="9" s="1"/>
  <c r="D1929" i="9" a="1"/>
  <c r="D1929" i="9" s="1"/>
  <c r="F1928" i="9" a="1"/>
  <c r="F1928" i="9" s="1"/>
  <c r="D1928" i="9" a="1"/>
  <c r="D1928" i="9" s="1"/>
  <c r="F1927" i="9" a="1"/>
  <c r="F1927" i="9" s="1"/>
  <c r="D1927" i="9" a="1"/>
  <c r="D1927" i="9" s="1"/>
  <c r="F1926" i="9" a="1"/>
  <c r="F1926" i="9" s="1"/>
  <c r="D1926" i="9" a="1"/>
  <c r="D1926" i="9" s="1"/>
  <c r="F1925" i="9" a="1"/>
  <c r="F1925" i="9" s="1"/>
  <c r="D1925" i="9" a="1"/>
  <c r="D1925" i="9" s="1"/>
  <c r="F1924" i="9" a="1"/>
  <c r="F1924" i="9" s="1"/>
  <c r="D1924" i="9" a="1"/>
  <c r="D1924" i="9" s="1"/>
  <c r="F1923" i="9" a="1"/>
  <c r="F1923" i="9" s="1"/>
  <c r="D1923" i="9" a="1"/>
  <c r="D1923" i="9" s="1"/>
  <c r="F1922" i="9" a="1"/>
  <c r="F1922" i="9" s="1"/>
  <c r="D1922" i="9" a="1"/>
  <c r="D1922" i="9" s="1"/>
  <c r="F1921" i="9" a="1"/>
  <c r="F1921" i="9" s="1"/>
  <c r="D1921" i="9" a="1"/>
  <c r="D1921" i="9" s="1"/>
  <c r="F1920" i="9" a="1"/>
  <c r="F1920" i="9" s="1"/>
  <c r="D1920" i="9" a="1"/>
  <c r="D1920" i="9" s="1"/>
  <c r="F1919" i="9" a="1"/>
  <c r="F1919" i="9" s="1"/>
  <c r="D1919" i="9" a="1"/>
  <c r="D1919" i="9" s="1"/>
  <c r="F1918" i="9" a="1"/>
  <c r="F1918" i="9" s="1"/>
  <c r="D1918" i="9" a="1"/>
  <c r="D1918" i="9" s="1"/>
  <c r="F1917" i="9" a="1"/>
  <c r="F1917" i="9" s="1"/>
  <c r="D1917" i="9" a="1"/>
  <c r="D1917" i="9" s="1"/>
  <c r="F1916" i="9" a="1"/>
  <c r="F1916" i="9" s="1"/>
  <c r="D1916" i="9" a="1"/>
  <c r="D1916" i="9" s="1"/>
  <c r="F1915" i="9" a="1"/>
  <c r="F1915" i="9" s="1"/>
  <c r="D1915" i="9" a="1"/>
  <c r="D1915" i="9" s="1"/>
  <c r="F1914" i="9" a="1"/>
  <c r="F1914" i="9" s="1"/>
  <c r="D1914" i="9" a="1"/>
  <c r="D1914" i="9" s="1"/>
  <c r="F1913" i="9" a="1"/>
  <c r="F1913" i="9" s="1"/>
  <c r="D1913" i="9" a="1"/>
  <c r="D1913" i="9" s="1"/>
  <c r="F1912" i="9" a="1"/>
  <c r="F1912" i="9" s="1"/>
  <c r="D1912" i="9" a="1"/>
  <c r="D1912" i="9" s="1"/>
  <c r="F1911" i="9" a="1"/>
  <c r="F1911" i="9" s="1"/>
  <c r="D1911" i="9" a="1"/>
  <c r="D1911" i="9" s="1"/>
  <c r="F1910" i="9" a="1"/>
  <c r="F1910" i="9" s="1"/>
  <c r="D1910" i="9" a="1"/>
  <c r="D1910" i="9" s="1"/>
  <c r="F1909" i="9" a="1"/>
  <c r="F1909" i="9" s="1"/>
  <c r="D1909" i="9" a="1"/>
  <c r="D1909" i="9" s="1"/>
  <c r="F1908" i="9" a="1"/>
  <c r="F1908" i="9" s="1"/>
  <c r="D1908" i="9" a="1"/>
  <c r="D1908" i="9" s="1"/>
  <c r="F1907" i="9" a="1"/>
  <c r="F1907" i="9" s="1"/>
  <c r="D1907" i="9" a="1"/>
  <c r="D1907" i="9" s="1"/>
  <c r="F1906" i="9" a="1"/>
  <c r="F1906" i="9" s="1"/>
  <c r="D1906" i="9" a="1"/>
  <c r="D1906" i="9" s="1"/>
  <c r="F1905" i="9" a="1"/>
  <c r="F1905" i="9" s="1"/>
  <c r="D1905" i="9" a="1"/>
  <c r="D1905" i="9" s="1"/>
  <c r="F1904" i="9" a="1"/>
  <c r="F1904" i="9" s="1"/>
  <c r="D1904" i="9" a="1"/>
  <c r="D1904" i="9" s="1"/>
  <c r="F1903" i="9" a="1"/>
  <c r="F1903" i="9" s="1"/>
  <c r="D1903" i="9" a="1"/>
  <c r="D1903" i="9" s="1"/>
  <c r="F1902" i="9" a="1"/>
  <c r="F1902" i="9" s="1"/>
  <c r="D1902" i="9" a="1"/>
  <c r="D1902" i="9" s="1"/>
  <c r="F1901" i="9" a="1"/>
  <c r="F1901" i="9" s="1"/>
  <c r="D1901" i="9" a="1"/>
  <c r="D1901" i="9" s="1"/>
  <c r="F1900" i="9" a="1"/>
  <c r="F1900" i="9" s="1"/>
  <c r="D1900" i="9" a="1"/>
  <c r="D1900" i="9" s="1"/>
  <c r="F1899" i="9" a="1"/>
  <c r="F1899" i="9" s="1"/>
  <c r="D1899" i="9" a="1"/>
  <c r="D1899" i="9" s="1"/>
  <c r="F1898" i="9" a="1"/>
  <c r="F1898" i="9" s="1"/>
  <c r="D1898" i="9" a="1"/>
  <c r="D1898" i="9" s="1"/>
  <c r="F1897" i="9" a="1"/>
  <c r="F1897" i="9" s="1"/>
  <c r="D1897" i="9" a="1"/>
  <c r="D1897" i="9" s="1"/>
  <c r="F1896" i="9" a="1"/>
  <c r="F1896" i="9" s="1"/>
  <c r="D1896" i="9" a="1"/>
  <c r="D1896" i="9" s="1"/>
  <c r="F1895" i="9" a="1"/>
  <c r="F1895" i="9" s="1"/>
  <c r="D1895" i="9" a="1"/>
  <c r="D1895" i="9" s="1"/>
  <c r="F1894" i="9" a="1"/>
  <c r="F1894" i="9" s="1"/>
  <c r="D1894" i="9" a="1"/>
  <c r="D1894" i="9" s="1"/>
  <c r="F1893" i="9" a="1"/>
  <c r="F1893" i="9" s="1"/>
  <c r="D1893" i="9" a="1"/>
  <c r="D1893" i="9" s="1"/>
  <c r="F1892" i="9" a="1"/>
  <c r="F1892" i="9" s="1"/>
  <c r="D1892" i="9" a="1"/>
  <c r="D1892" i="9" s="1"/>
  <c r="F1891" i="9" a="1"/>
  <c r="F1891" i="9" s="1"/>
  <c r="D1891" i="9" a="1"/>
  <c r="D1891" i="9" s="1"/>
  <c r="F1890" i="9" a="1"/>
  <c r="F1890" i="9" s="1"/>
  <c r="D1890" i="9" a="1"/>
  <c r="D1890" i="9" s="1"/>
  <c r="F1889" i="9" a="1"/>
  <c r="F1889" i="9" s="1"/>
  <c r="D1889" i="9" a="1"/>
  <c r="D1889" i="9" s="1"/>
  <c r="F1888" i="9" a="1"/>
  <c r="F1888" i="9" s="1"/>
  <c r="D1888" i="9" a="1"/>
  <c r="D1888" i="9" s="1"/>
  <c r="F1887" i="9" a="1"/>
  <c r="F1887" i="9" s="1"/>
  <c r="D1887" i="9" a="1"/>
  <c r="D1887" i="9" s="1"/>
  <c r="F1886" i="9" a="1"/>
  <c r="F1886" i="9" s="1"/>
  <c r="D1886" i="9" a="1"/>
  <c r="D1886" i="9" s="1"/>
  <c r="F1885" i="9" a="1"/>
  <c r="F1885" i="9" s="1"/>
  <c r="D1885" i="9" a="1"/>
  <c r="D1885" i="9" s="1"/>
  <c r="F1884" i="9" a="1"/>
  <c r="F1884" i="9" s="1"/>
  <c r="D1884" i="9" a="1"/>
  <c r="D1884" i="9" s="1"/>
  <c r="F1883" i="9" a="1"/>
  <c r="F1883" i="9" s="1"/>
  <c r="D1883" i="9" a="1"/>
  <c r="D1883" i="9" s="1"/>
  <c r="F1882" i="9" a="1"/>
  <c r="F1882" i="9" s="1"/>
  <c r="D1882" i="9" a="1"/>
  <c r="D1882" i="9" s="1"/>
  <c r="F1881" i="9" a="1"/>
  <c r="F1881" i="9" s="1"/>
  <c r="D1881" i="9" a="1"/>
  <c r="D1881" i="9" s="1"/>
  <c r="F1880" i="9" a="1"/>
  <c r="F1880" i="9" s="1"/>
  <c r="D1880" i="9" a="1"/>
  <c r="D1880" i="9" s="1"/>
  <c r="F1879" i="9" a="1"/>
  <c r="F1879" i="9" s="1"/>
  <c r="D1879" i="9" a="1"/>
  <c r="D1879" i="9" s="1"/>
  <c r="F1878" i="9" a="1"/>
  <c r="F1878" i="9" s="1"/>
  <c r="D1878" i="9" a="1"/>
  <c r="D1878" i="9" s="1"/>
  <c r="F1877" i="9" a="1"/>
  <c r="F1877" i="9" s="1"/>
  <c r="D1877" i="9" a="1"/>
  <c r="D1877" i="9" s="1"/>
  <c r="F1876" i="9" a="1"/>
  <c r="F1876" i="9" s="1"/>
  <c r="D1876" i="9" a="1"/>
  <c r="D1876" i="9" s="1"/>
  <c r="F1875" i="9" a="1"/>
  <c r="F1875" i="9" s="1"/>
  <c r="D1875" i="9" a="1"/>
  <c r="D1875" i="9" s="1"/>
  <c r="F1874" i="9" a="1"/>
  <c r="F1874" i="9" s="1"/>
  <c r="D1874" i="9" a="1"/>
  <c r="D1874" i="9" s="1"/>
  <c r="F1873" i="9" a="1"/>
  <c r="F1873" i="9" s="1"/>
  <c r="D1873" i="9" a="1"/>
  <c r="D1873" i="9" s="1"/>
  <c r="F1872" i="9" a="1"/>
  <c r="F1872" i="9" s="1"/>
  <c r="D1872" i="9" a="1"/>
  <c r="D1872" i="9" s="1"/>
  <c r="F1871" i="9" a="1"/>
  <c r="F1871" i="9" s="1"/>
  <c r="D1871" i="9" a="1"/>
  <c r="D1871" i="9" s="1"/>
  <c r="F1870" i="9" a="1"/>
  <c r="F1870" i="9" s="1"/>
  <c r="D1870" i="9" a="1"/>
  <c r="D1870" i="9" s="1"/>
  <c r="F1869" i="9" a="1"/>
  <c r="F1869" i="9" s="1"/>
  <c r="D1869" i="9" a="1"/>
  <c r="D1869" i="9" s="1"/>
  <c r="F1868" i="9" a="1"/>
  <c r="F1868" i="9" s="1"/>
  <c r="D1868" i="9" a="1"/>
  <c r="D1868" i="9" s="1"/>
  <c r="F1867" i="9" a="1"/>
  <c r="F1867" i="9" s="1"/>
  <c r="D1867" i="9" a="1"/>
  <c r="D1867" i="9" s="1"/>
  <c r="F1866" i="9" a="1"/>
  <c r="F1866" i="9" s="1"/>
  <c r="D1866" i="9" a="1"/>
  <c r="D1866" i="9" s="1"/>
  <c r="F1865" i="9" a="1"/>
  <c r="F1865" i="9" s="1"/>
  <c r="D1865" i="9" a="1"/>
  <c r="D1865" i="9" s="1"/>
  <c r="F1864" i="9" a="1"/>
  <c r="F1864" i="9" s="1"/>
  <c r="D1864" i="9" a="1"/>
  <c r="D1864" i="9" s="1"/>
  <c r="F1863" i="9" a="1"/>
  <c r="F1863" i="9" s="1"/>
  <c r="D1863" i="9" a="1"/>
  <c r="D1863" i="9" s="1"/>
  <c r="F1862" i="9" a="1"/>
  <c r="F1862" i="9" s="1"/>
  <c r="D1862" i="9" a="1"/>
  <c r="D1862" i="9" s="1"/>
  <c r="F1861" i="9" a="1"/>
  <c r="F1861" i="9" s="1"/>
  <c r="D1861" i="9" a="1"/>
  <c r="D1861" i="9" s="1"/>
  <c r="F1860" i="9" a="1"/>
  <c r="F1860" i="9" s="1"/>
  <c r="D1860" i="9" a="1"/>
  <c r="D1860" i="9" s="1"/>
  <c r="F1859" i="9" a="1"/>
  <c r="F1859" i="9" s="1"/>
  <c r="D1859" i="9" a="1"/>
  <c r="D1859" i="9" s="1"/>
  <c r="F1858" i="9" a="1"/>
  <c r="F1858" i="9" s="1"/>
  <c r="D1858" i="9" a="1"/>
  <c r="D1858" i="9" s="1"/>
  <c r="F1857" i="9" a="1"/>
  <c r="F1857" i="9" s="1"/>
  <c r="D1857" i="9" a="1"/>
  <c r="D1857" i="9" s="1"/>
  <c r="F1856" i="9" a="1"/>
  <c r="F1856" i="9" s="1"/>
  <c r="D1856" i="9" a="1"/>
  <c r="D1856" i="9" s="1"/>
  <c r="F1855" i="9" a="1"/>
  <c r="F1855" i="9" s="1"/>
  <c r="D1855" i="9" a="1"/>
  <c r="D1855" i="9" s="1"/>
  <c r="F1854" i="9" a="1"/>
  <c r="F1854" i="9" s="1"/>
  <c r="D1854" i="9" a="1"/>
  <c r="D1854" i="9" s="1"/>
  <c r="F1853" i="9" a="1"/>
  <c r="F1853" i="9" s="1"/>
  <c r="D1853" i="9" a="1"/>
  <c r="D1853" i="9" s="1"/>
  <c r="F1852" i="9" a="1"/>
  <c r="F1852" i="9" s="1"/>
  <c r="D1852" i="9" a="1"/>
  <c r="D1852" i="9" s="1"/>
  <c r="F1851" i="9" a="1"/>
  <c r="F1851" i="9" s="1"/>
  <c r="D1851" i="9" a="1"/>
  <c r="D1851" i="9" s="1"/>
  <c r="F1850" i="9" a="1"/>
  <c r="F1850" i="9" s="1"/>
  <c r="D1850" i="9" a="1"/>
  <c r="D1850" i="9" s="1"/>
  <c r="F1849" i="9" a="1"/>
  <c r="F1849" i="9" s="1"/>
  <c r="D1849" i="9" a="1"/>
  <c r="D1849" i="9" s="1"/>
  <c r="F1848" i="9" a="1"/>
  <c r="F1848" i="9" s="1"/>
  <c r="D1848" i="9" a="1"/>
  <c r="D1848" i="9" s="1"/>
  <c r="F1847" i="9" a="1"/>
  <c r="F1847" i="9" s="1"/>
  <c r="D1847" i="9" a="1"/>
  <c r="D1847" i="9" s="1"/>
  <c r="F1846" i="9" a="1"/>
  <c r="F1846" i="9" s="1"/>
  <c r="D1846" i="9" a="1"/>
  <c r="D1846" i="9" s="1"/>
  <c r="F1845" i="9" a="1"/>
  <c r="F1845" i="9" s="1"/>
  <c r="D1845" i="9" a="1"/>
  <c r="D1845" i="9" s="1"/>
  <c r="F1844" i="9" a="1"/>
  <c r="F1844" i="9" s="1"/>
  <c r="D1844" i="9" a="1"/>
  <c r="D1844" i="9" s="1"/>
  <c r="F1843" i="9" a="1"/>
  <c r="F1843" i="9" s="1"/>
  <c r="D1843" i="9" a="1"/>
  <c r="D1843" i="9" s="1"/>
  <c r="F1842" i="9" a="1"/>
  <c r="F1842" i="9" s="1"/>
  <c r="D1842" i="9" a="1"/>
  <c r="D1842" i="9" s="1"/>
  <c r="F1841" i="9" a="1"/>
  <c r="F1841" i="9" s="1"/>
  <c r="D1841" i="9" a="1"/>
  <c r="D1841" i="9" s="1"/>
  <c r="F1840" i="9" a="1"/>
  <c r="F1840" i="9" s="1"/>
  <c r="D1840" i="9" a="1"/>
  <c r="D1840" i="9" s="1"/>
  <c r="F1839" i="9" a="1"/>
  <c r="F1839" i="9" s="1"/>
  <c r="D1839" i="9" a="1"/>
  <c r="D1839" i="9" s="1"/>
  <c r="F1838" i="9" a="1"/>
  <c r="F1838" i="9" s="1"/>
  <c r="D1838" i="9" a="1"/>
  <c r="D1838" i="9" s="1"/>
  <c r="F1837" i="9" a="1"/>
  <c r="F1837" i="9" s="1"/>
  <c r="D1837" i="9" a="1"/>
  <c r="D1837" i="9" s="1"/>
  <c r="F1836" i="9" a="1"/>
  <c r="F1836" i="9" s="1"/>
  <c r="D1836" i="9" a="1"/>
  <c r="D1836" i="9" s="1"/>
  <c r="F1835" i="9" a="1"/>
  <c r="F1835" i="9" s="1"/>
  <c r="D1835" i="9" a="1"/>
  <c r="D1835" i="9" s="1"/>
  <c r="F1834" i="9" a="1"/>
  <c r="F1834" i="9" s="1"/>
  <c r="D1834" i="9" a="1"/>
  <c r="D1834" i="9" s="1"/>
  <c r="F1833" i="9" a="1"/>
  <c r="F1833" i="9" s="1"/>
  <c r="D1833" i="9" a="1"/>
  <c r="D1833" i="9" s="1"/>
  <c r="F1832" i="9" a="1"/>
  <c r="F1832" i="9" s="1"/>
  <c r="D1832" i="9" a="1"/>
  <c r="D1832" i="9" s="1"/>
  <c r="F1831" i="9" a="1"/>
  <c r="F1831" i="9" s="1"/>
  <c r="D1831" i="9" a="1"/>
  <c r="D1831" i="9" s="1"/>
  <c r="F1830" i="9" a="1"/>
  <c r="F1830" i="9" s="1"/>
  <c r="D1830" i="9" a="1"/>
  <c r="D1830" i="9" s="1"/>
  <c r="F1829" i="9" a="1"/>
  <c r="F1829" i="9" s="1"/>
  <c r="D1829" i="9" a="1"/>
  <c r="D1829" i="9" s="1"/>
  <c r="F1828" i="9" a="1"/>
  <c r="F1828" i="9" s="1"/>
  <c r="D1828" i="9" a="1"/>
  <c r="D1828" i="9" s="1"/>
  <c r="F1827" i="9" a="1"/>
  <c r="F1827" i="9" s="1"/>
  <c r="D1827" i="9" a="1"/>
  <c r="D1827" i="9" s="1"/>
  <c r="F1826" i="9" a="1"/>
  <c r="F1826" i="9" s="1"/>
  <c r="D1826" i="9" a="1"/>
  <c r="D1826" i="9" s="1"/>
  <c r="F1825" i="9" a="1"/>
  <c r="F1825" i="9" s="1"/>
  <c r="D1825" i="9" a="1"/>
  <c r="D1825" i="9" s="1"/>
  <c r="F1824" i="9" a="1"/>
  <c r="F1824" i="9" s="1"/>
  <c r="D1824" i="9" a="1"/>
  <c r="D1824" i="9" s="1"/>
  <c r="F1823" i="9" a="1"/>
  <c r="F1823" i="9" s="1"/>
  <c r="D1823" i="9" a="1"/>
  <c r="D1823" i="9" s="1"/>
  <c r="F1822" i="9" a="1"/>
  <c r="F1822" i="9" s="1"/>
  <c r="D1822" i="9" a="1"/>
  <c r="D1822" i="9" s="1"/>
  <c r="F1821" i="9" a="1"/>
  <c r="F1821" i="9" s="1"/>
  <c r="D1821" i="9" a="1"/>
  <c r="D1821" i="9" s="1"/>
  <c r="F1820" i="9" a="1"/>
  <c r="F1820" i="9" s="1"/>
  <c r="D1820" i="9" a="1"/>
  <c r="D1820" i="9" s="1"/>
  <c r="F1819" i="9" a="1"/>
  <c r="F1819" i="9" s="1"/>
  <c r="D1819" i="9" a="1"/>
  <c r="D1819" i="9" s="1"/>
  <c r="F1818" i="9" a="1"/>
  <c r="F1818" i="9" s="1"/>
  <c r="D1818" i="9" a="1"/>
  <c r="D1818" i="9" s="1"/>
  <c r="F1817" i="9" a="1"/>
  <c r="F1817" i="9" s="1"/>
  <c r="D1817" i="9" a="1"/>
  <c r="D1817" i="9" s="1"/>
  <c r="F1816" i="9" a="1"/>
  <c r="F1816" i="9" s="1"/>
  <c r="D1816" i="9" a="1"/>
  <c r="D1816" i="9" s="1"/>
  <c r="F1815" i="9" a="1"/>
  <c r="F1815" i="9" s="1"/>
  <c r="D1815" i="9" a="1"/>
  <c r="D1815" i="9" s="1"/>
  <c r="F1814" i="9" a="1"/>
  <c r="F1814" i="9" s="1"/>
  <c r="D1814" i="9" a="1"/>
  <c r="D1814" i="9" s="1"/>
  <c r="F1813" i="9" a="1"/>
  <c r="F1813" i="9" s="1"/>
  <c r="D1813" i="9" a="1"/>
  <c r="D1813" i="9" s="1"/>
  <c r="F1812" i="9" a="1"/>
  <c r="F1812" i="9" s="1"/>
  <c r="D1812" i="9" a="1"/>
  <c r="D1812" i="9" s="1"/>
  <c r="F1811" i="9" a="1"/>
  <c r="F1811" i="9" s="1"/>
  <c r="D1811" i="9" a="1"/>
  <c r="D1811" i="9" s="1"/>
  <c r="F1810" i="9" a="1"/>
  <c r="F1810" i="9" s="1"/>
  <c r="D1810" i="9" a="1"/>
  <c r="D1810" i="9" s="1"/>
  <c r="F1809" i="9" a="1"/>
  <c r="F1809" i="9" s="1"/>
  <c r="D1809" i="9" a="1"/>
  <c r="D1809" i="9" s="1"/>
  <c r="F1808" i="9" a="1"/>
  <c r="F1808" i="9" s="1"/>
  <c r="D1808" i="9" a="1"/>
  <c r="D1808" i="9" s="1"/>
  <c r="F1807" i="9" a="1"/>
  <c r="F1807" i="9" s="1"/>
  <c r="D1807" i="9" a="1"/>
  <c r="D1807" i="9" s="1"/>
  <c r="F1806" i="9" a="1"/>
  <c r="F1806" i="9" s="1"/>
  <c r="D1806" i="9" a="1"/>
  <c r="D1806" i="9" s="1"/>
  <c r="F1805" i="9" a="1"/>
  <c r="F1805" i="9" s="1"/>
  <c r="D1805" i="9" a="1"/>
  <c r="D1805" i="9" s="1"/>
  <c r="F1804" i="9" a="1"/>
  <c r="F1804" i="9" s="1"/>
  <c r="D1804" i="9" a="1"/>
  <c r="D1804" i="9" s="1"/>
  <c r="F1803" i="9" a="1"/>
  <c r="F1803" i="9" s="1"/>
  <c r="D1803" i="9" a="1"/>
  <c r="D1803" i="9" s="1"/>
  <c r="F1802" i="9" a="1"/>
  <c r="F1802" i="9" s="1"/>
  <c r="D1802" i="9" a="1"/>
  <c r="D1802" i="9" s="1"/>
  <c r="F1801" i="9" a="1"/>
  <c r="F1801" i="9" s="1"/>
  <c r="D1801" i="9" a="1"/>
  <c r="D1801" i="9" s="1"/>
  <c r="F1800" i="9" a="1"/>
  <c r="F1800" i="9" s="1"/>
  <c r="D1800" i="9" a="1"/>
  <c r="D1800" i="9" s="1"/>
  <c r="F1799" i="9" a="1"/>
  <c r="F1799" i="9" s="1"/>
  <c r="D1799" i="9" a="1"/>
  <c r="D1799" i="9" s="1"/>
  <c r="F1798" i="9" a="1"/>
  <c r="F1798" i="9" s="1"/>
  <c r="D1798" i="9" a="1"/>
  <c r="D1798" i="9" s="1"/>
  <c r="F1797" i="9" a="1"/>
  <c r="F1797" i="9" s="1"/>
  <c r="D1797" i="9" a="1"/>
  <c r="D1797" i="9" s="1"/>
  <c r="F1796" i="9" a="1"/>
  <c r="F1796" i="9" s="1"/>
  <c r="D1796" i="9" a="1"/>
  <c r="D1796" i="9" s="1"/>
  <c r="F1795" i="9" a="1"/>
  <c r="F1795" i="9" s="1"/>
  <c r="D1795" i="9" a="1"/>
  <c r="D1795" i="9" s="1"/>
  <c r="F1794" i="9" a="1"/>
  <c r="F1794" i="9" s="1"/>
  <c r="D1794" i="9" a="1"/>
  <c r="D1794" i="9" s="1"/>
  <c r="F1793" i="9" a="1"/>
  <c r="F1793" i="9" s="1"/>
  <c r="D1793" i="9" a="1"/>
  <c r="D1793" i="9" s="1"/>
  <c r="F1792" i="9" a="1"/>
  <c r="F1792" i="9" s="1"/>
  <c r="D1792" i="9" a="1"/>
  <c r="D1792" i="9" s="1"/>
  <c r="F1791" i="9" a="1"/>
  <c r="F1791" i="9" s="1"/>
  <c r="D1791" i="9" a="1"/>
  <c r="D1791" i="9" s="1"/>
  <c r="F1790" i="9" a="1"/>
  <c r="F1790" i="9" s="1"/>
  <c r="D1790" i="9" a="1"/>
  <c r="D1790" i="9" s="1"/>
  <c r="F1789" i="9" a="1"/>
  <c r="F1789" i="9" s="1"/>
  <c r="D1789" i="9" a="1"/>
  <c r="D1789" i="9" s="1"/>
  <c r="F1788" i="9" a="1"/>
  <c r="F1788" i="9" s="1"/>
  <c r="D1788" i="9" a="1"/>
  <c r="D1788" i="9" s="1"/>
  <c r="F1787" i="9" a="1"/>
  <c r="F1787" i="9" s="1"/>
  <c r="D1787" i="9" a="1"/>
  <c r="D1787" i="9" s="1"/>
  <c r="F1786" i="9" a="1"/>
  <c r="F1786" i="9" s="1"/>
  <c r="D1786" i="9" a="1"/>
  <c r="D1786" i="9" s="1"/>
  <c r="F1785" i="9" a="1"/>
  <c r="F1785" i="9" s="1"/>
  <c r="D1785" i="9" a="1"/>
  <c r="D1785" i="9" s="1"/>
  <c r="F1784" i="9" a="1"/>
  <c r="F1784" i="9" s="1"/>
  <c r="D1784" i="9" a="1"/>
  <c r="D1784" i="9" s="1"/>
  <c r="F1783" i="9" a="1"/>
  <c r="F1783" i="9" s="1"/>
  <c r="D1783" i="9" a="1"/>
  <c r="D1783" i="9" s="1"/>
  <c r="F1782" i="9" a="1"/>
  <c r="F1782" i="9" s="1"/>
  <c r="D1782" i="9" a="1"/>
  <c r="D1782" i="9" s="1"/>
  <c r="F1781" i="9" a="1"/>
  <c r="F1781" i="9" s="1"/>
  <c r="D1781" i="9" a="1"/>
  <c r="D1781" i="9" s="1"/>
  <c r="F1780" i="9" a="1"/>
  <c r="F1780" i="9" s="1"/>
  <c r="D1780" i="9" a="1"/>
  <c r="D1780" i="9" s="1"/>
  <c r="F1779" i="9" a="1"/>
  <c r="F1779" i="9" s="1"/>
  <c r="D1779" i="9" a="1"/>
  <c r="D1779" i="9" s="1"/>
  <c r="F1778" i="9" a="1"/>
  <c r="F1778" i="9" s="1"/>
  <c r="D1778" i="9" a="1"/>
  <c r="D1778" i="9" s="1"/>
  <c r="F1777" i="9" a="1"/>
  <c r="F1777" i="9" s="1"/>
  <c r="D1777" i="9" a="1"/>
  <c r="D1777" i="9" s="1"/>
  <c r="F1776" i="9" a="1"/>
  <c r="F1776" i="9" s="1"/>
  <c r="D1776" i="9" a="1"/>
  <c r="D1776" i="9" s="1"/>
  <c r="F1775" i="9" a="1"/>
  <c r="F1775" i="9" s="1"/>
  <c r="D1775" i="9" a="1"/>
  <c r="D1775" i="9" s="1"/>
  <c r="F1774" i="9" a="1"/>
  <c r="F1774" i="9" s="1"/>
  <c r="D1774" i="9" a="1"/>
  <c r="D1774" i="9" s="1"/>
  <c r="F1773" i="9" a="1"/>
  <c r="F1773" i="9" s="1"/>
  <c r="D1773" i="9" a="1"/>
  <c r="D1773" i="9" s="1"/>
  <c r="F1772" i="9" a="1"/>
  <c r="F1772" i="9" s="1"/>
  <c r="D1772" i="9" a="1"/>
  <c r="D1772" i="9" s="1"/>
  <c r="F1771" i="9" a="1"/>
  <c r="F1771" i="9" s="1"/>
  <c r="D1771" i="9" a="1"/>
  <c r="D1771" i="9" s="1"/>
  <c r="F1770" i="9" a="1"/>
  <c r="F1770" i="9" s="1"/>
  <c r="D1770" i="9" a="1"/>
  <c r="D1770" i="9" s="1"/>
  <c r="F1769" i="9" a="1"/>
  <c r="F1769" i="9" s="1"/>
  <c r="D1769" i="9" a="1"/>
  <c r="D1769" i="9" s="1"/>
  <c r="F1768" i="9" a="1"/>
  <c r="F1768" i="9" s="1"/>
  <c r="D1768" i="9" a="1"/>
  <c r="D1768" i="9" s="1"/>
  <c r="F1767" i="9" a="1"/>
  <c r="F1767" i="9" s="1"/>
  <c r="D1767" i="9" a="1"/>
  <c r="D1767" i="9" s="1"/>
  <c r="F1766" i="9" a="1"/>
  <c r="F1766" i="9" s="1"/>
  <c r="D1766" i="9" a="1"/>
  <c r="D1766" i="9" s="1"/>
  <c r="F1765" i="9" a="1"/>
  <c r="F1765" i="9" s="1"/>
  <c r="D1765" i="9" a="1"/>
  <c r="D1765" i="9" s="1"/>
  <c r="F1764" i="9" a="1"/>
  <c r="F1764" i="9" s="1"/>
  <c r="D1764" i="9" a="1"/>
  <c r="D1764" i="9" s="1"/>
  <c r="F1763" i="9" a="1"/>
  <c r="F1763" i="9" s="1"/>
  <c r="D1763" i="9" a="1"/>
  <c r="D1763" i="9" s="1"/>
  <c r="F1762" i="9" a="1"/>
  <c r="F1762" i="9" s="1"/>
  <c r="D1762" i="9" a="1"/>
  <c r="D1762" i="9" s="1"/>
  <c r="F1761" i="9" a="1"/>
  <c r="F1761" i="9" s="1"/>
  <c r="D1761" i="9" a="1"/>
  <c r="D1761" i="9" s="1"/>
  <c r="F1760" i="9" a="1"/>
  <c r="F1760" i="9" s="1"/>
  <c r="D1760" i="9" a="1"/>
  <c r="D1760" i="9" s="1"/>
  <c r="F1759" i="9" a="1"/>
  <c r="F1759" i="9" s="1"/>
  <c r="D1759" i="9" a="1"/>
  <c r="D1759" i="9" s="1"/>
  <c r="F1758" i="9" a="1"/>
  <c r="F1758" i="9" s="1"/>
  <c r="D1758" i="9" a="1"/>
  <c r="D1758" i="9" s="1"/>
  <c r="F1757" i="9" a="1"/>
  <c r="F1757" i="9" s="1"/>
  <c r="D1757" i="9" a="1"/>
  <c r="D1757" i="9" s="1"/>
  <c r="F1756" i="9" a="1"/>
  <c r="F1756" i="9" s="1"/>
  <c r="D1756" i="9" a="1"/>
  <c r="D1756" i="9" s="1"/>
  <c r="F1755" i="9" a="1"/>
  <c r="F1755" i="9" s="1"/>
  <c r="D1755" i="9" a="1"/>
  <c r="D1755" i="9" s="1"/>
  <c r="F1754" i="9" a="1"/>
  <c r="F1754" i="9" s="1"/>
  <c r="D1754" i="9" a="1"/>
  <c r="D1754" i="9" s="1"/>
  <c r="F1753" i="9" a="1"/>
  <c r="F1753" i="9" s="1"/>
  <c r="D1753" i="9" a="1"/>
  <c r="D1753" i="9" s="1"/>
  <c r="F1752" i="9" a="1"/>
  <c r="F1752" i="9" s="1"/>
  <c r="D1752" i="9" a="1"/>
  <c r="D1752" i="9" s="1"/>
  <c r="F1751" i="9" a="1"/>
  <c r="F1751" i="9" s="1"/>
  <c r="D1751" i="9" a="1"/>
  <c r="D1751" i="9" s="1"/>
  <c r="F1750" i="9" a="1"/>
  <c r="F1750" i="9" s="1"/>
  <c r="D1750" i="9" a="1"/>
  <c r="D1750" i="9" s="1"/>
  <c r="F1749" i="9" a="1"/>
  <c r="F1749" i="9" s="1"/>
  <c r="D1749" i="9" a="1"/>
  <c r="D1749" i="9" s="1"/>
  <c r="F1748" i="9" a="1"/>
  <c r="F1748" i="9" s="1"/>
  <c r="D1748" i="9" a="1"/>
  <c r="D1748" i="9" s="1"/>
  <c r="F1747" i="9" a="1"/>
  <c r="F1747" i="9" s="1"/>
  <c r="D1747" i="9" a="1"/>
  <c r="D1747" i="9" s="1"/>
  <c r="F1746" i="9" a="1"/>
  <c r="F1746" i="9" s="1"/>
  <c r="D1746" i="9" a="1"/>
  <c r="D1746" i="9" s="1"/>
  <c r="F1745" i="9" a="1"/>
  <c r="F1745" i="9" s="1"/>
  <c r="D1745" i="9" a="1"/>
  <c r="D1745" i="9" s="1"/>
  <c r="F1744" i="9" a="1"/>
  <c r="F1744" i="9" s="1"/>
  <c r="D1744" i="9" a="1"/>
  <c r="D1744" i="9" s="1"/>
  <c r="F1743" i="9" a="1"/>
  <c r="F1743" i="9" s="1"/>
  <c r="D1743" i="9" a="1"/>
  <c r="D1743" i="9" s="1"/>
  <c r="F1742" i="9" a="1"/>
  <c r="F1742" i="9" s="1"/>
  <c r="D1742" i="9" a="1"/>
  <c r="D1742" i="9" s="1"/>
  <c r="F1741" i="9" a="1"/>
  <c r="F1741" i="9" s="1"/>
  <c r="D1741" i="9" a="1"/>
  <c r="D1741" i="9" s="1"/>
  <c r="F1740" i="9" a="1"/>
  <c r="F1740" i="9" s="1"/>
  <c r="D1740" i="9" a="1"/>
  <c r="D1740" i="9" s="1"/>
  <c r="F1739" i="9" a="1"/>
  <c r="F1739" i="9" s="1"/>
  <c r="D1739" i="9" a="1"/>
  <c r="D1739" i="9" s="1"/>
  <c r="F1738" i="9" a="1"/>
  <c r="F1738" i="9" s="1"/>
  <c r="D1738" i="9" a="1"/>
  <c r="D1738" i="9" s="1"/>
  <c r="F1737" i="9" a="1"/>
  <c r="F1737" i="9" s="1"/>
  <c r="D1737" i="9" a="1"/>
  <c r="D1737" i="9" s="1"/>
  <c r="F1736" i="9" a="1"/>
  <c r="F1736" i="9" s="1"/>
  <c r="D1736" i="9" a="1"/>
  <c r="D1736" i="9" s="1"/>
  <c r="F1735" i="9" a="1"/>
  <c r="F1735" i="9" s="1"/>
  <c r="D1735" i="9" a="1"/>
  <c r="D1735" i="9" s="1"/>
  <c r="F1734" i="9" a="1"/>
  <c r="F1734" i="9" s="1"/>
  <c r="D1734" i="9" a="1"/>
  <c r="D1734" i="9" s="1"/>
  <c r="F1733" i="9" a="1"/>
  <c r="F1733" i="9" s="1"/>
  <c r="D1733" i="9" a="1"/>
  <c r="D1733" i="9" s="1"/>
  <c r="F1732" i="9" a="1"/>
  <c r="F1732" i="9" s="1"/>
  <c r="D1732" i="9" a="1"/>
  <c r="D1732" i="9" s="1"/>
  <c r="F1731" i="9" a="1"/>
  <c r="F1731" i="9" s="1"/>
  <c r="D1731" i="9" a="1"/>
  <c r="D1731" i="9" s="1"/>
  <c r="F1730" i="9" a="1"/>
  <c r="F1730" i="9" s="1"/>
  <c r="D1730" i="9" a="1"/>
  <c r="D1730" i="9" s="1"/>
  <c r="F1729" i="9" a="1"/>
  <c r="F1729" i="9" s="1"/>
  <c r="D1729" i="9" a="1"/>
  <c r="D1729" i="9" s="1"/>
  <c r="F1728" i="9" a="1"/>
  <c r="F1728" i="9" s="1"/>
  <c r="D1728" i="9" a="1"/>
  <c r="D1728" i="9" s="1"/>
  <c r="F1727" i="9" a="1"/>
  <c r="F1727" i="9" s="1"/>
  <c r="D1727" i="9" a="1"/>
  <c r="D1727" i="9" s="1"/>
  <c r="F1726" i="9" a="1"/>
  <c r="F1726" i="9" s="1"/>
  <c r="D1726" i="9" a="1"/>
  <c r="D1726" i="9" s="1"/>
  <c r="F1725" i="9" a="1"/>
  <c r="F1725" i="9" s="1"/>
  <c r="D1725" i="9" a="1"/>
  <c r="D1725" i="9" s="1"/>
  <c r="F1724" i="9" a="1"/>
  <c r="F1724" i="9" s="1"/>
  <c r="D1724" i="9" a="1"/>
  <c r="D1724" i="9" s="1"/>
  <c r="F1723" i="9" a="1"/>
  <c r="F1723" i="9" s="1"/>
  <c r="D1723" i="9" a="1"/>
  <c r="D1723" i="9" s="1"/>
  <c r="F1722" i="9" a="1"/>
  <c r="F1722" i="9" s="1"/>
  <c r="D1722" i="9" a="1"/>
  <c r="D1722" i="9" s="1"/>
  <c r="F1721" i="9" a="1"/>
  <c r="F1721" i="9" s="1"/>
  <c r="D1721" i="9" a="1"/>
  <c r="D1721" i="9" s="1"/>
  <c r="F1720" i="9" a="1"/>
  <c r="F1720" i="9" s="1"/>
  <c r="D1720" i="9" a="1"/>
  <c r="D1720" i="9" s="1"/>
  <c r="F1719" i="9" a="1"/>
  <c r="F1719" i="9" s="1"/>
  <c r="D1719" i="9" a="1"/>
  <c r="D1719" i="9" s="1"/>
  <c r="F1718" i="9" a="1"/>
  <c r="F1718" i="9" s="1"/>
  <c r="D1718" i="9" a="1"/>
  <c r="D1718" i="9" s="1"/>
  <c r="F1717" i="9" a="1"/>
  <c r="F1717" i="9" s="1"/>
  <c r="D1717" i="9" a="1"/>
  <c r="D1717" i="9" s="1"/>
  <c r="F1716" i="9" a="1"/>
  <c r="F1716" i="9" s="1"/>
  <c r="D1716" i="9" a="1"/>
  <c r="D1716" i="9" s="1"/>
  <c r="F1715" i="9" a="1"/>
  <c r="F1715" i="9" s="1"/>
  <c r="D1715" i="9" a="1"/>
  <c r="D1715" i="9" s="1"/>
  <c r="F1714" i="9" a="1"/>
  <c r="F1714" i="9" s="1"/>
  <c r="D1714" i="9" a="1"/>
  <c r="D1714" i="9" s="1"/>
  <c r="F1713" i="9" a="1"/>
  <c r="F1713" i="9" s="1"/>
  <c r="D1713" i="9" a="1"/>
  <c r="D1713" i="9" s="1"/>
  <c r="F1712" i="9" a="1"/>
  <c r="F1712" i="9" s="1"/>
  <c r="D1712" i="9" a="1"/>
  <c r="D1712" i="9" s="1"/>
  <c r="F1711" i="9" a="1"/>
  <c r="F1711" i="9" s="1"/>
  <c r="D1711" i="9" a="1"/>
  <c r="D1711" i="9" s="1"/>
  <c r="F1710" i="9" a="1"/>
  <c r="F1710" i="9" s="1"/>
  <c r="D1710" i="9" a="1"/>
  <c r="D1710" i="9" s="1"/>
  <c r="F1709" i="9" a="1"/>
  <c r="F1709" i="9" s="1"/>
  <c r="D1709" i="9" a="1"/>
  <c r="D1709" i="9" s="1"/>
  <c r="F1708" i="9" a="1"/>
  <c r="F1708" i="9" s="1"/>
  <c r="D1708" i="9" a="1"/>
  <c r="D1708" i="9" s="1"/>
  <c r="F1707" i="9" a="1"/>
  <c r="F1707" i="9" s="1"/>
  <c r="D1707" i="9" a="1"/>
  <c r="D1707" i="9" s="1"/>
  <c r="F1706" i="9" a="1"/>
  <c r="F1706" i="9" s="1"/>
  <c r="D1706" i="9" a="1"/>
  <c r="D1706" i="9" s="1"/>
  <c r="F1705" i="9" a="1"/>
  <c r="F1705" i="9" s="1"/>
  <c r="D1705" i="9" a="1"/>
  <c r="D1705" i="9" s="1"/>
  <c r="F1704" i="9" a="1"/>
  <c r="F1704" i="9" s="1"/>
  <c r="D1704" i="9" a="1"/>
  <c r="D1704" i="9" s="1"/>
  <c r="F1703" i="9" a="1"/>
  <c r="F1703" i="9" s="1"/>
  <c r="D1703" i="9" a="1"/>
  <c r="D1703" i="9" s="1"/>
  <c r="F1702" i="9" a="1"/>
  <c r="F1702" i="9" s="1"/>
  <c r="D1702" i="9" a="1"/>
  <c r="D1702" i="9" s="1"/>
  <c r="F1701" i="9" a="1"/>
  <c r="F1701" i="9" s="1"/>
  <c r="D1701" i="9" a="1"/>
  <c r="D1701" i="9" s="1"/>
  <c r="F1700" i="9" a="1"/>
  <c r="F1700" i="9" s="1"/>
  <c r="D1700" i="9" a="1"/>
  <c r="D1700" i="9" s="1"/>
  <c r="F1699" i="9" a="1"/>
  <c r="F1699" i="9" s="1"/>
  <c r="D1699" i="9" a="1"/>
  <c r="D1699" i="9" s="1"/>
  <c r="F1698" i="9" a="1"/>
  <c r="F1698" i="9" s="1"/>
  <c r="D1698" i="9" a="1"/>
  <c r="D1698" i="9" s="1"/>
  <c r="F1697" i="9" a="1"/>
  <c r="F1697" i="9" s="1"/>
  <c r="D1697" i="9" a="1"/>
  <c r="D1697" i="9" s="1"/>
  <c r="F1696" i="9" a="1"/>
  <c r="F1696" i="9" s="1"/>
  <c r="D1696" i="9" a="1"/>
  <c r="D1696" i="9" s="1"/>
  <c r="F1695" i="9" a="1"/>
  <c r="F1695" i="9" s="1"/>
  <c r="D1695" i="9" a="1"/>
  <c r="D1695" i="9" s="1"/>
  <c r="F1694" i="9" a="1"/>
  <c r="F1694" i="9" s="1"/>
  <c r="D1694" i="9" a="1"/>
  <c r="D1694" i="9" s="1"/>
  <c r="F1693" i="9" a="1"/>
  <c r="F1693" i="9" s="1"/>
  <c r="D1693" i="9" a="1"/>
  <c r="D1693" i="9" s="1"/>
  <c r="F1692" i="9" a="1"/>
  <c r="F1692" i="9" s="1"/>
  <c r="D1692" i="9" a="1"/>
  <c r="D1692" i="9" s="1"/>
  <c r="F1691" i="9" a="1"/>
  <c r="F1691" i="9" s="1"/>
  <c r="D1691" i="9" a="1"/>
  <c r="D1691" i="9" s="1"/>
  <c r="F1690" i="9" a="1"/>
  <c r="F1690" i="9" s="1"/>
  <c r="D1690" i="9" a="1"/>
  <c r="D1690" i="9" s="1"/>
  <c r="F1689" i="9" a="1"/>
  <c r="F1689" i="9" s="1"/>
  <c r="D1689" i="9" a="1"/>
  <c r="D1689" i="9" s="1"/>
  <c r="F1688" i="9" a="1"/>
  <c r="F1688" i="9" s="1"/>
  <c r="D1688" i="9" a="1"/>
  <c r="D1688" i="9" s="1"/>
  <c r="F1687" i="9" a="1"/>
  <c r="F1687" i="9" s="1"/>
  <c r="D1687" i="9" a="1"/>
  <c r="D1687" i="9" s="1"/>
  <c r="F1686" i="9" a="1"/>
  <c r="F1686" i="9" s="1"/>
  <c r="D1686" i="9" a="1"/>
  <c r="D1686" i="9" s="1"/>
  <c r="F1685" i="9" a="1"/>
  <c r="F1685" i="9" s="1"/>
  <c r="D1685" i="9" a="1"/>
  <c r="D1685" i="9" s="1"/>
  <c r="F1684" i="9" a="1"/>
  <c r="F1684" i="9" s="1"/>
  <c r="D1684" i="9" a="1"/>
  <c r="D1684" i="9" s="1"/>
  <c r="F1683" i="9" a="1"/>
  <c r="F1683" i="9" s="1"/>
  <c r="D1683" i="9" a="1"/>
  <c r="D1683" i="9" s="1"/>
  <c r="F1682" i="9" a="1"/>
  <c r="F1682" i="9" s="1"/>
  <c r="D1682" i="9" a="1"/>
  <c r="D1682" i="9" s="1"/>
  <c r="F1681" i="9" a="1"/>
  <c r="F1681" i="9" s="1"/>
  <c r="D1681" i="9" a="1"/>
  <c r="D1681" i="9" s="1"/>
  <c r="F1680" i="9" a="1"/>
  <c r="F1680" i="9" s="1"/>
  <c r="D1680" i="9" a="1"/>
  <c r="D1680" i="9" s="1"/>
  <c r="F1679" i="9" a="1"/>
  <c r="F1679" i="9" s="1"/>
  <c r="D1679" i="9" a="1"/>
  <c r="D1679" i="9" s="1"/>
  <c r="F1678" i="9" a="1"/>
  <c r="F1678" i="9" s="1"/>
  <c r="D1678" i="9" a="1"/>
  <c r="D1678" i="9" s="1"/>
  <c r="F1677" i="9" a="1"/>
  <c r="F1677" i="9" s="1"/>
  <c r="D1677" i="9" a="1"/>
  <c r="D1677" i="9" s="1"/>
  <c r="F1676" i="9" a="1"/>
  <c r="F1676" i="9" s="1"/>
  <c r="D1676" i="9" a="1"/>
  <c r="D1676" i="9" s="1"/>
  <c r="F1675" i="9" a="1"/>
  <c r="F1675" i="9" s="1"/>
  <c r="D1675" i="9" a="1"/>
  <c r="D1675" i="9" s="1"/>
  <c r="F1674" i="9" a="1"/>
  <c r="F1674" i="9" s="1"/>
  <c r="D1674" i="9" a="1"/>
  <c r="D1674" i="9" s="1"/>
  <c r="F1673" i="9" a="1"/>
  <c r="F1673" i="9" s="1"/>
  <c r="D1673" i="9" a="1"/>
  <c r="D1673" i="9" s="1"/>
  <c r="F1672" i="9" a="1"/>
  <c r="F1672" i="9" s="1"/>
  <c r="D1672" i="9" a="1"/>
  <c r="D1672" i="9" s="1"/>
  <c r="F1671" i="9" a="1"/>
  <c r="F1671" i="9" s="1"/>
  <c r="D1671" i="9" a="1"/>
  <c r="D1671" i="9" s="1"/>
  <c r="F1670" i="9" a="1"/>
  <c r="F1670" i="9" s="1"/>
  <c r="D1670" i="9" a="1"/>
  <c r="D1670" i="9" s="1"/>
  <c r="F1669" i="9" a="1"/>
  <c r="F1669" i="9" s="1"/>
  <c r="D1669" i="9" a="1"/>
  <c r="D1669" i="9" s="1"/>
  <c r="F1668" i="9" a="1"/>
  <c r="F1668" i="9" s="1"/>
  <c r="D1668" i="9" a="1"/>
  <c r="D1668" i="9" s="1"/>
  <c r="F1667" i="9" a="1"/>
  <c r="F1667" i="9" s="1"/>
  <c r="D1667" i="9" a="1"/>
  <c r="D1667" i="9" s="1"/>
  <c r="F1666" i="9" a="1"/>
  <c r="F1666" i="9" s="1"/>
  <c r="D1666" i="9" a="1"/>
  <c r="D1666" i="9" s="1"/>
  <c r="F1665" i="9" a="1"/>
  <c r="F1665" i="9" s="1"/>
  <c r="D1665" i="9" a="1"/>
  <c r="D1665" i="9" s="1"/>
  <c r="F1664" i="9" a="1"/>
  <c r="F1664" i="9" s="1"/>
  <c r="D1664" i="9" a="1"/>
  <c r="D1664" i="9" s="1"/>
  <c r="F1663" i="9" a="1"/>
  <c r="F1663" i="9" s="1"/>
  <c r="D1663" i="9" a="1"/>
  <c r="D1663" i="9" s="1"/>
  <c r="F1662" i="9" a="1"/>
  <c r="F1662" i="9" s="1"/>
  <c r="D1662" i="9" a="1"/>
  <c r="D1662" i="9" s="1"/>
  <c r="F1661" i="9" a="1"/>
  <c r="F1661" i="9" s="1"/>
  <c r="D1661" i="9" a="1"/>
  <c r="D1661" i="9" s="1"/>
  <c r="F1660" i="9" a="1"/>
  <c r="F1660" i="9" s="1"/>
  <c r="D1660" i="9" a="1"/>
  <c r="D1660" i="9" s="1"/>
  <c r="F1659" i="9" a="1"/>
  <c r="F1659" i="9" s="1"/>
  <c r="D1659" i="9" a="1"/>
  <c r="D1659" i="9" s="1"/>
  <c r="F1658" i="9" a="1"/>
  <c r="F1658" i="9" s="1"/>
  <c r="D1658" i="9" a="1"/>
  <c r="D1658" i="9" s="1"/>
  <c r="F1657" i="9" a="1"/>
  <c r="F1657" i="9" s="1"/>
  <c r="D1657" i="9" a="1"/>
  <c r="D1657" i="9" s="1"/>
  <c r="F1656" i="9" a="1"/>
  <c r="F1656" i="9" s="1"/>
  <c r="D1656" i="9" a="1"/>
  <c r="D1656" i="9" s="1"/>
  <c r="F1655" i="9" a="1"/>
  <c r="F1655" i="9" s="1"/>
  <c r="D1655" i="9" a="1"/>
  <c r="D1655" i="9" s="1"/>
  <c r="F1654" i="9" a="1"/>
  <c r="F1654" i="9" s="1"/>
  <c r="D1654" i="9" a="1"/>
  <c r="D1654" i="9" s="1"/>
  <c r="F1653" i="9" a="1"/>
  <c r="F1653" i="9" s="1"/>
  <c r="D1653" i="9" a="1"/>
  <c r="D1653" i="9" s="1"/>
  <c r="F1652" i="9" a="1"/>
  <c r="F1652" i="9" s="1"/>
  <c r="D1652" i="9" a="1"/>
  <c r="D1652" i="9" s="1"/>
  <c r="F1651" i="9" a="1"/>
  <c r="F1651" i="9" s="1"/>
  <c r="D1651" i="9" a="1"/>
  <c r="D1651" i="9" s="1"/>
  <c r="F1650" i="9" a="1"/>
  <c r="F1650" i="9" s="1"/>
  <c r="D1650" i="9" a="1"/>
  <c r="D1650" i="9" s="1"/>
  <c r="F1649" i="9" a="1"/>
  <c r="F1649" i="9" s="1"/>
  <c r="D1649" i="9" a="1"/>
  <c r="D1649" i="9" s="1"/>
  <c r="F1648" i="9" a="1"/>
  <c r="F1648" i="9" s="1"/>
  <c r="D1648" i="9" a="1"/>
  <c r="D1648" i="9" s="1"/>
  <c r="F1647" i="9" a="1"/>
  <c r="F1647" i="9" s="1"/>
  <c r="D1647" i="9" a="1"/>
  <c r="D1647" i="9" s="1"/>
  <c r="F1646" i="9" a="1"/>
  <c r="F1646" i="9" s="1"/>
  <c r="D1646" i="9" a="1"/>
  <c r="D1646" i="9" s="1"/>
  <c r="F1645" i="9" a="1"/>
  <c r="F1645" i="9" s="1"/>
  <c r="D1645" i="9" a="1"/>
  <c r="D1645" i="9" s="1"/>
  <c r="F1644" i="9" a="1"/>
  <c r="F1644" i="9" s="1"/>
  <c r="D1644" i="9" a="1"/>
  <c r="D1644" i="9" s="1"/>
  <c r="F1643" i="9" a="1"/>
  <c r="F1643" i="9" s="1"/>
  <c r="D1643" i="9" a="1"/>
  <c r="D1643" i="9" s="1"/>
  <c r="F1642" i="9" a="1"/>
  <c r="F1642" i="9" s="1"/>
  <c r="D1642" i="9" a="1"/>
  <c r="D1642" i="9" s="1"/>
  <c r="F1641" i="9" a="1"/>
  <c r="F1641" i="9" s="1"/>
  <c r="D1641" i="9" a="1"/>
  <c r="D1641" i="9" s="1"/>
  <c r="F1640" i="9" a="1"/>
  <c r="F1640" i="9" s="1"/>
  <c r="D1640" i="9" a="1"/>
  <c r="D1640" i="9" s="1"/>
  <c r="F1639" i="9" a="1"/>
  <c r="F1639" i="9" s="1"/>
  <c r="D1639" i="9" a="1"/>
  <c r="D1639" i="9" s="1"/>
  <c r="F1638" i="9" a="1"/>
  <c r="F1638" i="9" s="1"/>
  <c r="D1638" i="9" a="1"/>
  <c r="D1638" i="9" s="1"/>
  <c r="F1637" i="9" a="1"/>
  <c r="F1637" i="9" s="1"/>
  <c r="D1637" i="9" a="1"/>
  <c r="D1637" i="9" s="1"/>
  <c r="F1636" i="9" a="1"/>
  <c r="F1636" i="9" s="1"/>
  <c r="D1636" i="9" a="1"/>
  <c r="D1636" i="9" s="1"/>
  <c r="F1635" i="9" a="1"/>
  <c r="F1635" i="9" s="1"/>
  <c r="D1635" i="9" a="1"/>
  <c r="D1635" i="9" s="1"/>
  <c r="F1634" i="9" a="1"/>
  <c r="F1634" i="9" s="1"/>
  <c r="D1634" i="9" a="1"/>
  <c r="D1634" i="9" s="1"/>
  <c r="F1633" i="9" a="1"/>
  <c r="F1633" i="9" s="1"/>
  <c r="D1633" i="9" a="1"/>
  <c r="D1633" i="9" s="1"/>
  <c r="F1632" i="9" a="1"/>
  <c r="F1632" i="9" s="1"/>
  <c r="D1632" i="9" a="1"/>
  <c r="D1632" i="9" s="1"/>
  <c r="F1631" i="9" a="1"/>
  <c r="F1631" i="9" s="1"/>
  <c r="D1631" i="9" a="1"/>
  <c r="D1631" i="9" s="1"/>
  <c r="F1630" i="9" a="1"/>
  <c r="F1630" i="9" s="1"/>
  <c r="D1630" i="9" a="1"/>
  <c r="D1630" i="9" s="1"/>
  <c r="F1629" i="9" a="1"/>
  <c r="F1629" i="9" s="1"/>
  <c r="D1629" i="9" a="1"/>
  <c r="D1629" i="9" s="1"/>
  <c r="F1628" i="9" a="1"/>
  <c r="F1628" i="9" s="1"/>
  <c r="D1628" i="9" a="1"/>
  <c r="D1628" i="9" s="1"/>
  <c r="F1627" i="9" a="1"/>
  <c r="F1627" i="9" s="1"/>
  <c r="D1627" i="9" a="1"/>
  <c r="D1627" i="9" s="1"/>
  <c r="F1626" i="9" a="1"/>
  <c r="F1626" i="9" s="1"/>
  <c r="D1626" i="9" a="1"/>
  <c r="D1626" i="9" s="1"/>
  <c r="F1625" i="9" a="1"/>
  <c r="F1625" i="9" s="1"/>
  <c r="D1625" i="9" a="1"/>
  <c r="D1625" i="9" s="1"/>
  <c r="F1624" i="9" a="1"/>
  <c r="F1624" i="9" s="1"/>
  <c r="D1624" i="9" a="1"/>
  <c r="D1624" i="9" s="1"/>
  <c r="F1623" i="9" a="1"/>
  <c r="F1623" i="9" s="1"/>
  <c r="D1623" i="9" a="1"/>
  <c r="D1623" i="9" s="1"/>
  <c r="F1622" i="9" a="1"/>
  <c r="F1622" i="9" s="1"/>
  <c r="D1622" i="9" a="1"/>
  <c r="D1622" i="9" s="1"/>
  <c r="F1621" i="9" a="1"/>
  <c r="F1621" i="9" s="1"/>
  <c r="D1621" i="9" a="1"/>
  <c r="D1621" i="9" s="1"/>
  <c r="F1620" i="9" a="1"/>
  <c r="F1620" i="9" s="1"/>
  <c r="D1620" i="9" a="1"/>
  <c r="D1620" i="9" s="1"/>
  <c r="F1619" i="9" a="1"/>
  <c r="F1619" i="9" s="1"/>
  <c r="D1619" i="9" a="1"/>
  <c r="D1619" i="9" s="1"/>
  <c r="F1618" i="9" a="1"/>
  <c r="F1618" i="9" s="1"/>
  <c r="D1618" i="9" a="1"/>
  <c r="D1618" i="9" s="1"/>
  <c r="F1617" i="9" a="1"/>
  <c r="F1617" i="9" s="1"/>
  <c r="D1617" i="9" a="1"/>
  <c r="D1617" i="9" s="1"/>
  <c r="F1616" i="9" a="1"/>
  <c r="F1616" i="9" s="1"/>
  <c r="D1616" i="9" a="1"/>
  <c r="D1616" i="9" s="1"/>
  <c r="F1615" i="9" a="1"/>
  <c r="F1615" i="9" s="1"/>
  <c r="D1615" i="9" a="1"/>
  <c r="D1615" i="9" s="1"/>
  <c r="F1614" i="9" a="1"/>
  <c r="F1614" i="9" s="1"/>
  <c r="D1614" i="9" a="1"/>
  <c r="D1614" i="9" s="1"/>
  <c r="F1613" i="9" a="1"/>
  <c r="F1613" i="9" s="1"/>
  <c r="D1613" i="9" a="1"/>
  <c r="D1613" i="9" s="1"/>
  <c r="F1612" i="9" a="1"/>
  <c r="F1612" i="9" s="1"/>
  <c r="D1612" i="9" a="1"/>
  <c r="D1612" i="9" s="1"/>
  <c r="F1611" i="9" a="1"/>
  <c r="F1611" i="9" s="1"/>
  <c r="D1611" i="9" a="1"/>
  <c r="D1611" i="9" s="1"/>
  <c r="F1610" i="9" a="1"/>
  <c r="F1610" i="9" s="1"/>
  <c r="D1610" i="9" a="1"/>
  <c r="D1610" i="9" s="1"/>
  <c r="F1609" i="9" a="1"/>
  <c r="F1609" i="9" s="1"/>
  <c r="D1609" i="9" a="1"/>
  <c r="D1609" i="9" s="1"/>
  <c r="F1608" i="9" a="1"/>
  <c r="F1608" i="9" s="1"/>
  <c r="D1608" i="9" a="1"/>
  <c r="D1608" i="9" s="1"/>
  <c r="F1607" i="9" a="1"/>
  <c r="F1607" i="9" s="1"/>
  <c r="D1607" i="9" a="1"/>
  <c r="D1607" i="9" s="1"/>
  <c r="F1606" i="9" a="1"/>
  <c r="F1606" i="9" s="1"/>
  <c r="D1606" i="9" a="1"/>
  <c r="D1606" i="9" s="1"/>
  <c r="F1605" i="9" a="1"/>
  <c r="F1605" i="9" s="1"/>
  <c r="D1605" i="9" a="1"/>
  <c r="D1605" i="9" s="1"/>
  <c r="F1604" i="9" a="1"/>
  <c r="F1604" i="9" s="1"/>
  <c r="D1604" i="9" a="1"/>
  <c r="D1604" i="9" s="1"/>
  <c r="F1603" i="9" a="1"/>
  <c r="F1603" i="9" s="1"/>
  <c r="D1603" i="9" a="1"/>
  <c r="D1603" i="9" s="1"/>
  <c r="F1602" i="9" a="1"/>
  <c r="F1602" i="9" s="1"/>
  <c r="D1602" i="9" a="1"/>
  <c r="D1602" i="9" s="1"/>
  <c r="F1601" i="9" a="1"/>
  <c r="F1601" i="9" s="1"/>
  <c r="D1601" i="9" a="1"/>
  <c r="D1601" i="9" s="1"/>
  <c r="F1600" i="9" a="1"/>
  <c r="F1600" i="9" s="1"/>
  <c r="D1600" i="9" a="1"/>
  <c r="D1600" i="9" s="1"/>
  <c r="F1599" i="9" a="1"/>
  <c r="F1599" i="9" s="1"/>
  <c r="D1599" i="9" a="1"/>
  <c r="D1599" i="9" s="1"/>
  <c r="F1598" i="9" a="1"/>
  <c r="F1598" i="9" s="1"/>
  <c r="D1598" i="9" a="1"/>
  <c r="D1598" i="9" s="1"/>
  <c r="F1597" i="9" a="1"/>
  <c r="F1597" i="9" s="1"/>
  <c r="D1597" i="9" a="1"/>
  <c r="D1597" i="9" s="1"/>
  <c r="F1596" i="9" a="1"/>
  <c r="F1596" i="9" s="1"/>
  <c r="D1596" i="9" a="1"/>
  <c r="D1596" i="9" s="1"/>
  <c r="F1595" i="9" a="1"/>
  <c r="F1595" i="9" s="1"/>
  <c r="D1595" i="9" a="1"/>
  <c r="D1595" i="9" s="1"/>
  <c r="F1594" i="9" a="1"/>
  <c r="F1594" i="9" s="1"/>
  <c r="D1594" i="9" a="1"/>
  <c r="D1594" i="9" s="1"/>
  <c r="F1593" i="9" a="1"/>
  <c r="F1593" i="9" s="1"/>
  <c r="D1593" i="9" a="1"/>
  <c r="D1593" i="9" s="1"/>
  <c r="F1592" i="9" a="1"/>
  <c r="F1592" i="9" s="1"/>
  <c r="D1592" i="9" a="1"/>
  <c r="D1592" i="9" s="1"/>
  <c r="F1591" i="9" a="1"/>
  <c r="F1591" i="9" s="1"/>
  <c r="D1591" i="9" a="1"/>
  <c r="D1591" i="9" s="1"/>
  <c r="F1590" i="9" a="1"/>
  <c r="F1590" i="9" s="1"/>
  <c r="D1590" i="9" a="1"/>
  <c r="D1590" i="9" s="1"/>
  <c r="F1589" i="9" a="1"/>
  <c r="F1589" i="9" s="1"/>
  <c r="D1589" i="9" a="1"/>
  <c r="D1589" i="9" s="1"/>
  <c r="F1588" i="9" a="1"/>
  <c r="F1588" i="9" s="1"/>
  <c r="D1588" i="9" a="1"/>
  <c r="D1588" i="9" s="1"/>
  <c r="F1587" i="9" a="1"/>
  <c r="F1587" i="9" s="1"/>
  <c r="D1587" i="9" a="1"/>
  <c r="D1587" i="9" s="1"/>
  <c r="F1586" i="9" a="1"/>
  <c r="F1586" i="9" s="1"/>
  <c r="D1586" i="9" a="1"/>
  <c r="D1586" i="9" s="1"/>
  <c r="F1585" i="9" a="1"/>
  <c r="F1585" i="9" s="1"/>
  <c r="D1585" i="9" a="1"/>
  <c r="D1585" i="9" s="1"/>
  <c r="F1584" i="9" a="1"/>
  <c r="F1584" i="9" s="1"/>
  <c r="D1584" i="9" a="1"/>
  <c r="D1584" i="9" s="1"/>
  <c r="F1583" i="9" a="1"/>
  <c r="F1583" i="9" s="1"/>
  <c r="D1583" i="9" a="1"/>
  <c r="D1583" i="9" s="1"/>
  <c r="F1582" i="9" a="1"/>
  <c r="F1582" i="9" s="1"/>
  <c r="D1582" i="9" a="1"/>
  <c r="D1582" i="9" s="1"/>
  <c r="F1581" i="9" a="1"/>
  <c r="F1581" i="9" s="1"/>
  <c r="D1581" i="9" a="1"/>
  <c r="D1581" i="9" s="1"/>
  <c r="F1580" i="9" a="1"/>
  <c r="F1580" i="9" s="1"/>
  <c r="D1580" i="9" a="1"/>
  <c r="D1580" i="9" s="1"/>
  <c r="F1579" i="9" a="1"/>
  <c r="F1579" i="9" s="1"/>
  <c r="D1579" i="9" a="1"/>
  <c r="D1579" i="9" s="1"/>
  <c r="F1578" i="9" a="1"/>
  <c r="F1578" i="9" s="1"/>
  <c r="D1578" i="9" a="1"/>
  <c r="D1578" i="9" s="1"/>
  <c r="F1577" i="9" a="1"/>
  <c r="F1577" i="9" s="1"/>
  <c r="D1577" i="9" a="1"/>
  <c r="D1577" i="9" s="1"/>
  <c r="F1576" i="9" a="1"/>
  <c r="F1576" i="9" s="1"/>
  <c r="D1576" i="9" a="1"/>
  <c r="D1576" i="9" s="1"/>
  <c r="F1575" i="9" a="1"/>
  <c r="F1575" i="9" s="1"/>
  <c r="D1575" i="9" a="1"/>
  <c r="D1575" i="9" s="1"/>
  <c r="F1574" i="9" a="1"/>
  <c r="F1574" i="9" s="1"/>
  <c r="D1574" i="9" a="1"/>
  <c r="D1574" i="9" s="1"/>
  <c r="F1573" i="9" a="1"/>
  <c r="F1573" i="9" s="1"/>
  <c r="D1573" i="9" a="1"/>
  <c r="D1573" i="9" s="1"/>
  <c r="F1572" i="9" a="1"/>
  <c r="F1572" i="9" s="1"/>
  <c r="D1572" i="9" a="1"/>
  <c r="D1572" i="9" s="1"/>
  <c r="F1571" i="9" a="1"/>
  <c r="F1571" i="9" s="1"/>
  <c r="D1571" i="9" a="1"/>
  <c r="D1571" i="9" s="1"/>
  <c r="F1570" i="9" a="1"/>
  <c r="F1570" i="9" s="1"/>
  <c r="D1570" i="9" a="1"/>
  <c r="D1570" i="9" s="1"/>
  <c r="F1569" i="9" a="1"/>
  <c r="F1569" i="9" s="1"/>
  <c r="D1569" i="9" a="1"/>
  <c r="D1569" i="9" s="1"/>
  <c r="F1568" i="9" a="1"/>
  <c r="F1568" i="9" s="1"/>
  <c r="D1568" i="9" a="1"/>
  <c r="D1568" i="9" s="1"/>
  <c r="F1567" i="9" a="1"/>
  <c r="F1567" i="9" s="1"/>
  <c r="D1567" i="9" a="1"/>
  <c r="D1567" i="9" s="1"/>
  <c r="F1566" i="9" a="1"/>
  <c r="F1566" i="9" s="1"/>
  <c r="D1566" i="9" a="1"/>
  <c r="D1566" i="9" s="1"/>
  <c r="F1565" i="9" a="1"/>
  <c r="F1565" i="9" s="1"/>
  <c r="D1565" i="9" a="1"/>
  <c r="D1565" i="9" s="1"/>
  <c r="F1564" i="9" a="1"/>
  <c r="F1564" i="9" s="1"/>
  <c r="D1564" i="9" a="1"/>
  <c r="D1564" i="9" s="1"/>
  <c r="F1563" i="9" a="1"/>
  <c r="F1563" i="9" s="1"/>
  <c r="D1563" i="9" a="1"/>
  <c r="D1563" i="9" s="1"/>
  <c r="F1562" i="9" a="1"/>
  <c r="F1562" i="9" s="1"/>
  <c r="D1562" i="9" a="1"/>
  <c r="D1562" i="9" s="1"/>
  <c r="F1561" i="9" a="1"/>
  <c r="F1561" i="9" s="1"/>
  <c r="D1561" i="9" a="1"/>
  <c r="D1561" i="9" s="1"/>
  <c r="F1560" i="9" a="1"/>
  <c r="F1560" i="9" s="1"/>
  <c r="D1560" i="9" a="1"/>
  <c r="D1560" i="9" s="1"/>
  <c r="F1559" i="9" a="1"/>
  <c r="F1559" i="9" s="1"/>
  <c r="D1559" i="9" a="1"/>
  <c r="D1559" i="9" s="1"/>
  <c r="F1558" i="9" a="1"/>
  <c r="F1558" i="9" s="1"/>
  <c r="D1558" i="9" a="1"/>
  <c r="D1558" i="9" s="1"/>
  <c r="F1557" i="9" a="1"/>
  <c r="F1557" i="9" s="1"/>
  <c r="D1557" i="9" a="1"/>
  <c r="D1557" i="9" s="1"/>
  <c r="F1556" i="9" a="1"/>
  <c r="F1556" i="9" s="1"/>
  <c r="D1556" i="9" a="1"/>
  <c r="D1556" i="9" s="1"/>
  <c r="F1555" i="9" a="1"/>
  <c r="F1555" i="9" s="1"/>
  <c r="D1555" i="9" a="1"/>
  <c r="D1555" i="9" s="1"/>
  <c r="F1554" i="9" a="1"/>
  <c r="F1554" i="9" s="1"/>
  <c r="D1554" i="9" a="1"/>
  <c r="D1554" i="9" s="1"/>
  <c r="F1553" i="9" a="1"/>
  <c r="F1553" i="9" s="1"/>
  <c r="D1553" i="9" a="1"/>
  <c r="D1553" i="9" s="1"/>
  <c r="F1552" i="9" a="1"/>
  <c r="F1552" i="9" s="1"/>
  <c r="D1552" i="9" a="1"/>
  <c r="D1552" i="9" s="1"/>
  <c r="F1551" i="9" a="1"/>
  <c r="F1551" i="9" s="1"/>
  <c r="D1551" i="9" a="1"/>
  <c r="D1551" i="9" s="1"/>
  <c r="F1550" i="9" a="1"/>
  <c r="F1550" i="9" s="1"/>
  <c r="D1550" i="9" a="1"/>
  <c r="D1550" i="9" s="1"/>
  <c r="F1549" i="9" a="1"/>
  <c r="F1549" i="9" s="1"/>
  <c r="D1549" i="9" a="1"/>
  <c r="D1549" i="9" s="1"/>
  <c r="F1548" i="9" a="1"/>
  <c r="F1548" i="9" s="1"/>
  <c r="D1548" i="9" a="1"/>
  <c r="D1548" i="9" s="1"/>
  <c r="F1547" i="9" a="1"/>
  <c r="F1547" i="9" s="1"/>
  <c r="D1547" i="9" a="1"/>
  <c r="D1547" i="9" s="1"/>
  <c r="F1546" i="9" a="1"/>
  <c r="F1546" i="9" s="1"/>
  <c r="D1546" i="9" a="1"/>
  <c r="D1546" i="9" s="1"/>
  <c r="F1545" i="9" a="1"/>
  <c r="F1545" i="9" s="1"/>
  <c r="D1545" i="9" a="1"/>
  <c r="D1545" i="9" s="1"/>
  <c r="F1544" i="9" a="1"/>
  <c r="F1544" i="9" s="1"/>
  <c r="D1544" i="9" a="1"/>
  <c r="D1544" i="9" s="1"/>
  <c r="F1543" i="9" a="1"/>
  <c r="F1543" i="9" s="1"/>
  <c r="D1543" i="9" a="1"/>
  <c r="D1543" i="9" s="1"/>
  <c r="F1542" i="9" a="1"/>
  <c r="F1542" i="9" s="1"/>
  <c r="D1542" i="9" a="1"/>
  <c r="D1542" i="9" s="1"/>
  <c r="F1541" i="9" a="1"/>
  <c r="F1541" i="9" s="1"/>
  <c r="D1541" i="9" a="1"/>
  <c r="D1541" i="9" s="1"/>
  <c r="F1540" i="9" a="1"/>
  <c r="F1540" i="9" s="1"/>
  <c r="D1540" i="9" a="1"/>
  <c r="D1540" i="9" s="1"/>
  <c r="F1539" i="9" a="1"/>
  <c r="F1539" i="9" s="1"/>
  <c r="D1539" i="9" a="1"/>
  <c r="D1539" i="9" s="1"/>
  <c r="F1538" i="9" a="1"/>
  <c r="F1538" i="9" s="1"/>
  <c r="D1538" i="9" a="1"/>
  <c r="D1538" i="9" s="1"/>
  <c r="F1537" i="9" a="1"/>
  <c r="F1537" i="9" s="1"/>
  <c r="D1537" i="9" a="1"/>
  <c r="D1537" i="9" s="1"/>
  <c r="F1536" i="9" a="1"/>
  <c r="F1536" i="9" s="1"/>
  <c r="D1536" i="9" a="1"/>
  <c r="D1536" i="9" s="1"/>
  <c r="F1535" i="9" a="1"/>
  <c r="F1535" i="9" s="1"/>
  <c r="D1535" i="9" a="1"/>
  <c r="D1535" i="9" s="1"/>
  <c r="F1534" i="9" a="1"/>
  <c r="F1534" i="9" s="1"/>
  <c r="D1534" i="9" a="1"/>
  <c r="D1534" i="9" s="1"/>
  <c r="F1533" i="9" a="1"/>
  <c r="F1533" i="9" s="1"/>
  <c r="D1533" i="9" a="1"/>
  <c r="D1533" i="9" s="1"/>
  <c r="F1532" i="9" a="1"/>
  <c r="F1532" i="9" s="1"/>
  <c r="D1532" i="9" a="1"/>
  <c r="D1532" i="9" s="1"/>
  <c r="F1531" i="9" a="1"/>
  <c r="F1531" i="9" s="1"/>
  <c r="D1531" i="9" a="1"/>
  <c r="D1531" i="9" s="1"/>
  <c r="F1530" i="9" a="1"/>
  <c r="F1530" i="9" s="1"/>
  <c r="D1530" i="9" a="1"/>
  <c r="D1530" i="9" s="1"/>
  <c r="F1529" i="9" a="1"/>
  <c r="F1529" i="9" s="1"/>
  <c r="D1529" i="9" a="1"/>
  <c r="D1529" i="9" s="1"/>
  <c r="F1528" i="9" a="1"/>
  <c r="F1528" i="9" s="1"/>
  <c r="D1528" i="9" a="1"/>
  <c r="D1528" i="9" s="1"/>
  <c r="F1527" i="9" a="1"/>
  <c r="F1527" i="9" s="1"/>
  <c r="D1527" i="9" a="1"/>
  <c r="D1527" i="9" s="1"/>
  <c r="F1526" i="9" a="1"/>
  <c r="F1526" i="9" s="1"/>
  <c r="D1526" i="9" a="1"/>
  <c r="D1526" i="9" s="1"/>
  <c r="F1525" i="9" a="1"/>
  <c r="F1525" i="9" s="1"/>
  <c r="D1525" i="9" a="1"/>
  <c r="D1525" i="9" s="1"/>
  <c r="F1524" i="9" a="1"/>
  <c r="F1524" i="9" s="1"/>
  <c r="D1524" i="9" a="1"/>
  <c r="D1524" i="9" s="1"/>
  <c r="F1523" i="9" a="1"/>
  <c r="F1523" i="9" s="1"/>
  <c r="D1523" i="9" a="1"/>
  <c r="D1523" i="9" s="1"/>
  <c r="F1522" i="9" a="1"/>
  <c r="F1522" i="9" s="1"/>
  <c r="D1522" i="9" a="1"/>
  <c r="D1522" i="9" s="1"/>
  <c r="F1521" i="9" a="1"/>
  <c r="F1521" i="9" s="1"/>
  <c r="D1521" i="9" a="1"/>
  <c r="D1521" i="9" s="1"/>
  <c r="F1520" i="9" a="1"/>
  <c r="F1520" i="9" s="1"/>
  <c r="D1520" i="9" a="1"/>
  <c r="D1520" i="9" s="1"/>
  <c r="F1519" i="9" a="1"/>
  <c r="F1519" i="9" s="1"/>
  <c r="D1519" i="9" a="1"/>
  <c r="D1519" i="9" s="1"/>
  <c r="F1518" i="9" a="1"/>
  <c r="F1518" i="9" s="1"/>
  <c r="D1518" i="9" a="1"/>
  <c r="D1518" i="9" s="1"/>
  <c r="F1517" i="9" a="1"/>
  <c r="F1517" i="9" s="1"/>
  <c r="D1517" i="9" a="1"/>
  <c r="D1517" i="9" s="1"/>
  <c r="F1516" i="9" a="1"/>
  <c r="F1516" i="9" s="1"/>
  <c r="D1516" i="9" a="1"/>
  <c r="D1516" i="9" s="1"/>
  <c r="F1515" i="9" a="1"/>
  <c r="F1515" i="9" s="1"/>
  <c r="D1515" i="9" a="1"/>
  <c r="D1515" i="9" s="1"/>
  <c r="F1514" i="9" a="1"/>
  <c r="F1514" i="9" s="1"/>
  <c r="D1514" i="9" a="1"/>
  <c r="D1514" i="9" s="1"/>
  <c r="F1513" i="9" a="1"/>
  <c r="F1513" i="9" s="1"/>
  <c r="D1513" i="9" a="1"/>
  <c r="D1513" i="9" s="1"/>
  <c r="F1512" i="9" a="1"/>
  <c r="F1512" i="9" s="1"/>
  <c r="D1512" i="9" a="1"/>
  <c r="D1512" i="9" s="1"/>
  <c r="F1511" i="9" a="1"/>
  <c r="F1511" i="9" s="1"/>
  <c r="D1511" i="9" a="1"/>
  <c r="D1511" i="9" s="1"/>
  <c r="F1510" i="9" a="1"/>
  <c r="F1510" i="9" s="1"/>
  <c r="D1510" i="9" a="1"/>
  <c r="D1510" i="9" s="1"/>
  <c r="F1509" i="9" a="1"/>
  <c r="F1509" i="9" s="1"/>
  <c r="D1509" i="9" a="1"/>
  <c r="D1509" i="9" s="1"/>
  <c r="F1508" i="9" a="1"/>
  <c r="F1508" i="9" s="1"/>
  <c r="D1508" i="9" a="1"/>
  <c r="D1508" i="9" s="1"/>
  <c r="F1507" i="9" a="1"/>
  <c r="F1507" i="9" s="1"/>
  <c r="D1507" i="9" a="1"/>
  <c r="D1507" i="9" s="1"/>
  <c r="F1506" i="9" a="1"/>
  <c r="F1506" i="9" s="1"/>
  <c r="D1506" i="9" a="1"/>
  <c r="D1506" i="9" s="1"/>
  <c r="F1505" i="9" a="1"/>
  <c r="F1505" i="9" s="1"/>
  <c r="D1505" i="9" a="1"/>
  <c r="D1505" i="9" s="1"/>
  <c r="F1504" i="9" a="1"/>
  <c r="F1504" i="9" s="1"/>
  <c r="D1504" i="9" a="1"/>
  <c r="D1504" i="9" s="1"/>
  <c r="F1503" i="9" a="1"/>
  <c r="F1503" i="9" s="1"/>
  <c r="D1503" i="9" a="1"/>
  <c r="D1503" i="9" s="1"/>
  <c r="F1502" i="9" a="1"/>
  <c r="F1502" i="9" s="1"/>
  <c r="D1502" i="9" a="1"/>
  <c r="D1502" i="9" s="1"/>
  <c r="F1501" i="9" a="1"/>
  <c r="F1501" i="9" s="1"/>
  <c r="D1501" i="9" a="1"/>
  <c r="D1501" i="9" s="1"/>
  <c r="F1500" i="9" a="1"/>
  <c r="F1500" i="9" s="1"/>
  <c r="D1500" i="9" a="1"/>
  <c r="D1500" i="9" s="1"/>
  <c r="F1499" i="9" a="1"/>
  <c r="F1499" i="9" s="1"/>
  <c r="D1499" i="9" a="1"/>
  <c r="D1499" i="9" s="1"/>
  <c r="F1498" i="9" a="1"/>
  <c r="F1498" i="9" s="1"/>
  <c r="D1498" i="9" a="1"/>
  <c r="D1498" i="9" s="1"/>
  <c r="F1497" i="9" a="1"/>
  <c r="F1497" i="9" s="1"/>
  <c r="D1497" i="9" a="1"/>
  <c r="D1497" i="9" s="1"/>
  <c r="F1496" i="9" a="1"/>
  <c r="F1496" i="9" s="1"/>
  <c r="D1496" i="9" a="1"/>
  <c r="D1496" i="9" s="1"/>
  <c r="F1495" i="9" a="1"/>
  <c r="F1495" i="9" s="1"/>
  <c r="D1495" i="9" a="1"/>
  <c r="D1495" i="9" s="1"/>
  <c r="F1494" i="9" a="1"/>
  <c r="F1494" i="9" s="1"/>
  <c r="D1494" i="9" a="1"/>
  <c r="D1494" i="9" s="1"/>
  <c r="F1493" i="9" a="1"/>
  <c r="F1493" i="9" s="1"/>
  <c r="D1493" i="9" a="1"/>
  <c r="D1493" i="9" s="1"/>
  <c r="F1492" i="9" a="1"/>
  <c r="F1492" i="9" s="1"/>
  <c r="D1492" i="9" a="1"/>
  <c r="D1492" i="9" s="1"/>
  <c r="F1491" i="9" a="1"/>
  <c r="F1491" i="9" s="1"/>
  <c r="D1491" i="9" a="1"/>
  <c r="D1491" i="9" s="1"/>
  <c r="F1490" i="9" a="1"/>
  <c r="F1490" i="9" s="1"/>
  <c r="D1490" i="9" a="1"/>
  <c r="D1490" i="9" s="1"/>
  <c r="F1489" i="9" a="1"/>
  <c r="F1489" i="9" s="1"/>
  <c r="D1489" i="9" a="1"/>
  <c r="D1489" i="9" s="1"/>
  <c r="F1488" i="9" a="1"/>
  <c r="F1488" i="9" s="1"/>
  <c r="D1488" i="9" a="1"/>
  <c r="D1488" i="9" s="1"/>
  <c r="F1487" i="9" a="1"/>
  <c r="F1487" i="9" s="1"/>
  <c r="D1487" i="9" a="1"/>
  <c r="D1487" i="9" s="1"/>
  <c r="F1486" i="9" a="1"/>
  <c r="F1486" i="9" s="1"/>
  <c r="D1486" i="9" a="1"/>
  <c r="D1486" i="9" s="1"/>
  <c r="F1485" i="9" a="1"/>
  <c r="F1485" i="9" s="1"/>
  <c r="D1485" i="9" a="1"/>
  <c r="D1485" i="9" s="1"/>
  <c r="F1484" i="9" a="1"/>
  <c r="F1484" i="9" s="1"/>
  <c r="D1484" i="9" a="1"/>
  <c r="D1484" i="9" s="1"/>
  <c r="F1483" i="9" a="1"/>
  <c r="F1483" i="9" s="1"/>
  <c r="D1483" i="9" a="1"/>
  <c r="D1483" i="9" s="1"/>
  <c r="F1482" i="9" a="1"/>
  <c r="F1482" i="9" s="1"/>
  <c r="D1482" i="9" a="1"/>
  <c r="D1482" i="9" s="1"/>
  <c r="F1481" i="9" a="1"/>
  <c r="F1481" i="9" s="1"/>
  <c r="D1481" i="9" a="1"/>
  <c r="D1481" i="9" s="1"/>
  <c r="F1480" i="9" a="1"/>
  <c r="F1480" i="9" s="1"/>
  <c r="D1480" i="9" a="1"/>
  <c r="D1480" i="9" s="1"/>
  <c r="F1479" i="9" a="1"/>
  <c r="F1479" i="9" s="1"/>
  <c r="D1479" i="9" a="1"/>
  <c r="D1479" i="9" s="1"/>
  <c r="F1478" i="9" a="1"/>
  <c r="F1478" i="9" s="1"/>
  <c r="D1478" i="9" a="1"/>
  <c r="D1478" i="9" s="1"/>
  <c r="F1477" i="9" a="1"/>
  <c r="F1477" i="9" s="1"/>
  <c r="D1477" i="9" a="1"/>
  <c r="D1477" i="9" s="1"/>
  <c r="F1476" i="9" a="1"/>
  <c r="F1476" i="9" s="1"/>
  <c r="D1476" i="9" a="1"/>
  <c r="D1476" i="9" s="1"/>
  <c r="F1475" i="9" a="1"/>
  <c r="F1475" i="9" s="1"/>
  <c r="D1475" i="9" a="1"/>
  <c r="D1475" i="9" s="1"/>
  <c r="F1474" i="9" a="1"/>
  <c r="F1474" i="9" s="1"/>
  <c r="D1474" i="9" a="1"/>
  <c r="D1474" i="9" s="1"/>
  <c r="F1473" i="9" a="1"/>
  <c r="F1473" i="9" s="1"/>
  <c r="D1473" i="9" a="1"/>
  <c r="D1473" i="9" s="1"/>
  <c r="F1472" i="9" a="1"/>
  <c r="F1472" i="9" s="1"/>
  <c r="D1472" i="9" a="1"/>
  <c r="D1472" i="9" s="1"/>
  <c r="F1471" i="9" a="1"/>
  <c r="F1471" i="9" s="1"/>
  <c r="D1471" i="9" a="1"/>
  <c r="D1471" i="9" s="1"/>
  <c r="F1470" i="9" a="1"/>
  <c r="F1470" i="9" s="1"/>
  <c r="D1470" i="9" a="1"/>
  <c r="D1470" i="9" s="1"/>
  <c r="F1469" i="9" a="1"/>
  <c r="F1469" i="9" s="1"/>
  <c r="D1469" i="9" a="1"/>
  <c r="D1469" i="9" s="1"/>
  <c r="F1468" i="9" a="1"/>
  <c r="F1468" i="9" s="1"/>
  <c r="D1468" i="9" a="1"/>
  <c r="D1468" i="9" s="1"/>
  <c r="F1467" i="9" a="1"/>
  <c r="F1467" i="9" s="1"/>
  <c r="D1467" i="9" a="1"/>
  <c r="D1467" i="9" s="1"/>
  <c r="F1466" i="9" a="1"/>
  <c r="F1466" i="9" s="1"/>
  <c r="D1466" i="9" a="1"/>
  <c r="D1466" i="9" s="1"/>
  <c r="F1465" i="9" a="1"/>
  <c r="F1465" i="9" s="1"/>
  <c r="D1465" i="9" a="1"/>
  <c r="D1465" i="9" s="1"/>
  <c r="F1464" i="9" a="1"/>
  <c r="F1464" i="9" s="1"/>
  <c r="D1464" i="9" a="1"/>
  <c r="D1464" i="9" s="1"/>
  <c r="F1463" i="9" a="1"/>
  <c r="F1463" i="9" s="1"/>
  <c r="D1463" i="9" a="1"/>
  <c r="D1463" i="9" s="1"/>
  <c r="F1462" i="9" a="1"/>
  <c r="F1462" i="9" s="1"/>
  <c r="D1462" i="9" a="1"/>
  <c r="D1462" i="9" s="1"/>
  <c r="F1461" i="9" a="1"/>
  <c r="F1461" i="9" s="1"/>
  <c r="D1461" i="9" a="1"/>
  <c r="D1461" i="9" s="1"/>
  <c r="F1460" i="9" a="1"/>
  <c r="F1460" i="9" s="1"/>
  <c r="D1460" i="9" a="1"/>
  <c r="D1460" i="9" s="1"/>
  <c r="F1459" i="9" a="1"/>
  <c r="F1459" i="9" s="1"/>
  <c r="D1459" i="9" a="1"/>
  <c r="D1459" i="9" s="1"/>
  <c r="F1458" i="9" a="1"/>
  <c r="F1458" i="9" s="1"/>
  <c r="D1458" i="9" a="1"/>
  <c r="D1458" i="9" s="1"/>
  <c r="F1457" i="9" a="1"/>
  <c r="F1457" i="9" s="1"/>
  <c r="D1457" i="9" a="1"/>
  <c r="D1457" i="9" s="1"/>
  <c r="F1456" i="9" a="1"/>
  <c r="F1456" i="9" s="1"/>
  <c r="D1456" i="9" a="1"/>
  <c r="D1456" i="9" s="1"/>
  <c r="F1455" i="9" a="1"/>
  <c r="F1455" i="9" s="1"/>
  <c r="D1455" i="9" a="1"/>
  <c r="D1455" i="9" s="1"/>
  <c r="F1454" i="9" a="1"/>
  <c r="F1454" i="9" s="1"/>
  <c r="D1454" i="9" a="1"/>
  <c r="D1454" i="9" s="1"/>
  <c r="F1453" i="9" a="1"/>
  <c r="F1453" i="9" s="1"/>
  <c r="D1453" i="9" a="1"/>
  <c r="D1453" i="9" s="1"/>
  <c r="F1452" i="9" a="1"/>
  <c r="F1452" i="9" s="1"/>
  <c r="D1452" i="9" a="1"/>
  <c r="D1452" i="9" s="1"/>
  <c r="F1451" i="9" a="1"/>
  <c r="F1451" i="9" s="1"/>
  <c r="D1451" i="9" a="1"/>
  <c r="D1451" i="9" s="1"/>
  <c r="F1450" i="9" a="1"/>
  <c r="F1450" i="9" s="1"/>
  <c r="D1450" i="9" a="1"/>
  <c r="D1450" i="9" s="1"/>
  <c r="F1449" i="9" a="1"/>
  <c r="F1449" i="9" s="1"/>
  <c r="D1449" i="9" a="1"/>
  <c r="D1449" i="9" s="1"/>
  <c r="F1448" i="9" a="1"/>
  <c r="F1448" i="9" s="1"/>
  <c r="D1448" i="9" a="1"/>
  <c r="D1448" i="9" s="1"/>
  <c r="F1447" i="9" a="1"/>
  <c r="F1447" i="9" s="1"/>
  <c r="D1447" i="9" a="1"/>
  <c r="D1447" i="9" s="1"/>
  <c r="F1446" i="9" a="1"/>
  <c r="F1446" i="9" s="1"/>
  <c r="D1446" i="9" a="1"/>
  <c r="D1446" i="9" s="1"/>
  <c r="F1445" i="9" a="1"/>
  <c r="F1445" i="9" s="1"/>
  <c r="D1445" i="9" a="1"/>
  <c r="D1445" i="9" s="1"/>
  <c r="F1444" i="9" a="1"/>
  <c r="F1444" i="9" s="1"/>
  <c r="D1444" i="9" a="1"/>
  <c r="D1444" i="9" s="1"/>
  <c r="F1443" i="9" a="1"/>
  <c r="F1443" i="9" s="1"/>
  <c r="D1443" i="9" a="1"/>
  <c r="D1443" i="9" s="1"/>
  <c r="F1442" i="9" a="1"/>
  <c r="F1442" i="9" s="1"/>
  <c r="D1442" i="9" a="1"/>
  <c r="D1442" i="9" s="1"/>
  <c r="F1441" i="9" a="1"/>
  <c r="F1441" i="9" s="1"/>
  <c r="D1441" i="9" a="1"/>
  <c r="D1441" i="9" s="1"/>
  <c r="F1440" i="9" a="1"/>
  <c r="F1440" i="9" s="1"/>
  <c r="D1440" i="9" a="1"/>
  <c r="D1440" i="9" s="1"/>
  <c r="F1439" i="9" a="1"/>
  <c r="F1439" i="9" s="1"/>
  <c r="D1439" i="9" a="1"/>
  <c r="D1439" i="9" s="1"/>
  <c r="F1438" i="9" a="1"/>
  <c r="F1438" i="9" s="1"/>
  <c r="D1438" i="9" a="1"/>
  <c r="D1438" i="9" s="1"/>
  <c r="F1437" i="9" a="1"/>
  <c r="F1437" i="9" s="1"/>
  <c r="D1437" i="9" a="1"/>
  <c r="D1437" i="9" s="1"/>
  <c r="F1436" i="9" a="1"/>
  <c r="F1436" i="9" s="1"/>
  <c r="D1436" i="9" a="1"/>
  <c r="D1436" i="9" s="1"/>
  <c r="F1435" i="9" a="1"/>
  <c r="F1435" i="9" s="1"/>
  <c r="D1435" i="9" a="1"/>
  <c r="D1435" i="9" s="1"/>
  <c r="F1434" i="9" a="1"/>
  <c r="F1434" i="9" s="1"/>
  <c r="D1434" i="9" a="1"/>
  <c r="D1434" i="9" s="1"/>
  <c r="F1433" i="9" a="1"/>
  <c r="F1433" i="9" s="1"/>
  <c r="D1433" i="9" a="1"/>
  <c r="D1433" i="9" s="1"/>
  <c r="F1432" i="9" a="1"/>
  <c r="F1432" i="9" s="1"/>
  <c r="D1432" i="9" a="1"/>
  <c r="D1432" i="9" s="1"/>
  <c r="F1431" i="9" a="1"/>
  <c r="F1431" i="9" s="1"/>
  <c r="D1431" i="9" a="1"/>
  <c r="D1431" i="9" s="1"/>
  <c r="F1430" i="9" a="1"/>
  <c r="F1430" i="9" s="1"/>
  <c r="D1430" i="9" a="1"/>
  <c r="D1430" i="9" s="1"/>
  <c r="F1429" i="9" a="1"/>
  <c r="F1429" i="9" s="1"/>
  <c r="D1429" i="9" a="1"/>
  <c r="D1429" i="9" s="1"/>
  <c r="F1428" i="9" a="1"/>
  <c r="F1428" i="9" s="1"/>
  <c r="D1428" i="9" a="1"/>
  <c r="D1428" i="9" s="1"/>
  <c r="F1427" i="9" a="1"/>
  <c r="F1427" i="9" s="1"/>
  <c r="D1427" i="9" a="1"/>
  <c r="D1427" i="9" s="1"/>
  <c r="F1426" i="9" a="1"/>
  <c r="F1426" i="9" s="1"/>
  <c r="D1426" i="9" a="1"/>
  <c r="D1426" i="9" s="1"/>
  <c r="F1425" i="9" a="1"/>
  <c r="F1425" i="9" s="1"/>
  <c r="D1425" i="9" a="1"/>
  <c r="D1425" i="9" s="1"/>
  <c r="F1424" i="9" a="1"/>
  <c r="F1424" i="9" s="1"/>
  <c r="D1424" i="9" a="1"/>
  <c r="D1424" i="9" s="1"/>
  <c r="F1423" i="9" a="1"/>
  <c r="F1423" i="9" s="1"/>
  <c r="D1423" i="9" a="1"/>
  <c r="D1423" i="9" s="1"/>
  <c r="F1422" i="9" a="1"/>
  <c r="F1422" i="9" s="1"/>
  <c r="D1422" i="9" a="1"/>
  <c r="D1422" i="9" s="1"/>
  <c r="F1421" i="9" a="1"/>
  <c r="F1421" i="9" s="1"/>
  <c r="D1421" i="9" a="1"/>
  <c r="D1421" i="9" s="1"/>
  <c r="F1420" i="9" a="1"/>
  <c r="F1420" i="9" s="1"/>
  <c r="D1420" i="9" a="1"/>
  <c r="D1420" i="9" s="1"/>
  <c r="F1419" i="9" a="1"/>
  <c r="F1419" i="9" s="1"/>
  <c r="D1419" i="9" a="1"/>
  <c r="D1419" i="9" s="1"/>
  <c r="F1418" i="9" a="1"/>
  <c r="F1418" i="9" s="1"/>
  <c r="D1418" i="9" a="1"/>
  <c r="D1418" i="9" s="1"/>
  <c r="F1417" i="9" a="1"/>
  <c r="F1417" i="9" s="1"/>
  <c r="D1417" i="9" a="1"/>
  <c r="D1417" i="9" s="1"/>
  <c r="F1416" i="9" a="1"/>
  <c r="F1416" i="9" s="1"/>
  <c r="D1416" i="9" a="1"/>
  <c r="D1416" i="9" s="1"/>
  <c r="F1415" i="9" a="1"/>
  <c r="F1415" i="9" s="1"/>
  <c r="D1415" i="9" a="1"/>
  <c r="D1415" i="9" s="1"/>
  <c r="F1414" i="9" a="1"/>
  <c r="F1414" i="9" s="1"/>
  <c r="D1414" i="9" a="1"/>
  <c r="D1414" i="9" s="1"/>
  <c r="F1413" i="9" a="1"/>
  <c r="F1413" i="9" s="1"/>
  <c r="D1413" i="9" a="1"/>
  <c r="D1413" i="9" s="1"/>
  <c r="F1412" i="9" a="1"/>
  <c r="F1412" i="9" s="1"/>
  <c r="D1412" i="9" a="1"/>
  <c r="D1412" i="9" s="1"/>
  <c r="F1411" i="9" a="1"/>
  <c r="F1411" i="9" s="1"/>
  <c r="D1411" i="9" a="1"/>
  <c r="D1411" i="9" s="1"/>
  <c r="F1410" i="9" a="1"/>
  <c r="F1410" i="9" s="1"/>
  <c r="D1410" i="9" a="1"/>
  <c r="D1410" i="9" s="1"/>
  <c r="F1409" i="9" a="1"/>
  <c r="F1409" i="9" s="1"/>
  <c r="D1409" i="9" a="1"/>
  <c r="D1409" i="9" s="1"/>
  <c r="F1408" i="9" a="1"/>
  <c r="F1408" i="9" s="1"/>
  <c r="D1408" i="9" a="1"/>
  <c r="D1408" i="9" s="1"/>
  <c r="F1407" i="9" a="1"/>
  <c r="F1407" i="9" s="1"/>
  <c r="D1407" i="9" a="1"/>
  <c r="D1407" i="9" s="1"/>
  <c r="F1406" i="9" a="1"/>
  <c r="F1406" i="9" s="1"/>
  <c r="D1406" i="9" a="1"/>
  <c r="D1406" i="9" s="1"/>
  <c r="F1405" i="9" a="1"/>
  <c r="F1405" i="9" s="1"/>
  <c r="D1405" i="9" a="1"/>
  <c r="D1405" i="9" s="1"/>
  <c r="F1404" i="9" a="1"/>
  <c r="F1404" i="9" s="1"/>
  <c r="D1404" i="9" a="1"/>
  <c r="D1404" i="9" s="1"/>
  <c r="F1403" i="9" a="1"/>
  <c r="F1403" i="9" s="1"/>
  <c r="D1403" i="9" a="1"/>
  <c r="D1403" i="9" s="1"/>
  <c r="F1402" i="9" a="1"/>
  <c r="F1402" i="9" s="1"/>
  <c r="D1402" i="9" a="1"/>
  <c r="D1402" i="9" s="1"/>
  <c r="F1401" i="9" a="1"/>
  <c r="F1401" i="9" s="1"/>
  <c r="D1401" i="9" a="1"/>
  <c r="D1401" i="9" s="1"/>
  <c r="F1400" i="9" a="1"/>
  <c r="F1400" i="9" s="1"/>
  <c r="D1400" i="9" a="1"/>
  <c r="D1400" i="9" s="1"/>
  <c r="F1399" i="9" a="1"/>
  <c r="F1399" i="9" s="1"/>
  <c r="D1399" i="9" a="1"/>
  <c r="D1399" i="9" s="1"/>
  <c r="F1398" i="9" a="1"/>
  <c r="F1398" i="9" s="1"/>
  <c r="D1398" i="9" a="1"/>
  <c r="D1398" i="9" s="1"/>
  <c r="F1397" i="9" a="1"/>
  <c r="F1397" i="9" s="1"/>
  <c r="D1397" i="9" a="1"/>
  <c r="D1397" i="9" s="1"/>
  <c r="F1396" i="9" a="1"/>
  <c r="F1396" i="9" s="1"/>
  <c r="D1396" i="9" a="1"/>
  <c r="D1396" i="9" s="1"/>
  <c r="F1395" i="9" a="1"/>
  <c r="F1395" i="9" s="1"/>
  <c r="D1395" i="9" a="1"/>
  <c r="D1395" i="9" s="1"/>
  <c r="F1394" i="9" a="1"/>
  <c r="F1394" i="9" s="1"/>
  <c r="D1394" i="9" a="1"/>
  <c r="D1394" i="9" s="1"/>
  <c r="F1393" i="9" a="1"/>
  <c r="F1393" i="9" s="1"/>
  <c r="D1393" i="9" a="1"/>
  <c r="D1393" i="9" s="1"/>
  <c r="F1392" i="9" a="1"/>
  <c r="F1392" i="9" s="1"/>
  <c r="D1392" i="9" a="1"/>
  <c r="D1392" i="9" s="1"/>
  <c r="F1391" i="9" a="1"/>
  <c r="F1391" i="9" s="1"/>
  <c r="D1391" i="9" a="1"/>
  <c r="D1391" i="9" s="1"/>
  <c r="F1390" i="9" a="1"/>
  <c r="F1390" i="9" s="1"/>
  <c r="D1390" i="9" a="1"/>
  <c r="D1390" i="9" s="1"/>
  <c r="F1389" i="9" a="1"/>
  <c r="F1389" i="9" s="1"/>
  <c r="D1389" i="9" a="1"/>
  <c r="D1389" i="9" s="1"/>
  <c r="F1388" i="9" a="1"/>
  <c r="F1388" i="9" s="1"/>
  <c r="D1388" i="9" a="1"/>
  <c r="D1388" i="9" s="1"/>
  <c r="F1387" i="9" a="1"/>
  <c r="F1387" i="9" s="1"/>
  <c r="D1387" i="9" a="1"/>
  <c r="D1387" i="9" s="1"/>
  <c r="F1386" i="9" a="1"/>
  <c r="F1386" i="9" s="1"/>
  <c r="D1386" i="9" a="1"/>
  <c r="D1386" i="9" s="1"/>
  <c r="F1385" i="9" a="1"/>
  <c r="F1385" i="9" s="1"/>
  <c r="D1385" i="9" a="1"/>
  <c r="D1385" i="9" s="1"/>
  <c r="F1384" i="9" a="1"/>
  <c r="F1384" i="9" s="1"/>
  <c r="D1384" i="9" a="1"/>
  <c r="D1384" i="9" s="1"/>
  <c r="F1383" i="9" a="1"/>
  <c r="F1383" i="9" s="1"/>
  <c r="D1383" i="9" a="1"/>
  <c r="D1383" i="9" s="1"/>
  <c r="F1382" i="9" a="1"/>
  <c r="F1382" i="9" s="1"/>
  <c r="D1382" i="9" a="1"/>
  <c r="D1382" i="9" s="1"/>
  <c r="F1381" i="9" a="1"/>
  <c r="F1381" i="9" s="1"/>
  <c r="D1381" i="9" a="1"/>
  <c r="D1381" i="9" s="1"/>
  <c r="F1380" i="9" a="1"/>
  <c r="F1380" i="9" s="1"/>
  <c r="D1380" i="9" a="1"/>
  <c r="D1380" i="9" s="1"/>
  <c r="F1379" i="9" a="1"/>
  <c r="F1379" i="9" s="1"/>
  <c r="D1379" i="9" a="1"/>
  <c r="D1379" i="9" s="1"/>
  <c r="F1378" i="9" a="1"/>
  <c r="F1378" i="9" s="1"/>
  <c r="D1378" i="9" a="1"/>
  <c r="D1378" i="9" s="1"/>
  <c r="F1377" i="9" a="1"/>
  <c r="F1377" i="9" s="1"/>
  <c r="D1377" i="9" a="1"/>
  <c r="D1377" i="9" s="1"/>
  <c r="F1376" i="9" a="1"/>
  <c r="F1376" i="9" s="1"/>
  <c r="D1376" i="9" a="1"/>
  <c r="D1376" i="9" s="1"/>
  <c r="F1375" i="9" a="1"/>
  <c r="F1375" i="9" s="1"/>
  <c r="D1375" i="9" a="1"/>
  <c r="D1375" i="9" s="1"/>
  <c r="F1374" i="9" a="1"/>
  <c r="F1374" i="9" s="1"/>
  <c r="D1374" i="9" a="1"/>
  <c r="D1374" i="9" s="1"/>
  <c r="F1373" i="9" a="1"/>
  <c r="F1373" i="9" s="1"/>
  <c r="D1373" i="9" a="1"/>
  <c r="D1373" i="9" s="1"/>
  <c r="F1372" i="9" a="1"/>
  <c r="F1372" i="9" s="1"/>
  <c r="D1372" i="9" a="1"/>
  <c r="D1372" i="9" s="1"/>
  <c r="F1371" i="9" a="1"/>
  <c r="F1371" i="9" s="1"/>
  <c r="D1371" i="9" a="1"/>
  <c r="D1371" i="9" s="1"/>
  <c r="F1370" i="9" a="1"/>
  <c r="F1370" i="9" s="1"/>
  <c r="D1370" i="9" a="1"/>
  <c r="D1370" i="9" s="1"/>
  <c r="F1369" i="9" a="1"/>
  <c r="F1369" i="9" s="1"/>
  <c r="D1369" i="9" a="1"/>
  <c r="D1369" i="9" s="1"/>
  <c r="F1368" i="9" a="1"/>
  <c r="F1368" i="9" s="1"/>
  <c r="D1368" i="9" a="1"/>
  <c r="D1368" i="9" s="1"/>
  <c r="F1367" i="9" a="1"/>
  <c r="F1367" i="9" s="1"/>
  <c r="D1367" i="9" a="1"/>
  <c r="D1367" i="9" s="1"/>
  <c r="F1366" i="9" a="1"/>
  <c r="F1366" i="9" s="1"/>
  <c r="D1366" i="9" a="1"/>
  <c r="D1366" i="9" s="1"/>
  <c r="F1365" i="9" a="1"/>
  <c r="F1365" i="9" s="1"/>
  <c r="D1365" i="9" a="1"/>
  <c r="D1365" i="9" s="1"/>
  <c r="F1364" i="9" a="1"/>
  <c r="F1364" i="9" s="1"/>
  <c r="D1364" i="9" a="1"/>
  <c r="D1364" i="9" s="1"/>
  <c r="F1363" i="9" a="1"/>
  <c r="F1363" i="9" s="1"/>
  <c r="D1363" i="9" a="1"/>
  <c r="D1363" i="9" s="1"/>
  <c r="F1362" i="9" a="1"/>
  <c r="F1362" i="9" s="1"/>
  <c r="D1362" i="9" a="1"/>
  <c r="D1362" i="9" s="1"/>
  <c r="F1361" i="9" a="1"/>
  <c r="F1361" i="9" s="1"/>
  <c r="D1361" i="9" a="1"/>
  <c r="D1361" i="9" s="1"/>
  <c r="F1360" i="9" a="1"/>
  <c r="F1360" i="9" s="1"/>
  <c r="D1360" i="9" a="1"/>
  <c r="D1360" i="9" s="1"/>
  <c r="F1359" i="9" a="1"/>
  <c r="F1359" i="9" s="1"/>
  <c r="D1359" i="9" a="1"/>
  <c r="D1359" i="9" s="1"/>
  <c r="F1358" i="9" a="1"/>
  <c r="F1358" i="9" s="1"/>
  <c r="D1358" i="9" a="1"/>
  <c r="D1358" i="9" s="1"/>
  <c r="F1357" i="9" a="1"/>
  <c r="F1357" i="9" s="1"/>
  <c r="D1357" i="9" a="1"/>
  <c r="D1357" i="9" s="1"/>
  <c r="F1356" i="9" a="1"/>
  <c r="F1356" i="9" s="1"/>
  <c r="D1356" i="9" a="1"/>
  <c r="D1356" i="9" s="1"/>
  <c r="F1355" i="9" a="1"/>
  <c r="F1355" i="9" s="1"/>
  <c r="D1355" i="9" a="1"/>
  <c r="D1355" i="9" s="1"/>
  <c r="F1354" i="9" a="1"/>
  <c r="F1354" i="9" s="1"/>
  <c r="D1354" i="9" a="1"/>
  <c r="D1354" i="9" s="1"/>
  <c r="F1353" i="9" a="1"/>
  <c r="F1353" i="9" s="1"/>
  <c r="D1353" i="9" a="1"/>
  <c r="D1353" i="9" s="1"/>
  <c r="F1352" i="9" a="1"/>
  <c r="F1352" i="9" s="1"/>
  <c r="D1352" i="9" a="1"/>
  <c r="D1352" i="9" s="1"/>
  <c r="F1351" i="9" a="1"/>
  <c r="F1351" i="9" s="1"/>
  <c r="D1351" i="9" a="1"/>
  <c r="D1351" i="9" s="1"/>
  <c r="F1350" i="9" a="1"/>
  <c r="F1350" i="9" s="1"/>
  <c r="D1350" i="9" a="1"/>
  <c r="D1350" i="9" s="1"/>
  <c r="F1349" i="9" a="1"/>
  <c r="F1349" i="9" s="1"/>
  <c r="D1349" i="9" a="1"/>
  <c r="D1349" i="9" s="1"/>
  <c r="F1348" i="9" a="1"/>
  <c r="F1348" i="9" s="1"/>
  <c r="D1348" i="9" a="1"/>
  <c r="D1348" i="9" s="1"/>
  <c r="F1347" i="9" a="1"/>
  <c r="F1347" i="9" s="1"/>
  <c r="D1347" i="9" a="1"/>
  <c r="D1347" i="9" s="1"/>
  <c r="F1346" i="9" a="1"/>
  <c r="F1346" i="9" s="1"/>
  <c r="D1346" i="9" a="1"/>
  <c r="D1346" i="9" s="1"/>
  <c r="F1345" i="9" a="1"/>
  <c r="F1345" i="9" s="1"/>
  <c r="D1345" i="9" a="1"/>
  <c r="D1345" i="9" s="1"/>
  <c r="F1344" i="9" a="1"/>
  <c r="F1344" i="9" s="1"/>
  <c r="D1344" i="9" a="1"/>
  <c r="D1344" i="9" s="1"/>
  <c r="F1343" i="9" a="1"/>
  <c r="F1343" i="9" s="1"/>
  <c r="D1343" i="9" a="1"/>
  <c r="D1343" i="9" s="1"/>
  <c r="F1342" i="9" a="1"/>
  <c r="F1342" i="9" s="1"/>
  <c r="D1342" i="9" a="1"/>
  <c r="D1342" i="9" s="1"/>
  <c r="F1341" i="9" a="1"/>
  <c r="F1341" i="9" s="1"/>
  <c r="D1341" i="9" a="1"/>
  <c r="D1341" i="9" s="1"/>
  <c r="F1340" i="9" a="1"/>
  <c r="F1340" i="9" s="1"/>
  <c r="D1340" i="9" a="1"/>
  <c r="D1340" i="9" s="1"/>
  <c r="F1339" i="9" a="1"/>
  <c r="F1339" i="9" s="1"/>
  <c r="D1339" i="9" a="1"/>
  <c r="D1339" i="9" s="1"/>
  <c r="F1338" i="9" a="1"/>
  <c r="F1338" i="9" s="1"/>
  <c r="D1338" i="9" a="1"/>
  <c r="D1338" i="9" s="1"/>
  <c r="F1337" i="9" a="1"/>
  <c r="F1337" i="9" s="1"/>
  <c r="D1337" i="9" a="1"/>
  <c r="D1337" i="9" s="1"/>
  <c r="F1336" i="9" a="1"/>
  <c r="F1336" i="9" s="1"/>
  <c r="D1336" i="9" a="1"/>
  <c r="D1336" i="9" s="1"/>
  <c r="F1335" i="9" a="1"/>
  <c r="F1335" i="9" s="1"/>
  <c r="D1335" i="9" a="1"/>
  <c r="D1335" i="9" s="1"/>
  <c r="F1334" i="9" a="1"/>
  <c r="F1334" i="9" s="1"/>
  <c r="D1334" i="9" a="1"/>
  <c r="D1334" i="9" s="1"/>
  <c r="F1333" i="9" a="1"/>
  <c r="F1333" i="9" s="1"/>
  <c r="D1333" i="9" a="1"/>
  <c r="D1333" i="9" s="1"/>
  <c r="F1332" i="9" a="1"/>
  <c r="F1332" i="9" s="1"/>
  <c r="D1332" i="9" a="1"/>
  <c r="D1332" i="9" s="1"/>
  <c r="F1331" i="9" a="1"/>
  <c r="F1331" i="9" s="1"/>
  <c r="D1331" i="9" a="1"/>
  <c r="D1331" i="9" s="1"/>
  <c r="F1330" i="9" a="1"/>
  <c r="F1330" i="9" s="1"/>
  <c r="D1330" i="9" a="1"/>
  <c r="D1330" i="9" s="1"/>
  <c r="F1329" i="9" a="1"/>
  <c r="F1329" i="9" s="1"/>
  <c r="D1329" i="9" a="1"/>
  <c r="D1329" i="9" s="1"/>
  <c r="F1328" i="9" a="1"/>
  <c r="F1328" i="9" s="1"/>
  <c r="D1328" i="9" a="1"/>
  <c r="D1328" i="9" s="1"/>
  <c r="F1327" i="9" a="1"/>
  <c r="F1327" i="9" s="1"/>
  <c r="D1327" i="9" a="1"/>
  <c r="D1327" i="9" s="1"/>
  <c r="F1326" i="9" a="1"/>
  <c r="F1326" i="9" s="1"/>
  <c r="D1326" i="9" a="1"/>
  <c r="D1326" i="9" s="1"/>
  <c r="F1325" i="9" a="1"/>
  <c r="F1325" i="9" s="1"/>
  <c r="D1325" i="9" a="1"/>
  <c r="D1325" i="9" s="1"/>
  <c r="F1324" i="9" a="1"/>
  <c r="F1324" i="9" s="1"/>
  <c r="D1324" i="9" a="1"/>
  <c r="D1324" i="9" s="1"/>
  <c r="F1323" i="9" a="1"/>
  <c r="F1323" i="9" s="1"/>
  <c r="D1323" i="9" a="1"/>
  <c r="D1323" i="9" s="1"/>
  <c r="F1322" i="9" a="1"/>
  <c r="F1322" i="9" s="1"/>
  <c r="D1322" i="9" a="1"/>
  <c r="D1322" i="9" s="1"/>
  <c r="F1321" i="9" a="1"/>
  <c r="F1321" i="9" s="1"/>
  <c r="D1321" i="9" a="1"/>
  <c r="D1321" i="9" s="1"/>
  <c r="F1320" i="9" a="1"/>
  <c r="F1320" i="9" s="1"/>
  <c r="D1320" i="9" a="1"/>
  <c r="D1320" i="9" s="1"/>
  <c r="F1319" i="9" a="1"/>
  <c r="F1319" i="9" s="1"/>
  <c r="D1319" i="9" a="1"/>
  <c r="D1319" i="9" s="1"/>
  <c r="F1318" i="9" a="1"/>
  <c r="F1318" i="9" s="1"/>
  <c r="D1318" i="9" a="1"/>
  <c r="D1318" i="9" s="1"/>
  <c r="F1317" i="9" a="1"/>
  <c r="F1317" i="9" s="1"/>
  <c r="D1317" i="9" a="1"/>
  <c r="D1317" i="9" s="1"/>
  <c r="F1316" i="9" a="1"/>
  <c r="F1316" i="9" s="1"/>
  <c r="D1316" i="9" a="1"/>
  <c r="D1316" i="9" s="1"/>
  <c r="F1315" i="9" a="1"/>
  <c r="F1315" i="9" s="1"/>
  <c r="D1315" i="9" a="1"/>
  <c r="D1315" i="9" s="1"/>
  <c r="F1314" i="9" a="1"/>
  <c r="F1314" i="9" s="1"/>
  <c r="D1314" i="9" a="1"/>
  <c r="D1314" i="9" s="1"/>
  <c r="F1313" i="9" a="1"/>
  <c r="F1313" i="9" s="1"/>
  <c r="D1313" i="9" a="1"/>
  <c r="D1313" i="9" s="1"/>
  <c r="F1312" i="9" a="1"/>
  <c r="F1312" i="9" s="1"/>
  <c r="D1312" i="9" a="1"/>
  <c r="D1312" i="9" s="1"/>
  <c r="F1311" i="9" a="1"/>
  <c r="F1311" i="9" s="1"/>
  <c r="D1311" i="9" a="1"/>
  <c r="D1311" i="9" s="1"/>
  <c r="F1310" i="9" a="1"/>
  <c r="F1310" i="9" s="1"/>
  <c r="D1310" i="9" a="1"/>
  <c r="D1310" i="9" s="1"/>
  <c r="F1309" i="9" a="1"/>
  <c r="F1309" i="9" s="1"/>
  <c r="D1309" i="9" a="1"/>
  <c r="D1309" i="9" s="1"/>
  <c r="F1308" i="9" a="1"/>
  <c r="F1308" i="9" s="1"/>
  <c r="D1308" i="9" a="1"/>
  <c r="D1308" i="9" s="1"/>
  <c r="F1307" i="9" a="1"/>
  <c r="F1307" i="9" s="1"/>
  <c r="D1307" i="9" a="1"/>
  <c r="D1307" i="9" s="1"/>
  <c r="F1306" i="9" a="1"/>
  <c r="F1306" i="9" s="1"/>
  <c r="D1306" i="9" a="1"/>
  <c r="D1306" i="9" s="1"/>
  <c r="F1305" i="9" a="1"/>
  <c r="F1305" i="9" s="1"/>
  <c r="D1305" i="9" a="1"/>
  <c r="D1305" i="9" s="1"/>
  <c r="F1304" i="9" a="1"/>
  <c r="F1304" i="9" s="1"/>
  <c r="D1304" i="9" a="1"/>
  <c r="D1304" i="9" s="1"/>
  <c r="F1303" i="9" a="1"/>
  <c r="F1303" i="9" s="1"/>
  <c r="D1303" i="9" a="1"/>
  <c r="D1303" i="9" s="1"/>
  <c r="F1302" i="9" a="1"/>
  <c r="F1302" i="9" s="1"/>
  <c r="D1302" i="9" a="1"/>
  <c r="D1302" i="9" s="1"/>
  <c r="F1301" i="9" a="1"/>
  <c r="F1301" i="9" s="1"/>
  <c r="D1301" i="9" a="1"/>
  <c r="D1301" i="9" s="1"/>
  <c r="F1300" i="9" a="1"/>
  <c r="F1300" i="9" s="1"/>
  <c r="D1300" i="9" a="1"/>
  <c r="D1300" i="9" s="1"/>
  <c r="F1299" i="9" a="1"/>
  <c r="F1299" i="9" s="1"/>
  <c r="D1299" i="9" a="1"/>
  <c r="D1299" i="9" s="1"/>
  <c r="F1298" i="9" a="1"/>
  <c r="F1298" i="9" s="1"/>
  <c r="D1298" i="9" a="1"/>
  <c r="D1298" i="9" s="1"/>
  <c r="F1297" i="9" a="1"/>
  <c r="F1297" i="9" s="1"/>
  <c r="D1297" i="9" a="1"/>
  <c r="D1297" i="9" s="1"/>
  <c r="F1296" i="9" a="1"/>
  <c r="F1296" i="9" s="1"/>
  <c r="D1296" i="9" a="1"/>
  <c r="D1296" i="9" s="1"/>
  <c r="F1295" i="9" a="1"/>
  <c r="F1295" i="9" s="1"/>
  <c r="D1295" i="9" a="1"/>
  <c r="D1295" i="9" s="1"/>
  <c r="F1294" i="9" a="1"/>
  <c r="F1294" i="9" s="1"/>
  <c r="D1294" i="9" a="1"/>
  <c r="D1294" i="9" s="1"/>
  <c r="F1293" i="9" a="1"/>
  <c r="F1293" i="9" s="1"/>
  <c r="D1293" i="9" a="1"/>
  <c r="D1293" i="9" s="1"/>
  <c r="F1292" i="9" a="1"/>
  <c r="F1292" i="9" s="1"/>
  <c r="D1292" i="9" a="1"/>
  <c r="D1292" i="9" s="1"/>
  <c r="F1291" i="9" a="1"/>
  <c r="F1291" i="9" s="1"/>
  <c r="D1291" i="9" a="1"/>
  <c r="D1291" i="9" s="1"/>
  <c r="F1290" i="9" a="1"/>
  <c r="F1290" i="9" s="1"/>
  <c r="D1290" i="9" a="1"/>
  <c r="D1290" i="9" s="1"/>
  <c r="F1289" i="9" a="1"/>
  <c r="F1289" i="9" s="1"/>
  <c r="D1289" i="9" a="1"/>
  <c r="D1289" i="9" s="1"/>
  <c r="F1288" i="9" a="1"/>
  <c r="F1288" i="9" s="1"/>
  <c r="D1288" i="9" a="1"/>
  <c r="D1288" i="9" s="1"/>
  <c r="F1287" i="9" a="1"/>
  <c r="F1287" i="9" s="1"/>
  <c r="D1287" i="9" a="1"/>
  <c r="D1287" i="9" s="1"/>
  <c r="F1286" i="9" a="1"/>
  <c r="F1286" i="9" s="1"/>
  <c r="D1286" i="9" a="1"/>
  <c r="D1286" i="9" s="1"/>
  <c r="F1285" i="9" a="1"/>
  <c r="F1285" i="9" s="1"/>
  <c r="D1285" i="9" a="1"/>
  <c r="D1285" i="9" s="1"/>
  <c r="F1284" i="9" a="1"/>
  <c r="F1284" i="9" s="1"/>
  <c r="D1284" i="9" a="1"/>
  <c r="D1284" i="9" s="1"/>
  <c r="F1283" i="9" a="1"/>
  <c r="F1283" i="9" s="1"/>
  <c r="D1283" i="9" a="1"/>
  <c r="D1283" i="9" s="1"/>
  <c r="F1282" i="9" a="1"/>
  <c r="F1282" i="9" s="1"/>
  <c r="D1282" i="9" a="1"/>
  <c r="D1282" i="9" s="1"/>
  <c r="F1281" i="9" a="1"/>
  <c r="F1281" i="9" s="1"/>
  <c r="D1281" i="9" a="1"/>
  <c r="D1281" i="9" s="1"/>
  <c r="F1280" i="9" a="1"/>
  <c r="F1280" i="9" s="1"/>
  <c r="D1280" i="9" a="1"/>
  <c r="D1280" i="9" s="1"/>
  <c r="F1279" i="9" a="1"/>
  <c r="F1279" i="9" s="1"/>
  <c r="D1279" i="9" a="1"/>
  <c r="D1279" i="9" s="1"/>
  <c r="F1278" i="9" a="1"/>
  <c r="F1278" i="9" s="1"/>
  <c r="D1278" i="9" a="1"/>
  <c r="D1278" i="9" s="1"/>
  <c r="F1277" i="9" a="1"/>
  <c r="F1277" i="9" s="1"/>
  <c r="D1277" i="9" a="1"/>
  <c r="D1277" i="9" s="1"/>
  <c r="F1276" i="9" a="1"/>
  <c r="F1276" i="9" s="1"/>
  <c r="D1276" i="9" a="1"/>
  <c r="D1276" i="9" s="1"/>
  <c r="F1275" i="9" a="1"/>
  <c r="F1275" i="9" s="1"/>
  <c r="D1275" i="9" a="1"/>
  <c r="D1275" i="9" s="1"/>
  <c r="F1274" i="9" a="1"/>
  <c r="F1274" i="9" s="1"/>
  <c r="D1274" i="9" a="1"/>
  <c r="D1274" i="9" s="1"/>
  <c r="F1273" i="9" a="1"/>
  <c r="F1273" i="9" s="1"/>
  <c r="D1273" i="9" a="1"/>
  <c r="D1273" i="9" s="1"/>
  <c r="F1272" i="9" a="1"/>
  <c r="F1272" i="9" s="1"/>
  <c r="D1272" i="9" a="1"/>
  <c r="D1272" i="9" s="1"/>
  <c r="F1271" i="9" a="1"/>
  <c r="F1271" i="9" s="1"/>
  <c r="D1271" i="9" a="1"/>
  <c r="D1271" i="9" s="1"/>
  <c r="F1270" i="9" a="1"/>
  <c r="F1270" i="9" s="1"/>
  <c r="D1270" i="9" a="1"/>
  <c r="D1270" i="9" s="1"/>
  <c r="F1269" i="9" a="1"/>
  <c r="F1269" i="9" s="1"/>
  <c r="D1269" i="9" a="1"/>
  <c r="D1269" i="9" s="1"/>
  <c r="F1268" i="9" a="1"/>
  <c r="F1268" i="9" s="1"/>
  <c r="D1268" i="9" a="1"/>
  <c r="D1268" i="9" s="1"/>
  <c r="F1267" i="9" a="1"/>
  <c r="F1267" i="9" s="1"/>
  <c r="D1267" i="9" a="1"/>
  <c r="D1267" i="9" s="1"/>
  <c r="F1266" i="9" a="1"/>
  <c r="F1266" i="9" s="1"/>
  <c r="D1266" i="9" a="1"/>
  <c r="D1266" i="9" s="1"/>
  <c r="F1265" i="9" a="1"/>
  <c r="F1265" i="9" s="1"/>
  <c r="D1265" i="9" a="1"/>
  <c r="D1265" i="9" s="1"/>
  <c r="F1264" i="9" a="1"/>
  <c r="F1264" i="9" s="1"/>
  <c r="D1264" i="9" a="1"/>
  <c r="D1264" i="9" s="1"/>
  <c r="F1263" i="9" a="1"/>
  <c r="F1263" i="9" s="1"/>
  <c r="D1263" i="9" a="1"/>
  <c r="D1263" i="9" s="1"/>
  <c r="F1262" i="9" a="1"/>
  <c r="F1262" i="9" s="1"/>
  <c r="D1262" i="9" a="1"/>
  <c r="D1262" i="9" s="1"/>
  <c r="F1261" i="9" a="1"/>
  <c r="F1261" i="9" s="1"/>
  <c r="D1261" i="9" a="1"/>
  <c r="D1261" i="9" s="1"/>
  <c r="F1260" i="9" a="1"/>
  <c r="F1260" i="9" s="1"/>
  <c r="D1260" i="9" a="1"/>
  <c r="D1260" i="9" s="1"/>
  <c r="F1259" i="9" a="1"/>
  <c r="F1259" i="9" s="1"/>
  <c r="D1259" i="9" a="1"/>
  <c r="D1259" i="9" s="1"/>
  <c r="F1258" i="9" a="1"/>
  <c r="F1258" i="9" s="1"/>
  <c r="D1258" i="9" a="1"/>
  <c r="D1258" i="9" s="1"/>
  <c r="F1257" i="9" a="1"/>
  <c r="F1257" i="9" s="1"/>
  <c r="D1257" i="9" a="1"/>
  <c r="D1257" i="9" s="1"/>
  <c r="F1256" i="9" a="1"/>
  <c r="F1256" i="9" s="1"/>
  <c r="D1256" i="9" a="1"/>
  <c r="D1256" i="9" s="1"/>
  <c r="F1255" i="9" a="1"/>
  <c r="F1255" i="9" s="1"/>
  <c r="D1255" i="9" a="1"/>
  <c r="D1255" i="9" s="1"/>
  <c r="F1254" i="9" a="1"/>
  <c r="F1254" i="9" s="1"/>
  <c r="D1254" i="9" a="1"/>
  <c r="D1254" i="9" s="1"/>
  <c r="F1253" i="9" a="1"/>
  <c r="F1253" i="9" s="1"/>
  <c r="D1253" i="9" a="1"/>
  <c r="D1253" i="9" s="1"/>
  <c r="F1252" i="9" a="1"/>
  <c r="F1252" i="9" s="1"/>
  <c r="D1252" i="9" a="1"/>
  <c r="D1252" i="9" s="1"/>
  <c r="F1251" i="9" a="1"/>
  <c r="F1251" i="9" s="1"/>
  <c r="D1251" i="9" a="1"/>
  <c r="D1251" i="9" s="1"/>
  <c r="F1250" i="9" a="1"/>
  <c r="F1250" i="9" s="1"/>
  <c r="D1250" i="9" a="1"/>
  <c r="D1250" i="9" s="1"/>
  <c r="F1249" i="9" a="1"/>
  <c r="F1249" i="9" s="1"/>
  <c r="D1249" i="9" a="1"/>
  <c r="D1249" i="9" s="1"/>
  <c r="F1248" i="9" a="1"/>
  <c r="F1248" i="9" s="1"/>
  <c r="D1248" i="9" a="1"/>
  <c r="D1248" i="9" s="1"/>
  <c r="F1247" i="9" a="1"/>
  <c r="F1247" i="9" s="1"/>
  <c r="D1247" i="9" a="1"/>
  <c r="D1247" i="9" s="1"/>
  <c r="F1246" i="9" a="1"/>
  <c r="F1246" i="9" s="1"/>
  <c r="D1246" i="9" a="1"/>
  <c r="D1246" i="9" s="1"/>
  <c r="F1245" i="9" a="1"/>
  <c r="F1245" i="9" s="1"/>
  <c r="D1245" i="9" a="1"/>
  <c r="D1245" i="9" s="1"/>
  <c r="F1244" i="9" a="1"/>
  <c r="F1244" i="9" s="1"/>
  <c r="D1244" i="9" a="1"/>
  <c r="D1244" i="9" s="1"/>
  <c r="F1243" i="9" a="1"/>
  <c r="F1243" i="9" s="1"/>
  <c r="D1243" i="9" a="1"/>
  <c r="D1243" i="9" s="1"/>
  <c r="F1242" i="9" a="1"/>
  <c r="F1242" i="9" s="1"/>
  <c r="D1242" i="9" a="1"/>
  <c r="D1242" i="9" s="1"/>
  <c r="F1241" i="9" a="1"/>
  <c r="F1241" i="9" s="1"/>
  <c r="D1241" i="9" a="1"/>
  <c r="D1241" i="9" s="1"/>
  <c r="F1240" i="9" a="1"/>
  <c r="F1240" i="9" s="1"/>
  <c r="D1240" i="9" a="1"/>
  <c r="D1240" i="9" s="1"/>
  <c r="F1239" i="9" a="1"/>
  <c r="F1239" i="9" s="1"/>
  <c r="D1239" i="9" a="1"/>
  <c r="D1239" i="9" s="1"/>
  <c r="F1238" i="9" a="1"/>
  <c r="F1238" i="9" s="1"/>
  <c r="D1238" i="9" a="1"/>
  <c r="D1238" i="9" s="1"/>
  <c r="F1237" i="9" a="1"/>
  <c r="F1237" i="9" s="1"/>
  <c r="D1237" i="9" a="1"/>
  <c r="D1237" i="9" s="1"/>
  <c r="F1236" i="9" a="1"/>
  <c r="F1236" i="9" s="1"/>
  <c r="D1236" i="9" a="1"/>
  <c r="D1236" i="9" s="1"/>
  <c r="F1235" i="9" a="1"/>
  <c r="F1235" i="9" s="1"/>
  <c r="D1235" i="9" a="1"/>
  <c r="D1235" i="9" s="1"/>
  <c r="F1234" i="9" a="1"/>
  <c r="F1234" i="9" s="1"/>
  <c r="D1234" i="9" a="1"/>
  <c r="D1234" i="9" s="1"/>
  <c r="F1233" i="9" a="1"/>
  <c r="F1233" i="9" s="1"/>
  <c r="D1233" i="9" a="1"/>
  <c r="D1233" i="9" s="1"/>
  <c r="F1232" i="9" a="1"/>
  <c r="F1232" i="9" s="1"/>
  <c r="D1232" i="9" a="1"/>
  <c r="D1232" i="9" s="1"/>
  <c r="F1231" i="9" a="1"/>
  <c r="F1231" i="9" s="1"/>
  <c r="D1231" i="9" a="1"/>
  <c r="D1231" i="9" s="1"/>
  <c r="F1230" i="9" a="1"/>
  <c r="F1230" i="9" s="1"/>
  <c r="D1230" i="9" a="1"/>
  <c r="D1230" i="9" s="1"/>
  <c r="F1229" i="9" a="1"/>
  <c r="F1229" i="9" s="1"/>
  <c r="D1229" i="9" a="1"/>
  <c r="D1229" i="9" s="1"/>
  <c r="F1228" i="9" a="1"/>
  <c r="F1228" i="9" s="1"/>
  <c r="D1228" i="9" a="1"/>
  <c r="D1228" i="9" s="1"/>
  <c r="F1227" i="9" a="1"/>
  <c r="F1227" i="9" s="1"/>
  <c r="D1227" i="9" a="1"/>
  <c r="D1227" i="9" s="1"/>
  <c r="F1226" i="9" a="1"/>
  <c r="F1226" i="9" s="1"/>
  <c r="D1226" i="9" a="1"/>
  <c r="D1226" i="9" s="1"/>
  <c r="F1225" i="9" a="1"/>
  <c r="F1225" i="9" s="1"/>
  <c r="D1225" i="9" a="1"/>
  <c r="D1225" i="9" s="1"/>
  <c r="F1224" i="9" a="1"/>
  <c r="F1224" i="9" s="1"/>
  <c r="D1224" i="9" a="1"/>
  <c r="D1224" i="9" s="1"/>
  <c r="F1223" i="9" a="1"/>
  <c r="F1223" i="9" s="1"/>
  <c r="D1223" i="9" a="1"/>
  <c r="D1223" i="9" s="1"/>
  <c r="F1222" i="9" a="1"/>
  <c r="F1222" i="9" s="1"/>
  <c r="D1222" i="9" a="1"/>
  <c r="D1222" i="9" s="1"/>
  <c r="F1221" i="9" a="1"/>
  <c r="F1221" i="9" s="1"/>
  <c r="D1221" i="9" a="1"/>
  <c r="D1221" i="9" s="1"/>
  <c r="F1220" i="9" a="1"/>
  <c r="F1220" i="9" s="1"/>
  <c r="D1220" i="9" a="1"/>
  <c r="D1220" i="9" s="1"/>
  <c r="F1219" i="9" a="1"/>
  <c r="F1219" i="9" s="1"/>
  <c r="D1219" i="9" a="1"/>
  <c r="D1219" i="9" s="1"/>
  <c r="F1218" i="9" a="1"/>
  <c r="F1218" i="9" s="1"/>
  <c r="D1218" i="9" a="1"/>
  <c r="D1218" i="9" s="1"/>
  <c r="F1217" i="9" a="1"/>
  <c r="F1217" i="9" s="1"/>
  <c r="D1217" i="9" a="1"/>
  <c r="D1217" i="9" s="1"/>
  <c r="F1216" i="9" a="1"/>
  <c r="F1216" i="9" s="1"/>
  <c r="D1216" i="9" a="1"/>
  <c r="D1216" i="9" s="1"/>
  <c r="F1215" i="9" a="1"/>
  <c r="F1215" i="9" s="1"/>
  <c r="D1215" i="9" a="1"/>
  <c r="D1215" i="9" s="1"/>
  <c r="F1214" i="9" a="1"/>
  <c r="F1214" i="9" s="1"/>
  <c r="D1214" i="9" a="1"/>
  <c r="D1214" i="9" s="1"/>
  <c r="F1213" i="9" a="1"/>
  <c r="F1213" i="9" s="1"/>
  <c r="D1213" i="9" a="1"/>
  <c r="D1213" i="9" s="1"/>
  <c r="F1212" i="9" a="1"/>
  <c r="F1212" i="9" s="1"/>
  <c r="D1212" i="9" a="1"/>
  <c r="D1212" i="9" s="1"/>
  <c r="F1211" i="9" a="1"/>
  <c r="F1211" i="9" s="1"/>
  <c r="D1211" i="9" a="1"/>
  <c r="D1211" i="9" s="1"/>
  <c r="F1210" i="9" a="1"/>
  <c r="F1210" i="9" s="1"/>
  <c r="D1210" i="9" a="1"/>
  <c r="D1210" i="9" s="1"/>
  <c r="F1209" i="9" a="1"/>
  <c r="F1209" i="9" s="1"/>
  <c r="D1209" i="9" a="1"/>
  <c r="D1209" i="9" s="1"/>
  <c r="F1208" i="9" a="1"/>
  <c r="F1208" i="9" s="1"/>
  <c r="D1208" i="9" a="1"/>
  <c r="D1208" i="9" s="1"/>
  <c r="F1207" i="9" a="1"/>
  <c r="F1207" i="9" s="1"/>
  <c r="D1207" i="9" a="1"/>
  <c r="D1207" i="9" s="1"/>
  <c r="F1206" i="9" a="1"/>
  <c r="F1206" i="9" s="1"/>
  <c r="D1206" i="9" a="1"/>
  <c r="D1206" i="9" s="1"/>
  <c r="F1205" i="9" a="1"/>
  <c r="F1205" i="9" s="1"/>
  <c r="D1205" i="9" a="1"/>
  <c r="D1205" i="9" s="1"/>
  <c r="F1204" i="9" a="1"/>
  <c r="F1204" i="9" s="1"/>
  <c r="D1204" i="9" a="1"/>
  <c r="D1204" i="9" s="1"/>
  <c r="F1203" i="9" a="1"/>
  <c r="F1203" i="9" s="1"/>
  <c r="D1203" i="9" a="1"/>
  <c r="D1203" i="9" s="1"/>
  <c r="F1202" i="9" a="1"/>
  <c r="F1202" i="9" s="1"/>
  <c r="D1202" i="9" a="1"/>
  <c r="D1202" i="9" s="1"/>
  <c r="F1201" i="9" a="1"/>
  <c r="F1201" i="9" s="1"/>
  <c r="D1201" i="9" a="1"/>
  <c r="D1201" i="9" s="1"/>
  <c r="F1200" i="9" a="1"/>
  <c r="F1200" i="9" s="1"/>
  <c r="D1200" i="9" a="1"/>
  <c r="D1200" i="9" s="1"/>
  <c r="F1199" i="9" a="1"/>
  <c r="F1199" i="9" s="1"/>
  <c r="D1199" i="9" a="1"/>
  <c r="D1199" i="9" s="1"/>
  <c r="F1198" i="9" a="1"/>
  <c r="F1198" i="9" s="1"/>
  <c r="D1198" i="9" a="1"/>
  <c r="D1198" i="9" s="1"/>
  <c r="F1197" i="9" a="1"/>
  <c r="F1197" i="9" s="1"/>
  <c r="D1197" i="9" a="1"/>
  <c r="D1197" i="9" s="1"/>
  <c r="F1196" i="9" a="1"/>
  <c r="F1196" i="9" s="1"/>
  <c r="D1196" i="9" a="1"/>
  <c r="D1196" i="9" s="1"/>
  <c r="F1195" i="9" a="1"/>
  <c r="F1195" i="9" s="1"/>
  <c r="D1195" i="9" a="1"/>
  <c r="D1195" i="9" s="1"/>
  <c r="F1194" i="9" a="1"/>
  <c r="F1194" i="9" s="1"/>
  <c r="D1194" i="9" a="1"/>
  <c r="D1194" i="9" s="1"/>
  <c r="F1193" i="9" a="1"/>
  <c r="F1193" i="9" s="1"/>
  <c r="D1193" i="9" a="1"/>
  <c r="D1193" i="9" s="1"/>
  <c r="F1192" i="9" a="1"/>
  <c r="F1192" i="9" s="1"/>
  <c r="D1192" i="9" a="1"/>
  <c r="D1192" i="9" s="1"/>
  <c r="F1191" i="9" a="1"/>
  <c r="F1191" i="9" s="1"/>
  <c r="D1191" i="9" a="1"/>
  <c r="D1191" i="9" s="1"/>
  <c r="F1190" i="9" a="1"/>
  <c r="F1190" i="9" s="1"/>
  <c r="D1190" i="9" a="1"/>
  <c r="D1190" i="9" s="1"/>
  <c r="F1189" i="9" a="1"/>
  <c r="F1189" i="9" s="1"/>
  <c r="D1189" i="9" a="1"/>
  <c r="D1189" i="9" s="1"/>
  <c r="F1188" i="9" a="1"/>
  <c r="F1188" i="9" s="1"/>
  <c r="D1188" i="9" a="1"/>
  <c r="D1188" i="9" s="1"/>
  <c r="F1187" i="9" a="1"/>
  <c r="F1187" i="9" s="1"/>
  <c r="D1187" i="9" a="1"/>
  <c r="D1187" i="9" s="1"/>
  <c r="F1186" i="9" a="1"/>
  <c r="F1186" i="9" s="1"/>
  <c r="D1186" i="9" a="1"/>
  <c r="D1186" i="9" s="1"/>
  <c r="F1185" i="9" a="1"/>
  <c r="F1185" i="9" s="1"/>
  <c r="D1185" i="9" a="1"/>
  <c r="D1185" i="9" s="1"/>
  <c r="F1184" i="9" a="1"/>
  <c r="F1184" i="9" s="1"/>
  <c r="D1184" i="9" a="1"/>
  <c r="D1184" i="9" s="1"/>
  <c r="F1183" i="9" a="1"/>
  <c r="F1183" i="9" s="1"/>
  <c r="D1183" i="9" a="1"/>
  <c r="D1183" i="9" s="1"/>
  <c r="F1182" i="9" a="1"/>
  <c r="F1182" i="9" s="1"/>
  <c r="D1182" i="9" a="1"/>
  <c r="D1182" i="9" s="1"/>
  <c r="F1181" i="9" a="1"/>
  <c r="F1181" i="9" s="1"/>
  <c r="D1181" i="9" a="1"/>
  <c r="D1181" i="9" s="1"/>
  <c r="F1180" i="9" a="1"/>
  <c r="F1180" i="9" s="1"/>
  <c r="D1180" i="9" a="1"/>
  <c r="D1180" i="9" s="1"/>
  <c r="F1179" i="9" a="1"/>
  <c r="F1179" i="9" s="1"/>
  <c r="D1179" i="9" a="1"/>
  <c r="D1179" i="9" s="1"/>
  <c r="F1178" i="9" a="1"/>
  <c r="F1178" i="9" s="1"/>
  <c r="D1178" i="9" a="1"/>
  <c r="D1178" i="9" s="1"/>
  <c r="F1177" i="9" a="1"/>
  <c r="F1177" i="9" s="1"/>
  <c r="D1177" i="9" a="1"/>
  <c r="D1177" i="9" s="1"/>
  <c r="F1176" i="9" a="1"/>
  <c r="F1176" i="9" s="1"/>
  <c r="D1176" i="9" a="1"/>
  <c r="D1176" i="9" s="1"/>
  <c r="F1175" i="9" a="1"/>
  <c r="F1175" i="9" s="1"/>
  <c r="D1175" i="9" a="1"/>
  <c r="D1175" i="9" s="1"/>
  <c r="F1174" i="9" a="1"/>
  <c r="F1174" i="9" s="1"/>
  <c r="D1174" i="9" a="1"/>
  <c r="D1174" i="9" s="1"/>
  <c r="F1173" i="9" a="1"/>
  <c r="F1173" i="9" s="1"/>
  <c r="D1173" i="9" a="1"/>
  <c r="D1173" i="9" s="1"/>
  <c r="F1172" i="9" a="1"/>
  <c r="F1172" i="9" s="1"/>
  <c r="D1172" i="9" a="1"/>
  <c r="D1172" i="9" s="1"/>
  <c r="F1171" i="9" a="1"/>
  <c r="F1171" i="9" s="1"/>
  <c r="D1171" i="9" a="1"/>
  <c r="D1171" i="9" s="1"/>
  <c r="F1170" i="9" a="1"/>
  <c r="F1170" i="9" s="1"/>
  <c r="D1170" i="9" a="1"/>
  <c r="D1170" i="9" s="1"/>
  <c r="F1169" i="9" a="1"/>
  <c r="F1169" i="9" s="1"/>
  <c r="D1169" i="9" a="1"/>
  <c r="D1169" i="9" s="1"/>
  <c r="F1168" i="9" a="1"/>
  <c r="F1168" i="9" s="1"/>
  <c r="D1168" i="9" a="1"/>
  <c r="D1168" i="9" s="1"/>
  <c r="F1167" i="9" a="1"/>
  <c r="F1167" i="9" s="1"/>
  <c r="D1167" i="9" a="1"/>
  <c r="D1167" i="9" s="1"/>
  <c r="F1166" i="9" a="1"/>
  <c r="F1166" i="9" s="1"/>
  <c r="D1166" i="9" a="1"/>
  <c r="D1166" i="9" s="1"/>
  <c r="F1165" i="9" a="1"/>
  <c r="F1165" i="9" s="1"/>
  <c r="D1165" i="9" a="1"/>
  <c r="D1165" i="9" s="1"/>
  <c r="F1164" i="9" a="1"/>
  <c r="F1164" i="9" s="1"/>
  <c r="D1164" i="9" a="1"/>
  <c r="D1164" i="9" s="1"/>
  <c r="F1163" i="9" a="1"/>
  <c r="F1163" i="9" s="1"/>
  <c r="D1163" i="9" a="1"/>
  <c r="D1163" i="9" s="1"/>
  <c r="F1162" i="9" a="1"/>
  <c r="F1162" i="9" s="1"/>
  <c r="D1162" i="9" a="1"/>
  <c r="D1162" i="9" s="1"/>
  <c r="F1161" i="9" a="1"/>
  <c r="F1161" i="9" s="1"/>
  <c r="D1161" i="9" a="1"/>
  <c r="D1161" i="9" s="1"/>
  <c r="F1160" i="9" a="1"/>
  <c r="F1160" i="9" s="1"/>
  <c r="D1160" i="9" a="1"/>
  <c r="D1160" i="9" s="1"/>
  <c r="F1159" i="9" a="1"/>
  <c r="F1159" i="9" s="1"/>
  <c r="D1159" i="9" a="1"/>
  <c r="D1159" i="9" s="1"/>
  <c r="F1158" i="9" a="1"/>
  <c r="F1158" i="9" s="1"/>
  <c r="D1158" i="9" a="1"/>
  <c r="D1158" i="9" s="1"/>
  <c r="F1157" i="9" a="1"/>
  <c r="F1157" i="9" s="1"/>
  <c r="D1157" i="9" a="1"/>
  <c r="D1157" i="9" s="1"/>
  <c r="F1156" i="9" a="1"/>
  <c r="F1156" i="9" s="1"/>
  <c r="D1156" i="9" a="1"/>
  <c r="D1156" i="9" s="1"/>
  <c r="F1155" i="9" a="1"/>
  <c r="F1155" i="9" s="1"/>
  <c r="D1155" i="9" a="1"/>
  <c r="D1155" i="9" s="1"/>
  <c r="F1154" i="9" a="1"/>
  <c r="F1154" i="9" s="1"/>
  <c r="D1154" i="9" a="1"/>
  <c r="D1154" i="9" s="1"/>
  <c r="F1153" i="9" a="1"/>
  <c r="F1153" i="9" s="1"/>
  <c r="D1153" i="9" a="1"/>
  <c r="D1153" i="9" s="1"/>
  <c r="F1152" i="9" a="1"/>
  <c r="F1152" i="9" s="1"/>
  <c r="D1152" i="9" a="1"/>
  <c r="D1152" i="9" s="1"/>
  <c r="F1151" i="9" a="1"/>
  <c r="F1151" i="9" s="1"/>
  <c r="D1151" i="9" a="1"/>
  <c r="D1151" i="9" s="1"/>
  <c r="F1150" i="9" a="1"/>
  <c r="F1150" i="9" s="1"/>
  <c r="D1150" i="9" a="1"/>
  <c r="D1150" i="9" s="1"/>
  <c r="F1149" i="9" a="1"/>
  <c r="F1149" i="9" s="1"/>
  <c r="D1149" i="9" a="1"/>
  <c r="D1149" i="9" s="1"/>
  <c r="F1148" i="9" a="1"/>
  <c r="F1148" i="9" s="1"/>
  <c r="D1148" i="9" a="1"/>
  <c r="D1148" i="9" s="1"/>
  <c r="F1147" i="9" a="1"/>
  <c r="F1147" i="9" s="1"/>
  <c r="D1147" i="9" a="1"/>
  <c r="D1147" i="9" s="1"/>
  <c r="F1146" i="9" a="1"/>
  <c r="F1146" i="9" s="1"/>
  <c r="D1146" i="9" a="1"/>
  <c r="D1146" i="9" s="1"/>
  <c r="F1145" i="9" a="1"/>
  <c r="F1145" i="9" s="1"/>
  <c r="D1145" i="9" a="1"/>
  <c r="D1145" i="9" s="1"/>
  <c r="F1144" i="9" a="1"/>
  <c r="F1144" i="9" s="1"/>
  <c r="D1144" i="9" a="1"/>
  <c r="D1144" i="9" s="1"/>
  <c r="F1143" i="9" a="1"/>
  <c r="F1143" i="9" s="1"/>
  <c r="D1143" i="9" a="1"/>
  <c r="D1143" i="9" s="1"/>
  <c r="F1142" i="9" a="1"/>
  <c r="F1142" i="9" s="1"/>
  <c r="D1142" i="9" a="1"/>
  <c r="D1142" i="9" s="1"/>
  <c r="F1141" i="9" a="1"/>
  <c r="F1141" i="9" s="1"/>
  <c r="D1141" i="9" a="1"/>
  <c r="D1141" i="9" s="1"/>
  <c r="F1140" i="9" a="1"/>
  <c r="F1140" i="9" s="1"/>
  <c r="D1140" i="9" a="1"/>
  <c r="D1140" i="9" s="1"/>
  <c r="F1139" i="9" a="1"/>
  <c r="F1139" i="9" s="1"/>
  <c r="D1139" i="9" a="1"/>
  <c r="D1139" i="9" s="1"/>
  <c r="F1138" i="9" a="1"/>
  <c r="F1138" i="9" s="1"/>
  <c r="D1138" i="9" a="1"/>
  <c r="D1138" i="9" s="1"/>
  <c r="F1137" i="9" a="1"/>
  <c r="F1137" i="9" s="1"/>
  <c r="D1137" i="9" a="1"/>
  <c r="D1137" i="9" s="1"/>
  <c r="F1136" i="9" a="1"/>
  <c r="F1136" i="9" s="1"/>
  <c r="D1136" i="9" a="1"/>
  <c r="D1136" i="9" s="1"/>
  <c r="F1135" i="9" a="1"/>
  <c r="F1135" i="9" s="1"/>
  <c r="D1135" i="9" a="1"/>
  <c r="D1135" i="9" s="1"/>
  <c r="F1134" i="9" a="1"/>
  <c r="F1134" i="9" s="1"/>
  <c r="D1134" i="9" a="1"/>
  <c r="D1134" i="9" s="1"/>
  <c r="F1133" i="9" a="1"/>
  <c r="F1133" i="9" s="1"/>
  <c r="D1133" i="9" a="1"/>
  <c r="D1133" i="9" s="1"/>
  <c r="F1132" i="9" a="1"/>
  <c r="F1132" i="9" s="1"/>
  <c r="D1132" i="9" a="1"/>
  <c r="D1132" i="9" s="1"/>
  <c r="F1131" i="9" a="1"/>
  <c r="F1131" i="9" s="1"/>
  <c r="D1131" i="9" a="1"/>
  <c r="D1131" i="9" s="1"/>
  <c r="F1130" i="9" a="1"/>
  <c r="F1130" i="9" s="1"/>
  <c r="D1130" i="9" a="1"/>
  <c r="D1130" i="9" s="1"/>
  <c r="F1129" i="9" a="1"/>
  <c r="F1129" i="9" s="1"/>
  <c r="D1129" i="9" a="1"/>
  <c r="D1129" i="9" s="1"/>
  <c r="F1128" i="9" a="1"/>
  <c r="F1128" i="9" s="1"/>
  <c r="D1128" i="9" a="1"/>
  <c r="D1128" i="9" s="1"/>
  <c r="F1127" i="9" a="1"/>
  <c r="F1127" i="9" s="1"/>
  <c r="D1127" i="9" a="1"/>
  <c r="D1127" i="9" s="1"/>
  <c r="F1126" i="9" a="1"/>
  <c r="F1126" i="9" s="1"/>
  <c r="D1126" i="9" a="1"/>
  <c r="D1126" i="9" s="1"/>
  <c r="F1125" i="9" a="1"/>
  <c r="F1125" i="9" s="1"/>
  <c r="D1125" i="9" a="1"/>
  <c r="D1125" i="9" s="1"/>
  <c r="F1124" i="9" a="1"/>
  <c r="F1124" i="9" s="1"/>
  <c r="D1124" i="9" a="1"/>
  <c r="D1124" i="9" s="1"/>
  <c r="F1123" i="9" a="1"/>
  <c r="F1123" i="9" s="1"/>
  <c r="D1123" i="9" a="1"/>
  <c r="D1123" i="9" s="1"/>
  <c r="F1122" i="9" a="1"/>
  <c r="F1122" i="9" s="1"/>
  <c r="D1122" i="9" a="1"/>
  <c r="D1122" i="9" s="1"/>
  <c r="F1121" i="9" a="1"/>
  <c r="F1121" i="9" s="1"/>
  <c r="D1121" i="9" a="1"/>
  <c r="D1121" i="9" s="1"/>
  <c r="F1120" i="9" a="1"/>
  <c r="F1120" i="9" s="1"/>
  <c r="D1120" i="9" a="1"/>
  <c r="D1120" i="9" s="1"/>
  <c r="F1119" i="9" a="1"/>
  <c r="F1119" i="9" s="1"/>
  <c r="D1119" i="9" a="1"/>
  <c r="D1119" i="9" s="1"/>
  <c r="F1118" i="9" a="1"/>
  <c r="F1118" i="9" s="1"/>
  <c r="D1118" i="9" a="1"/>
  <c r="D1118" i="9" s="1"/>
  <c r="F1117" i="9" a="1"/>
  <c r="F1117" i="9" s="1"/>
  <c r="D1117" i="9" a="1"/>
  <c r="D1117" i="9" s="1"/>
  <c r="F1116" i="9" a="1"/>
  <c r="F1116" i="9" s="1"/>
  <c r="D1116" i="9" a="1"/>
  <c r="D1116" i="9" s="1"/>
  <c r="F1115" i="9" a="1"/>
  <c r="F1115" i="9" s="1"/>
  <c r="D1115" i="9" a="1"/>
  <c r="D1115" i="9" s="1"/>
  <c r="F1114" i="9" a="1"/>
  <c r="F1114" i="9" s="1"/>
  <c r="D1114" i="9" a="1"/>
  <c r="D1114" i="9" s="1"/>
  <c r="F1113" i="9" a="1"/>
  <c r="F1113" i="9" s="1"/>
  <c r="D1113" i="9" a="1"/>
  <c r="D1113" i="9" s="1"/>
  <c r="F1112" i="9" a="1"/>
  <c r="F1112" i="9" s="1"/>
  <c r="D1112" i="9" a="1"/>
  <c r="D1112" i="9" s="1"/>
  <c r="F1111" i="9" a="1"/>
  <c r="F1111" i="9" s="1"/>
  <c r="D1111" i="9" a="1"/>
  <c r="D1111" i="9" s="1"/>
  <c r="F1110" i="9" a="1"/>
  <c r="F1110" i="9" s="1"/>
  <c r="D1110" i="9" a="1"/>
  <c r="D1110" i="9" s="1"/>
  <c r="F1109" i="9" a="1"/>
  <c r="F1109" i="9" s="1"/>
  <c r="D1109" i="9" a="1"/>
  <c r="D1109" i="9" s="1"/>
  <c r="F1108" i="9" a="1"/>
  <c r="F1108" i="9" s="1"/>
  <c r="D1108" i="9" a="1"/>
  <c r="D1108" i="9" s="1"/>
  <c r="F1107" i="9" a="1"/>
  <c r="F1107" i="9" s="1"/>
  <c r="D1107" i="9" a="1"/>
  <c r="D1107" i="9" s="1"/>
  <c r="F1106" i="9" a="1"/>
  <c r="F1106" i="9" s="1"/>
  <c r="D1106" i="9" a="1"/>
  <c r="D1106" i="9" s="1"/>
  <c r="F1105" i="9" a="1"/>
  <c r="F1105" i="9" s="1"/>
  <c r="D1105" i="9" a="1"/>
  <c r="D1105" i="9" s="1"/>
  <c r="F1104" i="9" a="1"/>
  <c r="F1104" i="9" s="1"/>
  <c r="D1104" i="9" a="1"/>
  <c r="D1104" i="9" s="1"/>
  <c r="F1103" i="9" a="1"/>
  <c r="F1103" i="9" s="1"/>
  <c r="D1103" i="9" a="1"/>
  <c r="D1103" i="9" s="1"/>
  <c r="F1102" i="9" a="1"/>
  <c r="F1102" i="9" s="1"/>
  <c r="D1102" i="9" a="1"/>
  <c r="D1102" i="9" s="1"/>
  <c r="F1101" i="9" a="1"/>
  <c r="F1101" i="9" s="1"/>
  <c r="D1101" i="9" a="1"/>
  <c r="D1101" i="9" s="1"/>
  <c r="F1100" i="9" a="1"/>
  <c r="F1100" i="9" s="1"/>
  <c r="D1100" i="9" a="1"/>
  <c r="D1100" i="9" s="1"/>
  <c r="F1099" i="9" a="1"/>
  <c r="F1099" i="9" s="1"/>
  <c r="D1099" i="9" a="1"/>
  <c r="D1099" i="9" s="1"/>
  <c r="F1098" i="9" a="1"/>
  <c r="F1098" i="9" s="1"/>
  <c r="D1098" i="9" a="1"/>
  <c r="D1098" i="9" s="1"/>
  <c r="F1097" i="9" a="1"/>
  <c r="F1097" i="9" s="1"/>
  <c r="D1097" i="9" a="1"/>
  <c r="D1097" i="9" s="1"/>
  <c r="F1096" i="9" a="1"/>
  <c r="F1096" i="9" s="1"/>
  <c r="D1096" i="9" a="1"/>
  <c r="D1096" i="9" s="1"/>
  <c r="F1095" i="9" a="1"/>
  <c r="F1095" i="9" s="1"/>
  <c r="D1095" i="9" a="1"/>
  <c r="D1095" i="9" s="1"/>
  <c r="F1094" i="9" a="1"/>
  <c r="F1094" i="9" s="1"/>
  <c r="D1094" i="9" a="1"/>
  <c r="D1094" i="9" s="1"/>
  <c r="F1093" i="9" a="1"/>
  <c r="F1093" i="9" s="1"/>
  <c r="D1093" i="9" a="1"/>
  <c r="D1093" i="9" s="1"/>
  <c r="F1092" i="9" a="1"/>
  <c r="F1092" i="9" s="1"/>
  <c r="D1092" i="9" a="1"/>
  <c r="D1092" i="9" s="1"/>
  <c r="F1091" i="9" a="1"/>
  <c r="F1091" i="9" s="1"/>
  <c r="D1091" i="9" a="1"/>
  <c r="D1091" i="9" s="1"/>
  <c r="F1090" i="9" a="1"/>
  <c r="F1090" i="9" s="1"/>
  <c r="D1090" i="9" a="1"/>
  <c r="D1090" i="9" s="1"/>
  <c r="F1089" i="9" a="1"/>
  <c r="F1089" i="9" s="1"/>
  <c r="D1089" i="9" a="1"/>
  <c r="D1089" i="9" s="1"/>
  <c r="F1088" i="9" a="1"/>
  <c r="F1088" i="9" s="1"/>
  <c r="D1088" i="9" a="1"/>
  <c r="D1088" i="9" s="1"/>
  <c r="F1087" i="9" a="1"/>
  <c r="F1087" i="9" s="1"/>
  <c r="D1087" i="9" a="1"/>
  <c r="D1087" i="9" s="1"/>
  <c r="F1086" i="9" a="1"/>
  <c r="F1086" i="9" s="1"/>
  <c r="D1086" i="9" a="1"/>
  <c r="D1086" i="9" s="1"/>
  <c r="F1085" i="9" a="1"/>
  <c r="F1085" i="9" s="1"/>
  <c r="D1085" i="9" a="1"/>
  <c r="D1085" i="9" s="1"/>
  <c r="F1084" i="9" a="1"/>
  <c r="F1084" i="9" s="1"/>
  <c r="D1084" i="9" a="1"/>
  <c r="D1084" i="9" s="1"/>
  <c r="F1083" i="9" a="1"/>
  <c r="F1083" i="9" s="1"/>
  <c r="D1083" i="9" a="1"/>
  <c r="D1083" i="9" s="1"/>
  <c r="F1082" i="9" a="1"/>
  <c r="F1082" i="9" s="1"/>
  <c r="D1082" i="9" a="1"/>
  <c r="D1082" i="9" s="1"/>
  <c r="F1081" i="9" a="1"/>
  <c r="F1081" i="9" s="1"/>
  <c r="D1081" i="9" a="1"/>
  <c r="D1081" i="9" s="1"/>
  <c r="F1080" i="9" a="1"/>
  <c r="F1080" i="9" s="1"/>
  <c r="D1080" i="9" a="1"/>
  <c r="D1080" i="9" s="1"/>
  <c r="F1079" i="9" a="1"/>
  <c r="F1079" i="9" s="1"/>
  <c r="D1079" i="9" a="1"/>
  <c r="D1079" i="9" s="1"/>
  <c r="F1078" i="9" a="1"/>
  <c r="F1078" i="9" s="1"/>
  <c r="D1078" i="9" a="1"/>
  <c r="D1078" i="9" s="1"/>
  <c r="F1077" i="9" a="1"/>
  <c r="F1077" i="9" s="1"/>
  <c r="D1077" i="9" a="1"/>
  <c r="D1077" i="9" s="1"/>
  <c r="F1076" i="9" a="1"/>
  <c r="F1076" i="9" s="1"/>
  <c r="D1076" i="9" a="1"/>
  <c r="D1076" i="9" s="1"/>
  <c r="F1075" i="9" a="1"/>
  <c r="F1075" i="9" s="1"/>
  <c r="D1075" i="9" a="1"/>
  <c r="D1075" i="9" s="1"/>
  <c r="F1074" i="9" a="1"/>
  <c r="F1074" i="9" s="1"/>
  <c r="D1074" i="9" a="1"/>
  <c r="D1074" i="9" s="1"/>
  <c r="F1073" i="9" a="1"/>
  <c r="F1073" i="9" s="1"/>
  <c r="D1073" i="9" a="1"/>
  <c r="D1073" i="9" s="1"/>
  <c r="F1072" i="9" a="1"/>
  <c r="F1072" i="9" s="1"/>
  <c r="D1072" i="9" a="1"/>
  <c r="D1072" i="9" s="1"/>
  <c r="F1071" i="9" a="1"/>
  <c r="F1071" i="9" s="1"/>
  <c r="D1071" i="9" a="1"/>
  <c r="D1071" i="9" s="1"/>
  <c r="F1070" i="9" a="1"/>
  <c r="F1070" i="9" s="1"/>
  <c r="D1070" i="9" a="1"/>
  <c r="D1070" i="9" s="1"/>
  <c r="F1069" i="9" a="1"/>
  <c r="F1069" i="9" s="1"/>
  <c r="D1069" i="9" a="1"/>
  <c r="D1069" i="9" s="1"/>
  <c r="F1068" i="9" a="1"/>
  <c r="F1068" i="9" s="1"/>
  <c r="D1068" i="9" a="1"/>
  <c r="D1068" i="9" s="1"/>
  <c r="F1067" i="9" a="1"/>
  <c r="F1067" i="9" s="1"/>
  <c r="D1067" i="9" a="1"/>
  <c r="D1067" i="9" s="1"/>
  <c r="F1066" i="9" a="1"/>
  <c r="F1066" i="9" s="1"/>
  <c r="D1066" i="9" a="1"/>
  <c r="D1066" i="9" s="1"/>
  <c r="F1065" i="9" a="1"/>
  <c r="F1065" i="9" s="1"/>
  <c r="D1065" i="9" a="1"/>
  <c r="D1065" i="9" s="1"/>
  <c r="F1064" i="9" a="1"/>
  <c r="F1064" i="9" s="1"/>
  <c r="D1064" i="9" a="1"/>
  <c r="D1064" i="9" s="1"/>
  <c r="F1063" i="9" a="1"/>
  <c r="F1063" i="9" s="1"/>
  <c r="D1063" i="9" a="1"/>
  <c r="D1063" i="9" s="1"/>
  <c r="F1062" i="9" a="1"/>
  <c r="F1062" i="9" s="1"/>
  <c r="D1062" i="9" a="1"/>
  <c r="D1062" i="9" s="1"/>
  <c r="F1061" i="9" a="1"/>
  <c r="F1061" i="9" s="1"/>
  <c r="D1061" i="9" a="1"/>
  <c r="D1061" i="9" s="1"/>
  <c r="F1060" i="9" a="1"/>
  <c r="F1060" i="9" s="1"/>
  <c r="D1060" i="9" a="1"/>
  <c r="D1060" i="9" s="1"/>
  <c r="F1059" i="9" a="1"/>
  <c r="F1059" i="9" s="1"/>
  <c r="D1059" i="9" a="1"/>
  <c r="D1059" i="9" s="1"/>
  <c r="F1058" i="9" a="1"/>
  <c r="F1058" i="9" s="1"/>
  <c r="D1058" i="9" a="1"/>
  <c r="D1058" i="9" s="1"/>
  <c r="F1057" i="9" a="1"/>
  <c r="F1057" i="9" s="1"/>
  <c r="D1057" i="9" a="1"/>
  <c r="D1057" i="9" s="1"/>
  <c r="F1056" i="9" a="1"/>
  <c r="F1056" i="9" s="1"/>
  <c r="D1056" i="9" a="1"/>
  <c r="D1056" i="9" s="1"/>
  <c r="F1055" i="9" a="1"/>
  <c r="F1055" i="9" s="1"/>
  <c r="D1055" i="9" a="1"/>
  <c r="D1055" i="9" s="1"/>
  <c r="F1054" i="9" a="1"/>
  <c r="F1054" i="9" s="1"/>
  <c r="D1054" i="9" a="1"/>
  <c r="D1054" i="9" s="1"/>
  <c r="F1053" i="9" a="1"/>
  <c r="F1053" i="9" s="1"/>
  <c r="D1053" i="9" a="1"/>
  <c r="D1053" i="9" s="1"/>
  <c r="F1052" i="9" a="1"/>
  <c r="F1052" i="9" s="1"/>
  <c r="D1052" i="9" a="1"/>
  <c r="D1052" i="9" s="1"/>
  <c r="F1051" i="9" a="1"/>
  <c r="F1051" i="9" s="1"/>
  <c r="D1051" i="9" a="1"/>
  <c r="D1051" i="9" s="1"/>
  <c r="F1050" i="9" a="1"/>
  <c r="F1050" i="9" s="1"/>
  <c r="D1050" i="9" a="1"/>
  <c r="D1050" i="9" s="1"/>
  <c r="F1049" i="9" a="1"/>
  <c r="F1049" i="9" s="1"/>
  <c r="D1049" i="9" a="1"/>
  <c r="D1049" i="9" s="1"/>
  <c r="F1048" i="9" a="1"/>
  <c r="F1048" i="9" s="1"/>
  <c r="D1048" i="9" a="1"/>
  <c r="D1048" i="9" s="1"/>
  <c r="F1047" i="9" a="1"/>
  <c r="F1047" i="9" s="1"/>
  <c r="D1047" i="9" a="1"/>
  <c r="D1047" i="9" s="1"/>
  <c r="F1046" i="9" a="1"/>
  <c r="F1046" i="9" s="1"/>
  <c r="D1046" i="9" a="1"/>
  <c r="D1046" i="9" s="1"/>
  <c r="F1045" i="9" a="1"/>
  <c r="F1045" i="9" s="1"/>
  <c r="D1045" i="9" a="1"/>
  <c r="D1045" i="9" s="1"/>
  <c r="F1044" i="9" a="1"/>
  <c r="F1044" i="9" s="1"/>
  <c r="D1044" i="9" a="1"/>
  <c r="D1044" i="9" s="1"/>
  <c r="F1043" i="9" a="1"/>
  <c r="F1043" i="9" s="1"/>
  <c r="D1043" i="9" a="1"/>
  <c r="D1043" i="9" s="1"/>
  <c r="F1042" i="9" a="1"/>
  <c r="F1042" i="9" s="1"/>
  <c r="D1042" i="9" a="1"/>
  <c r="D1042" i="9" s="1"/>
  <c r="F1041" i="9" a="1"/>
  <c r="F1041" i="9" s="1"/>
  <c r="D1041" i="9" a="1"/>
  <c r="D1041" i="9" s="1"/>
  <c r="F1040" i="9" a="1"/>
  <c r="F1040" i="9" s="1"/>
  <c r="D1040" i="9" a="1"/>
  <c r="D1040" i="9" s="1"/>
  <c r="F1039" i="9" a="1"/>
  <c r="F1039" i="9" s="1"/>
  <c r="D1039" i="9" a="1"/>
  <c r="D1039" i="9" s="1"/>
  <c r="F1038" i="9" a="1"/>
  <c r="F1038" i="9" s="1"/>
  <c r="D1038" i="9" a="1"/>
  <c r="D1038" i="9" s="1"/>
  <c r="F1037" i="9" a="1"/>
  <c r="F1037" i="9" s="1"/>
  <c r="D1037" i="9" a="1"/>
  <c r="D1037" i="9" s="1"/>
  <c r="F1036" i="9" a="1"/>
  <c r="F1036" i="9" s="1"/>
  <c r="D1036" i="9" a="1"/>
  <c r="D1036" i="9" s="1"/>
  <c r="F1035" i="9" a="1"/>
  <c r="F1035" i="9" s="1"/>
  <c r="D1035" i="9" a="1"/>
  <c r="D1035" i="9" s="1"/>
  <c r="F1034" i="9" a="1"/>
  <c r="F1034" i="9" s="1"/>
  <c r="D1034" i="9" a="1"/>
  <c r="D1034" i="9" s="1"/>
  <c r="F1033" i="9" a="1"/>
  <c r="F1033" i="9" s="1"/>
  <c r="D1033" i="9" a="1"/>
  <c r="D1033" i="9" s="1"/>
  <c r="F1032" i="9" a="1"/>
  <c r="F1032" i="9" s="1"/>
  <c r="D1032" i="9" a="1"/>
  <c r="D1032" i="9" s="1"/>
  <c r="F1031" i="9" a="1"/>
  <c r="F1031" i="9" s="1"/>
  <c r="D1031" i="9" a="1"/>
  <c r="D1031" i="9" s="1"/>
  <c r="F1030" i="9" a="1"/>
  <c r="F1030" i="9" s="1"/>
  <c r="D1030" i="9" a="1"/>
  <c r="D1030" i="9" s="1"/>
  <c r="F1029" i="9" a="1"/>
  <c r="F1029" i="9" s="1"/>
  <c r="D1029" i="9" a="1"/>
  <c r="D1029" i="9" s="1"/>
  <c r="F1028" i="9" a="1"/>
  <c r="F1028" i="9" s="1"/>
  <c r="D1028" i="9" a="1"/>
  <c r="D1028" i="9" s="1"/>
  <c r="F1027" i="9" a="1"/>
  <c r="F1027" i="9" s="1"/>
  <c r="D1027" i="9" a="1"/>
  <c r="D1027" i="9" s="1"/>
  <c r="F1026" i="9" a="1"/>
  <c r="F1026" i="9" s="1"/>
  <c r="D1026" i="9" a="1"/>
  <c r="D1026" i="9" s="1"/>
  <c r="F1025" i="9" a="1"/>
  <c r="F1025" i="9" s="1"/>
  <c r="D1025" i="9" a="1"/>
  <c r="D1025" i="9" s="1"/>
  <c r="F1024" i="9" a="1"/>
  <c r="F1024" i="9" s="1"/>
  <c r="D1024" i="9" a="1"/>
  <c r="D1024" i="9" s="1"/>
  <c r="F1023" i="9" a="1"/>
  <c r="F1023" i="9" s="1"/>
  <c r="D1023" i="9" a="1"/>
  <c r="D1023" i="9" s="1"/>
  <c r="F1022" i="9" a="1"/>
  <c r="F1022" i="9" s="1"/>
  <c r="D1022" i="9" a="1"/>
  <c r="D1022" i="9" s="1"/>
  <c r="F1021" i="9" a="1"/>
  <c r="F1021" i="9" s="1"/>
  <c r="D1021" i="9" a="1"/>
  <c r="D1021" i="9" s="1"/>
  <c r="F1020" i="9" a="1"/>
  <c r="F1020" i="9" s="1"/>
  <c r="D1020" i="9" a="1"/>
  <c r="D1020" i="9" s="1"/>
  <c r="F1019" i="9" a="1"/>
  <c r="F1019" i="9" s="1"/>
  <c r="D1019" i="9" a="1"/>
  <c r="D1019" i="9" s="1"/>
  <c r="F1018" i="9" a="1"/>
  <c r="F1018" i="9" s="1"/>
  <c r="D1018" i="9" a="1"/>
  <c r="D1018" i="9" s="1"/>
  <c r="F1017" i="9" a="1"/>
  <c r="F1017" i="9" s="1"/>
  <c r="D1017" i="9" a="1"/>
  <c r="D1017" i="9" s="1"/>
  <c r="F1016" i="9" a="1"/>
  <c r="F1016" i="9" s="1"/>
  <c r="D1016" i="9" a="1"/>
  <c r="D1016" i="9" s="1"/>
  <c r="F1015" i="9" a="1"/>
  <c r="F1015" i="9" s="1"/>
  <c r="D1015" i="9" a="1"/>
  <c r="D1015" i="9" s="1"/>
  <c r="F1014" i="9" a="1"/>
  <c r="F1014" i="9" s="1"/>
  <c r="D1014" i="9" a="1"/>
  <c r="D1014" i="9" s="1"/>
  <c r="F1013" i="9" a="1"/>
  <c r="F1013" i="9" s="1"/>
  <c r="D1013" i="9" a="1"/>
  <c r="D1013" i="9" s="1"/>
  <c r="F1012" i="9" a="1"/>
  <c r="F1012" i="9" s="1"/>
  <c r="D1012" i="9" a="1"/>
  <c r="D1012" i="9" s="1"/>
  <c r="F1011" i="9" a="1"/>
  <c r="F1011" i="9" s="1"/>
  <c r="D1011" i="9" a="1"/>
  <c r="D1011" i="9" s="1"/>
  <c r="F1010" i="9" a="1"/>
  <c r="F1010" i="9" s="1"/>
  <c r="D1010" i="9" a="1"/>
  <c r="D1010" i="9" s="1"/>
  <c r="F1009" i="9" a="1"/>
  <c r="F1009" i="9" s="1"/>
  <c r="D1009" i="9" a="1"/>
  <c r="D1009" i="9" s="1"/>
  <c r="F1008" i="9" a="1"/>
  <c r="F1008" i="9" s="1"/>
  <c r="D1008" i="9" a="1"/>
  <c r="D1008" i="9" s="1"/>
  <c r="F1007" i="9" a="1"/>
  <c r="F1007" i="9" s="1"/>
  <c r="D1007" i="9" a="1"/>
  <c r="D1007" i="9" s="1"/>
  <c r="F1006" i="9" a="1"/>
  <c r="F1006" i="9" s="1"/>
  <c r="D1006" i="9" a="1"/>
  <c r="D1006" i="9" s="1"/>
  <c r="F1005" i="9" a="1"/>
  <c r="F1005" i="9" s="1"/>
  <c r="D1005" i="9" a="1"/>
  <c r="D1005" i="9" s="1"/>
  <c r="F1004" i="9" a="1"/>
  <c r="F1004" i="9" s="1"/>
  <c r="D1004" i="9" a="1"/>
  <c r="D1004" i="9" s="1"/>
  <c r="F1003" i="9" a="1"/>
  <c r="F1003" i="9" s="1"/>
  <c r="D1003" i="9" a="1"/>
  <c r="D1003" i="9" s="1"/>
  <c r="F1002" i="9" a="1"/>
  <c r="F1002" i="9" s="1"/>
  <c r="D1002" i="9" a="1"/>
  <c r="D1002" i="9" s="1"/>
  <c r="F1001" i="9" a="1"/>
  <c r="F1001" i="9" s="1"/>
  <c r="D1001" i="9" a="1"/>
  <c r="D1001" i="9" s="1"/>
  <c r="F1000" i="9" a="1"/>
  <c r="F1000" i="9" s="1"/>
  <c r="D1000" i="9" a="1"/>
  <c r="D1000" i="9" s="1"/>
  <c r="F999" i="9" a="1"/>
  <c r="F999" i="9" s="1"/>
  <c r="D999" i="9" a="1"/>
  <c r="D999" i="9" s="1"/>
  <c r="F998" i="9" a="1"/>
  <c r="F998" i="9" s="1"/>
  <c r="D998" i="9" a="1"/>
  <c r="D998" i="9" s="1"/>
  <c r="F997" i="9" a="1"/>
  <c r="F997" i="9" s="1"/>
  <c r="D997" i="9" a="1"/>
  <c r="D997" i="9" s="1"/>
  <c r="F996" i="9" a="1"/>
  <c r="F996" i="9" s="1"/>
  <c r="D996" i="9" a="1"/>
  <c r="D996" i="9" s="1"/>
  <c r="F995" i="9" a="1"/>
  <c r="F995" i="9" s="1"/>
  <c r="D995" i="9" a="1"/>
  <c r="D995" i="9" s="1"/>
  <c r="F994" i="9" a="1"/>
  <c r="F994" i="9" s="1"/>
  <c r="D994" i="9" a="1"/>
  <c r="D994" i="9" s="1"/>
  <c r="F993" i="9" a="1"/>
  <c r="F993" i="9" s="1"/>
  <c r="D993" i="9" a="1"/>
  <c r="D993" i="9" s="1"/>
  <c r="F992" i="9" a="1"/>
  <c r="F992" i="9" s="1"/>
  <c r="D992" i="9" a="1"/>
  <c r="D992" i="9" s="1"/>
  <c r="F991" i="9" a="1"/>
  <c r="F991" i="9" s="1"/>
  <c r="D991" i="9" a="1"/>
  <c r="D991" i="9" s="1"/>
  <c r="F990" i="9" a="1"/>
  <c r="F990" i="9" s="1"/>
  <c r="D990" i="9" a="1"/>
  <c r="D990" i="9" s="1"/>
  <c r="F989" i="9" a="1"/>
  <c r="F989" i="9" s="1"/>
  <c r="D989" i="9" a="1"/>
  <c r="D989" i="9" s="1"/>
  <c r="F988" i="9" a="1"/>
  <c r="F988" i="9" s="1"/>
  <c r="D988" i="9" a="1"/>
  <c r="D988" i="9" s="1"/>
  <c r="F987" i="9" a="1"/>
  <c r="F987" i="9" s="1"/>
  <c r="D987" i="9" a="1"/>
  <c r="D987" i="9" s="1"/>
  <c r="F986" i="9" a="1"/>
  <c r="F986" i="9" s="1"/>
  <c r="D986" i="9" a="1"/>
  <c r="D986" i="9" s="1"/>
  <c r="F985" i="9" a="1"/>
  <c r="F985" i="9" s="1"/>
  <c r="D985" i="9" a="1"/>
  <c r="D985" i="9" s="1"/>
  <c r="F984" i="9" a="1"/>
  <c r="F984" i="9" s="1"/>
  <c r="D984" i="9" a="1"/>
  <c r="D984" i="9" s="1"/>
  <c r="F983" i="9" a="1"/>
  <c r="F983" i="9" s="1"/>
  <c r="D983" i="9" a="1"/>
  <c r="D983" i="9" s="1"/>
  <c r="F982" i="9" a="1"/>
  <c r="F982" i="9" s="1"/>
  <c r="D982" i="9" a="1"/>
  <c r="D982" i="9" s="1"/>
  <c r="F981" i="9" a="1"/>
  <c r="F981" i="9" s="1"/>
  <c r="D981" i="9" a="1"/>
  <c r="D981" i="9" s="1"/>
  <c r="F980" i="9" a="1"/>
  <c r="F980" i="9" s="1"/>
  <c r="D980" i="9" a="1"/>
  <c r="D980" i="9" s="1"/>
  <c r="F979" i="9" a="1"/>
  <c r="F979" i="9" s="1"/>
  <c r="D979" i="9" a="1"/>
  <c r="D979" i="9" s="1"/>
  <c r="F978" i="9" a="1"/>
  <c r="F978" i="9" s="1"/>
  <c r="D978" i="9" a="1"/>
  <c r="D978" i="9" s="1"/>
  <c r="F977" i="9" a="1"/>
  <c r="F977" i="9" s="1"/>
  <c r="D977" i="9" a="1"/>
  <c r="D977" i="9" s="1"/>
  <c r="F976" i="9" a="1"/>
  <c r="F976" i="9" s="1"/>
  <c r="D976" i="9" a="1"/>
  <c r="D976" i="9" s="1"/>
  <c r="F975" i="9" a="1"/>
  <c r="F975" i="9" s="1"/>
  <c r="D975" i="9" a="1"/>
  <c r="D975" i="9" s="1"/>
  <c r="F974" i="9" a="1"/>
  <c r="F974" i="9" s="1"/>
  <c r="D974" i="9" a="1"/>
  <c r="D974" i="9" s="1"/>
  <c r="F973" i="9" a="1"/>
  <c r="F973" i="9" s="1"/>
  <c r="D973" i="9" a="1"/>
  <c r="D973" i="9" s="1"/>
  <c r="F972" i="9" a="1"/>
  <c r="F972" i="9" s="1"/>
  <c r="D972" i="9" a="1"/>
  <c r="D972" i="9" s="1"/>
  <c r="F971" i="9" a="1"/>
  <c r="F971" i="9" s="1"/>
  <c r="D971" i="9" a="1"/>
  <c r="D971" i="9" s="1"/>
  <c r="F970" i="9" a="1"/>
  <c r="F970" i="9" s="1"/>
  <c r="D970" i="9" a="1"/>
  <c r="D970" i="9" s="1"/>
  <c r="F969" i="9" a="1"/>
  <c r="F969" i="9" s="1"/>
  <c r="D969" i="9" a="1"/>
  <c r="D969" i="9" s="1"/>
  <c r="F968" i="9" a="1"/>
  <c r="F968" i="9" s="1"/>
  <c r="D968" i="9" a="1"/>
  <c r="D968" i="9" s="1"/>
  <c r="F967" i="9" a="1"/>
  <c r="F967" i="9" s="1"/>
  <c r="D967" i="9" a="1"/>
  <c r="D967" i="9" s="1"/>
  <c r="F966" i="9" a="1"/>
  <c r="F966" i="9" s="1"/>
  <c r="D966" i="9" a="1"/>
  <c r="D966" i="9" s="1"/>
  <c r="F965" i="9" a="1"/>
  <c r="F965" i="9" s="1"/>
  <c r="D965" i="9" a="1"/>
  <c r="D965" i="9" s="1"/>
  <c r="F964" i="9" a="1"/>
  <c r="F964" i="9" s="1"/>
  <c r="D964" i="9" a="1"/>
  <c r="D964" i="9" s="1"/>
  <c r="F963" i="9" a="1"/>
  <c r="F963" i="9" s="1"/>
  <c r="D963" i="9" a="1"/>
  <c r="D963" i="9" s="1"/>
  <c r="F962" i="9" a="1"/>
  <c r="F962" i="9" s="1"/>
  <c r="D962" i="9" a="1"/>
  <c r="D962" i="9" s="1"/>
  <c r="F961" i="9" a="1"/>
  <c r="F961" i="9" s="1"/>
  <c r="D961" i="9" a="1"/>
  <c r="D961" i="9" s="1"/>
  <c r="F960" i="9" a="1"/>
  <c r="F960" i="9" s="1"/>
  <c r="D960" i="9" a="1"/>
  <c r="D960" i="9" s="1"/>
  <c r="F959" i="9" a="1"/>
  <c r="F959" i="9" s="1"/>
  <c r="D959" i="9" a="1"/>
  <c r="D959" i="9" s="1"/>
  <c r="F958" i="9" a="1"/>
  <c r="F958" i="9" s="1"/>
  <c r="D958" i="9" a="1"/>
  <c r="D958" i="9" s="1"/>
  <c r="F957" i="9" a="1"/>
  <c r="F957" i="9" s="1"/>
  <c r="D957" i="9" a="1"/>
  <c r="D957" i="9" s="1"/>
  <c r="F956" i="9" a="1"/>
  <c r="F956" i="9" s="1"/>
  <c r="D956" i="9" a="1"/>
  <c r="D956" i="9" s="1"/>
  <c r="F955" i="9" a="1"/>
  <c r="F955" i="9" s="1"/>
  <c r="D955" i="9" a="1"/>
  <c r="D955" i="9" s="1"/>
  <c r="F954" i="9" a="1"/>
  <c r="F954" i="9" s="1"/>
  <c r="D954" i="9" a="1"/>
  <c r="D954" i="9" s="1"/>
  <c r="F953" i="9" a="1"/>
  <c r="F953" i="9" s="1"/>
  <c r="D953" i="9" a="1"/>
  <c r="D953" i="9" s="1"/>
  <c r="F952" i="9" a="1"/>
  <c r="F952" i="9" s="1"/>
  <c r="D952" i="9" a="1"/>
  <c r="D952" i="9" s="1"/>
  <c r="F951" i="9" a="1"/>
  <c r="F951" i="9" s="1"/>
  <c r="D951" i="9" a="1"/>
  <c r="D951" i="9" s="1"/>
  <c r="F950" i="9" a="1"/>
  <c r="F950" i="9" s="1"/>
  <c r="D950" i="9" a="1"/>
  <c r="D950" i="9" s="1"/>
  <c r="F949" i="9" a="1"/>
  <c r="F949" i="9" s="1"/>
  <c r="D949" i="9" a="1"/>
  <c r="D949" i="9" s="1"/>
  <c r="F948" i="9" a="1"/>
  <c r="F948" i="9" s="1"/>
  <c r="D948" i="9" a="1"/>
  <c r="D948" i="9" s="1"/>
  <c r="F947" i="9" a="1"/>
  <c r="F947" i="9" s="1"/>
  <c r="D947" i="9" a="1"/>
  <c r="D947" i="9" s="1"/>
  <c r="F946" i="9" a="1"/>
  <c r="F946" i="9" s="1"/>
  <c r="D946" i="9" a="1"/>
  <c r="D946" i="9" s="1"/>
  <c r="F945" i="9" a="1"/>
  <c r="F945" i="9" s="1"/>
  <c r="D945" i="9" a="1"/>
  <c r="D945" i="9" s="1"/>
  <c r="F944" i="9" a="1"/>
  <c r="F944" i="9" s="1"/>
  <c r="D944" i="9" a="1"/>
  <c r="D944" i="9" s="1"/>
  <c r="F943" i="9" a="1"/>
  <c r="F943" i="9" s="1"/>
  <c r="D943" i="9" a="1"/>
  <c r="D943" i="9" s="1"/>
  <c r="F942" i="9" a="1"/>
  <c r="F942" i="9" s="1"/>
  <c r="D942" i="9" a="1"/>
  <c r="D942" i="9" s="1"/>
  <c r="F941" i="9" a="1"/>
  <c r="F941" i="9" s="1"/>
  <c r="D941" i="9" a="1"/>
  <c r="D941" i="9" s="1"/>
  <c r="F940" i="9" a="1"/>
  <c r="F940" i="9" s="1"/>
  <c r="D940" i="9" a="1"/>
  <c r="D940" i="9" s="1"/>
  <c r="F939" i="9" a="1"/>
  <c r="F939" i="9" s="1"/>
  <c r="D939" i="9" a="1"/>
  <c r="D939" i="9" s="1"/>
  <c r="F938" i="9" a="1"/>
  <c r="F938" i="9" s="1"/>
  <c r="D938" i="9" a="1"/>
  <c r="D938" i="9" s="1"/>
  <c r="F937" i="9" a="1"/>
  <c r="F937" i="9" s="1"/>
  <c r="D937" i="9" a="1"/>
  <c r="D937" i="9" s="1"/>
  <c r="F936" i="9" a="1"/>
  <c r="F936" i="9" s="1"/>
  <c r="D936" i="9" a="1"/>
  <c r="D936" i="9" s="1"/>
  <c r="F935" i="9" a="1"/>
  <c r="F935" i="9" s="1"/>
  <c r="D935" i="9" a="1"/>
  <c r="D935" i="9" s="1"/>
  <c r="F934" i="9" a="1"/>
  <c r="F934" i="9" s="1"/>
  <c r="D934" i="9" a="1"/>
  <c r="D934" i="9" s="1"/>
  <c r="F933" i="9" a="1"/>
  <c r="F933" i="9" s="1"/>
  <c r="D933" i="9" a="1"/>
  <c r="D933" i="9" s="1"/>
  <c r="F932" i="9" a="1"/>
  <c r="F932" i="9" s="1"/>
  <c r="D932" i="9" a="1"/>
  <c r="D932" i="9" s="1"/>
  <c r="F931" i="9" a="1"/>
  <c r="F931" i="9" s="1"/>
  <c r="D931" i="9" a="1"/>
  <c r="D931" i="9" s="1"/>
  <c r="F930" i="9" a="1"/>
  <c r="F930" i="9" s="1"/>
  <c r="D930" i="9" a="1"/>
  <c r="D930" i="9" s="1"/>
  <c r="F929" i="9" a="1"/>
  <c r="F929" i="9" s="1"/>
  <c r="D929" i="9" a="1"/>
  <c r="D929" i="9" s="1"/>
  <c r="F928" i="9" a="1"/>
  <c r="F928" i="9" s="1"/>
  <c r="D928" i="9" a="1"/>
  <c r="D928" i="9" s="1"/>
  <c r="F927" i="9" a="1"/>
  <c r="F927" i="9" s="1"/>
  <c r="D927" i="9" a="1"/>
  <c r="D927" i="9" s="1"/>
  <c r="F926" i="9" a="1"/>
  <c r="F926" i="9" s="1"/>
  <c r="D926" i="9" a="1"/>
  <c r="D926" i="9" s="1"/>
  <c r="F925" i="9" a="1"/>
  <c r="F925" i="9" s="1"/>
  <c r="D925" i="9" a="1"/>
  <c r="D925" i="9" s="1"/>
  <c r="F924" i="9" a="1"/>
  <c r="F924" i="9" s="1"/>
  <c r="D924" i="9" a="1"/>
  <c r="D924" i="9" s="1"/>
  <c r="F923" i="9" a="1"/>
  <c r="F923" i="9" s="1"/>
  <c r="D923" i="9" a="1"/>
  <c r="D923" i="9" s="1"/>
  <c r="F922" i="9" a="1"/>
  <c r="F922" i="9" s="1"/>
  <c r="D922" i="9" a="1"/>
  <c r="D922" i="9" s="1"/>
  <c r="F921" i="9" a="1"/>
  <c r="F921" i="9" s="1"/>
  <c r="D921" i="9" a="1"/>
  <c r="D921" i="9" s="1"/>
  <c r="F920" i="9" a="1"/>
  <c r="F920" i="9" s="1"/>
  <c r="D920" i="9" a="1"/>
  <c r="D920" i="9" s="1"/>
  <c r="F919" i="9" a="1"/>
  <c r="F919" i="9" s="1"/>
  <c r="D919" i="9" a="1"/>
  <c r="D919" i="9" s="1"/>
  <c r="F918" i="9" a="1"/>
  <c r="F918" i="9" s="1"/>
  <c r="D918" i="9" a="1"/>
  <c r="D918" i="9" s="1"/>
  <c r="F917" i="9" a="1"/>
  <c r="F917" i="9" s="1"/>
  <c r="D917" i="9" a="1"/>
  <c r="D917" i="9" s="1"/>
  <c r="F916" i="9" a="1"/>
  <c r="F916" i="9" s="1"/>
  <c r="D916" i="9" a="1"/>
  <c r="D916" i="9" s="1"/>
  <c r="F915" i="9" a="1"/>
  <c r="F915" i="9" s="1"/>
  <c r="D915" i="9" a="1"/>
  <c r="D915" i="9" s="1"/>
  <c r="F914" i="9" a="1"/>
  <c r="F914" i="9" s="1"/>
  <c r="D914" i="9" a="1"/>
  <c r="D914" i="9" s="1"/>
  <c r="F913" i="9" a="1"/>
  <c r="F913" i="9" s="1"/>
  <c r="D913" i="9" a="1"/>
  <c r="D913" i="9" s="1"/>
  <c r="F912" i="9" a="1"/>
  <c r="F912" i="9" s="1"/>
  <c r="D912" i="9" a="1"/>
  <c r="D912" i="9" s="1"/>
  <c r="F911" i="9" a="1"/>
  <c r="F911" i="9" s="1"/>
  <c r="D911" i="9" a="1"/>
  <c r="D911" i="9" s="1"/>
  <c r="F910" i="9" a="1"/>
  <c r="F910" i="9" s="1"/>
  <c r="D910" i="9" a="1"/>
  <c r="D910" i="9" s="1"/>
  <c r="F909" i="9" a="1"/>
  <c r="F909" i="9" s="1"/>
  <c r="D909" i="9" a="1"/>
  <c r="D909" i="9" s="1"/>
  <c r="F908" i="9" a="1"/>
  <c r="F908" i="9" s="1"/>
  <c r="D908" i="9" a="1"/>
  <c r="D908" i="9" s="1"/>
  <c r="F907" i="9" a="1"/>
  <c r="F907" i="9" s="1"/>
  <c r="D907" i="9" a="1"/>
  <c r="D907" i="9" s="1"/>
  <c r="F906" i="9" a="1"/>
  <c r="F906" i="9" s="1"/>
  <c r="D906" i="9" a="1"/>
  <c r="D906" i="9" s="1"/>
  <c r="F905" i="9" a="1"/>
  <c r="F905" i="9" s="1"/>
  <c r="D905" i="9" a="1"/>
  <c r="D905" i="9" s="1"/>
  <c r="F904" i="9" a="1"/>
  <c r="F904" i="9" s="1"/>
  <c r="D904" i="9" a="1"/>
  <c r="D904" i="9" s="1"/>
  <c r="F903" i="9" a="1"/>
  <c r="F903" i="9" s="1"/>
  <c r="D903" i="9" a="1"/>
  <c r="D903" i="9" s="1"/>
  <c r="F902" i="9" a="1"/>
  <c r="F902" i="9" s="1"/>
  <c r="D902" i="9" a="1"/>
  <c r="D902" i="9" s="1"/>
  <c r="F901" i="9" a="1"/>
  <c r="F901" i="9" s="1"/>
  <c r="D901" i="9" a="1"/>
  <c r="D901" i="9" s="1"/>
  <c r="F900" i="9" a="1"/>
  <c r="F900" i="9" s="1"/>
  <c r="D900" i="9" a="1"/>
  <c r="D900" i="9" s="1"/>
  <c r="F899" i="9" a="1"/>
  <c r="F899" i="9" s="1"/>
  <c r="D899" i="9" a="1"/>
  <c r="D899" i="9" s="1"/>
  <c r="F898" i="9" a="1"/>
  <c r="F898" i="9" s="1"/>
  <c r="D898" i="9" a="1"/>
  <c r="D898" i="9" s="1"/>
  <c r="F897" i="9" a="1"/>
  <c r="F897" i="9" s="1"/>
  <c r="D897" i="9" a="1"/>
  <c r="D897" i="9" s="1"/>
  <c r="F896" i="9" a="1"/>
  <c r="F896" i="9" s="1"/>
  <c r="D896" i="9" a="1"/>
  <c r="D896" i="9" s="1"/>
  <c r="F895" i="9" a="1"/>
  <c r="F895" i="9" s="1"/>
  <c r="D895" i="9" a="1"/>
  <c r="D895" i="9" s="1"/>
  <c r="F894" i="9" a="1"/>
  <c r="F894" i="9" s="1"/>
  <c r="D894" i="9" a="1"/>
  <c r="D894" i="9" s="1"/>
  <c r="F893" i="9" a="1"/>
  <c r="F893" i="9" s="1"/>
  <c r="D893" i="9" a="1"/>
  <c r="D893" i="9" s="1"/>
  <c r="F892" i="9" a="1"/>
  <c r="F892" i="9" s="1"/>
  <c r="D892" i="9" a="1"/>
  <c r="D892" i="9" s="1"/>
  <c r="F891" i="9" a="1"/>
  <c r="F891" i="9" s="1"/>
  <c r="D891" i="9" a="1"/>
  <c r="D891" i="9" s="1"/>
  <c r="F890" i="9" a="1"/>
  <c r="F890" i="9" s="1"/>
  <c r="D890" i="9" a="1"/>
  <c r="D890" i="9" s="1"/>
  <c r="F889" i="9" a="1"/>
  <c r="F889" i="9" s="1"/>
  <c r="D889" i="9" a="1"/>
  <c r="D889" i="9" s="1"/>
  <c r="F888" i="9" a="1"/>
  <c r="F888" i="9" s="1"/>
  <c r="D888" i="9" a="1"/>
  <c r="D888" i="9" s="1"/>
  <c r="F887" i="9" a="1"/>
  <c r="F887" i="9" s="1"/>
  <c r="D887" i="9" a="1"/>
  <c r="D887" i="9" s="1"/>
  <c r="F886" i="9" a="1"/>
  <c r="F886" i="9" s="1"/>
  <c r="D886" i="9" a="1"/>
  <c r="D886" i="9" s="1"/>
  <c r="F885" i="9" a="1"/>
  <c r="F885" i="9" s="1"/>
  <c r="D885" i="9" a="1"/>
  <c r="D885" i="9" s="1"/>
  <c r="F884" i="9" a="1"/>
  <c r="F884" i="9" s="1"/>
  <c r="D884" i="9" a="1"/>
  <c r="D884" i="9" s="1"/>
  <c r="F883" i="9" a="1"/>
  <c r="F883" i="9" s="1"/>
  <c r="D883" i="9" a="1"/>
  <c r="D883" i="9" s="1"/>
  <c r="F882" i="9" a="1"/>
  <c r="F882" i="9" s="1"/>
  <c r="D882" i="9" a="1"/>
  <c r="D882" i="9" s="1"/>
  <c r="F881" i="9" a="1"/>
  <c r="F881" i="9" s="1"/>
  <c r="D881" i="9" a="1"/>
  <c r="D881" i="9" s="1"/>
  <c r="F880" i="9" a="1"/>
  <c r="F880" i="9" s="1"/>
  <c r="D880" i="9" a="1"/>
  <c r="D880" i="9" s="1"/>
  <c r="F879" i="9" a="1"/>
  <c r="F879" i="9" s="1"/>
  <c r="D879" i="9" a="1"/>
  <c r="D879" i="9" s="1"/>
  <c r="F878" i="9" a="1"/>
  <c r="F878" i="9" s="1"/>
  <c r="D878" i="9" a="1"/>
  <c r="D878" i="9" s="1"/>
  <c r="F877" i="9" a="1"/>
  <c r="F877" i="9" s="1"/>
  <c r="D877" i="9" a="1"/>
  <c r="D877" i="9" s="1"/>
  <c r="F876" i="9" a="1"/>
  <c r="F876" i="9" s="1"/>
  <c r="D876" i="9" a="1"/>
  <c r="D876" i="9" s="1"/>
  <c r="F875" i="9" a="1"/>
  <c r="F875" i="9" s="1"/>
  <c r="D875" i="9" a="1"/>
  <c r="D875" i="9" s="1"/>
  <c r="F874" i="9" a="1"/>
  <c r="F874" i="9" s="1"/>
  <c r="D874" i="9" a="1"/>
  <c r="D874" i="9" s="1"/>
  <c r="F873" i="9" a="1"/>
  <c r="F873" i="9" s="1"/>
  <c r="D873" i="9" a="1"/>
  <c r="D873" i="9" s="1"/>
  <c r="F872" i="9" a="1"/>
  <c r="F872" i="9" s="1"/>
  <c r="D872" i="9" a="1"/>
  <c r="D872" i="9" s="1"/>
  <c r="F871" i="9" a="1"/>
  <c r="F871" i="9" s="1"/>
  <c r="D871" i="9" a="1"/>
  <c r="D871" i="9" s="1"/>
  <c r="F870" i="9" a="1"/>
  <c r="F870" i="9" s="1"/>
  <c r="D870" i="9" a="1"/>
  <c r="D870" i="9" s="1"/>
  <c r="F869" i="9" a="1"/>
  <c r="F869" i="9" s="1"/>
  <c r="D869" i="9" a="1"/>
  <c r="D869" i="9" s="1"/>
  <c r="F868" i="9" a="1"/>
  <c r="F868" i="9" s="1"/>
  <c r="D868" i="9" a="1"/>
  <c r="D868" i="9" s="1"/>
  <c r="F867" i="9" a="1"/>
  <c r="F867" i="9" s="1"/>
  <c r="D867" i="9" a="1"/>
  <c r="D867" i="9" s="1"/>
  <c r="F866" i="9" a="1"/>
  <c r="F866" i="9" s="1"/>
  <c r="D866" i="9" a="1"/>
  <c r="D866" i="9" s="1"/>
  <c r="F865" i="9" a="1"/>
  <c r="F865" i="9" s="1"/>
  <c r="D865" i="9" a="1"/>
  <c r="D865" i="9" s="1"/>
  <c r="F864" i="9" a="1"/>
  <c r="F864" i="9" s="1"/>
  <c r="D864" i="9" a="1"/>
  <c r="D864" i="9" s="1"/>
  <c r="F863" i="9" a="1"/>
  <c r="F863" i="9" s="1"/>
  <c r="D863" i="9" a="1"/>
  <c r="D863" i="9" s="1"/>
  <c r="F862" i="9" a="1"/>
  <c r="F862" i="9" s="1"/>
  <c r="D862" i="9" a="1"/>
  <c r="D862" i="9" s="1"/>
  <c r="F861" i="9" a="1"/>
  <c r="F861" i="9" s="1"/>
  <c r="D861" i="9" a="1"/>
  <c r="D861" i="9" s="1"/>
  <c r="F860" i="9" a="1"/>
  <c r="F860" i="9" s="1"/>
  <c r="D860" i="9" a="1"/>
  <c r="D860" i="9" s="1"/>
  <c r="F859" i="9" a="1"/>
  <c r="F859" i="9" s="1"/>
  <c r="D859" i="9" a="1"/>
  <c r="D859" i="9" s="1"/>
  <c r="F858" i="9" a="1"/>
  <c r="F858" i="9" s="1"/>
  <c r="D858" i="9" a="1"/>
  <c r="D858" i="9" s="1"/>
  <c r="F857" i="9" a="1"/>
  <c r="F857" i="9" s="1"/>
  <c r="D857" i="9" a="1"/>
  <c r="D857" i="9" s="1"/>
  <c r="F856" i="9" a="1"/>
  <c r="F856" i="9" s="1"/>
  <c r="D856" i="9" a="1"/>
  <c r="D856" i="9" s="1"/>
  <c r="F855" i="9" a="1"/>
  <c r="F855" i="9" s="1"/>
  <c r="D855" i="9" a="1"/>
  <c r="D855" i="9" s="1"/>
  <c r="F854" i="9" a="1"/>
  <c r="F854" i="9" s="1"/>
  <c r="D854" i="9" a="1"/>
  <c r="D854" i="9" s="1"/>
  <c r="F853" i="9" a="1"/>
  <c r="F853" i="9" s="1"/>
  <c r="D853" i="9" a="1"/>
  <c r="D853" i="9" s="1"/>
  <c r="F852" i="9" a="1"/>
  <c r="F852" i="9" s="1"/>
  <c r="D852" i="9" a="1"/>
  <c r="D852" i="9" s="1"/>
  <c r="F851" i="9" a="1"/>
  <c r="F851" i="9" s="1"/>
  <c r="D851" i="9" a="1"/>
  <c r="D851" i="9" s="1"/>
  <c r="F850" i="9" a="1"/>
  <c r="F850" i="9" s="1"/>
  <c r="D850" i="9" a="1"/>
  <c r="D850" i="9" s="1"/>
  <c r="F849" i="9" a="1"/>
  <c r="F849" i="9" s="1"/>
  <c r="D849" i="9" a="1"/>
  <c r="D849" i="9" s="1"/>
  <c r="F848" i="9" a="1"/>
  <c r="F848" i="9" s="1"/>
  <c r="D848" i="9" a="1"/>
  <c r="D848" i="9" s="1"/>
  <c r="F847" i="9" a="1"/>
  <c r="F847" i="9" s="1"/>
  <c r="D847" i="9" a="1"/>
  <c r="D847" i="9" s="1"/>
  <c r="F846" i="9" a="1"/>
  <c r="F846" i="9" s="1"/>
  <c r="D846" i="9" a="1"/>
  <c r="D846" i="9" s="1"/>
  <c r="F845" i="9" a="1"/>
  <c r="F845" i="9" s="1"/>
  <c r="D845" i="9" a="1"/>
  <c r="D845" i="9" s="1"/>
  <c r="F844" i="9" a="1"/>
  <c r="F844" i="9" s="1"/>
  <c r="D844" i="9" a="1"/>
  <c r="D844" i="9" s="1"/>
  <c r="F843" i="9" a="1"/>
  <c r="F843" i="9" s="1"/>
  <c r="D843" i="9" a="1"/>
  <c r="D843" i="9" s="1"/>
  <c r="F842" i="9" a="1"/>
  <c r="F842" i="9" s="1"/>
  <c r="D842" i="9" a="1"/>
  <c r="D842" i="9" s="1"/>
  <c r="F841" i="9" a="1"/>
  <c r="F841" i="9" s="1"/>
  <c r="D841" i="9" a="1"/>
  <c r="D841" i="9" s="1"/>
  <c r="F840" i="9" a="1"/>
  <c r="F840" i="9" s="1"/>
  <c r="D840" i="9" a="1"/>
  <c r="D840" i="9" s="1"/>
  <c r="F839" i="9" a="1"/>
  <c r="F839" i="9" s="1"/>
  <c r="D839" i="9" a="1"/>
  <c r="D839" i="9" s="1"/>
  <c r="F838" i="9" a="1"/>
  <c r="F838" i="9" s="1"/>
  <c r="D838" i="9" a="1"/>
  <c r="D838" i="9" s="1"/>
  <c r="F837" i="9" a="1"/>
  <c r="F837" i="9" s="1"/>
  <c r="D837" i="9" a="1"/>
  <c r="D837" i="9" s="1"/>
  <c r="F836" i="9" a="1"/>
  <c r="F836" i="9" s="1"/>
  <c r="D836" i="9" a="1"/>
  <c r="D836" i="9" s="1"/>
  <c r="F835" i="9" a="1"/>
  <c r="F835" i="9" s="1"/>
  <c r="D835" i="9" a="1"/>
  <c r="D835" i="9" s="1"/>
  <c r="F834" i="9" a="1"/>
  <c r="F834" i="9" s="1"/>
  <c r="D834" i="9" a="1"/>
  <c r="D834" i="9" s="1"/>
  <c r="F833" i="9" a="1"/>
  <c r="F833" i="9" s="1"/>
  <c r="D833" i="9" a="1"/>
  <c r="D833" i="9" s="1"/>
  <c r="F832" i="9" a="1"/>
  <c r="F832" i="9" s="1"/>
  <c r="D832" i="9" a="1"/>
  <c r="D832" i="9" s="1"/>
  <c r="F831" i="9" a="1"/>
  <c r="F831" i="9" s="1"/>
  <c r="D831" i="9" a="1"/>
  <c r="D831" i="9" s="1"/>
  <c r="F830" i="9" a="1"/>
  <c r="F830" i="9" s="1"/>
  <c r="D830" i="9" a="1"/>
  <c r="D830" i="9" s="1"/>
  <c r="F829" i="9" a="1"/>
  <c r="F829" i="9" s="1"/>
  <c r="D829" i="9" a="1"/>
  <c r="D829" i="9" s="1"/>
  <c r="F828" i="9" a="1"/>
  <c r="F828" i="9" s="1"/>
  <c r="D828" i="9" a="1"/>
  <c r="D828" i="9" s="1"/>
  <c r="F827" i="9" a="1"/>
  <c r="F827" i="9" s="1"/>
  <c r="D827" i="9" a="1"/>
  <c r="D827" i="9" s="1"/>
  <c r="F826" i="9" a="1"/>
  <c r="F826" i="9" s="1"/>
  <c r="D826" i="9" a="1"/>
  <c r="D826" i="9" s="1"/>
  <c r="F825" i="9" a="1"/>
  <c r="F825" i="9" s="1"/>
  <c r="D825" i="9" a="1"/>
  <c r="D825" i="9" s="1"/>
  <c r="F824" i="9" a="1"/>
  <c r="F824" i="9" s="1"/>
  <c r="D824" i="9" a="1"/>
  <c r="D824" i="9" s="1"/>
  <c r="F823" i="9" a="1"/>
  <c r="F823" i="9" s="1"/>
  <c r="D823" i="9" a="1"/>
  <c r="D823" i="9" s="1"/>
  <c r="F822" i="9" a="1"/>
  <c r="F822" i="9" s="1"/>
  <c r="D822" i="9" a="1"/>
  <c r="D822" i="9" s="1"/>
  <c r="F821" i="9" a="1"/>
  <c r="F821" i="9" s="1"/>
  <c r="D821" i="9" a="1"/>
  <c r="D821" i="9" s="1"/>
  <c r="F820" i="9" a="1"/>
  <c r="F820" i="9" s="1"/>
  <c r="D820" i="9" a="1"/>
  <c r="D820" i="9" s="1"/>
  <c r="F819" i="9" a="1"/>
  <c r="F819" i="9" s="1"/>
  <c r="D819" i="9" a="1"/>
  <c r="D819" i="9" s="1"/>
  <c r="F818" i="9" a="1"/>
  <c r="F818" i="9" s="1"/>
  <c r="D818" i="9" a="1"/>
  <c r="D818" i="9" s="1"/>
  <c r="F817" i="9" a="1"/>
  <c r="F817" i="9" s="1"/>
  <c r="D817" i="9" a="1"/>
  <c r="D817" i="9" s="1"/>
  <c r="F816" i="9" a="1"/>
  <c r="F816" i="9" s="1"/>
  <c r="D816" i="9" a="1"/>
  <c r="D816" i="9" s="1"/>
  <c r="F815" i="9" a="1"/>
  <c r="F815" i="9" s="1"/>
  <c r="D815" i="9" a="1"/>
  <c r="D815" i="9" s="1"/>
  <c r="F814" i="9" a="1"/>
  <c r="F814" i="9" s="1"/>
  <c r="D814" i="9" a="1"/>
  <c r="D814" i="9" s="1"/>
  <c r="F813" i="9" a="1"/>
  <c r="F813" i="9" s="1"/>
  <c r="D813" i="9" a="1"/>
  <c r="D813" i="9" s="1"/>
  <c r="F812" i="9" a="1"/>
  <c r="F812" i="9" s="1"/>
  <c r="D812" i="9" a="1"/>
  <c r="D812" i="9" s="1"/>
  <c r="F811" i="9" a="1"/>
  <c r="F811" i="9" s="1"/>
  <c r="D811" i="9" a="1"/>
  <c r="D811" i="9" s="1"/>
  <c r="F810" i="9" a="1"/>
  <c r="F810" i="9" s="1"/>
  <c r="D810" i="9" a="1"/>
  <c r="D810" i="9" s="1"/>
  <c r="F809" i="9" a="1"/>
  <c r="F809" i="9" s="1"/>
  <c r="D809" i="9" a="1"/>
  <c r="D809" i="9" s="1"/>
  <c r="F808" i="9" a="1"/>
  <c r="F808" i="9" s="1"/>
  <c r="D808" i="9" a="1"/>
  <c r="D808" i="9" s="1"/>
  <c r="F807" i="9" a="1"/>
  <c r="F807" i="9" s="1"/>
  <c r="D807" i="9" a="1"/>
  <c r="D807" i="9" s="1"/>
  <c r="F806" i="9" a="1"/>
  <c r="F806" i="9" s="1"/>
  <c r="D806" i="9" a="1"/>
  <c r="D806" i="9" s="1"/>
  <c r="F805" i="9" a="1"/>
  <c r="F805" i="9" s="1"/>
  <c r="D805" i="9" a="1"/>
  <c r="D805" i="9" s="1"/>
  <c r="F804" i="9" a="1"/>
  <c r="F804" i="9" s="1"/>
  <c r="D804" i="9" a="1"/>
  <c r="D804" i="9" s="1"/>
  <c r="F803" i="9" a="1"/>
  <c r="F803" i="9" s="1"/>
  <c r="D803" i="9" a="1"/>
  <c r="D803" i="9" s="1"/>
  <c r="F802" i="9" a="1"/>
  <c r="F802" i="9" s="1"/>
  <c r="D802" i="9" a="1"/>
  <c r="D802" i="9" s="1"/>
  <c r="F801" i="9" a="1"/>
  <c r="F801" i="9" s="1"/>
  <c r="D801" i="9" a="1"/>
  <c r="D801" i="9" s="1"/>
  <c r="F800" i="9" a="1"/>
  <c r="F800" i="9" s="1"/>
  <c r="D800" i="9" a="1"/>
  <c r="D800" i="9" s="1"/>
  <c r="F799" i="9" a="1"/>
  <c r="F799" i="9" s="1"/>
  <c r="D799" i="9" a="1"/>
  <c r="D799" i="9" s="1"/>
  <c r="F798" i="9" a="1"/>
  <c r="F798" i="9" s="1"/>
  <c r="D798" i="9" a="1"/>
  <c r="D798" i="9" s="1"/>
  <c r="F797" i="9" a="1"/>
  <c r="F797" i="9" s="1"/>
  <c r="D797" i="9" a="1"/>
  <c r="D797" i="9" s="1"/>
  <c r="F796" i="9" a="1"/>
  <c r="F796" i="9" s="1"/>
  <c r="D796" i="9" a="1"/>
  <c r="D796" i="9" s="1"/>
  <c r="F795" i="9" a="1"/>
  <c r="F795" i="9" s="1"/>
  <c r="D795" i="9" a="1"/>
  <c r="D795" i="9" s="1"/>
  <c r="F794" i="9" a="1"/>
  <c r="F794" i="9" s="1"/>
  <c r="D794" i="9" a="1"/>
  <c r="D794" i="9" s="1"/>
  <c r="F793" i="9" a="1"/>
  <c r="F793" i="9" s="1"/>
  <c r="D793" i="9" a="1"/>
  <c r="D793" i="9" s="1"/>
  <c r="F792" i="9" a="1"/>
  <c r="F792" i="9" s="1"/>
  <c r="D792" i="9" a="1"/>
  <c r="D792" i="9" s="1"/>
  <c r="F791" i="9" a="1"/>
  <c r="F791" i="9" s="1"/>
  <c r="D791" i="9" a="1"/>
  <c r="D791" i="9" s="1"/>
  <c r="F790" i="9" a="1"/>
  <c r="F790" i="9" s="1"/>
  <c r="D790" i="9" a="1"/>
  <c r="D790" i="9" s="1"/>
  <c r="F789" i="9" a="1"/>
  <c r="F789" i="9" s="1"/>
  <c r="D789" i="9" a="1"/>
  <c r="D789" i="9" s="1"/>
  <c r="F788" i="9" a="1"/>
  <c r="F788" i="9" s="1"/>
  <c r="D788" i="9" a="1"/>
  <c r="D788" i="9" s="1"/>
  <c r="F787" i="9" a="1"/>
  <c r="F787" i="9" s="1"/>
  <c r="D787" i="9" a="1"/>
  <c r="D787" i="9" s="1"/>
  <c r="F786" i="9" a="1"/>
  <c r="F786" i="9" s="1"/>
  <c r="D786" i="9" a="1"/>
  <c r="D786" i="9" s="1"/>
  <c r="F785" i="9" a="1"/>
  <c r="F785" i="9" s="1"/>
  <c r="D785" i="9" a="1"/>
  <c r="D785" i="9" s="1"/>
  <c r="F784" i="9" a="1"/>
  <c r="F784" i="9" s="1"/>
  <c r="D784" i="9" a="1"/>
  <c r="D784" i="9" s="1"/>
  <c r="F783" i="9" a="1"/>
  <c r="F783" i="9" s="1"/>
  <c r="D783" i="9" a="1"/>
  <c r="D783" i="9" s="1"/>
  <c r="F782" i="9" a="1"/>
  <c r="F782" i="9" s="1"/>
  <c r="D782" i="9" a="1"/>
  <c r="D782" i="9" s="1"/>
  <c r="F781" i="9" a="1"/>
  <c r="F781" i="9" s="1"/>
  <c r="D781" i="9" a="1"/>
  <c r="D781" i="9" s="1"/>
  <c r="F780" i="9" a="1"/>
  <c r="F780" i="9" s="1"/>
  <c r="D780" i="9" a="1"/>
  <c r="D780" i="9" s="1"/>
  <c r="F779" i="9" a="1"/>
  <c r="F779" i="9" s="1"/>
  <c r="D779" i="9" a="1"/>
  <c r="D779" i="9" s="1"/>
  <c r="F778" i="9" a="1"/>
  <c r="F778" i="9" s="1"/>
  <c r="D778" i="9" a="1"/>
  <c r="D778" i="9" s="1"/>
  <c r="F777" i="9" a="1"/>
  <c r="F777" i="9" s="1"/>
  <c r="D777" i="9" a="1"/>
  <c r="D777" i="9" s="1"/>
  <c r="F776" i="9" a="1"/>
  <c r="F776" i="9" s="1"/>
  <c r="D776" i="9" a="1"/>
  <c r="D776" i="9" s="1"/>
  <c r="F775" i="9" a="1"/>
  <c r="F775" i="9" s="1"/>
  <c r="D775" i="9" a="1"/>
  <c r="D775" i="9" s="1"/>
  <c r="F774" i="9" a="1"/>
  <c r="F774" i="9" s="1"/>
  <c r="D774" i="9" a="1"/>
  <c r="D774" i="9" s="1"/>
  <c r="F773" i="9" a="1"/>
  <c r="F773" i="9" s="1"/>
  <c r="D773" i="9" a="1"/>
  <c r="D773" i="9" s="1"/>
  <c r="F772" i="9" a="1"/>
  <c r="F772" i="9" s="1"/>
  <c r="D772" i="9" a="1"/>
  <c r="D772" i="9" s="1"/>
  <c r="F771" i="9" a="1"/>
  <c r="F771" i="9" s="1"/>
  <c r="D771" i="9" a="1"/>
  <c r="D771" i="9" s="1"/>
  <c r="F770" i="9" a="1"/>
  <c r="F770" i="9" s="1"/>
  <c r="D770" i="9" a="1"/>
  <c r="D770" i="9" s="1"/>
  <c r="F769" i="9" a="1"/>
  <c r="F769" i="9" s="1"/>
  <c r="D769" i="9" a="1"/>
  <c r="D769" i="9" s="1"/>
  <c r="F768" i="9" a="1"/>
  <c r="F768" i="9" s="1"/>
  <c r="D768" i="9" a="1"/>
  <c r="D768" i="9" s="1"/>
  <c r="F767" i="9" a="1"/>
  <c r="F767" i="9" s="1"/>
  <c r="D767" i="9" a="1"/>
  <c r="D767" i="9" s="1"/>
  <c r="F766" i="9" a="1"/>
  <c r="F766" i="9" s="1"/>
  <c r="D766" i="9" a="1"/>
  <c r="D766" i="9" s="1"/>
  <c r="F765" i="9" a="1"/>
  <c r="F765" i="9" s="1"/>
  <c r="D765" i="9" a="1"/>
  <c r="D765" i="9" s="1"/>
  <c r="F764" i="9" a="1"/>
  <c r="F764" i="9" s="1"/>
  <c r="D764" i="9" a="1"/>
  <c r="D764" i="9" s="1"/>
  <c r="F763" i="9" a="1"/>
  <c r="F763" i="9" s="1"/>
  <c r="D763" i="9" a="1"/>
  <c r="D763" i="9" s="1"/>
  <c r="F762" i="9" a="1"/>
  <c r="F762" i="9" s="1"/>
  <c r="D762" i="9" a="1"/>
  <c r="D762" i="9" s="1"/>
  <c r="F761" i="9" a="1"/>
  <c r="F761" i="9" s="1"/>
  <c r="D761" i="9" a="1"/>
  <c r="D761" i="9" s="1"/>
  <c r="F760" i="9" a="1"/>
  <c r="F760" i="9" s="1"/>
  <c r="D760" i="9" a="1"/>
  <c r="D760" i="9" s="1"/>
  <c r="F759" i="9" a="1"/>
  <c r="F759" i="9" s="1"/>
  <c r="D759" i="9" a="1"/>
  <c r="D759" i="9" s="1"/>
  <c r="F758" i="9" a="1"/>
  <c r="F758" i="9" s="1"/>
  <c r="D758" i="9" a="1"/>
  <c r="D758" i="9" s="1"/>
  <c r="F757" i="9" a="1"/>
  <c r="F757" i="9" s="1"/>
  <c r="D757" i="9" a="1"/>
  <c r="D757" i="9" s="1"/>
  <c r="F756" i="9" a="1"/>
  <c r="F756" i="9" s="1"/>
  <c r="D756" i="9" a="1"/>
  <c r="D756" i="9" s="1"/>
  <c r="F755" i="9" a="1"/>
  <c r="F755" i="9" s="1"/>
  <c r="D755" i="9" a="1"/>
  <c r="D755" i="9" s="1"/>
  <c r="F754" i="9" a="1"/>
  <c r="F754" i="9" s="1"/>
  <c r="D754" i="9" a="1"/>
  <c r="D754" i="9" s="1"/>
  <c r="F753" i="9" a="1"/>
  <c r="F753" i="9" s="1"/>
  <c r="D753" i="9" a="1"/>
  <c r="D753" i="9" s="1"/>
  <c r="F752" i="9" a="1"/>
  <c r="F752" i="9" s="1"/>
  <c r="D752" i="9" a="1"/>
  <c r="D752" i="9" s="1"/>
  <c r="F751" i="9" a="1"/>
  <c r="F751" i="9" s="1"/>
  <c r="D751" i="9" a="1"/>
  <c r="D751" i="9" s="1"/>
  <c r="F750" i="9" a="1"/>
  <c r="F750" i="9" s="1"/>
  <c r="D750" i="9" a="1"/>
  <c r="D750" i="9" s="1"/>
  <c r="F749" i="9" a="1"/>
  <c r="F749" i="9" s="1"/>
  <c r="D749" i="9" a="1"/>
  <c r="D749" i="9" s="1"/>
  <c r="F748" i="9" a="1"/>
  <c r="F748" i="9" s="1"/>
  <c r="D748" i="9" a="1"/>
  <c r="D748" i="9" s="1"/>
  <c r="F747" i="9" a="1"/>
  <c r="F747" i="9" s="1"/>
  <c r="D747" i="9" a="1"/>
  <c r="D747" i="9" s="1"/>
  <c r="F746" i="9" a="1"/>
  <c r="F746" i="9" s="1"/>
  <c r="D746" i="9" a="1"/>
  <c r="D746" i="9" s="1"/>
  <c r="F745" i="9" a="1"/>
  <c r="F745" i="9" s="1"/>
  <c r="D745" i="9" a="1"/>
  <c r="D745" i="9" s="1"/>
  <c r="F744" i="9" a="1"/>
  <c r="F744" i="9" s="1"/>
  <c r="D744" i="9" a="1"/>
  <c r="D744" i="9" s="1"/>
  <c r="F743" i="9" a="1"/>
  <c r="F743" i="9" s="1"/>
  <c r="D743" i="9" a="1"/>
  <c r="D743" i="9" s="1"/>
  <c r="F742" i="9" a="1"/>
  <c r="F742" i="9" s="1"/>
  <c r="D742" i="9" a="1"/>
  <c r="D742" i="9" s="1"/>
  <c r="F741" i="9" a="1"/>
  <c r="F741" i="9" s="1"/>
  <c r="D741" i="9" a="1"/>
  <c r="D741" i="9" s="1"/>
  <c r="F740" i="9" a="1"/>
  <c r="F740" i="9" s="1"/>
  <c r="D740" i="9" a="1"/>
  <c r="D740" i="9" s="1"/>
  <c r="F739" i="9" a="1"/>
  <c r="F739" i="9" s="1"/>
  <c r="D739" i="9" a="1"/>
  <c r="D739" i="9" s="1"/>
  <c r="F738" i="9" a="1"/>
  <c r="F738" i="9" s="1"/>
  <c r="D738" i="9" a="1"/>
  <c r="D738" i="9" s="1"/>
  <c r="F737" i="9" a="1"/>
  <c r="F737" i="9" s="1"/>
  <c r="D737" i="9" a="1"/>
  <c r="D737" i="9" s="1"/>
  <c r="F736" i="9" a="1"/>
  <c r="F736" i="9" s="1"/>
  <c r="D736" i="9" a="1"/>
  <c r="D736" i="9" s="1"/>
  <c r="F735" i="9" a="1"/>
  <c r="F735" i="9" s="1"/>
  <c r="D735" i="9" a="1"/>
  <c r="D735" i="9" s="1"/>
  <c r="F734" i="9" a="1"/>
  <c r="F734" i="9" s="1"/>
  <c r="D734" i="9" a="1"/>
  <c r="D734" i="9" s="1"/>
  <c r="F733" i="9" a="1"/>
  <c r="F733" i="9" s="1"/>
  <c r="D733" i="9" a="1"/>
  <c r="D733" i="9" s="1"/>
  <c r="F732" i="9" a="1"/>
  <c r="F732" i="9" s="1"/>
  <c r="D732" i="9" a="1"/>
  <c r="D732" i="9" s="1"/>
  <c r="F731" i="9" a="1"/>
  <c r="F731" i="9" s="1"/>
  <c r="D731" i="9" a="1"/>
  <c r="D731" i="9" s="1"/>
  <c r="F730" i="9" a="1"/>
  <c r="F730" i="9" s="1"/>
  <c r="D730" i="9" a="1"/>
  <c r="D730" i="9" s="1"/>
  <c r="F729" i="9" a="1"/>
  <c r="F729" i="9" s="1"/>
  <c r="D729" i="9" a="1"/>
  <c r="D729" i="9" s="1"/>
  <c r="F728" i="9" a="1"/>
  <c r="F728" i="9" s="1"/>
  <c r="D728" i="9" a="1"/>
  <c r="D728" i="9" s="1"/>
  <c r="F727" i="9" a="1"/>
  <c r="F727" i="9" s="1"/>
  <c r="D727" i="9" a="1"/>
  <c r="D727" i="9" s="1"/>
  <c r="F726" i="9" a="1"/>
  <c r="F726" i="9" s="1"/>
  <c r="D726" i="9" a="1"/>
  <c r="D726" i="9" s="1"/>
  <c r="F725" i="9" a="1"/>
  <c r="F725" i="9" s="1"/>
  <c r="D725" i="9" a="1"/>
  <c r="D725" i="9" s="1"/>
  <c r="F724" i="9" a="1"/>
  <c r="F724" i="9" s="1"/>
  <c r="D724" i="9" a="1"/>
  <c r="D724" i="9" s="1"/>
  <c r="F723" i="9" a="1"/>
  <c r="F723" i="9" s="1"/>
  <c r="D723" i="9" a="1"/>
  <c r="D723" i="9" s="1"/>
  <c r="F722" i="9" a="1"/>
  <c r="F722" i="9" s="1"/>
  <c r="D722" i="9" a="1"/>
  <c r="D722" i="9" s="1"/>
  <c r="F721" i="9" a="1"/>
  <c r="F721" i="9" s="1"/>
  <c r="D721" i="9" a="1"/>
  <c r="D721" i="9" s="1"/>
  <c r="F720" i="9" a="1"/>
  <c r="F720" i="9" s="1"/>
  <c r="D720" i="9" a="1"/>
  <c r="D720" i="9" s="1"/>
  <c r="F719" i="9" a="1"/>
  <c r="F719" i="9" s="1"/>
  <c r="D719" i="9" a="1"/>
  <c r="D719" i="9" s="1"/>
  <c r="F718" i="9" a="1"/>
  <c r="F718" i="9" s="1"/>
  <c r="D718" i="9" a="1"/>
  <c r="D718" i="9" s="1"/>
  <c r="F717" i="9" a="1"/>
  <c r="F717" i="9" s="1"/>
  <c r="D717" i="9" a="1"/>
  <c r="D717" i="9" s="1"/>
  <c r="F716" i="9" a="1"/>
  <c r="F716" i="9" s="1"/>
  <c r="D716" i="9" a="1"/>
  <c r="D716" i="9" s="1"/>
  <c r="F715" i="9" a="1"/>
  <c r="F715" i="9" s="1"/>
  <c r="D715" i="9" a="1"/>
  <c r="D715" i="9" s="1"/>
  <c r="F714" i="9" a="1"/>
  <c r="F714" i="9" s="1"/>
  <c r="D714" i="9" a="1"/>
  <c r="D714" i="9" s="1"/>
  <c r="F713" i="9" a="1"/>
  <c r="F713" i="9" s="1"/>
  <c r="D713" i="9" a="1"/>
  <c r="D713" i="9" s="1"/>
  <c r="F712" i="9" a="1"/>
  <c r="F712" i="9" s="1"/>
  <c r="D712" i="9" a="1"/>
  <c r="D712" i="9" s="1"/>
  <c r="F711" i="9" a="1"/>
  <c r="F711" i="9" s="1"/>
  <c r="D711" i="9" a="1"/>
  <c r="D711" i="9" s="1"/>
  <c r="F710" i="9" a="1"/>
  <c r="F710" i="9" s="1"/>
  <c r="D710" i="9" a="1"/>
  <c r="D710" i="9" s="1"/>
  <c r="F709" i="9" a="1"/>
  <c r="F709" i="9" s="1"/>
  <c r="D709" i="9" a="1"/>
  <c r="D709" i="9" s="1"/>
  <c r="F708" i="9" a="1"/>
  <c r="F708" i="9" s="1"/>
  <c r="D708" i="9" a="1"/>
  <c r="D708" i="9" s="1"/>
  <c r="F707" i="9" a="1"/>
  <c r="F707" i="9" s="1"/>
  <c r="D707" i="9" a="1"/>
  <c r="D707" i="9" s="1"/>
  <c r="F706" i="9" a="1"/>
  <c r="F706" i="9" s="1"/>
  <c r="D706" i="9" a="1"/>
  <c r="D706" i="9" s="1"/>
  <c r="F705" i="9" a="1"/>
  <c r="F705" i="9" s="1"/>
  <c r="D705" i="9" a="1"/>
  <c r="D705" i="9" s="1"/>
  <c r="F704" i="9" a="1"/>
  <c r="F704" i="9" s="1"/>
  <c r="D704" i="9" a="1"/>
  <c r="D704" i="9" s="1"/>
  <c r="F703" i="9" a="1"/>
  <c r="F703" i="9" s="1"/>
  <c r="D703" i="9" a="1"/>
  <c r="D703" i="9" s="1"/>
  <c r="F702" i="9" a="1"/>
  <c r="F702" i="9" s="1"/>
  <c r="D702" i="9" a="1"/>
  <c r="D702" i="9" s="1"/>
  <c r="F701" i="9" a="1"/>
  <c r="F701" i="9" s="1"/>
  <c r="D701" i="9" a="1"/>
  <c r="D701" i="9" s="1"/>
  <c r="F700" i="9" a="1"/>
  <c r="F700" i="9" s="1"/>
  <c r="D700" i="9" a="1"/>
  <c r="D700" i="9" s="1"/>
  <c r="F699" i="9" a="1"/>
  <c r="F699" i="9" s="1"/>
  <c r="D699" i="9" a="1"/>
  <c r="D699" i="9" s="1"/>
  <c r="F698" i="9" a="1"/>
  <c r="F698" i="9" s="1"/>
  <c r="D698" i="9" a="1"/>
  <c r="D698" i="9" s="1"/>
  <c r="F697" i="9" a="1"/>
  <c r="F697" i="9" s="1"/>
  <c r="D697" i="9" a="1"/>
  <c r="D697" i="9" s="1"/>
  <c r="F696" i="9" a="1"/>
  <c r="F696" i="9" s="1"/>
  <c r="D696" i="9" a="1"/>
  <c r="D696" i="9" s="1"/>
  <c r="F695" i="9" a="1"/>
  <c r="F695" i="9" s="1"/>
  <c r="D695" i="9" a="1"/>
  <c r="D695" i="9" s="1"/>
  <c r="F694" i="9" a="1"/>
  <c r="F694" i="9" s="1"/>
  <c r="D694" i="9" a="1"/>
  <c r="D694" i="9" s="1"/>
  <c r="F693" i="9" a="1"/>
  <c r="F693" i="9" s="1"/>
  <c r="D693" i="9" a="1"/>
  <c r="D693" i="9" s="1"/>
  <c r="F692" i="9" a="1"/>
  <c r="F692" i="9" s="1"/>
  <c r="D692" i="9" a="1"/>
  <c r="D692" i="9" s="1"/>
  <c r="F691" i="9" a="1"/>
  <c r="F691" i="9" s="1"/>
  <c r="D691" i="9" a="1"/>
  <c r="D691" i="9" s="1"/>
  <c r="F690" i="9" a="1"/>
  <c r="F690" i="9" s="1"/>
  <c r="D690" i="9" a="1"/>
  <c r="D690" i="9" s="1"/>
  <c r="F689" i="9" a="1"/>
  <c r="F689" i="9" s="1"/>
  <c r="D689" i="9" a="1"/>
  <c r="D689" i="9" s="1"/>
  <c r="F688" i="9" a="1"/>
  <c r="F688" i="9" s="1"/>
  <c r="D688" i="9" a="1"/>
  <c r="D688" i="9" s="1"/>
  <c r="F687" i="9" a="1"/>
  <c r="F687" i="9" s="1"/>
  <c r="D687" i="9" a="1"/>
  <c r="D687" i="9" s="1"/>
  <c r="F686" i="9" a="1"/>
  <c r="F686" i="9" s="1"/>
  <c r="D686" i="9" a="1"/>
  <c r="D686" i="9" s="1"/>
  <c r="F685" i="9" a="1"/>
  <c r="F685" i="9" s="1"/>
  <c r="D685" i="9" a="1"/>
  <c r="D685" i="9" s="1"/>
  <c r="F684" i="9" a="1"/>
  <c r="F684" i="9" s="1"/>
  <c r="D684" i="9" a="1"/>
  <c r="D684" i="9" s="1"/>
  <c r="F683" i="9" a="1"/>
  <c r="F683" i="9" s="1"/>
  <c r="D683" i="9" a="1"/>
  <c r="D683" i="9" s="1"/>
  <c r="F682" i="9" a="1"/>
  <c r="F682" i="9" s="1"/>
  <c r="D682" i="9" a="1"/>
  <c r="D682" i="9" s="1"/>
  <c r="F681" i="9" a="1"/>
  <c r="F681" i="9" s="1"/>
  <c r="D681" i="9" a="1"/>
  <c r="D681" i="9" s="1"/>
  <c r="F680" i="9" a="1"/>
  <c r="F680" i="9" s="1"/>
  <c r="D680" i="9" a="1"/>
  <c r="D680" i="9" s="1"/>
  <c r="F679" i="9" a="1"/>
  <c r="F679" i="9" s="1"/>
  <c r="D679" i="9" a="1"/>
  <c r="D679" i="9" s="1"/>
  <c r="F678" i="9" a="1"/>
  <c r="F678" i="9" s="1"/>
  <c r="D678" i="9" a="1"/>
  <c r="D678" i="9" s="1"/>
  <c r="F677" i="9" a="1"/>
  <c r="F677" i="9" s="1"/>
  <c r="D677" i="9" a="1"/>
  <c r="D677" i="9" s="1"/>
  <c r="F676" i="9" a="1"/>
  <c r="F676" i="9" s="1"/>
  <c r="D676" i="9" a="1"/>
  <c r="D676" i="9" s="1"/>
  <c r="F675" i="9" a="1"/>
  <c r="F675" i="9" s="1"/>
  <c r="D675" i="9" a="1"/>
  <c r="D675" i="9" s="1"/>
  <c r="F674" i="9" a="1"/>
  <c r="F674" i="9" s="1"/>
  <c r="D674" i="9" a="1"/>
  <c r="D674" i="9" s="1"/>
  <c r="F673" i="9" a="1"/>
  <c r="F673" i="9" s="1"/>
  <c r="D673" i="9" a="1"/>
  <c r="D673" i="9" s="1"/>
  <c r="F672" i="9" a="1"/>
  <c r="F672" i="9" s="1"/>
  <c r="D672" i="9" a="1"/>
  <c r="D672" i="9" s="1"/>
  <c r="F671" i="9" a="1"/>
  <c r="F671" i="9" s="1"/>
  <c r="D671" i="9" a="1"/>
  <c r="D671" i="9" s="1"/>
  <c r="F670" i="9" a="1"/>
  <c r="F670" i="9" s="1"/>
  <c r="D670" i="9" a="1"/>
  <c r="D670" i="9" s="1"/>
  <c r="F669" i="9" a="1"/>
  <c r="F669" i="9" s="1"/>
  <c r="D669" i="9" a="1"/>
  <c r="D669" i="9" s="1"/>
  <c r="F668" i="9" a="1"/>
  <c r="F668" i="9" s="1"/>
  <c r="D668" i="9" a="1"/>
  <c r="D668" i="9" s="1"/>
  <c r="F667" i="9" a="1"/>
  <c r="F667" i="9" s="1"/>
  <c r="D667" i="9" a="1"/>
  <c r="D667" i="9" s="1"/>
  <c r="F666" i="9" a="1"/>
  <c r="F666" i="9" s="1"/>
  <c r="D666" i="9" a="1"/>
  <c r="D666" i="9" s="1"/>
  <c r="F665" i="9" a="1"/>
  <c r="F665" i="9" s="1"/>
  <c r="D665" i="9" a="1"/>
  <c r="D665" i="9" s="1"/>
  <c r="F664" i="9" a="1"/>
  <c r="F664" i="9" s="1"/>
  <c r="D664" i="9" a="1"/>
  <c r="D664" i="9" s="1"/>
  <c r="F663" i="9" a="1"/>
  <c r="F663" i="9" s="1"/>
  <c r="D663" i="9" a="1"/>
  <c r="D663" i="9" s="1"/>
  <c r="F662" i="9" a="1"/>
  <c r="F662" i="9" s="1"/>
  <c r="D662" i="9" a="1"/>
  <c r="D662" i="9" s="1"/>
  <c r="F661" i="9" a="1"/>
  <c r="F661" i="9" s="1"/>
  <c r="D661" i="9" a="1"/>
  <c r="D661" i="9" s="1"/>
  <c r="F660" i="9" a="1"/>
  <c r="F660" i="9" s="1"/>
  <c r="D660" i="9" a="1"/>
  <c r="D660" i="9" s="1"/>
  <c r="F659" i="9" a="1"/>
  <c r="F659" i="9" s="1"/>
  <c r="D659" i="9" a="1"/>
  <c r="D659" i="9" s="1"/>
  <c r="F658" i="9" a="1"/>
  <c r="F658" i="9" s="1"/>
  <c r="D658" i="9" a="1"/>
  <c r="D658" i="9" s="1"/>
  <c r="F657" i="9" a="1"/>
  <c r="F657" i="9" s="1"/>
  <c r="D657" i="9" a="1"/>
  <c r="D657" i="9" s="1"/>
  <c r="F656" i="9" a="1"/>
  <c r="F656" i="9" s="1"/>
  <c r="D656" i="9" a="1"/>
  <c r="D656" i="9" s="1"/>
  <c r="F655" i="9" a="1"/>
  <c r="F655" i="9" s="1"/>
  <c r="D655" i="9" a="1"/>
  <c r="D655" i="9" s="1"/>
  <c r="F654" i="9" a="1"/>
  <c r="F654" i="9" s="1"/>
  <c r="D654" i="9" a="1"/>
  <c r="D654" i="9" s="1"/>
  <c r="F653" i="9" a="1"/>
  <c r="F653" i="9" s="1"/>
  <c r="D653" i="9" a="1"/>
  <c r="D653" i="9" s="1"/>
  <c r="F652" i="9" a="1"/>
  <c r="F652" i="9" s="1"/>
  <c r="D652" i="9" a="1"/>
  <c r="D652" i="9" s="1"/>
  <c r="F651" i="9" a="1"/>
  <c r="F651" i="9" s="1"/>
  <c r="D651" i="9" a="1"/>
  <c r="D651" i="9" s="1"/>
  <c r="F650" i="9" a="1"/>
  <c r="F650" i="9" s="1"/>
  <c r="D650" i="9" a="1"/>
  <c r="D650" i="9" s="1"/>
  <c r="F649" i="9" a="1"/>
  <c r="F649" i="9" s="1"/>
  <c r="D649" i="9" a="1"/>
  <c r="D649" i="9" s="1"/>
  <c r="F648" i="9" a="1"/>
  <c r="F648" i="9" s="1"/>
  <c r="D648" i="9" a="1"/>
  <c r="D648" i="9" s="1"/>
  <c r="F647" i="9" a="1"/>
  <c r="F647" i="9" s="1"/>
  <c r="D647" i="9" a="1"/>
  <c r="D647" i="9" s="1"/>
  <c r="F646" i="9" a="1"/>
  <c r="F646" i="9" s="1"/>
  <c r="D646" i="9" a="1"/>
  <c r="D646" i="9" s="1"/>
  <c r="F645" i="9" a="1"/>
  <c r="F645" i="9" s="1"/>
  <c r="D645" i="9" a="1"/>
  <c r="D645" i="9" s="1"/>
  <c r="F644" i="9" a="1"/>
  <c r="F644" i="9" s="1"/>
  <c r="D644" i="9" a="1"/>
  <c r="D644" i="9" s="1"/>
  <c r="F643" i="9" a="1"/>
  <c r="F643" i="9" s="1"/>
  <c r="D643" i="9" a="1"/>
  <c r="D643" i="9" s="1"/>
  <c r="F642" i="9" a="1"/>
  <c r="F642" i="9" s="1"/>
  <c r="D642" i="9" a="1"/>
  <c r="D642" i="9" s="1"/>
  <c r="F641" i="9" a="1"/>
  <c r="F641" i="9" s="1"/>
  <c r="D641" i="9" a="1"/>
  <c r="D641" i="9" s="1"/>
  <c r="F640" i="9" a="1"/>
  <c r="F640" i="9" s="1"/>
  <c r="D640" i="9" a="1"/>
  <c r="D640" i="9" s="1"/>
  <c r="F639" i="9" a="1"/>
  <c r="F639" i="9" s="1"/>
  <c r="D639" i="9" a="1"/>
  <c r="D639" i="9" s="1"/>
  <c r="F638" i="9" a="1"/>
  <c r="F638" i="9" s="1"/>
  <c r="D638" i="9" a="1"/>
  <c r="D638" i="9" s="1"/>
  <c r="F637" i="9" a="1"/>
  <c r="F637" i="9" s="1"/>
  <c r="D637" i="9" a="1"/>
  <c r="D637" i="9" s="1"/>
  <c r="F636" i="9" a="1"/>
  <c r="F636" i="9" s="1"/>
  <c r="D636" i="9" a="1"/>
  <c r="D636" i="9" s="1"/>
  <c r="F635" i="9" a="1"/>
  <c r="F635" i="9" s="1"/>
  <c r="D635" i="9" a="1"/>
  <c r="D635" i="9" s="1"/>
  <c r="F634" i="9" a="1"/>
  <c r="F634" i="9" s="1"/>
  <c r="D634" i="9" a="1"/>
  <c r="D634" i="9" s="1"/>
  <c r="F633" i="9" a="1"/>
  <c r="F633" i="9" s="1"/>
  <c r="D633" i="9" a="1"/>
  <c r="D633" i="9" s="1"/>
  <c r="F632" i="9" a="1"/>
  <c r="F632" i="9" s="1"/>
  <c r="D632" i="9" a="1"/>
  <c r="D632" i="9" s="1"/>
  <c r="F631" i="9" a="1"/>
  <c r="F631" i="9" s="1"/>
  <c r="D631" i="9" a="1"/>
  <c r="D631" i="9" s="1"/>
  <c r="F630" i="9" a="1"/>
  <c r="F630" i="9" s="1"/>
  <c r="D630" i="9" a="1"/>
  <c r="D630" i="9" s="1"/>
  <c r="F629" i="9" a="1"/>
  <c r="F629" i="9" s="1"/>
  <c r="D629" i="9" a="1"/>
  <c r="D629" i="9" s="1"/>
  <c r="F628" i="9" a="1"/>
  <c r="F628" i="9" s="1"/>
  <c r="D628" i="9" a="1"/>
  <c r="D628" i="9" s="1"/>
  <c r="F627" i="9" a="1"/>
  <c r="F627" i="9" s="1"/>
  <c r="D627" i="9" a="1"/>
  <c r="D627" i="9" s="1"/>
  <c r="F626" i="9" a="1"/>
  <c r="F626" i="9" s="1"/>
  <c r="D626" i="9" a="1"/>
  <c r="D626" i="9" s="1"/>
  <c r="F625" i="9" a="1"/>
  <c r="F625" i="9" s="1"/>
  <c r="D625" i="9" a="1"/>
  <c r="D625" i="9" s="1"/>
  <c r="F624" i="9" a="1"/>
  <c r="F624" i="9" s="1"/>
  <c r="D624" i="9" a="1"/>
  <c r="D624" i="9" s="1"/>
  <c r="F623" i="9" a="1"/>
  <c r="F623" i="9" s="1"/>
  <c r="D623" i="9" a="1"/>
  <c r="D623" i="9" s="1"/>
  <c r="F622" i="9" a="1"/>
  <c r="F622" i="9" s="1"/>
  <c r="D622" i="9" a="1"/>
  <c r="D622" i="9" s="1"/>
  <c r="F621" i="9" a="1"/>
  <c r="F621" i="9" s="1"/>
  <c r="D621" i="9" a="1"/>
  <c r="D621" i="9" s="1"/>
  <c r="F620" i="9" a="1"/>
  <c r="F620" i="9" s="1"/>
  <c r="D620" i="9" a="1"/>
  <c r="D620" i="9" s="1"/>
  <c r="F619" i="9" a="1"/>
  <c r="F619" i="9" s="1"/>
  <c r="D619" i="9" a="1"/>
  <c r="D619" i="9" s="1"/>
  <c r="F618" i="9" a="1"/>
  <c r="F618" i="9" s="1"/>
  <c r="D618" i="9" a="1"/>
  <c r="D618" i="9" s="1"/>
  <c r="F617" i="9" a="1"/>
  <c r="F617" i="9" s="1"/>
  <c r="D617" i="9" a="1"/>
  <c r="D617" i="9" s="1"/>
  <c r="F616" i="9" a="1"/>
  <c r="F616" i="9" s="1"/>
  <c r="D616" i="9" a="1"/>
  <c r="D616" i="9" s="1"/>
  <c r="F615" i="9" a="1"/>
  <c r="F615" i="9" s="1"/>
  <c r="D615" i="9" a="1"/>
  <c r="D615" i="9" s="1"/>
  <c r="F614" i="9" a="1"/>
  <c r="F614" i="9" s="1"/>
  <c r="D614" i="9" a="1"/>
  <c r="D614" i="9" s="1"/>
  <c r="F613" i="9" a="1"/>
  <c r="F613" i="9" s="1"/>
  <c r="D613" i="9" a="1"/>
  <c r="D613" i="9" s="1"/>
  <c r="F612" i="9" a="1"/>
  <c r="F612" i="9" s="1"/>
  <c r="D612" i="9" a="1"/>
  <c r="D612" i="9" s="1"/>
  <c r="F611" i="9" a="1"/>
  <c r="F611" i="9" s="1"/>
  <c r="D611" i="9" a="1"/>
  <c r="D611" i="9" s="1"/>
  <c r="F610" i="9" a="1"/>
  <c r="F610" i="9" s="1"/>
  <c r="D610" i="9" a="1"/>
  <c r="D610" i="9" s="1"/>
  <c r="F609" i="9" a="1"/>
  <c r="F609" i="9" s="1"/>
  <c r="D609" i="9" a="1"/>
  <c r="D609" i="9" s="1"/>
  <c r="F608" i="9" a="1"/>
  <c r="F608" i="9" s="1"/>
  <c r="D608" i="9" a="1"/>
  <c r="D608" i="9" s="1"/>
  <c r="F607" i="9" a="1"/>
  <c r="F607" i="9" s="1"/>
  <c r="D607" i="9" a="1"/>
  <c r="D607" i="9" s="1"/>
  <c r="F606" i="9" a="1"/>
  <c r="F606" i="9" s="1"/>
  <c r="D606" i="9" a="1"/>
  <c r="D606" i="9" s="1"/>
  <c r="F605" i="9" a="1"/>
  <c r="F605" i="9" s="1"/>
  <c r="D605" i="9" a="1"/>
  <c r="D605" i="9" s="1"/>
  <c r="F604" i="9" a="1"/>
  <c r="F604" i="9" s="1"/>
  <c r="D604" i="9" a="1"/>
  <c r="D604" i="9" s="1"/>
  <c r="F603" i="9" a="1"/>
  <c r="F603" i="9" s="1"/>
  <c r="D603" i="9" a="1"/>
  <c r="D603" i="9" s="1"/>
  <c r="F602" i="9" a="1"/>
  <c r="F602" i="9" s="1"/>
  <c r="D602" i="9" a="1"/>
  <c r="D602" i="9" s="1"/>
  <c r="F601" i="9" a="1"/>
  <c r="F601" i="9" s="1"/>
  <c r="D601" i="9" a="1"/>
  <c r="D601" i="9" s="1"/>
  <c r="F600" i="9" a="1"/>
  <c r="F600" i="9" s="1"/>
  <c r="D600" i="9" a="1"/>
  <c r="D600" i="9" s="1"/>
  <c r="F599" i="9" a="1"/>
  <c r="F599" i="9" s="1"/>
  <c r="D599" i="9" a="1"/>
  <c r="D599" i="9" s="1"/>
  <c r="F598" i="9" a="1"/>
  <c r="F598" i="9" s="1"/>
  <c r="D598" i="9" a="1"/>
  <c r="D598" i="9" s="1"/>
  <c r="F597" i="9" a="1"/>
  <c r="F597" i="9" s="1"/>
  <c r="D597" i="9" a="1"/>
  <c r="D597" i="9" s="1"/>
  <c r="F596" i="9" a="1"/>
  <c r="F596" i="9" s="1"/>
  <c r="D596" i="9" a="1"/>
  <c r="D596" i="9" s="1"/>
  <c r="F595" i="9" a="1"/>
  <c r="F595" i="9" s="1"/>
  <c r="D595" i="9" a="1"/>
  <c r="D595" i="9" s="1"/>
  <c r="F594" i="9" a="1"/>
  <c r="F594" i="9" s="1"/>
  <c r="D594" i="9" a="1"/>
  <c r="D594" i="9" s="1"/>
  <c r="F593" i="9" a="1"/>
  <c r="F593" i="9" s="1"/>
  <c r="D593" i="9" a="1"/>
  <c r="D593" i="9" s="1"/>
  <c r="F592" i="9" a="1"/>
  <c r="F592" i="9" s="1"/>
  <c r="D592" i="9" a="1"/>
  <c r="D592" i="9" s="1"/>
  <c r="F591" i="9" a="1"/>
  <c r="F591" i="9" s="1"/>
  <c r="D591" i="9" a="1"/>
  <c r="D591" i="9" s="1"/>
  <c r="F590" i="9" a="1"/>
  <c r="F590" i="9" s="1"/>
  <c r="D590" i="9" a="1"/>
  <c r="D590" i="9" s="1"/>
  <c r="F589" i="9" a="1"/>
  <c r="F589" i="9" s="1"/>
  <c r="D589" i="9" a="1"/>
  <c r="D589" i="9" s="1"/>
  <c r="F588" i="9" a="1"/>
  <c r="F588" i="9" s="1"/>
  <c r="D588" i="9" a="1"/>
  <c r="D588" i="9" s="1"/>
  <c r="F587" i="9" a="1"/>
  <c r="F587" i="9" s="1"/>
  <c r="D587" i="9" a="1"/>
  <c r="D587" i="9" s="1"/>
  <c r="F586" i="9" a="1"/>
  <c r="F586" i="9" s="1"/>
  <c r="D586" i="9" a="1"/>
  <c r="D586" i="9" s="1"/>
  <c r="F585" i="9" a="1"/>
  <c r="F585" i="9" s="1"/>
  <c r="D585" i="9" a="1"/>
  <c r="D585" i="9" s="1"/>
  <c r="F584" i="9" a="1"/>
  <c r="F584" i="9" s="1"/>
  <c r="D584" i="9" a="1"/>
  <c r="D584" i="9" s="1"/>
  <c r="F583" i="9" a="1"/>
  <c r="F583" i="9" s="1"/>
  <c r="D583" i="9" a="1"/>
  <c r="D583" i="9" s="1"/>
  <c r="F582" i="9" a="1"/>
  <c r="F582" i="9" s="1"/>
  <c r="D582" i="9" a="1"/>
  <c r="D582" i="9" s="1"/>
  <c r="F581" i="9" a="1"/>
  <c r="F581" i="9" s="1"/>
  <c r="D581" i="9" a="1"/>
  <c r="D581" i="9" s="1"/>
  <c r="F580" i="9" a="1"/>
  <c r="F580" i="9" s="1"/>
  <c r="D580" i="9" a="1"/>
  <c r="D580" i="9" s="1"/>
  <c r="F579" i="9" a="1"/>
  <c r="F579" i="9" s="1"/>
  <c r="D579" i="9" a="1"/>
  <c r="D579" i="9" s="1"/>
  <c r="F578" i="9" a="1"/>
  <c r="F578" i="9" s="1"/>
  <c r="D578" i="9" a="1"/>
  <c r="D578" i="9" s="1"/>
  <c r="F577" i="9" a="1"/>
  <c r="F577" i="9" s="1"/>
  <c r="D577" i="9" a="1"/>
  <c r="D577" i="9" s="1"/>
  <c r="F576" i="9" a="1"/>
  <c r="F576" i="9" s="1"/>
  <c r="D576" i="9" a="1"/>
  <c r="D576" i="9" s="1"/>
  <c r="F575" i="9" a="1"/>
  <c r="F575" i="9" s="1"/>
  <c r="D575" i="9" a="1"/>
  <c r="D575" i="9" s="1"/>
  <c r="F574" i="9" a="1"/>
  <c r="F574" i="9" s="1"/>
  <c r="D574" i="9" a="1"/>
  <c r="D574" i="9" s="1"/>
  <c r="F573" i="9" a="1"/>
  <c r="F573" i="9" s="1"/>
  <c r="D573" i="9" a="1"/>
  <c r="D573" i="9" s="1"/>
  <c r="F572" i="9" a="1"/>
  <c r="F572" i="9" s="1"/>
  <c r="D572" i="9" a="1"/>
  <c r="D572" i="9" s="1"/>
  <c r="F571" i="9" a="1"/>
  <c r="F571" i="9" s="1"/>
  <c r="D571" i="9" a="1"/>
  <c r="D571" i="9" s="1"/>
  <c r="F570" i="9" a="1"/>
  <c r="F570" i="9" s="1"/>
  <c r="D570" i="9" a="1"/>
  <c r="D570" i="9" s="1"/>
  <c r="F569" i="9" a="1"/>
  <c r="F569" i="9" s="1"/>
  <c r="D569" i="9" a="1"/>
  <c r="D569" i="9" s="1"/>
  <c r="F568" i="9" a="1"/>
  <c r="F568" i="9" s="1"/>
  <c r="D568" i="9" a="1"/>
  <c r="D568" i="9" s="1"/>
  <c r="F567" i="9" a="1"/>
  <c r="F567" i="9" s="1"/>
  <c r="D567" i="9" a="1"/>
  <c r="D567" i="9" s="1"/>
  <c r="F566" i="9" a="1"/>
  <c r="F566" i="9" s="1"/>
  <c r="D566" i="9" a="1"/>
  <c r="D566" i="9" s="1"/>
  <c r="F565" i="9" a="1"/>
  <c r="F565" i="9" s="1"/>
  <c r="D565" i="9" a="1"/>
  <c r="D565" i="9" s="1"/>
  <c r="F564" i="9" a="1"/>
  <c r="F564" i="9" s="1"/>
  <c r="D564" i="9" a="1"/>
  <c r="D564" i="9" s="1"/>
  <c r="F563" i="9" a="1"/>
  <c r="F563" i="9" s="1"/>
  <c r="D563" i="9" a="1"/>
  <c r="D563" i="9" s="1"/>
  <c r="F562" i="9" a="1"/>
  <c r="F562" i="9" s="1"/>
  <c r="D562" i="9" a="1"/>
  <c r="D562" i="9" s="1"/>
  <c r="F561" i="9" a="1"/>
  <c r="F561" i="9" s="1"/>
  <c r="D561" i="9" a="1"/>
  <c r="D561" i="9" s="1"/>
  <c r="F560" i="9" a="1"/>
  <c r="F560" i="9" s="1"/>
  <c r="D560" i="9" a="1"/>
  <c r="D560" i="9" s="1"/>
  <c r="F559" i="9" a="1"/>
  <c r="F559" i="9" s="1"/>
  <c r="D559" i="9" a="1"/>
  <c r="D559" i="9" s="1"/>
  <c r="F558" i="9" a="1"/>
  <c r="F558" i="9" s="1"/>
  <c r="D558" i="9" a="1"/>
  <c r="D558" i="9" s="1"/>
  <c r="F557" i="9" a="1"/>
  <c r="F557" i="9" s="1"/>
  <c r="D557" i="9" a="1"/>
  <c r="D557" i="9" s="1"/>
  <c r="F556" i="9" a="1"/>
  <c r="F556" i="9" s="1"/>
  <c r="D556" i="9" a="1"/>
  <c r="D556" i="9" s="1"/>
  <c r="F555" i="9" a="1"/>
  <c r="F555" i="9" s="1"/>
  <c r="D555" i="9" a="1"/>
  <c r="D555" i="9" s="1"/>
  <c r="F554" i="9" a="1"/>
  <c r="F554" i="9" s="1"/>
  <c r="D554" i="9" a="1"/>
  <c r="D554" i="9" s="1"/>
  <c r="F553" i="9" a="1"/>
  <c r="F553" i="9" s="1"/>
  <c r="D553" i="9" a="1"/>
  <c r="D553" i="9" s="1"/>
  <c r="F552" i="9" a="1"/>
  <c r="F552" i="9" s="1"/>
  <c r="D552" i="9" a="1"/>
  <c r="D552" i="9" s="1"/>
  <c r="F551" i="9" a="1"/>
  <c r="F551" i="9" s="1"/>
  <c r="D551" i="9" a="1"/>
  <c r="D551" i="9" s="1"/>
  <c r="F550" i="9" a="1"/>
  <c r="F550" i="9" s="1"/>
  <c r="D550" i="9" a="1"/>
  <c r="D550" i="9" s="1"/>
  <c r="F549" i="9" a="1"/>
  <c r="F549" i="9" s="1"/>
  <c r="D549" i="9" a="1"/>
  <c r="D549" i="9" s="1"/>
  <c r="F548" i="9" a="1"/>
  <c r="F548" i="9" s="1"/>
  <c r="D548" i="9" a="1"/>
  <c r="D548" i="9" s="1"/>
  <c r="F547" i="9" a="1"/>
  <c r="F547" i="9" s="1"/>
  <c r="D547" i="9" a="1"/>
  <c r="D547" i="9" s="1"/>
  <c r="F546" i="9" a="1"/>
  <c r="F546" i="9" s="1"/>
  <c r="D546" i="9" a="1"/>
  <c r="D546" i="9" s="1"/>
  <c r="F545" i="9" a="1"/>
  <c r="F545" i="9" s="1"/>
  <c r="D545" i="9" a="1"/>
  <c r="D545" i="9" s="1"/>
  <c r="F544" i="9" a="1"/>
  <c r="F544" i="9" s="1"/>
  <c r="D544" i="9" a="1"/>
  <c r="D544" i="9" s="1"/>
  <c r="F543" i="9" a="1"/>
  <c r="F543" i="9" s="1"/>
  <c r="D543" i="9" a="1"/>
  <c r="D543" i="9" s="1"/>
  <c r="F542" i="9" a="1"/>
  <c r="F542" i="9" s="1"/>
  <c r="D542" i="9" a="1"/>
  <c r="D542" i="9" s="1"/>
  <c r="F541" i="9" a="1"/>
  <c r="F541" i="9" s="1"/>
  <c r="D541" i="9" a="1"/>
  <c r="D541" i="9" s="1"/>
  <c r="F540" i="9" a="1"/>
  <c r="F540" i="9" s="1"/>
  <c r="D540" i="9" a="1"/>
  <c r="D540" i="9" s="1"/>
  <c r="F539" i="9" a="1"/>
  <c r="F539" i="9" s="1"/>
  <c r="D539" i="9" a="1"/>
  <c r="D539" i="9" s="1"/>
  <c r="F538" i="9" a="1"/>
  <c r="F538" i="9" s="1"/>
  <c r="D538" i="9" a="1"/>
  <c r="D538" i="9" s="1"/>
  <c r="F537" i="9" a="1"/>
  <c r="F537" i="9" s="1"/>
  <c r="D537" i="9" a="1"/>
  <c r="D537" i="9" s="1"/>
  <c r="F536" i="9" a="1"/>
  <c r="F536" i="9" s="1"/>
  <c r="D536" i="9" a="1"/>
  <c r="D536" i="9" s="1"/>
  <c r="F535" i="9" a="1"/>
  <c r="F535" i="9" s="1"/>
  <c r="D535" i="9" a="1"/>
  <c r="D535" i="9" s="1"/>
  <c r="F534" i="9" a="1"/>
  <c r="F534" i="9" s="1"/>
  <c r="D534" i="9" a="1"/>
  <c r="D534" i="9" s="1"/>
  <c r="F533" i="9" a="1"/>
  <c r="F533" i="9" s="1"/>
  <c r="D533" i="9" a="1"/>
  <c r="D533" i="9" s="1"/>
  <c r="F532" i="9" a="1"/>
  <c r="F532" i="9" s="1"/>
  <c r="D532" i="9" a="1"/>
  <c r="D532" i="9" s="1"/>
  <c r="F531" i="9" a="1"/>
  <c r="F531" i="9" s="1"/>
  <c r="D531" i="9" a="1"/>
  <c r="D531" i="9" s="1"/>
  <c r="F530" i="9" a="1"/>
  <c r="F530" i="9" s="1"/>
  <c r="D530" i="9" a="1"/>
  <c r="D530" i="9" s="1"/>
  <c r="F529" i="9" a="1"/>
  <c r="F529" i="9" s="1"/>
  <c r="D529" i="9" a="1"/>
  <c r="D529" i="9" s="1"/>
  <c r="F528" i="9" a="1"/>
  <c r="F528" i="9" s="1"/>
  <c r="D528" i="9" a="1"/>
  <c r="D528" i="9" s="1"/>
  <c r="F527" i="9" a="1"/>
  <c r="F527" i="9" s="1"/>
  <c r="D527" i="9" a="1"/>
  <c r="D527" i="9" s="1"/>
  <c r="F526" i="9" a="1"/>
  <c r="F526" i="9" s="1"/>
  <c r="D526" i="9" a="1"/>
  <c r="D526" i="9" s="1"/>
  <c r="F525" i="9" a="1"/>
  <c r="F525" i="9" s="1"/>
  <c r="D525" i="9" a="1"/>
  <c r="D525" i="9" s="1"/>
  <c r="F524" i="9" a="1"/>
  <c r="F524" i="9" s="1"/>
  <c r="D524" i="9" a="1"/>
  <c r="D524" i="9" s="1"/>
  <c r="F523" i="9" a="1"/>
  <c r="F523" i="9" s="1"/>
  <c r="D523" i="9" a="1"/>
  <c r="D523" i="9" s="1"/>
  <c r="F522" i="9" a="1"/>
  <c r="F522" i="9" s="1"/>
  <c r="D522" i="9" a="1"/>
  <c r="D522" i="9" s="1"/>
  <c r="F521" i="9" a="1"/>
  <c r="F521" i="9" s="1"/>
  <c r="D521" i="9" a="1"/>
  <c r="D521" i="9" s="1"/>
  <c r="F520" i="9" a="1"/>
  <c r="F520" i="9" s="1"/>
  <c r="D520" i="9" a="1"/>
  <c r="D520" i="9" s="1"/>
  <c r="F519" i="9" a="1"/>
  <c r="F519" i="9" s="1"/>
  <c r="D519" i="9" a="1"/>
  <c r="D519" i="9" s="1"/>
  <c r="F518" i="9" a="1"/>
  <c r="F518" i="9" s="1"/>
  <c r="D518" i="9" a="1"/>
  <c r="D518" i="9" s="1"/>
  <c r="F517" i="9" a="1"/>
  <c r="F517" i="9" s="1"/>
  <c r="D517" i="9" a="1"/>
  <c r="D517" i="9" s="1"/>
  <c r="F516" i="9" a="1"/>
  <c r="F516" i="9" s="1"/>
  <c r="D516" i="9" a="1"/>
  <c r="D516" i="9" s="1"/>
  <c r="F515" i="9" a="1"/>
  <c r="F515" i="9" s="1"/>
  <c r="D515" i="9" a="1"/>
  <c r="D515" i="9" s="1"/>
  <c r="F514" i="9" a="1"/>
  <c r="F514" i="9" s="1"/>
  <c r="D514" i="9" a="1"/>
  <c r="D514" i="9" s="1"/>
  <c r="F513" i="9" a="1"/>
  <c r="F513" i="9" s="1"/>
  <c r="D513" i="9" a="1"/>
  <c r="D513" i="9" s="1"/>
  <c r="F512" i="9" a="1"/>
  <c r="F512" i="9" s="1"/>
  <c r="D512" i="9" a="1"/>
  <c r="D512" i="9" s="1"/>
  <c r="F511" i="9" a="1"/>
  <c r="F511" i="9" s="1"/>
  <c r="D511" i="9" a="1"/>
  <c r="D511" i="9" s="1"/>
  <c r="F510" i="9" a="1"/>
  <c r="F510" i="9" s="1"/>
  <c r="D510" i="9" a="1"/>
  <c r="D510" i="9" s="1"/>
  <c r="F509" i="9" a="1"/>
  <c r="F509" i="9" s="1"/>
  <c r="D509" i="9" a="1"/>
  <c r="D509" i="9" s="1"/>
  <c r="F508" i="9" a="1"/>
  <c r="F508" i="9" s="1"/>
  <c r="D508" i="9" a="1"/>
  <c r="D508" i="9" s="1"/>
  <c r="F507" i="9" a="1"/>
  <c r="F507" i="9" s="1"/>
  <c r="D507" i="9" a="1"/>
  <c r="D507" i="9" s="1"/>
  <c r="F506" i="9" a="1"/>
  <c r="F506" i="9" s="1"/>
  <c r="D506" i="9" a="1"/>
  <c r="D506" i="9" s="1"/>
  <c r="F505" i="9" a="1"/>
  <c r="F505" i="9" s="1"/>
  <c r="D505" i="9" a="1"/>
  <c r="D505" i="9" s="1"/>
  <c r="F504" i="9" a="1"/>
  <c r="F504" i="9" s="1"/>
  <c r="D504" i="9" a="1"/>
  <c r="D504" i="9" s="1"/>
  <c r="F503" i="9" a="1"/>
  <c r="F503" i="9" s="1"/>
  <c r="D503" i="9" a="1"/>
  <c r="D503" i="9" s="1"/>
  <c r="F502" i="9" a="1"/>
  <c r="F502" i="9" s="1"/>
  <c r="D502" i="9" a="1"/>
  <c r="D502" i="9" s="1"/>
  <c r="F501" i="9" a="1"/>
  <c r="F501" i="9" s="1"/>
  <c r="D501" i="9" a="1"/>
  <c r="D501" i="9" s="1"/>
  <c r="F500" i="9" a="1"/>
  <c r="F500" i="9" s="1"/>
  <c r="D500" i="9" a="1"/>
  <c r="D500" i="9" s="1"/>
  <c r="F499" i="9" a="1"/>
  <c r="F499" i="9" s="1"/>
  <c r="D499" i="9" a="1"/>
  <c r="D499" i="9" s="1"/>
  <c r="F498" i="9" a="1"/>
  <c r="F498" i="9" s="1"/>
  <c r="D498" i="9" a="1"/>
  <c r="D498" i="9" s="1"/>
  <c r="F497" i="9" a="1"/>
  <c r="F497" i="9" s="1"/>
  <c r="D497" i="9" a="1"/>
  <c r="D497" i="9" s="1"/>
  <c r="F496" i="9" a="1"/>
  <c r="F496" i="9" s="1"/>
  <c r="D496" i="9" a="1"/>
  <c r="D496" i="9" s="1"/>
  <c r="F495" i="9" a="1"/>
  <c r="F495" i="9" s="1"/>
  <c r="D495" i="9" a="1"/>
  <c r="D495" i="9" s="1"/>
  <c r="F494" i="9" a="1"/>
  <c r="F494" i="9" s="1"/>
  <c r="D494" i="9" a="1"/>
  <c r="D494" i="9" s="1"/>
  <c r="F493" i="9" a="1"/>
  <c r="F493" i="9" s="1"/>
  <c r="D493" i="9" a="1"/>
  <c r="D493" i="9" s="1"/>
  <c r="F492" i="9" a="1"/>
  <c r="F492" i="9" s="1"/>
  <c r="D492" i="9" a="1"/>
  <c r="D492" i="9" s="1"/>
  <c r="F491" i="9" a="1"/>
  <c r="F491" i="9" s="1"/>
  <c r="D491" i="9" a="1"/>
  <c r="D491" i="9" s="1"/>
  <c r="F490" i="9" a="1"/>
  <c r="F490" i="9" s="1"/>
  <c r="D490" i="9" a="1"/>
  <c r="D490" i="9" s="1"/>
  <c r="F489" i="9" a="1"/>
  <c r="F489" i="9" s="1"/>
  <c r="D489" i="9" a="1"/>
  <c r="D489" i="9" s="1"/>
  <c r="F488" i="9" a="1"/>
  <c r="F488" i="9" s="1"/>
  <c r="D488" i="9" a="1"/>
  <c r="D488" i="9" s="1"/>
  <c r="F487" i="9" a="1"/>
  <c r="F487" i="9" s="1"/>
  <c r="D487" i="9" a="1"/>
  <c r="D487" i="9" s="1"/>
  <c r="F486" i="9" a="1"/>
  <c r="F486" i="9" s="1"/>
  <c r="D486" i="9" a="1"/>
  <c r="D486" i="9" s="1"/>
  <c r="F485" i="9" a="1"/>
  <c r="F485" i="9" s="1"/>
  <c r="D485" i="9" a="1"/>
  <c r="D485" i="9" s="1"/>
  <c r="F484" i="9" a="1"/>
  <c r="F484" i="9" s="1"/>
  <c r="D484" i="9" a="1"/>
  <c r="D484" i="9" s="1"/>
  <c r="F483" i="9" a="1"/>
  <c r="F483" i="9" s="1"/>
  <c r="D483" i="9" a="1"/>
  <c r="D483" i="9" s="1"/>
  <c r="F482" i="9" a="1"/>
  <c r="F482" i="9" s="1"/>
  <c r="D482" i="9" a="1"/>
  <c r="D482" i="9" s="1"/>
  <c r="F481" i="9" a="1"/>
  <c r="F481" i="9" s="1"/>
  <c r="D481" i="9" a="1"/>
  <c r="D481" i="9" s="1"/>
  <c r="F480" i="9" a="1"/>
  <c r="F480" i="9" s="1"/>
  <c r="D480" i="9" a="1"/>
  <c r="D480" i="9" s="1"/>
  <c r="F479" i="9" a="1"/>
  <c r="F479" i="9" s="1"/>
  <c r="D479" i="9" a="1"/>
  <c r="D479" i="9" s="1"/>
  <c r="F478" i="9" a="1"/>
  <c r="F478" i="9" s="1"/>
  <c r="D478" i="9" a="1"/>
  <c r="D478" i="9" s="1"/>
  <c r="F477" i="9" a="1"/>
  <c r="F477" i="9" s="1"/>
  <c r="D477" i="9" a="1"/>
  <c r="D477" i="9" s="1"/>
  <c r="F476" i="9" a="1"/>
  <c r="F476" i="9" s="1"/>
  <c r="D476" i="9" a="1"/>
  <c r="D476" i="9" s="1"/>
  <c r="F475" i="9" a="1"/>
  <c r="F475" i="9" s="1"/>
  <c r="D475" i="9" a="1"/>
  <c r="D475" i="9" s="1"/>
  <c r="F474" i="9" a="1"/>
  <c r="F474" i="9" s="1"/>
  <c r="D474" i="9" a="1"/>
  <c r="D474" i="9" s="1"/>
  <c r="F473" i="9" a="1"/>
  <c r="F473" i="9" s="1"/>
  <c r="D473" i="9" a="1"/>
  <c r="D473" i="9" s="1"/>
  <c r="F472" i="9" a="1"/>
  <c r="F472" i="9" s="1"/>
  <c r="D472" i="9" a="1"/>
  <c r="D472" i="9" s="1"/>
  <c r="F471" i="9" a="1"/>
  <c r="F471" i="9" s="1"/>
  <c r="D471" i="9" a="1"/>
  <c r="D471" i="9" s="1"/>
  <c r="F470" i="9" a="1"/>
  <c r="F470" i="9" s="1"/>
  <c r="D470" i="9" a="1"/>
  <c r="D470" i="9" s="1"/>
  <c r="F469" i="9" a="1"/>
  <c r="F469" i="9" s="1"/>
  <c r="D469" i="9" a="1"/>
  <c r="D469" i="9" s="1"/>
  <c r="F468" i="9" a="1"/>
  <c r="F468" i="9" s="1"/>
  <c r="D468" i="9" a="1"/>
  <c r="D468" i="9" s="1"/>
  <c r="F467" i="9" a="1"/>
  <c r="F467" i="9" s="1"/>
  <c r="D467" i="9" a="1"/>
  <c r="D467" i="9" s="1"/>
  <c r="F466" i="9" a="1"/>
  <c r="F466" i="9" s="1"/>
  <c r="D466" i="9" a="1"/>
  <c r="D466" i="9" s="1"/>
  <c r="F465" i="9" a="1"/>
  <c r="F465" i="9" s="1"/>
  <c r="D465" i="9" a="1"/>
  <c r="D465" i="9" s="1"/>
  <c r="F464" i="9" a="1"/>
  <c r="F464" i="9" s="1"/>
  <c r="D464" i="9" a="1"/>
  <c r="D464" i="9" s="1"/>
  <c r="F463" i="9" a="1"/>
  <c r="F463" i="9" s="1"/>
  <c r="D463" i="9" a="1"/>
  <c r="D463" i="9" s="1"/>
  <c r="F462" i="9" a="1"/>
  <c r="F462" i="9" s="1"/>
  <c r="D462" i="9" a="1"/>
  <c r="D462" i="9" s="1"/>
  <c r="F461" i="9" a="1"/>
  <c r="F461" i="9" s="1"/>
  <c r="D461" i="9" a="1"/>
  <c r="D461" i="9" s="1"/>
  <c r="F460" i="9" a="1"/>
  <c r="F460" i="9" s="1"/>
  <c r="D460" i="9" a="1"/>
  <c r="D460" i="9" s="1"/>
  <c r="F459" i="9" a="1"/>
  <c r="F459" i="9" s="1"/>
  <c r="D459" i="9" a="1"/>
  <c r="D459" i="9" s="1"/>
  <c r="F458" i="9" a="1"/>
  <c r="F458" i="9" s="1"/>
  <c r="D458" i="9" a="1"/>
  <c r="D458" i="9" s="1"/>
  <c r="F457" i="9" a="1"/>
  <c r="F457" i="9" s="1"/>
  <c r="D457" i="9" a="1"/>
  <c r="D457" i="9" s="1"/>
  <c r="F456" i="9" a="1"/>
  <c r="F456" i="9" s="1"/>
  <c r="D456" i="9" a="1"/>
  <c r="D456" i="9" s="1"/>
  <c r="F455" i="9" a="1"/>
  <c r="F455" i="9" s="1"/>
  <c r="D455" i="9" a="1"/>
  <c r="D455" i="9" s="1"/>
  <c r="F454" i="9" a="1"/>
  <c r="F454" i="9" s="1"/>
  <c r="D454" i="9" a="1"/>
  <c r="D454" i="9" s="1"/>
  <c r="F453" i="9" a="1"/>
  <c r="F453" i="9" s="1"/>
  <c r="D453" i="9" a="1"/>
  <c r="D453" i="9" s="1"/>
  <c r="F452" i="9" a="1"/>
  <c r="F452" i="9" s="1"/>
  <c r="D452" i="9" a="1"/>
  <c r="D452" i="9" s="1"/>
  <c r="F451" i="9" a="1"/>
  <c r="F451" i="9" s="1"/>
  <c r="D451" i="9" a="1"/>
  <c r="D451" i="9" s="1"/>
  <c r="F450" i="9" a="1"/>
  <c r="F450" i="9" s="1"/>
  <c r="D450" i="9" a="1"/>
  <c r="D450" i="9" s="1"/>
  <c r="F449" i="9" a="1"/>
  <c r="F449" i="9" s="1"/>
  <c r="D449" i="9" a="1"/>
  <c r="D449" i="9" s="1"/>
  <c r="F448" i="9" a="1"/>
  <c r="F448" i="9" s="1"/>
  <c r="D448" i="9" a="1"/>
  <c r="D448" i="9" s="1"/>
  <c r="F447" i="9" a="1"/>
  <c r="F447" i="9" s="1"/>
  <c r="D447" i="9" a="1"/>
  <c r="D447" i="9" s="1"/>
  <c r="F446" i="9" a="1"/>
  <c r="F446" i="9" s="1"/>
  <c r="D446" i="9" a="1"/>
  <c r="D446" i="9" s="1"/>
  <c r="F445" i="9" a="1"/>
  <c r="F445" i="9" s="1"/>
  <c r="D445" i="9" a="1"/>
  <c r="D445" i="9" s="1"/>
  <c r="F444" i="9" a="1"/>
  <c r="F444" i="9" s="1"/>
  <c r="D444" i="9" a="1"/>
  <c r="D444" i="9" s="1"/>
  <c r="F443" i="9" a="1"/>
  <c r="F443" i="9" s="1"/>
  <c r="D443" i="9" a="1"/>
  <c r="D443" i="9" s="1"/>
  <c r="F442" i="9" a="1"/>
  <c r="F442" i="9" s="1"/>
  <c r="D442" i="9" a="1"/>
  <c r="D442" i="9" s="1"/>
  <c r="F441" i="9" a="1"/>
  <c r="F441" i="9" s="1"/>
  <c r="D441" i="9" a="1"/>
  <c r="D441" i="9" s="1"/>
  <c r="F440" i="9" a="1"/>
  <c r="F440" i="9" s="1"/>
  <c r="D440" i="9" a="1"/>
  <c r="D440" i="9" s="1"/>
  <c r="F439" i="9" a="1"/>
  <c r="F439" i="9" s="1"/>
  <c r="D439" i="9" a="1"/>
  <c r="D439" i="9" s="1"/>
  <c r="F438" i="9" a="1"/>
  <c r="F438" i="9" s="1"/>
  <c r="D438" i="9" a="1"/>
  <c r="D438" i="9" s="1"/>
  <c r="F437" i="9" a="1"/>
  <c r="F437" i="9" s="1"/>
  <c r="D437" i="9" a="1"/>
  <c r="D437" i="9" s="1"/>
  <c r="F436" i="9" a="1"/>
  <c r="F436" i="9" s="1"/>
  <c r="D436" i="9" a="1"/>
  <c r="D436" i="9" s="1"/>
  <c r="F435" i="9" a="1"/>
  <c r="F435" i="9" s="1"/>
  <c r="D435" i="9" a="1"/>
  <c r="D435" i="9" s="1"/>
  <c r="F434" i="9" a="1"/>
  <c r="F434" i="9" s="1"/>
  <c r="D434" i="9" a="1"/>
  <c r="D434" i="9" s="1"/>
  <c r="F433" i="9" a="1"/>
  <c r="F433" i="9" s="1"/>
  <c r="D433" i="9" a="1"/>
  <c r="D433" i="9" s="1"/>
  <c r="F432" i="9" a="1"/>
  <c r="F432" i="9" s="1"/>
  <c r="D432" i="9" a="1"/>
  <c r="D432" i="9" s="1"/>
  <c r="F431" i="9" a="1"/>
  <c r="F431" i="9" s="1"/>
  <c r="D431" i="9" a="1"/>
  <c r="D431" i="9" s="1"/>
  <c r="F430" i="9" a="1"/>
  <c r="F430" i="9" s="1"/>
  <c r="D430" i="9" a="1"/>
  <c r="D430" i="9" s="1"/>
  <c r="F429" i="9" a="1"/>
  <c r="F429" i="9" s="1"/>
  <c r="D429" i="9" a="1"/>
  <c r="D429" i="9" s="1"/>
  <c r="F428" i="9" a="1"/>
  <c r="F428" i="9" s="1"/>
  <c r="D428" i="9" a="1"/>
  <c r="D428" i="9" s="1"/>
  <c r="F427" i="9" a="1"/>
  <c r="F427" i="9" s="1"/>
  <c r="D427" i="9" a="1"/>
  <c r="D427" i="9" s="1"/>
  <c r="F426" i="9" a="1"/>
  <c r="F426" i="9" s="1"/>
  <c r="D426" i="9" a="1"/>
  <c r="D426" i="9" s="1"/>
  <c r="F425" i="9" a="1"/>
  <c r="F425" i="9" s="1"/>
  <c r="D425" i="9" a="1"/>
  <c r="D425" i="9" s="1"/>
  <c r="F424" i="9" a="1"/>
  <c r="F424" i="9" s="1"/>
  <c r="D424" i="9" a="1"/>
  <c r="D424" i="9" s="1"/>
  <c r="F423" i="9" a="1"/>
  <c r="F423" i="9" s="1"/>
  <c r="D423" i="9" a="1"/>
  <c r="D423" i="9" s="1"/>
  <c r="F422" i="9" a="1"/>
  <c r="F422" i="9" s="1"/>
  <c r="D422" i="9" a="1"/>
  <c r="D422" i="9" s="1"/>
  <c r="F421" i="9" a="1"/>
  <c r="F421" i="9" s="1"/>
  <c r="D421" i="9" a="1"/>
  <c r="D421" i="9" s="1"/>
  <c r="F420" i="9" a="1"/>
  <c r="F420" i="9" s="1"/>
  <c r="D420" i="9" a="1"/>
  <c r="D420" i="9" s="1"/>
  <c r="F419" i="9" a="1"/>
  <c r="F419" i="9" s="1"/>
  <c r="D419" i="9" a="1"/>
  <c r="D419" i="9" s="1"/>
  <c r="F418" i="9" a="1"/>
  <c r="F418" i="9" s="1"/>
  <c r="D418" i="9" a="1"/>
  <c r="D418" i="9" s="1"/>
  <c r="F417" i="9" a="1"/>
  <c r="F417" i="9" s="1"/>
  <c r="D417" i="9" a="1"/>
  <c r="D417" i="9" s="1"/>
  <c r="F416" i="9" a="1"/>
  <c r="F416" i="9" s="1"/>
  <c r="D416" i="9" a="1"/>
  <c r="D416" i="9" s="1"/>
  <c r="F415" i="9" a="1"/>
  <c r="F415" i="9" s="1"/>
  <c r="D415" i="9" a="1"/>
  <c r="D415" i="9" s="1"/>
  <c r="F414" i="9" a="1"/>
  <c r="F414" i="9" s="1"/>
  <c r="D414" i="9" a="1"/>
  <c r="D414" i="9" s="1"/>
  <c r="F413" i="9" a="1"/>
  <c r="F413" i="9" s="1"/>
  <c r="D413" i="9" a="1"/>
  <c r="D413" i="9" s="1"/>
  <c r="F412" i="9" a="1"/>
  <c r="F412" i="9" s="1"/>
  <c r="D412" i="9" a="1"/>
  <c r="D412" i="9" s="1"/>
  <c r="F411" i="9" a="1"/>
  <c r="F411" i="9" s="1"/>
  <c r="D411" i="9" a="1"/>
  <c r="D411" i="9" s="1"/>
  <c r="F410" i="9" a="1"/>
  <c r="F410" i="9" s="1"/>
  <c r="D410" i="9" a="1"/>
  <c r="D410" i="9" s="1"/>
  <c r="F409" i="9" a="1"/>
  <c r="F409" i="9" s="1"/>
  <c r="D409" i="9" a="1"/>
  <c r="D409" i="9" s="1"/>
  <c r="F408" i="9" a="1"/>
  <c r="F408" i="9" s="1"/>
  <c r="D408" i="9" a="1"/>
  <c r="D408" i="9" s="1"/>
  <c r="F407" i="9" a="1"/>
  <c r="F407" i="9" s="1"/>
  <c r="D407" i="9" a="1"/>
  <c r="D407" i="9" s="1"/>
  <c r="F406" i="9" a="1"/>
  <c r="F406" i="9" s="1"/>
  <c r="D406" i="9" a="1"/>
  <c r="D406" i="9" s="1"/>
  <c r="F405" i="9" a="1"/>
  <c r="F405" i="9" s="1"/>
  <c r="D405" i="9" a="1"/>
  <c r="D405" i="9" s="1"/>
  <c r="F404" i="9" a="1"/>
  <c r="F404" i="9" s="1"/>
  <c r="D404" i="9" a="1"/>
  <c r="D404" i="9" s="1"/>
  <c r="F403" i="9" a="1"/>
  <c r="F403" i="9" s="1"/>
  <c r="D403" i="9" a="1"/>
  <c r="D403" i="9" s="1"/>
  <c r="F402" i="9" a="1"/>
  <c r="F402" i="9" s="1"/>
  <c r="D402" i="9" a="1"/>
  <c r="D402" i="9" s="1"/>
  <c r="F401" i="9" a="1"/>
  <c r="F401" i="9" s="1"/>
  <c r="D401" i="9" a="1"/>
  <c r="D401" i="9" s="1"/>
  <c r="F400" i="9" a="1"/>
  <c r="F400" i="9" s="1"/>
  <c r="D400" i="9" a="1"/>
  <c r="D400" i="9" s="1"/>
  <c r="F399" i="9" a="1"/>
  <c r="F399" i="9" s="1"/>
  <c r="D399" i="9" a="1"/>
  <c r="D399" i="9" s="1"/>
  <c r="F398" i="9" a="1"/>
  <c r="F398" i="9" s="1"/>
  <c r="D398" i="9" a="1"/>
  <c r="D398" i="9" s="1"/>
  <c r="F397" i="9" a="1"/>
  <c r="F397" i="9" s="1"/>
  <c r="D397" i="9" a="1"/>
  <c r="D397" i="9" s="1"/>
  <c r="F396" i="9" a="1"/>
  <c r="F396" i="9" s="1"/>
  <c r="D396" i="9" a="1"/>
  <c r="D396" i="9" s="1"/>
  <c r="F395" i="9" a="1"/>
  <c r="F395" i="9" s="1"/>
  <c r="D395" i="9" a="1"/>
  <c r="D395" i="9" s="1"/>
  <c r="F394" i="9" a="1"/>
  <c r="F394" i="9" s="1"/>
  <c r="D394" i="9" a="1"/>
  <c r="D394" i="9" s="1"/>
  <c r="F393" i="9" a="1"/>
  <c r="F393" i="9" s="1"/>
  <c r="D393" i="9" a="1"/>
  <c r="D393" i="9" s="1"/>
  <c r="F392" i="9" a="1"/>
  <c r="F392" i="9" s="1"/>
  <c r="D392" i="9" a="1"/>
  <c r="D392" i="9" s="1"/>
  <c r="F391" i="9" a="1"/>
  <c r="F391" i="9" s="1"/>
  <c r="D391" i="9" a="1"/>
  <c r="D391" i="9" s="1"/>
  <c r="F390" i="9" a="1"/>
  <c r="F390" i="9" s="1"/>
  <c r="D390" i="9" a="1"/>
  <c r="D390" i="9" s="1"/>
  <c r="F389" i="9" a="1"/>
  <c r="F389" i="9" s="1"/>
  <c r="D389" i="9" a="1"/>
  <c r="D389" i="9" s="1"/>
  <c r="F388" i="9" a="1"/>
  <c r="F388" i="9" s="1"/>
  <c r="D388" i="9" a="1"/>
  <c r="D388" i="9" s="1"/>
  <c r="F387" i="9" a="1"/>
  <c r="F387" i="9" s="1"/>
  <c r="D387" i="9" a="1"/>
  <c r="D387" i="9" s="1"/>
  <c r="F386" i="9" a="1"/>
  <c r="F386" i="9" s="1"/>
  <c r="D386" i="9" a="1"/>
  <c r="D386" i="9" s="1"/>
  <c r="F385" i="9" a="1"/>
  <c r="F385" i="9" s="1"/>
  <c r="D385" i="9" a="1"/>
  <c r="D385" i="9" s="1"/>
  <c r="F384" i="9" a="1"/>
  <c r="F384" i="9" s="1"/>
  <c r="D384" i="9" a="1"/>
  <c r="D384" i="9" s="1"/>
  <c r="F383" i="9" a="1"/>
  <c r="F383" i="9" s="1"/>
  <c r="D383" i="9" a="1"/>
  <c r="D383" i="9" s="1"/>
  <c r="F382" i="9" a="1"/>
  <c r="F382" i="9" s="1"/>
  <c r="D382" i="9" a="1"/>
  <c r="D382" i="9" s="1"/>
  <c r="F381" i="9" a="1"/>
  <c r="F381" i="9" s="1"/>
  <c r="D381" i="9" a="1"/>
  <c r="D381" i="9" s="1"/>
  <c r="F380" i="9" a="1"/>
  <c r="F380" i="9" s="1"/>
  <c r="D380" i="9" a="1"/>
  <c r="D380" i="9" s="1"/>
  <c r="F379" i="9" a="1"/>
  <c r="F379" i="9" s="1"/>
  <c r="D379" i="9" a="1"/>
  <c r="D379" i="9" s="1"/>
  <c r="F378" i="9" a="1"/>
  <c r="F378" i="9" s="1"/>
  <c r="D378" i="9" a="1"/>
  <c r="D378" i="9" s="1"/>
  <c r="F377" i="9" a="1"/>
  <c r="F377" i="9" s="1"/>
  <c r="D377" i="9" a="1"/>
  <c r="D377" i="9" s="1"/>
  <c r="F376" i="9" a="1"/>
  <c r="F376" i="9" s="1"/>
  <c r="D376" i="9" a="1"/>
  <c r="D376" i="9" s="1"/>
  <c r="F375" i="9" a="1"/>
  <c r="F375" i="9" s="1"/>
  <c r="D375" i="9" a="1"/>
  <c r="D375" i="9" s="1"/>
  <c r="F374" i="9" a="1"/>
  <c r="F374" i="9" s="1"/>
  <c r="D374" i="9" a="1"/>
  <c r="D374" i="9" s="1"/>
  <c r="F373" i="9" a="1"/>
  <c r="F373" i="9" s="1"/>
  <c r="D373" i="9" a="1"/>
  <c r="D373" i="9" s="1"/>
  <c r="F372" i="9" a="1"/>
  <c r="F372" i="9" s="1"/>
  <c r="D372" i="9" a="1"/>
  <c r="D372" i="9" s="1"/>
  <c r="F371" i="9" a="1"/>
  <c r="F371" i="9" s="1"/>
  <c r="D371" i="9" a="1"/>
  <c r="D371" i="9" s="1"/>
  <c r="F370" i="9" a="1"/>
  <c r="F370" i="9" s="1"/>
  <c r="D370" i="9" a="1"/>
  <c r="D370" i="9" s="1"/>
  <c r="F369" i="9" a="1"/>
  <c r="F369" i="9" s="1"/>
  <c r="D369" i="9" a="1"/>
  <c r="D369" i="9" s="1"/>
  <c r="F368" i="9" a="1"/>
  <c r="F368" i="9" s="1"/>
  <c r="D368" i="9" a="1"/>
  <c r="D368" i="9" s="1"/>
  <c r="F367" i="9" a="1"/>
  <c r="F367" i="9" s="1"/>
  <c r="D367" i="9" a="1"/>
  <c r="D367" i="9" s="1"/>
  <c r="F366" i="9" a="1"/>
  <c r="F366" i="9" s="1"/>
  <c r="D366" i="9" a="1"/>
  <c r="D366" i="9" s="1"/>
  <c r="F365" i="9" a="1"/>
  <c r="F365" i="9" s="1"/>
  <c r="D365" i="9" a="1"/>
  <c r="D365" i="9" s="1"/>
  <c r="F364" i="9" a="1"/>
  <c r="F364" i="9" s="1"/>
  <c r="D364" i="9" a="1"/>
  <c r="D364" i="9" s="1"/>
  <c r="F363" i="9" a="1"/>
  <c r="F363" i="9" s="1"/>
  <c r="D363" i="9" a="1"/>
  <c r="D363" i="9" s="1"/>
  <c r="F362" i="9" a="1"/>
  <c r="F362" i="9" s="1"/>
  <c r="D362" i="9" a="1"/>
  <c r="D362" i="9" s="1"/>
  <c r="F361" i="9" a="1"/>
  <c r="F361" i="9" s="1"/>
  <c r="D361" i="9" a="1"/>
  <c r="D361" i="9" s="1"/>
  <c r="F360" i="9" a="1"/>
  <c r="F360" i="9" s="1"/>
  <c r="D360" i="9" a="1"/>
  <c r="D360" i="9" s="1"/>
  <c r="F359" i="9" a="1"/>
  <c r="F359" i="9" s="1"/>
  <c r="D359" i="9" a="1"/>
  <c r="D359" i="9" s="1"/>
  <c r="F358" i="9" a="1"/>
  <c r="F358" i="9" s="1"/>
  <c r="D358" i="9" a="1"/>
  <c r="D358" i="9" s="1"/>
  <c r="F357" i="9" a="1"/>
  <c r="F357" i="9" s="1"/>
  <c r="D357" i="9" a="1"/>
  <c r="D357" i="9" s="1"/>
  <c r="F356" i="9" a="1"/>
  <c r="F356" i="9" s="1"/>
  <c r="D356" i="9" a="1"/>
  <c r="D356" i="9" s="1"/>
  <c r="F355" i="9" a="1"/>
  <c r="F355" i="9" s="1"/>
  <c r="D355" i="9" a="1"/>
  <c r="D355" i="9" s="1"/>
  <c r="F354" i="9" a="1"/>
  <c r="F354" i="9" s="1"/>
  <c r="D354" i="9" a="1"/>
  <c r="D354" i="9" s="1"/>
  <c r="F353" i="9" a="1"/>
  <c r="F353" i="9" s="1"/>
  <c r="D353" i="9" a="1"/>
  <c r="D353" i="9" s="1"/>
  <c r="F352" i="9" a="1"/>
  <c r="F352" i="9" s="1"/>
  <c r="D352" i="9" a="1"/>
  <c r="D352" i="9" s="1"/>
  <c r="F351" i="9" a="1"/>
  <c r="F351" i="9" s="1"/>
  <c r="D351" i="9" a="1"/>
  <c r="D351" i="9" s="1"/>
  <c r="F350" i="9" a="1"/>
  <c r="F350" i="9" s="1"/>
  <c r="D350" i="9" a="1"/>
  <c r="D350" i="9" s="1"/>
  <c r="F349" i="9" a="1"/>
  <c r="F349" i="9" s="1"/>
  <c r="D349" i="9" a="1"/>
  <c r="D349" i="9" s="1"/>
  <c r="F348" i="9" a="1"/>
  <c r="F348" i="9" s="1"/>
  <c r="D348" i="9" a="1"/>
  <c r="D348" i="9" s="1"/>
  <c r="F347" i="9" a="1"/>
  <c r="F347" i="9" s="1"/>
  <c r="D347" i="9" a="1"/>
  <c r="D347" i="9" s="1"/>
  <c r="F346" i="9" a="1"/>
  <c r="F346" i="9" s="1"/>
  <c r="D346" i="9" a="1"/>
  <c r="D346" i="9" s="1"/>
  <c r="F345" i="9" a="1"/>
  <c r="F345" i="9" s="1"/>
  <c r="D345" i="9" a="1"/>
  <c r="D345" i="9" s="1"/>
  <c r="F344" i="9" a="1"/>
  <c r="F344" i="9" s="1"/>
  <c r="D344" i="9" a="1"/>
  <c r="D344" i="9" s="1"/>
  <c r="F343" i="9" a="1"/>
  <c r="F343" i="9" s="1"/>
  <c r="D343" i="9" a="1"/>
  <c r="D343" i="9" s="1"/>
  <c r="F342" i="9" a="1"/>
  <c r="F342" i="9" s="1"/>
  <c r="D342" i="9" a="1"/>
  <c r="D342" i="9" s="1"/>
  <c r="F341" i="9" a="1"/>
  <c r="F341" i="9" s="1"/>
  <c r="D341" i="9" a="1"/>
  <c r="D341" i="9" s="1"/>
  <c r="F340" i="9" a="1"/>
  <c r="F340" i="9" s="1"/>
  <c r="D340" i="9" a="1"/>
  <c r="D340" i="9" s="1"/>
  <c r="F339" i="9" a="1"/>
  <c r="F339" i="9" s="1"/>
  <c r="D339" i="9" a="1"/>
  <c r="D339" i="9" s="1"/>
  <c r="F338" i="9" a="1"/>
  <c r="F338" i="9" s="1"/>
  <c r="D338" i="9" a="1"/>
  <c r="D338" i="9" s="1"/>
  <c r="F337" i="9" a="1"/>
  <c r="F337" i="9" s="1"/>
  <c r="D337" i="9" a="1"/>
  <c r="D337" i="9" s="1"/>
  <c r="F336" i="9" a="1"/>
  <c r="F336" i="9" s="1"/>
  <c r="D336" i="9" a="1"/>
  <c r="D336" i="9" s="1"/>
  <c r="F335" i="9" a="1"/>
  <c r="F335" i="9" s="1"/>
  <c r="D335" i="9" a="1"/>
  <c r="D335" i="9" s="1"/>
  <c r="F334" i="9" a="1"/>
  <c r="F334" i="9" s="1"/>
  <c r="D334" i="9" a="1"/>
  <c r="D334" i="9" s="1"/>
  <c r="F333" i="9" a="1"/>
  <c r="F333" i="9" s="1"/>
  <c r="D333" i="9" a="1"/>
  <c r="D333" i="9" s="1"/>
  <c r="F332" i="9" a="1"/>
  <c r="F332" i="9" s="1"/>
  <c r="D332" i="9" a="1"/>
  <c r="D332" i="9" s="1"/>
  <c r="F331" i="9" a="1"/>
  <c r="F331" i="9" s="1"/>
  <c r="D331" i="9" a="1"/>
  <c r="D331" i="9" s="1"/>
  <c r="F330" i="9" a="1"/>
  <c r="F330" i="9" s="1"/>
  <c r="D330" i="9" a="1"/>
  <c r="D330" i="9" s="1"/>
  <c r="F329" i="9" a="1"/>
  <c r="F329" i="9" s="1"/>
  <c r="D329" i="9" a="1"/>
  <c r="D329" i="9" s="1"/>
  <c r="F328" i="9" a="1"/>
  <c r="F328" i="9" s="1"/>
  <c r="D328" i="9" a="1"/>
  <c r="D328" i="9" s="1"/>
  <c r="F327" i="9" a="1"/>
  <c r="F327" i="9" s="1"/>
  <c r="D327" i="9" a="1"/>
  <c r="D327" i="9" s="1"/>
  <c r="F326" i="9" a="1"/>
  <c r="F326" i="9" s="1"/>
  <c r="D326" i="9" a="1"/>
  <c r="D326" i="9" s="1"/>
  <c r="F325" i="9" a="1"/>
  <c r="F325" i="9" s="1"/>
  <c r="D325" i="9" a="1"/>
  <c r="D325" i="9" s="1"/>
  <c r="F324" i="9" a="1"/>
  <c r="F324" i="9" s="1"/>
  <c r="D324" i="9" a="1"/>
  <c r="D324" i="9" s="1"/>
  <c r="F323" i="9" a="1"/>
  <c r="F323" i="9" s="1"/>
  <c r="D323" i="9" a="1"/>
  <c r="D323" i="9" s="1"/>
  <c r="F322" i="9" a="1"/>
  <c r="F322" i="9" s="1"/>
  <c r="D322" i="9" a="1"/>
  <c r="D322" i="9" s="1"/>
  <c r="F321" i="9" a="1"/>
  <c r="F321" i="9" s="1"/>
  <c r="D321" i="9" a="1"/>
  <c r="D321" i="9" s="1"/>
  <c r="F320" i="9" a="1"/>
  <c r="F320" i="9" s="1"/>
  <c r="D320" i="9" a="1"/>
  <c r="D320" i="9" s="1"/>
  <c r="F319" i="9" a="1"/>
  <c r="F319" i="9" s="1"/>
  <c r="D319" i="9" a="1"/>
  <c r="D319" i="9" s="1"/>
  <c r="F318" i="9" a="1"/>
  <c r="F318" i="9" s="1"/>
  <c r="D318" i="9" a="1"/>
  <c r="D318" i="9" s="1"/>
  <c r="F317" i="9" a="1"/>
  <c r="F317" i="9" s="1"/>
  <c r="D317" i="9" a="1"/>
  <c r="D317" i="9" s="1"/>
  <c r="F316" i="9" a="1"/>
  <c r="F316" i="9" s="1"/>
  <c r="D316" i="9" a="1"/>
  <c r="D316" i="9" s="1"/>
  <c r="F315" i="9" a="1"/>
  <c r="F315" i="9" s="1"/>
  <c r="D315" i="9" a="1"/>
  <c r="D315" i="9" s="1"/>
  <c r="F314" i="9" a="1"/>
  <c r="F314" i="9" s="1"/>
  <c r="D314" i="9" a="1"/>
  <c r="D314" i="9" s="1"/>
  <c r="F313" i="9" a="1"/>
  <c r="F313" i="9" s="1"/>
  <c r="D313" i="9" a="1"/>
  <c r="D313" i="9" s="1"/>
  <c r="F312" i="9" a="1"/>
  <c r="F312" i="9" s="1"/>
  <c r="D312" i="9" a="1"/>
  <c r="D312" i="9" s="1"/>
  <c r="F311" i="9" a="1"/>
  <c r="F311" i="9" s="1"/>
  <c r="D311" i="9" a="1"/>
  <c r="D311" i="9" s="1"/>
  <c r="F310" i="9" a="1"/>
  <c r="F310" i="9" s="1"/>
  <c r="D310" i="9" a="1"/>
  <c r="D310" i="9" s="1"/>
  <c r="F309" i="9" a="1"/>
  <c r="F309" i="9" s="1"/>
  <c r="D309" i="9" a="1"/>
  <c r="D309" i="9" s="1"/>
  <c r="F308" i="9" a="1"/>
  <c r="F308" i="9" s="1"/>
  <c r="D308" i="9" a="1"/>
  <c r="D308" i="9" s="1"/>
  <c r="F307" i="9" a="1"/>
  <c r="F307" i="9" s="1"/>
  <c r="D307" i="9" a="1"/>
  <c r="D307" i="9" s="1"/>
  <c r="F306" i="9" a="1"/>
  <c r="F306" i="9" s="1"/>
  <c r="D306" i="9" a="1"/>
  <c r="D306" i="9" s="1"/>
  <c r="F305" i="9" a="1"/>
  <c r="F305" i="9" s="1"/>
  <c r="D305" i="9" a="1"/>
  <c r="D305" i="9" s="1"/>
  <c r="F304" i="9" a="1"/>
  <c r="F304" i="9" s="1"/>
  <c r="D304" i="9" a="1"/>
  <c r="D304" i="9" s="1"/>
  <c r="F303" i="9" a="1"/>
  <c r="F303" i="9" s="1"/>
  <c r="D303" i="9" a="1"/>
  <c r="D303" i="9" s="1"/>
  <c r="F302" i="9" a="1"/>
  <c r="F302" i="9" s="1"/>
  <c r="D302" i="9" a="1"/>
  <c r="D302" i="9" s="1"/>
  <c r="F301" i="9" a="1"/>
  <c r="F301" i="9" s="1"/>
  <c r="D301" i="9" a="1"/>
  <c r="D301" i="9" s="1"/>
  <c r="F300" i="9" a="1"/>
  <c r="F300" i="9" s="1"/>
  <c r="D300" i="9" a="1"/>
  <c r="D300" i="9" s="1"/>
  <c r="F299" i="9" a="1"/>
  <c r="F299" i="9" s="1"/>
  <c r="D299" i="9" a="1"/>
  <c r="D299" i="9" s="1"/>
  <c r="F298" i="9" a="1"/>
  <c r="F298" i="9" s="1"/>
  <c r="D298" i="9" a="1"/>
  <c r="D298" i="9" s="1"/>
  <c r="F297" i="9" a="1"/>
  <c r="F297" i="9" s="1"/>
  <c r="D297" i="9" a="1"/>
  <c r="D297" i="9" s="1"/>
  <c r="F296" i="9" a="1"/>
  <c r="F296" i="9" s="1"/>
  <c r="D296" i="9" a="1"/>
  <c r="D296" i="9" s="1"/>
  <c r="F295" i="9" a="1"/>
  <c r="F295" i="9" s="1"/>
  <c r="D295" i="9" a="1"/>
  <c r="D295" i="9" s="1"/>
  <c r="F294" i="9" a="1"/>
  <c r="F294" i="9" s="1"/>
  <c r="D294" i="9" a="1"/>
  <c r="D294" i="9" s="1"/>
  <c r="F293" i="9" a="1"/>
  <c r="F293" i="9" s="1"/>
  <c r="D293" i="9" a="1"/>
  <c r="D293" i="9" s="1"/>
  <c r="F292" i="9" a="1"/>
  <c r="F292" i="9" s="1"/>
  <c r="D292" i="9" a="1"/>
  <c r="D292" i="9" s="1"/>
  <c r="F291" i="9" a="1"/>
  <c r="F291" i="9" s="1"/>
  <c r="D291" i="9" a="1"/>
  <c r="D291" i="9" s="1"/>
  <c r="F290" i="9" a="1"/>
  <c r="F290" i="9" s="1"/>
  <c r="D290" i="9" a="1"/>
  <c r="D290" i="9" s="1"/>
  <c r="F289" i="9" a="1"/>
  <c r="F289" i="9" s="1"/>
  <c r="D289" i="9" a="1"/>
  <c r="D289" i="9" s="1"/>
  <c r="F288" i="9" a="1"/>
  <c r="F288" i="9" s="1"/>
  <c r="D288" i="9" a="1"/>
  <c r="D288" i="9" s="1"/>
  <c r="F287" i="9" a="1"/>
  <c r="F287" i="9" s="1"/>
  <c r="D287" i="9" a="1"/>
  <c r="D287" i="9" s="1"/>
  <c r="F286" i="9" a="1"/>
  <c r="F286" i="9" s="1"/>
  <c r="D286" i="9" a="1"/>
  <c r="D286" i="9" s="1"/>
  <c r="F285" i="9" a="1"/>
  <c r="F285" i="9" s="1"/>
  <c r="D285" i="9" a="1"/>
  <c r="D285" i="9" s="1"/>
  <c r="F284" i="9" a="1"/>
  <c r="F284" i="9" s="1"/>
  <c r="D284" i="9" a="1"/>
  <c r="D284" i="9" s="1"/>
  <c r="F283" i="9" a="1"/>
  <c r="F283" i="9" s="1"/>
  <c r="D283" i="9" a="1"/>
  <c r="D283" i="9" s="1"/>
  <c r="F282" i="9" a="1"/>
  <c r="F282" i="9" s="1"/>
  <c r="D282" i="9" a="1"/>
  <c r="D282" i="9" s="1"/>
  <c r="F281" i="9" a="1"/>
  <c r="F281" i="9" s="1"/>
  <c r="D281" i="9" a="1"/>
  <c r="D281" i="9" s="1"/>
  <c r="F280" i="9" a="1"/>
  <c r="F280" i="9" s="1"/>
  <c r="D280" i="9" a="1"/>
  <c r="D280" i="9" s="1"/>
  <c r="F279" i="9" a="1"/>
  <c r="F279" i="9" s="1"/>
  <c r="D279" i="9" a="1"/>
  <c r="D279" i="9" s="1"/>
  <c r="F278" i="9" a="1"/>
  <c r="F278" i="9" s="1"/>
  <c r="D278" i="9" a="1"/>
  <c r="D278" i="9" s="1"/>
  <c r="F277" i="9" a="1"/>
  <c r="F277" i="9" s="1"/>
  <c r="D277" i="9" a="1"/>
  <c r="D277" i="9" s="1"/>
  <c r="F276" i="9" a="1"/>
  <c r="F276" i="9" s="1"/>
  <c r="D276" i="9" a="1"/>
  <c r="D276" i="9" s="1"/>
  <c r="F275" i="9" a="1"/>
  <c r="F275" i="9" s="1"/>
  <c r="D275" i="9" a="1"/>
  <c r="D275" i="9" s="1"/>
  <c r="F274" i="9" a="1"/>
  <c r="F274" i="9" s="1"/>
  <c r="D274" i="9" a="1"/>
  <c r="D274" i="9" s="1"/>
  <c r="F273" i="9" a="1"/>
  <c r="F273" i="9" s="1"/>
  <c r="D273" i="9" a="1"/>
  <c r="D273" i="9" s="1"/>
  <c r="F272" i="9" a="1"/>
  <c r="F272" i="9" s="1"/>
  <c r="D272" i="9" a="1"/>
  <c r="D272" i="9" s="1"/>
  <c r="F271" i="9" a="1"/>
  <c r="F271" i="9" s="1"/>
  <c r="D271" i="9" a="1"/>
  <c r="D271" i="9" s="1"/>
  <c r="F270" i="9" a="1"/>
  <c r="F270" i="9" s="1"/>
  <c r="D270" i="9" a="1"/>
  <c r="D270" i="9" s="1"/>
  <c r="F269" i="9" a="1"/>
  <c r="F269" i="9" s="1"/>
  <c r="D269" i="9" a="1"/>
  <c r="D269" i="9" s="1"/>
  <c r="F268" i="9" a="1"/>
  <c r="F268" i="9" s="1"/>
  <c r="D268" i="9" a="1"/>
  <c r="D268" i="9" s="1"/>
  <c r="F267" i="9" a="1"/>
  <c r="F267" i="9" s="1"/>
  <c r="D267" i="9" a="1"/>
  <c r="D267" i="9" s="1"/>
  <c r="F266" i="9" a="1"/>
  <c r="F266" i="9" s="1"/>
  <c r="D266" i="9" a="1"/>
  <c r="D266" i="9" s="1"/>
  <c r="F265" i="9" a="1"/>
  <c r="F265" i="9" s="1"/>
  <c r="D265" i="9" a="1"/>
  <c r="D265" i="9" s="1"/>
  <c r="F264" i="9" a="1"/>
  <c r="F264" i="9" s="1"/>
  <c r="D264" i="9" a="1"/>
  <c r="D264" i="9" s="1"/>
  <c r="F263" i="9" a="1"/>
  <c r="F263" i="9" s="1"/>
  <c r="D263" i="9" a="1"/>
  <c r="D263" i="9" s="1"/>
  <c r="F262" i="9" a="1"/>
  <c r="F262" i="9" s="1"/>
  <c r="D262" i="9" a="1"/>
  <c r="D262" i="9" s="1"/>
  <c r="F261" i="9" a="1"/>
  <c r="F261" i="9" s="1"/>
  <c r="D261" i="9" a="1"/>
  <c r="D261" i="9" s="1"/>
  <c r="F260" i="9" a="1"/>
  <c r="F260" i="9" s="1"/>
  <c r="D260" i="9" a="1"/>
  <c r="D260" i="9" s="1"/>
  <c r="F259" i="9" a="1"/>
  <c r="F259" i="9" s="1"/>
  <c r="D259" i="9" a="1"/>
  <c r="D259" i="9" s="1"/>
  <c r="F258" i="9" a="1"/>
  <c r="F258" i="9" s="1"/>
  <c r="D258" i="9" a="1"/>
  <c r="D258" i="9" s="1"/>
  <c r="F257" i="9" a="1"/>
  <c r="F257" i="9" s="1"/>
  <c r="D257" i="9" a="1"/>
  <c r="D257" i="9" s="1"/>
  <c r="F256" i="9" a="1"/>
  <c r="F256" i="9" s="1"/>
  <c r="D256" i="9" a="1"/>
  <c r="D256" i="9" s="1"/>
  <c r="F255" i="9" a="1"/>
  <c r="F255" i="9" s="1"/>
  <c r="D255" i="9" a="1"/>
  <c r="D255" i="9" s="1"/>
  <c r="F254" i="9" a="1"/>
  <c r="F254" i="9" s="1"/>
  <c r="D254" i="9" a="1"/>
  <c r="D254" i="9" s="1"/>
  <c r="F253" i="9" a="1"/>
  <c r="F253" i="9" s="1"/>
  <c r="D253" i="9" a="1"/>
  <c r="D253" i="9" s="1"/>
  <c r="F252" i="9" a="1"/>
  <c r="F252" i="9" s="1"/>
  <c r="D252" i="9" a="1"/>
  <c r="D252" i="9" s="1"/>
  <c r="F251" i="9" a="1"/>
  <c r="F251" i="9" s="1"/>
  <c r="D251" i="9" a="1"/>
  <c r="D251" i="9" s="1"/>
  <c r="F250" i="9" a="1"/>
  <c r="F250" i="9" s="1"/>
  <c r="D250" i="9" a="1"/>
  <c r="D250" i="9" s="1"/>
  <c r="F249" i="9" a="1"/>
  <c r="F249" i="9" s="1"/>
  <c r="D249" i="9" a="1"/>
  <c r="D249" i="9" s="1"/>
  <c r="F248" i="9" a="1"/>
  <c r="F248" i="9" s="1"/>
  <c r="D248" i="9" a="1"/>
  <c r="D248" i="9" s="1"/>
  <c r="F247" i="9" a="1"/>
  <c r="F247" i="9" s="1"/>
  <c r="D247" i="9" a="1"/>
  <c r="D247" i="9" s="1"/>
  <c r="F246" i="9" a="1"/>
  <c r="F246" i="9" s="1"/>
  <c r="D246" i="9" a="1"/>
  <c r="D246" i="9" s="1"/>
  <c r="F245" i="9" a="1"/>
  <c r="F245" i="9" s="1"/>
  <c r="D245" i="9" a="1"/>
  <c r="D245" i="9" s="1"/>
  <c r="F244" i="9" a="1"/>
  <c r="F244" i="9" s="1"/>
  <c r="D244" i="9" a="1"/>
  <c r="D244" i="9" s="1"/>
  <c r="F243" i="9" a="1"/>
  <c r="F243" i="9" s="1"/>
  <c r="D243" i="9" a="1"/>
  <c r="D243" i="9" s="1"/>
  <c r="F242" i="9" a="1"/>
  <c r="F242" i="9" s="1"/>
  <c r="D242" i="9" a="1"/>
  <c r="D242" i="9" s="1"/>
  <c r="F241" i="9" a="1"/>
  <c r="F241" i="9" s="1"/>
  <c r="D241" i="9" a="1"/>
  <c r="D241" i="9" s="1"/>
  <c r="F240" i="9" a="1"/>
  <c r="F240" i="9" s="1"/>
  <c r="D240" i="9" a="1"/>
  <c r="D240" i="9" s="1"/>
  <c r="F239" i="9" a="1"/>
  <c r="F239" i="9" s="1"/>
  <c r="D239" i="9" a="1"/>
  <c r="D239" i="9" s="1"/>
  <c r="F238" i="9" a="1"/>
  <c r="F238" i="9" s="1"/>
  <c r="D238" i="9" a="1"/>
  <c r="D238" i="9" s="1"/>
  <c r="F237" i="9" a="1"/>
  <c r="F237" i="9" s="1"/>
  <c r="D237" i="9" a="1"/>
  <c r="D237" i="9" s="1"/>
  <c r="F236" i="9" a="1"/>
  <c r="F236" i="9" s="1"/>
  <c r="D236" i="9" a="1"/>
  <c r="D236" i="9" s="1"/>
  <c r="F235" i="9" a="1"/>
  <c r="F235" i="9" s="1"/>
  <c r="D235" i="9" a="1"/>
  <c r="D235" i="9" s="1"/>
  <c r="F234" i="9" a="1"/>
  <c r="F234" i="9" s="1"/>
  <c r="D234" i="9" a="1"/>
  <c r="D234" i="9" s="1"/>
  <c r="F233" i="9" a="1"/>
  <c r="F233" i="9" s="1"/>
  <c r="D233" i="9" a="1"/>
  <c r="D233" i="9" s="1"/>
  <c r="F232" i="9" a="1"/>
  <c r="F232" i="9" s="1"/>
  <c r="D232" i="9" a="1"/>
  <c r="D232" i="9" s="1"/>
  <c r="F231" i="9" a="1"/>
  <c r="F231" i="9" s="1"/>
  <c r="D231" i="9" a="1"/>
  <c r="D231" i="9" s="1"/>
  <c r="F230" i="9" a="1"/>
  <c r="F230" i="9" s="1"/>
  <c r="D230" i="9" a="1"/>
  <c r="D230" i="9" s="1"/>
  <c r="F229" i="9" a="1"/>
  <c r="F229" i="9" s="1"/>
  <c r="D229" i="9" a="1"/>
  <c r="D229" i="9" s="1"/>
  <c r="F228" i="9" a="1"/>
  <c r="F228" i="9" s="1"/>
  <c r="D228" i="9" a="1"/>
  <c r="D228" i="9" s="1"/>
  <c r="F227" i="9" a="1"/>
  <c r="F227" i="9" s="1"/>
  <c r="D227" i="9" a="1"/>
  <c r="D227" i="9" s="1"/>
  <c r="F226" i="9" a="1"/>
  <c r="F226" i="9" s="1"/>
  <c r="D226" i="9" a="1"/>
  <c r="D226" i="9" s="1"/>
  <c r="F225" i="9" a="1"/>
  <c r="F225" i="9" s="1"/>
  <c r="D225" i="9" a="1"/>
  <c r="D225" i="9" s="1"/>
  <c r="F224" i="9" a="1"/>
  <c r="F224" i="9" s="1"/>
  <c r="D224" i="9" a="1"/>
  <c r="D224" i="9" s="1"/>
  <c r="F223" i="9" a="1"/>
  <c r="F223" i="9" s="1"/>
  <c r="D223" i="9" a="1"/>
  <c r="D223" i="9" s="1"/>
  <c r="F222" i="9" a="1"/>
  <c r="F222" i="9" s="1"/>
  <c r="D222" i="9" a="1"/>
  <c r="D222" i="9" s="1"/>
  <c r="F221" i="9" a="1"/>
  <c r="F221" i="9" s="1"/>
  <c r="D221" i="9" a="1"/>
  <c r="D221" i="9" s="1"/>
  <c r="F220" i="9" a="1"/>
  <c r="F220" i="9" s="1"/>
  <c r="D220" i="9" a="1"/>
  <c r="D220" i="9" s="1"/>
  <c r="F219" i="9" a="1"/>
  <c r="F219" i="9" s="1"/>
  <c r="D219" i="9" a="1"/>
  <c r="D219" i="9" s="1"/>
  <c r="F218" i="9" a="1"/>
  <c r="F218" i="9" s="1"/>
  <c r="D218" i="9" a="1"/>
  <c r="D218" i="9" s="1"/>
  <c r="F217" i="9" a="1"/>
  <c r="F217" i="9" s="1"/>
  <c r="D217" i="9" a="1"/>
  <c r="D217" i="9" s="1"/>
  <c r="F216" i="9" a="1"/>
  <c r="F216" i="9" s="1"/>
  <c r="D216" i="9" a="1"/>
  <c r="D216" i="9" s="1"/>
  <c r="F215" i="9" a="1"/>
  <c r="F215" i="9" s="1"/>
  <c r="D215" i="9" a="1"/>
  <c r="D215" i="9" s="1"/>
  <c r="F214" i="9" a="1"/>
  <c r="F214" i="9" s="1"/>
  <c r="D214" i="9" a="1"/>
  <c r="D214" i="9" s="1"/>
  <c r="F213" i="9" a="1"/>
  <c r="F213" i="9" s="1"/>
  <c r="D213" i="9" a="1"/>
  <c r="D213" i="9" s="1"/>
  <c r="F212" i="9" a="1"/>
  <c r="F212" i="9" s="1"/>
  <c r="D212" i="9" a="1"/>
  <c r="D212" i="9" s="1"/>
  <c r="F211" i="9" a="1"/>
  <c r="F211" i="9" s="1"/>
  <c r="D211" i="9" a="1"/>
  <c r="D211" i="9" s="1"/>
  <c r="F210" i="9" a="1"/>
  <c r="F210" i="9" s="1"/>
  <c r="D210" i="9" a="1"/>
  <c r="D210" i="9" s="1"/>
  <c r="F209" i="9" a="1"/>
  <c r="F209" i="9" s="1"/>
  <c r="D209" i="9" a="1"/>
  <c r="D209" i="9" s="1"/>
  <c r="F208" i="9" a="1"/>
  <c r="F208" i="9" s="1"/>
  <c r="D208" i="9" a="1"/>
  <c r="D208" i="9" s="1"/>
  <c r="F207" i="9" a="1"/>
  <c r="F207" i="9" s="1"/>
  <c r="D207" i="9" a="1"/>
  <c r="D207" i="9" s="1"/>
  <c r="F206" i="9" a="1"/>
  <c r="F206" i="9" s="1"/>
  <c r="D206" i="9" a="1"/>
  <c r="D206" i="9" s="1"/>
  <c r="F205" i="9" a="1"/>
  <c r="F205" i="9" s="1"/>
  <c r="D205" i="9" a="1"/>
  <c r="D205" i="9" s="1"/>
  <c r="F204" i="9" a="1"/>
  <c r="F204" i="9" s="1"/>
  <c r="D204" i="9" a="1"/>
  <c r="D204" i="9" s="1"/>
  <c r="F203" i="9" a="1"/>
  <c r="F203" i="9" s="1"/>
  <c r="D203" i="9" a="1"/>
  <c r="D203" i="9" s="1"/>
  <c r="F202" i="9" a="1"/>
  <c r="F202" i="9" s="1"/>
  <c r="D202" i="9" a="1"/>
  <c r="D202" i="9" s="1"/>
  <c r="F201" i="9" a="1"/>
  <c r="F201" i="9" s="1"/>
  <c r="D201" i="9" a="1"/>
  <c r="D201" i="9" s="1"/>
  <c r="F200" i="9" a="1"/>
  <c r="F200" i="9" s="1"/>
  <c r="D200" i="9" a="1"/>
  <c r="D200" i="9" s="1"/>
  <c r="F199" i="9" a="1"/>
  <c r="F199" i="9" s="1"/>
  <c r="D199" i="9" a="1"/>
  <c r="D199" i="9" s="1"/>
  <c r="F198" i="9" a="1"/>
  <c r="F198" i="9" s="1"/>
  <c r="D198" i="9" a="1"/>
  <c r="D198" i="9" s="1"/>
  <c r="F197" i="9" a="1"/>
  <c r="F197" i="9" s="1"/>
  <c r="D197" i="9" a="1"/>
  <c r="D197" i="9" s="1"/>
  <c r="F196" i="9" a="1"/>
  <c r="F196" i="9" s="1"/>
  <c r="D196" i="9" a="1"/>
  <c r="D196" i="9" s="1"/>
  <c r="F195" i="9" a="1"/>
  <c r="F195" i="9" s="1"/>
  <c r="D195" i="9" a="1"/>
  <c r="D195" i="9" s="1"/>
  <c r="F194" i="9" a="1"/>
  <c r="F194" i="9" s="1"/>
  <c r="D194" i="9" a="1"/>
  <c r="D194" i="9" s="1"/>
  <c r="F193" i="9" a="1"/>
  <c r="F193" i="9" s="1"/>
  <c r="D193" i="9" a="1"/>
  <c r="D193" i="9" s="1"/>
  <c r="F192" i="9" a="1"/>
  <c r="F192" i="9" s="1"/>
  <c r="D192" i="9" a="1"/>
  <c r="D192" i="9" s="1"/>
  <c r="F191" i="9" a="1"/>
  <c r="F191" i="9" s="1"/>
  <c r="D191" i="9" a="1"/>
  <c r="D191" i="9" s="1"/>
  <c r="F190" i="9" a="1"/>
  <c r="F190" i="9" s="1"/>
  <c r="D190" i="9" a="1"/>
  <c r="D190" i="9" s="1"/>
  <c r="F189" i="9" a="1"/>
  <c r="F189" i="9" s="1"/>
  <c r="D189" i="9" a="1"/>
  <c r="D189" i="9" s="1"/>
  <c r="F188" i="9" a="1"/>
  <c r="F188" i="9" s="1"/>
  <c r="D188" i="9" a="1"/>
  <c r="D188" i="9" s="1"/>
  <c r="F187" i="9" a="1"/>
  <c r="F187" i="9" s="1"/>
  <c r="D187" i="9" a="1"/>
  <c r="D187" i="9" s="1"/>
  <c r="F186" i="9" a="1"/>
  <c r="F186" i="9" s="1"/>
  <c r="D186" i="9" a="1"/>
  <c r="D186" i="9" s="1"/>
  <c r="F185" i="9" a="1"/>
  <c r="F185" i="9" s="1"/>
  <c r="D185" i="9" a="1"/>
  <c r="D185" i="9" s="1"/>
  <c r="F184" i="9" a="1"/>
  <c r="F184" i="9" s="1"/>
  <c r="D184" i="9" a="1"/>
  <c r="D184" i="9" s="1"/>
  <c r="F183" i="9" a="1"/>
  <c r="F183" i="9" s="1"/>
  <c r="D183" i="9" a="1"/>
  <c r="D183" i="9" s="1"/>
  <c r="F182" i="9" a="1"/>
  <c r="F182" i="9" s="1"/>
  <c r="D182" i="9" a="1"/>
  <c r="D182" i="9" s="1"/>
  <c r="F181" i="9" a="1"/>
  <c r="F181" i="9" s="1"/>
  <c r="D181" i="9" a="1"/>
  <c r="D181" i="9" s="1"/>
  <c r="F180" i="9" a="1"/>
  <c r="F180" i="9" s="1"/>
  <c r="D180" i="9" a="1"/>
  <c r="D180" i="9" s="1"/>
  <c r="F179" i="9" a="1"/>
  <c r="F179" i="9" s="1"/>
  <c r="D179" i="9" a="1"/>
  <c r="D179" i="9" s="1"/>
  <c r="F178" i="9" a="1"/>
  <c r="F178" i="9" s="1"/>
  <c r="D178" i="9" a="1"/>
  <c r="D178" i="9" s="1"/>
  <c r="F177" i="9" a="1"/>
  <c r="F177" i="9" s="1"/>
  <c r="D177" i="9" a="1"/>
  <c r="D177" i="9" s="1"/>
  <c r="F176" i="9" a="1"/>
  <c r="F176" i="9" s="1"/>
  <c r="D176" i="9" a="1"/>
  <c r="D176" i="9" s="1"/>
  <c r="F175" i="9" a="1"/>
  <c r="F175" i="9" s="1"/>
  <c r="D175" i="9" a="1"/>
  <c r="D175" i="9" s="1"/>
  <c r="F174" i="9" a="1"/>
  <c r="F174" i="9" s="1"/>
  <c r="D174" i="9" a="1"/>
  <c r="D174" i="9" s="1"/>
  <c r="F173" i="9" a="1"/>
  <c r="F173" i="9" s="1"/>
  <c r="D173" i="9" a="1"/>
  <c r="D173" i="9" s="1"/>
  <c r="F172" i="9" a="1"/>
  <c r="F172" i="9" s="1"/>
  <c r="D172" i="9" a="1"/>
  <c r="D172" i="9" s="1"/>
  <c r="F171" i="9" a="1"/>
  <c r="F171" i="9" s="1"/>
  <c r="D171" i="9" a="1"/>
  <c r="D171" i="9" s="1"/>
  <c r="F170" i="9" a="1"/>
  <c r="F170" i="9" s="1"/>
  <c r="D170" i="9" a="1"/>
  <c r="D170" i="9" s="1"/>
  <c r="F169" i="9" a="1"/>
  <c r="F169" i="9" s="1"/>
  <c r="D169" i="9" a="1"/>
  <c r="D169" i="9" s="1"/>
  <c r="F168" i="9" a="1"/>
  <c r="F168" i="9" s="1"/>
  <c r="D168" i="9" a="1"/>
  <c r="D168" i="9" s="1"/>
  <c r="F167" i="9" a="1"/>
  <c r="F167" i="9" s="1"/>
  <c r="D167" i="9" a="1"/>
  <c r="D167" i="9" s="1"/>
  <c r="F166" i="9" a="1"/>
  <c r="F166" i="9" s="1"/>
  <c r="D166" i="9" a="1"/>
  <c r="D166" i="9" s="1"/>
  <c r="F165" i="9" a="1"/>
  <c r="F165" i="9" s="1"/>
  <c r="D165" i="9" a="1"/>
  <c r="D165" i="9" s="1"/>
  <c r="F164" i="9" a="1"/>
  <c r="F164" i="9" s="1"/>
  <c r="D164" i="9" a="1"/>
  <c r="D164" i="9" s="1"/>
  <c r="F163" i="9" a="1"/>
  <c r="F163" i="9" s="1"/>
  <c r="D163" i="9" a="1"/>
  <c r="D163" i="9" s="1"/>
  <c r="F162" i="9" a="1"/>
  <c r="F162" i="9" s="1"/>
  <c r="D162" i="9" a="1"/>
  <c r="D162" i="9" s="1"/>
  <c r="F161" i="9" a="1"/>
  <c r="F161" i="9" s="1"/>
  <c r="D161" i="9" a="1"/>
  <c r="D161" i="9" s="1"/>
  <c r="F160" i="9" a="1"/>
  <c r="F160" i="9" s="1"/>
  <c r="D160" i="9" a="1"/>
  <c r="D160" i="9" s="1"/>
  <c r="F159" i="9" a="1"/>
  <c r="F159" i="9" s="1"/>
  <c r="D159" i="9" a="1"/>
  <c r="D159" i="9" s="1"/>
  <c r="F158" i="9" a="1"/>
  <c r="F158" i="9" s="1"/>
  <c r="D158" i="9" a="1"/>
  <c r="D158" i="9" s="1"/>
  <c r="F157" i="9" a="1"/>
  <c r="F157" i="9" s="1"/>
  <c r="D157" i="9" a="1"/>
  <c r="D157" i="9" s="1"/>
  <c r="F156" i="9" a="1"/>
  <c r="F156" i="9" s="1"/>
  <c r="D156" i="9" a="1"/>
  <c r="D156" i="9" s="1"/>
  <c r="F155" i="9" a="1"/>
  <c r="F155" i="9" s="1"/>
  <c r="D155" i="9" a="1"/>
  <c r="D155" i="9" s="1"/>
  <c r="F154" i="9" a="1"/>
  <c r="F154" i="9" s="1"/>
  <c r="D154" i="9" a="1"/>
  <c r="D154" i="9" s="1"/>
  <c r="F153" i="9" a="1"/>
  <c r="F153" i="9" s="1"/>
  <c r="D153" i="9" a="1"/>
  <c r="D153" i="9" s="1"/>
  <c r="F152" i="9" a="1"/>
  <c r="F152" i="9" s="1"/>
  <c r="D152" i="9" a="1"/>
  <c r="D152" i="9" s="1"/>
  <c r="F151" i="9" a="1"/>
  <c r="F151" i="9" s="1"/>
  <c r="D151" i="9" a="1"/>
  <c r="D151" i="9" s="1"/>
  <c r="F150" i="9" a="1"/>
  <c r="F150" i="9" s="1"/>
  <c r="D150" i="9" a="1"/>
  <c r="D150" i="9" s="1"/>
  <c r="F149" i="9" a="1"/>
  <c r="F149" i="9" s="1"/>
  <c r="D149" i="9" a="1"/>
  <c r="D149" i="9" s="1"/>
  <c r="F148" i="9" a="1"/>
  <c r="F148" i="9" s="1"/>
  <c r="D148" i="9" a="1"/>
  <c r="D148" i="9" s="1"/>
  <c r="F147" i="9" a="1"/>
  <c r="F147" i="9" s="1"/>
  <c r="D147" i="9" a="1"/>
  <c r="D147" i="9" s="1"/>
  <c r="F146" i="9" a="1"/>
  <c r="F146" i="9" s="1"/>
  <c r="D146" i="9" a="1"/>
  <c r="D146" i="9" s="1"/>
  <c r="F145" i="9" a="1"/>
  <c r="F145" i="9" s="1"/>
  <c r="D145" i="9" a="1"/>
  <c r="D145" i="9" s="1"/>
  <c r="F144" i="9" a="1"/>
  <c r="F144" i="9" s="1"/>
  <c r="D144" i="9" a="1"/>
  <c r="D144" i="9" s="1"/>
  <c r="F143" i="9" a="1"/>
  <c r="F143" i="9" s="1"/>
  <c r="D143" i="9" a="1"/>
  <c r="D143" i="9" s="1"/>
  <c r="F142" i="9" a="1"/>
  <c r="F142" i="9" s="1"/>
  <c r="D142" i="9" a="1"/>
  <c r="D142" i="9" s="1"/>
  <c r="F141" i="9" a="1"/>
  <c r="F141" i="9" s="1"/>
  <c r="D141" i="9" a="1"/>
  <c r="D141" i="9" s="1"/>
  <c r="F140" i="9" a="1"/>
  <c r="F140" i="9" s="1"/>
  <c r="D140" i="9" a="1"/>
  <c r="D140" i="9" s="1"/>
  <c r="F139" i="9" a="1"/>
  <c r="F139" i="9" s="1"/>
  <c r="D139" i="9" a="1"/>
  <c r="D139" i="9" s="1"/>
  <c r="F138" i="9" a="1"/>
  <c r="F138" i="9" s="1"/>
  <c r="D138" i="9" a="1"/>
  <c r="D138" i="9" s="1"/>
  <c r="F137" i="9" a="1"/>
  <c r="F137" i="9" s="1"/>
  <c r="D137" i="9" a="1"/>
  <c r="D137" i="9" s="1"/>
  <c r="F136" i="9" a="1"/>
  <c r="F136" i="9" s="1"/>
  <c r="D136" i="9" a="1"/>
  <c r="D136" i="9" s="1"/>
  <c r="F135" i="9" a="1"/>
  <c r="F135" i="9" s="1"/>
  <c r="D135" i="9" a="1"/>
  <c r="D135" i="9" s="1"/>
  <c r="F134" i="9" a="1"/>
  <c r="F134" i="9" s="1"/>
  <c r="D134" i="9" a="1"/>
  <c r="D134" i="9" s="1"/>
  <c r="F133" i="9" a="1"/>
  <c r="F133" i="9" s="1"/>
  <c r="D133" i="9" a="1"/>
  <c r="D133" i="9" s="1"/>
  <c r="F132" i="9" a="1"/>
  <c r="F132" i="9" s="1"/>
  <c r="D132" i="9" a="1"/>
  <c r="D132" i="9" s="1"/>
  <c r="F131" i="9" a="1"/>
  <c r="F131" i="9" s="1"/>
  <c r="D131" i="9" a="1"/>
  <c r="D131" i="9" s="1"/>
  <c r="F130" i="9" a="1"/>
  <c r="F130" i="9" s="1"/>
  <c r="D130" i="9" a="1"/>
  <c r="D130" i="9" s="1"/>
  <c r="F129" i="9" a="1"/>
  <c r="F129" i="9" s="1"/>
  <c r="D129" i="9" a="1"/>
  <c r="D129" i="9" s="1"/>
  <c r="F128" i="9" a="1"/>
  <c r="F128" i="9" s="1"/>
  <c r="D128" i="9" a="1"/>
  <c r="D128" i="9" s="1"/>
  <c r="F127" i="9" a="1"/>
  <c r="F127" i="9" s="1"/>
  <c r="D127" i="9" a="1"/>
  <c r="D127" i="9" s="1"/>
  <c r="F126" i="9" a="1"/>
  <c r="F126" i="9" s="1"/>
  <c r="D126" i="9" a="1"/>
  <c r="D126" i="9" s="1"/>
  <c r="F125" i="9" a="1"/>
  <c r="F125" i="9" s="1"/>
  <c r="D125" i="9" a="1"/>
  <c r="D125" i="9" s="1"/>
  <c r="F124" i="9" a="1"/>
  <c r="F124" i="9" s="1"/>
  <c r="D124" i="9" a="1"/>
  <c r="D124" i="9" s="1"/>
  <c r="F123" i="9" a="1"/>
  <c r="F123" i="9" s="1"/>
  <c r="D123" i="9" a="1"/>
  <c r="D123" i="9" s="1"/>
  <c r="F122" i="9" a="1"/>
  <c r="F122" i="9" s="1"/>
  <c r="D122" i="9" a="1"/>
  <c r="D122" i="9" s="1"/>
  <c r="F121" i="9" a="1"/>
  <c r="F121" i="9" s="1"/>
  <c r="D121" i="9" a="1"/>
  <c r="D121" i="9" s="1"/>
  <c r="F120" i="9" a="1"/>
  <c r="F120" i="9" s="1"/>
  <c r="D120" i="9" a="1"/>
  <c r="D120" i="9" s="1"/>
  <c r="F119" i="9" a="1"/>
  <c r="F119" i="9" s="1"/>
  <c r="D119" i="9" a="1"/>
  <c r="D119" i="9" s="1"/>
  <c r="F118" i="9" a="1"/>
  <c r="F118" i="9" s="1"/>
  <c r="D118" i="9" a="1"/>
  <c r="D118" i="9" s="1"/>
  <c r="F117" i="9" a="1"/>
  <c r="F117" i="9" s="1"/>
  <c r="D117" i="9" a="1"/>
  <c r="D117" i="9" s="1"/>
  <c r="F116" i="9" a="1"/>
  <c r="F116" i="9" s="1"/>
  <c r="D116" i="9" a="1"/>
  <c r="D116" i="9" s="1"/>
  <c r="F115" i="9" a="1"/>
  <c r="F115" i="9" s="1"/>
  <c r="D115" i="9" a="1"/>
  <c r="D115" i="9" s="1"/>
  <c r="F114" i="9" a="1"/>
  <c r="F114" i="9" s="1"/>
  <c r="D114" i="9" a="1"/>
  <c r="D114" i="9" s="1"/>
  <c r="F113" i="9" a="1"/>
  <c r="F113" i="9" s="1"/>
  <c r="D113" i="9" a="1"/>
  <c r="D113" i="9" s="1"/>
  <c r="F112" i="9" a="1"/>
  <c r="F112" i="9" s="1"/>
  <c r="D112" i="9" a="1"/>
  <c r="D112" i="9" s="1"/>
  <c r="F111" i="9" a="1"/>
  <c r="F111" i="9" s="1"/>
  <c r="D111" i="9" a="1"/>
  <c r="D111" i="9" s="1"/>
  <c r="F110" i="9" a="1"/>
  <c r="F110" i="9" s="1"/>
  <c r="D110" i="9" a="1"/>
  <c r="D110" i="9" s="1"/>
  <c r="F109" i="9" a="1"/>
  <c r="F109" i="9" s="1"/>
  <c r="D109" i="9" a="1"/>
  <c r="D109" i="9" s="1"/>
  <c r="F108" i="9" a="1"/>
  <c r="F108" i="9" s="1"/>
  <c r="D108" i="9" a="1"/>
  <c r="D108" i="9" s="1"/>
  <c r="F107" i="9" a="1"/>
  <c r="F107" i="9" s="1"/>
  <c r="D107" i="9" a="1"/>
  <c r="D107" i="9" s="1"/>
  <c r="F106" i="9" a="1"/>
  <c r="F106" i="9" s="1"/>
  <c r="D106" i="9" a="1"/>
  <c r="D106" i="9" s="1"/>
  <c r="F105" i="9" a="1"/>
  <c r="F105" i="9" s="1"/>
  <c r="D105" i="9" a="1"/>
  <c r="D105" i="9" s="1"/>
  <c r="F104" i="9" a="1"/>
  <c r="F104" i="9" s="1"/>
  <c r="D104" i="9" a="1"/>
  <c r="D104" i="9" s="1"/>
  <c r="F103" i="9" a="1"/>
  <c r="F103" i="9" s="1"/>
  <c r="D103" i="9" a="1"/>
  <c r="D103" i="9" s="1"/>
  <c r="F102" i="9" a="1"/>
  <c r="F102" i="9" s="1"/>
  <c r="D102" i="9" a="1"/>
  <c r="D102" i="9" s="1"/>
  <c r="F101" i="9" a="1"/>
  <c r="F101" i="9" s="1"/>
  <c r="D101" i="9" a="1"/>
  <c r="D101" i="9" s="1"/>
  <c r="F100" i="9" a="1"/>
  <c r="F100" i="9" s="1"/>
  <c r="D100" i="9" a="1"/>
  <c r="D100" i="9" s="1"/>
  <c r="F99" i="9" a="1"/>
  <c r="F99" i="9" s="1"/>
  <c r="D99" i="9" a="1"/>
  <c r="D99" i="9" s="1"/>
  <c r="F98" i="9" a="1"/>
  <c r="F98" i="9" s="1"/>
  <c r="D98" i="9" a="1"/>
  <c r="D98" i="9" s="1"/>
  <c r="F97" i="9" a="1"/>
  <c r="F97" i="9" s="1"/>
  <c r="D97" i="9" a="1"/>
  <c r="D97" i="9" s="1"/>
  <c r="F96" i="9" a="1"/>
  <c r="F96" i="9" s="1"/>
  <c r="D96" i="9" a="1"/>
  <c r="D96" i="9" s="1"/>
  <c r="F95" i="9" a="1"/>
  <c r="F95" i="9" s="1"/>
  <c r="D95" i="9" a="1"/>
  <c r="D95" i="9" s="1"/>
  <c r="F94" i="9" a="1"/>
  <c r="F94" i="9" s="1"/>
  <c r="D94" i="9" a="1"/>
  <c r="D94" i="9" s="1"/>
  <c r="F93" i="9" a="1"/>
  <c r="F93" i="9" s="1"/>
  <c r="D93" i="9" a="1"/>
  <c r="D93" i="9" s="1"/>
  <c r="F92" i="9" a="1"/>
  <c r="F92" i="9" s="1"/>
  <c r="D92" i="9" a="1"/>
  <c r="D92" i="9" s="1"/>
  <c r="F91" i="9" a="1"/>
  <c r="F91" i="9" s="1"/>
  <c r="D91" i="9" a="1"/>
  <c r="D91" i="9" s="1"/>
  <c r="F90" i="9" a="1"/>
  <c r="F90" i="9" s="1"/>
  <c r="D90" i="9" a="1"/>
  <c r="D90" i="9" s="1"/>
  <c r="F89" i="9" a="1"/>
  <c r="F89" i="9" s="1"/>
  <c r="D89" i="9" a="1"/>
  <c r="D89" i="9" s="1"/>
  <c r="F88" i="9" a="1"/>
  <c r="F88" i="9" s="1"/>
  <c r="D88" i="9" a="1"/>
  <c r="D88" i="9" s="1"/>
  <c r="F87" i="9" a="1"/>
  <c r="F87" i="9" s="1"/>
  <c r="D87" i="9" a="1"/>
  <c r="D87" i="9" s="1"/>
  <c r="F86" i="9" a="1"/>
  <c r="F86" i="9" s="1"/>
  <c r="D86" i="9" a="1"/>
  <c r="D86" i="9" s="1"/>
  <c r="F85" i="9" a="1"/>
  <c r="F85" i="9" s="1"/>
  <c r="D85" i="9" a="1"/>
  <c r="D85" i="9" s="1"/>
  <c r="F84" i="9" a="1"/>
  <c r="F84" i="9" s="1"/>
  <c r="D84" i="9" a="1"/>
  <c r="D84" i="9" s="1"/>
  <c r="F83" i="9" a="1"/>
  <c r="F83" i="9" s="1"/>
  <c r="D83" i="9" a="1"/>
  <c r="D83" i="9" s="1"/>
  <c r="F82" i="9" a="1"/>
  <c r="F82" i="9" s="1"/>
  <c r="D82" i="9" a="1"/>
  <c r="D82" i="9" s="1"/>
  <c r="F81" i="9" a="1"/>
  <c r="F81" i="9" s="1"/>
  <c r="D81" i="9" a="1"/>
  <c r="D81" i="9" s="1"/>
  <c r="F80" i="9" a="1"/>
  <c r="F80" i="9" s="1"/>
  <c r="D80" i="9" a="1"/>
  <c r="D80" i="9" s="1"/>
  <c r="F79" i="9" a="1"/>
  <c r="F79" i="9" s="1"/>
  <c r="D79" i="9" a="1"/>
  <c r="D79" i="9" s="1"/>
  <c r="F78" i="9" a="1"/>
  <c r="F78" i="9" s="1"/>
  <c r="D78" i="9" a="1"/>
  <c r="D78" i="9" s="1"/>
  <c r="F77" i="9" a="1"/>
  <c r="F77" i="9" s="1"/>
  <c r="D77" i="9" a="1"/>
  <c r="D77" i="9" s="1"/>
  <c r="F76" i="9" a="1"/>
  <c r="F76" i="9" s="1"/>
  <c r="D76" i="9" a="1"/>
  <c r="D76" i="9" s="1"/>
  <c r="F75" i="9" a="1"/>
  <c r="F75" i="9" s="1"/>
  <c r="D75" i="9" a="1"/>
  <c r="D75" i="9" s="1"/>
  <c r="F74" i="9" a="1"/>
  <c r="F74" i="9" s="1"/>
  <c r="D74" i="9" a="1"/>
  <c r="D74" i="9" s="1"/>
  <c r="F73" i="9" a="1"/>
  <c r="F73" i="9" s="1"/>
  <c r="D73" i="9" a="1"/>
  <c r="D73" i="9" s="1"/>
  <c r="F72" i="9" a="1"/>
  <c r="F72" i="9" s="1"/>
  <c r="D72" i="9" a="1"/>
  <c r="D72" i="9" s="1"/>
  <c r="F71" i="9" a="1"/>
  <c r="F71" i="9" s="1"/>
  <c r="D71" i="9" a="1"/>
  <c r="D71" i="9" s="1"/>
  <c r="F70" i="9" a="1"/>
  <c r="F70" i="9" s="1"/>
  <c r="D70" i="9" a="1"/>
  <c r="D70" i="9" s="1"/>
  <c r="F69" i="9" a="1"/>
  <c r="F69" i="9" s="1"/>
  <c r="D69" i="9" a="1"/>
  <c r="D69" i="9" s="1"/>
  <c r="F68" i="9" a="1"/>
  <c r="F68" i="9" s="1"/>
  <c r="D68" i="9" a="1"/>
  <c r="D68" i="9" s="1"/>
  <c r="F67" i="9" a="1"/>
  <c r="F67" i="9" s="1"/>
  <c r="D67" i="9" a="1"/>
  <c r="D67" i="9" s="1"/>
  <c r="F66" i="9" a="1"/>
  <c r="F66" i="9" s="1"/>
  <c r="D66" i="9" a="1"/>
  <c r="D66" i="9" s="1"/>
  <c r="F65" i="9" a="1"/>
  <c r="F65" i="9" s="1"/>
  <c r="D65" i="9" a="1"/>
  <c r="D65" i="9" s="1"/>
  <c r="F64" i="9" a="1"/>
  <c r="F64" i="9" s="1"/>
  <c r="D64" i="9" a="1"/>
  <c r="D64" i="9" s="1"/>
  <c r="F63" i="9" a="1"/>
  <c r="F63" i="9" s="1"/>
  <c r="D63" i="9" a="1"/>
  <c r="D63" i="9" s="1"/>
  <c r="F62" i="9" a="1"/>
  <c r="F62" i="9" s="1"/>
  <c r="D62" i="9" a="1"/>
  <c r="D62" i="9" s="1"/>
  <c r="F61" i="9" a="1"/>
  <c r="F61" i="9" s="1"/>
  <c r="D61" i="9" a="1"/>
  <c r="D61" i="9" s="1"/>
  <c r="F60" i="9" a="1"/>
  <c r="F60" i="9" s="1"/>
  <c r="D60" i="9" a="1"/>
  <c r="D60" i="9" s="1"/>
  <c r="F59" i="9" a="1"/>
  <c r="F59" i="9" s="1"/>
  <c r="D59" i="9" a="1"/>
  <c r="D59" i="9" s="1"/>
  <c r="F58" i="9" a="1"/>
  <c r="F58" i="9" s="1"/>
  <c r="D58" i="9" a="1"/>
  <c r="D58" i="9" s="1"/>
  <c r="F57" i="9" a="1"/>
  <c r="F57" i="9" s="1"/>
  <c r="D57" i="9" a="1"/>
  <c r="D57" i="9" s="1"/>
  <c r="F56" i="9" a="1"/>
  <c r="F56" i="9" s="1"/>
  <c r="D56" i="9" a="1"/>
  <c r="D56" i="9" s="1"/>
  <c r="F55" i="9" a="1"/>
  <c r="F55" i="9" s="1"/>
  <c r="D55" i="9" a="1"/>
  <c r="D55" i="9" s="1"/>
  <c r="F54" i="9" a="1"/>
  <c r="F54" i="9" s="1"/>
  <c r="D54" i="9" a="1"/>
  <c r="D54" i="9" s="1"/>
  <c r="F53" i="9" a="1"/>
  <c r="F53" i="9" s="1"/>
  <c r="D53" i="9" a="1"/>
  <c r="D53" i="9" s="1"/>
  <c r="F52" i="9" a="1"/>
  <c r="F52" i="9" s="1"/>
  <c r="D52" i="9" a="1"/>
  <c r="D52" i="9" s="1"/>
  <c r="F51" i="9" a="1"/>
  <c r="F51" i="9" s="1"/>
  <c r="D51" i="9" a="1"/>
  <c r="D51" i="9" s="1"/>
  <c r="F50" i="9" a="1"/>
  <c r="F50" i="9" s="1"/>
  <c r="D50" i="9" a="1"/>
  <c r="D50" i="9" s="1"/>
  <c r="F49" i="9" a="1"/>
  <c r="F49" i="9" s="1"/>
  <c r="D49" i="9" a="1"/>
  <c r="D49" i="9" s="1"/>
  <c r="F48" i="9" a="1"/>
  <c r="F48" i="9" s="1"/>
  <c r="D48" i="9" a="1"/>
  <c r="D48" i="9" s="1"/>
  <c r="F47" i="9" a="1"/>
  <c r="F47" i="9" s="1"/>
  <c r="D47" i="9" a="1"/>
  <c r="D47" i="9" s="1"/>
  <c r="F46" i="9" a="1"/>
  <c r="F46" i="9" s="1"/>
  <c r="D46" i="9" a="1"/>
  <c r="D46" i="9" s="1"/>
  <c r="F45" i="9" a="1"/>
  <c r="F45" i="9" s="1"/>
  <c r="D45" i="9" a="1"/>
  <c r="D45" i="9" s="1"/>
  <c r="F44" i="9" a="1"/>
  <c r="F44" i="9" s="1"/>
  <c r="D44" i="9" a="1"/>
  <c r="D44" i="9" s="1"/>
  <c r="F43" i="9" a="1"/>
  <c r="F43" i="9" s="1"/>
  <c r="D43" i="9" a="1"/>
  <c r="D43" i="9" s="1"/>
  <c r="F42" i="9" a="1"/>
  <c r="F42" i="9" s="1"/>
  <c r="D42" i="9" a="1"/>
  <c r="D42" i="9" s="1"/>
  <c r="F41" i="9" a="1"/>
  <c r="F41" i="9" s="1"/>
  <c r="D41" i="9" a="1"/>
  <c r="D41" i="9" s="1"/>
  <c r="F40" i="9" a="1"/>
  <c r="F40" i="9" s="1"/>
  <c r="D40" i="9" a="1"/>
  <c r="D40" i="9" s="1"/>
  <c r="F39" i="9" a="1"/>
  <c r="F39" i="9" s="1"/>
  <c r="D39" i="9" a="1"/>
  <c r="D39" i="9" s="1"/>
  <c r="F38" i="9" a="1"/>
  <c r="F38" i="9" s="1"/>
  <c r="D38" i="9" a="1"/>
  <c r="D38" i="9" s="1"/>
  <c r="F37" i="9" a="1"/>
  <c r="F37" i="9" s="1"/>
  <c r="D37" i="9" a="1"/>
  <c r="D37" i="9" s="1"/>
  <c r="F36" i="9" a="1"/>
  <c r="F36" i="9" s="1"/>
  <c r="D36" i="9" a="1"/>
  <c r="D36" i="9" s="1"/>
  <c r="F35" i="9" a="1"/>
  <c r="F35" i="9" s="1"/>
  <c r="D35" i="9" a="1"/>
  <c r="D35" i="9" s="1"/>
  <c r="F34" i="9" a="1"/>
  <c r="F34" i="9" s="1"/>
  <c r="D34" i="9" a="1"/>
  <c r="D34" i="9" s="1"/>
  <c r="F33" i="9" a="1"/>
  <c r="F33" i="9" s="1"/>
  <c r="D33" i="9" a="1"/>
  <c r="D33" i="9" s="1"/>
  <c r="F32" i="9" a="1"/>
  <c r="F32" i="9" s="1"/>
  <c r="D32" i="9" a="1"/>
  <c r="D32" i="9" s="1"/>
  <c r="F31" i="9" a="1"/>
  <c r="F31" i="9" s="1"/>
  <c r="D31" i="9" a="1"/>
  <c r="D31" i="9" s="1"/>
  <c r="F30" i="9" a="1"/>
  <c r="F30" i="9" s="1"/>
  <c r="D30" i="9" a="1"/>
  <c r="D30" i="9" s="1"/>
  <c r="F29" i="9" a="1"/>
  <c r="F29" i="9" s="1"/>
  <c r="D29" i="9" a="1"/>
  <c r="D29" i="9" s="1"/>
  <c r="F28" i="9" a="1"/>
  <c r="F28" i="9" s="1"/>
  <c r="D28" i="9" a="1"/>
  <c r="D28" i="9" s="1"/>
  <c r="F27" i="9" a="1"/>
  <c r="F27" i="9" s="1"/>
  <c r="D27" i="9" a="1"/>
  <c r="D27" i="9" s="1"/>
  <c r="F26" i="9" a="1"/>
  <c r="F26" i="9" s="1"/>
  <c r="D26" i="9" a="1"/>
  <c r="D26" i="9" s="1"/>
  <c r="F25" i="9" a="1"/>
  <c r="F25" i="9" s="1"/>
  <c r="D25" i="9" a="1"/>
  <c r="D25" i="9" s="1"/>
  <c r="F24" i="9" a="1"/>
  <c r="F24" i="9" s="1"/>
  <c r="D24" i="9" a="1"/>
  <c r="D24" i="9" s="1"/>
  <c r="F23" i="9" a="1"/>
  <c r="F23" i="9" s="1"/>
  <c r="D23" i="9" a="1"/>
  <c r="D23" i="9" s="1"/>
  <c r="F22" i="9" a="1"/>
  <c r="F22" i="9" s="1"/>
  <c r="D22" i="9" a="1"/>
  <c r="D22" i="9" s="1"/>
  <c r="F21" i="9" a="1"/>
  <c r="F21" i="9" s="1"/>
  <c r="D21" i="9" a="1"/>
  <c r="D21" i="9" s="1"/>
  <c r="F20" i="9" a="1"/>
  <c r="F20" i="9" s="1"/>
  <c r="D20" i="9" a="1"/>
  <c r="D20" i="9" s="1"/>
  <c r="F19" i="9" a="1"/>
  <c r="F19" i="9" s="1"/>
  <c r="D19" i="9" a="1"/>
  <c r="D19" i="9" s="1"/>
  <c r="F18" i="9" a="1"/>
  <c r="F18" i="9" s="1"/>
  <c r="D18" i="9" a="1"/>
  <c r="D18" i="9" s="1"/>
  <c r="F17" i="9" a="1"/>
  <c r="F17" i="9" s="1"/>
  <c r="D17" i="9" a="1"/>
  <c r="D17" i="9" s="1"/>
  <c r="F16" i="9" a="1"/>
  <c r="F16" i="9" s="1"/>
  <c r="D16" i="9" a="1"/>
  <c r="D16" i="9" s="1"/>
  <c r="F15" i="9" a="1"/>
  <c r="F15" i="9" s="1"/>
  <c r="D15" i="9" a="1"/>
  <c r="D15" i="9" s="1"/>
  <c r="F14" i="9" a="1"/>
  <c r="F14" i="9" s="1"/>
  <c r="D14" i="9" a="1"/>
  <c r="D14" i="9" s="1"/>
  <c r="F13" i="9" a="1"/>
  <c r="F13" i="9" s="1"/>
  <c r="D13" i="9" a="1"/>
  <c r="D13" i="9" s="1"/>
  <c r="F12" i="9" a="1"/>
  <c r="F12" i="9" s="1"/>
  <c r="D12" i="9" a="1"/>
  <c r="D12" i="9" s="1"/>
  <c r="F11" i="9" a="1"/>
  <c r="F11" i="9" s="1"/>
  <c r="D11" i="9" a="1"/>
  <c r="D11" i="9" s="1"/>
  <c r="F10" i="9" a="1"/>
  <c r="F10" i="9" s="1"/>
  <c r="D10" i="9" a="1"/>
  <c r="D10" i="9" s="1"/>
  <c r="F9" i="9" a="1"/>
  <c r="F9" i="9" s="1"/>
  <c r="D9" i="9" a="1"/>
  <c r="D9" i="9" s="1"/>
  <c r="F8" i="9" a="1"/>
  <c r="F8" i="9" s="1"/>
  <c r="D8" i="9" a="1"/>
  <c r="D8" i="9" s="1"/>
  <c r="F7" i="9" a="1"/>
  <c r="F7" i="9" s="1"/>
  <c r="D7" i="9" a="1"/>
  <c r="D7" i="9" s="1"/>
  <c r="F6" i="9" a="1"/>
  <c r="F6" i="9" s="1"/>
  <c r="D6" i="9" a="1"/>
  <c r="D6" i="9" s="1"/>
  <c r="F5" i="9" a="1"/>
  <c r="F5" i="9" s="1"/>
  <c r="D5" i="9" a="1"/>
  <c r="D5" i="9" s="1"/>
  <c r="F4" i="9" a="1"/>
  <c r="F4" i="9" s="1"/>
  <c r="D4" i="9" a="1"/>
  <c r="D4" i="9" s="1"/>
  <c r="F3" i="9" a="1"/>
  <c r="F3" i="9" s="1"/>
  <c r="D3" i="9" a="1"/>
  <c r="D3" i="9" s="1"/>
  <c r="F2" i="9" a="1"/>
  <c r="F2" i="9" s="1"/>
  <c r="D2" i="9" a="1"/>
  <c r="D2" i="9" s="1"/>
  <c r="E2" i="2" a="1"/>
  <c r="E2" i="2" s="1"/>
  <c r="E3" i="2" a="1"/>
  <c r="E3" i="2" s="1"/>
  <c r="E4" i="2" a="1"/>
  <c r="E4" i="2" s="1"/>
  <c r="E5" i="2" a="1"/>
  <c r="E5" i="2" s="1"/>
  <c r="E6" i="2" a="1"/>
  <c r="E6" i="2"/>
  <c r="E7" i="2" a="1"/>
  <c r="E7" i="2"/>
  <c r="E8" i="2" a="1"/>
  <c r="E8" i="2" s="1"/>
  <c r="E9" i="2" a="1"/>
  <c r="E9" i="2" s="1"/>
  <c r="E10" i="2" a="1"/>
  <c r="E10" i="2"/>
  <c r="E11" i="2" a="1"/>
  <c r="E11" i="2"/>
  <c r="E12" i="2" a="1"/>
  <c r="E12" i="2"/>
  <c r="E13" i="2" a="1"/>
  <c r="E13" i="2"/>
  <c r="E14" i="2" a="1"/>
  <c r="E14" i="2"/>
  <c r="E15" i="2" a="1"/>
  <c r="E15" i="2" s="1"/>
  <c r="E16" i="2" a="1"/>
  <c r="E16" i="2" s="1"/>
  <c r="E17" i="2" a="1"/>
  <c r="E17" i="2" s="1"/>
  <c r="E18" i="2" a="1"/>
  <c r="E18" i="2" s="1"/>
  <c r="E19" i="2" a="1"/>
  <c r="E19" i="2" s="1"/>
  <c r="E20" i="2" a="1"/>
  <c r="E20" i="2" s="1"/>
  <c r="E21" i="2" a="1"/>
  <c r="E21" i="2" s="1"/>
  <c r="E22" i="2" a="1"/>
  <c r="E22" i="2"/>
  <c r="E23" i="2" a="1"/>
  <c r="E23" i="2" s="1"/>
  <c r="E24" i="2" a="1"/>
  <c r="E24" i="2" s="1"/>
  <c r="E25" i="2" a="1"/>
  <c r="E25" i="2" s="1"/>
  <c r="E26" i="2" a="1"/>
  <c r="E26" i="2"/>
  <c r="E27" i="2" a="1"/>
  <c r="E27" i="2" s="1"/>
  <c r="E28" i="2" a="1"/>
  <c r="E28" i="2" s="1"/>
  <c r="E29" i="2" a="1"/>
  <c r="E29" i="2"/>
  <c r="E30" i="2" a="1"/>
  <c r="E30" i="2"/>
  <c r="E31" i="2" a="1"/>
  <c r="E31" i="2"/>
  <c r="E32" i="2" a="1"/>
  <c r="E32" i="2"/>
  <c r="E33" i="2" a="1"/>
  <c r="E33" i="2" s="1"/>
  <c r="E34" i="2" a="1"/>
  <c r="E34" i="2" s="1"/>
  <c r="E35" i="2" a="1"/>
  <c r="E35" i="2"/>
  <c r="E36" i="2" a="1"/>
  <c r="E36" i="2" s="1"/>
  <c r="E37" i="2" a="1"/>
  <c r="E37" i="2"/>
  <c r="E38" i="2" a="1"/>
  <c r="E38" i="2" s="1"/>
  <c r="E39" i="2" a="1"/>
  <c r="E39" i="2" s="1"/>
  <c r="E40" i="2" a="1"/>
  <c r="E40" i="2"/>
  <c r="E41" i="2" a="1"/>
  <c r="E41" i="2" s="1"/>
  <c r="E42" i="2" a="1"/>
  <c r="E42" i="2" s="1"/>
  <c r="E43" i="2" a="1"/>
  <c r="E43" i="2"/>
  <c r="E44" i="2" a="1"/>
  <c r="E44" i="2" s="1"/>
  <c r="E45" i="2" a="1"/>
  <c r="E45" i="2" s="1"/>
  <c r="E46" i="2" a="1"/>
  <c r="E46" i="2" s="1"/>
  <c r="E47" i="2" a="1"/>
  <c r="E47" i="2"/>
  <c r="E48" i="2" a="1"/>
  <c r="E48" i="2" s="1"/>
  <c r="E49" i="2" a="1"/>
  <c r="E49" i="2"/>
  <c r="E50" i="2" a="1"/>
  <c r="E50" i="2" s="1"/>
  <c r="E51" i="2" a="1"/>
  <c r="E51" i="2" s="1"/>
  <c r="E52" i="2" a="1"/>
  <c r="E52" i="2"/>
  <c r="E53" i="2" a="1"/>
  <c r="E53" i="2" s="1"/>
  <c r="E54" i="2" a="1"/>
  <c r="E54" i="2"/>
  <c r="E55" i="2" a="1"/>
  <c r="E55" i="2"/>
  <c r="E56" i="2" a="1"/>
  <c r="E56" i="2"/>
  <c r="E57" i="2" a="1"/>
  <c r="E57" i="2" s="1"/>
  <c r="E58" i="2" a="1"/>
  <c r="E58" i="2" s="1"/>
  <c r="E59" i="2" a="1"/>
  <c r="E59" i="2" s="1"/>
  <c r="E60" i="2" a="1"/>
  <c r="E60" i="2"/>
  <c r="E61" i="2" a="1"/>
  <c r="E61" i="2" s="1"/>
  <c r="E62" i="2" a="1"/>
  <c r="E62" i="2" s="1"/>
  <c r="E63" i="2" a="1"/>
  <c r="E63" i="2" s="1"/>
  <c r="E64" i="2" a="1"/>
  <c r="E64" i="2"/>
  <c r="E65" i="2" a="1"/>
  <c r="E65" i="2" s="1"/>
  <c r="E66" i="2" a="1"/>
  <c r="E66" i="2" s="1"/>
  <c r="E67" i="2" a="1"/>
  <c r="E67" i="2" s="1"/>
  <c r="E68" i="2" a="1"/>
  <c r="E68" i="2" s="1"/>
  <c r="E69" i="2" a="1"/>
  <c r="E69" i="2" s="1"/>
  <c r="E70" i="2" a="1"/>
  <c r="E70" i="2"/>
  <c r="E71" i="2" a="1"/>
  <c r="E71" i="2"/>
  <c r="E72" i="2" a="1"/>
  <c r="E72" i="2"/>
  <c r="E73" i="2" a="1"/>
  <c r="E73" i="2"/>
  <c r="E74" i="2" a="1"/>
  <c r="E74" i="2" s="1"/>
  <c r="E75" i="2" a="1"/>
  <c r="E75" i="2" s="1"/>
  <c r="E76" i="2" a="1"/>
  <c r="E76" i="2" s="1"/>
  <c r="E77" i="2" a="1"/>
  <c r="E77" i="2"/>
  <c r="E78" i="2" a="1"/>
  <c r="E78" i="2" s="1"/>
  <c r="E79" i="2" a="1"/>
  <c r="E79" i="2"/>
  <c r="E80" i="2" a="1"/>
  <c r="E80" i="2"/>
  <c r="E81" i="2" a="1"/>
  <c r="E81" i="2" s="1"/>
  <c r="E82" i="2" a="1"/>
  <c r="E82" i="2" s="1"/>
  <c r="E83" i="2" a="1"/>
  <c r="E83" i="2" s="1"/>
  <c r="E84" i="2" a="1"/>
  <c r="E84" i="2"/>
  <c r="E85" i="2" a="1"/>
  <c r="E85" i="2" s="1"/>
  <c r="E86" i="2" a="1"/>
  <c r="E86" i="2" s="1"/>
  <c r="E87" i="2" a="1"/>
  <c r="E87" i="2" s="1"/>
  <c r="E88" i="2" a="1"/>
  <c r="E88" i="2" s="1"/>
  <c r="E89" i="2" a="1"/>
  <c r="E89" i="2"/>
  <c r="E90" i="2" a="1"/>
  <c r="E90" i="2" s="1"/>
  <c r="E91" i="2" a="1"/>
  <c r="E91" i="2" s="1"/>
  <c r="E92" i="2" a="1"/>
  <c r="E92" i="2" s="1"/>
  <c r="E93" i="2" a="1"/>
  <c r="E93" i="2" s="1"/>
  <c r="E94" i="2" a="1"/>
  <c r="E94" i="2" s="1"/>
  <c r="E95" i="2" a="1"/>
  <c r="E95" i="2" s="1"/>
  <c r="E96" i="2" a="1"/>
  <c r="E96" i="2" s="1"/>
  <c r="E97" i="2" a="1"/>
  <c r="E97" i="2" s="1"/>
  <c r="E98" i="2" a="1"/>
  <c r="E98" i="2" s="1"/>
  <c r="E99" i="2" a="1"/>
  <c r="E99" i="2" s="1"/>
  <c r="E100" i="2" a="1"/>
  <c r="E100" i="2" s="1"/>
  <c r="E101" i="2" a="1"/>
  <c r="E101" i="2" s="1"/>
  <c r="E102" i="2" a="1"/>
  <c r="E102" i="2"/>
  <c r="E103" i="2" a="1"/>
  <c r="E103" i="2" s="1"/>
  <c r="E104" i="2" a="1"/>
  <c r="E104" i="2" s="1"/>
  <c r="E105" i="2" a="1"/>
  <c r="E105" i="2"/>
  <c r="E106" i="2" a="1"/>
  <c r="E106" i="2" s="1"/>
  <c r="E107" i="2" a="1"/>
  <c r="E107" i="2" s="1"/>
  <c r="E108" i="2" a="1"/>
  <c r="E108" i="2" s="1"/>
  <c r="E109" i="2" a="1"/>
  <c r="E109" i="2" s="1"/>
  <c r="E110" i="2" a="1"/>
  <c r="E110" i="2" s="1"/>
  <c r="E111" i="2" a="1"/>
  <c r="E111" i="2" s="1"/>
  <c r="E112" i="2" a="1"/>
  <c r="E112" i="2" s="1"/>
  <c r="E113" i="2" a="1"/>
  <c r="E113" i="2"/>
  <c r="E114" i="2" a="1"/>
  <c r="E114" i="2"/>
  <c r="E115" i="2" a="1"/>
  <c r="E115" i="2" s="1"/>
  <c r="E116" i="2" a="1"/>
  <c r="E116" i="2" s="1"/>
  <c r="E117" i="2" a="1"/>
  <c r="E117" i="2"/>
  <c r="E118" i="2" a="1"/>
  <c r="E118" i="2" s="1"/>
  <c r="E119" i="2" a="1"/>
  <c r="E119" i="2" s="1"/>
  <c r="E120" i="2" a="1"/>
  <c r="E120" i="2" s="1"/>
  <c r="E121" i="2" a="1"/>
  <c r="E121" i="2" s="1"/>
  <c r="E122" i="2" a="1"/>
  <c r="E122" i="2" s="1"/>
  <c r="E123" i="2" a="1"/>
  <c r="E123" i="2" s="1"/>
  <c r="E124" i="2" a="1"/>
  <c r="E124" i="2" s="1"/>
  <c r="E125" i="2" a="1"/>
  <c r="E125" i="2" s="1"/>
  <c r="E126" i="2" a="1"/>
  <c r="E126" i="2" s="1"/>
  <c r="E127" i="2" a="1"/>
  <c r="E127" i="2"/>
  <c r="E128" i="2" a="1"/>
  <c r="E128" i="2" s="1"/>
  <c r="E129" i="2" a="1"/>
  <c r="E129" i="2"/>
  <c r="E130" i="2" a="1"/>
  <c r="E130" i="2" s="1"/>
  <c r="E131" i="2" a="1"/>
  <c r="E131" i="2" s="1"/>
  <c r="E132" i="2" a="1"/>
  <c r="E132" i="2" s="1"/>
  <c r="E133" i="2" a="1"/>
  <c r="E133" i="2" s="1"/>
  <c r="E134" i="2" a="1"/>
  <c r="E134" i="2" s="1"/>
  <c r="E135" i="2" a="1"/>
  <c r="E135" i="2" s="1"/>
  <c r="E136" i="2" a="1"/>
  <c r="E136" i="2" s="1"/>
  <c r="E137" i="2" a="1"/>
  <c r="E137" i="2"/>
  <c r="E138" i="2" a="1"/>
  <c r="E138" i="2" s="1"/>
  <c r="E139" i="2" a="1"/>
  <c r="E139" i="2" s="1"/>
  <c r="E140" i="2" a="1"/>
  <c r="E140" i="2" s="1"/>
  <c r="E141" i="2" a="1"/>
  <c r="E141" i="2" s="1"/>
  <c r="E142" i="2" a="1"/>
  <c r="E142" i="2" s="1"/>
  <c r="E143" i="2" a="1"/>
  <c r="E143" i="2"/>
  <c r="E144" i="2" a="1"/>
  <c r="E144" i="2" s="1"/>
  <c r="E145" i="2" a="1"/>
  <c r="E145" i="2" s="1"/>
  <c r="E146" i="2" a="1"/>
  <c r="E146" i="2"/>
  <c r="E147" i="2" a="1"/>
  <c r="E147" i="2" s="1"/>
  <c r="E148" i="2" a="1"/>
  <c r="E148" i="2" s="1"/>
  <c r="E149" i="2" a="1"/>
  <c r="E149" i="2"/>
  <c r="E150" i="2" a="1"/>
  <c r="E150" i="2"/>
  <c r="E151" i="2" a="1"/>
  <c r="E151" i="2" s="1"/>
  <c r="E152" i="2" a="1"/>
  <c r="E152" i="2" s="1"/>
  <c r="E153" i="2" a="1"/>
  <c r="E153" i="2"/>
  <c r="E154" i="2" a="1"/>
  <c r="E154" i="2" s="1"/>
  <c r="E155" i="2" a="1"/>
  <c r="E155" i="2"/>
  <c r="E156" i="2" a="1"/>
  <c r="E156" i="2" s="1"/>
  <c r="E157" i="2" a="1"/>
  <c r="E157" i="2" s="1"/>
  <c r="E158" i="2" a="1"/>
  <c r="E158" i="2" s="1"/>
  <c r="E159" i="2" a="1"/>
  <c r="E159" i="2" s="1"/>
  <c r="E160" i="2" a="1"/>
  <c r="E160" i="2" s="1"/>
  <c r="E161" i="2" a="1"/>
  <c r="E161" i="2"/>
  <c r="E162" i="2" a="1"/>
  <c r="E162" i="2"/>
  <c r="E163" i="2" a="1"/>
  <c r="E163" i="2"/>
  <c r="E164" i="2" a="1"/>
  <c r="E164" i="2" s="1"/>
  <c r="E165" i="2" a="1"/>
  <c r="E165" i="2" s="1"/>
  <c r="E166" i="2" a="1"/>
  <c r="E166" i="2" s="1"/>
  <c r="E167" i="2" a="1"/>
  <c r="E167" i="2" s="1"/>
  <c r="E168" i="2" a="1"/>
  <c r="E168" i="2" s="1"/>
  <c r="E169" i="2" a="1"/>
  <c r="E169" i="2" s="1"/>
  <c r="E170" i="2" a="1"/>
  <c r="E170" i="2"/>
  <c r="E171" i="2" a="1"/>
  <c r="E171" i="2" s="1"/>
  <c r="E172" i="2" a="1"/>
  <c r="E172" i="2" s="1"/>
  <c r="E173" i="2" a="1"/>
  <c r="E173" i="2" s="1"/>
  <c r="E174" i="2" a="1"/>
  <c r="E174" i="2" s="1"/>
  <c r="E175" i="2" a="1"/>
  <c r="E175" i="2" s="1"/>
  <c r="E176" i="2" a="1"/>
  <c r="E176" i="2"/>
  <c r="E177" i="2" a="1"/>
  <c r="E177" i="2" s="1"/>
  <c r="E178" i="2" a="1"/>
  <c r="E178" i="2" s="1"/>
  <c r="E179" i="2" a="1"/>
  <c r="E179" i="2"/>
  <c r="E180" i="2" a="1"/>
  <c r="E180" i="2" s="1"/>
  <c r="E181" i="2" a="1"/>
  <c r="E181" i="2" s="1"/>
  <c r="E182" i="2" a="1"/>
  <c r="E182" i="2" s="1"/>
  <c r="E183" i="2" a="1"/>
  <c r="E183" i="2"/>
  <c r="E184" i="2" a="1"/>
  <c r="E184" i="2" s="1"/>
  <c r="E185" i="2" a="1"/>
  <c r="E185" i="2"/>
  <c r="E186" i="2" a="1"/>
  <c r="E186" i="2" s="1"/>
  <c r="E187" i="2" a="1"/>
  <c r="E187" i="2" s="1"/>
  <c r="E188" i="2" a="1"/>
  <c r="E188" i="2" s="1"/>
  <c r="E189" i="2" a="1"/>
  <c r="E189" i="2" s="1"/>
  <c r="E190" i="2" a="1"/>
  <c r="E190" i="2" s="1"/>
  <c r="E191" i="2" a="1"/>
  <c r="E191" i="2"/>
  <c r="E192" i="2" a="1"/>
  <c r="E192" i="2"/>
  <c r="E193" i="2" a="1"/>
  <c r="E193" i="2" s="1"/>
  <c r="E194" i="2" a="1"/>
  <c r="E194" i="2" s="1"/>
  <c r="E195" i="2" a="1"/>
  <c r="E195" i="2" s="1"/>
  <c r="E196" i="2" a="1"/>
  <c r="E196" i="2" s="1"/>
  <c r="E197" i="2" a="1"/>
  <c r="E197" i="2" s="1"/>
  <c r="E198" i="2" a="1"/>
  <c r="E198" i="2" s="1"/>
  <c r="E199" i="2" a="1"/>
  <c r="E199" i="2"/>
  <c r="E200" i="2" a="1"/>
  <c r="E200" i="2" s="1"/>
  <c r="E201" i="2" a="1"/>
  <c r="E201" i="2" s="1"/>
  <c r="E202" i="2" a="1"/>
  <c r="E202" i="2" s="1"/>
  <c r="E203" i="2" a="1"/>
  <c r="E203" i="2" s="1"/>
  <c r="E204" i="2" a="1"/>
  <c r="E204" i="2" s="1"/>
  <c r="E205" i="2" a="1"/>
  <c r="E205" i="2" s="1"/>
  <c r="E206" i="2" a="1"/>
  <c r="E206" i="2"/>
  <c r="E207" i="2" a="1"/>
  <c r="E207" i="2" s="1"/>
  <c r="E208" i="2" a="1"/>
  <c r="E208" i="2" s="1"/>
  <c r="E209" i="2" a="1"/>
  <c r="E209" i="2"/>
  <c r="E210" i="2" a="1"/>
  <c r="E210" i="2" s="1"/>
  <c r="E211" i="2" a="1"/>
  <c r="E211" i="2" s="1"/>
  <c r="E212" i="2" a="1"/>
  <c r="E212" i="2"/>
  <c r="E213" i="2" a="1"/>
  <c r="E213" i="2" s="1"/>
  <c r="E214" i="2" a="1"/>
  <c r="E214" i="2" s="1"/>
  <c r="E215" i="2" a="1"/>
  <c r="E215" i="2"/>
  <c r="E216" i="2" a="1"/>
  <c r="E216" i="2"/>
  <c r="E217" i="2" a="1"/>
  <c r="E217" i="2" s="1"/>
  <c r="E218" i="2" a="1"/>
  <c r="E218" i="2"/>
  <c r="E219" i="2" a="1"/>
  <c r="E219" i="2" s="1"/>
  <c r="E220" i="2" a="1"/>
  <c r="E220" i="2" s="1"/>
  <c r="E221" i="2" a="1"/>
  <c r="E221" i="2" s="1"/>
  <c r="E222" i="2" a="1"/>
  <c r="E222" i="2"/>
  <c r="E223" i="2" a="1"/>
  <c r="E223" i="2" s="1"/>
  <c r="E224" i="2" a="1"/>
  <c r="E224" i="2" s="1"/>
  <c r="E225" i="2" a="1"/>
  <c r="E225" i="2" s="1"/>
  <c r="E226" i="2" a="1"/>
  <c r="E226" i="2" s="1"/>
  <c r="E227" i="2" a="1"/>
  <c r="E227" i="2"/>
  <c r="E228" i="2" a="1"/>
  <c r="E228" i="2" s="1"/>
  <c r="E229" i="2" a="1"/>
  <c r="E229" i="2" s="1"/>
  <c r="E230" i="2" a="1"/>
  <c r="E230" i="2" s="1"/>
  <c r="E231" i="2" a="1"/>
  <c r="E231" i="2" s="1"/>
  <c r="E232" i="2" a="1"/>
  <c r="E232" i="2" s="1"/>
  <c r="E233" i="2" a="1"/>
  <c r="E233" i="2"/>
  <c r="E234" i="2" a="1"/>
  <c r="E234" i="2" s="1"/>
  <c r="E235" i="2" a="1"/>
  <c r="E235" i="2"/>
  <c r="E236" i="2" a="1"/>
  <c r="E236" i="2" s="1"/>
  <c r="E237" i="2" a="1"/>
  <c r="E237" i="2" s="1"/>
  <c r="E238" i="2" a="1"/>
  <c r="E238" i="2" s="1"/>
  <c r="E239" i="2" a="1"/>
  <c r="E239" i="2" s="1"/>
  <c r="E240" i="2" a="1"/>
  <c r="E240" i="2" s="1"/>
  <c r="E241" i="2" a="1"/>
  <c r="E241" i="2" s="1"/>
  <c r="E242" i="2" a="1"/>
  <c r="E242" i="2"/>
  <c r="E243" i="2" a="1"/>
  <c r="E243" i="2" s="1"/>
  <c r="E244" i="2" a="1"/>
  <c r="E244" i="2" s="1"/>
  <c r="E245" i="2" a="1"/>
  <c r="E245" i="2" s="1"/>
  <c r="E246" i="2" a="1"/>
  <c r="E246" i="2" s="1"/>
  <c r="E247" i="2" a="1"/>
  <c r="E247" i="2" s="1"/>
  <c r="E248" i="2" a="1"/>
  <c r="E248" i="2" s="1"/>
  <c r="E249" i="2" a="1"/>
  <c r="E249" i="2" s="1"/>
  <c r="E250" i="2" a="1"/>
  <c r="E250" i="2" s="1"/>
  <c r="E251" i="2" a="1"/>
  <c r="E251" i="2" s="1"/>
  <c r="E252" i="2" a="1"/>
  <c r="E252" i="2" s="1"/>
  <c r="E253" i="2" a="1"/>
  <c r="E253" i="2" s="1"/>
  <c r="E254" i="2" a="1"/>
  <c r="E254" i="2" s="1"/>
  <c r="E255" i="2" a="1"/>
  <c r="E255" i="2" s="1"/>
  <c r="E256" i="2" a="1"/>
  <c r="E256" i="2" s="1"/>
  <c r="E257" i="2" a="1"/>
  <c r="E257" i="2" s="1"/>
  <c r="E258" i="2" a="1"/>
  <c r="E258" i="2" s="1"/>
  <c r="E259" i="2" a="1"/>
  <c r="E259" i="2" s="1"/>
  <c r="E260" i="2" a="1"/>
  <c r="E260" i="2"/>
  <c r="E261" i="2" a="1"/>
  <c r="E261" i="2"/>
  <c r="E262" i="2" a="1"/>
  <c r="E262" i="2" s="1"/>
  <c r="E263" i="2" a="1"/>
  <c r="E263" i="2" s="1"/>
  <c r="E264" i="2" a="1"/>
  <c r="E264" i="2" s="1"/>
  <c r="E265" i="2" a="1"/>
  <c r="E265" i="2" s="1"/>
  <c r="E266" i="2" a="1"/>
  <c r="E266" i="2" s="1"/>
  <c r="E267" i="2" a="1"/>
  <c r="E267" i="2" s="1"/>
  <c r="E268" i="2" a="1"/>
  <c r="E268" i="2" s="1"/>
  <c r="E269" i="2" a="1"/>
  <c r="E269" i="2" s="1"/>
  <c r="E270" i="2" a="1"/>
  <c r="E270" i="2" s="1"/>
  <c r="E271" i="2" a="1"/>
  <c r="E271" i="2"/>
  <c r="E272" i="2" a="1"/>
  <c r="E272" i="2" s="1"/>
  <c r="E273" i="2" a="1"/>
  <c r="E273" i="2" s="1"/>
  <c r="E274" i="2" a="1"/>
  <c r="E274" i="2" s="1"/>
  <c r="E275" i="2" a="1"/>
  <c r="E275" i="2" s="1"/>
  <c r="E276" i="2" a="1"/>
  <c r="E276" i="2" s="1"/>
  <c r="E277" i="2" a="1"/>
  <c r="E277" i="2"/>
  <c r="E278" i="2" a="1"/>
  <c r="E278" i="2" s="1"/>
  <c r="E279" i="2" a="1"/>
  <c r="E279" i="2" s="1"/>
  <c r="E280" i="2" a="1"/>
  <c r="E280" i="2" s="1"/>
  <c r="E281" i="2" a="1"/>
  <c r="E281" i="2" s="1"/>
  <c r="E282" i="2" a="1"/>
  <c r="E282" i="2" s="1"/>
  <c r="E283" i="2" a="1"/>
  <c r="E283" i="2" s="1"/>
  <c r="E284" i="2" a="1"/>
  <c r="E284" i="2" s="1"/>
  <c r="E285" i="2" a="1"/>
  <c r="E285" i="2" s="1"/>
  <c r="E286" i="2" a="1"/>
  <c r="E286" i="2" s="1"/>
  <c r="E287" i="2" a="1"/>
  <c r="E287" i="2"/>
  <c r="E288" i="2" a="1"/>
  <c r="E288" i="2" s="1"/>
  <c r="E289" i="2" a="1"/>
  <c r="E289" i="2" s="1"/>
  <c r="E290" i="2" a="1"/>
  <c r="E290" i="2" s="1"/>
  <c r="E291" i="2" a="1"/>
  <c r="E291" i="2" s="1"/>
  <c r="E292" i="2" a="1"/>
  <c r="E292" i="2" s="1"/>
  <c r="E293" i="2" a="1"/>
  <c r="E293" i="2" s="1"/>
  <c r="E294" i="2" a="1"/>
  <c r="E294" i="2" s="1"/>
  <c r="E295" i="2" a="1"/>
  <c r="E295" i="2"/>
  <c r="E296" i="2" a="1"/>
  <c r="E296" i="2" s="1"/>
  <c r="E297" i="2" a="1"/>
  <c r="E297" i="2"/>
  <c r="E298" i="2" a="1"/>
  <c r="E298" i="2" s="1"/>
  <c r="E299" i="2" a="1"/>
  <c r="E299" i="2" s="1"/>
  <c r="E300" i="2" a="1"/>
  <c r="E300" i="2" s="1"/>
  <c r="E301" i="2" a="1"/>
  <c r="E301" i="2" s="1"/>
  <c r="E302" i="2" a="1"/>
  <c r="E302" i="2" s="1"/>
  <c r="E303" i="2" a="1"/>
  <c r="E303" i="2" s="1"/>
  <c r="E304" i="2" a="1"/>
  <c r="E304" i="2" s="1"/>
  <c r="E305" i="2" a="1"/>
  <c r="E305" i="2" s="1"/>
  <c r="E306" i="2" a="1"/>
  <c r="E306" i="2" s="1"/>
  <c r="E307" i="2" a="1"/>
  <c r="E307" i="2" s="1"/>
  <c r="E308" i="2" a="1"/>
  <c r="E308" i="2" s="1"/>
  <c r="E309" i="2" a="1"/>
  <c r="E309" i="2" s="1"/>
  <c r="E310" i="2" a="1"/>
  <c r="E310" i="2" s="1"/>
  <c r="E311" i="2" a="1"/>
  <c r="E311" i="2" s="1"/>
  <c r="E312" i="2" a="1"/>
  <c r="E312" i="2" s="1"/>
  <c r="E313" i="2" a="1"/>
  <c r="E313" i="2" s="1"/>
  <c r="E314" i="2" a="1"/>
  <c r="E314" i="2" s="1"/>
  <c r="E315" i="2" a="1"/>
  <c r="E315" i="2" s="1"/>
  <c r="E316" i="2" a="1"/>
  <c r="E316" i="2" s="1"/>
  <c r="E317" i="2" a="1"/>
  <c r="E317" i="2" s="1"/>
  <c r="E318" i="2" a="1"/>
  <c r="E318" i="2" s="1"/>
  <c r="E319" i="2" a="1"/>
  <c r="E319" i="2" s="1"/>
  <c r="E320" i="2" a="1"/>
  <c r="E320" i="2" s="1"/>
  <c r="E321" i="2" a="1"/>
  <c r="E321" i="2" s="1"/>
  <c r="E322" i="2" a="1"/>
  <c r="E322" i="2" s="1"/>
  <c r="E323" i="2" a="1"/>
  <c r="E323" i="2" s="1"/>
  <c r="E324" i="2" a="1"/>
  <c r="E324" i="2"/>
  <c r="E325" i="2" a="1"/>
  <c r="E325" i="2" s="1"/>
  <c r="E326" i="2" a="1"/>
  <c r="E326" i="2" s="1"/>
  <c r="E327" i="2" a="1"/>
  <c r="E327" i="2"/>
  <c r="E328" i="2" a="1"/>
  <c r="E328" i="2" s="1"/>
  <c r="E329" i="2" a="1"/>
  <c r="E329" i="2" s="1"/>
  <c r="E330" i="2" a="1"/>
  <c r="E330" i="2" s="1"/>
  <c r="E331" i="2" a="1"/>
  <c r="E331" i="2" s="1"/>
  <c r="E332" i="2" a="1"/>
  <c r="E332" i="2"/>
  <c r="E333" i="2" a="1"/>
  <c r="E333" i="2"/>
  <c r="E334" i="2" a="1"/>
  <c r="E334" i="2" s="1"/>
  <c r="E335" i="2" a="1"/>
  <c r="E335" i="2" s="1"/>
  <c r="E336" i="2" a="1"/>
  <c r="E336" i="2"/>
  <c r="E337" i="2" a="1"/>
  <c r="E337" i="2"/>
  <c r="E338" i="2" a="1"/>
  <c r="E338" i="2" s="1"/>
  <c r="E339" i="2" a="1"/>
  <c r="E339" i="2" s="1"/>
  <c r="E340" i="2" a="1"/>
  <c r="E340" i="2" s="1"/>
  <c r="E341" i="2" a="1"/>
  <c r="E341" i="2" s="1"/>
  <c r="E342" i="2" a="1"/>
  <c r="E342" i="2" s="1"/>
  <c r="E343" i="2" a="1"/>
  <c r="E343" i="2"/>
  <c r="E344" i="2" a="1"/>
  <c r="E344" i="2"/>
  <c r="E345" i="2" a="1"/>
  <c r="E345" i="2" s="1"/>
  <c r="E346" i="2" a="1"/>
  <c r="E346" i="2" s="1"/>
  <c r="E347" i="2" a="1"/>
  <c r="E347" i="2" s="1"/>
  <c r="E348" i="2" a="1"/>
  <c r="E348" i="2" s="1"/>
  <c r="E349" i="2" a="1"/>
  <c r="E349" i="2" s="1"/>
  <c r="E350" i="2" a="1"/>
  <c r="E350" i="2"/>
  <c r="E351" i="2" a="1"/>
  <c r="E351" i="2"/>
  <c r="E352" i="2" a="1"/>
  <c r="E352" i="2" s="1"/>
  <c r="E353" i="2" a="1"/>
  <c r="E353" i="2"/>
  <c r="E354" i="2" a="1"/>
  <c r="E354" i="2" s="1"/>
  <c r="E355" i="2" a="1"/>
  <c r="E355" i="2" s="1"/>
  <c r="E356" i="2" a="1"/>
  <c r="E356" i="2" s="1"/>
  <c r="E357" i="2" a="1"/>
  <c r="E357" i="2" s="1"/>
  <c r="E358" i="2" a="1"/>
  <c r="E358" i="2" s="1"/>
  <c r="E359" i="2" a="1"/>
  <c r="E359" i="2" s="1"/>
  <c r="E360" i="2" a="1"/>
  <c r="E360" i="2" s="1"/>
  <c r="E361" i="2" a="1"/>
  <c r="E361" i="2" s="1"/>
  <c r="E362" i="2" a="1"/>
  <c r="E362" i="2"/>
  <c r="E363" i="2" a="1"/>
  <c r="E363" i="2" s="1"/>
  <c r="E364" i="2" a="1"/>
  <c r="E364" i="2" s="1"/>
  <c r="E365" i="2" a="1"/>
  <c r="E365" i="2"/>
  <c r="E366" i="2" a="1"/>
  <c r="E366" i="2"/>
  <c r="E367" i="2" a="1"/>
  <c r="E367" i="2" s="1"/>
  <c r="E368" i="2" a="1"/>
  <c r="E368" i="2" s="1"/>
  <c r="E369" i="2" a="1"/>
  <c r="E369" i="2" s="1"/>
  <c r="E370" i="2" a="1"/>
  <c r="E370" i="2" s="1"/>
  <c r="E371" i="2" a="1"/>
  <c r="E371" i="2" s="1"/>
  <c r="E372" i="2" a="1"/>
  <c r="E372" i="2" s="1"/>
  <c r="E373" i="2" a="1"/>
  <c r="E373" i="2" s="1"/>
  <c r="E374" i="2" a="1"/>
  <c r="E374" i="2" s="1"/>
  <c r="E375" i="2" a="1"/>
  <c r="E375" i="2" s="1"/>
  <c r="E376" i="2" a="1"/>
  <c r="E376" i="2" s="1"/>
  <c r="E377" i="2" a="1"/>
  <c r="E377" i="2" s="1"/>
  <c r="E378" i="2" a="1"/>
  <c r="E378" i="2" s="1"/>
  <c r="E379" i="2" a="1"/>
  <c r="E379" i="2" s="1"/>
  <c r="E380" i="2" a="1"/>
  <c r="E380" i="2"/>
  <c r="E381" i="2" a="1"/>
  <c r="E381" i="2" s="1"/>
  <c r="E382" i="2" a="1"/>
  <c r="E382" i="2" s="1"/>
  <c r="E383" i="2" a="1"/>
  <c r="E383" i="2"/>
  <c r="E384" i="2" a="1"/>
  <c r="E384" i="2"/>
  <c r="E385" i="2" a="1"/>
  <c r="E385" i="2" s="1"/>
  <c r="E386" i="2" a="1"/>
  <c r="E386" i="2" s="1"/>
  <c r="E387" i="2" a="1"/>
  <c r="E387" i="2" s="1"/>
  <c r="E388" i="2" a="1"/>
  <c r="E388" i="2" s="1"/>
  <c r="E389" i="2" a="1"/>
  <c r="E389" i="2"/>
  <c r="E390" i="2" a="1"/>
  <c r="E390" i="2" s="1"/>
  <c r="E391" i="2" a="1"/>
  <c r="E391" i="2" s="1"/>
  <c r="E392" i="2" a="1"/>
  <c r="E392" i="2" s="1"/>
  <c r="E393" i="2" a="1"/>
  <c r="E393" i="2" s="1"/>
  <c r="E394" i="2" a="1"/>
  <c r="E394" i="2" s="1"/>
  <c r="E395" i="2" a="1"/>
  <c r="E395" i="2"/>
  <c r="E396" i="2" a="1"/>
  <c r="E396" i="2" s="1"/>
  <c r="E397" i="2" a="1"/>
  <c r="E397" i="2" s="1"/>
  <c r="E398" i="2" a="1"/>
  <c r="E398" i="2" s="1"/>
  <c r="E399" i="2" a="1"/>
  <c r="E399" i="2" s="1"/>
  <c r="E400" i="2" a="1"/>
  <c r="E400" i="2" s="1"/>
  <c r="E401" i="2" a="1"/>
  <c r="E401" i="2" s="1"/>
  <c r="E402" i="2" a="1"/>
  <c r="E402" i="2" s="1"/>
  <c r="E403" i="2" a="1"/>
  <c r="E403" i="2" s="1"/>
  <c r="E404" i="2" a="1"/>
  <c r="E404" i="2" s="1"/>
  <c r="E405" i="2" a="1"/>
  <c r="E405" i="2" s="1"/>
  <c r="E406" i="2" a="1"/>
  <c r="E406" i="2" s="1"/>
  <c r="E407" i="2" a="1"/>
  <c r="E407" i="2" s="1"/>
  <c r="E408" i="2" a="1"/>
  <c r="E408" i="2" s="1"/>
  <c r="E409" i="2" a="1"/>
  <c r="E409" i="2" s="1"/>
  <c r="E410" i="2" a="1"/>
  <c r="E410" i="2"/>
  <c r="E411" i="2" a="1"/>
  <c r="E411" i="2" s="1"/>
  <c r="E412" i="2" a="1"/>
  <c r="E412" i="2" s="1"/>
  <c r="E413" i="2" a="1"/>
  <c r="E413" i="2" s="1"/>
  <c r="E414" i="2" a="1"/>
  <c r="E414" i="2" s="1"/>
  <c r="E415" i="2" a="1"/>
  <c r="E415" i="2" s="1"/>
  <c r="E416" i="2" a="1"/>
  <c r="E416" i="2" s="1"/>
  <c r="E417" i="2" a="1"/>
  <c r="E417" i="2" s="1"/>
  <c r="E418" i="2" a="1"/>
  <c r="E418" i="2" s="1"/>
  <c r="E419" i="2" a="1"/>
  <c r="E419" i="2" s="1"/>
  <c r="E420" i="2" a="1"/>
  <c r="E420" i="2" s="1"/>
  <c r="E421" i="2" a="1"/>
  <c r="E421" i="2" s="1"/>
  <c r="E422" i="2" a="1"/>
  <c r="E422" i="2"/>
  <c r="E423" i="2" a="1"/>
  <c r="E423" i="2" s="1"/>
  <c r="E424" i="2" a="1"/>
  <c r="E424" i="2" s="1"/>
  <c r="E425" i="2" a="1"/>
  <c r="E425" i="2"/>
  <c r="E426" i="2" a="1"/>
  <c r="E426" i="2" s="1"/>
  <c r="E427" i="2" a="1"/>
  <c r="E427" i="2" s="1"/>
  <c r="E428" i="2" a="1"/>
  <c r="E428" i="2" s="1"/>
  <c r="E429" i="2" a="1"/>
  <c r="E429" i="2" s="1"/>
  <c r="E430" i="2" a="1"/>
  <c r="E430" i="2" s="1"/>
  <c r="E431" i="2" a="1"/>
  <c r="E431" i="2" s="1"/>
  <c r="E432" i="2" a="1"/>
  <c r="E432" i="2" s="1"/>
  <c r="E433" i="2" a="1"/>
  <c r="E433" i="2" s="1"/>
  <c r="E434" i="2" a="1"/>
  <c r="E434" i="2"/>
  <c r="E435" i="2" a="1"/>
  <c r="E435" i="2"/>
  <c r="E436" i="2" a="1"/>
  <c r="E436" i="2" s="1"/>
  <c r="E437" i="2" a="1"/>
  <c r="E437" i="2" s="1"/>
  <c r="E438" i="2" a="1"/>
  <c r="E438" i="2" s="1"/>
  <c r="E439" i="2" a="1"/>
  <c r="E439" i="2" s="1"/>
  <c r="E440" i="2" a="1"/>
  <c r="E440" i="2" s="1"/>
  <c r="E441" i="2" a="1"/>
  <c r="E441" i="2"/>
  <c r="E442" i="2" a="1"/>
  <c r="E442" i="2" s="1"/>
  <c r="E443" i="2" a="1"/>
  <c r="E443" i="2"/>
  <c r="E444" i="2" a="1"/>
  <c r="E444" i="2" s="1"/>
  <c r="E445" i="2" a="1"/>
  <c r="E445" i="2" s="1"/>
  <c r="E446" i="2" a="1"/>
  <c r="E446" i="2" s="1"/>
  <c r="E447" i="2" a="1"/>
  <c r="E447" i="2"/>
  <c r="E448" i="2" a="1"/>
  <c r="E448" i="2" s="1"/>
  <c r="E449" i="2" a="1"/>
  <c r="E449" i="2" s="1"/>
  <c r="E450" i="2" a="1"/>
  <c r="E450" i="2" s="1"/>
  <c r="E451" i="2" a="1"/>
  <c r="E451" i="2"/>
  <c r="E452" i="2" a="1"/>
  <c r="E452" i="2" s="1"/>
  <c r="E453" i="2" a="1"/>
  <c r="E453" i="2" s="1"/>
  <c r="E454" i="2" a="1"/>
  <c r="E454" i="2" s="1"/>
  <c r="E455" i="2" a="1"/>
  <c r="E455" i="2" s="1"/>
  <c r="E456" i="2" a="1"/>
  <c r="E456" i="2" s="1"/>
  <c r="E457" i="2" a="1"/>
  <c r="E457" i="2" s="1"/>
  <c r="E458" i="2" a="1"/>
  <c r="E458" i="2" s="1"/>
  <c r="E459" i="2" a="1"/>
  <c r="E459" i="2" s="1"/>
  <c r="E460" i="2" a="1"/>
  <c r="E460" i="2" s="1"/>
  <c r="E461" i="2" a="1"/>
  <c r="E461" i="2"/>
  <c r="E462" i="2" a="1"/>
  <c r="E462" i="2"/>
  <c r="E463" i="2" a="1"/>
  <c r="E463" i="2"/>
  <c r="E464" i="2" a="1"/>
  <c r="E464" i="2"/>
  <c r="E465" i="2" a="1"/>
  <c r="E465" i="2" s="1"/>
  <c r="E466" i="2" a="1"/>
  <c r="E466" i="2" s="1"/>
  <c r="E467" i="2" a="1"/>
  <c r="E467" i="2" s="1"/>
  <c r="E468" i="2" a="1"/>
  <c r="E468" i="2" s="1"/>
  <c r="E469" i="2" a="1"/>
  <c r="E469" i="2" s="1"/>
  <c r="E470" i="2" a="1"/>
  <c r="E470" i="2" s="1"/>
  <c r="E471" i="2" a="1"/>
  <c r="E471" i="2" s="1"/>
  <c r="E472" i="2" a="1"/>
  <c r="E472" i="2" s="1"/>
  <c r="E473" i="2" a="1"/>
  <c r="E473" i="2" s="1"/>
  <c r="E474" i="2" a="1"/>
  <c r="E474" i="2"/>
  <c r="E475" i="2" a="1"/>
  <c r="E475" i="2" s="1"/>
  <c r="E476" i="2" a="1"/>
  <c r="E476" i="2"/>
  <c r="E477" i="2" a="1"/>
  <c r="E477" i="2"/>
  <c r="E478" i="2" a="1"/>
  <c r="E478" i="2" s="1"/>
  <c r="E479" i="2" a="1"/>
  <c r="E479" i="2" s="1"/>
  <c r="E480" i="2" a="1"/>
  <c r="E480" i="2" s="1"/>
  <c r="E481" i="2" a="1"/>
  <c r="E481" i="2" s="1"/>
  <c r="E482" i="2" a="1"/>
  <c r="E482" i="2"/>
  <c r="E483" i="2" a="1"/>
  <c r="E483" i="2" s="1"/>
  <c r="E484" i="2" a="1"/>
  <c r="E484" i="2" s="1"/>
  <c r="E485" i="2" a="1"/>
  <c r="E485" i="2" s="1"/>
  <c r="E486" i="2" a="1"/>
  <c r="E486" i="2" s="1"/>
  <c r="E487" i="2" a="1"/>
  <c r="E487" i="2"/>
  <c r="E488" i="2" a="1"/>
  <c r="E488" i="2" s="1"/>
  <c r="E489" i="2" a="1"/>
  <c r="E489" i="2" s="1"/>
  <c r="E490" i="2" a="1"/>
  <c r="E490" i="2" s="1"/>
  <c r="E491" i="2" a="1"/>
  <c r="E491" i="2"/>
  <c r="E492" i="2" a="1"/>
  <c r="E492" i="2" s="1"/>
  <c r="E493" i="2" a="1"/>
  <c r="E493" i="2" s="1"/>
  <c r="E494" i="2" a="1"/>
  <c r="E494" i="2"/>
  <c r="E495" i="2" a="1"/>
  <c r="E495" i="2" s="1"/>
  <c r="E496" i="2" a="1"/>
  <c r="E496" i="2" s="1"/>
  <c r="E497" i="2" a="1"/>
  <c r="E497" i="2" s="1"/>
  <c r="E498" i="2" a="1"/>
  <c r="E498" i="2"/>
  <c r="E499" i="2" a="1"/>
  <c r="E499" i="2" s="1"/>
  <c r="E500" i="2" a="1"/>
  <c r="E500" i="2"/>
  <c r="E501" i="2" a="1"/>
  <c r="E501" i="2" s="1"/>
  <c r="E502" i="2" a="1"/>
  <c r="E502" i="2" s="1"/>
  <c r="E503" i="2" a="1"/>
  <c r="E503" i="2" s="1"/>
  <c r="E504" i="2" a="1"/>
  <c r="E504" i="2" s="1"/>
  <c r="E505" i="2" a="1"/>
  <c r="E505" i="2" s="1"/>
  <c r="E506" i="2" a="1"/>
  <c r="E506" i="2"/>
  <c r="E507" i="2" a="1"/>
  <c r="E507" i="2" s="1"/>
  <c r="E508" i="2" a="1"/>
  <c r="E508" i="2" s="1"/>
  <c r="E509" i="2" a="1"/>
  <c r="E509" i="2"/>
  <c r="E510" i="2" a="1"/>
  <c r="E510" i="2" s="1"/>
  <c r="E511" i="2" a="1"/>
  <c r="E511" i="2" s="1"/>
  <c r="E512" i="2" a="1"/>
  <c r="E512" i="2" s="1"/>
  <c r="E513" i="2" a="1"/>
  <c r="E513" i="2"/>
  <c r="E514" i="2" a="1"/>
  <c r="E514" i="2" s="1"/>
  <c r="E515" i="2" a="1"/>
  <c r="E515" i="2"/>
  <c r="E516" i="2" a="1"/>
  <c r="E516" i="2" s="1"/>
  <c r="E517" i="2" a="1"/>
  <c r="E517" i="2" s="1"/>
  <c r="E518" i="2" a="1"/>
  <c r="E518" i="2" s="1"/>
  <c r="E519" i="2" a="1"/>
  <c r="E519" i="2" s="1"/>
  <c r="E520" i="2" a="1"/>
  <c r="E520" i="2" s="1"/>
  <c r="E521" i="2" a="1"/>
  <c r="E521" i="2" s="1"/>
  <c r="E522" i="2" a="1"/>
  <c r="E522" i="2"/>
  <c r="E523" i="2" a="1"/>
  <c r="E523" i="2"/>
  <c r="E524" i="2" a="1"/>
  <c r="E524" i="2" s="1"/>
  <c r="E525" i="2" a="1"/>
  <c r="E525" i="2" s="1"/>
  <c r="E526" i="2" a="1"/>
  <c r="E526" i="2" s="1"/>
  <c r="E527" i="2" a="1"/>
  <c r="E527" i="2" s="1"/>
  <c r="E528" i="2" a="1"/>
  <c r="E528" i="2" s="1"/>
  <c r="E529" i="2" a="1"/>
  <c r="E529" i="2" s="1"/>
  <c r="E530" i="2" a="1"/>
  <c r="E530" i="2" s="1"/>
  <c r="E531" i="2" a="1"/>
  <c r="E531" i="2" s="1"/>
  <c r="E532" i="2" a="1"/>
  <c r="E532" i="2" s="1"/>
  <c r="E533" i="2" a="1"/>
  <c r="E533" i="2"/>
  <c r="E534" i="2" a="1"/>
  <c r="E534" i="2"/>
  <c r="E535" i="2" a="1"/>
  <c r="E535" i="2" s="1"/>
  <c r="E536" i="2" a="1"/>
  <c r="E536" i="2" s="1"/>
  <c r="E537" i="2" a="1"/>
  <c r="E537" i="2"/>
  <c r="E538" i="2" a="1"/>
  <c r="E538" i="2" s="1"/>
  <c r="E539" i="2" a="1"/>
  <c r="E539" i="2" s="1"/>
  <c r="E540" i="2" a="1"/>
  <c r="E540" i="2"/>
  <c r="E541" i="2" a="1"/>
  <c r="E541" i="2" s="1"/>
  <c r="E542" i="2" a="1"/>
  <c r="E542" i="2" s="1"/>
  <c r="E543" i="2" a="1"/>
  <c r="E543" i="2" s="1"/>
  <c r="E544" i="2" a="1"/>
  <c r="E544" i="2" s="1"/>
  <c r="E545" i="2" a="1"/>
  <c r="E545" i="2" s="1"/>
  <c r="E546" i="2" a="1"/>
  <c r="E546" i="2" s="1"/>
  <c r="E547" i="2" a="1"/>
  <c r="E547" i="2" s="1"/>
  <c r="E548" i="2" a="1"/>
  <c r="E548" i="2"/>
  <c r="E549" i="2" a="1"/>
  <c r="E549" i="2" s="1"/>
  <c r="E550" i="2" a="1"/>
  <c r="E550" i="2" s="1"/>
  <c r="E551" i="2" a="1"/>
  <c r="E551" i="2" s="1"/>
  <c r="E552" i="2" a="1"/>
  <c r="E552" i="2" s="1"/>
  <c r="E553" i="2" a="1"/>
  <c r="E553" i="2" s="1"/>
  <c r="E554" i="2" a="1"/>
  <c r="E554" i="2"/>
  <c r="E555" i="2" a="1"/>
  <c r="E555" i="2" s="1"/>
  <c r="E556" i="2" a="1"/>
  <c r="E556" i="2" s="1"/>
  <c r="E557" i="2" a="1"/>
  <c r="E557" i="2" s="1"/>
  <c r="E558" i="2" a="1"/>
  <c r="E558" i="2" s="1"/>
  <c r="E559" i="2" a="1"/>
  <c r="E559" i="2" s="1"/>
  <c r="E560" i="2" a="1"/>
  <c r="E560" i="2" s="1"/>
  <c r="E561" i="2" a="1"/>
  <c r="E561" i="2" s="1"/>
  <c r="E562" i="2" a="1"/>
  <c r="E562" i="2" s="1"/>
  <c r="E563" i="2" a="1"/>
  <c r="E563" i="2"/>
  <c r="E564" i="2" a="1"/>
  <c r="E564" i="2" s="1"/>
  <c r="E565" i="2" a="1"/>
  <c r="E565" i="2"/>
  <c r="E566" i="2" a="1"/>
  <c r="E566" i="2" s="1"/>
  <c r="E567" i="2" a="1"/>
  <c r="E567" i="2" s="1"/>
  <c r="E568" i="2" a="1"/>
  <c r="E568" i="2" s="1"/>
  <c r="E569" i="2" a="1"/>
  <c r="E569" i="2" s="1"/>
  <c r="E570" i="2" a="1"/>
  <c r="E570" i="2" s="1"/>
  <c r="E571" i="2" a="1"/>
  <c r="E571" i="2" s="1"/>
  <c r="E572" i="2" a="1"/>
  <c r="E572" i="2"/>
  <c r="E573" i="2" a="1"/>
  <c r="E573" i="2"/>
  <c r="E574" i="2" a="1"/>
  <c r="E574" i="2" s="1"/>
  <c r="E575" i="2" a="1"/>
  <c r="E575" i="2" s="1"/>
  <c r="E576" i="2" a="1"/>
  <c r="E576" i="2" s="1"/>
  <c r="E577" i="2" a="1"/>
  <c r="E577" i="2"/>
  <c r="E578" i="2" a="1"/>
  <c r="E578" i="2" s="1"/>
  <c r="E579" i="2" a="1"/>
  <c r="E579" i="2"/>
  <c r="E580" i="2" a="1"/>
  <c r="E580" i="2" s="1"/>
  <c r="E581" i="2" a="1"/>
  <c r="E581" i="2" s="1"/>
  <c r="E582" i="2" a="1"/>
  <c r="E582" i="2" s="1"/>
  <c r="E583" i="2" a="1"/>
  <c r="E583" i="2" s="1"/>
  <c r="E584" i="2" a="1"/>
  <c r="E584" i="2" s="1"/>
  <c r="E585" i="2" a="1"/>
  <c r="E585" i="2" s="1"/>
  <c r="E586" i="2" a="1"/>
  <c r="E586" i="2" s="1"/>
  <c r="E587" i="2" a="1"/>
  <c r="E587" i="2" s="1"/>
  <c r="E588" i="2" a="1"/>
  <c r="E588" i="2" s="1"/>
  <c r="E589" i="2" a="1"/>
  <c r="E589" i="2" s="1"/>
  <c r="E590" i="2" a="1"/>
  <c r="E590" i="2" s="1"/>
  <c r="E591" i="2" a="1"/>
  <c r="E591" i="2" s="1"/>
  <c r="E592" i="2" a="1"/>
  <c r="E592" i="2" s="1"/>
  <c r="E593" i="2" a="1"/>
  <c r="E593" i="2" s="1"/>
  <c r="E594" i="2" a="1"/>
  <c r="E594" i="2" s="1"/>
  <c r="E595" i="2" a="1"/>
  <c r="E595" i="2"/>
  <c r="E596" i="2" a="1"/>
  <c r="E596" i="2" s="1"/>
  <c r="E597" i="2" a="1"/>
  <c r="E597" i="2" s="1"/>
  <c r="E598" i="2" a="1"/>
  <c r="E598" i="2" s="1"/>
  <c r="E599" i="2" a="1"/>
  <c r="E599" i="2" s="1"/>
  <c r="E600" i="2" a="1"/>
  <c r="E600" i="2"/>
  <c r="E601" i="2" a="1"/>
  <c r="E601" i="2" s="1"/>
  <c r="E602" i="2" a="1"/>
  <c r="E602" i="2" s="1"/>
  <c r="E603" i="2" a="1"/>
  <c r="E603" i="2" s="1"/>
  <c r="E604" i="2" a="1"/>
  <c r="E604" i="2"/>
  <c r="E605" i="2" a="1"/>
  <c r="E605" i="2" s="1"/>
  <c r="E606" i="2" a="1"/>
  <c r="E606" i="2" s="1"/>
  <c r="E607" i="2" a="1"/>
  <c r="E607" i="2" s="1"/>
  <c r="E608" i="2" a="1"/>
  <c r="E608" i="2" s="1"/>
  <c r="E609" i="2" a="1"/>
  <c r="E609" i="2" s="1"/>
  <c r="E610" i="2" a="1"/>
  <c r="E610" i="2"/>
  <c r="E611" i="2" a="1"/>
  <c r="E611" i="2" s="1"/>
  <c r="E612" i="2" a="1"/>
  <c r="E612" i="2"/>
  <c r="E613" i="2" a="1"/>
  <c r="E613" i="2" s="1"/>
  <c r="E614" i="2" a="1"/>
  <c r="E614" i="2" s="1"/>
  <c r="E615" i="2" a="1"/>
  <c r="E615" i="2" s="1"/>
  <c r="E616" i="2" a="1"/>
  <c r="E616" i="2"/>
  <c r="E617" i="2" a="1"/>
  <c r="E617" i="2" s="1"/>
  <c r="E618" i="2" a="1"/>
  <c r="E618" i="2" s="1"/>
  <c r="E619" i="2" a="1"/>
  <c r="E619" i="2" s="1"/>
  <c r="E620" i="2" a="1"/>
  <c r="E620" i="2" s="1"/>
  <c r="E621" i="2" a="1"/>
  <c r="E621" i="2"/>
  <c r="E622" i="2" a="1"/>
  <c r="E622" i="2" s="1"/>
  <c r="E623" i="2" a="1"/>
  <c r="E623" i="2"/>
  <c r="E624" i="2" a="1"/>
  <c r="E624" i="2" s="1"/>
  <c r="E625" i="2" a="1"/>
  <c r="E625" i="2" s="1"/>
  <c r="E626" i="2" a="1"/>
  <c r="E626" i="2" s="1"/>
  <c r="E627" i="2" a="1"/>
  <c r="E627" i="2" s="1"/>
  <c r="E628" i="2" a="1"/>
  <c r="E628" i="2" s="1"/>
  <c r="E629" i="2" a="1"/>
  <c r="E629" i="2" s="1"/>
  <c r="E630" i="2" a="1"/>
  <c r="E630" i="2"/>
  <c r="E631" i="2" a="1"/>
  <c r="E631" i="2" s="1"/>
  <c r="E632" i="2" a="1"/>
  <c r="E632" i="2"/>
  <c r="E633" i="2" a="1"/>
  <c r="E633" i="2" s="1"/>
  <c r="E634" i="2" a="1"/>
  <c r="E634" i="2" s="1"/>
  <c r="E635" i="2" a="1"/>
  <c r="E635" i="2" s="1"/>
  <c r="E636" i="2" a="1"/>
  <c r="E636" i="2" s="1"/>
  <c r="E637" i="2" a="1"/>
  <c r="E637" i="2" s="1"/>
  <c r="E638" i="2" a="1"/>
  <c r="E638" i="2"/>
  <c r="E639" i="2" a="1"/>
  <c r="E639" i="2" s="1"/>
  <c r="E640" i="2" a="1"/>
  <c r="E640" i="2" s="1"/>
  <c r="E641" i="2" a="1"/>
  <c r="E641" i="2" s="1"/>
  <c r="E642" i="2" a="1"/>
  <c r="E642" i="2" s="1"/>
  <c r="E643" i="2" a="1"/>
  <c r="E643" i="2" s="1"/>
  <c r="E644" i="2" a="1"/>
  <c r="E644" i="2" s="1"/>
  <c r="E645" i="2" a="1"/>
  <c r="E645" i="2" s="1"/>
  <c r="E646" i="2" a="1"/>
  <c r="E646" i="2" s="1"/>
  <c r="E647" i="2" a="1"/>
  <c r="E647" i="2"/>
  <c r="E648" i="2" a="1"/>
  <c r="E648" i="2" s="1"/>
  <c r="E649" i="2" a="1"/>
  <c r="E649" i="2" s="1"/>
  <c r="E650" i="2" a="1"/>
  <c r="E650" i="2" s="1"/>
  <c r="E651" i="2" a="1"/>
  <c r="E651" i="2" s="1"/>
  <c r="E652" i="2" a="1"/>
  <c r="E652" i="2" s="1"/>
  <c r="E653" i="2" a="1"/>
  <c r="E653" i="2" s="1"/>
  <c r="E654" i="2" a="1"/>
  <c r="E654" i="2" s="1"/>
  <c r="E655" i="2" a="1"/>
  <c r="E655" i="2" s="1"/>
  <c r="E656" i="2" a="1"/>
  <c r="E656" i="2" s="1"/>
  <c r="E657" i="2" a="1"/>
  <c r="E657" i="2" s="1"/>
  <c r="E658" i="2" a="1"/>
  <c r="E658" i="2" s="1"/>
  <c r="E659" i="2" a="1"/>
  <c r="E659" i="2" s="1"/>
  <c r="E660" i="2" a="1"/>
  <c r="E660" i="2"/>
  <c r="E661" i="2" a="1"/>
  <c r="E661" i="2" s="1"/>
  <c r="E662" i="2" a="1"/>
  <c r="E662" i="2" s="1"/>
  <c r="E663" i="2" a="1"/>
  <c r="E663" i="2"/>
  <c r="E664" i="2" a="1"/>
  <c r="E664" i="2" s="1"/>
  <c r="E665" i="2" a="1"/>
  <c r="E665" i="2" s="1"/>
  <c r="E666" i="2" a="1"/>
  <c r="E666" i="2"/>
  <c r="E667" i="2" a="1"/>
  <c r="E667" i="2" s="1"/>
  <c r="E668" i="2" a="1"/>
  <c r="E668" i="2" s="1"/>
  <c r="E669" i="2" a="1"/>
  <c r="E669" i="2"/>
  <c r="E670" i="2" a="1"/>
  <c r="E670" i="2"/>
  <c r="E671" i="2" a="1"/>
  <c r="E671" i="2" s="1"/>
  <c r="E672" i="2" a="1"/>
  <c r="E672" i="2" s="1"/>
  <c r="E673" i="2" a="1"/>
  <c r="E673" i="2" s="1"/>
  <c r="E674" i="2" a="1"/>
  <c r="E674" i="2" s="1"/>
  <c r="E675" i="2" a="1"/>
  <c r="E675" i="2" s="1"/>
  <c r="E676" i="2" a="1"/>
  <c r="E676" i="2"/>
  <c r="E677" i="2" a="1"/>
  <c r="E677" i="2" s="1"/>
  <c r="E678" i="2" a="1"/>
  <c r="E678" i="2" s="1"/>
  <c r="E679" i="2" a="1"/>
  <c r="E679" i="2" s="1"/>
  <c r="E680" i="2" a="1"/>
  <c r="E680" i="2"/>
  <c r="E681" i="2" a="1"/>
  <c r="E681" i="2" s="1"/>
  <c r="E682" i="2" a="1"/>
  <c r="E682" i="2" s="1"/>
  <c r="E683" i="2" a="1"/>
  <c r="E683" i="2" s="1"/>
  <c r="E684" i="2" a="1"/>
  <c r="E684" i="2"/>
  <c r="E685" i="2" a="1"/>
  <c r="E685" i="2" s="1"/>
  <c r="E686" i="2" a="1"/>
  <c r="E686" i="2"/>
  <c r="E687" i="2" a="1"/>
  <c r="E687" i="2"/>
  <c r="E688" i="2" a="1"/>
  <c r="E688" i="2" s="1"/>
  <c r="E689" i="2" a="1"/>
  <c r="E689" i="2" s="1"/>
  <c r="E690" i="2" a="1"/>
  <c r="E690" i="2" s="1"/>
  <c r="E691" i="2" a="1"/>
  <c r="E691" i="2" s="1"/>
  <c r="E692" i="2" a="1"/>
  <c r="E692" i="2"/>
  <c r="E693" i="2" a="1"/>
  <c r="E693" i="2"/>
  <c r="E694" i="2" a="1"/>
  <c r="E694" i="2" s="1"/>
  <c r="E695" i="2" a="1"/>
  <c r="E695" i="2"/>
  <c r="E696" i="2" a="1"/>
  <c r="E696" i="2" s="1"/>
  <c r="E697" i="2" a="1"/>
  <c r="E697" i="2" s="1"/>
  <c r="E698" i="2" a="1"/>
  <c r="E698" i="2" s="1"/>
  <c r="E699" i="2" a="1"/>
  <c r="E699" i="2"/>
  <c r="E700" i="2" a="1"/>
  <c r="E700" i="2" s="1"/>
  <c r="E701" i="2" a="1"/>
  <c r="E701" i="2" s="1"/>
  <c r="E702" i="2" a="1"/>
  <c r="E702" i="2" s="1"/>
  <c r="E703" i="2" a="1"/>
  <c r="E703" i="2" s="1"/>
  <c r="E704" i="2" a="1"/>
  <c r="E704" i="2"/>
  <c r="E705" i="2" a="1"/>
  <c r="E705" i="2" s="1"/>
  <c r="E706" i="2" a="1"/>
  <c r="E706" i="2" s="1"/>
  <c r="E707" i="2" a="1"/>
  <c r="E707" i="2" s="1"/>
  <c r="E708" i="2" a="1"/>
  <c r="E708" i="2"/>
  <c r="E709" i="2" a="1"/>
  <c r="E709" i="2" s="1"/>
  <c r="E710" i="2" a="1"/>
  <c r="E710" i="2" s="1"/>
  <c r="E711" i="2" a="1"/>
  <c r="E711" i="2" s="1"/>
  <c r="E712" i="2" a="1"/>
  <c r="E712" i="2" s="1"/>
  <c r="E713" i="2" a="1"/>
  <c r="E713" i="2"/>
  <c r="E714" i="2" a="1"/>
  <c r="E714" i="2" s="1"/>
  <c r="E715" i="2" a="1"/>
  <c r="E715" i="2" s="1"/>
  <c r="E716" i="2" a="1"/>
  <c r="E716" i="2" s="1"/>
  <c r="E717" i="2" a="1"/>
  <c r="E717" i="2" s="1"/>
  <c r="E718" i="2" a="1"/>
  <c r="E718" i="2" s="1"/>
  <c r="E719" i="2" a="1"/>
  <c r="E719" i="2" s="1"/>
  <c r="E720" i="2" a="1"/>
  <c r="E720" i="2" s="1"/>
  <c r="E721" i="2" a="1"/>
  <c r="E721" i="2" s="1"/>
  <c r="E722" i="2" a="1"/>
  <c r="E722" i="2" s="1"/>
  <c r="E723" i="2" a="1"/>
  <c r="E723" i="2" s="1"/>
  <c r="E724" i="2" a="1"/>
  <c r="E724" i="2" s="1"/>
  <c r="E725" i="2" a="1"/>
  <c r="E725" i="2" s="1"/>
  <c r="E726" i="2" a="1"/>
  <c r="E726" i="2"/>
  <c r="E727" i="2" a="1"/>
  <c r="E727" i="2" s="1"/>
  <c r="E728" i="2" a="1"/>
  <c r="E728" i="2" s="1"/>
  <c r="E729" i="2" a="1"/>
  <c r="E729" i="2" s="1"/>
  <c r="E730" i="2" a="1"/>
  <c r="E730" i="2" s="1"/>
  <c r="E731" i="2" a="1"/>
  <c r="E731" i="2" s="1"/>
  <c r="E732" i="2" a="1"/>
  <c r="E732" i="2" s="1"/>
  <c r="E733" i="2" a="1"/>
  <c r="E733" i="2" s="1"/>
  <c r="E734" i="2" a="1"/>
  <c r="E734" i="2"/>
  <c r="E735" i="2" a="1"/>
  <c r="E735" i="2"/>
  <c r="E736" i="2" a="1"/>
  <c r="E736" i="2" s="1"/>
  <c r="E737" i="2" a="1"/>
  <c r="E737" i="2" s="1"/>
  <c r="E738" i="2" a="1"/>
  <c r="E738" i="2" s="1"/>
  <c r="E739" i="2" a="1"/>
  <c r="E739" i="2" s="1"/>
  <c r="E740" i="2" a="1"/>
  <c r="E740" i="2"/>
  <c r="E741" i="2" a="1"/>
  <c r="E741" i="2"/>
  <c r="E742" i="2" a="1"/>
  <c r="E742" i="2" s="1"/>
  <c r="E743" i="2" a="1"/>
  <c r="E743" i="2" s="1"/>
  <c r="E744" i="2" a="1"/>
  <c r="E744" i="2"/>
  <c r="E745" i="2" a="1"/>
  <c r="E745" i="2" s="1"/>
  <c r="E746" i="2" a="1"/>
  <c r="E746" i="2" s="1"/>
  <c r="E747" i="2" a="1"/>
  <c r="E747" i="2"/>
  <c r="E748" i="2" a="1"/>
  <c r="E748" i="2" s="1"/>
  <c r="E749" i="2" a="1"/>
  <c r="E749" i="2" s="1"/>
  <c r="E750" i="2" a="1"/>
  <c r="E750" i="2" s="1"/>
  <c r="E751" i="2" a="1"/>
  <c r="E751" i="2" s="1"/>
  <c r="E752" i="2" a="1"/>
  <c r="E752" i="2" s="1"/>
  <c r="E753" i="2" a="1"/>
  <c r="E753" i="2" s="1"/>
  <c r="E754" i="2" a="1"/>
  <c r="E754" i="2" s="1"/>
  <c r="E755" i="2" a="1"/>
  <c r="E755" i="2" s="1"/>
  <c r="E756" i="2" a="1"/>
  <c r="E756" i="2"/>
  <c r="E757" i="2" a="1"/>
  <c r="E757" i="2" s="1"/>
  <c r="E758" i="2" a="1"/>
  <c r="E758" i="2"/>
  <c r="E759" i="2" a="1"/>
  <c r="E759" i="2" s="1"/>
  <c r="E760" i="2" a="1"/>
  <c r="E760" i="2" s="1"/>
  <c r="E761" i="2" a="1"/>
  <c r="E761" i="2" s="1"/>
  <c r="E762" i="2" a="1"/>
  <c r="E762" i="2" s="1"/>
  <c r="E763" i="2" a="1"/>
  <c r="E763" i="2" s="1"/>
  <c r="E764" i="2" a="1"/>
  <c r="E764" i="2" s="1"/>
  <c r="E765" i="2" a="1"/>
  <c r="E765" i="2" s="1"/>
  <c r="E766" i="2" a="1"/>
  <c r="E766" i="2" s="1"/>
  <c r="E767" i="2" a="1"/>
  <c r="E767" i="2" s="1"/>
  <c r="E768" i="2" a="1"/>
  <c r="E768" i="2" s="1"/>
  <c r="E769" i="2" a="1"/>
  <c r="E769" i="2" s="1"/>
  <c r="E770" i="2" a="1"/>
  <c r="E770" i="2" s="1"/>
  <c r="E771" i="2" a="1"/>
  <c r="E771" i="2" s="1"/>
  <c r="E772" i="2" a="1"/>
  <c r="E772" i="2" s="1"/>
  <c r="E773" i="2" a="1"/>
  <c r="E773" i="2" s="1"/>
  <c r="E774" i="2" a="1"/>
  <c r="E774" i="2" s="1"/>
  <c r="E775" i="2" a="1"/>
  <c r="E775" i="2" s="1"/>
  <c r="E776" i="2" a="1"/>
  <c r="E776" i="2"/>
  <c r="E777" i="2" a="1"/>
  <c r="E777" i="2"/>
  <c r="E778" i="2" a="1"/>
  <c r="E778" i="2" s="1"/>
  <c r="E779" i="2" a="1"/>
  <c r="E779" i="2" s="1"/>
  <c r="E780" i="2" a="1"/>
  <c r="E780" i="2" s="1"/>
  <c r="E781" i="2" a="1"/>
  <c r="E781" i="2" s="1"/>
  <c r="E782" i="2" a="1"/>
  <c r="E782" i="2" s="1"/>
  <c r="E783" i="2" a="1"/>
  <c r="E783" i="2" s="1"/>
  <c r="E784" i="2" a="1"/>
  <c r="E784" i="2" s="1"/>
  <c r="E785" i="2" a="1"/>
  <c r="E785" i="2"/>
  <c r="E786" i="2" a="1"/>
  <c r="E786" i="2" s="1"/>
  <c r="E787" i="2" a="1"/>
  <c r="E787" i="2" s="1"/>
  <c r="E788" i="2" a="1"/>
  <c r="E788" i="2" s="1"/>
  <c r="E789" i="2" a="1"/>
  <c r="E789" i="2" s="1"/>
  <c r="E790" i="2" a="1"/>
  <c r="E790" i="2" s="1"/>
  <c r="E791" i="2" a="1"/>
  <c r="E791" i="2" s="1"/>
  <c r="E792" i="2" a="1"/>
  <c r="E792" i="2"/>
  <c r="E793" i="2" a="1"/>
  <c r="E793" i="2" s="1"/>
  <c r="E794" i="2" a="1"/>
  <c r="E794" i="2"/>
  <c r="E795" i="2" a="1"/>
  <c r="E795" i="2"/>
  <c r="E796" i="2" a="1"/>
  <c r="E796" i="2" s="1"/>
  <c r="E797" i="2" a="1"/>
  <c r="E797" i="2" s="1"/>
  <c r="E798" i="2" a="1"/>
  <c r="E798" i="2" s="1"/>
  <c r="E799" i="2" a="1"/>
  <c r="E799" i="2" s="1"/>
  <c r="E800" i="2" a="1"/>
  <c r="E800" i="2" s="1"/>
  <c r="E801" i="2" a="1"/>
  <c r="E801" i="2" s="1"/>
  <c r="E802" i="2" a="1"/>
  <c r="E802" i="2" s="1"/>
  <c r="E803" i="2" a="1"/>
  <c r="E803" i="2" s="1"/>
  <c r="E804" i="2" a="1"/>
  <c r="E804" i="2" s="1"/>
  <c r="E805" i="2" a="1"/>
  <c r="E805" i="2" s="1"/>
  <c r="E806" i="2" a="1"/>
  <c r="E806" i="2" s="1"/>
  <c r="E807" i="2" a="1"/>
  <c r="E807" i="2" s="1"/>
  <c r="E808" i="2" a="1"/>
  <c r="E808" i="2" s="1"/>
  <c r="E809" i="2" a="1"/>
  <c r="E809" i="2"/>
  <c r="E810" i="2" a="1"/>
  <c r="E810" i="2" s="1"/>
  <c r="E811" i="2" a="1"/>
  <c r="E811" i="2" s="1"/>
  <c r="E812" i="2" a="1"/>
  <c r="E812" i="2"/>
  <c r="E813" i="2" a="1"/>
  <c r="E813" i="2"/>
  <c r="E814" i="2" a="1"/>
  <c r="E814" i="2" s="1"/>
  <c r="E815" i="2" a="1"/>
  <c r="E815" i="2" s="1"/>
  <c r="E816" i="2" a="1"/>
  <c r="E816" i="2" s="1"/>
  <c r="E817" i="2" a="1"/>
  <c r="E817" i="2" s="1"/>
  <c r="E818" i="2" a="1"/>
  <c r="E818" i="2" s="1"/>
  <c r="E819" i="2" a="1"/>
  <c r="E819" i="2" s="1"/>
  <c r="E820" i="2" a="1"/>
  <c r="E820" i="2" s="1"/>
  <c r="E821" i="2" a="1"/>
  <c r="E821" i="2" s="1"/>
  <c r="E822" i="2" a="1"/>
  <c r="E822" i="2" s="1"/>
  <c r="E823" i="2" a="1"/>
  <c r="E823" i="2" s="1"/>
  <c r="E824" i="2" a="1"/>
  <c r="E824" i="2" s="1"/>
  <c r="E825" i="2" a="1"/>
  <c r="E825" i="2" s="1"/>
  <c r="E826" i="2" a="1"/>
  <c r="E826" i="2" s="1"/>
  <c r="E827" i="2" a="1"/>
  <c r="E827" i="2"/>
  <c r="E828" i="2" a="1"/>
  <c r="E828" i="2" s="1"/>
  <c r="E829" i="2" a="1"/>
  <c r="E829" i="2" s="1"/>
  <c r="E830" i="2" a="1"/>
  <c r="E830" i="2"/>
  <c r="E831" i="2" a="1"/>
  <c r="E831" i="2" s="1"/>
  <c r="E832" i="2" a="1"/>
  <c r="E832" i="2" s="1"/>
  <c r="E833" i="2" a="1"/>
  <c r="E833" i="2" s="1"/>
  <c r="E834" i="2" a="1"/>
  <c r="E834" i="2" s="1"/>
  <c r="E835" i="2" a="1"/>
  <c r="E835" i="2" s="1"/>
  <c r="E836" i="2" a="1"/>
  <c r="E836" i="2"/>
  <c r="E837" i="2" a="1"/>
  <c r="E837" i="2" s="1"/>
  <c r="E838" i="2" a="1"/>
  <c r="E838" i="2" s="1"/>
  <c r="E839" i="2" a="1"/>
  <c r="E839" i="2" s="1"/>
  <c r="E840" i="2" a="1"/>
  <c r="E840" i="2" s="1"/>
  <c r="E841" i="2" a="1"/>
  <c r="E841" i="2" s="1"/>
  <c r="E842" i="2" a="1"/>
  <c r="E842" i="2" s="1"/>
  <c r="E843" i="2" a="1"/>
  <c r="E843" i="2"/>
  <c r="E844" i="2" a="1"/>
  <c r="E844" i="2" s="1"/>
  <c r="E845" i="2" a="1"/>
  <c r="E845" i="2" s="1"/>
  <c r="E846" i="2" a="1"/>
  <c r="E846" i="2" s="1"/>
  <c r="E847" i="2" a="1"/>
  <c r="E847" i="2" s="1"/>
  <c r="E848" i="2" a="1"/>
  <c r="E848" i="2" s="1"/>
  <c r="E849" i="2" a="1"/>
  <c r="E849" i="2" s="1"/>
  <c r="E850" i="2" a="1"/>
  <c r="E850" i="2" s="1"/>
  <c r="E851" i="2" a="1"/>
  <c r="E851" i="2" s="1"/>
  <c r="E852" i="2" a="1"/>
  <c r="E852" i="2" s="1"/>
  <c r="E853" i="2" a="1"/>
  <c r="E853" i="2" s="1"/>
  <c r="E854" i="2" a="1"/>
  <c r="E854" i="2" s="1"/>
  <c r="E855" i="2" a="1"/>
  <c r="E855" i="2" s="1"/>
  <c r="E856" i="2" a="1"/>
  <c r="E856" i="2" s="1"/>
  <c r="E857" i="2" a="1"/>
  <c r="E857" i="2" s="1"/>
  <c r="E858" i="2" a="1"/>
  <c r="E858" i="2" s="1"/>
  <c r="E859" i="2" a="1"/>
  <c r="E859" i="2" s="1"/>
  <c r="E860" i="2" a="1"/>
  <c r="E860" i="2" s="1"/>
  <c r="E861" i="2" a="1"/>
  <c r="E861" i="2" s="1"/>
  <c r="E862" i="2" a="1"/>
  <c r="E862" i="2" s="1"/>
  <c r="E863" i="2" a="1"/>
  <c r="E863" i="2"/>
  <c r="E864" i="2" a="1"/>
  <c r="E864" i="2"/>
  <c r="E865" i="2" a="1"/>
  <c r="E865" i="2" s="1"/>
  <c r="E866" i="2" a="1"/>
  <c r="E866" i="2" s="1"/>
  <c r="E867" i="2" a="1"/>
  <c r="E867" i="2" s="1"/>
  <c r="E868" i="2" a="1"/>
  <c r="E868" i="2" s="1"/>
  <c r="E869" i="2" a="1"/>
  <c r="E869" i="2"/>
  <c r="E870" i="2" a="1"/>
  <c r="E870" i="2" s="1"/>
  <c r="E871" i="2" a="1"/>
  <c r="E871" i="2" s="1"/>
  <c r="E872" i="2" a="1"/>
  <c r="E872" i="2"/>
  <c r="E873" i="2" a="1"/>
  <c r="E873" i="2" s="1"/>
  <c r="E874" i="2" a="1"/>
  <c r="E874" i="2" s="1"/>
  <c r="E875" i="2" a="1"/>
  <c r="E875" i="2" s="1"/>
  <c r="E876" i="2" a="1"/>
  <c r="E876" i="2" s="1"/>
  <c r="E877" i="2" a="1"/>
  <c r="E877" i="2" s="1"/>
  <c r="E878" i="2" a="1"/>
  <c r="E878" i="2" s="1"/>
  <c r="E879" i="2" a="1"/>
  <c r="E879" i="2"/>
  <c r="E880" i="2" a="1"/>
  <c r="E880" i="2" s="1"/>
  <c r="E881" i="2" a="1"/>
  <c r="E881" i="2"/>
  <c r="E882" i="2" a="1"/>
  <c r="E882" i="2"/>
  <c r="E883" i="2" a="1"/>
  <c r="E883" i="2" s="1"/>
  <c r="E884" i="2" a="1"/>
  <c r="E884" i="2" s="1"/>
  <c r="E885" i="2" a="1"/>
  <c r="E885" i="2" s="1"/>
  <c r="E886" i="2" a="1"/>
  <c r="E886" i="2" s="1"/>
  <c r="E887" i="2" a="1"/>
  <c r="E887" i="2" s="1"/>
  <c r="E888" i="2" a="1"/>
  <c r="E888" i="2"/>
  <c r="E889" i="2" a="1"/>
  <c r="E889" i="2" s="1"/>
  <c r="E890" i="2" a="1"/>
  <c r="E890" i="2" s="1"/>
  <c r="E891" i="2" a="1"/>
  <c r="E891" i="2" s="1"/>
  <c r="E892" i="2" a="1"/>
  <c r="E892" i="2" s="1"/>
  <c r="E893" i="2" a="1"/>
  <c r="E893" i="2" s="1"/>
  <c r="E894" i="2" a="1"/>
  <c r="E894" i="2" s="1"/>
  <c r="E895" i="2" a="1"/>
  <c r="E895" i="2" s="1"/>
  <c r="E896" i="2" a="1"/>
  <c r="E896" i="2" s="1"/>
  <c r="E897" i="2" a="1"/>
  <c r="E897" i="2" s="1"/>
  <c r="E898" i="2" a="1"/>
  <c r="E898" i="2" s="1"/>
  <c r="E899" i="2" a="1"/>
  <c r="E899" i="2" s="1"/>
  <c r="E900" i="2" a="1"/>
  <c r="E900" i="2"/>
  <c r="E901" i="2" a="1"/>
  <c r="E901" i="2" s="1"/>
  <c r="E902" i="2" a="1"/>
  <c r="E902" i="2"/>
  <c r="E903" i="2" a="1"/>
  <c r="E903" i="2" s="1"/>
  <c r="E904" i="2" a="1"/>
  <c r="E904" i="2" s="1"/>
  <c r="E905" i="2" a="1"/>
  <c r="E905" i="2" s="1"/>
  <c r="E906" i="2" a="1"/>
  <c r="E906" i="2" s="1"/>
  <c r="E907" i="2" a="1"/>
  <c r="E907" i="2" s="1"/>
  <c r="E908" i="2" a="1"/>
  <c r="E908" i="2" s="1"/>
  <c r="E909" i="2" a="1"/>
  <c r="E909" i="2" s="1"/>
  <c r="E910" i="2" a="1"/>
  <c r="E910" i="2" s="1"/>
  <c r="E911" i="2" a="1"/>
  <c r="E911" i="2"/>
  <c r="E912" i="2" a="1"/>
  <c r="E912" i="2" s="1"/>
  <c r="E913" i="2" a="1"/>
  <c r="E913" i="2" s="1"/>
  <c r="E914" i="2" a="1"/>
  <c r="E914" i="2" s="1"/>
  <c r="E915" i="2" a="1"/>
  <c r="E915" i="2"/>
  <c r="E916" i="2" a="1"/>
  <c r="E916" i="2" s="1"/>
  <c r="E917" i="2" a="1"/>
  <c r="E917" i="2" s="1"/>
  <c r="E918" i="2" a="1"/>
  <c r="E918" i="2"/>
  <c r="E919" i="2" a="1"/>
  <c r="E919" i="2" s="1"/>
  <c r="E920" i="2" a="1"/>
  <c r="E920" i="2"/>
  <c r="E921" i="2" a="1"/>
  <c r="E921" i="2" s="1"/>
  <c r="E922" i="2" a="1"/>
  <c r="E922" i="2" s="1"/>
  <c r="E923" i="2" a="1"/>
  <c r="E923" i="2" s="1"/>
  <c r="E924" i="2" a="1"/>
  <c r="E924" i="2" s="1"/>
  <c r="E925" i="2" a="1"/>
  <c r="E925" i="2" s="1"/>
  <c r="E926" i="2" a="1"/>
  <c r="E926" i="2"/>
  <c r="E927" i="2" a="1"/>
  <c r="E927" i="2" s="1"/>
  <c r="E928" i="2" a="1"/>
  <c r="E928" i="2"/>
  <c r="E929" i="2" a="1"/>
  <c r="E929" i="2" s="1"/>
  <c r="E930" i="2" a="1"/>
  <c r="E930" i="2" s="1"/>
  <c r="E931" i="2" a="1"/>
  <c r="E931" i="2" s="1"/>
  <c r="E932" i="2" a="1"/>
  <c r="E932" i="2" s="1"/>
  <c r="E933" i="2" a="1"/>
  <c r="E933" i="2"/>
  <c r="E934" i="2" a="1"/>
  <c r="E934" i="2" s="1"/>
  <c r="E935" i="2" a="1"/>
  <c r="E935" i="2" s="1"/>
  <c r="E936" i="2" a="1"/>
  <c r="E936" i="2" s="1"/>
  <c r="E937" i="2" a="1"/>
  <c r="E937" i="2" s="1"/>
  <c r="E938" i="2" a="1"/>
  <c r="E938" i="2" s="1"/>
  <c r="E939" i="2" a="1"/>
  <c r="E939" i="2" s="1"/>
  <c r="E940" i="2" a="1"/>
  <c r="E940" i="2"/>
  <c r="E941" i="2" a="1"/>
  <c r="E941" i="2"/>
  <c r="E942" i="2" a="1"/>
  <c r="E942" i="2"/>
  <c r="E943" i="2" a="1"/>
  <c r="E943" i="2" s="1"/>
  <c r="E944" i="2" a="1"/>
  <c r="E944" i="2" s="1"/>
  <c r="E945" i="2" a="1"/>
  <c r="E945" i="2"/>
  <c r="E946" i="2" a="1"/>
  <c r="E946" i="2" s="1"/>
  <c r="E947" i="2" a="1"/>
  <c r="E947" i="2" s="1"/>
  <c r="E948" i="2" a="1"/>
  <c r="E948" i="2"/>
  <c r="E949" i="2" a="1"/>
  <c r="E949" i="2" s="1"/>
  <c r="E950" i="2" a="1"/>
  <c r="E950" i="2" s="1"/>
  <c r="E951" i="2" a="1"/>
  <c r="E951" i="2" s="1"/>
  <c r="E952" i="2" a="1"/>
  <c r="E952" i="2" s="1"/>
  <c r="E953" i="2" a="1"/>
  <c r="E953" i="2" s="1"/>
  <c r="E954" i="2" a="1"/>
  <c r="E954" i="2" s="1"/>
  <c r="E955" i="2" a="1"/>
  <c r="E955" i="2" s="1"/>
  <c r="E956" i="2" a="1"/>
  <c r="E956" i="2" s="1"/>
  <c r="E957" i="2" a="1"/>
  <c r="E957" i="2" s="1"/>
  <c r="E958" i="2" a="1"/>
  <c r="E958" i="2" s="1"/>
  <c r="E959" i="2" a="1"/>
  <c r="E959" i="2"/>
  <c r="E960" i="2" a="1"/>
  <c r="E960" i="2" s="1"/>
  <c r="E961" i="2" a="1"/>
  <c r="E961" i="2" s="1"/>
  <c r="E962" i="2" a="1"/>
  <c r="E962" i="2" s="1"/>
  <c r="E963" i="2" a="1"/>
  <c r="E963" i="2" s="1"/>
  <c r="E964" i="2" a="1"/>
  <c r="E964" i="2" s="1"/>
  <c r="E965" i="2" a="1"/>
  <c r="E965" i="2" s="1"/>
  <c r="E966" i="2" a="1"/>
  <c r="E966" i="2"/>
  <c r="E967" i="2" a="1"/>
  <c r="E967" i="2" s="1"/>
  <c r="E968" i="2" a="1"/>
  <c r="E968" i="2" s="1"/>
  <c r="E969" i="2" a="1"/>
  <c r="E969" i="2" s="1"/>
  <c r="E970" i="2" a="1"/>
  <c r="E970" i="2" s="1"/>
  <c r="E971" i="2" a="1"/>
  <c r="E971" i="2" s="1"/>
  <c r="E972" i="2" a="1"/>
  <c r="E972" i="2" s="1"/>
  <c r="E973" i="2" a="1"/>
  <c r="E973" i="2" s="1"/>
  <c r="E974" i="2" a="1"/>
  <c r="E974" i="2" s="1"/>
  <c r="E975" i="2" a="1"/>
  <c r="E975" i="2" s="1"/>
  <c r="E976" i="2" a="1"/>
  <c r="E976" i="2" s="1"/>
  <c r="E977" i="2" a="1"/>
  <c r="E977" i="2" s="1"/>
  <c r="E978" i="2" a="1"/>
  <c r="E978" i="2" s="1"/>
  <c r="E979" i="2" a="1"/>
  <c r="E979" i="2" s="1"/>
  <c r="E980" i="2" a="1"/>
  <c r="E980" i="2" s="1"/>
  <c r="E981" i="2" a="1"/>
  <c r="E981" i="2" s="1"/>
  <c r="E982" i="2" a="1"/>
  <c r="E982" i="2"/>
  <c r="E983" i="2" a="1"/>
  <c r="E983" i="2" s="1"/>
  <c r="E984" i="2" a="1"/>
  <c r="E984" i="2" s="1"/>
  <c r="E985" i="2" a="1"/>
  <c r="E985" i="2" s="1"/>
  <c r="E986" i="2" a="1"/>
  <c r="E986" i="2" s="1"/>
  <c r="E987" i="2" a="1"/>
  <c r="E987" i="2" s="1"/>
  <c r="E988" i="2" a="1"/>
  <c r="E988" i="2" s="1"/>
  <c r="E989" i="2" a="1"/>
  <c r="E989" i="2" s="1"/>
  <c r="E990" i="2" a="1"/>
  <c r="E990" i="2" s="1"/>
  <c r="E991" i="2" a="1"/>
  <c r="E991" i="2" s="1"/>
  <c r="E992" i="2" a="1"/>
  <c r="E992" i="2" s="1"/>
  <c r="E993" i="2" a="1"/>
  <c r="E993" i="2" s="1"/>
  <c r="E994" i="2" a="1"/>
  <c r="E994" i="2" s="1"/>
  <c r="E995" i="2" a="1"/>
  <c r="E995" i="2" s="1"/>
  <c r="E996" i="2" a="1"/>
  <c r="E996" i="2" s="1"/>
  <c r="E997" i="2" a="1"/>
  <c r="E997" i="2" s="1"/>
  <c r="E998" i="2" a="1"/>
  <c r="E998" i="2" s="1"/>
  <c r="E999" i="2" a="1"/>
  <c r="E999" i="2"/>
  <c r="E1000" i="2" a="1"/>
  <c r="E1000" i="2" s="1"/>
  <c r="E1001" i="2" a="1"/>
  <c r="E1001" i="2" s="1"/>
  <c r="E1002" i="2" a="1"/>
  <c r="E1002" i="2"/>
  <c r="E1003" i="2" a="1"/>
  <c r="E1003" i="2" s="1"/>
  <c r="E1004" i="2" a="1"/>
  <c r="E1004" i="2" s="1"/>
  <c r="E1005" i="2" a="1"/>
  <c r="E1005" i="2" s="1"/>
  <c r="E1006" i="2" a="1"/>
  <c r="E1006" i="2" s="1"/>
  <c r="E1007" i="2" a="1"/>
  <c r="E1007" i="2" s="1"/>
  <c r="E1008" i="2" a="1"/>
  <c r="E1008" i="2" s="1"/>
  <c r="E1009" i="2" a="1"/>
  <c r="E1009" i="2" s="1"/>
  <c r="E1010" i="2" a="1"/>
  <c r="E1010" i="2" s="1"/>
  <c r="E1011" i="2" a="1"/>
  <c r="E1011" i="2"/>
  <c r="E1012" i="2" a="1"/>
  <c r="E1012" i="2" s="1"/>
  <c r="E1013" i="2" a="1"/>
  <c r="E1013" i="2"/>
  <c r="E1014" i="2" a="1"/>
  <c r="E1014" i="2" s="1"/>
  <c r="E1015" i="2" a="1"/>
  <c r="E1015" i="2" s="1"/>
  <c r="E1016" i="2" a="1"/>
  <c r="E1016" i="2" s="1"/>
  <c r="E1017" i="2" a="1"/>
  <c r="E1017" i="2" s="1"/>
  <c r="E1018" i="2" a="1"/>
  <c r="E1018" i="2"/>
  <c r="E1019" i="2" a="1"/>
  <c r="E1019" i="2" s="1"/>
  <c r="E1020" i="2" a="1"/>
  <c r="E1020" i="2"/>
  <c r="E1021" i="2" a="1"/>
  <c r="E1021" i="2" s="1"/>
  <c r="E1022" i="2" a="1"/>
  <c r="E1022" i="2" s="1"/>
  <c r="E1023" i="2" a="1"/>
  <c r="E1023" i="2" s="1"/>
  <c r="E1024" i="2" a="1"/>
  <c r="E1024" i="2" s="1"/>
  <c r="E1025" i="2" a="1"/>
  <c r="E1025" i="2" s="1"/>
  <c r="E1026" i="2" a="1"/>
  <c r="E1026" i="2" s="1"/>
  <c r="E1027" i="2" a="1"/>
  <c r="E1027" i="2" s="1"/>
  <c r="E1028" i="2" a="1"/>
  <c r="E1028" i="2" s="1"/>
  <c r="E1029" i="2" a="1"/>
  <c r="E1029" i="2" s="1"/>
  <c r="E1030" i="2" a="1"/>
  <c r="E1030" i="2" s="1"/>
  <c r="E1031" i="2" a="1"/>
  <c r="E1031" i="2"/>
  <c r="E1032" i="2" a="1"/>
  <c r="E1032" i="2" s="1"/>
  <c r="E1033" i="2" a="1"/>
  <c r="E1033" i="2" s="1"/>
  <c r="E1034" i="2" a="1"/>
  <c r="E1034" i="2" s="1"/>
  <c r="E1035" i="2" a="1"/>
  <c r="E1035" i="2"/>
  <c r="E1036" i="2" a="1"/>
  <c r="E1036" i="2" s="1"/>
  <c r="E1037" i="2" a="1"/>
  <c r="E1037" i="2" s="1"/>
  <c r="E1038" i="2" a="1"/>
  <c r="E1038" i="2" s="1"/>
  <c r="E1039" i="2" a="1"/>
  <c r="E1039" i="2" s="1"/>
  <c r="E1040" i="2" a="1"/>
  <c r="E1040" i="2" s="1"/>
  <c r="E1041" i="2" a="1"/>
  <c r="E1041" i="2" s="1"/>
  <c r="E1042" i="2" a="1"/>
  <c r="E1042" i="2" s="1"/>
  <c r="E1043" i="2" a="1"/>
  <c r="E1043" i="2" s="1"/>
  <c r="E1044" i="2" a="1"/>
  <c r="E1044" i="2" s="1"/>
  <c r="E1045" i="2" a="1"/>
  <c r="E1045" i="2" s="1"/>
  <c r="E1046" i="2" a="1"/>
  <c r="E1046" i="2" s="1"/>
  <c r="E1047" i="2" a="1"/>
  <c r="E1047" i="2" s="1"/>
  <c r="E1048" i="2" a="1"/>
  <c r="E1048" i="2" s="1"/>
  <c r="E1049" i="2" a="1"/>
  <c r="E1049" i="2" s="1"/>
  <c r="E1050" i="2" a="1"/>
  <c r="E1050" i="2" s="1"/>
  <c r="E1051" i="2" a="1"/>
  <c r="E1051" i="2" s="1"/>
  <c r="E1052" i="2" a="1"/>
  <c r="E1052" i="2" s="1"/>
  <c r="E1053" i="2" a="1"/>
  <c r="E1053" i="2" s="1"/>
  <c r="E1054" i="2" a="1"/>
  <c r="E1054" i="2"/>
  <c r="E1055" i="2" a="1"/>
  <c r="E1055" i="2" s="1"/>
  <c r="E1056" i="2" a="1"/>
  <c r="E1056" i="2" s="1"/>
  <c r="E1057" i="2" a="1"/>
  <c r="E1057" i="2" s="1"/>
  <c r="E1058" i="2" a="1"/>
  <c r="E1058" i="2" s="1"/>
  <c r="E1059" i="2" a="1"/>
  <c r="E1059" i="2" s="1"/>
  <c r="E1060" i="2" a="1"/>
  <c r="E1060" i="2" s="1"/>
  <c r="E1061" i="2" a="1"/>
  <c r="E1061" i="2" s="1"/>
  <c r="E1062" i="2" a="1"/>
  <c r="E1062" i="2" s="1"/>
  <c r="E1063" i="2" a="1"/>
  <c r="E1063" i="2" s="1"/>
  <c r="E1064" i="2" a="1"/>
  <c r="E1064" i="2" s="1"/>
  <c r="E1065" i="2" a="1"/>
  <c r="E1065" i="2" s="1"/>
  <c r="E1066" i="2" a="1"/>
  <c r="E1066" i="2" s="1"/>
  <c r="E1067" i="2" a="1"/>
  <c r="E1067" i="2" s="1"/>
  <c r="E1068" i="2" a="1"/>
  <c r="E1068" i="2" s="1"/>
  <c r="E1069" i="2" a="1"/>
  <c r="E1069" i="2" s="1"/>
  <c r="E1070" i="2" a="1"/>
  <c r="E1070" i="2" s="1"/>
  <c r="E1071" i="2" a="1"/>
  <c r="E1071" i="2"/>
  <c r="E1072" i="2" a="1"/>
  <c r="E1072" i="2" s="1"/>
  <c r="E1073" i="2" a="1"/>
  <c r="E1073" i="2" s="1"/>
  <c r="E1074" i="2" a="1"/>
  <c r="E1074" i="2"/>
  <c r="E1075" i="2" a="1"/>
  <c r="E1075" i="2" s="1"/>
  <c r="E1076" i="2" a="1"/>
  <c r="E1076" i="2" s="1"/>
  <c r="E1077" i="2" a="1"/>
  <c r="E1077" i="2" s="1"/>
  <c r="E1078" i="2" a="1"/>
  <c r="E1078" i="2" s="1"/>
  <c r="E1079" i="2" a="1"/>
  <c r="E1079" i="2" s="1"/>
  <c r="E1080" i="2" a="1"/>
  <c r="E1080" i="2" s="1"/>
  <c r="E1081" i="2" a="1"/>
  <c r="E1081" i="2" s="1"/>
  <c r="E1082" i="2" a="1"/>
  <c r="E1082" i="2" s="1"/>
  <c r="E1083" i="2" a="1"/>
  <c r="E1083" i="2"/>
  <c r="E1084" i="2" a="1"/>
  <c r="E1084" i="2" s="1"/>
  <c r="E1085" i="2" a="1"/>
  <c r="E1085" i="2"/>
  <c r="E1086" i="2" a="1"/>
  <c r="E1086" i="2" s="1"/>
  <c r="E1087" i="2" a="1"/>
  <c r="E1087" i="2" s="1"/>
  <c r="E1088" i="2" a="1"/>
  <c r="E1088" i="2" s="1"/>
  <c r="E1089" i="2" a="1"/>
  <c r="E1089" i="2" s="1"/>
  <c r="E1090" i="2" a="1"/>
  <c r="E1090" i="2"/>
  <c r="E1091" i="2" a="1"/>
  <c r="E1091" i="2" s="1"/>
  <c r="E1092" i="2" a="1"/>
  <c r="E1092" i="2"/>
  <c r="E1093" i="2" a="1"/>
  <c r="E1093" i="2" s="1"/>
  <c r="E1094" i="2" a="1"/>
  <c r="E1094" i="2" s="1"/>
  <c r="E1095" i="2" a="1"/>
  <c r="E1095" i="2" s="1"/>
  <c r="E1096" i="2" a="1"/>
  <c r="E1096" i="2" s="1"/>
  <c r="E1097" i="2" a="1"/>
  <c r="E1097" i="2" s="1"/>
  <c r="E1098" i="2" a="1"/>
  <c r="E1098" i="2" s="1"/>
  <c r="E1099" i="2" a="1"/>
  <c r="E1099" i="2" s="1"/>
  <c r="E1100" i="2" a="1"/>
  <c r="E1100" i="2" s="1"/>
  <c r="E1101" i="2" a="1"/>
  <c r="E1101" i="2" s="1"/>
  <c r="E1102" i="2" a="1"/>
  <c r="E1102" i="2" s="1"/>
  <c r="E1103" i="2" a="1"/>
  <c r="E1103" i="2"/>
  <c r="E1104" i="2" a="1"/>
  <c r="E1104" i="2" s="1"/>
  <c r="E1105" i="2" a="1"/>
  <c r="E1105" i="2" s="1"/>
  <c r="E1106" i="2" a="1"/>
  <c r="E1106" i="2" s="1"/>
  <c r="E1107" i="2" a="1"/>
  <c r="E1107" i="2"/>
  <c r="E1108" i="2" a="1"/>
  <c r="E1108" i="2" s="1"/>
  <c r="E1109" i="2" a="1"/>
  <c r="E1109" i="2" s="1"/>
  <c r="E1110" i="2" a="1"/>
  <c r="E1110" i="2"/>
  <c r="E1111" i="2" a="1"/>
  <c r="E1111" i="2" s="1"/>
  <c r="E1112" i="2" a="1"/>
  <c r="E1112" i="2" s="1"/>
  <c r="E1113" i="2" a="1"/>
  <c r="E1113" i="2" s="1"/>
  <c r="E1114" i="2" a="1"/>
  <c r="E1114" i="2" s="1"/>
  <c r="E1115" i="2" a="1"/>
  <c r="E1115" i="2" s="1"/>
  <c r="E1116" i="2" a="1"/>
  <c r="E1116" i="2" s="1"/>
  <c r="E1117" i="2" a="1"/>
  <c r="E1117" i="2" s="1"/>
  <c r="E1118" i="2" a="1"/>
  <c r="E1118" i="2" s="1"/>
  <c r="E1119" i="2" a="1"/>
  <c r="E1119" i="2" s="1"/>
  <c r="E1120" i="2" a="1"/>
  <c r="E1120" i="2" s="1"/>
  <c r="E1121" i="2" a="1"/>
  <c r="E1121" i="2"/>
  <c r="E1122" i="2" a="1"/>
  <c r="E1122" i="2" s="1"/>
  <c r="E1123" i="2" a="1"/>
  <c r="E1123" i="2" s="1"/>
  <c r="E1124" i="2" a="1"/>
  <c r="E1124" i="2" s="1"/>
  <c r="E1125" i="2" a="1"/>
  <c r="E1125" i="2" s="1"/>
  <c r="E1126" i="2" a="1"/>
  <c r="E1126" i="2"/>
  <c r="E1127" i="2" a="1"/>
  <c r="E1127" i="2" s="1"/>
  <c r="E1128" i="2" a="1"/>
  <c r="E1128" i="2" s="1"/>
  <c r="E1129" i="2" a="1"/>
  <c r="E1129" i="2" s="1"/>
  <c r="E1130" i="2" a="1"/>
  <c r="E1130" i="2" s="1"/>
  <c r="E1131" i="2" a="1"/>
  <c r="E1131" i="2" s="1"/>
  <c r="E1132" i="2" a="1"/>
  <c r="E1132" i="2" s="1"/>
  <c r="E1133" i="2" a="1"/>
  <c r="E1133" i="2" s="1"/>
  <c r="E1134" i="2" a="1"/>
  <c r="E1134" i="2" s="1"/>
  <c r="E1135" i="2" a="1"/>
  <c r="E1135" i="2" s="1"/>
  <c r="E1136" i="2" a="1"/>
  <c r="E1136" i="2" s="1"/>
  <c r="E1137" i="2" a="1"/>
  <c r="E1137" i="2" s="1"/>
  <c r="E1138" i="2" a="1"/>
  <c r="E1138" i="2" s="1"/>
  <c r="E1139" i="2" a="1"/>
  <c r="E1139" i="2" s="1"/>
  <c r="E1140" i="2" a="1"/>
  <c r="E1140" i="2" s="1"/>
  <c r="E1141" i="2" a="1"/>
  <c r="E1141" i="2" s="1"/>
  <c r="E1142" i="2" a="1"/>
  <c r="E1142" i="2" s="1"/>
  <c r="E1143" i="2" a="1"/>
  <c r="E1143" i="2"/>
  <c r="E1144" i="2" a="1"/>
  <c r="E1144" i="2" s="1"/>
  <c r="E1145" i="2" a="1"/>
  <c r="E1145" i="2" s="1"/>
  <c r="E1146" i="2" a="1"/>
  <c r="E1146" i="2" s="1"/>
  <c r="E1147" i="2" a="1"/>
  <c r="E1147" i="2" s="1"/>
  <c r="E1148" i="2" a="1"/>
  <c r="E1148" i="2" s="1"/>
  <c r="E1149" i="2" a="1"/>
  <c r="E1149" i="2" s="1"/>
  <c r="E1150" i="2" a="1"/>
  <c r="E1150" i="2" s="1"/>
  <c r="E1151" i="2" a="1"/>
  <c r="E1151" i="2" s="1"/>
  <c r="E1152" i="2" a="1"/>
  <c r="E1152" i="2" s="1"/>
  <c r="E1153" i="2" a="1"/>
  <c r="E1153" i="2" s="1"/>
  <c r="E1154" i="2" a="1"/>
  <c r="E1154" i="2" s="1"/>
  <c r="E1155" i="2" a="1"/>
  <c r="E1155" i="2"/>
  <c r="E1156" i="2" a="1"/>
  <c r="E1156" i="2" s="1"/>
  <c r="E1157" i="2" a="1"/>
  <c r="E1157" i="2"/>
  <c r="E1158" i="2" a="1"/>
  <c r="E1158" i="2" s="1"/>
  <c r="E1159" i="2" a="1"/>
  <c r="E1159" i="2" s="1"/>
  <c r="E1160" i="2" a="1"/>
  <c r="E1160" i="2" s="1"/>
  <c r="E1161" i="2" a="1"/>
  <c r="E1161" i="2" s="1"/>
  <c r="E1162" i="2" a="1"/>
  <c r="E1162" i="2"/>
  <c r="E1163" i="2" a="1"/>
  <c r="E1163" i="2" s="1"/>
  <c r="E1164" i="2" a="1"/>
  <c r="E1164" i="2"/>
  <c r="E1165" i="2" a="1"/>
  <c r="E1165" i="2" s="1"/>
  <c r="E1166" i="2" a="1"/>
  <c r="E1166" i="2" s="1"/>
  <c r="E1167" i="2" a="1"/>
  <c r="E1167" i="2" s="1"/>
  <c r="E1168" i="2" a="1"/>
  <c r="E1168" i="2" s="1"/>
  <c r="E1169" i="2" a="1"/>
  <c r="E1169" i="2" s="1"/>
  <c r="E1170" i="2" a="1"/>
  <c r="E1170" i="2" s="1"/>
  <c r="E1171" i="2" a="1"/>
  <c r="E1171" i="2" s="1"/>
  <c r="E1172" i="2" a="1"/>
  <c r="E1172" i="2" s="1"/>
  <c r="E1173" i="2" a="1"/>
  <c r="E1173" i="2" s="1"/>
  <c r="E1174" i="2" a="1"/>
  <c r="E1174" i="2" s="1"/>
  <c r="E1175" i="2" a="1"/>
  <c r="E1175" i="2"/>
  <c r="E1176" i="2" a="1"/>
  <c r="E1176" i="2" s="1"/>
  <c r="E1177" i="2" a="1"/>
  <c r="E1177" i="2" s="1"/>
  <c r="E1178" i="2" a="1"/>
  <c r="E1178" i="2" s="1"/>
  <c r="E1179" i="2" a="1"/>
  <c r="E1179" i="2"/>
  <c r="E1180" i="2" a="1"/>
  <c r="E1180" i="2" s="1"/>
  <c r="E1181" i="2" a="1"/>
  <c r="E1181" i="2" s="1"/>
  <c r="E1182" i="2" a="1"/>
  <c r="E1182" i="2" s="1"/>
  <c r="E1183" i="2" a="1"/>
  <c r="E1183" i="2" s="1"/>
  <c r="E1184" i="2" a="1"/>
  <c r="E1184" i="2" s="1"/>
  <c r="E1185" i="2" a="1"/>
  <c r="E1185" i="2" s="1"/>
  <c r="E1186" i="2" a="1"/>
  <c r="E1186" i="2" s="1"/>
  <c r="E1187" i="2" a="1"/>
  <c r="E1187" i="2" s="1"/>
  <c r="E1188" i="2" a="1"/>
  <c r="E1188" i="2" s="1"/>
  <c r="E1189" i="2" a="1"/>
  <c r="E1189" i="2" s="1"/>
  <c r="E1190" i="2" a="1"/>
  <c r="E1190" i="2" s="1"/>
  <c r="E1191" i="2" a="1"/>
  <c r="E1191" i="2"/>
  <c r="E1192" i="2" a="1"/>
  <c r="E1192" i="2" s="1"/>
  <c r="E1193" i="2" a="1"/>
  <c r="E1193" i="2"/>
  <c r="E1194" i="2" a="1"/>
  <c r="E1194" i="2" s="1"/>
  <c r="E1195" i="2" a="1"/>
  <c r="E1195" i="2" s="1"/>
  <c r="E1196" i="2" a="1"/>
  <c r="E1196" i="2" s="1"/>
  <c r="E1197" i="2" a="1"/>
  <c r="E1197" i="2" s="1"/>
  <c r="E1198" i="2" a="1"/>
  <c r="E1198" i="2"/>
  <c r="E1199" i="2" a="1"/>
  <c r="E1199" i="2" s="1"/>
  <c r="E1200" i="2" a="1"/>
  <c r="E1200" i="2"/>
  <c r="E1201" i="2" a="1"/>
  <c r="E1201" i="2" s="1"/>
  <c r="E1202" i="2" a="1"/>
  <c r="E1202" i="2" s="1"/>
  <c r="E1203" i="2" a="1"/>
  <c r="E1203" i="2" s="1"/>
  <c r="E1204" i="2" a="1"/>
  <c r="E1204" i="2" s="1"/>
  <c r="E1205" i="2" a="1"/>
  <c r="E1205" i="2" s="1"/>
  <c r="E1206" i="2" a="1"/>
  <c r="E1206" i="2" s="1"/>
  <c r="E1207" i="2" a="1"/>
  <c r="E1207" i="2" s="1"/>
  <c r="E1208" i="2" a="1"/>
  <c r="E1208" i="2" s="1"/>
  <c r="E1209" i="2" a="1"/>
  <c r="E1209" i="2" s="1"/>
  <c r="E1210" i="2" a="1"/>
  <c r="E1210" i="2" s="1"/>
  <c r="E1211" i="2" a="1"/>
  <c r="E1211" i="2"/>
  <c r="E1212" i="2" a="1"/>
  <c r="E1212" i="2" s="1"/>
  <c r="E1213" i="2" a="1"/>
  <c r="E1213" i="2" s="1"/>
  <c r="E1214" i="2" a="1"/>
  <c r="E1214" i="2" s="1"/>
  <c r="E1215" i="2" a="1"/>
  <c r="E1215" i="2"/>
  <c r="E1216" i="2" a="1"/>
  <c r="E1216" i="2" s="1"/>
  <c r="E1217" i="2" a="1"/>
  <c r="E1217" i="2" s="1"/>
  <c r="E1218" i="2" a="1"/>
  <c r="E1218" i="2" s="1"/>
  <c r="E1219" i="2" a="1"/>
  <c r="E1219" i="2" s="1"/>
  <c r="E1220" i="2" a="1"/>
  <c r="E1220" i="2" s="1"/>
  <c r="E1221" i="2" a="1"/>
  <c r="E1221" i="2" s="1"/>
  <c r="E1222" i="2" a="1"/>
  <c r="E1222" i="2" s="1"/>
  <c r="E1223" i="2" a="1"/>
  <c r="E1223" i="2" s="1"/>
  <c r="E1224" i="2" a="1"/>
  <c r="E1224" i="2" s="1"/>
  <c r="E1225" i="2" a="1"/>
  <c r="E1225" i="2" s="1"/>
  <c r="E1226" i="2" a="1"/>
  <c r="E1226" i="2"/>
  <c r="E1227" i="2" a="1"/>
  <c r="E1227" i="2" s="1"/>
  <c r="E1228" i="2" a="1"/>
  <c r="E1228" i="2" s="1"/>
  <c r="E1229" i="2" a="1"/>
  <c r="E1229" i="2" s="1"/>
  <c r="E1230" i="2" a="1"/>
  <c r="E1230" i="2"/>
  <c r="E1231" i="2" a="1"/>
  <c r="E1231" i="2"/>
  <c r="E1232" i="2" a="1"/>
  <c r="E1232" i="2"/>
  <c r="E1233" i="2" a="1"/>
  <c r="E1233" i="2"/>
  <c r="E1234" i="2" a="1"/>
  <c r="E1234" i="2" s="1"/>
  <c r="E1235" i="2" a="1"/>
  <c r="E1235" i="2" s="1"/>
  <c r="E1236" i="2" a="1"/>
  <c r="E1236" i="2"/>
  <c r="E1237" i="2" a="1"/>
  <c r="E1237" i="2"/>
  <c r="E1238" i="2" a="1"/>
  <c r="E1238" i="2" s="1"/>
  <c r="E1239" i="2" a="1"/>
  <c r="E1239" i="2"/>
  <c r="E1240" i="2" a="1"/>
  <c r="E1240" i="2"/>
  <c r="E1241" i="2" a="1"/>
  <c r="E1241" i="2" s="1"/>
  <c r="E1242" i="2" a="1"/>
  <c r="E1242" i="2"/>
  <c r="E1243" i="2" a="1"/>
  <c r="E1243" i="2"/>
  <c r="E1244" i="2" a="1"/>
  <c r="E1244" i="2" s="1"/>
  <c r="E1245" i="2" a="1"/>
  <c r="E1245" i="2"/>
  <c r="E1246" i="2" a="1"/>
  <c r="E1246" i="2"/>
  <c r="E1247" i="2" a="1"/>
  <c r="E1247" i="2" s="1"/>
  <c r="E1248" i="2" a="1"/>
  <c r="E1248" i="2"/>
  <c r="E1249" i="2" a="1"/>
  <c r="E1249" i="2" s="1"/>
  <c r="E1250" i="2" a="1"/>
  <c r="E1250" i="2"/>
  <c r="E1251" i="2" a="1"/>
  <c r="E1251" i="2" s="1"/>
  <c r="E1252" i="2" a="1"/>
  <c r="E1252" i="2"/>
  <c r="E1253" i="2" a="1"/>
  <c r="E1253" i="2" s="1"/>
  <c r="E1254" i="2" a="1"/>
  <c r="E1254" i="2"/>
  <c r="E1255" i="2" a="1"/>
  <c r="E1255" i="2" s="1"/>
  <c r="E1256" i="2" a="1"/>
  <c r="E1256" i="2" s="1"/>
  <c r="E1257" i="2" a="1"/>
  <c r="E1257" i="2"/>
  <c r="E1258" i="2" a="1"/>
  <c r="E1258" i="2" s="1"/>
  <c r="E1259" i="2" a="1"/>
  <c r="E1259" i="2" s="1"/>
  <c r="E1260" i="2" a="1"/>
  <c r="E1260" i="2"/>
  <c r="E1261" i="2" a="1"/>
  <c r="E1261" i="2" s="1"/>
  <c r="E1262" i="2" a="1"/>
  <c r="E1262" i="2" s="1"/>
  <c r="E1263" i="2" a="1"/>
  <c r="E1263" i="2" s="1"/>
  <c r="E1264" i="2" a="1"/>
  <c r="E1264" i="2"/>
  <c r="E1265" i="2" a="1"/>
  <c r="E1265" i="2" s="1"/>
  <c r="E1266" i="2" a="1"/>
  <c r="E1266" i="2"/>
  <c r="E1267" i="2" a="1"/>
  <c r="E1267" i="2" s="1"/>
  <c r="E1268" i="2" a="1"/>
  <c r="E1268" i="2" s="1"/>
  <c r="E1269" i="2" a="1"/>
  <c r="E1269" i="2" s="1"/>
  <c r="E1270" i="2" a="1"/>
  <c r="E1270" i="2" s="1"/>
  <c r="E1271" i="2" a="1"/>
  <c r="E1271" i="2" s="1"/>
  <c r="E1272" i="2" a="1"/>
  <c r="E1272" i="2"/>
  <c r="E1273" i="2" a="1"/>
  <c r="E1273" i="2" s="1"/>
  <c r="E1274" i="2" a="1"/>
  <c r="E1274" i="2"/>
  <c r="E1275" i="2" a="1"/>
  <c r="E1275" i="2" s="1"/>
  <c r="E1276" i="2" a="1"/>
  <c r="E1276" i="2" s="1"/>
  <c r="E1277" i="2" a="1"/>
  <c r="E1277" i="2" s="1"/>
  <c r="E1278" i="2" a="1"/>
  <c r="E1278" i="2"/>
  <c r="E1279" i="2" a="1"/>
  <c r="E1279" i="2" s="1"/>
  <c r="E1280" i="2" a="1"/>
  <c r="E1280" i="2"/>
  <c r="E1281" i="2" a="1"/>
  <c r="E1281" i="2"/>
  <c r="E1282" i="2" a="1"/>
  <c r="E1282" i="2"/>
  <c r="E1283" i="2" a="1"/>
  <c r="E1283" i="2" s="1"/>
  <c r="E1284" i="2" a="1"/>
  <c r="E1284" i="2"/>
  <c r="E1285" i="2" a="1"/>
  <c r="E1285" i="2" s="1"/>
  <c r="E1286" i="2" a="1"/>
  <c r="E1286" i="2"/>
  <c r="E1287" i="2" a="1"/>
  <c r="E1287" i="2"/>
  <c r="E1288" i="2" a="1"/>
  <c r="E1288" i="2"/>
  <c r="E1289" i="2" a="1"/>
  <c r="E1289" i="2" s="1"/>
  <c r="E1290" i="2" a="1"/>
  <c r="E1290" i="2"/>
  <c r="E1291" i="2" a="1"/>
  <c r="E1291" i="2" s="1"/>
  <c r="E1292" i="2" a="1"/>
  <c r="E1292" i="2" s="1"/>
  <c r="E1293" i="2" a="1"/>
  <c r="E1293" i="2"/>
  <c r="E1294" i="2" a="1"/>
  <c r="E1294" i="2"/>
  <c r="E1295" i="2" a="1"/>
  <c r="E1295" i="2" s="1"/>
  <c r="E1296" i="2" a="1"/>
  <c r="E1296" i="2" s="1"/>
  <c r="E1297" i="2" a="1"/>
  <c r="E1297" i="2" s="1"/>
  <c r="E1298" i="2" a="1"/>
  <c r="E1298" i="2"/>
  <c r="E1299" i="2" a="1"/>
  <c r="E1299" i="2" s="1"/>
  <c r="E1300" i="2" a="1"/>
  <c r="E1300" i="2"/>
  <c r="E1301" i="2" a="1"/>
  <c r="E1301" i="2" s="1"/>
  <c r="E1302" i="2" a="1"/>
  <c r="E1302" i="2" s="1"/>
  <c r="E1303" i="2" a="1"/>
  <c r="E1303" i="2" s="1"/>
  <c r="E1304" i="2" a="1"/>
  <c r="E1304" i="2"/>
  <c r="E1305" i="2" a="1"/>
  <c r="E1305" i="2"/>
  <c r="E1306" i="2" a="1"/>
  <c r="E1306" i="2" s="1"/>
  <c r="E1307" i="2" a="1"/>
  <c r="E1307" i="2" s="1"/>
  <c r="E1308" i="2" a="1"/>
  <c r="E1308" i="2" s="1"/>
  <c r="E1309" i="2" a="1"/>
  <c r="E1309" i="2" s="1"/>
  <c r="E1310" i="2" a="1"/>
  <c r="E1310" i="2"/>
  <c r="E1311" i="2" a="1"/>
  <c r="E1311" i="2"/>
  <c r="E1312" i="2" a="1"/>
  <c r="E1312" i="2"/>
  <c r="E1313" i="2" a="1"/>
  <c r="E1313" i="2" s="1"/>
  <c r="E1314" i="2" a="1"/>
  <c r="E1314" i="2" s="1"/>
  <c r="E1315" i="2" a="1"/>
  <c r="E1315" i="2" s="1"/>
  <c r="E1316" i="2" a="1"/>
  <c r="E1316" i="2" s="1"/>
  <c r="E1317" i="2" a="1"/>
  <c r="E1317" i="2"/>
  <c r="E1318" i="2" a="1"/>
  <c r="E1318" i="2"/>
  <c r="E1319" i="2" a="1"/>
  <c r="E1319" i="2" s="1"/>
  <c r="E1320" i="2" a="1"/>
  <c r="E1320" i="2" s="1"/>
  <c r="E1321" i="2" a="1"/>
  <c r="E1321" i="2" s="1"/>
  <c r="E1322" i="2" a="1"/>
  <c r="E1322" i="2" s="1"/>
  <c r="E1323" i="2" a="1"/>
  <c r="E1323" i="2" s="1"/>
  <c r="E1324" i="2" a="1"/>
  <c r="E1324" i="2"/>
  <c r="E1325" i="2" a="1"/>
  <c r="E1325" i="2" s="1"/>
  <c r="E1326" i="2" a="1"/>
  <c r="E1326" i="2" s="1"/>
  <c r="E1327" i="2" a="1"/>
  <c r="E1327" i="2" s="1"/>
  <c r="E1328" i="2" a="1"/>
  <c r="E1328" i="2"/>
  <c r="E1329" i="2" a="1"/>
  <c r="E1329" i="2"/>
  <c r="E1330" i="2" a="1"/>
  <c r="E1330" i="2" s="1"/>
  <c r="E1331" i="2" a="1"/>
  <c r="E1331" i="2" s="1"/>
  <c r="E1332" i="2" a="1"/>
  <c r="E1332" i="2" s="1"/>
  <c r="E1333" i="2" a="1"/>
  <c r="E1333" i="2" s="1"/>
  <c r="E1334" i="2" a="1"/>
  <c r="E1334" i="2" s="1"/>
  <c r="E1335" i="2" a="1"/>
  <c r="E1335" i="2" s="1"/>
  <c r="E1336" i="2" a="1"/>
  <c r="E1336" i="2"/>
  <c r="E1337" i="2" a="1"/>
  <c r="E1337" i="2" s="1"/>
  <c r="E1338" i="2" a="1"/>
  <c r="E1338" i="2" s="1"/>
  <c r="E1339" i="2" a="1"/>
  <c r="E1339" i="2" s="1"/>
  <c r="E1340" i="2" a="1"/>
  <c r="E1340" i="2" s="1"/>
  <c r="E1341" i="2" a="1"/>
  <c r="E1341" i="2"/>
  <c r="E1342" i="2" a="1"/>
  <c r="E1342" i="2" s="1"/>
  <c r="E1343" i="2" a="1"/>
  <c r="E1343" i="2" s="1"/>
  <c r="E1344" i="2" a="1"/>
  <c r="E1344" i="2" s="1"/>
  <c r="E1345" i="2" a="1"/>
  <c r="E1345" i="2" s="1"/>
  <c r="E1346" i="2" a="1"/>
  <c r="E1346" i="2"/>
  <c r="E1347" i="2" a="1"/>
  <c r="E1347" i="2" s="1"/>
  <c r="E1348" i="2" a="1"/>
  <c r="E1348" i="2"/>
  <c r="E1349" i="2" a="1"/>
  <c r="E1349" i="2" s="1"/>
  <c r="E1350" i="2" a="1"/>
  <c r="E1350" i="2" s="1"/>
  <c r="E1351" i="2" a="1"/>
  <c r="E1351" i="2" s="1"/>
  <c r="E1352" i="2" a="1"/>
  <c r="E1352" i="2" s="1"/>
  <c r="E1353" i="2" a="1"/>
  <c r="E1353" i="2"/>
  <c r="E1354" i="2" a="1"/>
  <c r="E1354" i="2" s="1"/>
  <c r="E1355" i="2" a="1"/>
  <c r="E1355" i="2" s="1"/>
  <c r="E1356" i="2" a="1"/>
  <c r="E1356" i="2" s="1"/>
  <c r="E1357" i="2" a="1"/>
  <c r="E1357" i="2" s="1"/>
  <c r="E1358" i="2" a="1"/>
  <c r="E1358" i="2"/>
  <c r="E1359" i="2" a="1"/>
  <c r="E1359" i="2"/>
  <c r="E1360" i="2" a="1"/>
  <c r="E1360" i="2" s="1"/>
  <c r="E1361" i="2" a="1"/>
  <c r="E1361" i="2" s="1"/>
  <c r="E1362" i="2" a="1"/>
  <c r="E1362" i="2" s="1"/>
  <c r="E1363" i="2" a="1"/>
  <c r="E1363" i="2" s="1"/>
  <c r="E1364" i="2" a="1"/>
  <c r="E1364" i="2" s="1"/>
  <c r="E1365" i="2" a="1"/>
  <c r="E1365" i="2"/>
  <c r="E1366" i="2" a="1"/>
  <c r="E1366" i="2"/>
  <c r="E1367" i="2" a="1"/>
  <c r="E1367" i="2" s="1"/>
  <c r="E1368" i="2" a="1"/>
  <c r="E1368" i="2" s="1"/>
  <c r="E1369" i="2" a="1"/>
  <c r="E1369" i="2" s="1"/>
  <c r="E1370" i="2" a="1"/>
  <c r="E1370" i="2" s="1"/>
  <c r="E1371" i="2" a="1"/>
  <c r="E1371" i="2" s="1"/>
  <c r="E1372" i="2" a="1"/>
  <c r="E1372" i="2"/>
  <c r="E1373" i="2" a="1"/>
  <c r="E1373" i="2" s="1"/>
  <c r="E1374" i="2" a="1"/>
  <c r="E1374" i="2" s="1"/>
  <c r="E1375" i="2" a="1"/>
  <c r="E1375" i="2" s="1"/>
  <c r="E1376" i="2" a="1"/>
  <c r="E1376" i="2"/>
  <c r="E1377" i="2" a="1"/>
  <c r="E1377" i="2" s="1"/>
  <c r="E1378" i="2" a="1"/>
  <c r="E1378" i="2" s="1"/>
  <c r="E1379" i="2" a="1"/>
  <c r="E1379" i="2" s="1"/>
  <c r="E1380" i="2" a="1"/>
  <c r="E1380" i="2" s="1"/>
  <c r="E1381" i="2" a="1"/>
  <c r="E1381" i="2" s="1"/>
  <c r="E1382" i="2" a="1"/>
  <c r="E1382" i="2"/>
  <c r="E1383" i="2" a="1"/>
  <c r="E1383" i="2" s="1"/>
  <c r="E1384" i="2" a="1"/>
  <c r="E1384" i="2" s="1"/>
  <c r="E1385" i="2" a="1"/>
  <c r="E1385" i="2" s="1"/>
  <c r="E1386" i="2" a="1"/>
  <c r="E1386" i="2" s="1"/>
  <c r="E1387" i="2" a="1"/>
  <c r="E1387" i="2" s="1"/>
  <c r="E1388" i="2" a="1"/>
  <c r="E1388" i="2" s="1"/>
  <c r="E1389" i="2" a="1"/>
  <c r="E1389" i="2"/>
  <c r="E1390" i="2" a="1"/>
  <c r="E1390" i="2"/>
  <c r="E1391" i="2" a="1"/>
  <c r="E1391" i="2" s="1"/>
  <c r="E1392" i="2" a="1"/>
  <c r="E1392" i="2" s="1"/>
  <c r="E1393" i="2" a="1"/>
  <c r="E1393" i="2" s="1"/>
  <c r="E1394" i="2" a="1"/>
  <c r="E1394" i="2"/>
  <c r="E1395" i="2" a="1"/>
  <c r="E1395" i="2" s="1"/>
  <c r="E1396" i="2" a="1"/>
  <c r="E1396" i="2"/>
  <c r="E1397" i="2" a="1"/>
  <c r="E1397" i="2" s="1"/>
  <c r="E1398" i="2" a="1"/>
  <c r="E1398" i="2" s="1"/>
  <c r="E1399" i="2" a="1"/>
  <c r="E1399" i="2" s="1"/>
  <c r="E1400" i="2" a="1"/>
  <c r="E1400" i="2"/>
  <c r="E1401" i="2" a="1"/>
  <c r="E1401" i="2"/>
  <c r="E1402" i="2" a="1"/>
  <c r="E1402" i="2" s="1"/>
  <c r="E1403" i="2" a="1"/>
  <c r="E1403" i="2" s="1"/>
  <c r="E1404" i="2" a="1"/>
  <c r="E1404" i="2" s="1"/>
  <c r="E1405" i="2" a="1"/>
  <c r="E1405" i="2" s="1"/>
  <c r="E1406" i="2" a="1"/>
  <c r="E1406" i="2"/>
  <c r="E1407" i="2" a="1"/>
  <c r="E1407" i="2"/>
  <c r="E1408" i="2" a="1"/>
  <c r="E1408" i="2"/>
  <c r="E1409" i="2" a="1"/>
  <c r="E1409" i="2" s="1"/>
  <c r="E1410" i="2" a="1"/>
  <c r="E1410" i="2" s="1"/>
  <c r="E1411" i="2" a="1"/>
  <c r="E1411" i="2" s="1"/>
  <c r="E1412" i="2" a="1"/>
  <c r="E1412" i="2" s="1"/>
  <c r="E1413" i="2" a="1"/>
  <c r="E1413" i="2"/>
  <c r="E1414" i="2" a="1"/>
  <c r="E1414" i="2"/>
  <c r="E1415" i="2" a="1"/>
  <c r="E1415" i="2" s="1"/>
  <c r="E1416" i="2" a="1"/>
  <c r="E1416" i="2" s="1"/>
  <c r="E1417" i="2" a="1"/>
  <c r="E1417" i="2" s="1"/>
  <c r="E1418" i="2" a="1"/>
  <c r="E1418" i="2" s="1"/>
  <c r="E1419" i="2" a="1"/>
  <c r="E1419" i="2" s="1"/>
  <c r="E1420" i="2" a="1"/>
  <c r="E1420" i="2"/>
  <c r="E1421" i="2" a="1"/>
  <c r="E1421" i="2" s="1"/>
  <c r="E1422" i="2" a="1"/>
  <c r="E1422" i="2" s="1"/>
  <c r="E1423" i="2" a="1"/>
  <c r="E1423" i="2" s="1"/>
  <c r="E1424" i="2" a="1"/>
  <c r="E1424" i="2"/>
  <c r="E1425" i="2" a="1"/>
  <c r="E1425" i="2"/>
  <c r="E1426" i="2" a="1"/>
  <c r="E1426" i="2" s="1"/>
  <c r="E1427" i="2" a="1"/>
  <c r="E1427" i="2" s="1"/>
  <c r="E1428" i="2" a="1"/>
  <c r="E1428" i="2"/>
  <c r="E1429" i="2" a="1"/>
  <c r="E1429" i="2" s="1"/>
  <c r="E1430" i="2" a="1"/>
  <c r="E1430" i="2" s="1"/>
  <c r="E1431" i="2" a="1"/>
  <c r="E1431" i="2" s="1"/>
  <c r="E1432" i="2" a="1"/>
  <c r="E1432" i="2"/>
  <c r="E1433" i="2" a="1"/>
  <c r="E1433" i="2" s="1"/>
  <c r="E1434" i="2" a="1"/>
  <c r="E1434" i="2" s="1"/>
  <c r="E1435" i="2" a="1"/>
  <c r="E1435" i="2" s="1"/>
  <c r="E1436" i="2" a="1"/>
  <c r="E1436" i="2"/>
  <c r="E1437" i="2" a="1"/>
  <c r="E1437" i="2"/>
  <c r="E1438" i="2" a="1"/>
  <c r="E1438" i="2" s="1"/>
  <c r="E1439" i="2" a="1"/>
  <c r="E1439" i="2"/>
  <c r="E1440" i="2" a="1"/>
  <c r="E1440" i="2" s="1"/>
  <c r="E1441" i="2" a="1"/>
  <c r="E1441" i="2" s="1"/>
  <c r="E1442" i="2" a="1"/>
  <c r="E1442" i="2" s="1"/>
  <c r="E1443" i="2" a="1"/>
  <c r="E1443" i="2" s="1"/>
  <c r="E1444" i="2" a="1"/>
  <c r="E1444" i="2"/>
  <c r="E1445" i="2" a="1"/>
  <c r="E1445" i="2"/>
  <c r="E1446" i="2" a="1"/>
  <c r="E1446" i="2" s="1"/>
  <c r="E1447" i="2" a="1"/>
  <c r="E1447" i="2" s="1"/>
  <c r="E1448" i="2" a="1"/>
  <c r="E1448" i="2"/>
  <c r="E1449" i="2" a="1"/>
  <c r="E1449" i="2"/>
  <c r="E1450" i="2" a="1"/>
  <c r="E1450" i="2"/>
  <c r="E1451" i="2" a="1"/>
  <c r="E1451" i="2"/>
  <c r="E1452" i="2" a="1"/>
  <c r="E1452" i="2" s="1"/>
  <c r="E1453" i="2" a="1"/>
  <c r="E1453" i="2" s="1"/>
  <c r="E1454" i="2" a="1"/>
  <c r="E1454" i="2" s="1"/>
  <c r="E1455" i="2" a="1"/>
  <c r="E1455" i="2" s="1"/>
  <c r="E1456" i="2" a="1"/>
  <c r="E1456" i="2" s="1"/>
  <c r="E1457" i="2" a="1"/>
  <c r="E1457" i="2" s="1"/>
  <c r="E1458" i="2" a="1"/>
  <c r="E1458" i="2"/>
  <c r="E1459" i="2" a="1"/>
  <c r="E1459" i="2" s="1"/>
  <c r="E1460" i="2" a="1"/>
  <c r="E1460" i="2"/>
  <c r="E1461" i="2" a="1"/>
  <c r="E1461" i="2" s="1"/>
  <c r="E1462" i="2" a="1"/>
  <c r="E1462" i="2" s="1"/>
  <c r="E1463" i="2" a="1"/>
  <c r="E1463" i="2" s="1"/>
  <c r="E1464" i="2" a="1"/>
  <c r="E1464" i="2"/>
  <c r="E1465" i="2" a="1"/>
  <c r="E1465" i="2" s="1"/>
  <c r="E1466" i="2" a="1"/>
  <c r="E1466" i="2" s="1"/>
  <c r="E1467" i="2" a="1"/>
  <c r="E1467" i="2" s="1"/>
  <c r="E1468" i="2" a="1"/>
  <c r="E1468" i="2" s="1"/>
  <c r="E1469" i="2" a="1"/>
  <c r="E1469" i="2" s="1"/>
  <c r="E1470" i="2" a="1"/>
  <c r="E1470" i="2" s="1"/>
  <c r="E1471" i="2" a="1"/>
  <c r="E1471" i="2" s="1"/>
  <c r="E1472" i="2" a="1"/>
  <c r="E1472" i="2"/>
  <c r="E1473" i="2" a="1"/>
  <c r="E1473" i="2" s="1"/>
  <c r="E1474" i="2" a="1"/>
  <c r="E1474" i="2"/>
  <c r="E1475" i="2" a="1"/>
  <c r="E1475" i="2" s="1"/>
  <c r="E1476" i="2" a="1"/>
  <c r="E1476" i="2" s="1"/>
  <c r="E1477" i="2" a="1"/>
  <c r="E1477" i="2" s="1"/>
  <c r="E1478" i="2" a="1"/>
  <c r="E1478" i="2"/>
  <c r="E1479" i="2" a="1"/>
  <c r="E1479" i="2"/>
  <c r="E1480" i="2" a="1"/>
  <c r="E1480" i="2" s="1"/>
  <c r="E1481" i="2" a="1"/>
  <c r="E1481" i="2"/>
  <c r="E1482" i="2" a="1"/>
  <c r="E1482" i="2" s="1"/>
  <c r="E1483" i="2" a="1"/>
  <c r="E1483" i="2" s="1"/>
  <c r="E1484" i="2" a="1"/>
  <c r="E1484" i="2"/>
  <c r="E1485" i="2" a="1"/>
  <c r="E1485" i="2"/>
  <c r="E1486" i="2" a="1"/>
  <c r="E1486" i="2"/>
  <c r="E1487" i="2" a="1"/>
  <c r="E1487" i="2" s="1"/>
  <c r="E1488" i="2" a="1"/>
  <c r="E1488" i="2"/>
  <c r="E1489" i="2" a="1"/>
  <c r="E1489" i="2" s="1"/>
  <c r="E1490" i="2" a="1"/>
  <c r="E1490" i="2" s="1"/>
  <c r="E1491" i="2" a="1"/>
  <c r="E1491" i="2"/>
  <c r="E1492" i="2" a="1"/>
  <c r="E1492" i="2"/>
  <c r="E1493" i="2" a="1"/>
  <c r="E1493" i="2"/>
  <c r="E1494" i="2" a="1"/>
  <c r="E1494" i="2" s="1"/>
  <c r="E1495" i="2" a="1"/>
  <c r="E1495" i="2" s="1"/>
  <c r="E1496" i="2" a="1"/>
  <c r="E1496" i="2" s="1"/>
  <c r="E1497" i="2" a="1"/>
  <c r="E1497" i="2"/>
  <c r="E1498" i="2" a="1"/>
  <c r="E1498" i="2" s="1"/>
  <c r="E1499" i="2" a="1"/>
  <c r="E1499" i="2"/>
  <c r="E1500" i="2" a="1"/>
  <c r="E1500" i="2"/>
  <c r="E1501" i="2" a="1"/>
  <c r="E1501" i="2" s="1"/>
  <c r="E1502" i="2" a="1"/>
  <c r="E1502" i="2" s="1"/>
  <c r="E1503" i="2" a="1"/>
  <c r="E1503" i="2" s="1"/>
  <c r="E1504" i="2" a="1"/>
  <c r="E1504" i="2"/>
  <c r="E1505" i="2" a="1"/>
  <c r="E1505" i="2" s="1"/>
  <c r="E1506" i="2" a="1"/>
  <c r="E1506" i="2" s="1"/>
  <c r="E1507" i="2" a="1"/>
  <c r="E1507" i="2" s="1"/>
  <c r="E1508" i="2" a="1"/>
  <c r="E1508" i="2"/>
  <c r="E1509" i="2" a="1"/>
  <c r="E1509" i="2" s="1"/>
  <c r="E1510" i="2" a="1"/>
  <c r="E1510" i="2"/>
  <c r="E1511" i="2" a="1"/>
  <c r="E1511" i="2" s="1"/>
  <c r="E1512" i="2" a="1"/>
  <c r="E1512" i="2" s="1"/>
  <c r="E1513" i="2" a="1"/>
  <c r="E1513" i="2" s="1"/>
  <c r="E1514" i="2" a="1"/>
  <c r="E1514" i="2"/>
  <c r="E1515" i="2" a="1"/>
  <c r="E1515" i="2" s="1"/>
  <c r="E1516" i="2" a="1"/>
  <c r="E1516" i="2" s="1"/>
  <c r="E1517" i="2" a="1"/>
  <c r="E1517" i="2"/>
  <c r="E1518" i="2" a="1"/>
  <c r="E1518" i="2"/>
  <c r="E1519" i="2" a="1"/>
  <c r="E1519" i="2" s="1"/>
  <c r="E1520" i="2" a="1"/>
  <c r="E1520" i="2" s="1"/>
  <c r="E1521" i="2" a="1"/>
  <c r="E1521" i="2" s="1"/>
  <c r="E1522" i="2" a="1"/>
  <c r="E1522" i="2" s="1"/>
  <c r="E1523" i="2" a="1"/>
  <c r="E1523" i="2"/>
  <c r="E1524" i="2" a="1"/>
  <c r="E1524" i="2"/>
  <c r="E1525" i="2" a="1"/>
  <c r="E1525" i="2" s="1"/>
  <c r="E1526" i="2" a="1"/>
  <c r="E1526" i="2"/>
  <c r="E1527" i="2" a="1"/>
  <c r="E1527" i="2" s="1"/>
  <c r="E1528" i="2" a="1"/>
  <c r="E1528" i="2" s="1"/>
  <c r="E1529" i="2" a="1"/>
  <c r="E1529" i="2" s="1"/>
  <c r="E1530" i="2" a="1"/>
  <c r="E1530" i="2"/>
  <c r="E1531" i="2" a="1"/>
  <c r="E1531" i="2" s="1"/>
  <c r="E1532" i="2" a="1"/>
  <c r="E1532" i="2"/>
  <c r="E1533" i="2" a="1"/>
  <c r="E1533" i="2"/>
  <c r="E1534" i="2" a="1"/>
  <c r="E1534" i="2"/>
  <c r="E1535" i="2" a="1"/>
  <c r="E1535" i="2" s="1"/>
  <c r="E1536" i="2" a="1"/>
  <c r="E1536" i="2"/>
  <c r="E1537" i="2" a="1"/>
  <c r="E1537" i="2" s="1"/>
  <c r="E1538" i="2" a="1"/>
  <c r="E1538" i="2"/>
  <c r="E1539" i="2" a="1"/>
  <c r="E1539" i="2"/>
  <c r="E1540" i="2" a="1"/>
  <c r="E1540" i="2"/>
  <c r="E1541" i="2" a="1"/>
  <c r="E1541" i="2" s="1"/>
  <c r="E1542" i="2" a="1"/>
  <c r="E1542" i="2" s="1"/>
  <c r="E1543" i="2" a="1"/>
  <c r="E1543" i="2" s="1"/>
  <c r="E1544" i="2" a="1"/>
  <c r="E1544" i="2" s="1"/>
  <c r="E1545" i="2" a="1"/>
  <c r="E1545" i="2"/>
  <c r="E1546" i="2" a="1"/>
  <c r="E1546" i="2"/>
  <c r="E1547" i="2" a="1"/>
  <c r="E1547" i="2" s="1"/>
  <c r="E1548" i="2" a="1"/>
  <c r="E1548" i="2" s="1"/>
  <c r="E1549" i="2" a="1"/>
  <c r="E1549" i="2" s="1"/>
  <c r="E1550" i="2" a="1"/>
  <c r="E1550" i="2"/>
  <c r="E1551" i="2" a="1"/>
  <c r="E1551" i="2" s="1"/>
  <c r="E1552" i="2" a="1"/>
  <c r="E1552" i="2"/>
  <c r="E1553" i="2" a="1"/>
  <c r="E1553" i="2"/>
  <c r="E1554" i="2" a="1"/>
  <c r="E1554" i="2" s="1"/>
  <c r="E1555" i="2" a="1"/>
  <c r="E1555" i="2" s="1"/>
  <c r="E1556" i="2" a="1"/>
  <c r="E1556" i="2"/>
  <c r="E1557" i="2" a="1"/>
  <c r="E1557" i="2" s="1"/>
  <c r="E1558" i="2" a="1"/>
  <c r="E1558" i="2" s="1"/>
  <c r="E1559" i="2" a="1"/>
  <c r="E1559" i="2"/>
  <c r="E1560" i="2" a="1"/>
  <c r="E1560" i="2"/>
  <c r="E1561" i="2" a="1"/>
  <c r="E1561" i="2" s="1"/>
  <c r="E1562" i="2" a="1"/>
  <c r="E1562" i="2" s="1"/>
  <c r="E1563" i="2" a="1"/>
  <c r="E1563" i="2"/>
  <c r="E1564" i="2" a="1"/>
  <c r="E1564" i="2" s="1"/>
  <c r="E1565" i="2" a="1"/>
  <c r="E1565" i="2" s="1"/>
  <c r="E1566" i="2" a="1"/>
  <c r="E1566" i="2"/>
  <c r="E1567" i="2" a="1"/>
  <c r="E1567" i="2" s="1"/>
  <c r="E1568" i="2" a="1"/>
  <c r="E1568" i="2" s="1"/>
  <c r="E1569" i="2" a="1"/>
  <c r="E1569" i="2" s="1"/>
  <c r="E1570" i="2" a="1"/>
  <c r="E1570" i="2"/>
  <c r="E1571" i="2" a="1"/>
  <c r="E1571" i="2"/>
  <c r="E1572" i="2" a="1"/>
  <c r="E1572" i="2" s="1"/>
  <c r="E1573" i="2" a="1"/>
  <c r="E1573" i="2" s="1"/>
  <c r="E1574" i="2" a="1"/>
  <c r="E1574" i="2" s="1"/>
  <c r="E1575" i="2" a="1"/>
  <c r="E1575" i="2" s="1"/>
  <c r="E1576" i="2" a="1"/>
  <c r="E1576" i="2"/>
  <c r="E1577" i="2" a="1"/>
  <c r="E1577" i="2" s="1"/>
  <c r="E1578" i="2" a="1"/>
  <c r="E1578" i="2" s="1"/>
  <c r="E1579" i="2" a="1"/>
  <c r="E1579" i="2" s="1"/>
  <c r="E1580" i="2" a="1"/>
  <c r="E1580" i="2" s="1"/>
  <c r="E1581" i="2" a="1"/>
  <c r="E1581" i="2" s="1"/>
  <c r="E1582" i="2" a="1"/>
  <c r="E1582" i="2" s="1"/>
  <c r="E1583" i="2" a="1"/>
  <c r="E1583" i="2"/>
  <c r="E1584" i="2" a="1"/>
  <c r="E1584" i="2" s="1"/>
  <c r="E1585" i="2" a="1"/>
  <c r="E1585" i="2" s="1"/>
  <c r="E1586" i="2" a="1"/>
  <c r="E1586" i="2" s="1"/>
  <c r="E1587" i="2" a="1"/>
  <c r="E1587" i="2"/>
  <c r="E1588" i="2" a="1"/>
  <c r="E1588" i="2" s="1"/>
  <c r="E1589" i="2" a="1"/>
  <c r="E1589" i="2" s="1"/>
  <c r="E1590" i="2" a="1"/>
  <c r="E1590" i="2" s="1"/>
  <c r="E1591" i="2" a="1"/>
  <c r="E1591" i="2" s="1"/>
  <c r="E1592" i="2" a="1"/>
  <c r="E1592" i="2"/>
  <c r="E1593" i="2" a="1"/>
  <c r="E1593" i="2"/>
  <c r="E1594" i="2" a="1"/>
  <c r="E1594" i="2" s="1"/>
  <c r="E1595" i="2" a="1"/>
  <c r="E1595" i="2" s="1"/>
  <c r="E1596" i="2" a="1"/>
  <c r="E1596" i="2" s="1"/>
  <c r="E1597" i="2" a="1"/>
  <c r="E1597" i="2" s="1"/>
  <c r="E1598" i="2" a="1"/>
  <c r="E1598" i="2"/>
  <c r="E1599" i="2" a="1"/>
  <c r="E1599" i="2"/>
  <c r="E1600" i="2" a="1"/>
  <c r="E1600" i="2"/>
  <c r="E1601" i="2" a="1"/>
  <c r="E1601" i="2"/>
  <c r="E1602" i="2" a="1"/>
  <c r="E1602" i="2" s="1"/>
  <c r="E1603" i="2" a="1"/>
  <c r="E1603" i="2" s="1"/>
  <c r="E1604" i="2" a="1"/>
  <c r="E1604" i="2" s="1"/>
  <c r="E1605" i="2" a="1"/>
  <c r="E1605" i="2"/>
  <c r="E1606" i="2" a="1"/>
  <c r="E1606" i="2" s="1"/>
  <c r="E1607" i="2" a="1"/>
  <c r="E1607" i="2"/>
  <c r="E1608" i="2" a="1"/>
  <c r="E1608" i="2" s="1"/>
  <c r="E1609" i="2" a="1"/>
  <c r="E1609" i="2" s="1"/>
  <c r="E1610" i="2" a="1"/>
  <c r="E1610" i="2" s="1"/>
  <c r="E1611" i="2" a="1"/>
  <c r="E1611" i="2" s="1"/>
  <c r="E1612" i="2" a="1"/>
  <c r="E1612" i="2"/>
  <c r="E1613" i="2" a="1"/>
  <c r="E1613" i="2" s="1"/>
  <c r="E1614" i="2" a="1"/>
  <c r="E1614" i="2" s="1"/>
  <c r="E1615" i="2" a="1"/>
  <c r="E1615" i="2" s="1"/>
  <c r="E1616" i="2" a="1"/>
  <c r="E1616" i="2"/>
  <c r="E1617" i="2" a="1"/>
  <c r="E1617" i="2" s="1"/>
  <c r="E1618" i="2" a="1"/>
  <c r="E1618" i="2" s="1"/>
  <c r="E1619" i="2" a="1"/>
  <c r="E1619" i="2"/>
  <c r="E1620" i="2" a="1"/>
  <c r="E1620" i="2" s="1"/>
  <c r="E1621" i="2" a="1"/>
  <c r="E1621" i="2" s="1"/>
  <c r="E1622" i="2" a="1"/>
  <c r="E1622" i="2" s="1"/>
  <c r="E1623" i="2" a="1"/>
  <c r="E1623" i="2" s="1"/>
  <c r="E1624" i="2" a="1"/>
  <c r="E1624" i="2" s="1"/>
  <c r="E1625" i="2" a="1"/>
  <c r="E1625" i="2" s="1"/>
  <c r="E1626" i="2" a="1"/>
  <c r="E1626" i="2" s="1"/>
  <c r="E1627" i="2" a="1"/>
  <c r="E1627" i="2" s="1"/>
  <c r="E1628" i="2" a="1"/>
  <c r="E1628" i="2" s="1"/>
  <c r="E1629" i="2" a="1"/>
  <c r="E1629" i="2" s="1"/>
  <c r="E1630" i="2" a="1"/>
  <c r="E1630" i="2" s="1"/>
  <c r="E1631" i="2" a="1"/>
  <c r="E1631" i="2" s="1"/>
  <c r="E1632" i="2" a="1"/>
  <c r="E1632" i="2" s="1"/>
  <c r="E1633" i="2" a="1"/>
  <c r="E1633" i="2" s="1"/>
  <c r="E1634" i="2" a="1"/>
  <c r="E1634" i="2"/>
  <c r="E1635" i="2" a="1"/>
  <c r="E1635" i="2"/>
  <c r="E1636" i="2" a="1"/>
  <c r="E1636" i="2"/>
  <c r="E1637" i="2" a="1"/>
  <c r="E1637" i="2" s="1"/>
  <c r="E1638" i="2" a="1"/>
  <c r="E1638" i="2" s="1"/>
  <c r="E1639" i="2" a="1"/>
  <c r="E1639" i="2" s="1"/>
  <c r="E1640" i="2" a="1"/>
  <c r="E1640" i="2" s="1"/>
  <c r="E1641" i="2" a="1"/>
  <c r="E1641" i="2"/>
  <c r="E1642" i="2" a="1"/>
  <c r="E1642" i="2"/>
  <c r="E1643" i="2" a="1"/>
  <c r="E1643" i="2" s="1"/>
  <c r="E1644" i="2" a="1"/>
  <c r="E1644" i="2" s="1"/>
  <c r="E1645" i="2" a="1"/>
  <c r="E1645" i="2" s="1"/>
  <c r="E1646" i="2" a="1"/>
  <c r="E1646" i="2" s="1"/>
  <c r="E1647" i="2" a="1"/>
  <c r="E1647" i="2" s="1"/>
  <c r="E1648" i="2" a="1"/>
  <c r="E1648" i="2"/>
  <c r="E1649" i="2" a="1"/>
  <c r="E1649" i="2"/>
  <c r="E1650" i="2" a="1"/>
  <c r="E1650" i="2" s="1"/>
  <c r="E1651" i="2" a="1"/>
  <c r="E1651" i="2" s="1"/>
  <c r="E1652" i="2" a="1"/>
  <c r="E1652" i="2" s="1"/>
  <c r="E1653" i="2" a="1"/>
  <c r="E1653" i="2" s="1"/>
  <c r="E1654" i="2" a="1"/>
  <c r="E1654" i="2" s="1"/>
  <c r="E1655" i="2" a="1"/>
  <c r="E1655" i="2"/>
  <c r="E1656" i="2" a="1"/>
  <c r="E1656" i="2" s="1"/>
  <c r="E1657" i="2" a="1"/>
  <c r="E1657" i="2" s="1"/>
  <c r="E1658" i="2" a="1"/>
  <c r="E1658" i="2"/>
  <c r="E1659" i="2" a="1"/>
  <c r="E1659" i="2"/>
  <c r="E1660" i="2" a="1"/>
  <c r="E1660" i="2" s="1"/>
  <c r="E1661" i="2" a="1"/>
  <c r="E1661" i="2" s="1"/>
  <c r="E1662" i="2" a="1"/>
  <c r="E1662" i="2" s="1"/>
  <c r="E1663" i="2" a="1"/>
  <c r="E1663" i="2" s="1"/>
  <c r="E1664" i="2" a="1"/>
  <c r="E1664" i="2" s="1"/>
  <c r="E1665" i="2" a="1"/>
  <c r="E1665" i="2" s="1"/>
  <c r="E1666" i="2" a="1"/>
  <c r="E1666" i="2"/>
  <c r="E1667" i="2" a="1"/>
  <c r="E1667" i="2" s="1"/>
  <c r="E1668" i="2" a="1"/>
  <c r="E1668" i="2" s="1"/>
  <c r="E1669" i="2" a="1"/>
  <c r="E1669" i="2" s="1"/>
  <c r="E1670" i="2" a="1"/>
  <c r="E1670" i="2"/>
  <c r="E1671" i="2" a="1"/>
  <c r="E1671" i="2"/>
  <c r="E1672" i="2" a="1"/>
  <c r="E1672" i="2" s="1"/>
  <c r="E1673" i="2" a="1"/>
  <c r="E1673" i="2"/>
  <c r="E1674" i="2" a="1"/>
  <c r="E1674" i="2" s="1"/>
  <c r="E1675" i="2" a="1"/>
  <c r="E1675" i="2" s="1"/>
  <c r="E1676" i="2" a="1"/>
  <c r="E1676" i="2" s="1"/>
  <c r="E1677" i="2" a="1"/>
  <c r="E1677" i="2"/>
  <c r="E1678" i="2" a="1"/>
  <c r="E1678" i="2"/>
  <c r="E1679" i="2" a="1"/>
  <c r="E1679" i="2" s="1"/>
  <c r="E1680" i="2" a="1"/>
  <c r="E1680" i="2" s="1"/>
  <c r="E1681" i="2" a="1"/>
  <c r="E1681" i="2" s="1"/>
  <c r="E1682" i="2" a="1"/>
  <c r="E1682" i="2" s="1"/>
  <c r="E1683" i="2" a="1"/>
  <c r="E1683" i="2" s="1"/>
  <c r="E1684" i="2" a="1"/>
  <c r="E1684" i="2"/>
  <c r="E1685" i="2" a="1"/>
  <c r="E1685" i="2" s="1"/>
  <c r="E1686" i="2" a="1"/>
  <c r="E1686" i="2" s="1"/>
  <c r="E1687" i="2" a="1"/>
  <c r="E1687" i="2" s="1"/>
  <c r="E1688" i="2" a="1"/>
  <c r="E1688" i="2" s="1"/>
  <c r="E1689" i="2" a="1"/>
  <c r="E1689" i="2" s="1"/>
  <c r="E1690" i="2" a="1"/>
  <c r="E1690" i="2" s="1"/>
  <c r="E1691" i="2" a="1"/>
  <c r="E1691" i="2"/>
  <c r="E1692" i="2" a="1"/>
  <c r="E1692" i="2" s="1"/>
  <c r="E1693" i="2" a="1"/>
  <c r="E1693" i="2" s="1"/>
  <c r="E1694" i="2" a="1"/>
  <c r="E1694" i="2" s="1"/>
  <c r="E1695" i="2" a="1"/>
  <c r="E1695" i="2"/>
  <c r="E1696" i="2" a="1"/>
  <c r="E1696" i="2" s="1"/>
  <c r="E1697" i="2" a="1"/>
  <c r="E1697" i="2" s="1"/>
  <c r="E1698" i="2" a="1"/>
  <c r="E1698" i="2" s="1"/>
  <c r="E1699" i="2" a="1"/>
  <c r="E1699" i="2" s="1"/>
  <c r="E1700" i="2" a="1"/>
  <c r="E1700" i="2"/>
  <c r="E1701" i="2" a="1"/>
  <c r="E1701" i="2"/>
  <c r="E1702" i="2" a="1"/>
  <c r="E1702" i="2" s="1"/>
  <c r="E1703" i="2" a="1"/>
  <c r="E1703" i="2" s="1"/>
  <c r="E1704" i="2" a="1"/>
  <c r="E1704" i="2" s="1"/>
  <c r="E1705" i="2" a="1"/>
  <c r="E1705" i="2" s="1"/>
  <c r="E1706" i="2" a="1"/>
  <c r="E1706" i="2"/>
  <c r="E1707" i="2" a="1"/>
  <c r="E1707" i="2"/>
  <c r="E1708" i="2" a="1"/>
  <c r="E1708" i="2"/>
  <c r="E1709" i="2" a="1"/>
  <c r="E1709" i="2"/>
  <c r="E1710" i="2" a="1"/>
  <c r="E1710" i="2" s="1"/>
  <c r="E1711" i="2" a="1"/>
  <c r="E1711" i="2" s="1"/>
  <c r="E1712" i="2" a="1"/>
  <c r="E1712" i="2" s="1"/>
  <c r="E1713" i="2" a="1"/>
  <c r="E1713" i="2"/>
  <c r="E1714" i="2" a="1"/>
  <c r="E1714" i="2" s="1"/>
  <c r="E1715" i="2" a="1"/>
  <c r="E1715" i="2"/>
  <c r="E1716" i="2" a="1"/>
  <c r="E1716" i="2" s="1"/>
  <c r="E1717" i="2" a="1"/>
  <c r="E1717" i="2" s="1"/>
  <c r="E1718" i="2" a="1"/>
  <c r="E1718" i="2" s="1"/>
  <c r="E1719" i="2" a="1"/>
  <c r="E1719" i="2" s="1"/>
  <c r="E1720" i="2" a="1"/>
  <c r="E1720" i="2"/>
  <c r="E1721" i="2" a="1"/>
  <c r="E1721" i="2" s="1"/>
  <c r="E1722" i="2" a="1"/>
  <c r="E1722" i="2" s="1"/>
  <c r="E1723" i="2" a="1"/>
  <c r="E1723" i="2" s="1"/>
  <c r="E1724" i="2" a="1"/>
  <c r="E1724" i="2"/>
  <c r="E1725" i="2" a="1"/>
  <c r="E1725" i="2"/>
  <c r="E1726" i="2" a="1"/>
  <c r="E1726" i="2" s="1"/>
  <c r="E1727" i="2" a="1"/>
  <c r="E1727" i="2"/>
  <c r="E1728" i="2" a="1"/>
  <c r="E1728" i="2" s="1"/>
  <c r="E1729" i="2" a="1"/>
  <c r="E1729" i="2" s="1"/>
  <c r="E1730" i="2" a="1"/>
  <c r="E1730" i="2" s="1"/>
  <c r="E1731" i="2" a="1"/>
  <c r="E1731" i="2"/>
  <c r="E1732" i="2" a="1"/>
  <c r="E1732" i="2"/>
  <c r="E1733" i="2" a="1"/>
  <c r="E1733" i="2" s="1"/>
  <c r="E1734" i="2" a="1"/>
  <c r="E1734" i="2" s="1"/>
  <c r="E1735" i="2" a="1"/>
  <c r="E1735" i="2" s="1"/>
  <c r="E1736" i="2" a="1"/>
  <c r="E1736" i="2"/>
  <c r="E1737" i="2" a="1"/>
  <c r="E1737" i="2" s="1"/>
  <c r="E1738" i="2" a="1"/>
  <c r="E1738" i="2"/>
  <c r="E1739" i="2" a="1"/>
  <c r="E1739" i="2"/>
  <c r="E1740" i="2" a="1"/>
  <c r="E1740" i="2" s="1"/>
  <c r="E1741" i="2" a="1"/>
  <c r="E1741" i="2" s="1"/>
  <c r="E1742" i="2" a="1"/>
  <c r="E1742" i="2"/>
  <c r="E1743" i="2" a="1"/>
  <c r="E1743" i="2" s="1"/>
  <c r="E1744" i="2" a="1"/>
  <c r="E1744" i="2" s="1"/>
  <c r="E1745" i="2" a="1"/>
  <c r="E1745" i="2"/>
  <c r="E1746" i="2" a="1"/>
  <c r="E1746" i="2" s="1"/>
  <c r="E1747" i="2" a="1"/>
  <c r="E1747" i="2" s="1"/>
  <c r="E1748" i="2" a="1"/>
  <c r="E1748" i="2" s="1"/>
  <c r="E1749" i="2" a="1"/>
  <c r="E1749" i="2"/>
  <c r="E1750" i="2" a="1"/>
  <c r="E1750" i="2"/>
  <c r="E1751" i="2" a="1"/>
  <c r="E1751" i="2" s="1"/>
  <c r="E1752" i="2" a="1"/>
  <c r="E1752" i="2" s="1"/>
  <c r="E1753" i="2" a="1"/>
  <c r="E1753" i="2" s="1"/>
  <c r="E1754" i="2" a="1"/>
  <c r="E1754" i="2"/>
  <c r="E1755" i="2" a="1"/>
  <c r="E1755" i="2" s="1"/>
  <c r="E1756" i="2" a="1"/>
  <c r="E1756" i="2"/>
  <c r="E1757" i="2" a="1"/>
  <c r="E1757" i="2"/>
  <c r="E1758" i="2" a="1"/>
  <c r="E1758" i="2" s="1"/>
  <c r="E1759" i="2" a="1"/>
  <c r="E1759" i="2" s="1"/>
  <c r="E1760" i="2" a="1"/>
  <c r="E1760" i="2" s="1"/>
  <c r="E1761" i="2" a="1"/>
  <c r="E1761" i="2"/>
  <c r="E1762" i="2" a="1"/>
  <c r="E1762" i="2" s="1"/>
  <c r="E1763" i="2" a="1"/>
  <c r="E1763" i="2"/>
  <c r="E1764" i="2" a="1"/>
  <c r="E1764" i="2" s="1"/>
  <c r="E1765" i="2" a="1"/>
  <c r="E1765" i="2" s="1"/>
  <c r="E1766" i="2" a="1"/>
  <c r="E1766" i="2"/>
  <c r="E1767" i="2" a="1"/>
  <c r="E1767" i="2" s="1"/>
  <c r="E1768" i="2" a="1"/>
  <c r="E1768" i="2" s="1"/>
  <c r="E1769" i="2" a="1"/>
  <c r="E1769" i="2" s="1"/>
  <c r="E1770" i="2" a="1"/>
  <c r="E1770" i="2" s="1"/>
  <c r="E1771" i="2" a="1"/>
  <c r="E1771" i="2" s="1"/>
  <c r="E1772" i="2" a="1"/>
  <c r="E1772" i="2" s="1"/>
  <c r="E1773" i="2" a="1"/>
  <c r="E1773" i="2"/>
  <c r="E1774" i="2" a="1"/>
  <c r="E1774" i="2"/>
  <c r="E1775" i="2" a="1"/>
  <c r="E1775" i="2" s="1"/>
  <c r="E1776" i="2" a="1"/>
  <c r="E1776" i="2" s="1"/>
  <c r="E1777" i="2" a="1"/>
  <c r="E1777" i="2" s="1"/>
  <c r="E1778" i="2" a="1"/>
  <c r="E1778" i="2"/>
  <c r="E1779" i="2" a="1"/>
  <c r="E1779" i="2"/>
  <c r="E1780" i="2" a="1"/>
  <c r="E1780" i="2"/>
  <c r="E1781" i="2" a="1"/>
  <c r="E1781" i="2"/>
  <c r="E1782" i="2" a="1"/>
  <c r="E1782" i="2" s="1"/>
  <c r="E1783" i="2" a="1"/>
  <c r="E1783" i="2" s="1"/>
  <c r="E1784" i="2" a="1"/>
  <c r="E1784" i="2" s="1"/>
  <c r="E1785" i="2" a="1"/>
  <c r="E1785" i="2"/>
  <c r="E1786" i="2" a="1"/>
  <c r="E1786" i="2"/>
  <c r="E1787" i="2" a="1"/>
  <c r="E1787" i="2" s="1"/>
  <c r="E1788" i="2" a="1"/>
  <c r="E1788" i="2" s="1"/>
  <c r="E1789" i="2" a="1"/>
  <c r="E1789" i="2" s="1"/>
  <c r="E1790" i="2" a="1"/>
  <c r="E1790" i="2" s="1"/>
  <c r="E1791" i="2" a="1"/>
  <c r="E1791" i="2" s="1"/>
  <c r="E1792" i="2" a="1"/>
  <c r="E1792" i="2"/>
  <c r="E1793" i="2" a="1"/>
  <c r="E1793" i="2"/>
  <c r="E1794" i="2" a="1"/>
  <c r="E1794" i="2" s="1"/>
  <c r="E1795" i="2" a="1"/>
  <c r="E1795" i="2" s="1"/>
  <c r="E1796" i="2" a="1"/>
  <c r="E1796" i="2"/>
  <c r="E1797" i="2" a="1"/>
  <c r="E1797" i="2" s="1"/>
  <c r="E1798" i="2" a="1"/>
  <c r="E1798" i="2" s="1"/>
  <c r="E1799" i="2" a="1"/>
  <c r="E1799" i="2" s="1"/>
  <c r="E1800" i="2" a="1"/>
  <c r="E1800" i="2" s="1"/>
  <c r="E1801" i="2" a="1"/>
  <c r="E1801" i="2" s="1"/>
  <c r="E1802" i="2" a="1"/>
  <c r="E1802" i="2"/>
  <c r="E1803" i="2" a="1"/>
  <c r="E1803" i="2" s="1"/>
  <c r="E1804" i="2" a="1"/>
  <c r="E1804" i="2"/>
  <c r="E1805" i="2" a="1"/>
  <c r="E1805" i="2" s="1"/>
  <c r="E1806" i="2" a="1"/>
  <c r="E1806" i="2" s="1"/>
  <c r="E1807" i="2" a="1"/>
  <c r="E1807" i="2" s="1"/>
  <c r="E1808" i="2" a="1"/>
  <c r="E1808" i="2"/>
  <c r="E1809" i="2" a="1"/>
  <c r="E1809" i="2"/>
  <c r="E1810" i="2" a="1"/>
  <c r="E1810" i="2"/>
  <c r="E1811" i="2" a="1"/>
  <c r="E1811" i="2"/>
  <c r="E1812" i="2" a="1"/>
  <c r="E1812" i="2" s="1"/>
  <c r="E1813" i="2" a="1"/>
  <c r="E1813" i="2" s="1"/>
  <c r="E1814" i="2" a="1"/>
  <c r="E1814" i="2" s="1"/>
  <c r="E1815" i="2" a="1"/>
  <c r="E1815" i="2"/>
  <c r="E1816" i="2" a="1"/>
  <c r="E1816" i="2"/>
  <c r="E1817" i="2" a="1"/>
  <c r="E1817" i="2"/>
  <c r="E1818" i="2" a="1"/>
  <c r="E1818" i="2" s="1"/>
  <c r="E1819" i="2" a="1"/>
  <c r="E1819" i="2" s="1"/>
  <c r="E1820" i="2" a="1"/>
  <c r="E1820" i="2" s="1"/>
  <c r="E1821" i="2" a="1"/>
  <c r="E1821" i="2" s="1"/>
  <c r="E1822" i="2" a="1"/>
  <c r="E1822" i="2" s="1"/>
  <c r="E1823" i="2" a="1"/>
  <c r="E1823" i="2"/>
  <c r="E1824" i="2" a="1"/>
  <c r="E1824" i="2" s="1"/>
  <c r="E1825" i="2" a="1"/>
  <c r="E1825" i="2" s="1"/>
  <c r="E1826" i="2" a="1"/>
  <c r="E1826" i="2" s="1"/>
  <c r="E1827" i="2" a="1"/>
  <c r="E1827" i="2" s="1"/>
  <c r="E1828" i="2" a="1"/>
  <c r="E1828" i="2"/>
  <c r="E1829" i="2" a="1"/>
  <c r="E1829" i="2" s="1"/>
  <c r="E1830" i="2" a="1"/>
  <c r="E1830" i="2" s="1"/>
  <c r="E1831" i="2" a="1"/>
  <c r="E1831" i="2" s="1"/>
  <c r="E1832" i="2" a="1"/>
  <c r="E1832" i="2"/>
  <c r="E1833" i="2" a="1"/>
  <c r="E1833" i="2"/>
  <c r="E1834" i="2" a="1"/>
  <c r="E1834" i="2" s="1"/>
  <c r="E1835" i="2" a="1"/>
  <c r="E1835" i="2"/>
  <c r="E1836" i="2" a="1"/>
  <c r="E1836" i="2" s="1"/>
  <c r="E1837" i="2" a="1"/>
  <c r="E1837" i="2" s="1"/>
  <c r="E1838" i="2" a="1"/>
  <c r="E1838" i="2" s="1"/>
  <c r="E1839" i="2" a="1"/>
  <c r="E1839" i="2"/>
  <c r="E1840" i="2" a="1"/>
  <c r="E1840" i="2"/>
  <c r="E1841" i="2" a="1"/>
  <c r="E1841" i="2" s="1"/>
  <c r="E1842" i="2" a="1"/>
  <c r="E1842" i="2" s="1"/>
  <c r="E1843" i="2" a="1"/>
  <c r="E1843" i="2" s="1"/>
  <c r="E1844" i="2" a="1"/>
  <c r="E1844" i="2"/>
  <c r="E1845" i="2" a="1"/>
  <c r="E1845" i="2" s="1"/>
  <c r="E1846" i="2" a="1"/>
  <c r="E1846" i="2"/>
  <c r="E1847" i="2" a="1"/>
  <c r="E1847" i="2"/>
  <c r="E1848" i="2" a="1"/>
  <c r="E1848" i="2" s="1"/>
  <c r="E1849" i="2" a="1"/>
  <c r="E1849" i="2" s="1"/>
  <c r="E1850" i="2" a="1"/>
  <c r="E1850" i="2"/>
  <c r="E1851" i="2" a="1"/>
  <c r="E1851" i="2"/>
  <c r="E1852" i="2" a="1"/>
  <c r="E1852" i="2" s="1"/>
  <c r="E1853" i="2" a="1"/>
  <c r="E1853" i="2"/>
  <c r="E1854" i="2" a="1"/>
  <c r="E1854" i="2" s="1"/>
  <c r="E1855" i="2" a="1"/>
  <c r="E1855" i="2" s="1"/>
  <c r="E1856" i="2" a="1"/>
  <c r="E1856" i="2" s="1"/>
  <c r="E1857" i="2" a="1"/>
  <c r="E1857" i="2" s="1"/>
  <c r="E1858" i="2" a="1"/>
  <c r="E1858" i="2" s="1"/>
  <c r="E1859" i="2" a="1"/>
  <c r="E1859" i="2" s="1"/>
  <c r="E1860" i="2" a="1"/>
  <c r="E1860" i="2" s="1"/>
  <c r="E1861" i="2" a="1"/>
  <c r="E1861" i="2" s="1"/>
  <c r="E1862" i="2" a="1"/>
  <c r="E1862" i="2"/>
  <c r="E1863" i="2" a="1"/>
  <c r="E1863" i="2" s="1"/>
  <c r="E1864" i="2" a="1"/>
  <c r="E1864" i="2" s="1"/>
  <c r="E1865" i="2" a="1"/>
  <c r="E1865" i="2"/>
  <c r="E1866" i="2" a="1"/>
  <c r="E1866" i="2" s="1"/>
  <c r="E1867" i="2" a="1"/>
  <c r="E1867" i="2" s="1"/>
  <c r="E1868" i="2" a="1"/>
  <c r="E1868" i="2" s="1"/>
  <c r="E1869" i="2" a="1"/>
  <c r="E1869" i="2"/>
  <c r="E1870" i="2" a="1"/>
  <c r="E1870" i="2" s="1"/>
  <c r="E1871" i="2" a="1"/>
  <c r="E1871" i="2"/>
  <c r="E1872" i="2" a="1"/>
  <c r="E1872" i="2" s="1"/>
  <c r="E1873" i="2" a="1"/>
  <c r="E1873" i="2" s="1"/>
  <c r="E1874" i="2" a="1"/>
  <c r="E1874" i="2"/>
  <c r="E1875" i="2" a="1"/>
  <c r="E1875" i="2" s="1"/>
  <c r="E1876" i="2" a="1"/>
  <c r="E1876" i="2" s="1"/>
  <c r="E1877" i="2" a="1"/>
  <c r="E1877" i="2" s="1"/>
  <c r="E1878" i="2" a="1"/>
  <c r="E1878" i="2" s="1"/>
  <c r="E1879" i="2" a="1"/>
  <c r="E1879" i="2" s="1"/>
  <c r="E1880" i="2" a="1"/>
  <c r="E1880" i="2"/>
  <c r="E1881" i="2" a="1"/>
  <c r="E1881" i="2"/>
  <c r="E1882" i="2" a="1"/>
  <c r="E1882" i="2"/>
  <c r="E1883" i="2" a="1"/>
  <c r="E1883" i="2" s="1"/>
  <c r="E1884" i="2" a="1"/>
  <c r="E1884" i="2" s="1"/>
  <c r="E1885" i="2" a="1"/>
  <c r="E1885" i="2" s="1"/>
  <c r="E1886" i="2" a="1"/>
  <c r="E1886" i="2"/>
  <c r="E1887" i="2" a="1"/>
  <c r="E1887" i="2"/>
  <c r="E1888" i="2" a="1"/>
  <c r="E1888" i="2"/>
  <c r="E1889" i="2" a="1"/>
  <c r="E1889" i="2" s="1"/>
  <c r="E1890" i="2" a="1"/>
  <c r="E1890" i="2" s="1"/>
  <c r="E1891" i="2" a="1"/>
  <c r="E1891" i="2" s="1"/>
  <c r="E1892" i="2" a="1"/>
  <c r="E1892" i="2" s="1"/>
  <c r="E1893" i="2" a="1"/>
  <c r="E1893" i="2"/>
  <c r="E1894" i="2" a="1"/>
  <c r="E1894" i="2"/>
  <c r="E1895" i="2" a="1"/>
  <c r="E1895" i="2" s="1"/>
  <c r="E1896" i="2" a="1"/>
  <c r="E1896" i="2" s="1"/>
  <c r="E1897" i="2" a="1"/>
  <c r="E1897" i="2" s="1"/>
  <c r="E1898" i="2" a="1"/>
  <c r="E1898" i="2" s="1"/>
  <c r="E1899" i="2" a="1"/>
  <c r="E1899" i="2" s="1"/>
  <c r="E1900" i="2" a="1"/>
  <c r="E1900" i="2"/>
  <c r="E1901" i="2" a="1"/>
  <c r="E1901" i="2"/>
  <c r="E1902" i="2" a="1"/>
  <c r="E1902" i="2" s="1"/>
  <c r="E1903" i="2" a="1"/>
  <c r="E1903" i="2" s="1"/>
  <c r="E1904" i="2" a="1"/>
  <c r="E1904" i="2"/>
  <c r="E1905" i="2" a="1"/>
  <c r="E1905" i="2"/>
  <c r="E1906" i="2" a="1"/>
  <c r="E1906" i="2" s="1"/>
  <c r="E1907" i="2" a="1"/>
  <c r="E1907" i="2" s="1"/>
  <c r="E1908" i="2" a="1"/>
  <c r="E1908" i="2" s="1"/>
  <c r="E1909" i="2" a="1"/>
  <c r="E1909" i="2" s="1"/>
  <c r="E1910" i="2" a="1"/>
  <c r="E1910" i="2"/>
  <c r="E1911" i="2" a="1"/>
  <c r="E1911" i="2" s="1"/>
  <c r="E1912" i="2" a="1"/>
  <c r="E1912" i="2"/>
  <c r="E1913" i="2" a="1"/>
  <c r="E1913" i="2" s="1"/>
  <c r="E1914" i="2" a="1"/>
  <c r="E1914" i="2" s="1"/>
  <c r="E1915" i="2" a="1"/>
  <c r="E1915" i="2" s="1"/>
  <c r="E1916" i="2" a="1"/>
  <c r="E1916" i="2"/>
  <c r="E1917" i="2" a="1"/>
  <c r="E1917" i="2"/>
  <c r="E1918" i="2" a="1"/>
  <c r="E1918" i="2" s="1"/>
  <c r="E1919" i="2" a="1"/>
  <c r="E1919" i="2"/>
  <c r="E1920" i="2" a="1"/>
  <c r="E1920" i="2" s="1"/>
  <c r="E1921" i="2" a="1"/>
  <c r="E1921" i="2" s="1"/>
  <c r="E1922" i="2" a="1"/>
  <c r="E1922" i="2" s="1"/>
  <c r="E1923" i="2" a="1"/>
  <c r="E1923" i="2"/>
  <c r="E1924" i="2" a="1"/>
  <c r="E1924" i="2"/>
  <c r="E1925" i="2" a="1"/>
  <c r="E1925" i="2" s="1"/>
  <c r="E1926" i="2" a="1"/>
  <c r="E1926" i="2" s="1"/>
  <c r="E1927" i="2" a="1"/>
  <c r="E1927" i="2" s="1"/>
  <c r="E1928" i="2" a="1"/>
  <c r="E1928" i="2" s="1"/>
  <c r="E1929" i="2" a="1"/>
  <c r="E1929" i="2" s="1"/>
  <c r="E1930" i="2" a="1"/>
  <c r="E1930" i="2" s="1"/>
  <c r="E1931" i="2" a="1"/>
  <c r="E1931" i="2"/>
  <c r="E1932" i="2" a="1"/>
  <c r="E1932" i="2" s="1"/>
  <c r="E1933" i="2" a="1"/>
  <c r="E1933" i="2" s="1"/>
  <c r="E1934" i="2" a="1"/>
  <c r="E1934" i="2" s="1"/>
  <c r="E1935" i="2" a="1"/>
  <c r="E1935" i="2" s="1"/>
  <c r="E1936" i="2" a="1"/>
  <c r="E1936" i="2" s="1"/>
  <c r="E1937" i="2" a="1"/>
  <c r="E1937" i="2" s="1"/>
  <c r="E1938" i="2" a="1"/>
  <c r="E1938" i="2" s="1"/>
  <c r="E1939" i="2" a="1"/>
  <c r="E1939" i="2" s="1"/>
  <c r="E1940" i="2" a="1"/>
  <c r="E1940" i="2"/>
  <c r="E1941" i="2" a="1"/>
  <c r="E1941" i="2"/>
  <c r="E1942" i="2" a="1"/>
  <c r="E1942" i="2" s="1"/>
  <c r="E1943" i="2" a="1"/>
  <c r="E1943" i="2"/>
  <c r="E1944" i="2" a="1"/>
  <c r="E1944" i="2" s="1"/>
  <c r="E1945" i="2" a="1"/>
  <c r="E1945" i="2" s="1"/>
  <c r="E1946" i="2" a="1"/>
  <c r="E1946" i="2" s="1"/>
  <c r="E1947" i="2" a="1"/>
  <c r="E1947" i="2"/>
  <c r="E1948" i="2" a="1"/>
  <c r="E1948" i="2"/>
  <c r="E1949" i="2" a="1"/>
  <c r="E1949" i="2" s="1"/>
  <c r="E1950" i="2" a="1"/>
  <c r="E1950" i="2" s="1"/>
  <c r="E1951" i="2" a="1"/>
  <c r="E1951" i="2" s="1"/>
  <c r="E1952" i="2" a="1"/>
  <c r="E1952" i="2"/>
  <c r="E1953" i="2" a="1"/>
  <c r="E1953" i="2" s="1"/>
  <c r="E1954" i="2" a="1"/>
  <c r="E1954" i="2"/>
  <c r="E1955" i="2" a="1"/>
  <c r="E1955" i="2"/>
  <c r="E1956" i="2" a="1"/>
  <c r="E1956" i="2" s="1"/>
  <c r="E1957" i="2" a="1"/>
  <c r="E1957" i="2" s="1"/>
  <c r="E1958" i="2" a="1"/>
  <c r="E1958" i="2"/>
  <c r="E1959" i="2" a="1"/>
  <c r="E1959" i="2"/>
  <c r="E1960" i="2" a="1"/>
  <c r="E1960" i="2" s="1"/>
  <c r="E1961" i="2" a="1"/>
  <c r="E1961" i="2"/>
  <c r="E1962" i="2" a="1"/>
  <c r="E1962" i="2" s="1"/>
  <c r="E1963" i="2" a="1"/>
  <c r="E1963" i="2" s="1"/>
  <c r="E1964" i="2" a="1"/>
  <c r="E1964" i="2" s="1"/>
  <c r="E1965" i="2" a="1"/>
  <c r="E1965" i="2" s="1"/>
  <c r="E1966" i="2" a="1"/>
  <c r="E1966" i="2"/>
  <c r="E1967" i="2" a="1"/>
  <c r="E1967" i="2" s="1"/>
  <c r="E1968" i="2" a="1"/>
  <c r="E1968" i="2" s="1"/>
  <c r="E1969" i="2" a="1"/>
  <c r="E1969" i="2" s="1"/>
  <c r="E1970" i="2" a="1"/>
  <c r="E1970" i="2"/>
  <c r="E1971" i="2" a="1"/>
  <c r="E1971" i="2" s="1"/>
  <c r="E1972" i="2" a="1"/>
  <c r="E1972" i="2"/>
  <c r="E1973" i="2" a="1"/>
  <c r="E1973" i="2"/>
  <c r="E1974" i="2" a="1"/>
  <c r="E1974" i="2" s="1"/>
  <c r="E1975" i="2" a="1"/>
  <c r="E1975" i="2" s="1"/>
  <c r="E1976" i="2" a="1"/>
  <c r="E1976" i="2" s="1"/>
  <c r="E1977" i="2" a="1"/>
  <c r="E1977" i="2"/>
  <c r="E1978" i="2" a="1"/>
  <c r="E1978" i="2" s="1"/>
  <c r="E1979" i="2" a="1"/>
  <c r="E1979" i="2"/>
  <c r="E1980" i="2" a="1"/>
  <c r="E1980" i="2" s="1"/>
  <c r="E1981" i="2" a="1"/>
  <c r="E1981" i="2" s="1"/>
  <c r="E1982" i="2" a="1"/>
  <c r="E1982" i="2"/>
  <c r="E1983" i="2" a="1"/>
  <c r="E1983" i="2" s="1"/>
  <c r="E1984" i="2" a="1"/>
  <c r="E1984" i="2" s="1"/>
  <c r="E1985" i="2" a="1"/>
  <c r="E1985" i="2" s="1"/>
  <c r="E1986" i="2" a="1"/>
  <c r="E1986" i="2" s="1"/>
  <c r="E1987" i="2" a="1"/>
  <c r="E1987" i="2" s="1"/>
  <c r="E1988" i="2" a="1"/>
  <c r="E1988" i="2" s="1"/>
  <c r="E1989" i="2" a="1"/>
  <c r="E1989" i="2"/>
  <c r="E1990" i="2" a="1"/>
  <c r="E1990" i="2"/>
  <c r="E1991" i="2" a="1"/>
  <c r="E1991" i="2" s="1"/>
  <c r="E1992" i="2" a="1"/>
  <c r="E1992" i="2" s="1"/>
  <c r="E1993" i="2" a="1"/>
  <c r="E1993" i="2" s="1"/>
  <c r="E1994" i="2" a="1"/>
  <c r="E1994" i="2"/>
  <c r="E1995" i="2" a="1"/>
  <c r="E1995" i="2"/>
  <c r="E1996" i="2" a="1"/>
  <c r="E1996" i="2"/>
  <c r="E1997" i="2" a="1"/>
  <c r="E1997" i="2"/>
  <c r="E1998" i="2" a="1"/>
  <c r="E1998" i="2" s="1"/>
  <c r="E1999" i="2" a="1"/>
  <c r="E1999" i="2" s="1"/>
  <c r="E2000" i="2" a="1"/>
  <c r="E2000" i="2" s="1"/>
  <c r="E2001" i="2" a="1"/>
  <c r="E2001" i="2"/>
  <c r="E2002" i="2" a="1"/>
  <c r="E2002" i="2"/>
  <c r="E2003" i="2" a="1"/>
  <c r="E2003" i="2" s="1"/>
  <c r="E2004" i="2" a="1"/>
  <c r="E2004" i="2" s="1"/>
  <c r="E2005" i="2" a="1"/>
  <c r="E2005" i="2" s="1"/>
  <c r="E2006" i="2" a="1"/>
  <c r="E2006" i="2" s="1"/>
  <c r="E2007" i="2" a="1"/>
  <c r="E2007" i="2" s="1"/>
  <c r="E2008" i="2" a="1"/>
  <c r="E2008" i="2"/>
  <c r="E2009" i="2" a="1"/>
  <c r="E2009" i="2"/>
  <c r="E2010" i="2" a="1"/>
  <c r="E2010" i="2" s="1"/>
  <c r="E2011" i="2" a="1"/>
  <c r="E2011" i="2" s="1"/>
  <c r="E2012" i="2" a="1"/>
  <c r="E2012" i="2"/>
  <c r="E2013" i="2" a="1"/>
  <c r="E2013" i="2" s="1"/>
  <c r="E2014" i="2" a="1"/>
  <c r="E2014" i="2" s="1"/>
  <c r="E2015" i="2" a="1"/>
  <c r="E2015" i="2" s="1"/>
  <c r="E2016" i="2" a="1"/>
  <c r="E2016" i="2" s="1"/>
  <c r="E2017" i="2" a="1"/>
  <c r="E2017" i="2" s="1"/>
  <c r="E2018" i="2" a="1"/>
  <c r="E2018" i="2"/>
  <c r="E2019" i="2" a="1"/>
  <c r="E2019" i="2" s="1"/>
  <c r="E2020" i="2" a="1"/>
  <c r="E2020" i="2"/>
  <c r="E2021" i="2" a="1"/>
  <c r="E2021" i="2" s="1"/>
  <c r="E2022" i="2" a="1"/>
  <c r="E2022" i="2" s="1"/>
  <c r="E2023" i="2" a="1"/>
  <c r="E2023" i="2" s="1"/>
  <c r="E2024" i="2" a="1"/>
  <c r="E2024" i="2"/>
  <c r="E2025" i="2" a="1"/>
  <c r="E2025" i="2"/>
  <c r="E2026" i="2" a="1"/>
  <c r="E2026" i="2" s="1"/>
  <c r="E2027" i="2" a="1"/>
  <c r="E2027" i="2"/>
  <c r="E2028" i="2" a="1"/>
  <c r="E2028" i="2" s="1"/>
  <c r="E2029" i="2" a="1"/>
  <c r="E2029" i="2" s="1"/>
  <c r="E2030" i="2" a="1"/>
  <c r="E2030" i="2" s="1"/>
  <c r="E2031" i="2" a="1"/>
  <c r="E2031" i="2"/>
  <c r="E2032" i="2" a="1"/>
  <c r="E2032" i="2"/>
  <c r="E2033" i="2" a="1"/>
  <c r="E2033" i="2" s="1"/>
  <c r="E2034" i="2" a="1"/>
  <c r="E2034" i="2" s="1"/>
  <c r="E2035" i="2" a="1"/>
  <c r="E2035" i="2" s="1"/>
  <c r="E2036" i="2" a="1"/>
  <c r="E2036" i="2" s="1"/>
  <c r="E2037" i="2" a="1"/>
  <c r="E2037" i="2" s="1"/>
  <c r="E2038" i="2" a="1"/>
  <c r="E2038" i="2"/>
  <c r="E2039" i="2" a="1"/>
  <c r="E2039" i="2"/>
  <c r="E2040" i="2" a="1"/>
  <c r="E2040" i="2" s="1"/>
  <c r="E2041" i="2" a="1"/>
  <c r="E2041" i="2" s="1"/>
  <c r="E2042" i="2" a="1"/>
  <c r="E2042" i="2"/>
  <c r="E2043" i="2" a="1"/>
  <c r="E2043" i="2" s="1"/>
  <c r="E2044" i="2" a="1"/>
  <c r="E2044" i="2" s="1"/>
  <c r="E2045" i="2" a="1"/>
  <c r="E2045" i="2"/>
  <c r="E2046" i="2" a="1"/>
  <c r="E2046" i="2" s="1"/>
  <c r="E2047" i="2" a="1"/>
  <c r="E2047" i="2" s="1"/>
  <c r="E2048" i="2" a="1"/>
  <c r="E2048" i="2" s="1"/>
  <c r="E2049" i="2" a="1"/>
  <c r="E2049" i="2" s="1"/>
  <c r="E2050" i="2" a="1"/>
  <c r="E2050" i="2" s="1"/>
  <c r="E2051" i="2" a="1"/>
  <c r="E2051" i="2" s="1"/>
  <c r="E2052" i="2" a="1"/>
  <c r="E2052" i="2" s="1"/>
  <c r="E2053" i="2" a="1"/>
  <c r="E2053" i="2" s="1"/>
  <c r="E2054" i="2" a="1"/>
  <c r="E2054" i="2"/>
  <c r="E2055" i="2" a="1"/>
  <c r="E2055" i="2" s="1"/>
  <c r="E2056" i="2" a="1"/>
  <c r="E2056" i="2"/>
  <c r="E2057" i="2" a="1"/>
  <c r="E2057" i="2" s="1"/>
  <c r="E2058" i="2" a="1"/>
  <c r="E2058" i="2" s="1"/>
  <c r="E2059" i="2" a="1"/>
  <c r="E2059" i="2" s="1"/>
  <c r="E2060" i="2" a="1"/>
  <c r="E2060" i="2"/>
  <c r="E2061" i="2" a="1"/>
  <c r="E2061" i="2"/>
  <c r="E2062" i="2" a="1"/>
  <c r="E2062" i="2" s="1"/>
  <c r="E2063" i="2" a="1"/>
  <c r="E2063" i="2"/>
  <c r="E2064" i="2" a="1"/>
  <c r="E2064" i="2" s="1"/>
  <c r="E2065" i="2" a="1"/>
  <c r="E2065" i="2" s="1"/>
  <c r="E2066" i="2" a="1"/>
  <c r="E2066" i="2" s="1"/>
  <c r="E2067" i="2" a="1"/>
  <c r="E2067" i="2"/>
  <c r="E2068" i="2" a="1"/>
  <c r="E2068" i="2"/>
  <c r="E2069" i="2" a="1"/>
  <c r="E2069" i="2" s="1"/>
  <c r="E2070" i="2" a="1"/>
  <c r="E2070" i="2" s="1"/>
  <c r="E2071" i="2" a="1"/>
  <c r="E2071" i="2" s="1"/>
  <c r="E2072" i="2" a="1"/>
  <c r="E2072" i="2" s="1"/>
  <c r="E2073" i="2" a="1"/>
  <c r="E2073" i="2" s="1"/>
  <c r="E2074" i="2" a="1"/>
  <c r="E2074" i="2"/>
  <c r="E2075" i="2" a="1"/>
  <c r="E2075" i="2"/>
  <c r="E2076" i="2" a="1"/>
  <c r="E2076" i="2" s="1"/>
  <c r="E2077" i="2" a="1"/>
  <c r="E2077" i="2" s="1"/>
  <c r="E2078" i="2" a="1"/>
  <c r="E2078" i="2"/>
  <c r="E2079" i="2" a="1"/>
  <c r="E2079" i="2" s="1"/>
  <c r="E2080" i="2" a="1"/>
  <c r="E2080" i="2" s="1"/>
  <c r="E2081" i="2" a="1"/>
  <c r="E2081" i="2"/>
  <c r="E2082" i="2" a="1"/>
  <c r="E2082" i="2" s="1"/>
  <c r="E2083" i="2" a="1"/>
  <c r="E2083" i="2" s="1"/>
  <c r="E2084" i="2" a="1"/>
  <c r="E2084" i="2" s="1"/>
  <c r="E2085" i="2" a="1"/>
  <c r="E2085" i="2" s="1"/>
  <c r="E2086" i="2" a="1"/>
  <c r="E2086" i="2" s="1"/>
  <c r="E2087" i="2" a="1"/>
  <c r="E2087" i="2" s="1"/>
  <c r="E2088" i="2" a="1"/>
  <c r="E2088" i="2" s="1"/>
  <c r="E2089" i="2" a="1"/>
  <c r="E2089" i="2" s="1"/>
  <c r="E2090" i="2" a="1"/>
  <c r="E2090" i="2"/>
  <c r="E2091" i="2" a="1"/>
  <c r="E2091" i="2" s="1"/>
  <c r="E2092" i="2" a="1"/>
  <c r="E2092" i="2"/>
  <c r="E2093" i="2" a="1"/>
  <c r="E2093" i="2" s="1"/>
  <c r="E2094" i="2" a="1"/>
  <c r="E2094" i="2" s="1"/>
  <c r="E2095" i="2" a="1"/>
  <c r="E2095" i="2" s="1"/>
  <c r="E2096" i="2" a="1"/>
  <c r="E2096" i="2"/>
  <c r="E2097" i="2" a="1"/>
  <c r="E2097" i="2"/>
  <c r="E2098" i="2" a="1"/>
  <c r="E2098" i="2" s="1"/>
  <c r="E2099" i="2" a="1"/>
  <c r="E2099" i="2"/>
  <c r="E2100" i="2" a="1"/>
  <c r="E2100" i="2" s="1"/>
  <c r="E2101" i="2" a="1"/>
  <c r="E2101" i="2" s="1"/>
  <c r="E2102" i="2" a="1"/>
  <c r="E2102" i="2" s="1"/>
  <c r="E2103" i="2" a="1"/>
  <c r="E2103" i="2"/>
  <c r="E2104" i="2" a="1"/>
  <c r="E2104" i="2"/>
  <c r="E2105" i="2" a="1"/>
  <c r="E2105" i="2" s="1"/>
  <c r="E2106" i="2" a="1"/>
  <c r="E2106" i="2" s="1"/>
  <c r="E2107" i="2" a="1"/>
  <c r="E2107" i="2" s="1"/>
  <c r="E2108" i="2" a="1"/>
  <c r="E2108" i="2" s="1"/>
  <c r="E2109" i="2" a="1"/>
  <c r="E2109" i="2" s="1"/>
  <c r="E2110" i="2" a="1"/>
  <c r="E2110" i="2"/>
  <c r="E2111" i="2" a="1"/>
  <c r="E2111" i="2"/>
  <c r="E2112" i="2" a="1"/>
  <c r="E2112" i="2" s="1"/>
  <c r="E2113" i="2" a="1"/>
  <c r="E2113" i="2" s="1"/>
  <c r="E2114" i="2" a="1"/>
  <c r="E2114" i="2"/>
  <c r="E2115" i="2" a="1"/>
  <c r="E2115" i="2" s="1"/>
  <c r="E2116" i="2" a="1"/>
  <c r="E2116" i="2" s="1"/>
  <c r="E2117" i="2" a="1"/>
  <c r="E2117" i="2"/>
  <c r="E2118" i="2" a="1"/>
  <c r="E2118" i="2" s="1"/>
  <c r="E2119" i="2" a="1"/>
  <c r="E2119" i="2" s="1"/>
  <c r="E2120" i="2" a="1"/>
  <c r="E2120" i="2" s="1"/>
  <c r="E2121" i="2" a="1"/>
  <c r="E2121" i="2" s="1"/>
  <c r="E2122" i="2" a="1"/>
  <c r="E2122" i="2" s="1"/>
  <c r="E2123" i="2" a="1"/>
  <c r="E2123" i="2" s="1"/>
  <c r="E2124" i="2" a="1"/>
  <c r="E2124" i="2" s="1"/>
  <c r="E2125" i="2" a="1"/>
  <c r="E2125" i="2" s="1"/>
  <c r="E2126" i="2" a="1"/>
  <c r="E2126" i="2"/>
  <c r="E2127" i="2" a="1"/>
  <c r="E2127" i="2" s="1"/>
  <c r="E2128" i="2" a="1"/>
  <c r="E2128" i="2"/>
  <c r="E2129" i="2" a="1"/>
  <c r="E2129" i="2" s="1"/>
  <c r="E2130" i="2" a="1"/>
  <c r="E2130" i="2" s="1"/>
  <c r="E2131" i="2" a="1"/>
  <c r="E2131" i="2" s="1"/>
  <c r="E2132" i="2" a="1"/>
  <c r="E2132" i="2"/>
  <c r="E2133" i="2" a="1"/>
  <c r="E2133" i="2"/>
  <c r="E2134" i="2" a="1"/>
  <c r="E2134" i="2" s="1"/>
  <c r="E2135" i="2" a="1"/>
  <c r="E2135" i="2"/>
  <c r="E2136" i="2" a="1"/>
  <c r="E2136" i="2" s="1"/>
  <c r="E2137" i="2" a="1"/>
  <c r="E2137" i="2" s="1"/>
  <c r="E2138" i="2" a="1"/>
  <c r="E2138" i="2" s="1"/>
  <c r="E2139" i="2" a="1"/>
  <c r="E2139" i="2"/>
  <c r="E2140" i="2" a="1"/>
  <c r="E2140" i="2"/>
  <c r="E2141" i="2" a="1"/>
  <c r="E2141" i="2" s="1"/>
  <c r="E2142" i="2" a="1"/>
  <c r="E2142" i="2" s="1"/>
  <c r="E2143" i="2" a="1"/>
  <c r="E2143" i="2" s="1"/>
  <c r="E2144" i="2" a="1"/>
  <c r="E2144" i="2" s="1"/>
  <c r="E2145" i="2" a="1"/>
  <c r="E2145" i="2" s="1"/>
  <c r="E2146" i="2" a="1"/>
  <c r="E2146" i="2"/>
  <c r="E2147" i="2" a="1"/>
  <c r="E2147" i="2"/>
  <c r="E2148" i="2" a="1"/>
  <c r="E2148" i="2" s="1"/>
  <c r="E2149" i="2" a="1"/>
  <c r="E2149" i="2" s="1"/>
  <c r="E2150" i="2" a="1"/>
  <c r="E2150" i="2"/>
  <c r="E2151" i="2" a="1"/>
  <c r="E2151" i="2" s="1"/>
  <c r="E2152" i="2" a="1"/>
  <c r="E2152" i="2" s="1"/>
  <c r="E2153" i="2" a="1"/>
  <c r="E2153" i="2"/>
  <c r="E2154" i="2" a="1"/>
  <c r="E2154" i="2" s="1"/>
  <c r="E2155" i="2" a="1"/>
  <c r="E2155" i="2" s="1"/>
  <c r="E2156" i="2" a="1"/>
  <c r="E2156" i="2" s="1"/>
  <c r="E2157" i="2" a="1"/>
  <c r="E2157" i="2" s="1"/>
  <c r="E2158" i="2" a="1"/>
  <c r="E2158" i="2" s="1"/>
  <c r="E2159" i="2" a="1"/>
  <c r="E2159" i="2" s="1"/>
  <c r="E2160" i="2" a="1"/>
  <c r="E2160" i="2" s="1"/>
  <c r="E2161" i="2" a="1"/>
  <c r="E2161" i="2" s="1"/>
  <c r="E2162" i="2" a="1"/>
  <c r="E2162" i="2"/>
  <c r="E2163" i="2" a="1"/>
  <c r="E2163" i="2" s="1"/>
  <c r="E2164" i="2" a="1"/>
  <c r="E2164" i="2"/>
  <c r="E2165" i="2" a="1"/>
  <c r="E2165" i="2" s="1"/>
  <c r="E2166" i="2" a="1"/>
  <c r="E2166" i="2" s="1"/>
  <c r="E2167" i="2" a="1"/>
  <c r="E2167" i="2" s="1"/>
  <c r="E2168" i="2" a="1"/>
  <c r="E2168" i="2"/>
  <c r="E2169" i="2" a="1"/>
  <c r="E2169" i="2"/>
  <c r="E2170" i="2" a="1"/>
  <c r="E2170" i="2" s="1"/>
  <c r="E2171" i="2" a="1"/>
  <c r="E2171" i="2"/>
  <c r="E2172" i="2" a="1"/>
  <c r="E2172" i="2" s="1"/>
  <c r="E2173" i="2" a="1"/>
  <c r="E2173" i="2" s="1"/>
  <c r="E2174" i="2" a="1"/>
  <c r="E2174" i="2" s="1"/>
  <c r="E2175" i="2" a="1"/>
  <c r="E2175" i="2"/>
  <c r="E2176" i="2" a="1"/>
  <c r="E2176" i="2"/>
  <c r="E2177" i="2" a="1"/>
  <c r="E2177" i="2" s="1"/>
  <c r="E2178" i="2" a="1"/>
  <c r="E2178" i="2" s="1"/>
  <c r="E2179" i="2" a="1"/>
  <c r="E2179" i="2" s="1"/>
  <c r="E2180" i="2" a="1"/>
  <c r="E2180" i="2" s="1"/>
  <c r="E2181" i="2" a="1"/>
  <c r="E2181" i="2" s="1"/>
  <c r="E2182" i="2" a="1"/>
  <c r="E2182" i="2"/>
  <c r="E2183" i="2" a="1"/>
  <c r="E2183" i="2"/>
  <c r="E2184" i="2" a="1"/>
  <c r="E2184" i="2" s="1"/>
  <c r="E2185" i="2" a="1"/>
  <c r="E2185" i="2" s="1"/>
  <c r="E2186" i="2" a="1"/>
  <c r="E2186" i="2"/>
  <c r="E2187" i="2" a="1"/>
  <c r="E2187" i="2" s="1"/>
  <c r="E2188" i="2" a="1"/>
  <c r="E2188" i="2" s="1"/>
  <c r="E2189" i="2" a="1"/>
  <c r="E2189" i="2"/>
  <c r="E2190" i="2" a="1"/>
  <c r="E2190" i="2" s="1"/>
  <c r="E2191" i="2" a="1"/>
  <c r="E2191" i="2" s="1"/>
  <c r="E2192" i="2" a="1"/>
  <c r="E2192" i="2" s="1"/>
  <c r="E2193" i="2" a="1"/>
  <c r="E2193" i="2" s="1"/>
  <c r="E2194" i="2" a="1"/>
  <c r="E2194" i="2" s="1"/>
  <c r="E2195" i="2" a="1"/>
  <c r="E2195" i="2" s="1"/>
  <c r="E2196" i="2" a="1"/>
  <c r="E2196" i="2" s="1"/>
  <c r="E2197" i="2" a="1"/>
  <c r="E2197" i="2" s="1"/>
  <c r="E2198" i="2" a="1"/>
  <c r="E2198" i="2"/>
  <c r="E2199" i="2" a="1"/>
  <c r="E2199" i="2" s="1"/>
  <c r="E2200" i="2" a="1"/>
  <c r="E2200" i="2"/>
  <c r="E2201" i="2" a="1"/>
  <c r="E2201" i="2" s="1"/>
  <c r="E2202" i="2" a="1"/>
  <c r="E2202" i="2" s="1"/>
  <c r="E2203" i="2" a="1"/>
  <c r="E2203" i="2" s="1"/>
  <c r="E2204" i="2" a="1"/>
  <c r="E2204" i="2"/>
  <c r="E2205" i="2" a="1"/>
  <c r="E2205" i="2"/>
  <c r="E2206" i="2" a="1"/>
  <c r="E2206" i="2" s="1"/>
  <c r="E2207" i="2" a="1"/>
  <c r="E2207" i="2"/>
  <c r="E2208" i="2" a="1"/>
  <c r="E2208" i="2" s="1"/>
  <c r="E2209" i="2" a="1"/>
  <c r="E2209" i="2" s="1"/>
  <c r="E2210" i="2" a="1"/>
  <c r="E2210" i="2" s="1"/>
  <c r="E2211" i="2" a="1"/>
  <c r="E2211" i="2"/>
  <c r="E2212" i="2" a="1"/>
  <c r="E2212" i="2"/>
  <c r="E2213" i="2" a="1"/>
  <c r="E2213" i="2" s="1"/>
  <c r="E2214" i="2" a="1"/>
  <c r="E2214" i="2" s="1"/>
  <c r="E2215" i="2" a="1"/>
  <c r="E2215" i="2" s="1"/>
  <c r="E2216" i="2" a="1"/>
  <c r="E2216" i="2" s="1"/>
  <c r="E2217" i="2" a="1"/>
  <c r="E2217" i="2" s="1"/>
  <c r="E2218" i="2" a="1"/>
  <c r="E2218" i="2"/>
  <c r="E2219" i="2" a="1"/>
  <c r="E2219" i="2"/>
  <c r="E2220" i="2" a="1"/>
  <c r="E2220" i="2" s="1"/>
  <c r="E2221" i="2" a="1"/>
  <c r="E2221" i="2" s="1"/>
  <c r="E2222" i="2" a="1"/>
  <c r="E2222" i="2"/>
  <c r="E2223" i="2" a="1"/>
  <c r="E2223" i="2" s="1"/>
  <c r="E2224" i="2" a="1"/>
  <c r="E2224" i="2" s="1"/>
  <c r="E2225" i="2" a="1"/>
  <c r="E2225" i="2"/>
  <c r="E2226" i="2" a="1"/>
  <c r="E2226" i="2" s="1"/>
  <c r="E2227" i="2" a="1"/>
  <c r="E2227" i="2" s="1"/>
  <c r="E2228" i="2" a="1"/>
  <c r="E2228" i="2" s="1"/>
  <c r="E2229" i="2" a="1"/>
  <c r="E2229" i="2" s="1"/>
  <c r="E2230" i="2" a="1"/>
  <c r="E2230" i="2" s="1"/>
  <c r="E2231" i="2" a="1"/>
  <c r="E2231" i="2" s="1"/>
  <c r="E2232" i="2" a="1"/>
  <c r="E2232" i="2" s="1"/>
  <c r="E2233" i="2" a="1"/>
  <c r="E2233" i="2" s="1"/>
  <c r="E2234" i="2" a="1"/>
  <c r="E2234" i="2"/>
  <c r="E2235" i="2" a="1"/>
  <c r="E2235" i="2" s="1"/>
  <c r="E2236" i="2" a="1"/>
  <c r="E2236" i="2" s="1"/>
  <c r="E2237" i="2" a="1"/>
  <c r="E2237" i="2" s="1"/>
  <c r="E2238" i="2" a="1"/>
  <c r="E2238" i="2" s="1"/>
  <c r="E2239" i="2" a="1"/>
  <c r="E2239" i="2" s="1"/>
  <c r="E2240" i="2" a="1"/>
  <c r="E2240" i="2"/>
  <c r="E2241" i="2" a="1"/>
  <c r="E2241" i="2"/>
  <c r="E2242" i="2" a="1"/>
  <c r="E2242" i="2" s="1"/>
  <c r="E2243" i="2" a="1"/>
  <c r="E2243" i="2"/>
  <c r="E2244" i="2" a="1"/>
  <c r="E2244" i="2" s="1"/>
  <c r="E2245" i="2" a="1"/>
  <c r="E2245" i="2" s="1"/>
  <c r="E2246" i="2" a="1"/>
  <c r="E2246" i="2" s="1"/>
  <c r="E2247" i="2" a="1"/>
  <c r="E2247" i="2"/>
  <c r="E2248" i="2" a="1"/>
  <c r="E2248" i="2"/>
  <c r="E2249" i="2" a="1"/>
  <c r="E2249" i="2" s="1"/>
  <c r="E2250" i="2" a="1"/>
  <c r="E2250" i="2" s="1"/>
  <c r="E2251" i="2" a="1"/>
  <c r="E2251" i="2" s="1"/>
  <c r="E2252" i="2" a="1"/>
  <c r="E2252" i="2" s="1"/>
  <c r="E2253" i="2" a="1"/>
  <c r="E2253" i="2" s="1"/>
  <c r="E2254" i="2" a="1"/>
  <c r="E2254" i="2"/>
  <c r="E2255" i="2" a="1"/>
  <c r="E2255" i="2"/>
  <c r="E2256" i="2" a="1"/>
  <c r="E2256" i="2" s="1"/>
  <c r="E2257" i="2" a="1"/>
  <c r="E2257" i="2" s="1"/>
  <c r="E2258" i="2" a="1"/>
  <c r="E2258" i="2"/>
  <c r="E2259" i="2" a="1"/>
  <c r="E2259" i="2" s="1"/>
  <c r="E2260" i="2" a="1"/>
  <c r="E2260" i="2" s="1"/>
  <c r="E2261" i="2" a="1"/>
  <c r="E2261" i="2"/>
  <c r="E2262" i="2" a="1"/>
  <c r="E2262" i="2" s="1"/>
  <c r="E2263" i="2" a="1"/>
  <c r="E2263" i="2" s="1"/>
  <c r="E2264" i="2" a="1"/>
  <c r="E2264" i="2" s="1"/>
  <c r="E2265" i="2" a="1"/>
  <c r="E2265" i="2" s="1"/>
  <c r="E2266" i="2" a="1"/>
  <c r="E2266" i="2" s="1"/>
  <c r="E2267" i="2" a="1"/>
  <c r="E2267" i="2" s="1"/>
  <c r="E2268" i="2" a="1"/>
  <c r="E2268" i="2" s="1"/>
  <c r="E2269" i="2" a="1"/>
  <c r="E2269" i="2" s="1"/>
  <c r="E2270" i="2" a="1"/>
  <c r="E2270" i="2"/>
  <c r="E2271" i="2" a="1"/>
  <c r="E2271" i="2" s="1"/>
  <c r="E2272" i="2" a="1"/>
  <c r="E2272" i="2" s="1"/>
  <c r="E2273" i="2" a="1"/>
  <c r="E2273" i="2" s="1"/>
  <c r="E2274" i="2" a="1"/>
  <c r="E2274" i="2" s="1"/>
  <c r="E2275" i="2" a="1"/>
  <c r="E2275" i="2" s="1"/>
  <c r="E2276" i="2" a="1"/>
  <c r="E2276" i="2"/>
  <c r="E2277" i="2" a="1"/>
  <c r="E2277" i="2"/>
  <c r="E2278" i="2" a="1"/>
  <c r="E2278" i="2" s="1"/>
  <c r="E2279" i="2" a="1"/>
  <c r="E2279" i="2"/>
  <c r="E2280" i="2" a="1"/>
  <c r="E2280" i="2" s="1"/>
  <c r="E2281" i="2" a="1"/>
  <c r="E2281" i="2" s="1"/>
  <c r="E2282" i="2" a="1"/>
  <c r="E2282" i="2" s="1"/>
  <c r="E2283" i="2" a="1"/>
  <c r="E2283" i="2"/>
  <c r="E2284" i="2" a="1"/>
  <c r="E2284" i="2"/>
  <c r="E2285" i="2" a="1"/>
  <c r="E2285" i="2" s="1"/>
  <c r="E2286" i="2" a="1"/>
  <c r="E2286" i="2" s="1"/>
  <c r="E2287" i="2" a="1"/>
  <c r="E2287" i="2" s="1"/>
  <c r="E2288" i="2" a="1"/>
  <c r="E2288" i="2" s="1"/>
  <c r="E2289" i="2" a="1"/>
  <c r="E2289" i="2" s="1"/>
  <c r="E2290" i="2" a="1"/>
  <c r="E2290" i="2"/>
  <c r="E2291" i="2" a="1"/>
  <c r="E2291" i="2"/>
  <c r="E2292" i="2" a="1"/>
  <c r="E2292" i="2" s="1"/>
  <c r="E2293" i="2" a="1"/>
  <c r="E2293" i="2" s="1"/>
  <c r="E2294" i="2" a="1"/>
  <c r="E2294" i="2"/>
  <c r="E2295" i="2" a="1"/>
  <c r="E2295" i="2" s="1"/>
  <c r="E2296" i="2" a="1"/>
  <c r="E2296" i="2" s="1"/>
  <c r="E2297" i="2" a="1"/>
  <c r="E2297" i="2"/>
  <c r="E2298" i="2" a="1"/>
  <c r="E2298" i="2" s="1"/>
  <c r="E2299" i="2" a="1"/>
  <c r="E2299" i="2" s="1"/>
  <c r="E2300" i="2" a="1"/>
  <c r="E2300" i="2" s="1"/>
  <c r="E2301" i="2" a="1"/>
  <c r="E2301" i="2" s="1"/>
  <c r="E2302" i="2" a="1"/>
  <c r="E2302" i="2" s="1"/>
  <c r="E2303" i="2" a="1"/>
  <c r="E2303" i="2" s="1"/>
  <c r="E2304" i="2" a="1"/>
  <c r="E2304" i="2" s="1"/>
  <c r="E2305" i="2" a="1"/>
  <c r="E2305" i="2" s="1"/>
  <c r="E2306" i="2" a="1"/>
  <c r="E2306" i="2"/>
  <c r="E2307" i="2" a="1"/>
  <c r="E2307" i="2" s="1"/>
  <c r="E2308" i="2" a="1"/>
  <c r="E2308" i="2" s="1"/>
  <c r="E2309" i="2" a="1"/>
  <c r="E2309" i="2" s="1"/>
  <c r="E2310" i="2" a="1"/>
  <c r="E2310" i="2" s="1"/>
  <c r="E2311" i="2" a="1"/>
  <c r="E2311" i="2" s="1"/>
  <c r="E2312" i="2" a="1"/>
  <c r="E2312" i="2"/>
  <c r="E2313" i="2" a="1"/>
  <c r="E2313" i="2"/>
  <c r="E2314" i="2" a="1"/>
  <c r="E2314" i="2" s="1"/>
  <c r="E2315" i="2" a="1"/>
  <c r="E2315" i="2"/>
  <c r="E2316" i="2" a="1"/>
  <c r="E2316" i="2" s="1"/>
  <c r="E2317" i="2" a="1"/>
  <c r="E2317" i="2" s="1"/>
  <c r="E2318" i="2" a="1"/>
  <c r="E2318" i="2" s="1"/>
  <c r="E2319" i="2" a="1"/>
  <c r="E2319" i="2"/>
  <c r="E2320" i="2" a="1"/>
  <c r="E2320" i="2"/>
  <c r="E2321" i="2" a="1"/>
  <c r="E2321" i="2" s="1"/>
  <c r="E2322" i="2" a="1"/>
  <c r="E2322" i="2" s="1"/>
  <c r="E2323" i="2" a="1"/>
  <c r="E2323" i="2" s="1"/>
  <c r="E2324" i="2" a="1"/>
  <c r="E2324" i="2" s="1"/>
  <c r="E2325" i="2" a="1"/>
  <c r="E2325" i="2" s="1"/>
  <c r="E2326" i="2" a="1"/>
  <c r="E2326" i="2"/>
  <c r="E2327" i="2" a="1"/>
  <c r="E2327" i="2"/>
  <c r="E2328" i="2" a="1"/>
  <c r="E2328" i="2" s="1"/>
  <c r="E2329" i="2" a="1"/>
  <c r="E2329" i="2" s="1"/>
  <c r="E2330" i="2" a="1"/>
  <c r="E2330" i="2"/>
  <c r="E2331" i="2" a="1"/>
  <c r="E2331" i="2" s="1"/>
  <c r="E2332" i="2" a="1"/>
  <c r="E2332" i="2" s="1"/>
  <c r="E2333" i="2" a="1"/>
  <c r="E2333" i="2"/>
  <c r="E2334" i="2" a="1"/>
  <c r="E2334" i="2" s="1"/>
  <c r="E2335" i="2" a="1"/>
  <c r="E2335" i="2" s="1"/>
  <c r="E2336" i="2" a="1"/>
  <c r="E2336" i="2" s="1"/>
  <c r="C2" i="2" a="1"/>
  <c r="C2" i="2" s="1"/>
  <c r="C3" i="2" a="1"/>
  <c r="C3" i="2" s="1"/>
  <c r="C4" i="2" a="1"/>
  <c r="C4" i="2" s="1"/>
  <c r="C5" i="2" a="1"/>
  <c r="C5" i="2" s="1"/>
  <c r="C6" i="2" a="1"/>
  <c r="C6" i="2" s="1"/>
  <c r="C7" i="2" a="1"/>
  <c r="C7" i="2" s="1"/>
  <c r="C8" i="2" a="1"/>
  <c r="C8" i="2" s="1"/>
  <c r="C9" i="2" a="1"/>
  <c r="C9" i="2" s="1"/>
  <c r="C10" i="2" a="1"/>
  <c r="C10" i="2" s="1"/>
  <c r="C11" i="2" a="1"/>
  <c r="C11" i="2" s="1"/>
  <c r="C12" i="2" a="1"/>
  <c r="C12" i="2"/>
  <c r="C13" i="2" a="1"/>
  <c r="C13" i="2" s="1"/>
  <c r="C14" i="2" a="1"/>
  <c r="C14" i="2" s="1"/>
  <c r="C15" i="2" a="1"/>
  <c r="C15" i="2" s="1"/>
  <c r="C16" i="2" a="1"/>
  <c r="C16" i="2" s="1"/>
  <c r="C17" i="2" a="1"/>
  <c r="C17" i="2" s="1"/>
  <c r="C18" i="2" a="1"/>
  <c r="C18" i="2" s="1"/>
  <c r="C19" i="2" a="1"/>
  <c r="C19" i="2"/>
  <c r="C20" i="2" a="1"/>
  <c r="C20" i="2" s="1"/>
  <c r="C21" i="2" a="1"/>
  <c r="C21" i="2" s="1"/>
  <c r="C22" i="2" a="1"/>
  <c r="C22" i="2" s="1"/>
  <c r="C23" i="2" a="1"/>
  <c r="C23" i="2" s="1"/>
  <c r="C24" i="2" a="1"/>
  <c r="C24" i="2" s="1"/>
  <c r="C25" i="2" a="1"/>
  <c r="C25" i="2" s="1"/>
  <c r="C26" i="2" a="1"/>
  <c r="C26" i="2" s="1"/>
  <c r="C27" i="2" a="1"/>
  <c r="C27" i="2" s="1"/>
  <c r="C28" i="2" a="1"/>
  <c r="C28" i="2" s="1"/>
  <c r="C29" i="2" a="1"/>
  <c r="C29" i="2" s="1"/>
  <c r="C30" i="2" a="1"/>
  <c r="C30" i="2" s="1"/>
  <c r="C31" i="2" a="1"/>
  <c r="C31" i="2" s="1"/>
  <c r="C32" i="2" a="1"/>
  <c r="C32" i="2" s="1"/>
  <c r="C33" i="2" a="1"/>
  <c r="C33" i="2" s="1"/>
  <c r="C34" i="2" a="1"/>
  <c r="C34" i="2" s="1"/>
  <c r="C35" i="2" a="1"/>
  <c r="C35" i="2" s="1"/>
  <c r="C36" i="2" a="1"/>
  <c r="C36" i="2" s="1"/>
  <c r="C37" i="2" a="1"/>
  <c r="C37" i="2" s="1"/>
  <c r="C38" i="2" a="1"/>
  <c r="C38" i="2" s="1"/>
  <c r="C39" i="2" a="1"/>
  <c r="C39" i="2" s="1"/>
  <c r="C40" i="2" a="1"/>
  <c r="C40" i="2" s="1"/>
  <c r="C41" i="2" a="1"/>
  <c r="C41" i="2" s="1"/>
  <c r="C42" i="2" a="1"/>
  <c r="C42" i="2" s="1"/>
  <c r="C43" i="2" a="1"/>
  <c r="C43" i="2" s="1"/>
  <c r="C44" i="2" a="1"/>
  <c r="C44" i="2" s="1"/>
  <c r="C45" i="2" a="1"/>
  <c r="C45" i="2" s="1"/>
  <c r="C46" i="2" a="1"/>
  <c r="C46" i="2" s="1"/>
  <c r="C47" i="2" a="1"/>
  <c r="C47" i="2" s="1"/>
  <c r="C48" i="2" a="1"/>
  <c r="C48" i="2" s="1"/>
  <c r="C49" i="2" a="1"/>
  <c r="C49" i="2" s="1"/>
  <c r="C50" i="2" a="1"/>
  <c r="C50" i="2" s="1"/>
  <c r="C51" i="2" a="1"/>
  <c r="C51" i="2" s="1"/>
  <c r="C52" i="2" a="1"/>
  <c r="C52" i="2" s="1"/>
  <c r="C53" i="2" a="1"/>
  <c r="C53" i="2" s="1"/>
  <c r="C54" i="2" a="1"/>
  <c r="C54" i="2" s="1"/>
  <c r="C55" i="2" a="1"/>
  <c r="C55" i="2" s="1"/>
  <c r="C56" i="2" a="1"/>
  <c r="C56" i="2" s="1"/>
  <c r="C57" i="2" a="1"/>
  <c r="C57" i="2" s="1"/>
  <c r="C58" i="2" a="1"/>
  <c r="C58" i="2" s="1"/>
  <c r="C59" i="2" a="1"/>
  <c r="C59" i="2" s="1"/>
  <c r="C60" i="2" a="1"/>
  <c r="C60" i="2" s="1"/>
  <c r="C61" i="2" a="1"/>
  <c r="C61" i="2" s="1"/>
  <c r="C62" i="2" a="1"/>
  <c r="C62" i="2" s="1"/>
  <c r="C63" i="2" a="1"/>
  <c r="C63" i="2" s="1"/>
  <c r="C64" i="2" a="1"/>
  <c r="C64" i="2" s="1"/>
  <c r="C65" i="2" a="1"/>
  <c r="C65" i="2" s="1"/>
  <c r="C66" i="2" a="1"/>
  <c r="C66" i="2" s="1"/>
  <c r="C67" i="2" a="1"/>
  <c r="C67" i="2" s="1"/>
  <c r="C68" i="2" a="1"/>
  <c r="C68" i="2" s="1"/>
  <c r="C69" i="2" a="1"/>
  <c r="C69" i="2" s="1"/>
  <c r="C70" i="2" a="1"/>
  <c r="C70" i="2" s="1"/>
  <c r="C71" i="2" a="1"/>
  <c r="C71" i="2" s="1"/>
  <c r="C72" i="2" a="1"/>
  <c r="C72" i="2" s="1"/>
  <c r="C73" i="2" a="1"/>
  <c r="C73" i="2" s="1"/>
  <c r="C74" i="2" a="1"/>
  <c r="C74" i="2" s="1"/>
  <c r="C75" i="2" a="1"/>
  <c r="C75" i="2" s="1"/>
  <c r="C76" i="2" a="1"/>
  <c r="C76" i="2" s="1"/>
  <c r="C77" i="2" a="1"/>
  <c r="C77" i="2" s="1"/>
  <c r="C78" i="2" a="1"/>
  <c r="C78" i="2" s="1"/>
  <c r="C79" i="2" a="1"/>
  <c r="C79" i="2" s="1"/>
  <c r="C80" i="2" a="1"/>
  <c r="C80" i="2" s="1"/>
  <c r="C81" i="2" a="1"/>
  <c r="C81" i="2" s="1"/>
  <c r="C82" i="2" a="1"/>
  <c r="C82" i="2" s="1"/>
  <c r="C83" i="2" a="1"/>
  <c r="C83" i="2" s="1"/>
  <c r="C84" i="2" a="1"/>
  <c r="C84" i="2" s="1"/>
  <c r="C85" i="2" a="1"/>
  <c r="C85" i="2" s="1"/>
  <c r="C86" i="2" a="1"/>
  <c r="C86" i="2" s="1"/>
  <c r="C87" i="2" a="1"/>
  <c r="C87" i="2" s="1"/>
  <c r="C88" i="2" a="1"/>
  <c r="C88" i="2" s="1"/>
  <c r="C89" i="2" a="1"/>
  <c r="C89" i="2" s="1"/>
  <c r="C90" i="2" a="1"/>
  <c r="C90" i="2" s="1"/>
  <c r="C91" i="2" a="1"/>
  <c r="C91" i="2" s="1"/>
  <c r="C92" i="2" a="1"/>
  <c r="C92" i="2" s="1"/>
  <c r="C93" i="2" a="1"/>
  <c r="C93" i="2" s="1"/>
  <c r="C94" i="2" a="1"/>
  <c r="C94" i="2" s="1"/>
  <c r="C95" i="2" a="1"/>
  <c r="C95" i="2" s="1"/>
  <c r="C96" i="2" a="1"/>
  <c r="C96" i="2" s="1"/>
  <c r="C97" i="2" a="1"/>
  <c r="C97" i="2"/>
  <c r="C98" i="2" a="1"/>
  <c r="C98" i="2" s="1"/>
  <c r="C99" i="2" a="1"/>
  <c r="C99" i="2" s="1"/>
  <c r="C100" i="2" a="1"/>
  <c r="C100" i="2" s="1"/>
  <c r="C101" i="2" a="1"/>
  <c r="C101" i="2" s="1"/>
  <c r="C102" i="2" a="1"/>
  <c r="C102" i="2"/>
  <c r="C103" i="2" a="1"/>
  <c r="C103" i="2"/>
  <c r="C104" i="2" a="1"/>
  <c r="C104" i="2" s="1"/>
  <c r="C105" i="2" a="1"/>
  <c r="C105" i="2" s="1"/>
  <c r="C106" i="2" a="1"/>
  <c r="C106" i="2" s="1"/>
  <c r="C107" i="2" a="1"/>
  <c r="C107" i="2" s="1"/>
  <c r="C108" i="2" a="1"/>
  <c r="C108" i="2" s="1"/>
  <c r="C109" i="2" a="1"/>
  <c r="C109" i="2" s="1"/>
  <c r="C110" i="2" a="1"/>
  <c r="C110" i="2" s="1"/>
  <c r="C111" i="2" a="1"/>
  <c r="C111" i="2" s="1"/>
  <c r="C112" i="2" a="1"/>
  <c r="C112" i="2" s="1"/>
  <c r="C113" i="2" a="1"/>
  <c r="C113" i="2" s="1"/>
  <c r="C114" i="2" a="1"/>
  <c r="C114" i="2" s="1"/>
  <c r="C115" i="2" a="1"/>
  <c r="C115" i="2" s="1"/>
  <c r="C116" i="2" a="1"/>
  <c r="C116" i="2" s="1"/>
  <c r="C117" i="2" a="1"/>
  <c r="C117" i="2" s="1"/>
  <c r="C118" i="2" a="1"/>
  <c r="C118" i="2" s="1"/>
  <c r="C119" i="2" a="1"/>
  <c r="C119" i="2" s="1"/>
  <c r="C120" i="2" a="1"/>
  <c r="C120" i="2" s="1"/>
  <c r="C121" i="2" a="1"/>
  <c r="C121" i="2" s="1"/>
  <c r="C122" i="2" a="1"/>
  <c r="C122" i="2" s="1"/>
  <c r="C123" i="2" a="1"/>
  <c r="C123" i="2" s="1"/>
  <c r="C124" i="2" a="1"/>
  <c r="C124" i="2" s="1"/>
  <c r="C125" i="2" a="1"/>
  <c r="C125" i="2" s="1"/>
  <c r="C126" i="2" a="1"/>
  <c r="C126" i="2" s="1"/>
  <c r="C127" i="2" a="1"/>
  <c r="C127" i="2" s="1"/>
  <c r="C128" i="2" a="1"/>
  <c r="C128" i="2" s="1"/>
  <c r="C129" i="2" a="1"/>
  <c r="C129" i="2" s="1"/>
  <c r="C130" i="2" a="1"/>
  <c r="C130" i="2" s="1"/>
  <c r="C131" i="2" a="1"/>
  <c r="C131" i="2" s="1"/>
  <c r="C132" i="2" a="1"/>
  <c r="C132" i="2" s="1"/>
  <c r="C133" i="2" a="1"/>
  <c r="C133" i="2" s="1"/>
  <c r="C134" i="2" a="1"/>
  <c r="C134" i="2" s="1"/>
  <c r="C135" i="2" a="1"/>
  <c r="C135" i="2" s="1"/>
  <c r="C136" i="2" a="1"/>
  <c r="C136" i="2" s="1"/>
  <c r="C137" i="2" a="1"/>
  <c r="C137" i="2" s="1"/>
  <c r="C138" i="2" a="1"/>
  <c r="C138" i="2" s="1"/>
  <c r="C139" i="2" a="1"/>
  <c r="C139" i="2" s="1"/>
  <c r="C140" i="2" a="1"/>
  <c r="C140" i="2" s="1"/>
  <c r="C141" i="2" a="1"/>
  <c r="C141" i="2" s="1"/>
  <c r="C142" i="2" a="1"/>
  <c r="C142" i="2" s="1"/>
  <c r="C143" i="2" a="1"/>
  <c r="C143" i="2" s="1"/>
  <c r="C144" i="2" a="1"/>
  <c r="C144" i="2" s="1"/>
  <c r="C145" i="2" a="1"/>
  <c r="C145" i="2" s="1"/>
  <c r="C146" i="2" a="1"/>
  <c r="C146" i="2" s="1"/>
  <c r="C147" i="2" a="1"/>
  <c r="C147" i="2" s="1"/>
  <c r="C148" i="2" a="1"/>
  <c r="C148" i="2" s="1"/>
  <c r="C149" i="2" a="1"/>
  <c r="C149" i="2" s="1"/>
  <c r="C150" i="2" a="1"/>
  <c r="C150" i="2" s="1"/>
  <c r="C151" i="2" a="1"/>
  <c r="C151" i="2"/>
  <c r="C152" i="2" a="1"/>
  <c r="C152" i="2" s="1"/>
  <c r="C153" i="2" a="1"/>
  <c r="C153" i="2" s="1"/>
  <c r="C154" i="2" a="1"/>
  <c r="C154" i="2" s="1"/>
  <c r="C155" i="2" a="1"/>
  <c r="C155" i="2" s="1"/>
  <c r="C156" i="2" a="1"/>
  <c r="C156" i="2" s="1"/>
  <c r="C157" i="2" a="1"/>
  <c r="C157" i="2"/>
  <c r="C158" i="2" a="1"/>
  <c r="C158" i="2" s="1"/>
  <c r="C159" i="2" a="1"/>
  <c r="C159" i="2" s="1"/>
  <c r="C160" i="2" a="1"/>
  <c r="C160" i="2" s="1"/>
  <c r="C161" i="2" a="1"/>
  <c r="C161" i="2" s="1"/>
  <c r="C162" i="2" a="1"/>
  <c r="C162" i="2" s="1"/>
  <c r="C163" i="2" a="1"/>
  <c r="C163" i="2" s="1"/>
  <c r="C164" i="2" a="1"/>
  <c r="C164" i="2" s="1"/>
  <c r="C165" i="2" a="1"/>
  <c r="C165" i="2" s="1"/>
  <c r="C166" i="2" a="1"/>
  <c r="C166" i="2" s="1"/>
  <c r="C167" i="2" a="1"/>
  <c r="C167" i="2" s="1"/>
  <c r="C168" i="2" a="1"/>
  <c r="C168" i="2" s="1"/>
  <c r="C169" i="2" a="1"/>
  <c r="C169" i="2"/>
  <c r="C170" i="2" a="1"/>
  <c r="C170" i="2" s="1"/>
  <c r="C171" i="2" a="1"/>
  <c r="C171" i="2" s="1"/>
  <c r="C172" i="2" a="1"/>
  <c r="C172" i="2" s="1"/>
  <c r="C173" i="2" a="1"/>
  <c r="C173" i="2" s="1"/>
  <c r="C174" i="2" a="1"/>
  <c r="C174" i="2" s="1"/>
  <c r="C175" i="2" a="1"/>
  <c r="C175" i="2" s="1"/>
  <c r="C176" i="2" a="1"/>
  <c r="C176" i="2" s="1"/>
  <c r="C177" i="2" a="1"/>
  <c r="C177" i="2" s="1"/>
  <c r="C178" i="2" a="1"/>
  <c r="C178" i="2" s="1"/>
  <c r="C179" i="2" a="1"/>
  <c r="C179" i="2" s="1"/>
  <c r="C180" i="2" a="1"/>
  <c r="C180" i="2" s="1"/>
  <c r="C181" i="2" a="1"/>
  <c r="C181" i="2" s="1"/>
  <c r="C182" i="2" a="1"/>
  <c r="C182" i="2" s="1"/>
  <c r="C183" i="2" a="1"/>
  <c r="C183" i="2" s="1"/>
  <c r="C184" i="2" a="1"/>
  <c r="C184" i="2" s="1"/>
  <c r="C185" i="2" a="1"/>
  <c r="C185" i="2" s="1"/>
  <c r="C186" i="2" a="1"/>
  <c r="C186" i="2" s="1"/>
  <c r="C187" i="2" a="1"/>
  <c r="C187" i="2" s="1"/>
  <c r="C188" i="2" a="1"/>
  <c r="C188" i="2" s="1"/>
  <c r="C189" i="2" a="1"/>
  <c r="C189" i="2" s="1"/>
  <c r="C190" i="2" a="1"/>
  <c r="C190" i="2" s="1"/>
  <c r="C191" i="2" a="1"/>
  <c r="C191" i="2" s="1"/>
  <c r="C192" i="2" a="1"/>
  <c r="C192" i="2"/>
  <c r="C193" i="2" a="1"/>
  <c r="C193" i="2" s="1"/>
  <c r="C194" i="2" a="1"/>
  <c r="C194" i="2" s="1"/>
  <c r="C195" i="2" a="1"/>
  <c r="C195" i="2" s="1"/>
  <c r="C196" i="2" a="1"/>
  <c r="C196" i="2" s="1"/>
  <c r="C197" i="2" a="1"/>
  <c r="C197" i="2" s="1"/>
  <c r="C198" i="2" a="1"/>
  <c r="C198" i="2" s="1"/>
  <c r="C199" i="2" a="1"/>
  <c r="C199" i="2" s="1"/>
  <c r="C200" i="2" a="1"/>
  <c r="C200" i="2" s="1"/>
  <c r="C201" i="2" a="1"/>
  <c r="C201" i="2" s="1"/>
  <c r="C202" i="2" a="1"/>
  <c r="C202" i="2" s="1"/>
  <c r="C203" i="2" a="1"/>
  <c r="C203" i="2" s="1"/>
  <c r="C204" i="2" a="1"/>
  <c r="C204" i="2" s="1"/>
  <c r="C205" i="2" a="1"/>
  <c r="C205" i="2" s="1"/>
  <c r="C206" i="2" a="1"/>
  <c r="C206" i="2" s="1"/>
  <c r="C207" i="2" a="1"/>
  <c r="C207" i="2" s="1"/>
  <c r="C208" i="2" a="1"/>
  <c r="C208" i="2" s="1"/>
  <c r="C209" i="2" a="1"/>
  <c r="C209" i="2" s="1"/>
  <c r="C210" i="2" a="1"/>
  <c r="C210" i="2" s="1"/>
  <c r="C211" i="2" a="1"/>
  <c r="C211" i="2"/>
  <c r="C212" i="2" a="1"/>
  <c r="C212" i="2" s="1"/>
  <c r="C213" i="2" a="1"/>
  <c r="C213" i="2" s="1"/>
  <c r="C214" i="2" a="1"/>
  <c r="C214" i="2" s="1"/>
  <c r="C215" i="2" a="1"/>
  <c r="C215" i="2" s="1"/>
  <c r="C216" i="2" a="1"/>
  <c r="C216" i="2" s="1"/>
  <c r="C217" i="2" a="1"/>
  <c r="C217" i="2" s="1"/>
  <c r="C218" i="2" a="1"/>
  <c r="C218" i="2" s="1"/>
  <c r="C219" i="2" a="1"/>
  <c r="C219" i="2" s="1"/>
  <c r="C220" i="2" a="1"/>
  <c r="C220" i="2" s="1"/>
  <c r="C221" i="2" a="1"/>
  <c r="C221" i="2" s="1"/>
  <c r="C222" i="2" a="1"/>
  <c r="C222" i="2" s="1"/>
  <c r="C223" i="2" a="1"/>
  <c r="C223" i="2" s="1"/>
  <c r="C224" i="2" a="1"/>
  <c r="C224" i="2" s="1"/>
  <c r="C225" i="2" a="1"/>
  <c r="C225" i="2" s="1"/>
  <c r="C226" i="2" a="1"/>
  <c r="C226" i="2" s="1"/>
  <c r="C227" i="2" a="1"/>
  <c r="C227" i="2" s="1"/>
  <c r="C228" i="2" a="1"/>
  <c r="C228" i="2"/>
  <c r="C229" i="2" a="1"/>
  <c r="C229" i="2" s="1"/>
  <c r="C230" i="2" a="1"/>
  <c r="C230" i="2" s="1"/>
  <c r="C231" i="2" a="1"/>
  <c r="C231" i="2" s="1"/>
  <c r="C232" i="2" a="1"/>
  <c r="C232" i="2" s="1"/>
  <c r="C233" i="2" a="1"/>
  <c r="C233" i="2" s="1"/>
  <c r="C234" i="2" a="1"/>
  <c r="C234" i="2"/>
  <c r="C235" i="2" a="1"/>
  <c r="C235" i="2" s="1"/>
  <c r="C236" i="2" a="1"/>
  <c r="C236" i="2" s="1"/>
  <c r="C237" i="2" a="1"/>
  <c r="C237" i="2" s="1"/>
  <c r="C238" i="2" a="1"/>
  <c r="C238" i="2" s="1"/>
  <c r="C239" i="2" a="1"/>
  <c r="C239" i="2" s="1"/>
  <c r="C240" i="2" a="1"/>
  <c r="C240" i="2" s="1"/>
  <c r="C241" i="2" a="1"/>
  <c r="C241" i="2" s="1"/>
  <c r="C242" i="2" a="1"/>
  <c r="C242" i="2" s="1"/>
  <c r="C243" i="2" a="1"/>
  <c r="C243" i="2" s="1"/>
  <c r="C244" i="2" a="1"/>
  <c r="C244" i="2" s="1"/>
  <c r="C245" i="2" a="1"/>
  <c r="C245" i="2" s="1"/>
  <c r="C246" i="2" a="1"/>
  <c r="C246" i="2" s="1"/>
  <c r="C247" i="2" a="1"/>
  <c r="C247" i="2" s="1"/>
  <c r="C248" i="2" a="1"/>
  <c r="C248" i="2" s="1"/>
  <c r="C249" i="2" a="1"/>
  <c r="C249" i="2" s="1"/>
  <c r="C250" i="2" a="1"/>
  <c r="C250" i="2" s="1"/>
  <c r="C251" i="2" a="1"/>
  <c r="C251" i="2" s="1"/>
  <c r="C252" i="2" a="1"/>
  <c r="C252" i="2" s="1"/>
  <c r="C253" i="2" a="1"/>
  <c r="C253" i="2"/>
  <c r="C254" i="2" a="1"/>
  <c r="C254" i="2" s="1"/>
  <c r="C255" i="2" a="1"/>
  <c r="C255" i="2" s="1"/>
  <c r="C256" i="2" a="1"/>
  <c r="C256" i="2" s="1"/>
  <c r="C257" i="2" a="1"/>
  <c r="C257" i="2" s="1"/>
  <c r="C258" i="2" a="1"/>
  <c r="C258" i="2" s="1"/>
  <c r="C259" i="2" a="1"/>
  <c r="C259" i="2"/>
  <c r="C260" i="2" a="1"/>
  <c r="C260" i="2" s="1"/>
  <c r="C261" i="2" a="1"/>
  <c r="C261" i="2" s="1"/>
  <c r="C262" i="2" a="1"/>
  <c r="C262" i="2" s="1"/>
  <c r="C263" i="2" a="1"/>
  <c r="C263" i="2" s="1"/>
  <c r="C264" i="2" a="1"/>
  <c r="C264" i="2" s="1"/>
  <c r="C265" i="2" a="1"/>
  <c r="C265" i="2" s="1"/>
  <c r="C266" i="2" a="1"/>
  <c r="C266" i="2" s="1"/>
  <c r="C267" i="2" a="1"/>
  <c r="C267" i="2" s="1"/>
  <c r="C268" i="2" a="1"/>
  <c r="C268" i="2" s="1"/>
  <c r="C269" i="2" a="1"/>
  <c r="C269" i="2" s="1"/>
  <c r="C270" i="2" a="1"/>
  <c r="C270" i="2"/>
  <c r="C271" i="2" a="1"/>
  <c r="C271" i="2" s="1"/>
  <c r="C272" i="2" a="1"/>
  <c r="C272" i="2" s="1"/>
  <c r="C273" i="2" a="1"/>
  <c r="C273" i="2" s="1"/>
  <c r="C274" i="2" a="1"/>
  <c r="C274" i="2" s="1"/>
  <c r="C275" i="2" a="1"/>
  <c r="C275" i="2" s="1"/>
  <c r="C276" i="2" a="1"/>
  <c r="C276" i="2" s="1"/>
  <c r="C277" i="2" a="1"/>
  <c r="C277" i="2" s="1"/>
  <c r="C278" i="2" a="1"/>
  <c r="C278" i="2" s="1"/>
  <c r="C279" i="2" a="1"/>
  <c r="C279" i="2" s="1"/>
  <c r="C280" i="2" a="1"/>
  <c r="C280" i="2" s="1"/>
  <c r="C281" i="2" a="1"/>
  <c r="C281" i="2" s="1"/>
  <c r="C282" i="2" a="1"/>
  <c r="C282" i="2" s="1"/>
  <c r="C283" i="2" a="1"/>
  <c r="C283" i="2" s="1"/>
  <c r="C284" i="2" a="1"/>
  <c r="C284" i="2" s="1"/>
  <c r="C285" i="2" a="1"/>
  <c r="C285" i="2" s="1"/>
  <c r="C286" i="2" a="1"/>
  <c r="C286" i="2" s="1"/>
  <c r="C287" i="2" a="1"/>
  <c r="C287" i="2" s="1"/>
  <c r="C288" i="2" a="1"/>
  <c r="C288" i="2" s="1"/>
  <c r="C289" i="2" a="1"/>
  <c r="C289" i="2" s="1"/>
  <c r="C290" i="2" a="1"/>
  <c r="C290" i="2" s="1"/>
  <c r="C291" i="2" a="1"/>
  <c r="C291" i="2" s="1"/>
  <c r="C292" i="2" a="1"/>
  <c r="C292" i="2" s="1"/>
  <c r="C293" i="2" a="1"/>
  <c r="C293" i="2" s="1"/>
  <c r="C294" i="2" a="1"/>
  <c r="C294" i="2" s="1"/>
  <c r="C295" i="2" a="1"/>
  <c r="C295" i="2" s="1"/>
  <c r="C296" i="2" a="1"/>
  <c r="C296" i="2" s="1"/>
  <c r="C297" i="2" a="1"/>
  <c r="C297" i="2" s="1"/>
  <c r="C298" i="2" a="1"/>
  <c r="C298" i="2" s="1"/>
  <c r="C299" i="2" a="1"/>
  <c r="C299" i="2" s="1"/>
  <c r="C300" i="2" a="1"/>
  <c r="C300" i="2"/>
  <c r="C301" i="2" a="1"/>
  <c r="C301" i="2" s="1"/>
  <c r="C302" i="2" a="1"/>
  <c r="C302" i="2" s="1"/>
  <c r="C303" i="2" a="1"/>
  <c r="C303" i="2" s="1"/>
  <c r="C304" i="2" a="1"/>
  <c r="C304" i="2" s="1"/>
  <c r="C305" i="2" a="1"/>
  <c r="C305" i="2" s="1"/>
  <c r="C306" i="2" a="1"/>
  <c r="C306" i="2" s="1"/>
  <c r="C307" i="2" a="1"/>
  <c r="C307" i="2" s="1"/>
  <c r="C308" i="2" a="1"/>
  <c r="C308" i="2" s="1"/>
  <c r="C309" i="2" a="1"/>
  <c r="C309" i="2" s="1"/>
  <c r="C310" i="2" a="1"/>
  <c r="C310" i="2" s="1"/>
  <c r="C311" i="2" a="1"/>
  <c r="C311" i="2" s="1"/>
  <c r="C312" i="2" a="1"/>
  <c r="C312" i="2" s="1"/>
  <c r="C313" i="2" a="1"/>
  <c r="C313" i="2" s="1"/>
  <c r="C314" i="2" a="1"/>
  <c r="C314" i="2" s="1"/>
  <c r="C315" i="2" a="1"/>
  <c r="C315" i="2" s="1"/>
  <c r="C316" i="2" a="1"/>
  <c r="C316" i="2" s="1"/>
  <c r="C317" i="2" a="1"/>
  <c r="C317" i="2" s="1"/>
  <c r="C318" i="2" a="1"/>
  <c r="C318" i="2" s="1"/>
  <c r="C319" i="2" a="1"/>
  <c r="C319" i="2" s="1"/>
  <c r="C320" i="2" a="1"/>
  <c r="C320" i="2" s="1"/>
  <c r="C321" i="2" a="1"/>
  <c r="C321" i="2" s="1"/>
  <c r="C322" i="2" a="1"/>
  <c r="C322" i="2" s="1"/>
  <c r="C323" i="2" a="1"/>
  <c r="C323" i="2" s="1"/>
  <c r="C324" i="2" a="1"/>
  <c r="C324" i="2" s="1"/>
  <c r="C325" i="2" a="1"/>
  <c r="C325" i="2" s="1"/>
  <c r="C326" i="2" a="1"/>
  <c r="C326" i="2" s="1"/>
  <c r="C327" i="2" a="1"/>
  <c r="C327" i="2" s="1"/>
  <c r="C328" i="2" a="1"/>
  <c r="C328" i="2" s="1"/>
  <c r="C329" i="2" a="1"/>
  <c r="C329" i="2" s="1"/>
  <c r="C330" i="2" a="1"/>
  <c r="C330" i="2" s="1"/>
  <c r="C331" i="2" a="1"/>
  <c r="C331" i="2" s="1"/>
  <c r="C332" i="2" a="1"/>
  <c r="C332" i="2" s="1"/>
  <c r="C333" i="2" a="1"/>
  <c r="C333" i="2" s="1"/>
  <c r="C334" i="2" a="1"/>
  <c r="C334" i="2" s="1"/>
  <c r="C335" i="2" a="1"/>
  <c r="C335" i="2" s="1"/>
  <c r="C336" i="2" a="1"/>
  <c r="C336" i="2" s="1"/>
  <c r="C337" i="2" a="1"/>
  <c r="C337" i="2" s="1"/>
  <c r="C338" i="2" a="1"/>
  <c r="C338" i="2" s="1"/>
  <c r="C339" i="2" a="1"/>
  <c r="C339" i="2" s="1"/>
  <c r="C340" i="2" a="1"/>
  <c r="C340" i="2" s="1"/>
  <c r="C341" i="2" a="1"/>
  <c r="C341" i="2" s="1"/>
  <c r="C342" i="2" a="1"/>
  <c r="C342" i="2"/>
  <c r="C343" i="2" a="1"/>
  <c r="C343" i="2"/>
  <c r="C344" i="2" a="1"/>
  <c r="C344" i="2" s="1"/>
  <c r="C345" i="2" a="1"/>
  <c r="C345" i="2" s="1"/>
  <c r="C346" i="2" a="1"/>
  <c r="C346" i="2" s="1"/>
  <c r="C347" i="2" a="1"/>
  <c r="C347" i="2" s="1"/>
  <c r="C348" i="2" a="1"/>
  <c r="C348" i="2" s="1"/>
  <c r="C349" i="2" a="1"/>
  <c r="C349" i="2"/>
  <c r="C350" i="2" a="1"/>
  <c r="C350" i="2" s="1"/>
  <c r="C351" i="2" a="1"/>
  <c r="C351" i="2" s="1"/>
  <c r="C352" i="2" a="1"/>
  <c r="C352" i="2" s="1"/>
  <c r="C353" i="2" a="1"/>
  <c r="C353" i="2" s="1"/>
  <c r="C354" i="2" a="1"/>
  <c r="C354" i="2" s="1"/>
  <c r="C355" i="2" a="1"/>
  <c r="C355" i="2" s="1"/>
  <c r="C356" i="2" a="1"/>
  <c r="C356" i="2" s="1"/>
  <c r="C357" i="2" a="1"/>
  <c r="C357" i="2" s="1"/>
  <c r="C358" i="2" a="1"/>
  <c r="C358" i="2" s="1"/>
  <c r="C359" i="2" a="1"/>
  <c r="C359" i="2" s="1"/>
  <c r="C360" i="2" a="1"/>
  <c r="C360" i="2" s="1"/>
  <c r="C361" i="2" a="1"/>
  <c r="C361" i="2" s="1"/>
  <c r="C362" i="2" a="1"/>
  <c r="C362" i="2" s="1"/>
  <c r="C363" i="2" a="1"/>
  <c r="C363" i="2" s="1"/>
  <c r="C364" i="2" a="1"/>
  <c r="C364" i="2" s="1"/>
  <c r="C365" i="2" a="1"/>
  <c r="C365" i="2" s="1"/>
  <c r="C366" i="2" a="1"/>
  <c r="C366" i="2" s="1"/>
  <c r="C367" i="2" a="1"/>
  <c r="C367" i="2" s="1"/>
  <c r="C368" i="2" a="1"/>
  <c r="C368" i="2" s="1"/>
  <c r="C369" i="2" a="1"/>
  <c r="C369" i="2" s="1"/>
  <c r="C370" i="2" a="1"/>
  <c r="C370" i="2" s="1"/>
  <c r="C371" i="2" a="1"/>
  <c r="C371" i="2" s="1"/>
  <c r="C372" i="2" a="1"/>
  <c r="C372" i="2" s="1"/>
  <c r="C373" i="2" a="1"/>
  <c r="C373" i="2"/>
  <c r="C374" i="2" a="1"/>
  <c r="C374" i="2" s="1"/>
  <c r="C375" i="2" a="1"/>
  <c r="C375" i="2" s="1"/>
  <c r="C376" i="2" a="1"/>
  <c r="C376" i="2" s="1"/>
  <c r="C377" i="2" a="1"/>
  <c r="C377" i="2" s="1"/>
  <c r="C378" i="2" a="1"/>
  <c r="C378" i="2" s="1"/>
  <c r="C379" i="2" a="1"/>
  <c r="C379" i="2"/>
  <c r="C380" i="2" a="1"/>
  <c r="C380" i="2" s="1"/>
  <c r="C381" i="2" a="1"/>
  <c r="C381" i="2" s="1"/>
  <c r="C382" i="2" a="1"/>
  <c r="C382" i="2" s="1"/>
  <c r="C383" i="2" a="1"/>
  <c r="C383" i="2" s="1"/>
  <c r="C384" i="2" a="1"/>
  <c r="C384" i="2" s="1"/>
  <c r="C385" i="2" a="1"/>
  <c r="C385" i="2"/>
  <c r="C386" i="2" a="1"/>
  <c r="C386" i="2" s="1"/>
  <c r="C387" i="2" a="1"/>
  <c r="C387" i="2" s="1"/>
  <c r="C388" i="2" a="1"/>
  <c r="C388" i="2" s="1"/>
  <c r="C389" i="2" a="1"/>
  <c r="C389" i="2" s="1"/>
  <c r="C390" i="2" a="1"/>
  <c r="C390" i="2" s="1"/>
  <c r="C391" i="2" a="1"/>
  <c r="C391" i="2" s="1"/>
  <c r="C392" i="2" a="1"/>
  <c r="C392" i="2" s="1"/>
  <c r="C393" i="2" a="1"/>
  <c r="C393" i="2" s="1"/>
  <c r="C394" i="2" a="1"/>
  <c r="C394" i="2" s="1"/>
  <c r="C395" i="2" a="1"/>
  <c r="C395" i="2" s="1"/>
  <c r="C396" i="2" a="1"/>
  <c r="C396" i="2" s="1"/>
  <c r="C397" i="2" a="1"/>
  <c r="C397" i="2" s="1"/>
  <c r="C398" i="2" a="1"/>
  <c r="C398" i="2" s="1"/>
  <c r="C399" i="2" a="1"/>
  <c r="C399" i="2" s="1"/>
  <c r="C400" i="2" a="1"/>
  <c r="C400" i="2" s="1"/>
  <c r="C401" i="2" a="1"/>
  <c r="C401" i="2" s="1"/>
  <c r="C402" i="2" a="1"/>
  <c r="C402" i="2" s="1"/>
  <c r="C403" i="2" a="1"/>
  <c r="C403" i="2" s="1"/>
  <c r="C404" i="2" a="1"/>
  <c r="C404" i="2" s="1"/>
  <c r="C405" i="2" a="1"/>
  <c r="C405" i="2" s="1"/>
  <c r="C406" i="2" a="1"/>
  <c r="C406" i="2" s="1"/>
  <c r="C407" i="2" a="1"/>
  <c r="C407" i="2" s="1"/>
  <c r="C408" i="2" a="1"/>
  <c r="C408" i="2" s="1"/>
  <c r="C409" i="2" a="1"/>
  <c r="C409" i="2" s="1"/>
  <c r="C410" i="2" a="1"/>
  <c r="C410" i="2" s="1"/>
  <c r="C411" i="2" a="1"/>
  <c r="C411" i="2" s="1"/>
  <c r="C412" i="2" a="1"/>
  <c r="C412" i="2" s="1"/>
  <c r="C413" i="2" a="1"/>
  <c r="C413" i="2" s="1"/>
  <c r="C414" i="2" a="1"/>
  <c r="C414" i="2" s="1"/>
  <c r="C415" i="2" a="1"/>
  <c r="C415" i="2" s="1"/>
  <c r="C416" i="2" a="1"/>
  <c r="C416" i="2" s="1"/>
  <c r="C417" i="2" a="1"/>
  <c r="C417" i="2" s="1"/>
  <c r="C418" i="2" a="1"/>
  <c r="C418" i="2" s="1"/>
  <c r="C419" i="2" a="1"/>
  <c r="C419" i="2" s="1"/>
  <c r="C420" i="2" a="1"/>
  <c r="C420" i="2" s="1"/>
  <c r="C421" i="2" a="1"/>
  <c r="C421" i="2"/>
  <c r="C422" i="2" a="1"/>
  <c r="C422" i="2" s="1"/>
  <c r="C423" i="2" a="1"/>
  <c r="C423" i="2" s="1"/>
  <c r="C424" i="2" a="1"/>
  <c r="C424" i="2" s="1"/>
  <c r="C425" i="2" a="1"/>
  <c r="C425" i="2" s="1"/>
  <c r="C426" i="2" a="1"/>
  <c r="C426" i="2" s="1"/>
  <c r="C427" i="2" a="1"/>
  <c r="C427" i="2"/>
  <c r="C428" i="2" a="1"/>
  <c r="C428" i="2" s="1"/>
  <c r="C429" i="2" a="1"/>
  <c r="C429" i="2" s="1"/>
  <c r="C430" i="2" a="1"/>
  <c r="C430" i="2" s="1"/>
  <c r="C431" i="2" a="1"/>
  <c r="C431" i="2" s="1"/>
  <c r="C432" i="2" a="1"/>
  <c r="C432" i="2" s="1"/>
  <c r="C433" i="2" a="1"/>
  <c r="C433" i="2"/>
  <c r="C434" i="2" a="1"/>
  <c r="C434" i="2" s="1"/>
  <c r="C435" i="2" a="1"/>
  <c r="C435" i="2" s="1"/>
  <c r="C436" i="2" a="1"/>
  <c r="C436" i="2" s="1"/>
  <c r="C437" i="2" a="1"/>
  <c r="C437" i="2" s="1"/>
  <c r="C438" i="2" a="1"/>
  <c r="C438" i="2" s="1"/>
  <c r="C439" i="2" a="1"/>
  <c r="C439" i="2" s="1"/>
  <c r="C440" i="2" a="1"/>
  <c r="C440" i="2" s="1"/>
  <c r="C441" i="2" a="1"/>
  <c r="C441" i="2" s="1"/>
  <c r="C442" i="2" a="1"/>
  <c r="C442" i="2" s="1"/>
  <c r="C443" i="2" a="1"/>
  <c r="C443" i="2" s="1"/>
  <c r="C444" i="2" a="1"/>
  <c r="C444" i="2" s="1"/>
  <c r="C445" i="2" a="1"/>
  <c r="C445" i="2" s="1"/>
  <c r="C446" i="2" a="1"/>
  <c r="C446" i="2" s="1"/>
  <c r="C447" i="2" a="1"/>
  <c r="C447" i="2" s="1"/>
  <c r="C448" i="2" a="1"/>
  <c r="C448" i="2" s="1"/>
  <c r="C449" i="2" a="1"/>
  <c r="C449" i="2" s="1"/>
  <c r="C450" i="2" a="1"/>
  <c r="C450" i="2" s="1"/>
  <c r="C451" i="2" a="1"/>
  <c r="C451" i="2" s="1"/>
  <c r="C452" i="2" a="1"/>
  <c r="C452" i="2" s="1"/>
  <c r="C453" i="2" a="1"/>
  <c r="C453" i="2" s="1"/>
  <c r="C454" i="2" a="1"/>
  <c r="C454" i="2" s="1"/>
  <c r="C455" i="2" a="1"/>
  <c r="C455" i="2" s="1"/>
  <c r="C456" i="2" a="1"/>
  <c r="C456" i="2" s="1"/>
  <c r="C457" i="2" a="1"/>
  <c r="C457" i="2" s="1"/>
  <c r="C458" i="2" a="1"/>
  <c r="C458" i="2" s="1"/>
  <c r="C459" i="2" a="1"/>
  <c r="C459" i="2" s="1"/>
  <c r="C460" i="2" a="1"/>
  <c r="C460" i="2" s="1"/>
  <c r="C461" i="2" a="1"/>
  <c r="C461" i="2" s="1"/>
  <c r="C462" i="2" a="1"/>
  <c r="C462" i="2" s="1"/>
  <c r="C463" i="2" a="1"/>
  <c r="C463" i="2" s="1"/>
  <c r="C464" i="2" a="1"/>
  <c r="C464" i="2" s="1"/>
  <c r="C465" i="2" a="1"/>
  <c r="C465" i="2" s="1"/>
  <c r="C466" i="2" a="1"/>
  <c r="C466" i="2" s="1"/>
  <c r="C467" i="2" a="1"/>
  <c r="C467" i="2" s="1"/>
  <c r="C468" i="2" a="1"/>
  <c r="C468" i="2" s="1"/>
  <c r="C469" i="2" a="1"/>
  <c r="C469" i="2"/>
  <c r="C470" i="2" a="1"/>
  <c r="C470" i="2" s="1"/>
  <c r="C471" i="2" a="1"/>
  <c r="C471" i="2" s="1"/>
  <c r="C472" i="2" a="1"/>
  <c r="C472" i="2" s="1"/>
  <c r="C473" i="2" a="1"/>
  <c r="C473" i="2" s="1"/>
  <c r="C474" i="2" a="1"/>
  <c r="C474" i="2" s="1"/>
  <c r="C475" i="2" a="1"/>
  <c r="C475" i="2"/>
  <c r="C476" i="2" a="1"/>
  <c r="C476" i="2" s="1"/>
  <c r="C477" i="2" a="1"/>
  <c r="C477" i="2" s="1"/>
  <c r="C478" i="2" a="1"/>
  <c r="C478" i="2" s="1"/>
  <c r="C479" i="2" a="1"/>
  <c r="C479" i="2" s="1"/>
  <c r="C480" i="2" a="1"/>
  <c r="C480" i="2"/>
  <c r="C481" i="2" a="1"/>
  <c r="C481" i="2" s="1"/>
  <c r="C482" i="2" a="1"/>
  <c r="C482" i="2" s="1"/>
  <c r="C483" i="2" a="1"/>
  <c r="C483" i="2" s="1"/>
  <c r="C484" i="2" a="1"/>
  <c r="C484" i="2" s="1"/>
  <c r="C485" i="2" a="1"/>
  <c r="C485" i="2" s="1"/>
  <c r="C486" i="2" a="1"/>
  <c r="C486" i="2"/>
  <c r="C487" i="2" a="1"/>
  <c r="C487" i="2" s="1"/>
  <c r="C488" i="2" a="1"/>
  <c r="C488" i="2" s="1"/>
  <c r="C489" i="2" a="1"/>
  <c r="C489" i="2" s="1"/>
  <c r="C490" i="2" a="1"/>
  <c r="C490" i="2" s="1"/>
  <c r="C491" i="2" a="1"/>
  <c r="C491" i="2" s="1"/>
  <c r="C492" i="2" a="1"/>
  <c r="C492" i="2" s="1"/>
  <c r="C493" i="2" a="1"/>
  <c r="C493" i="2" s="1"/>
  <c r="C494" i="2" a="1"/>
  <c r="C494" i="2" s="1"/>
  <c r="C495" i="2" a="1"/>
  <c r="C495" i="2" s="1"/>
  <c r="C496" i="2" a="1"/>
  <c r="C496" i="2" s="1"/>
  <c r="C497" i="2" a="1"/>
  <c r="C497" i="2" s="1"/>
  <c r="C498" i="2" a="1"/>
  <c r="C498" i="2" s="1"/>
  <c r="C499" i="2" a="1"/>
  <c r="C499" i="2"/>
  <c r="C500" i="2" a="1"/>
  <c r="C500" i="2" s="1"/>
  <c r="C501" i="2" a="1"/>
  <c r="C501" i="2" s="1"/>
  <c r="C502" i="2" a="1"/>
  <c r="C502" i="2" s="1"/>
  <c r="C503" i="2" a="1"/>
  <c r="C503" i="2" s="1"/>
  <c r="C504" i="2" a="1"/>
  <c r="C504" i="2" s="1"/>
  <c r="C505" i="2" a="1"/>
  <c r="C505" i="2" s="1"/>
  <c r="C506" i="2" a="1"/>
  <c r="C506" i="2" s="1"/>
  <c r="C507" i="2" a="1"/>
  <c r="C507" i="2" s="1"/>
  <c r="C508" i="2" a="1"/>
  <c r="C508" i="2" s="1"/>
  <c r="C509" i="2" a="1"/>
  <c r="C509" i="2" s="1"/>
  <c r="C510" i="2" a="1"/>
  <c r="C510" i="2" s="1"/>
  <c r="C511" i="2" a="1"/>
  <c r="C511" i="2" s="1"/>
  <c r="C512" i="2" a="1"/>
  <c r="C512" i="2" s="1"/>
  <c r="C513" i="2" a="1"/>
  <c r="C513" i="2" s="1"/>
  <c r="C514" i="2" a="1"/>
  <c r="C514" i="2" s="1"/>
  <c r="C515" i="2" a="1"/>
  <c r="C515" i="2" s="1"/>
  <c r="C516" i="2" a="1"/>
  <c r="C516" i="2" s="1"/>
  <c r="C517" i="2" a="1"/>
  <c r="C517" i="2" s="1"/>
  <c r="C518" i="2" a="1"/>
  <c r="C518" i="2"/>
  <c r="C519" i="2" a="1"/>
  <c r="C519" i="2" s="1"/>
  <c r="C520" i="2" a="1"/>
  <c r="C520" i="2" s="1"/>
  <c r="C521" i="2" a="1"/>
  <c r="C521" i="2" s="1"/>
  <c r="C522" i="2" a="1"/>
  <c r="C522" i="2" s="1"/>
  <c r="C523" i="2" a="1"/>
  <c r="C523" i="2" s="1"/>
  <c r="C524" i="2" a="1"/>
  <c r="C524" i="2" s="1"/>
  <c r="C525" i="2" a="1"/>
  <c r="C525" i="2" s="1"/>
  <c r="C526" i="2" a="1"/>
  <c r="C526" i="2" s="1"/>
  <c r="C527" i="2" a="1"/>
  <c r="C527" i="2" s="1"/>
  <c r="C528" i="2" a="1"/>
  <c r="C528" i="2" s="1"/>
  <c r="C529" i="2" a="1"/>
  <c r="C529" i="2" s="1"/>
  <c r="C530" i="2" a="1"/>
  <c r="C530" i="2" s="1"/>
  <c r="C531" i="2" a="1"/>
  <c r="C531" i="2" s="1"/>
  <c r="C532" i="2" a="1"/>
  <c r="C532" i="2" s="1"/>
  <c r="C533" i="2" a="1"/>
  <c r="C533" i="2" s="1"/>
  <c r="C534" i="2" a="1"/>
  <c r="C534" i="2" s="1"/>
  <c r="C535" i="2" a="1"/>
  <c r="C535" i="2" s="1"/>
  <c r="C536" i="2" a="1"/>
  <c r="C536" i="2" s="1"/>
  <c r="C537" i="2" a="1"/>
  <c r="C537" i="2" s="1"/>
  <c r="C538" i="2" a="1"/>
  <c r="C538" i="2"/>
  <c r="C539" i="2" a="1"/>
  <c r="C539" i="2" s="1"/>
  <c r="C540" i="2" a="1"/>
  <c r="C540" i="2" s="1"/>
  <c r="C541" i="2" a="1"/>
  <c r="C541" i="2"/>
  <c r="C542" i="2" a="1"/>
  <c r="C542" i="2" s="1"/>
  <c r="C543" i="2" a="1"/>
  <c r="C543" i="2" s="1"/>
  <c r="C544" i="2" a="1"/>
  <c r="C544" i="2" s="1"/>
  <c r="C545" i="2" a="1"/>
  <c r="C545" i="2" s="1"/>
  <c r="C546" i="2" a="1"/>
  <c r="C546" i="2" s="1"/>
  <c r="C547" i="2" a="1"/>
  <c r="C547" i="2" s="1"/>
  <c r="C548" i="2" a="1"/>
  <c r="C548" i="2" s="1"/>
  <c r="C549" i="2" a="1"/>
  <c r="C549" i="2" s="1"/>
  <c r="C550" i="2" a="1"/>
  <c r="C550" i="2"/>
  <c r="C551" i="2" a="1"/>
  <c r="C551" i="2" s="1"/>
  <c r="C552" i="2" a="1"/>
  <c r="C552" i="2" s="1"/>
  <c r="C553" i="2" a="1"/>
  <c r="C553" i="2" s="1"/>
  <c r="C554" i="2" a="1"/>
  <c r="C554" i="2" s="1"/>
  <c r="C555" i="2" a="1"/>
  <c r="C555" i="2" s="1"/>
  <c r="C556" i="2" a="1"/>
  <c r="C556" i="2" s="1"/>
  <c r="C557" i="2" a="1"/>
  <c r="C557" i="2"/>
  <c r="C558" i="2" a="1"/>
  <c r="C558" i="2" s="1"/>
  <c r="C559" i="2" a="1"/>
  <c r="C559" i="2" s="1"/>
  <c r="C560" i="2" a="1"/>
  <c r="C560" i="2" s="1"/>
  <c r="C561" i="2" a="1"/>
  <c r="C561" i="2"/>
  <c r="C562" i="2" a="1"/>
  <c r="C562" i="2" s="1"/>
  <c r="C563" i="2" a="1"/>
  <c r="C563" i="2" s="1"/>
  <c r="C564" i="2" a="1"/>
  <c r="C564" i="2" s="1"/>
  <c r="C565" i="2" a="1"/>
  <c r="C565" i="2" s="1"/>
  <c r="C566" i="2" a="1"/>
  <c r="C566" i="2"/>
  <c r="C567" i="2" a="1"/>
  <c r="C567" i="2" s="1"/>
  <c r="C568" i="2" a="1"/>
  <c r="C568" i="2" s="1"/>
  <c r="C569" i="2" a="1"/>
  <c r="C569" i="2" s="1"/>
  <c r="C570" i="2" a="1"/>
  <c r="C570" i="2" s="1"/>
  <c r="C571" i="2" a="1"/>
  <c r="C571" i="2" s="1"/>
  <c r="C572" i="2" a="1"/>
  <c r="C572" i="2" s="1"/>
  <c r="C573" i="2" a="1"/>
  <c r="C573" i="2" s="1"/>
  <c r="C574" i="2" a="1"/>
  <c r="C574" i="2" s="1"/>
  <c r="C575" i="2" a="1"/>
  <c r="C575" i="2" s="1"/>
  <c r="C576" i="2" a="1"/>
  <c r="C576" i="2"/>
  <c r="C577" i="2" a="1"/>
  <c r="C577" i="2" s="1"/>
  <c r="C578" i="2" a="1"/>
  <c r="C578" i="2" s="1"/>
  <c r="C579" i="2" a="1"/>
  <c r="C579" i="2" s="1"/>
  <c r="C580" i="2" a="1"/>
  <c r="C580" i="2" s="1"/>
  <c r="C581" i="2" a="1"/>
  <c r="C581" i="2" s="1"/>
  <c r="C582" i="2" a="1"/>
  <c r="C582" i="2" s="1"/>
  <c r="C583" i="2" a="1"/>
  <c r="C583" i="2" s="1"/>
  <c r="C584" i="2" a="1"/>
  <c r="C584" i="2" s="1"/>
  <c r="C585" i="2" a="1"/>
  <c r="C585" i="2" s="1"/>
  <c r="C586" i="2" a="1"/>
  <c r="C586" i="2" s="1"/>
  <c r="C587" i="2" a="1"/>
  <c r="C587" i="2" s="1"/>
  <c r="C588" i="2" a="1"/>
  <c r="C588" i="2"/>
  <c r="C589" i="2" a="1"/>
  <c r="C589" i="2" s="1"/>
  <c r="C590" i="2" a="1"/>
  <c r="C590" i="2" s="1"/>
  <c r="C591" i="2" a="1"/>
  <c r="C591" i="2" s="1"/>
  <c r="C592" i="2" a="1"/>
  <c r="C592" i="2" s="1"/>
  <c r="C593" i="2" a="1"/>
  <c r="C593" i="2" s="1"/>
  <c r="C594" i="2" a="1"/>
  <c r="C594" i="2" s="1"/>
  <c r="C595" i="2" a="1"/>
  <c r="C595" i="2" s="1"/>
  <c r="C596" i="2" a="1"/>
  <c r="C596" i="2" s="1"/>
  <c r="C597" i="2" a="1"/>
  <c r="C597" i="2" s="1"/>
  <c r="C598" i="2" a="1"/>
  <c r="C598" i="2" s="1"/>
  <c r="C599" i="2" a="1"/>
  <c r="C599" i="2" s="1"/>
  <c r="C600" i="2" a="1"/>
  <c r="C600" i="2" s="1"/>
  <c r="C601" i="2" a="1"/>
  <c r="C601" i="2" s="1"/>
  <c r="C602" i="2" a="1"/>
  <c r="C602" i="2" s="1"/>
  <c r="C603" i="2" a="1"/>
  <c r="C603" i="2" s="1"/>
  <c r="C604" i="2" a="1"/>
  <c r="C604" i="2" s="1"/>
  <c r="C605" i="2" a="1"/>
  <c r="C605" i="2" s="1"/>
  <c r="C606" i="2" a="1"/>
  <c r="C606" i="2" s="1"/>
  <c r="C607" i="2" a="1"/>
  <c r="C607" i="2" s="1"/>
  <c r="C608" i="2" a="1"/>
  <c r="C608" i="2" s="1"/>
  <c r="C609" i="2" a="1"/>
  <c r="C609" i="2"/>
  <c r="C610" i="2" a="1"/>
  <c r="C610" i="2" s="1"/>
  <c r="C611" i="2" a="1"/>
  <c r="C611" i="2" s="1"/>
  <c r="C612" i="2" a="1"/>
  <c r="C612" i="2" s="1"/>
  <c r="C613" i="2" a="1"/>
  <c r="C613" i="2" s="1"/>
  <c r="C614" i="2" a="1"/>
  <c r="C614" i="2"/>
  <c r="C615" i="2" a="1"/>
  <c r="C615" i="2" s="1"/>
  <c r="C616" i="2" a="1"/>
  <c r="C616" i="2" s="1"/>
  <c r="C617" i="2" a="1"/>
  <c r="C617" i="2" s="1"/>
  <c r="C618" i="2" a="1"/>
  <c r="C618" i="2"/>
  <c r="C619" i="2" a="1"/>
  <c r="C619" i="2" s="1"/>
  <c r="C620" i="2" a="1"/>
  <c r="C620" i="2" s="1"/>
  <c r="C621" i="2" a="1"/>
  <c r="C621" i="2" s="1"/>
  <c r="C622" i="2" a="1"/>
  <c r="C622" i="2" s="1"/>
  <c r="C623" i="2" a="1"/>
  <c r="C623" i="2" s="1"/>
  <c r="C624" i="2" a="1"/>
  <c r="C624" i="2" s="1"/>
  <c r="C625" i="2" a="1"/>
  <c r="C625" i="2" s="1"/>
  <c r="C626" i="2" a="1"/>
  <c r="C626" i="2" s="1"/>
  <c r="C627" i="2" a="1"/>
  <c r="C627" i="2" s="1"/>
  <c r="C628" i="2" a="1"/>
  <c r="C628" i="2"/>
  <c r="C629" i="2" a="1"/>
  <c r="C629" i="2"/>
  <c r="C630" i="2" a="1"/>
  <c r="C630" i="2" s="1"/>
  <c r="C631" i="2" a="1"/>
  <c r="C631" i="2" s="1"/>
  <c r="C632" i="2" a="1"/>
  <c r="C632" i="2" s="1"/>
  <c r="C633" i="2" a="1"/>
  <c r="C633" i="2" s="1"/>
  <c r="C634" i="2" a="1"/>
  <c r="C634" i="2"/>
  <c r="C635" i="2" a="1"/>
  <c r="C635" i="2" s="1"/>
  <c r="C636" i="2" a="1"/>
  <c r="C636" i="2" s="1"/>
  <c r="C637" i="2" a="1"/>
  <c r="C637" i="2"/>
  <c r="C638" i="2" a="1"/>
  <c r="C638" i="2" s="1"/>
  <c r="C639" i="2" a="1"/>
  <c r="C639" i="2" s="1"/>
  <c r="C640" i="2" a="1"/>
  <c r="C640" i="2" s="1"/>
  <c r="C641" i="2" a="1"/>
  <c r="C641" i="2" s="1"/>
  <c r="C642" i="2" a="1"/>
  <c r="C642" i="2" s="1"/>
  <c r="C643" i="2" a="1"/>
  <c r="C643" i="2" s="1"/>
  <c r="C644" i="2" a="1"/>
  <c r="C644" i="2" s="1"/>
  <c r="C645" i="2" a="1"/>
  <c r="C645" i="2" s="1"/>
  <c r="C646" i="2" a="1"/>
  <c r="C646" i="2" s="1"/>
  <c r="C647" i="2" a="1"/>
  <c r="C647" i="2" s="1"/>
  <c r="C648" i="2" a="1"/>
  <c r="C648" i="2" s="1"/>
  <c r="C649" i="2" a="1"/>
  <c r="C649" i="2"/>
  <c r="C650" i="2" a="1"/>
  <c r="C650" i="2" s="1"/>
  <c r="C651" i="2" a="1"/>
  <c r="C651" i="2" s="1"/>
  <c r="C652" i="2" a="1"/>
  <c r="C652" i="2" s="1"/>
  <c r="C653" i="2" a="1"/>
  <c r="C653" i="2" s="1"/>
  <c r="C654" i="2" a="1"/>
  <c r="C654" i="2" s="1"/>
  <c r="C655" i="2" a="1"/>
  <c r="C655" i="2" s="1"/>
  <c r="C656" i="2" a="1"/>
  <c r="C656" i="2" s="1"/>
  <c r="C657" i="2" a="1"/>
  <c r="C657" i="2" s="1"/>
  <c r="C658" i="2" a="1"/>
  <c r="C658" i="2"/>
  <c r="C659" i="2" a="1"/>
  <c r="C659" i="2" s="1"/>
  <c r="C660" i="2" a="1"/>
  <c r="C660" i="2"/>
  <c r="C661" i="2" a="1"/>
  <c r="C661" i="2" s="1"/>
  <c r="C662" i="2" a="1"/>
  <c r="C662" i="2" s="1"/>
  <c r="C663" i="2" a="1"/>
  <c r="C663" i="2" s="1"/>
  <c r="C664" i="2" a="1"/>
  <c r="C664" i="2" s="1"/>
  <c r="C665" i="2" a="1"/>
  <c r="C665" i="2" s="1"/>
  <c r="C666" i="2" a="1"/>
  <c r="C666" i="2" s="1"/>
  <c r="C667" i="2" a="1"/>
  <c r="C667" i="2"/>
  <c r="C668" i="2" a="1"/>
  <c r="C668" i="2" s="1"/>
  <c r="C669" i="2" a="1"/>
  <c r="C669" i="2" s="1"/>
  <c r="C670" i="2" a="1"/>
  <c r="C670" i="2" s="1"/>
  <c r="C671" i="2" a="1"/>
  <c r="C671" i="2" s="1"/>
  <c r="C672" i="2" a="1"/>
  <c r="C672" i="2" s="1"/>
  <c r="C673" i="2" a="1"/>
  <c r="C673" i="2" s="1"/>
  <c r="C674" i="2" a="1"/>
  <c r="C674" i="2" s="1"/>
  <c r="C675" i="2" a="1"/>
  <c r="C675" i="2" s="1"/>
  <c r="C676" i="2" a="1"/>
  <c r="C676" i="2" s="1"/>
  <c r="C677" i="2" a="1"/>
  <c r="C677" i="2" s="1"/>
  <c r="C678" i="2" a="1"/>
  <c r="C678" i="2" s="1"/>
  <c r="C679" i="2" a="1"/>
  <c r="C679" i="2" s="1"/>
  <c r="C680" i="2" a="1"/>
  <c r="C680" i="2" s="1"/>
  <c r="C681" i="2" a="1"/>
  <c r="C681" i="2" s="1"/>
  <c r="C682" i="2" a="1"/>
  <c r="C682" i="2" s="1"/>
  <c r="C683" i="2" a="1"/>
  <c r="C683" i="2" s="1"/>
  <c r="C684" i="2" a="1"/>
  <c r="C684" i="2" s="1"/>
  <c r="C685" i="2" a="1"/>
  <c r="C685" i="2" s="1"/>
  <c r="C686" i="2" a="1"/>
  <c r="C686" i="2" s="1"/>
  <c r="C687" i="2" a="1"/>
  <c r="C687" i="2" s="1"/>
  <c r="C688" i="2" a="1"/>
  <c r="C688" i="2" s="1"/>
  <c r="C689" i="2" a="1"/>
  <c r="C689" i="2"/>
  <c r="C690" i="2" a="1"/>
  <c r="C690" i="2" s="1"/>
  <c r="C691" i="2" a="1"/>
  <c r="C691" i="2" s="1"/>
  <c r="C692" i="2" a="1"/>
  <c r="C692" i="2" s="1"/>
  <c r="C693" i="2" a="1"/>
  <c r="C693" i="2" s="1"/>
  <c r="C694" i="2" a="1"/>
  <c r="C694" i="2" s="1"/>
  <c r="C695" i="2" a="1"/>
  <c r="C695" i="2" s="1"/>
  <c r="C696" i="2" a="1"/>
  <c r="C696" i="2" s="1"/>
  <c r="C697" i="2" a="1"/>
  <c r="C697" i="2" s="1"/>
  <c r="C698" i="2" a="1"/>
  <c r="C698" i="2" s="1"/>
  <c r="C699" i="2" a="1"/>
  <c r="C699" i="2" s="1"/>
  <c r="C700" i="2" a="1"/>
  <c r="C700" i="2"/>
  <c r="C701" i="2" a="1"/>
  <c r="C701" i="2" s="1"/>
  <c r="C702" i="2" a="1"/>
  <c r="C702" i="2" s="1"/>
  <c r="C703" i="2" a="1"/>
  <c r="C703" i="2" s="1"/>
  <c r="C704" i="2" a="1"/>
  <c r="C704" i="2" s="1"/>
  <c r="C705" i="2" a="1"/>
  <c r="C705" i="2" s="1"/>
  <c r="C706" i="2" a="1"/>
  <c r="C706" i="2" s="1"/>
  <c r="C707" i="2" a="1"/>
  <c r="C707" i="2" s="1"/>
  <c r="C708" i="2" a="1"/>
  <c r="C708" i="2" s="1"/>
  <c r="C709" i="2" a="1"/>
  <c r="C709" i="2"/>
  <c r="C710" i="2" a="1"/>
  <c r="C710" i="2" s="1"/>
  <c r="C711" i="2" a="1"/>
  <c r="C711" i="2" s="1"/>
  <c r="C712" i="2" a="1"/>
  <c r="C712" i="2" s="1"/>
  <c r="C713" i="2" a="1"/>
  <c r="C713" i="2" s="1"/>
  <c r="C714" i="2" a="1"/>
  <c r="C714" i="2" s="1"/>
  <c r="C715" i="2" a="1"/>
  <c r="C715" i="2" s="1"/>
  <c r="C716" i="2" a="1"/>
  <c r="C716" i="2" s="1"/>
  <c r="C717" i="2" a="1"/>
  <c r="C717" i="2" s="1"/>
  <c r="C718" i="2" a="1"/>
  <c r="C718" i="2" s="1"/>
  <c r="C719" i="2" a="1"/>
  <c r="C719" i="2" s="1"/>
  <c r="C720" i="2" a="1"/>
  <c r="C720" i="2"/>
  <c r="C721" i="2" a="1"/>
  <c r="C721" i="2" s="1"/>
  <c r="C722" i="2" a="1"/>
  <c r="C722" i="2" s="1"/>
  <c r="C723" i="2" a="1"/>
  <c r="C723" i="2" s="1"/>
  <c r="C724" i="2" a="1"/>
  <c r="C724" i="2" s="1"/>
  <c r="C725" i="2" a="1"/>
  <c r="C725" i="2" s="1"/>
  <c r="C726" i="2" a="1"/>
  <c r="C726" i="2" s="1"/>
  <c r="C727" i="2" a="1"/>
  <c r="C727" i="2" s="1"/>
  <c r="C728" i="2" a="1"/>
  <c r="C728" i="2" s="1"/>
  <c r="C729" i="2" a="1"/>
  <c r="C729" i="2" s="1"/>
  <c r="C730" i="2" a="1"/>
  <c r="C730" i="2" s="1"/>
  <c r="C731" i="2" a="1"/>
  <c r="C731" i="2" s="1"/>
  <c r="C732" i="2" a="1"/>
  <c r="C732" i="2"/>
  <c r="C733" i="2" a="1"/>
  <c r="C733" i="2" s="1"/>
  <c r="C734" i="2" a="1"/>
  <c r="C734" i="2" s="1"/>
  <c r="C735" i="2" a="1"/>
  <c r="C735" i="2" s="1"/>
  <c r="C736" i="2" a="1"/>
  <c r="C736" i="2" s="1"/>
  <c r="C737" i="2" a="1"/>
  <c r="C737" i="2" s="1"/>
  <c r="C738" i="2" a="1"/>
  <c r="C738" i="2" s="1"/>
  <c r="C739" i="2" a="1"/>
  <c r="C739" i="2"/>
  <c r="C740" i="2" a="1"/>
  <c r="C740" i="2" s="1"/>
  <c r="C741" i="2" a="1"/>
  <c r="C741" i="2" s="1"/>
  <c r="C742" i="2" a="1"/>
  <c r="C742" i="2" s="1"/>
  <c r="C743" i="2" a="1"/>
  <c r="C743" i="2" s="1"/>
  <c r="C744" i="2" a="1"/>
  <c r="C744" i="2" s="1"/>
  <c r="C745" i="2" a="1"/>
  <c r="C745" i="2" s="1"/>
  <c r="C746" i="2" a="1"/>
  <c r="C746" i="2" s="1"/>
  <c r="C747" i="2" a="1"/>
  <c r="C747" i="2" s="1"/>
  <c r="C748" i="2" a="1"/>
  <c r="C748" i="2"/>
  <c r="C749" i="2" a="1"/>
  <c r="C749" i="2"/>
  <c r="C750" i="2" a="1"/>
  <c r="C750" i="2" s="1"/>
  <c r="C751" i="2" a="1"/>
  <c r="C751" i="2" s="1"/>
  <c r="C752" i="2" a="1"/>
  <c r="C752" i="2" s="1"/>
  <c r="C753" i="2" a="1"/>
  <c r="C753" i="2"/>
  <c r="C754" i="2" a="1"/>
  <c r="C754" i="2" s="1"/>
  <c r="C755" i="2" a="1"/>
  <c r="C755" i="2" s="1"/>
  <c r="C756" i="2" a="1"/>
  <c r="C756" i="2" s="1"/>
  <c r="C757" i="2" a="1"/>
  <c r="C757" i="2" s="1"/>
  <c r="C758" i="2" a="1"/>
  <c r="C758" i="2" s="1"/>
  <c r="C759" i="2" a="1"/>
  <c r="C759" i="2"/>
  <c r="C760" i="2" a="1"/>
  <c r="C760" i="2" s="1"/>
  <c r="C761" i="2" a="1"/>
  <c r="C761" i="2" s="1"/>
  <c r="C762" i="2" a="1"/>
  <c r="C762" i="2" s="1"/>
  <c r="C763" i="2" a="1"/>
  <c r="C763" i="2" s="1"/>
  <c r="C764" i="2" a="1"/>
  <c r="C764" i="2" s="1"/>
  <c r="C765" i="2" a="1"/>
  <c r="C765" i="2" s="1"/>
  <c r="C766" i="2" a="1"/>
  <c r="C766" i="2" s="1"/>
  <c r="C767" i="2" a="1"/>
  <c r="C767" i="2"/>
  <c r="C768" i="2" a="1"/>
  <c r="C768" i="2" s="1"/>
  <c r="C769" i="2" a="1"/>
  <c r="C769" i="2" s="1"/>
  <c r="C770" i="2" a="1"/>
  <c r="C770" i="2" s="1"/>
  <c r="C771" i="2" a="1"/>
  <c r="C771" i="2" s="1"/>
  <c r="C772" i="2" a="1"/>
  <c r="C772" i="2" s="1"/>
  <c r="C773" i="2" a="1"/>
  <c r="C773" i="2" s="1"/>
  <c r="C774" i="2" a="1"/>
  <c r="C774" i="2" s="1"/>
  <c r="C775" i="2" a="1"/>
  <c r="C775" i="2" s="1"/>
  <c r="C776" i="2" a="1"/>
  <c r="C776" i="2" s="1"/>
  <c r="C777" i="2" a="1"/>
  <c r="C777" i="2" s="1"/>
  <c r="C778" i="2" a="1"/>
  <c r="C778" i="2"/>
  <c r="C779" i="2" a="1"/>
  <c r="C779" i="2" s="1"/>
  <c r="C780" i="2" a="1"/>
  <c r="C780" i="2"/>
  <c r="C781" i="2" a="1"/>
  <c r="C781" i="2" s="1"/>
  <c r="C782" i="2" a="1"/>
  <c r="C782" i="2" s="1"/>
  <c r="C783" i="2" a="1"/>
  <c r="C783" i="2" s="1"/>
  <c r="C784" i="2" a="1"/>
  <c r="C784" i="2" s="1"/>
  <c r="C785" i="2" a="1"/>
  <c r="C785" i="2" s="1"/>
  <c r="C786" i="2" a="1"/>
  <c r="C786" i="2" s="1"/>
  <c r="C787" i="2" a="1"/>
  <c r="C787" i="2" s="1"/>
  <c r="C788" i="2" a="1"/>
  <c r="C788" i="2" s="1"/>
  <c r="C789" i="2" a="1"/>
  <c r="C789" i="2" s="1"/>
  <c r="C790" i="2" a="1"/>
  <c r="C790" i="2" s="1"/>
  <c r="C791" i="2" a="1"/>
  <c r="C791" i="2" s="1"/>
  <c r="C792" i="2" a="1"/>
  <c r="C792" i="2" s="1"/>
  <c r="C793" i="2" a="1"/>
  <c r="C793" i="2" s="1"/>
  <c r="C794" i="2" a="1"/>
  <c r="C794" i="2" s="1"/>
  <c r="C795" i="2" a="1"/>
  <c r="C795" i="2" s="1"/>
  <c r="C796" i="2" a="1"/>
  <c r="C796" i="2"/>
  <c r="C797" i="2" a="1"/>
  <c r="C797" i="2" s="1"/>
  <c r="C798" i="2" a="1"/>
  <c r="C798" i="2" s="1"/>
  <c r="C799" i="2" a="1"/>
  <c r="C799" i="2" s="1"/>
  <c r="C800" i="2" a="1"/>
  <c r="C800" i="2" s="1"/>
  <c r="C801" i="2" a="1"/>
  <c r="C801" i="2" s="1"/>
  <c r="C802" i="2" a="1"/>
  <c r="C802" i="2" s="1"/>
  <c r="C803" i="2" a="1"/>
  <c r="C803" i="2" s="1"/>
  <c r="C804" i="2" a="1"/>
  <c r="C804" i="2" s="1"/>
  <c r="C805" i="2" a="1"/>
  <c r="C805" i="2"/>
  <c r="C806" i="2" a="1"/>
  <c r="C806" i="2" s="1"/>
  <c r="C807" i="2" a="1"/>
  <c r="C807" i="2" s="1"/>
  <c r="C808" i="2" a="1"/>
  <c r="C808" i="2" s="1"/>
  <c r="C809" i="2" a="1"/>
  <c r="C809" i="2" s="1"/>
  <c r="C810" i="2" a="1"/>
  <c r="C810" i="2" s="1"/>
  <c r="C811" i="2" a="1"/>
  <c r="C811" i="2" s="1"/>
  <c r="C812" i="2" a="1"/>
  <c r="C812" i="2" s="1"/>
  <c r="C813" i="2" a="1"/>
  <c r="C813" i="2" s="1"/>
  <c r="C814" i="2" a="1"/>
  <c r="C814" i="2" s="1"/>
  <c r="C815" i="2" a="1"/>
  <c r="C815" i="2" s="1"/>
  <c r="C816" i="2" a="1"/>
  <c r="C816" i="2" s="1"/>
  <c r="C817" i="2" a="1"/>
  <c r="C817" i="2"/>
  <c r="C818" i="2" a="1"/>
  <c r="C818" i="2" s="1"/>
  <c r="C819" i="2" a="1"/>
  <c r="C819" i="2"/>
  <c r="C820" i="2" a="1"/>
  <c r="C820" i="2" s="1"/>
  <c r="C821" i="2" a="1"/>
  <c r="C821" i="2" s="1"/>
  <c r="C822" i="2" a="1"/>
  <c r="C822" i="2" s="1"/>
  <c r="C823" i="2" a="1"/>
  <c r="C823" i="2"/>
  <c r="C824" i="2" a="1"/>
  <c r="C824" i="2" s="1"/>
  <c r="C825" i="2" a="1"/>
  <c r="C825" i="2" s="1"/>
  <c r="C826" i="2" a="1"/>
  <c r="C826" i="2" s="1"/>
  <c r="C827" i="2" a="1"/>
  <c r="C827" i="2" s="1"/>
  <c r="C828" i="2" a="1"/>
  <c r="C828" i="2" s="1"/>
  <c r="C829" i="2" a="1"/>
  <c r="C829" i="2" s="1"/>
  <c r="C830" i="2" a="1"/>
  <c r="C830" i="2" s="1"/>
  <c r="C831" i="2" a="1"/>
  <c r="C831" i="2" s="1"/>
  <c r="C832" i="2" a="1"/>
  <c r="C832" i="2" s="1"/>
  <c r="C833" i="2" a="1"/>
  <c r="C833" i="2" s="1"/>
  <c r="C834" i="2" a="1"/>
  <c r="C834" i="2"/>
  <c r="C835" i="2" a="1"/>
  <c r="C835" i="2" s="1"/>
  <c r="C836" i="2" a="1"/>
  <c r="C836" i="2" s="1"/>
  <c r="C837" i="2" a="1"/>
  <c r="C837" i="2" s="1"/>
  <c r="C838" i="2" a="1"/>
  <c r="C838" i="2" s="1"/>
  <c r="C839" i="2" a="1"/>
  <c r="C839" i="2" s="1"/>
  <c r="C840" i="2" a="1"/>
  <c r="C840" i="2" s="1"/>
  <c r="C841" i="2" a="1"/>
  <c r="C841" i="2" s="1"/>
  <c r="C842" i="2" a="1"/>
  <c r="C842" i="2" s="1"/>
  <c r="C843" i="2" a="1"/>
  <c r="C843" i="2" s="1"/>
  <c r="C844" i="2" a="1"/>
  <c r="C844" i="2" s="1"/>
  <c r="C845" i="2" a="1"/>
  <c r="C845" i="2"/>
  <c r="C846" i="2" a="1"/>
  <c r="C846" i="2"/>
  <c r="C847" i="2" a="1"/>
  <c r="C847" i="2" s="1"/>
  <c r="C848" i="2" a="1"/>
  <c r="C848" i="2" s="1"/>
  <c r="C849" i="2" a="1"/>
  <c r="C849" i="2" s="1"/>
  <c r="C850" i="2" a="1"/>
  <c r="C850" i="2" s="1"/>
  <c r="C851" i="2" a="1"/>
  <c r="C851" i="2" s="1"/>
  <c r="C852" i="2" a="1"/>
  <c r="C852" i="2" s="1"/>
  <c r="C853" i="2" a="1"/>
  <c r="C853" i="2" s="1"/>
  <c r="C854" i="2" a="1"/>
  <c r="C854" i="2" s="1"/>
  <c r="C855" i="2" a="1"/>
  <c r="C855" i="2" s="1"/>
  <c r="C856" i="2" a="1"/>
  <c r="C856" i="2"/>
  <c r="C857" i="2" a="1"/>
  <c r="C857" i="2" s="1"/>
  <c r="C858" i="2" a="1"/>
  <c r="C858" i="2" s="1"/>
  <c r="C859" i="2" a="1"/>
  <c r="C859" i="2"/>
  <c r="C860" i="2" a="1"/>
  <c r="C860" i="2" s="1"/>
  <c r="C861" i="2" a="1"/>
  <c r="C861" i="2" s="1"/>
  <c r="C862" i="2" a="1"/>
  <c r="C862" i="2"/>
  <c r="C863" i="2" a="1"/>
  <c r="C863" i="2" s="1"/>
  <c r="C864" i="2" a="1"/>
  <c r="C864" i="2" s="1"/>
  <c r="C865" i="2" a="1"/>
  <c r="C865" i="2" s="1"/>
  <c r="C866" i="2" a="1"/>
  <c r="C866" i="2" s="1"/>
  <c r="C867" i="2" a="1"/>
  <c r="C867" i="2" s="1"/>
  <c r="C868" i="2" a="1"/>
  <c r="C868" i="2"/>
  <c r="C869" i="2" a="1"/>
  <c r="C869" i="2" s="1"/>
  <c r="C870" i="2" a="1"/>
  <c r="C870" i="2" s="1"/>
  <c r="C871" i="2" a="1"/>
  <c r="C871" i="2" s="1"/>
  <c r="C872" i="2" a="1"/>
  <c r="C872" i="2" s="1"/>
  <c r="C873" i="2" a="1"/>
  <c r="C873" i="2" s="1"/>
  <c r="C874" i="2" a="1"/>
  <c r="C874" i="2" s="1"/>
  <c r="C875" i="2" a="1"/>
  <c r="C875" i="2" s="1"/>
  <c r="C876" i="2" a="1"/>
  <c r="C876" i="2"/>
  <c r="C877" i="2" a="1"/>
  <c r="C877" i="2" s="1"/>
  <c r="C878" i="2" a="1"/>
  <c r="C878" i="2" s="1"/>
  <c r="C879" i="2" a="1"/>
  <c r="C879" i="2" s="1"/>
  <c r="C880" i="2" a="1"/>
  <c r="C880" i="2" s="1"/>
  <c r="C881" i="2" a="1"/>
  <c r="C881" i="2" s="1"/>
  <c r="C882" i="2" a="1"/>
  <c r="C882" i="2" s="1"/>
  <c r="C883" i="2" a="1"/>
  <c r="C883" i="2" s="1"/>
  <c r="C884" i="2" a="1"/>
  <c r="C884" i="2" s="1"/>
  <c r="C885" i="2" a="1"/>
  <c r="C885" i="2" s="1"/>
  <c r="C886" i="2" a="1"/>
  <c r="C886" i="2" s="1"/>
  <c r="C887" i="2" a="1"/>
  <c r="C887" i="2" s="1"/>
  <c r="C888" i="2" a="1"/>
  <c r="C888" i="2" s="1"/>
  <c r="C889" i="2" a="1"/>
  <c r="C889" i="2" s="1"/>
  <c r="C890" i="2" a="1"/>
  <c r="C890" i="2" s="1"/>
  <c r="C891" i="2" a="1"/>
  <c r="C891" i="2" s="1"/>
  <c r="C892" i="2" a="1"/>
  <c r="C892" i="2" s="1"/>
  <c r="C893" i="2" a="1"/>
  <c r="C893" i="2" s="1"/>
  <c r="C894" i="2" a="1"/>
  <c r="C894" i="2" s="1"/>
  <c r="C895" i="2" a="1"/>
  <c r="C895" i="2"/>
  <c r="C896" i="2" a="1"/>
  <c r="C896" i="2" s="1"/>
  <c r="C897" i="2" a="1"/>
  <c r="C897" i="2" s="1"/>
  <c r="C898" i="2" a="1"/>
  <c r="C898" i="2" s="1"/>
  <c r="C899" i="2" a="1"/>
  <c r="C899" i="2" s="1"/>
  <c r="C900" i="2" a="1"/>
  <c r="C900" i="2"/>
  <c r="C901" i="2" a="1"/>
  <c r="C901" i="2" s="1"/>
  <c r="C902" i="2" a="1"/>
  <c r="C902" i="2" s="1"/>
  <c r="C903" i="2" a="1"/>
  <c r="C903" i="2" s="1"/>
  <c r="C904" i="2" a="1"/>
  <c r="C904" i="2" s="1"/>
  <c r="C905" i="2" a="1"/>
  <c r="C905" i="2" s="1"/>
  <c r="C906" i="2" a="1"/>
  <c r="C906" i="2" s="1"/>
  <c r="C907" i="2" a="1"/>
  <c r="C907" i="2" s="1"/>
  <c r="C908" i="2" a="1"/>
  <c r="C908" i="2" s="1"/>
  <c r="C909" i="2" a="1"/>
  <c r="C909" i="2" s="1"/>
  <c r="C910" i="2" a="1"/>
  <c r="C910" i="2" s="1"/>
  <c r="C911" i="2" a="1"/>
  <c r="C911" i="2" s="1"/>
  <c r="C912" i="2" a="1"/>
  <c r="C912" i="2" s="1"/>
  <c r="C913" i="2" a="1"/>
  <c r="C913" i="2" s="1"/>
  <c r="C914" i="2" a="1"/>
  <c r="C914" i="2" s="1"/>
  <c r="C915" i="2" a="1"/>
  <c r="C915" i="2" s="1"/>
  <c r="C916" i="2" a="1"/>
  <c r="C916" i="2" s="1"/>
  <c r="C917" i="2" a="1"/>
  <c r="C917" i="2"/>
  <c r="C918" i="2" a="1"/>
  <c r="C918" i="2" s="1"/>
  <c r="C919" i="2" a="1"/>
  <c r="C919" i="2" s="1"/>
  <c r="C920" i="2" a="1"/>
  <c r="C920" i="2" s="1"/>
  <c r="C921" i="2" a="1"/>
  <c r="C921" i="2"/>
  <c r="C922" i="2" a="1"/>
  <c r="C922" i="2" s="1"/>
  <c r="C923" i="2" a="1"/>
  <c r="C923" i="2" s="1"/>
  <c r="C924" i="2" a="1"/>
  <c r="C924" i="2" s="1"/>
  <c r="C925" i="2" a="1"/>
  <c r="C925" i="2" s="1"/>
  <c r="C926" i="2" a="1"/>
  <c r="C926" i="2" s="1"/>
  <c r="C927" i="2" a="1"/>
  <c r="C927" i="2" s="1"/>
  <c r="C928" i="2" a="1"/>
  <c r="C928" i="2" s="1"/>
  <c r="C929" i="2" a="1"/>
  <c r="C929" i="2" s="1"/>
  <c r="C930" i="2" a="1"/>
  <c r="C930" i="2"/>
  <c r="C931" i="2" a="1"/>
  <c r="C931" i="2" s="1"/>
  <c r="C932" i="2" a="1"/>
  <c r="C932" i="2" s="1"/>
  <c r="C933" i="2" a="1"/>
  <c r="C933" i="2" s="1"/>
  <c r="C934" i="2" a="1"/>
  <c r="C934" i="2" s="1"/>
  <c r="C935" i="2" a="1"/>
  <c r="C935" i="2" s="1"/>
  <c r="C936" i="2" a="1"/>
  <c r="C936" i="2"/>
  <c r="C937" i="2" a="1"/>
  <c r="C937" i="2" s="1"/>
  <c r="C938" i="2" a="1"/>
  <c r="C938" i="2" s="1"/>
  <c r="C939" i="2" a="1"/>
  <c r="C939" i="2" s="1"/>
  <c r="C940" i="2" a="1"/>
  <c r="C940" i="2" s="1"/>
  <c r="C941" i="2" a="1"/>
  <c r="C941" i="2" s="1"/>
  <c r="C942" i="2" a="1"/>
  <c r="C942" i="2" s="1"/>
  <c r="C943" i="2" a="1"/>
  <c r="C943" i="2" s="1"/>
  <c r="C944" i="2" a="1"/>
  <c r="C944" i="2" s="1"/>
  <c r="C945" i="2" a="1"/>
  <c r="C945" i="2" s="1"/>
  <c r="C946" i="2" a="1"/>
  <c r="C946" i="2" s="1"/>
  <c r="C947" i="2" a="1"/>
  <c r="C947" i="2"/>
  <c r="C948" i="2" a="1"/>
  <c r="C948" i="2" s="1"/>
  <c r="C949" i="2" a="1"/>
  <c r="C949" i="2" s="1"/>
  <c r="C950" i="2" a="1"/>
  <c r="C950" i="2" s="1"/>
  <c r="C951" i="2" a="1"/>
  <c r="C951" i="2" s="1"/>
  <c r="C952" i="2" a="1"/>
  <c r="C952" i="2" s="1"/>
  <c r="C953" i="2" a="1"/>
  <c r="C953" i="2"/>
  <c r="C954" i="2" a="1"/>
  <c r="C954" i="2" s="1"/>
  <c r="C955" i="2" a="1"/>
  <c r="C955" i="2" s="1"/>
  <c r="C956" i="2" a="1"/>
  <c r="C956" i="2" s="1"/>
  <c r="C957" i="2" a="1"/>
  <c r="C957" i="2" s="1"/>
  <c r="C958" i="2" a="1"/>
  <c r="C958" i="2" s="1"/>
  <c r="C959" i="2" a="1"/>
  <c r="C959" i="2" s="1"/>
  <c r="C960" i="2" a="1"/>
  <c r="C960" i="2" s="1"/>
  <c r="C961" i="2" a="1"/>
  <c r="C961" i="2" s="1"/>
  <c r="C962" i="2" a="1"/>
  <c r="C962" i="2" s="1"/>
  <c r="C963" i="2" a="1"/>
  <c r="C963" i="2" s="1"/>
  <c r="C964" i="2" a="1"/>
  <c r="C964" i="2" s="1"/>
  <c r="C965" i="2" a="1"/>
  <c r="C965" i="2" s="1"/>
  <c r="C966" i="2" a="1"/>
  <c r="C966" i="2" s="1"/>
  <c r="C967" i="2" a="1"/>
  <c r="C967" i="2" s="1"/>
  <c r="C968" i="2" a="1"/>
  <c r="C968" i="2" s="1"/>
  <c r="C969" i="2" a="1"/>
  <c r="C969" i="2" s="1"/>
  <c r="C970" i="2" a="1"/>
  <c r="C970" i="2"/>
  <c r="C971" i="2" a="1"/>
  <c r="C971" i="2" s="1"/>
  <c r="C972" i="2" a="1"/>
  <c r="C972" i="2" s="1"/>
  <c r="C973" i="2" a="1"/>
  <c r="C973" i="2" s="1"/>
  <c r="C974" i="2" a="1"/>
  <c r="C974" i="2" s="1"/>
  <c r="C975" i="2" a="1"/>
  <c r="C975" i="2" s="1"/>
  <c r="C976" i="2" a="1"/>
  <c r="C976" i="2" s="1"/>
  <c r="C977" i="2" a="1"/>
  <c r="C977" i="2"/>
  <c r="C978" i="2" a="1"/>
  <c r="C978" i="2" s="1"/>
  <c r="C979" i="2" a="1"/>
  <c r="C979" i="2" s="1"/>
  <c r="C980" i="2" a="1"/>
  <c r="C980" i="2" s="1"/>
  <c r="C981" i="2" a="1"/>
  <c r="C981" i="2" s="1"/>
  <c r="C982" i="2" a="1"/>
  <c r="C982" i="2" s="1"/>
  <c r="C983" i="2" a="1"/>
  <c r="C983" i="2" s="1"/>
  <c r="C984" i="2" a="1"/>
  <c r="C984" i="2" s="1"/>
  <c r="C985" i="2" a="1"/>
  <c r="C985" i="2" s="1"/>
  <c r="C986" i="2" a="1"/>
  <c r="C986" i="2" s="1"/>
  <c r="C987" i="2" a="1"/>
  <c r="C987" i="2" s="1"/>
  <c r="C988" i="2" a="1"/>
  <c r="C988" i="2" s="1"/>
  <c r="C989" i="2" a="1"/>
  <c r="C989" i="2" s="1"/>
  <c r="C990" i="2" a="1"/>
  <c r="C990" i="2" s="1"/>
  <c r="C991" i="2" a="1"/>
  <c r="C991" i="2" s="1"/>
  <c r="C992" i="2" a="1"/>
  <c r="C992" i="2" s="1"/>
  <c r="C993" i="2" a="1"/>
  <c r="C993" i="2" s="1"/>
  <c r="C994" i="2" a="1"/>
  <c r="C994" i="2" s="1"/>
  <c r="C995" i="2" a="1"/>
  <c r="C995" i="2" s="1"/>
  <c r="C996" i="2" a="1"/>
  <c r="C996" i="2" s="1"/>
  <c r="C997" i="2" a="1"/>
  <c r="C997" i="2"/>
  <c r="C998" i="2" a="1"/>
  <c r="C998" i="2" s="1"/>
  <c r="C999" i="2" a="1"/>
  <c r="C999" i="2" s="1"/>
  <c r="C1000" i="2" a="1"/>
  <c r="C1000" i="2" s="1"/>
  <c r="C1001" i="2" a="1"/>
  <c r="C1001" i="2" s="1"/>
  <c r="C1002" i="2" a="1"/>
  <c r="C1002" i="2" s="1"/>
  <c r="C1003" i="2" a="1"/>
  <c r="C1003" i="2" s="1"/>
  <c r="C1004" i="2" a="1"/>
  <c r="C1004" i="2" s="1"/>
  <c r="C1005" i="2" a="1"/>
  <c r="C1005" i="2" s="1"/>
  <c r="C1006" i="2" a="1"/>
  <c r="C1006" i="2"/>
  <c r="C1007" i="2" a="1"/>
  <c r="C1007" i="2" s="1"/>
  <c r="C1008" i="2" a="1"/>
  <c r="C1008" i="2" s="1"/>
  <c r="C1009" i="2" a="1"/>
  <c r="C1009" i="2" s="1"/>
  <c r="C1010" i="2" a="1"/>
  <c r="C1010" i="2" s="1"/>
  <c r="C1011" i="2" a="1"/>
  <c r="C1011" i="2" s="1"/>
  <c r="C1012" i="2" a="1"/>
  <c r="C1012" i="2" s="1"/>
  <c r="C1013" i="2" a="1"/>
  <c r="C1013" i="2" s="1"/>
  <c r="C1014" i="2" a="1"/>
  <c r="C1014" i="2" s="1"/>
  <c r="C1015" i="2" a="1"/>
  <c r="C1015" i="2" s="1"/>
  <c r="C1016" i="2" a="1"/>
  <c r="C1016" i="2" s="1"/>
  <c r="C1017" i="2" a="1"/>
  <c r="C1017" i="2" s="1"/>
  <c r="C1018" i="2" a="1"/>
  <c r="C1018" i="2" s="1"/>
  <c r="C1019" i="2" a="1"/>
  <c r="C1019" i="2" s="1"/>
  <c r="C1020" i="2" a="1"/>
  <c r="C1020" i="2"/>
  <c r="C1021" i="2" a="1"/>
  <c r="C1021" i="2" s="1"/>
  <c r="C1022" i="2" a="1"/>
  <c r="C1022" i="2" s="1"/>
  <c r="C1023" i="2" a="1"/>
  <c r="C1023" i="2" s="1"/>
  <c r="C1024" i="2" a="1"/>
  <c r="C1024" i="2" s="1"/>
  <c r="C1025" i="2" a="1"/>
  <c r="C1025" i="2" s="1"/>
  <c r="C1026" i="2" a="1"/>
  <c r="C1026" i="2"/>
  <c r="C1027" i="2" a="1"/>
  <c r="C1027" i="2" s="1"/>
  <c r="C1028" i="2" a="1"/>
  <c r="C1028" i="2" s="1"/>
  <c r="C1029" i="2" a="1"/>
  <c r="C1029" i="2" s="1"/>
  <c r="C1030" i="2" a="1"/>
  <c r="C1030" i="2" s="1"/>
  <c r="C1031" i="2" a="1"/>
  <c r="C1031" i="2" s="1"/>
  <c r="C1032" i="2" a="1"/>
  <c r="C1032" i="2" s="1"/>
  <c r="C1033" i="2" a="1"/>
  <c r="C1033" i="2" s="1"/>
  <c r="C1034" i="2" a="1"/>
  <c r="C1034" i="2" s="1"/>
  <c r="C1035" i="2" a="1"/>
  <c r="C1035" i="2" s="1"/>
  <c r="C1036" i="2" a="1"/>
  <c r="C1036" i="2"/>
  <c r="C1037" i="2" a="1"/>
  <c r="C1037" i="2" s="1"/>
  <c r="C1038" i="2" a="1"/>
  <c r="C1038" i="2"/>
  <c r="C1039" i="2" a="1"/>
  <c r="C1039" i="2" s="1"/>
  <c r="C1040" i="2" a="1"/>
  <c r="C1040" i="2" s="1"/>
  <c r="C1041" i="2" a="1"/>
  <c r="C1041" i="2"/>
  <c r="C1042" i="2" a="1"/>
  <c r="C1042" i="2" s="1"/>
  <c r="C1043" i="2" a="1"/>
  <c r="C1043" i="2" s="1"/>
  <c r="C1044" i="2" a="1"/>
  <c r="C1044" i="2" s="1"/>
  <c r="C1045" i="2" a="1"/>
  <c r="C1045" i="2" s="1"/>
  <c r="C1046" i="2" a="1"/>
  <c r="C1046" i="2" s="1"/>
  <c r="C1047" i="2" a="1"/>
  <c r="C1047" i="2" s="1"/>
  <c r="C1048" i="2" a="1"/>
  <c r="C1048" i="2" s="1"/>
  <c r="C1049" i="2" a="1"/>
  <c r="C1049" i="2"/>
  <c r="C1050" i="2" a="1"/>
  <c r="C1050" i="2"/>
  <c r="C1051" i="2" a="1"/>
  <c r="C1051" i="2" s="1"/>
  <c r="C1052" i="2" a="1"/>
  <c r="C1052" i="2" s="1"/>
  <c r="C1053" i="2" a="1"/>
  <c r="C1053" i="2" s="1"/>
  <c r="C1054" i="2" a="1"/>
  <c r="C1054" i="2" s="1"/>
  <c r="C1055" i="2" a="1"/>
  <c r="C1055" i="2" s="1"/>
  <c r="C1056" i="2" a="1"/>
  <c r="C1056" i="2" s="1"/>
  <c r="C1057" i="2" a="1"/>
  <c r="C1057" i="2"/>
  <c r="C1058" i="2" a="1"/>
  <c r="C1058" i="2" s="1"/>
  <c r="C1059" i="2" a="1"/>
  <c r="C1059" i="2" s="1"/>
  <c r="C1060" i="2" a="1"/>
  <c r="C1060" i="2"/>
  <c r="C1061" i="2" a="1"/>
  <c r="C1061" i="2" s="1"/>
  <c r="C1062" i="2" a="1"/>
  <c r="C1062" i="2" s="1"/>
  <c r="C1063" i="2" a="1"/>
  <c r="C1063" i="2"/>
  <c r="C1064" i="2" a="1"/>
  <c r="C1064" i="2" s="1"/>
  <c r="C1065" i="2" a="1"/>
  <c r="C1065" i="2" s="1"/>
  <c r="C1066" i="2" a="1"/>
  <c r="C1066" i="2"/>
  <c r="C1067" i="2" a="1"/>
  <c r="C1067" i="2"/>
  <c r="C1068" i="2" a="1"/>
  <c r="C1068" i="2"/>
  <c r="C1069" i="2" a="1"/>
  <c r="C1069" i="2" s="1"/>
  <c r="C1070" i="2" a="1"/>
  <c r="C1070" i="2" s="1"/>
  <c r="C1071" i="2" a="1"/>
  <c r="C1071" i="2" s="1"/>
  <c r="C1072" i="2" a="1"/>
  <c r="C1072" i="2" s="1"/>
  <c r="C1073" i="2" a="1"/>
  <c r="C1073" i="2" s="1"/>
  <c r="C1074" i="2" a="1"/>
  <c r="C1074" i="2" s="1"/>
  <c r="C1075" i="2" a="1"/>
  <c r="C1075" i="2" s="1"/>
  <c r="C1076" i="2" a="1"/>
  <c r="C1076" i="2" s="1"/>
  <c r="C1077" i="2" a="1"/>
  <c r="C1077" i="2" s="1"/>
  <c r="C1078" i="2" a="1"/>
  <c r="C1078" i="2"/>
  <c r="C1079" i="2" a="1"/>
  <c r="C1079" i="2" s="1"/>
  <c r="C1080" i="2" a="1"/>
  <c r="C1080" i="2" s="1"/>
  <c r="C1081" i="2" a="1"/>
  <c r="C1081" i="2" s="1"/>
  <c r="C1082" i="2" a="1"/>
  <c r="C1082" i="2" s="1"/>
  <c r="C1083" i="2" a="1"/>
  <c r="C1083" i="2" s="1"/>
  <c r="C1084" i="2" a="1"/>
  <c r="C1084" i="2" s="1"/>
  <c r="C1085" i="2" a="1"/>
  <c r="C1085" i="2" s="1"/>
  <c r="C1086" i="2" a="1"/>
  <c r="C1086" i="2" s="1"/>
  <c r="C1087" i="2" a="1"/>
  <c r="C1087" i="2" s="1"/>
  <c r="C1088" i="2" a="1"/>
  <c r="C1088" i="2" s="1"/>
  <c r="C1089" i="2" a="1"/>
  <c r="C1089" i="2"/>
  <c r="C1090" i="2" a="1"/>
  <c r="C1090" i="2" s="1"/>
  <c r="C1091" i="2" a="1"/>
  <c r="C1091" i="2" s="1"/>
  <c r="C1092" i="2" a="1"/>
  <c r="C1092" i="2" s="1"/>
  <c r="C1093" i="2" a="1"/>
  <c r="C1093" i="2" s="1"/>
  <c r="C1094" i="2" a="1"/>
  <c r="C1094" i="2" s="1"/>
  <c r="C1095" i="2" a="1"/>
  <c r="C1095" i="2" s="1"/>
  <c r="C1096" i="2" a="1"/>
  <c r="C1096" i="2" s="1"/>
  <c r="C1097" i="2" a="1"/>
  <c r="C1097" i="2" s="1"/>
  <c r="C1098" i="2" a="1"/>
  <c r="C1098" i="2"/>
  <c r="C1099" i="2" a="1"/>
  <c r="C1099" i="2" s="1"/>
  <c r="C1100" i="2" a="1"/>
  <c r="C1100" i="2" s="1"/>
  <c r="C1101" i="2" a="1"/>
  <c r="C1101" i="2" s="1"/>
  <c r="C1102" i="2" a="1"/>
  <c r="C1102" i="2" s="1"/>
  <c r="C1103" i="2" a="1"/>
  <c r="C1103" i="2" s="1"/>
  <c r="C1104" i="2" a="1"/>
  <c r="C1104" i="2" s="1"/>
  <c r="C1105" i="2" a="1"/>
  <c r="C1105" i="2" s="1"/>
  <c r="C1106" i="2" a="1"/>
  <c r="C1106" i="2" s="1"/>
  <c r="C1107" i="2" a="1"/>
  <c r="C1107" i="2" s="1"/>
  <c r="C1108" i="2" a="1"/>
  <c r="C1108" i="2" s="1"/>
  <c r="C1109" i="2" a="1"/>
  <c r="C1109" i="2"/>
  <c r="C1110" i="2" a="1"/>
  <c r="C1110" i="2" s="1"/>
  <c r="C1111" i="2" a="1"/>
  <c r="C1111" i="2" s="1"/>
  <c r="C1112" i="2" a="1"/>
  <c r="C1112" i="2" s="1"/>
  <c r="C1113" i="2" a="1"/>
  <c r="C1113" i="2" s="1"/>
  <c r="C1114" i="2" a="1"/>
  <c r="C1114" i="2" s="1"/>
  <c r="C1115" i="2" a="1"/>
  <c r="C1115" i="2" s="1"/>
  <c r="C1116" i="2" a="1"/>
  <c r="C1116" i="2" s="1"/>
  <c r="C1117" i="2" a="1"/>
  <c r="C1117" i="2" s="1"/>
  <c r="C1118" i="2" a="1"/>
  <c r="C1118" i="2" s="1"/>
  <c r="C1119" i="2" a="1"/>
  <c r="C1119" i="2" s="1"/>
  <c r="C1120" i="2" a="1"/>
  <c r="C1120" i="2"/>
  <c r="C1121" i="2" a="1"/>
  <c r="C1121" i="2" s="1"/>
  <c r="C1122" i="2" a="1"/>
  <c r="C1122" i="2" s="1"/>
  <c r="C1123" i="2" a="1"/>
  <c r="C1123" i="2" s="1"/>
  <c r="C1124" i="2" a="1"/>
  <c r="C1124" i="2" s="1"/>
  <c r="C1125" i="2" a="1"/>
  <c r="C1125" i="2" s="1"/>
  <c r="C1126" i="2" a="1"/>
  <c r="C1126" i="2" s="1"/>
  <c r="C1127" i="2" a="1"/>
  <c r="C1127" i="2" s="1"/>
  <c r="C1128" i="2" a="1"/>
  <c r="C1128" i="2" s="1"/>
  <c r="C1129" i="2" a="1"/>
  <c r="C1129" i="2" s="1"/>
  <c r="C1130" i="2" a="1"/>
  <c r="C1130" i="2" s="1"/>
  <c r="C1131" i="2" a="1"/>
  <c r="C1131" i="2"/>
  <c r="C1132" i="2" a="1"/>
  <c r="C1132" i="2" s="1"/>
  <c r="C1133" i="2" a="1"/>
  <c r="C1133" i="2" s="1"/>
  <c r="C1134" i="2" a="1"/>
  <c r="C1134" i="2" s="1"/>
  <c r="C1135" i="2" a="1"/>
  <c r="C1135" i="2"/>
  <c r="C1136" i="2" a="1"/>
  <c r="C1136" i="2" s="1"/>
  <c r="C1137" i="2" a="1"/>
  <c r="C1137" i="2" s="1"/>
  <c r="C1138" i="2" a="1"/>
  <c r="C1138" i="2" s="1"/>
  <c r="C1139" i="2" a="1"/>
  <c r="C1139" i="2" s="1"/>
  <c r="C1140" i="2" a="1"/>
  <c r="C1140" i="2"/>
  <c r="C1141" i="2" a="1"/>
  <c r="C1141" i="2" s="1"/>
  <c r="C1142" i="2" a="1"/>
  <c r="C1142" i="2" s="1"/>
  <c r="C1143" i="2" a="1"/>
  <c r="C1143" i="2" s="1"/>
  <c r="C1144" i="2" a="1"/>
  <c r="C1144" i="2" s="1"/>
  <c r="C1145" i="2" a="1"/>
  <c r="C1145" i="2" s="1"/>
  <c r="C1146" i="2" a="1"/>
  <c r="C1146" i="2" s="1"/>
  <c r="C1147" i="2" a="1"/>
  <c r="C1147" i="2" s="1"/>
  <c r="C1148" i="2" a="1"/>
  <c r="C1148" i="2" s="1"/>
  <c r="C1149" i="2" a="1"/>
  <c r="C1149" i="2" s="1"/>
  <c r="C1150" i="2" a="1"/>
  <c r="C1150" i="2"/>
  <c r="C1151" i="2" a="1"/>
  <c r="C1151" i="2" s="1"/>
  <c r="C1152" i="2" a="1"/>
  <c r="C1152" i="2" s="1"/>
  <c r="C1153" i="2" a="1"/>
  <c r="C1153" i="2" s="1"/>
  <c r="C1154" i="2" a="1"/>
  <c r="C1154" i="2" s="1"/>
  <c r="C1155" i="2" a="1"/>
  <c r="C1155" i="2" s="1"/>
  <c r="C1156" i="2" a="1"/>
  <c r="C1156" i="2" s="1"/>
  <c r="C1157" i="2" a="1"/>
  <c r="C1157" i="2" s="1"/>
  <c r="C1158" i="2" a="1"/>
  <c r="C1158" i="2" s="1"/>
  <c r="C1159" i="2" a="1"/>
  <c r="C1159" i="2" s="1"/>
  <c r="C1160" i="2" a="1"/>
  <c r="C1160" i="2" s="1"/>
  <c r="C1161" i="2" a="1"/>
  <c r="C1161" i="2" s="1"/>
  <c r="C1162" i="2" a="1"/>
  <c r="C1162" i="2" s="1"/>
  <c r="C1163" i="2" a="1"/>
  <c r="C1163" i="2" s="1"/>
  <c r="C1164" i="2" a="1"/>
  <c r="C1164" i="2" s="1"/>
  <c r="C1165" i="2" a="1"/>
  <c r="C1165" i="2" s="1"/>
  <c r="C1166" i="2" a="1"/>
  <c r="C1166" i="2" s="1"/>
  <c r="C1167" i="2" a="1"/>
  <c r="C1167" i="2" s="1"/>
  <c r="C1168" i="2" a="1"/>
  <c r="C1168" i="2" s="1"/>
  <c r="C1169" i="2" a="1"/>
  <c r="C1169" i="2" s="1"/>
  <c r="C1170" i="2" a="1"/>
  <c r="C1170" i="2" s="1"/>
  <c r="C1171" i="2" a="1"/>
  <c r="C1171" i="2"/>
  <c r="C1172" i="2" a="1"/>
  <c r="C1172" i="2" s="1"/>
  <c r="C1173" i="2" a="1"/>
  <c r="C1173" i="2" s="1"/>
  <c r="C1174" i="2" a="1"/>
  <c r="C1174" i="2" s="1"/>
  <c r="C1175" i="2" a="1"/>
  <c r="C1175" i="2" s="1"/>
  <c r="C1176" i="2" a="1"/>
  <c r="C1176" i="2"/>
  <c r="C1177" i="2" a="1"/>
  <c r="C1177" i="2" s="1"/>
  <c r="C1178" i="2" a="1"/>
  <c r="C1178" i="2" s="1"/>
  <c r="C1179" i="2" a="1"/>
  <c r="C1179" i="2" s="1"/>
  <c r="C1180" i="2" a="1"/>
  <c r="C1180" i="2" s="1"/>
  <c r="C1181" i="2" a="1"/>
  <c r="C1181" i="2"/>
  <c r="C1182" i="2" a="1"/>
  <c r="C1182" i="2" s="1"/>
  <c r="C1183" i="2" a="1"/>
  <c r="C1183" i="2" s="1"/>
  <c r="C1184" i="2" a="1"/>
  <c r="C1184" i="2" s="1"/>
  <c r="C1185" i="2" a="1"/>
  <c r="C1185" i="2" s="1"/>
  <c r="C1186" i="2" a="1"/>
  <c r="C1186" i="2" s="1"/>
  <c r="C1187" i="2" a="1"/>
  <c r="C1187" i="2" s="1"/>
  <c r="C1188" i="2" a="1"/>
  <c r="C1188" i="2"/>
  <c r="C1189" i="2" a="1"/>
  <c r="C1189" i="2" s="1"/>
  <c r="C1190" i="2" a="1"/>
  <c r="C1190" i="2" s="1"/>
  <c r="C1191" i="2" a="1"/>
  <c r="C1191" i="2"/>
  <c r="C1192" i="2" a="1"/>
  <c r="C1192" i="2" s="1"/>
  <c r="C1193" i="2" a="1"/>
  <c r="C1193" i="2" s="1"/>
  <c r="C1194" i="2" a="1"/>
  <c r="C1194" i="2" s="1"/>
  <c r="C1195" i="2" a="1"/>
  <c r="C1195" i="2" s="1"/>
  <c r="C1196" i="2" a="1"/>
  <c r="C1196" i="2" s="1"/>
  <c r="C1197" i="2" a="1"/>
  <c r="C1197" i="2"/>
  <c r="C1198" i="2" a="1"/>
  <c r="C1198" i="2" s="1"/>
  <c r="C1199" i="2" a="1"/>
  <c r="C1199" i="2" s="1"/>
  <c r="C1200" i="2" a="1"/>
  <c r="C1200" i="2" s="1"/>
  <c r="C1201" i="2" a="1"/>
  <c r="C1201" i="2" s="1"/>
  <c r="C1202" i="2" a="1"/>
  <c r="C1202" i="2" s="1"/>
  <c r="C1203" i="2" a="1"/>
  <c r="C1203" i="2" s="1"/>
  <c r="C1204" i="2" a="1"/>
  <c r="C1204" i="2" s="1"/>
  <c r="C1205" i="2" a="1"/>
  <c r="C1205" i="2" s="1"/>
  <c r="C1206" i="2" a="1"/>
  <c r="C1206" i="2" s="1"/>
  <c r="C1207" i="2" a="1"/>
  <c r="C1207" i="2" s="1"/>
  <c r="C1208" i="2" a="1"/>
  <c r="C1208" i="2" s="1"/>
  <c r="C1209" i="2" a="1"/>
  <c r="C1209" i="2"/>
  <c r="C1210" i="2" a="1"/>
  <c r="C1210" i="2" s="1"/>
  <c r="C1211" i="2" a="1"/>
  <c r="C1211" i="2" s="1"/>
  <c r="C1212" i="2" a="1"/>
  <c r="C1212" i="2" s="1"/>
  <c r="C1213" i="2" a="1"/>
  <c r="C1213" i="2" s="1"/>
  <c r="C1214" i="2" a="1"/>
  <c r="C1214" i="2" s="1"/>
  <c r="C1215" i="2" a="1"/>
  <c r="C1215" i="2" s="1"/>
  <c r="C1216" i="2" a="1"/>
  <c r="C1216" i="2"/>
  <c r="C1217" i="2" a="1"/>
  <c r="C1217" i="2" s="1"/>
  <c r="C1218" i="2" a="1"/>
  <c r="C1218" i="2" s="1"/>
  <c r="C1219" i="2" a="1"/>
  <c r="C1219" i="2" s="1"/>
  <c r="C1220" i="2" a="1"/>
  <c r="C1220" i="2" s="1"/>
  <c r="C1221" i="2" a="1"/>
  <c r="C1221" i="2" s="1"/>
  <c r="C1222" i="2" a="1"/>
  <c r="C1222" i="2" s="1"/>
  <c r="C1223" i="2" a="1"/>
  <c r="C1223" i="2" s="1"/>
  <c r="C1224" i="2" a="1"/>
  <c r="C1224" i="2" s="1"/>
  <c r="C1225" i="2" a="1"/>
  <c r="C1225" i="2" s="1"/>
  <c r="C1226" i="2" a="1"/>
  <c r="C1226" i="2" s="1"/>
  <c r="C1227" i="2" a="1"/>
  <c r="C1227" i="2"/>
  <c r="C1228" i="2" a="1"/>
  <c r="C1228" i="2" s="1"/>
  <c r="C1229" i="2" a="1"/>
  <c r="C1229" i="2" s="1"/>
  <c r="C1230" i="2" a="1"/>
  <c r="C1230" i="2" s="1"/>
  <c r="C1231" i="2" a="1"/>
  <c r="C1231" i="2" s="1"/>
  <c r="C1232" i="2" a="1"/>
  <c r="C1232" i="2" s="1"/>
  <c r="C1233" i="2" a="1"/>
  <c r="C1233" i="2" s="1"/>
  <c r="C1234" i="2" a="1"/>
  <c r="C1234" i="2" s="1"/>
  <c r="C1235" i="2" a="1"/>
  <c r="C1235" i="2" s="1"/>
  <c r="C1236" i="2" a="1"/>
  <c r="C1236" i="2" s="1"/>
  <c r="C1237" i="2" a="1"/>
  <c r="C1237" i="2" s="1"/>
  <c r="C1238" i="2" a="1"/>
  <c r="C1238" i="2" s="1"/>
  <c r="C1239" i="2" a="1"/>
  <c r="C1239" i="2" s="1"/>
  <c r="C1240" i="2" a="1"/>
  <c r="C1240" i="2" s="1"/>
  <c r="C1241" i="2" a="1"/>
  <c r="C1241" i="2"/>
  <c r="C1242" i="2" a="1"/>
  <c r="C1242" i="2" s="1"/>
  <c r="C1243" i="2" a="1"/>
  <c r="C1243" i="2" s="1"/>
  <c r="C1244" i="2" a="1"/>
  <c r="C1244" i="2" s="1"/>
  <c r="C1245" i="2" a="1"/>
  <c r="C1245" i="2" s="1"/>
  <c r="C1246" i="2" a="1"/>
  <c r="C1246" i="2" s="1"/>
  <c r="C1247" i="2" a="1"/>
  <c r="C1247" i="2" s="1"/>
  <c r="C1248" i="2" a="1"/>
  <c r="C1248" i="2" s="1"/>
  <c r="C1249" i="2" a="1"/>
  <c r="C1249" i="2" s="1"/>
  <c r="C1250" i="2" a="1"/>
  <c r="C1250" i="2" s="1"/>
  <c r="C1251" i="2" a="1"/>
  <c r="C1251" i="2" s="1"/>
  <c r="C1252" i="2" a="1"/>
  <c r="C1252" i="2"/>
  <c r="C1253" i="2" a="1"/>
  <c r="C1253" i="2" s="1"/>
  <c r="C1254" i="2" a="1"/>
  <c r="C1254" i="2" s="1"/>
  <c r="C1255" i="2" a="1"/>
  <c r="C1255" i="2"/>
  <c r="C1256" i="2" a="1"/>
  <c r="C1256" i="2" s="1"/>
  <c r="C1257" i="2" a="1"/>
  <c r="C1257" i="2" s="1"/>
  <c r="C1258" i="2" a="1"/>
  <c r="C1258" i="2" s="1"/>
  <c r="C1259" i="2" a="1"/>
  <c r="C1259" i="2" s="1"/>
  <c r="C1260" i="2" a="1"/>
  <c r="C1260" i="2" s="1"/>
  <c r="C1261" i="2" a="1"/>
  <c r="C1261" i="2"/>
  <c r="C1262" i="2" a="1"/>
  <c r="C1262" i="2" s="1"/>
  <c r="C1263" i="2" a="1"/>
  <c r="C1263" i="2" s="1"/>
  <c r="C1264" i="2" a="1"/>
  <c r="C1264" i="2" s="1"/>
  <c r="C1265" i="2" a="1"/>
  <c r="C1265" i="2" s="1"/>
  <c r="C1266" i="2" a="1"/>
  <c r="C1266" i="2" s="1"/>
  <c r="C1267" i="2" a="1"/>
  <c r="C1267" i="2" s="1"/>
  <c r="C1268" i="2" a="1"/>
  <c r="C1268" i="2" s="1"/>
  <c r="C1269" i="2" a="1"/>
  <c r="C1269" i="2" s="1"/>
  <c r="C1270" i="2" a="1"/>
  <c r="C1270" i="2"/>
  <c r="C1271" i="2" a="1"/>
  <c r="C1271" i="2"/>
  <c r="C1272" i="2" a="1"/>
  <c r="C1272" i="2" s="1"/>
  <c r="C1273" i="2" a="1"/>
  <c r="C1273" i="2" s="1"/>
  <c r="C1274" i="2" a="1"/>
  <c r="C1274" i="2" s="1"/>
  <c r="C1275" i="2" a="1"/>
  <c r="C1275" i="2"/>
  <c r="C1276" i="2" a="1"/>
  <c r="C1276" i="2" s="1"/>
  <c r="C1277" i="2" a="1"/>
  <c r="C1277" i="2" s="1"/>
  <c r="C1278" i="2" a="1"/>
  <c r="C1278" i="2" s="1"/>
  <c r="C1279" i="2" a="1"/>
  <c r="C1279" i="2" s="1"/>
  <c r="C1280" i="2" a="1"/>
  <c r="C1280" i="2" s="1"/>
  <c r="C1281" i="2" a="1"/>
  <c r="C1281" i="2" s="1"/>
  <c r="C1282" i="2" a="1"/>
  <c r="C1282" i="2" s="1"/>
  <c r="C1283" i="2" a="1"/>
  <c r="C1283" i="2" s="1"/>
  <c r="C1284" i="2" a="1"/>
  <c r="C1284" i="2" s="1"/>
  <c r="C1285" i="2" a="1"/>
  <c r="C1285" i="2" s="1"/>
  <c r="C1286" i="2" a="1"/>
  <c r="C1286" i="2" s="1"/>
  <c r="C1287" i="2" a="1"/>
  <c r="C1287" i="2" s="1"/>
  <c r="C1288" i="2" a="1"/>
  <c r="C1288" i="2" s="1"/>
  <c r="C1289" i="2" a="1"/>
  <c r="C1289" i="2" s="1"/>
  <c r="C1290" i="2" a="1"/>
  <c r="C1290" i="2" s="1"/>
  <c r="C1291" i="2" a="1"/>
  <c r="C1291" i="2" s="1"/>
  <c r="C1292" i="2" a="1"/>
  <c r="C1292" i="2" s="1"/>
  <c r="C1293" i="2" a="1"/>
  <c r="C1293" i="2" s="1"/>
  <c r="C1294" i="2" a="1"/>
  <c r="C1294" i="2" s="1"/>
  <c r="C1295" i="2" a="1"/>
  <c r="C1295" i="2" s="1"/>
  <c r="C1296" i="2" a="1"/>
  <c r="C1296" i="2" s="1"/>
  <c r="C1297" i="2" a="1"/>
  <c r="C1297" i="2" s="1"/>
  <c r="C1298" i="2" a="1"/>
  <c r="C1298" i="2" s="1"/>
  <c r="C1299" i="2" a="1"/>
  <c r="C1299" i="2" s="1"/>
  <c r="C1300" i="2" a="1"/>
  <c r="C1300" i="2" s="1"/>
  <c r="C1301" i="2" a="1"/>
  <c r="C1301" i="2" s="1"/>
  <c r="C1302" i="2" a="1"/>
  <c r="C1302" i="2"/>
  <c r="C1303" i="2" a="1"/>
  <c r="C1303" i="2" s="1"/>
  <c r="C1304" i="2" a="1"/>
  <c r="C1304" i="2" s="1"/>
  <c r="C1305" i="2" a="1"/>
  <c r="C1305" i="2" s="1"/>
  <c r="C1306" i="2" a="1"/>
  <c r="C1306" i="2" s="1"/>
  <c r="C1307" i="2" a="1"/>
  <c r="C1307" i="2" s="1"/>
  <c r="C1308" i="2" a="1"/>
  <c r="C1308" i="2" s="1"/>
  <c r="C1309" i="2" a="1"/>
  <c r="C1309" i="2" s="1"/>
  <c r="C1310" i="2" a="1"/>
  <c r="C1310" i="2" s="1"/>
  <c r="C1311" i="2" a="1"/>
  <c r="C1311" i="2" s="1"/>
  <c r="C1312" i="2" a="1"/>
  <c r="C1312" i="2" s="1"/>
  <c r="C1313" i="2" a="1"/>
  <c r="C1313" i="2" s="1"/>
  <c r="C1314" i="2" a="1"/>
  <c r="C1314" i="2" s="1"/>
  <c r="C1315" i="2" a="1"/>
  <c r="C1315" i="2" s="1"/>
  <c r="C1316" i="2" a="1"/>
  <c r="C1316" i="2" s="1"/>
  <c r="C1317" i="2" a="1"/>
  <c r="C1317" i="2" s="1"/>
  <c r="C1318" i="2" a="1"/>
  <c r="C1318" i="2" s="1"/>
  <c r="C1319" i="2" a="1"/>
  <c r="C1319" i="2" s="1"/>
  <c r="C1320" i="2" a="1"/>
  <c r="C1320" i="2" s="1"/>
  <c r="C1321" i="2" a="1"/>
  <c r="C1321" i="2" s="1"/>
  <c r="C1322" i="2" a="1"/>
  <c r="C1322" i="2" s="1"/>
  <c r="C1323" i="2" a="1"/>
  <c r="C1323" i="2" s="1"/>
  <c r="C1324" i="2" a="1"/>
  <c r="C1324" i="2"/>
  <c r="C1325" i="2" a="1"/>
  <c r="C1325" i="2" s="1"/>
  <c r="C1326" i="2" a="1"/>
  <c r="C1326" i="2" s="1"/>
  <c r="C1327" i="2" a="1"/>
  <c r="C1327" i="2" s="1"/>
  <c r="C1328" i="2" a="1"/>
  <c r="C1328" i="2" s="1"/>
  <c r="C1329" i="2" a="1"/>
  <c r="C1329" i="2" s="1"/>
  <c r="C1330" i="2" a="1"/>
  <c r="C1330" i="2" s="1"/>
  <c r="C1331" i="2" a="1"/>
  <c r="C1331" i="2"/>
  <c r="C1332" i="2" a="1"/>
  <c r="C1332" i="2" s="1"/>
  <c r="C1333" i="2" a="1"/>
  <c r="C1333" i="2" s="1"/>
  <c r="C1334" i="2" a="1"/>
  <c r="C1334" i="2" s="1"/>
  <c r="C1335" i="2" a="1"/>
  <c r="C1335" i="2" s="1"/>
  <c r="C1336" i="2" a="1"/>
  <c r="C1336" i="2" s="1"/>
  <c r="C1337" i="2" a="1"/>
  <c r="C1337" i="2"/>
  <c r="C1338" i="2" a="1"/>
  <c r="C1338" i="2" s="1"/>
  <c r="C1339" i="2" a="1"/>
  <c r="C1339" i="2" s="1"/>
  <c r="C1340" i="2" a="1"/>
  <c r="C1340" i="2" s="1"/>
  <c r="C1341" i="2" a="1"/>
  <c r="C1341" i="2" s="1"/>
  <c r="C1342" i="2" a="1"/>
  <c r="C1342" i="2" s="1"/>
  <c r="C1343" i="2" a="1"/>
  <c r="C1343" i="2" s="1"/>
  <c r="C1344" i="2" a="1"/>
  <c r="C1344" i="2"/>
  <c r="C1345" i="2" a="1"/>
  <c r="C1345" i="2" s="1"/>
  <c r="C1346" i="2" a="1"/>
  <c r="C1346" i="2" s="1"/>
  <c r="C1347" i="2" a="1"/>
  <c r="C1347" i="2" s="1"/>
  <c r="C1348" i="2" a="1"/>
  <c r="C1348" i="2" s="1"/>
  <c r="C1349" i="2" a="1"/>
  <c r="C1349" i="2" s="1"/>
  <c r="C1350" i="2" a="1"/>
  <c r="C1350" i="2" s="1"/>
  <c r="C1351" i="2" a="1"/>
  <c r="C1351" i="2" s="1"/>
  <c r="C1352" i="2" a="1"/>
  <c r="C1352" i="2" s="1"/>
  <c r="C1353" i="2" a="1"/>
  <c r="C1353" i="2" s="1"/>
  <c r="C1354" i="2" a="1"/>
  <c r="C1354" i="2" s="1"/>
  <c r="C1355" i="2" a="1"/>
  <c r="C1355" i="2" s="1"/>
  <c r="C1356" i="2" a="1"/>
  <c r="C1356" i="2" s="1"/>
  <c r="C1357" i="2" a="1"/>
  <c r="C1357" i="2" s="1"/>
  <c r="C1358" i="2" a="1"/>
  <c r="C1358" i="2" s="1"/>
  <c r="C1359" i="2" a="1"/>
  <c r="C1359" i="2" s="1"/>
  <c r="C1360" i="2" a="1"/>
  <c r="C1360" i="2" s="1"/>
  <c r="C1361" i="2" a="1"/>
  <c r="C1361" i="2" s="1"/>
  <c r="C1362" i="2" a="1"/>
  <c r="C1362" i="2"/>
  <c r="C1363" i="2" a="1"/>
  <c r="C1363" i="2" s="1"/>
  <c r="C1364" i="2" a="1"/>
  <c r="C1364" i="2" s="1"/>
  <c r="C1365" i="2" a="1"/>
  <c r="C1365" i="2"/>
  <c r="C1366" i="2" a="1"/>
  <c r="C1366" i="2" s="1"/>
  <c r="C1367" i="2" a="1"/>
  <c r="C1367" i="2" s="1"/>
  <c r="C1368" i="2" a="1"/>
  <c r="C1368" i="2" s="1"/>
  <c r="C1369" i="2" a="1"/>
  <c r="C1369" i="2" s="1"/>
  <c r="C1370" i="2" a="1"/>
  <c r="C1370" i="2" s="1"/>
  <c r="C1371" i="2" a="1"/>
  <c r="C1371" i="2" s="1"/>
  <c r="C1372" i="2" a="1"/>
  <c r="C1372" i="2" s="1"/>
  <c r="C1373" i="2" a="1"/>
  <c r="C1373" i="2" s="1"/>
  <c r="C1374" i="2" a="1"/>
  <c r="C1374" i="2" s="1"/>
  <c r="C1375" i="2" a="1"/>
  <c r="C1375" i="2" s="1"/>
  <c r="C1376" i="2" a="1"/>
  <c r="C1376" i="2" s="1"/>
  <c r="C1377" i="2" a="1"/>
  <c r="C1377" i="2" s="1"/>
  <c r="C1378" i="2" a="1"/>
  <c r="C1378" i="2" s="1"/>
  <c r="C1379" i="2" a="1"/>
  <c r="C1379" i="2" s="1"/>
  <c r="C1380" i="2" a="1"/>
  <c r="C1380" i="2" s="1"/>
  <c r="C1381" i="2" a="1"/>
  <c r="C1381" i="2" s="1"/>
  <c r="C1382" i="2" a="1"/>
  <c r="C1382" i="2" s="1"/>
  <c r="C1383" i="2" a="1"/>
  <c r="C1383" i="2" s="1"/>
  <c r="C1384" i="2" a="1"/>
  <c r="C1384" i="2" s="1"/>
  <c r="C1385" i="2" a="1"/>
  <c r="C1385" i="2" s="1"/>
  <c r="C1386" i="2" a="1"/>
  <c r="C1386" i="2" s="1"/>
  <c r="C1387" i="2" a="1"/>
  <c r="C1387" i="2" s="1"/>
  <c r="C1388" i="2" a="1"/>
  <c r="C1388" i="2" s="1"/>
  <c r="C1389" i="2" a="1"/>
  <c r="C1389" i="2" s="1"/>
  <c r="C1390" i="2" a="1"/>
  <c r="C1390" i="2" s="1"/>
  <c r="C1391" i="2" a="1"/>
  <c r="C1391" i="2" s="1"/>
  <c r="C1392" i="2" a="1"/>
  <c r="C1392" i="2" s="1"/>
  <c r="C1393" i="2" a="1"/>
  <c r="C1393" i="2" s="1"/>
  <c r="C1394" i="2" a="1"/>
  <c r="C1394" i="2" s="1"/>
  <c r="C1395" i="2" a="1"/>
  <c r="C1395" i="2" s="1"/>
  <c r="C1396" i="2" a="1"/>
  <c r="C1396" i="2" s="1"/>
  <c r="C1397" i="2" a="1"/>
  <c r="C1397" i="2"/>
  <c r="C1398" i="2" a="1"/>
  <c r="C1398" i="2" s="1"/>
  <c r="C1399" i="2" a="1"/>
  <c r="C1399" i="2"/>
  <c r="C1400" i="2" a="1"/>
  <c r="C1400" i="2" s="1"/>
  <c r="C1401" i="2" a="1"/>
  <c r="C1401" i="2" s="1"/>
  <c r="C1402" i="2" a="1"/>
  <c r="C1402" i="2" s="1"/>
  <c r="C1403" i="2" a="1"/>
  <c r="C1403" i="2" s="1"/>
  <c r="C1404" i="2" a="1"/>
  <c r="C1404" i="2" s="1"/>
  <c r="C1405" i="2" a="1"/>
  <c r="C1405" i="2" s="1"/>
  <c r="C1406" i="2" a="1"/>
  <c r="C1406" i="2" s="1"/>
  <c r="C1407" i="2" a="1"/>
  <c r="C1407" i="2" s="1"/>
  <c r="C1408" i="2" a="1"/>
  <c r="C1408" i="2" s="1"/>
  <c r="C1409" i="2" a="1"/>
  <c r="C1409" i="2"/>
  <c r="C1410" i="2" a="1"/>
  <c r="C1410" i="2" s="1"/>
  <c r="C1411" i="2" a="1"/>
  <c r="C1411" i="2" s="1"/>
  <c r="C1412" i="2" a="1"/>
  <c r="C1412" i="2" s="1"/>
  <c r="C1413" i="2" a="1"/>
  <c r="C1413" i="2" s="1"/>
  <c r="C1414" i="2" a="1"/>
  <c r="C1414" i="2" s="1"/>
  <c r="C1415" i="2" a="1"/>
  <c r="C1415" i="2" s="1"/>
  <c r="C1416" i="2" a="1"/>
  <c r="C1416" i="2" s="1"/>
  <c r="C1417" i="2" a="1"/>
  <c r="C1417" i="2" s="1"/>
  <c r="C1418" i="2" a="1"/>
  <c r="C1418" i="2" s="1"/>
  <c r="C1419" i="2" a="1"/>
  <c r="C1419" i="2"/>
  <c r="C1420" i="2" a="1"/>
  <c r="C1420" i="2" s="1"/>
  <c r="C1421" i="2" a="1"/>
  <c r="C1421" i="2" s="1"/>
  <c r="C1422" i="2" a="1"/>
  <c r="C1422" i="2" s="1"/>
  <c r="C1423" i="2" a="1"/>
  <c r="C1423" i="2"/>
  <c r="C1424" i="2" a="1"/>
  <c r="C1424" i="2" s="1"/>
  <c r="C1425" i="2" a="1"/>
  <c r="C1425" i="2" s="1"/>
  <c r="C1426" i="2" a="1"/>
  <c r="C1426" i="2" s="1"/>
  <c r="C1427" i="2" a="1"/>
  <c r="C1427" i="2" s="1"/>
  <c r="C1428" i="2" a="1"/>
  <c r="C1428" i="2" s="1"/>
  <c r="C1429" i="2" a="1"/>
  <c r="C1429" i="2" s="1"/>
  <c r="C1430" i="2" a="1"/>
  <c r="C1430" i="2" s="1"/>
  <c r="C1431" i="2" a="1"/>
  <c r="C1431" i="2" s="1"/>
  <c r="C1432" i="2" a="1"/>
  <c r="C1432" i="2" s="1"/>
  <c r="C1433" i="2" a="1"/>
  <c r="C1433" i="2" s="1"/>
  <c r="C1434" i="2" a="1"/>
  <c r="C1434" i="2" s="1"/>
  <c r="C1435" i="2" a="1"/>
  <c r="C1435" i="2"/>
  <c r="C1436" i="2" a="1"/>
  <c r="C1436" i="2" s="1"/>
  <c r="C1437" i="2" a="1"/>
  <c r="C1437" i="2" s="1"/>
  <c r="C1438" i="2" a="1"/>
  <c r="C1438" i="2"/>
  <c r="C1439" i="2" a="1"/>
  <c r="C1439" i="2" s="1"/>
  <c r="C1440" i="2" a="1"/>
  <c r="C1440" i="2" s="1"/>
  <c r="C1441" i="2" a="1"/>
  <c r="C1441" i="2" s="1"/>
  <c r="C1442" i="2" a="1"/>
  <c r="C1442" i="2" s="1"/>
  <c r="C1443" i="2" a="1"/>
  <c r="C1443" i="2" s="1"/>
  <c r="C1444" i="2" a="1"/>
  <c r="C1444" i="2" s="1"/>
  <c r="C1445" i="2" a="1"/>
  <c r="C1445" i="2" s="1"/>
  <c r="C1446" i="2" a="1"/>
  <c r="C1446" i="2" s="1"/>
  <c r="C1447" i="2" a="1"/>
  <c r="C1447" i="2" s="1"/>
  <c r="C1448" i="2" a="1"/>
  <c r="C1448" i="2" s="1"/>
  <c r="C1449" i="2" a="1"/>
  <c r="C1449" i="2"/>
  <c r="C1450" i="2" a="1"/>
  <c r="C1450" i="2" s="1"/>
  <c r="C1451" i="2" a="1"/>
  <c r="C1451" i="2" s="1"/>
  <c r="C1452" i="2" a="1"/>
  <c r="C1452" i="2"/>
  <c r="C1453" i="2" a="1"/>
  <c r="C1453" i="2" s="1"/>
  <c r="C1454" i="2" a="1"/>
  <c r="C1454" i="2" s="1"/>
  <c r="C1455" i="2" a="1"/>
  <c r="C1455" i="2" s="1"/>
  <c r="C1456" i="2" a="1"/>
  <c r="C1456" i="2" s="1"/>
  <c r="C1457" i="2" a="1"/>
  <c r="C1457" i="2" s="1"/>
  <c r="C1458" i="2" a="1"/>
  <c r="C1458" i="2" s="1"/>
  <c r="C1459" i="2" a="1"/>
  <c r="C1459" i="2" s="1"/>
  <c r="C1460" i="2" a="1"/>
  <c r="C1460" i="2" s="1"/>
  <c r="C1461" i="2" a="1"/>
  <c r="C1461" i="2" s="1"/>
  <c r="C1462" i="2" a="1"/>
  <c r="C1462" i="2" s="1"/>
  <c r="C1463" i="2" a="1"/>
  <c r="C1463" i="2" s="1"/>
  <c r="C1464" i="2" a="1"/>
  <c r="C1464" i="2" s="1"/>
  <c r="C1465" i="2" a="1"/>
  <c r="C1465" i="2" s="1"/>
  <c r="C1466" i="2" a="1"/>
  <c r="C1466" i="2" s="1"/>
  <c r="C1467" i="2" a="1"/>
  <c r="C1467" i="2" s="1"/>
  <c r="C1468" i="2" a="1"/>
  <c r="C1468" i="2" s="1"/>
  <c r="C1469" i="2" a="1"/>
  <c r="C1469" i="2" s="1"/>
  <c r="C1470" i="2" a="1"/>
  <c r="C1470" i="2" s="1"/>
  <c r="C1471" i="2" a="1"/>
  <c r="C1471" i="2" s="1"/>
  <c r="C1472" i="2" a="1"/>
  <c r="C1472" i="2" s="1"/>
  <c r="C1473" i="2" a="1"/>
  <c r="C1473" i="2" s="1"/>
  <c r="C1474" i="2" a="1"/>
  <c r="C1474" i="2" s="1"/>
  <c r="C1475" i="2" a="1"/>
  <c r="C1475" i="2" s="1"/>
  <c r="C1476" i="2" a="1"/>
  <c r="C1476" i="2" s="1"/>
  <c r="C1477" i="2" a="1"/>
  <c r="C1477" i="2" s="1"/>
  <c r="C1478" i="2" a="1"/>
  <c r="C1478" i="2" s="1"/>
  <c r="C1479" i="2" a="1"/>
  <c r="C1479" i="2"/>
  <c r="C1480" i="2" a="1"/>
  <c r="C1480" i="2" s="1"/>
  <c r="C1481" i="2" a="1"/>
  <c r="C1481" i="2" s="1"/>
  <c r="C1482" i="2" a="1"/>
  <c r="C1482" i="2" s="1"/>
  <c r="C1483" i="2" a="1"/>
  <c r="C1483" i="2" s="1"/>
  <c r="C1484" i="2" a="1"/>
  <c r="C1484" i="2" s="1"/>
  <c r="C1485" i="2" a="1"/>
  <c r="C1485" i="2" s="1"/>
  <c r="C1486" i="2" a="1"/>
  <c r="C1486" i="2" s="1"/>
  <c r="C1487" i="2" a="1"/>
  <c r="C1487" i="2" s="1"/>
  <c r="C1488" i="2" a="1"/>
  <c r="C1488" i="2" s="1"/>
  <c r="C1489" i="2" a="1"/>
  <c r="C1489" i="2" s="1"/>
  <c r="C1490" i="2" a="1"/>
  <c r="C1490" i="2" s="1"/>
  <c r="C1491" i="2" a="1"/>
  <c r="C1491" i="2" s="1"/>
  <c r="C1492" i="2" a="1"/>
  <c r="C1492" i="2" s="1"/>
  <c r="C1493" i="2" a="1"/>
  <c r="C1493" i="2" s="1"/>
  <c r="C1494" i="2" a="1"/>
  <c r="C1494" i="2"/>
  <c r="C1495" i="2" a="1"/>
  <c r="C1495" i="2" s="1"/>
  <c r="C1496" i="2" a="1"/>
  <c r="C1496" i="2" s="1"/>
  <c r="C1497" i="2" a="1"/>
  <c r="C1497" i="2"/>
  <c r="C1498" i="2" a="1"/>
  <c r="C1498" i="2" s="1"/>
  <c r="C1499" i="2" a="1"/>
  <c r="C1499" i="2" s="1"/>
  <c r="C1500" i="2" a="1"/>
  <c r="C1500" i="2" s="1"/>
  <c r="C1501" i="2" a="1"/>
  <c r="C1501" i="2" s="1"/>
  <c r="C1502" i="2" a="1"/>
  <c r="C1502" i="2" s="1"/>
  <c r="C1503" i="2" a="1"/>
  <c r="C1503" i="2" s="1"/>
  <c r="C1504" i="2" a="1"/>
  <c r="C1504" i="2"/>
  <c r="C1505" i="2" a="1"/>
  <c r="C1505" i="2" s="1"/>
  <c r="C1506" i="2" a="1"/>
  <c r="C1506" i="2" s="1"/>
  <c r="C1507" i="2" a="1"/>
  <c r="C1507" i="2" s="1"/>
  <c r="C1508" i="2" a="1"/>
  <c r="C1508" i="2" s="1"/>
  <c r="C1509" i="2" a="1"/>
  <c r="C1509" i="2" s="1"/>
  <c r="C1510" i="2" a="1"/>
  <c r="C1510" i="2" s="1"/>
  <c r="C1511" i="2" a="1"/>
  <c r="C1511" i="2" s="1"/>
  <c r="C1512" i="2" a="1"/>
  <c r="C1512" i="2" s="1"/>
  <c r="C1513" i="2" a="1"/>
  <c r="C1513" i="2" s="1"/>
  <c r="C1514" i="2" a="1"/>
  <c r="C1514" i="2" s="1"/>
  <c r="C1515" i="2" a="1"/>
  <c r="C1515" i="2" s="1"/>
  <c r="C1516" i="2" a="1"/>
  <c r="C1516" i="2"/>
  <c r="C1517" i="2" a="1"/>
  <c r="C1517" i="2" s="1"/>
  <c r="C1518" i="2" a="1"/>
  <c r="C1518" i="2" s="1"/>
  <c r="C1519" i="2" a="1"/>
  <c r="C1519" i="2" s="1"/>
  <c r="C1520" i="2" a="1"/>
  <c r="C1520" i="2" s="1"/>
  <c r="C1521" i="2" a="1"/>
  <c r="C1521" i="2" s="1"/>
  <c r="C1522" i="2" a="1"/>
  <c r="C1522" i="2" s="1"/>
  <c r="C1523" i="2" a="1"/>
  <c r="C1523" i="2" s="1"/>
  <c r="C1524" i="2" a="1"/>
  <c r="C1524" i="2"/>
  <c r="C1525" i="2" a="1"/>
  <c r="C1525" i="2" s="1"/>
  <c r="C1526" i="2" a="1"/>
  <c r="C1526" i="2" s="1"/>
  <c r="C1527" i="2" a="1"/>
  <c r="C1527" i="2"/>
  <c r="C1528" i="2" a="1"/>
  <c r="C1528" i="2" s="1"/>
  <c r="C1529" i="2" a="1"/>
  <c r="C1529" i="2" s="1"/>
  <c r="C1530" i="2" a="1"/>
  <c r="C1530" i="2" s="1"/>
  <c r="C1531" i="2" a="1"/>
  <c r="C1531" i="2" s="1"/>
  <c r="C1532" i="2" a="1"/>
  <c r="C1532" i="2" s="1"/>
  <c r="C1533" i="2" a="1"/>
  <c r="C1533" i="2" s="1"/>
  <c r="C1534" i="2" a="1"/>
  <c r="C1534" i="2"/>
  <c r="C1535" i="2" a="1"/>
  <c r="C1535" i="2" s="1"/>
  <c r="C1536" i="2" a="1"/>
  <c r="C1536" i="2"/>
  <c r="C1537" i="2" a="1"/>
  <c r="C1537" i="2" s="1"/>
  <c r="C1538" i="2" a="1"/>
  <c r="C1538" i="2" s="1"/>
  <c r="C1539" i="2" a="1"/>
  <c r="C1539" i="2" s="1"/>
  <c r="C1540" i="2" a="1"/>
  <c r="C1540" i="2" s="1"/>
  <c r="C1541" i="2" a="1"/>
  <c r="C1541" i="2" s="1"/>
  <c r="C1542" i="2" a="1"/>
  <c r="C1542" i="2" s="1"/>
  <c r="C1543" i="2" a="1"/>
  <c r="C1543" i="2" s="1"/>
  <c r="C1544" i="2" a="1"/>
  <c r="C1544" i="2" s="1"/>
  <c r="C1545" i="2" a="1"/>
  <c r="C1545" i="2" s="1"/>
  <c r="C1546" i="2" a="1"/>
  <c r="C1546" i="2" s="1"/>
  <c r="C1547" i="2" a="1"/>
  <c r="C1547" i="2"/>
  <c r="C1548" i="2" a="1"/>
  <c r="C1548" i="2" s="1"/>
  <c r="C1549" i="2" a="1"/>
  <c r="C1549" i="2" s="1"/>
  <c r="C1550" i="2" a="1"/>
  <c r="C1550" i="2" s="1"/>
  <c r="C1551" i="2" a="1"/>
  <c r="C1551" i="2" s="1"/>
  <c r="C1552" i="2" a="1"/>
  <c r="C1552" i="2" s="1"/>
  <c r="C1553" i="2" a="1"/>
  <c r="C1553" i="2" s="1"/>
  <c r="C1554" i="2" a="1"/>
  <c r="C1554" i="2" s="1"/>
  <c r="C1555" i="2" a="1"/>
  <c r="C1555" i="2"/>
  <c r="C1556" i="2" a="1"/>
  <c r="C1556" i="2" s="1"/>
  <c r="C1557" i="2" a="1"/>
  <c r="C1557" i="2" s="1"/>
  <c r="C1558" i="2" a="1"/>
  <c r="C1558" i="2" s="1"/>
  <c r="C1559" i="2" a="1"/>
  <c r="C1559" i="2"/>
  <c r="C1560" i="2" a="1"/>
  <c r="C1560" i="2" s="1"/>
  <c r="C1561" i="2" a="1"/>
  <c r="C1561" i="2" s="1"/>
  <c r="C1562" i="2" a="1"/>
  <c r="C1562" i="2" s="1"/>
  <c r="C1563" i="2" a="1"/>
  <c r="C1563" i="2"/>
  <c r="C1564" i="2" a="1"/>
  <c r="C1564" i="2"/>
  <c r="C1565" i="2" a="1"/>
  <c r="C1565" i="2" s="1"/>
  <c r="C1566" i="2" a="1"/>
  <c r="C1566" i="2" s="1"/>
  <c r="C1567" i="2" a="1"/>
  <c r="C1567" i="2" s="1"/>
  <c r="C1568" i="2" a="1"/>
  <c r="C1568" i="2" s="1"/>
  <c r="C1569" i="2" a="1"/>
  <c r="C1569" i="2" s="1"/>
  <c r="C1570" i="2" a="1"/>
  <c r="C1570" i="2" s="1"/>
  <c r="C1571" i="2" a="1"/>
  <c r="C1571" i="2"/>
  <c r="C1572" i="2" a="1"/>
  <c r="C1572" i="2" s="1"/>
  <c r="C1573" i="2" a="1"/>
  <c r="C1573" i="2" s="1"/>
  <c r="C1574" i="2" a="1"/>
  <c r="C1574" i="2" s="1"/>
  <c r="C1575" i="2" a="1"/>
  <c r="C1575" i="2" s="1"/>
  <c r="C1576" i="2" a="1"/>
  <c r="C1576" i="2" s="1"/>
  <c r="C1577" i="2" a="1"/>
  <c r="C1577" i="2" s="1"/>
  <c r="C1578" i="2" a="1"/>
  <c r="C1578" i="2" s="1"/>
  <c r="C1579" i="2" a="1"/>
  <c r="C1579" i="2" s="1"/>
  <c r="C1580" i="2" a="1"/>
  <c r="C1580" i="2" s="1"/>
  <c r="C1581" i="2" a="1"/>
  <c r="C1581" i="2" s="1"/>
  <c r="C1582" i="2" a="1"/>
  <c r="C1582" i="2"/>
  <c r="C1583" i="2" a="1"/>
  <c r="C1583" i="2" s="1"/>
  <c r="C1584" i="2" a="1"/>
  <c r="C1584" i="2" s="1"/>
  <c r="C1585" i="2" a="1"/>
  <c r="C1585" i="2" s="1"/>
  <c r="C1586" i="2" a="1"/>
  <c r="C1586" i="2" s="1"/>
  <c r="C1587" i="2" a="1"/>
  <c r="C1587" i="2" s="1"/>
  <c r="C1588" i="2" a="1"/>
  <c r="C1588" i="2"/>
  <c r="C1589" i="2" a="1"/>
  <c r="C1589" i="2" s="1"/>
  <c r="C1590" i="2" a="1"/>
  <c r="C1590" i="2" s="1"/>
  <c r="C1591" i="2" a="1"/>
  <c r="C1591" i="2"/>
  <c r="C1592" i="2" a="1"/>
  <c r="C1592" i="2" s="1"/>
  <c r="C1593" i="2" a="1"/>
  <c r="C1593" i="2" s="1"/>
  <c r="C1594" i="2" a="1"/>
  <c r="C1594" i="2"/>
  <c r="C1595" i="2" a="1"/>
  <c r="C1595" i="2" s="1"/>
  <c r="C1596" i="2" a="1"/>
  <c r="C1596" i="2" s="1"/>
  <c r="C1597" i="2" a="1"/>
  <c r="C1597" i="2" s="1"/>
  <c r="C1598" i="2" a="1"/>
  <c r="C1598" i="2" s="1"/>
  <c r="C1599" i="2" a="1"/>
  <c r="C1599" i="2" s="1"/>
  <c r="C1600" i="2" a="1"/>
  <c r="C1600" i="2" s="1"/>
  <c r="C1601" i="2" a="1"/>
  <c r="C1601" i="2" s="1"/>
  <c r="C1602" i="2" a="1"/>
  <c r="C1602" i="2" s="1"/>
  <c r="C1603" i="2" a="1"/>
  <c r="C1603" i="2"/>
  <c r="C1604" i="2" a="1"/>
  <c r="C1604" i="2" s="1"/>
  <c r="C1605" i="2" a="1"/>
  <c r="C1605" i="2" s="1"/>
  <c r="C1606" i="2" a="1"/>
  <c r="C1606" i="2"/>
  <c r="C1607" i="2" a="1"/>
  <c r="C1607" i="2" s="1"/>
  <c r="C1608" i="2" a="1"/>
  <c r="C1608" i="2" s="1"/>
  <c r="C1609" i="2" a="1"/>
  <c r="C1609" i="2" s="1"/>
  <c r="C1610" i="2" a="1"/>
  <c r="C1610" i="2" s="1"/>
  <c r="C1611" i="2" a="1"/>
  <c r="C1611" i="2"/>
  <c r="C1612" i="2" a="1"/>
  <c r="C1612" i="2" s="1"/>
  <c r="C1613" i="2" a="1"/>
  <c r="C1613" i="2"/>
  <c r="C1614" i="2" a="1"/>
  <c r="C1614" i="2" s="1"/>
  <c r="C1615" i="2" a="1"/>
  <c r="C1615" i="2" s="1"/>
  <c r="C1616" i="2" a="1"/>
  <c r="C1616" i="2" s="1"/>
  <c r="C1617" i="2" a="1"/>
  <c r="C1617" i="2" s="1"/>
  <c r="C1618" i="2" a="1"/>
  <c r="C1618" i="2" s="1"/>
  <c r="C1619" i="2" a="1"/>
  <c r="C1619" i="2" s="1"/>
  <c r="C1620" i="2" a="1"/>
  <c r="C1620" i="2" s="1"/>
  <c r="C1621" i="2" a="1"/>
  <c r="C1621" i="2" s="1"/>
  <c r="C1622" i="2" a="1"/>
  <c r="C1622" i="2" s="1"/>
  <c r="C1623" i="2" a="1"/>
  <c r="C1623" i="2" s="1"/>
  <c r="C1624" i="2" a="1"/>
  <c r="C1624" i="2" s="1"/>
  <c r="C1625" i="2" a="1"/>
  <c r="C1625" i="2" s="1"/>
  <c r="C1626" i="2" a="1"/>
  <c r="C1626" i="2" s="1"/>
  <c r="C1627" i="2" a="1"/>
  <c r="C1627" i="2" s="1"/>
  <c r="C1628" i="2" a="1"/>
  <c r="C1628" i="2" s="1"/>
  <c r="C1629" i="2" a="1"/>
  <c r="C1629" i="2" s="1"/>
  <c r="C1630" i="2" a="1"/>
  <c r="C1630" i="2" s="1"/>
  <c r="C1631" i="2" a="1"/>
  <c r="C1631" i="2"/>
  <c r="C1632" i="2" a="1"/>
  <c r="C1632" i="2"/>
  <c r="C1633" i="2" a="1"/>
  <c r="C1633" i="2" s="1"/>
  <c r="C1634" i="2" a="1"/>
  <c r="C1634" i="2" s="1"/>
  <c r="C1635" i="2" a="1"/>
  <c r="C1635" i="2"/>
  <c r="C1636" i="2" a="1"/>
  <c r="C1636" i="2" s="1"/>
  <c r="C1637" i="2" a="1"/>
  <c r="C1637" i="2" s="1"/>
  <c r="C1638" i="2" a="1"/>
  <c r="C1638" i="2" s="1"/>
  <c r="C1639" i="2" a="1"/>
  <c r="C1639" i="2"/>
  <c r="C1640" i="2" a="1"/>
  <c r="C1640" i="2" s="1"/>
  <c r="C1641" i="2" a="1"/>
  <c r="C1641" i="2" s="1"/>
  <c r="C1642" i="2" a="1"/>
  <c r="C1642" i="2" s="1"/>
  <c r="C1643" i="2" a="1"/>
  <c r="C1643" i="2" s="1"/>
  <c r="C1644" i="2" a="1"/>
  <c r="C1644" i="2" s="1"/>
  <c r="C1645" i="2" a="1"/>
  <c r="C1645" i="2" s="1"/>
  <c r="C1646" i="2" a="1"/>
  <c r="C1646" i="2" s="1"/>
  <c r="C1647" i="2" a="1"/>
  <c r="C1647" i="2" s="1"/>
  <c r="C1648" i="2" a="1"/>
  <c r="C1648" i="2" s="1"/>
  <c r="C1649" i="2" a="1"/>
  <c r="C1649" i="2" s="1"/>
  <c r="C1650" i="2" a="1"/>
  <c r="C1650" i="2" s="1"/>
  <c r="C1651" i="2" a="1"/>
  <c r="C1651" i="2" s="1"/>
  <c r="C1652" i="2" a="1"/>
  <c r="C1652" i="2" s="1"/>
  <c r="C1653" i="2" a="1"/>
  <c r="C1653" i="2" s="1"/>
  <c r="C1654" i="2" a="1"/>
  <c r="C1654" i="2" s="1"/>
  <c r="C1655" i="2" a="1"/>
  <c r="C1655" i="2" s="1"/>
  <c r="C1656" i="2" a="1"/>
  <c r="C1656" i="2" s="1"/>
  <c r="C1657" i="2" a="1"/>
  <c r="C1657" i="2" s="1"/>
  <c r="C1658" i="2" a="1"/>
  <c r="C1658" i="2" s="1"/>
  <c r="C1659" i="2" a="1"/>
  <c r="C1659" i="2"/>
  <c r="C1660" i="2" a="1"/>
  <c r="C1660" i="2" s="1"/>
  <c r="C1661" i="2" a="1"/>
  <c r="C1661" i="2" s="1"/>
  <c r="C1662" i="2" a="1"/>
  <c r="C1662" i="2" s="1"/>
  <c r="C1663" i="2" a="1"/>
  <c r="C1663" i="2" s="1"/>
  <c r="C1664" i="2" a="1"/>
  <c r="C1664" i="2" s="1"/>
  <c r="C1665" i="2" a="1"/>
  <c r="C1665" i="2" s="1"/>
  <c r="C1666" i="2" a="1"/>
  <c r="C1666" i="2" s="1"/>
  <c r="C1667" i="2" a="1"/>
  <c r="C1667" i="2" s="1"/>
  <c r="C1668" i="2" a="1"/>
  <c r="C1668" i="2" s="1"/>
  <c r="C1669" i="2" a="1"/>
  <c r="C1669" i="2" s="1"/>
  <c r="C1670" i="2" a="1"/>
  <c r="C1670" i="2" s="1"/>
  <c r="C1671" i="2" a="1"/>
  <c r="C1671" i="2" s="1"/>
  <c r="C1672" i="2" a="1"/>
  <c r="C1672" i="2" s="1"/>
  <c r="C1673" i="2" a="1"/>
  <c r="C1673" i="2" s="1"/>
  <c r="C1674" i="2" a="1"/>
  <c r="C1674" i="2" s="1"/>
  <c r="C1675" i="2" a="1"/>
  <c r="C1675" i="2" s="1"/>
  <c r="C1676" i="2" a="1"/>
  <c r="C1676" i="2" s="1"/>
  <c r="C1677" i="2" a="1"/>
  <c r="C1677" i="2"/>
  <c r="C1678" i="2" a="1"/>
  <c r="C1678" i="2" s="1"/>
  <c r="C1679" i="2" a="1"/>
  <c r="C1679" i="2" s="1"/>
  <c r="C1680" i="2" a="1"/>
  <c r="C1680" i="2" s="1"/>
  <c r="C1681" i="2" a="1"/>
  <c r="C1681" i="2" s="1"/>
  <c r="C1682" i="2" a="1"/>
  <c r="C1682" i="2" s="1"/>
  <c r="C1683" i="2" a="1"/>
  <c r="C1683" i="2" s="1"/>
  <c r="C1684" i="2" a="1"/>
  <c r="C1684" i="2" s="1"/>
  <c r="C1685" i="2" a="1"/>
  <c r="C1685" i="2" s="1"/>
  <c r="C1686" i="2" a="1"/>
  <c r="C1686" i="2" s="1"/>
  <c r="C1687" i="2" a="1"/>
  <c r="C1687" i="2" s="1"/>
  <c r="C1688" i="2" a="1"/>
  <c r="C1688" i="2" s="1"/>
  <c r="C1689" i="2" a="1"/>
  <c r="C1689" i="2" s="1"/>
  <c r="C1690" i="2" a="1"/>
  <c r="C1690" i="2" s="1"/>
  <c r="C1691" i="2" a="1"/>
  <c r="C1691" i="2"/>
  <c r="C1692" i="2" a="1"/>
  <c r="C1692" i="2" s="1"/>
  <c r="C1693" i="2" a="1"/>
  <c r="C1693" i="2" s="1"/>
  <c r="C1694" i="2" a="1"/>
  <c r="C1694" i="2" s="1"/>
  <c r="C1695" i="2" a="1"/>
  <c r="C1695" i="2" s="1"/>
  <c r="C1696" i="2" a="1"/>
  <c r="C1696" i="2" s="1"/>
  <c r="C1697" i="2" a="1"/>
  <c r="C1697" i="2" s="1"/>
  <c r="C1698" i="2" a="1"/>
  <c r="C1698" i="2" s="1"/>
  <c r="C1699" i="2" a="1"/>
  <c r="C1699" i="2"/>
  <c r="C1700" i="2" a="1"/>
  <c r="C1700" i="2" s="1"/>
  <c r="C1701" i="2" a="1"/>
  <c r="C1701" i="2"/>
  <c r="C1702" i="2" a="1"/>
  <c r="C1702" i="2" s="1"/>
  <c r="C1703" i="2" a="1"/>
  <c r="C1703" i="2" s="1"/>
  <c r="C1704" i="2" a="1"/>
  <c r="C1704" i="2" s="1"/>
  <c r="C1705" i="2" a="1"/>
  <c r="C1705" i="2" s="1"/>
  <c r="C1706" i="2" a="1"/>
  <c r="C1706" i="2" s="1"/>
  <c r="C1707" i="2" a="1"/>
  <c r="C1707" i="2" s="1"/>
  <c r="C1708" i="2" a="1"/>
  <c r="C1708" i="2" s="1"/>
  <c r="C1709" i="2" a="1"/>
  <c r="C1709" i="2" s="1"/>
  <c r="C1710" i="2" a="1"/>
  <c r="C1710" i="2" s="1"/>
  <c r="C1711" i="2" a="1"/>
  <c r="C1711" i="2"/>
  <c r="C1712" i="2" a="1"/>
  <c r="C1712" i="2" s="1"/>
  <c r="C1713" i="2" a="1"/>
  <c r="C1713" i="2" s="1"/>
  <c r="C1714" i="2" a="1"/>
  <c r="C1714" i="2" s="1"/>
  <c r="C1715" i="2" a="1"/>
  <c r="C1715" i="2" s="1"/>
  <c r="C1716" i="2" a="1"/>
  <c r="C1716" i="2" s="1"/>
  <c r="C1717" i="2" a="1"/>
  <c r="C1717" i="2" s="1"/>
  <c r="C1718" i="2" a="1"/>
  <c r="C1718" i="2" s="1"/>
  <c r="C1719" i="2" a="1"/>
  <c r="C1719" i="2"/>
  <c r="C1720" i="2" a="1"/>
  <c r="C1720" i="2" s="1"/>
  <c r="C1721" i="2" a="1"/>
  <c r="C1721" i="2" s="1"/>
  <c r="C1722" i="2" a="1"/>
  <c r="C1722" i="2" s="1"/>
  <c r="C1723" i="2" a="1"/>
  <c r="C1723" i="2" s="1"/>
  <c r="C1724" i="2" a="1"/>
  <c r="C1724" i="2" s="1"/>
  <c r="C1725" i="2" a="1"/>
  <c r="C1725" i="2" s="1"/>
  <c r="C1726" i="2" a="1"/>
  <c r="C1726" i="2" s="1"/>
  <c r="C1727" i="2" a="1"/>
  <c r="C1727" i="2" s="1"/>
  <c r="C1728" i="2" a="1"/>
  <c r="C1728" i="2" s="1"/>
  <c r="C1729" i="2" a="1"/>
  <c r="C1729" i="2" s="1"/>
  <c r="C1730" i="2" a="1"/>
  <c r="C1730" i="2" s="1"/>
  <c r="C1731" i="2" a="1"/>
  <c r="C1731" i="2" s="1"/>
  <c r="C1732" i="2" a="1"/>
  <c r="C1732" i="2" s="1"/>
  <c r="C1733" i="2" a="1"/>
  <c r="C1733" i="2"/>
  <c r="C1734" i="2" a="1"/>
  <c r="C1734" i="2" s="1"/>
  <c r="C1735" i="2" a="1"/>
  <c r="C1735" i="2" s="1"/>
  <c r="C1736" i="2" a="1"/>
  <c r="C1736" i="2" s="1"/>
  <c r="C1737" i="2" a="1"/>
  <c r="C1737" i="2" s="1"/>
  <c r="C1738" i="2" a="1"/>
  <c r="C1738" i="2" s="1"/>
  <c r="C1739" i="2" a="1"/>
  <c r="C1739" i="2"/>
  <c r="C1740" i="2" a="1"/>
  <c r="C1740" i="2" s="1"/>
  <c r="C1741" i="2" a="1"/>
  <c r="C1741" i="2" s="1"/>
  <c r="C1742" i="2" a="1"/>
  <c r="C1742" i="2" s="1"/>
  <c r="C1743" i="2" a="1"/>
  <c r="C1743" i="2" s="1"/>
  <c r="C1744" i="2" a="1"/>
  <c r="C1744" i="2" s="1"/>
  <c r="C1745" i="2" a="1"/>
  <c r="C1745" i="2" s="1"/>
  <c r="C1746" i="2" a="1"/>
  <c r="C1746" i="2" s="1"/>
  <c r="C1747" i="2" a="1"/>
  <c r="C1747" i="2"/>
  <c r="C1748" i="2" a="1"/>
  <c r="C1748" i="2" s="1"/>
  <c r="C1749" i="2" a="1"/>
  <c r="C1749" i="2" s="1"/>
  <c r="C1750" i="2" a="1"/>
  <c r="C1750" i="2" s="1"/>
  <c r="C1751" i="2" a="1"/>
  <c r="C1751" i="2"/>
  <c r="C1752" i="2" a="1"/>
  <c r="C1752" i="2" s="1"/>
  <c r="C1753" i="2" a="1"/>
  <c r="C1753" i="2" s="1"/>
  <c r="C1754" i="2" a="1"/>
  <c r="C1754" i="2" s="1"/>
  <c r="C1755" i="2" a="1"/>
  <c r="C1755" i="2" s="1"/>
  <c r="C1756" i="2" a="1"/>
  <c r="C1756" i="2" s="1"/>
  <c r="C1757" i="2" a="1"/>
  <c r="C1757" i="2" s="1"/>
  <c r="C1758" i="2" a="1"/>
  <c r="C1758" i="2" s="1"/>
  <c r="C1759" i="2" a="1"/>
  <c r="C1759" i="2" s="1"/>
  <c r="C1760" i="2" a="1"/>
  <c r="C1760" i="2" s="1"/>
  <c r="C1761" i="2" a="1"/>
  <c r="C1761" i="2" s="1"/>
  <c r="C1762" i="2" a="1"/>
  <c r="C1762" i="2" s="1"/>
  <c r="C1763" i="2" a="1"/>
  <c r="C1763" i="2"/>
  <c r="C1764" i="2" a="1"/>
  <c r="C1764" i="2" s="1"/>
  <c r="C1765" i="2" a="1"/>
  <c r="C1765" i="2"/>
  <c r="C1766" i="2" a="1"/>
  <c r="C1766" i="2" s="1"/>
  <c r="C1767" i="2" a="1"/>
  <c r="C1767" i="2" s="1"/>
  <c r="C1768" i="2" a="1"/>
  <c r="C1768" i="2" s="1"/>
  <c r="C1769" i="2" a="1"/>
  <c r="C1769" i="2" s="1"/>
  <c r="C1770" i="2" a="1"/>
  <c r="C1770" i="2" s="1"/>
  <c r="C1771" i="2" a="1"/>
  <c r="C1771" i="2" s="1"/>
  <c r="C1772" i="2" a="1"/>
  <c r="C1772" i="2" s="1"/>
  <c r="C1773" i="2" a="1"/>
  <c r="C1773" i="2"/>
  <c r="C1774" i="2" a="1"/>
  <c r="C1774" i="2" s="1"/>
  <c r="C1775" i="2" a="1"/>
  <c r="C1775" i="2" s="1"/>
  <c r="C1776" i="2" a="1"/>
  <c r="C1776" i="2" s="1"/>
  <c r="C1777" i="2" a="1"/>
  <c r="C1777" i="2" s="1"/>
  <c r="C1778" i="2" a="1"/>
  <c r="C1778" i="2" s="1"/>
  <c r="C1779" i="2" a="1"/>
  <c r="C1779" i="2" s="1"/>
  <c r="C1780" i="2" a="1"/>
  <c r="C1780" i="2" s="1"/>
  <c r="C1781" i="2" a="1"/>
  <c r="C1781" i="2" s="1"/>
  <c r="C1782" i="2" a="1"/>
  <c r="C1782" i="2" s="1"/>
  <c r="C1783" i="2" a="1"/>
  <c r="C1783" i="2" s="1"/>
  <c r="C1784" i="2" a="1"/>
  <c r="C1784" i="2" s="1"/>
  <c r="C1785" i="2" a="1"/>
  <c r="C1785" i="2" s="1"/>
  <c r="C1786" i="2" a="1"/>
  <c r="C1786" i="2" s="1"/>
  <c r="C1787" i="2" a="1"/>
  <c r="C1787" i="2" s="1"/>
  <c r="C1788" i="2" a="1"/>
  <c r="C1788" i="2" s="1"/>
  <c r="C1789" i="2" a="1"/>
  <c r="C1789" i="2" s="1"/>
  <c r="C1790" i="2" a="1"/>
  <c r="C1790" i="2" s="1"/>
  <c r="C1791" i="2" a="1"/>
  <c r="C1791" i="2"/>
  <c r="C1792" i="2" a="1"/>
  <c r="C1792" i="2" s="1"/>
  <c r="C1793" i="2" a="1"/>
  <c r="C1793" i="2" s="1"/>
  <c r="C1794" i="2" a="1"/>
  <c r="C1794" i="2" s="1"/>
  <c r="C1795" i="2" a="1"/>
  <c r="C1795" i="2"/>
  <c r="C1796" i="2" a="1"/>
  <c r="C1796" i="2" s="1"/>
  <c r="C1797" i="2" a="1"/>
  <c r="C1797" i="2" s="1"/>
  <c r="C1798" i="2" a="1"/>
  <c r="C1798" i="2" s="1"/>
  <c r="C1799" i="2" a="1"/>
  <c r="C1799" i="2" s="1"/>
  <c r="C1800" i="2" a="1"/>
  <c r="C1800" i="2" s="1"/>
  <c r="C1801" i="2" a="1"/>
  <c r="C1801" i="2"/>
  <c r="C1802" i="2" a="1"/>
  <c r="C1802" i="2" s="1"/>
  <c r="C1803" i="2" a="1"/>
  <c r="C1803" i="2" s="1"/>
  <c r="C1804" i="2" a="1"/>
  <c r="C1804" i="2"/>
  <c r="C1805" i="2" a="1"/>
  <c r="C1805" i="2" s="1"/>
  <c r="C1806" i="2" a="1"/>
  <c r="C1806" i="2"/>
  <c r="C1807" i="2" a="1"/>
  <c r="C1807" i="2" s="1"/>
  <c r="C1808" i="2" a="1"/>
  <c r="C1808" i="2" s="1"/>
  <c r="C1809" i="2" a="1"/>
  <c r="C1809" i="2"/>
  <c r="C1810" i="2" a="1"/>
  <c r="C1810" i="2" s="1"/>
  <c r="C1811" i="2" a="1"/>
  <c r="C1811" i="2" s="1"/>
  <c r="C1812" i="2" a="1"/>
  <c r="C1812" i="2" s="1"/>
  <c r="C1813" i="2" a="1"/>
  <c r="C1813" i="2" s="1"/>
  <c r="C1814" i="2" a="1"/>
  <c r="C1814" i="2" s="1"/>
  <c r="C1815" i="2" a="1"/>
  <c r="C1815" i="2" s="1"/>
  <c r="C1816" i="2" a="1"/>
  <c r="C1816" i="2" s="1"/>
  <c r="C1817" i="2" a="1"/>
  <c r="C1817" i="2" s="1"/>
  <c r="C1818" i="2" a="1"/>
  <c r="C1818" i="2" s="1"/>
  <c r="C1819" i="2" a="1"/>
  <c r="C1819" i="2" s="1"/>
  <c r="C1820" i="2" a="1"/>
  <c r="C1820" i="2" s="1"/>
  <c r="C1821" i="2" a="1"/>
  <c r="C1821" i="2" s="1"/>
  <c r="C1822" i="2" a="1"/>
  <c r="C1822" i="2" s="1"/>
  <c r="C1823" i="2" a="1"/>
  <c r="C1823" i="2" s="1"/>
  <c r="C1824" i="2" a="1"/>
  <c r="C1824" i="2"/>
  <c r="C1825" i="2" a="1"/>
  <c r="C1825" i="2" s="1"/>
  <c r="C1826" i="2" a="1"/>
  <c r="C1826" i="2" s="1"/>
  <c r="C1827" i="2" a="1"/>
  <c r="C1827" i="2" s="1"/>
  <c r="C1828" i="2" a="1"/>
  <c r="C1828" i="2" s="1"/>
  <c r="C1829" i="2" a="1"/>
  <c r="C1829" i="2"/>
  <c r="C1830" i="2" a="1"/>
  <c r="C1830" i="2" s="1"/>
  <c r="C1831" i="2" a="1"/>
  <c r="C1831" i="2" s="1"/>
  <c r="C1832" i="2" a="1"/>
  <c r="C1832" i="2" s="1"/>
  <c r="C1833" i="2" a="1"/>
  <c r="C1833" i="2" s="1"/>
  <c r="C1834" i="2" a="1"/>
  <c r="C1834" i="2"/>
  <c r="C1835" i="2" a="1"/>
  <c r="C1835" i="2"/>
  <c r="C1836" i="2" a="1"/>
  <c r="C1836" i="2" s="1"/>
  <c r="C1837" i="2" a="1"/>
  <c r="C1837" i="2" s="1"/>
  <c r="C1838" i="2" a="1"/>
  <c r="C1838" i="2" s="1"/>
  <c r="C1839" i="2" a="1"/>
  <c r="C1839" i="2"/>
  <c r="C1840" i="2" a="1"/>
  <c r="C1840" i="2" s="1"/>
  <c r="C1841" i="2" a="1"/>
  <c r="C1841" i="2" s="1"/>
  <c r="C1842" i="2" a="1"/>
  <c r="C1842" i="2"/>
  <c r="C1843" i="2" a="1"/>
  <c r="C1843" i="2" s="1"/>
  <c r="C1844" i="2" a="1"/>
  <c r="C1844" i="2" s="1"/>
  <c r="C1845" i="2" a="1"/>
  <c r="C1845" i="2" s="1"/>
  <c r="C1846" i="2" a="1"/>
  <c r="C1846" i="2" s="1"/>
  <c r="C1847" i="2" a="1"/>
  <c r="C1847" i="2" s="1"/>
  <c r="C1848" i="2" a="1"/>
  <c r="C1848" i="2" s="1"/>
  <c r="C1849" i="2" a="1"/>
  <c r="C1849" i="2" s="1"/>
  <c r="C1850" i="2" a="1"/>
  <c r="C1850" i="2" s="1"/>
  <c r="C1851" i="2" a="1"/>
  <c r="C1851" i="2" s="1"/>
  <c r="C1852" i="2" a="1"/>
  <c r="C1852" i="2"/>
  <c r="C1853" i="2" a="1"/>
  <c r="C1853" i="2" s="1"/>
  <c r="C1854" i="2" a="1"/>
  <c r="C1854" i="2" s="1"/>
  <c r="C1855" i="2" a="1"/>
  <c r="C1855" i="2" s="1"/>
  <c r="C1856" i="2" a="1"/>
  <c r="C1856" i="2" s="1"/>
  <c r="C1857" i="2" a="1"/>
  <c r="C1857" i="2" s="1"/>
  <c r="C1858" i="2" a="1"/>
  <c r="C1858" i="2" s="1"/>
  <c r="C1859" i="2" a="1"/>
  <c r="C1859" i="2" s="1"/>
  <c r="C1860" i="2" a="1"/>
  <c r="C1860" i="2"/>
  <c r="C1861" i="2" a="1"/>
  <c r="C1861" i="2" s="1"/>
  <c r="C1862" i="2" a="1"/>
  <c r="C1862" i="2" s="1"/>
  <c r="C1863" i="2" a="1"/>
  <c r="C1863" i="2"/>
  <c r="C1864" i="2" a="1"/>
  <c r="C1864" i="2" s="1"/>
  <c r="C1865" i="2" a="1"/>
  <c r="C1865" i="2" s="1"/>
  <c r="C1866" i="2" a="1"/>
  <c r="C1866" i="2" s="1"/>
  <c r="C1867" i="2" a="1"/>
  <c r="C1867" i="2" s="1"/>
  <c r="C1868" i="2" a="1"/>
  <c r="C1868" i="2" s="1"/>
  <c r="C1869" i="2" a="1"/>
  <c r="C1869" i="2" s="1"/>
  <c r="C1870" i="2" a="1"/>
  <c r="C1870" i="2" s="1"/>
  <c r="C1871" i="2" a="1"/>
  <c r="C1871" i="2" s="1"/>
  <c r="C1872" i="2" a="1"/>
  <c r="C1872" i="2" s="1"/>
  <c r="C1873" i="2" a="1"/>
  <c r="C1873" i="2" s="1"/>
  <c r="C1874" i="2" a="1"/>
  <c r="C1874" i="2" s="1"/>
  <c r="C1875" i="2" a="1"/>
  <c r="C1875" i="2" s="1"/>
  <c r="C1876" i="2" a="1"/>
  <c r="C1876" i="2" s="1"/>
  <c r="C1877" i="2" a="1"/>
  <c r="C1877" i="2" s="1"/>
  <c r="C1878" i="2" a="1"/>
  <c r="C1878" i="2"/>
  <c r="C1879" i="2" a="1"/>
  <c r="C1879" i="2" s="1"/>
  <c r="C1880" i="2" a="1"/>
  <c r="C1880" i="2" s="1"/>
  <c r="C1881" i="2" a="1"/>
  <c r="C1881" i="2" s="1"/>
  <c r="C1882" i="2" a="1"/>
  <c r="C1882" i="2" s="1"/>
  <c r="C1883" i="2" a="1"/>
  <c r="C1883" i="2"/>
  <c r="C1884" i="2" a="1"/>
  <c r="C1884" i="2" s="1"/>
  <c r="C1885" i="2" a="1"/>
  <c r="C1885" i="2" s="1"/>
  <c r="C1886" i="2" a="1"/>
  <c r="C1886" i="2" s="1"/>
  <c r="C1887" i="2" a="1"/>
  <c r="C1887" i="2" s="1"/>
  <c r="C1888" i="2" a="1"/>
  <c r="C1888" i="2"/>
  <c r="C1889" i="2" a="1"/>
  <c r="C1889" i="2"/>
  <c r="C1890" i="2" a="1"/>
  <c r="C1890" i="2" s="1"/>
  <c r="C1891" i="2" a="1"/>
  <c r="C1891" i="2"/>
  <c r="C1892" i="2" a="1"/>
  <c r="C1892" i="2" s="1"/>
  <c r="C1893" i="2" a="1"/>
  <c r="C1893" i="2" s="1"/>
  <c r="C1894" i="2" a="1"/>
  <c r="C1894" i="2" s="1"/>
  <c r="C1895" i="2" a="1"/>
  <c r="C1895" i="2"/>
  <c r="C1896" i="2" a="1"/>
  <c r="C1896" i="2"/>
  <c r="C1897" i="2" a="1"/>
  <c r="C1897" i="2" s="1"/>
  <c r="C1898" i="2" a="1"/>
  <c r="C1898" i="2" s="1"/>
  <c r="C1899" i="2" a="1"/>
  <c r="C1899" i="2" s="1"/>
  <c r="C1900" i="2" a="1"/>
  <c r="C1900" i="2" s="1"/>
  <c r="C1901" i="2" a="1"/>
  <c r="C1901" i="2"/>
  <c r="C1902" i="2" a="1"/>
  <c r="C1902" i="2" s="1"/>
  <c r="C1903" i="2" a="1"/>
  <c r="C1903" i="2" s="1"/>
  <c r="C1904" i="2" a="1"/>
  <c r="C1904" i="2" s="1"/>
  <c r="C1905" i="2" a="1"/>
  <c r="C1905" i="2" s="1"/>
  <c r="C1906" i="2" a="1"/>
  <c r="C1906" i="2" s="1"/>
  <c r="C1907" i="2" a="1"/>
  <c r="C1907" i="2" s="1"/>
  <c r="C1908" i="2" a="1"/>
  <c r="C1908" i="2" s="1"/>
  <c r="C1909" i="2" a="1"/>
  <c r="C1909" i="2" s="1"/>
  <c r="C1910" i="2" a="1"/>
  <c r="C1910" i="2" s="1"/>
  <c r="C1911" i="2" a="1"/>
  <c r="C1911" i="2" s="1"/>
  <c r="C1912" i="2" a="1"/>
  <c r="C1912" i="2" s="1"/>
  <c r="C1913" i="2" a="1"/>
  <c r="C1913" i="2" s="1"/>
  <c r="C1914" i="2" a="1"/>
  <c r="C1914" i="2" s="1"/>
  <c r="C1915" i="2" a="1"/>
  <c r="C1915" i="2" s="1"/>
  <c r="C1916" i="2" a="1"/>
  <c r="C1916" i="2" s="1"/>
  <c r="C1917" i="2" a="1"/>
  <c r="C1917" i="2" s="1"/>
  <c r="C1918" i="2" a="1"/>
  <c r="C1918" i="2" s="1"/>
  <c r="C1919" i="2" a="1"/>
  <c r="C1919" i="2"/>
  <c r="C1920" i="2" a="1"/>
  <c r="C1920" i="2" s="1"/>
  <c r="C1921" i="2" a="1"/>
  <c r="C1921" i="2" s="1"/>
  <c r="C1922" i="2" a="1"/>
  <c r="C1922" i="2" s="1"/>
  <c r="C1923" i="2" a="1"/>
  <c r="C1923" i="2" s="1"/>
  <c r="C1924" i="2" a="1"/>
  <c r="C1924" i="2" s="1"/>
  <c r="C1925" i="2" a="1"/>
  <c r="C1925" i="2" s="1"/>
  <c r="C1926" i="2" a="1"/>
  <c r="C1926" i="2" s="1"/>
  <c r="C1927" i="2" a="1"/>
  <c r="C1927" i="2" s="1"/>
  <c r="C1928" i="2" a="1"/>
  <c r="C1928" i="2" s="1"/>
  <c r="C1929" i="2" a="1"/>
  <c r="C1929" i="2" s="1"/>
  <c r="C1930" i="2" a="1"/>
  <c r="C1930" i="2" s="1"/>
  <c r="C1931" i="2" a="1"/>
  <c r="C1931" i="2" s="1"/>
  <c r="C1932" i="2" a="1"/>
  <c r="C1932" i="2" s="1"/>
  <c r="C1933" i="2" a="1"/>
  <c r="C1933" i="2"/>
  <c r="C1934" i="2" a="1"/>
  <c r="C1934" i="2" s="1"/>
  <c r="C1935" i="2" a="1"/>
  <c r="C1935" i="2" s="1"/>
  <c r="C1936" i="2" a="1"/>
  <c r="C1936" i="2" s="1"/>
  <c r="C1937" i="2" a="1"/>
  <c r="C1937" i="2" s="1"/>
  <c r="C1938" i="2" a="1"/>
  <c r="C1938" i="2" s="1"/>
  <c r="C1939" i="2" a="1"/>
  <c r="C1939" i="2" s="1"/>
  <c r="C1940" i="2" a="1"/>
  <c r="C1940" i="2" s="1"/>
  <c r="C1941" i="2" a="1"/>
  <c r="C1941" i="2" s="1"/>
  <c r="C1942" i="2" a="1"/>
  <c r="C1942" i="2"/>
  <c r="C1943" i="2" a="1"/>
  <c r="C1943" i="2" s="1"/>
  <c r="C1944" i="2" a="1"/>
  <c r="C1944" i="2" s="1"/>
  <c r="C1945" i="2" a="1"/>
  <c r="C1945" i="2" s="1"/>
  <c r="C1946" i="2" a="1"/>
  <c r="C1946" i="2" s="1"/>
  <c r="C1947" i="2" a="1"/>
  <c r="C1947" i="2" s="1"/>
  <c r="C1948" i="2" a="1"/>
  <c r="C1948" i="2"/>
  <c r="C1949" i="2" a="1"/>
  <c r="C1949" i="2" s="1"/>
  <c r="C1950" i="2" a="1"/>
  <c r="C1950" i="2" s="1"/>
  <c r="C1951" i="2" a="1"/>
  <c r="C1951" i="2" s="1"/>
  <c r="C1952" i="2" a="1"/>
  <c r="C1952" i="2" s="1"/>
  <c r="C1953" i="2" a="1"/>
  <c r="C1953" i="2" s="1"/>
  <c r="C1954" i="2" a="1"/>
  <c r="C1954" i="2" s="1"/>
  <c r="C1955" i="2" a="1"/>
  <c r="C1955" i="2" s="1"/>
  <c r="C1956" i="2" a="1"/>
  <c r="C1956" i="2" s="1"/>
  <c r="C1957" i="2" a="1"/>
  <c r="C1957" i="2" s="1"/>
  <c r="C1958" i="2" a="1"/>
  <c r="C1958" i="2" s="1"/>
  <c r="C1959" i="2" a="1"/>
  <c r="C1959" i="2" s="1"/>
  <c r="C1960" i="2" a="1"/>
  <c r="C1960" i="2"/>
  <c r="C1961" i="2" a="1"/>
  <c r="C1961" i="2" s="1"/>
  <c r="C1962" i="2" a="1"/>
  <c r="C1962" i="2" s="1"/>
  <c r="C1963" i="2" a="1"/>
  <c r="C1963" i="2" s="1"/>
  <c r="C1964" i="2" a="1"/>
  <c r="C1964" i="2" s="1"/>
  <c r="C1965" i="2" a="1"/>
  <c r="C1965" i="2" s="1"/>
  <c r="C1966" i="2" a="1"/>
  <c r="C1966" i="2" s="1"/>
  <c r="C1967" i="2" a="1"/>
  <c r="C1967" i="2" s="1"/>
  <c r="C1968" i="2" a="1"/>
  <c r="C1968" i="2"/>
  <c r="C1969" i="2" a="1"/>
  <c r="C1969" i="2" s="1"/>
  <c r="C1970" i="2" a="1"/>
  <c r="C1970" i="2" s="1"/>
  <c r="C1971" i="2" a="1"/>
  <c r="C1971" i="2" s="1"/>
  <c r="C1972" i="2" a="1"/>
  <c r="C1972" i="2"/>
  <c r="C1973" i="2" a="1"/>
  <c r="C1973" i="2" s="1"/>
  <c r="C1974" i="2" a="1"/>
  <c r="C1974" i="2" s="1"/>
  <c r="C1975" i="2" a="1"/>
  <c r="C1975" i="2" s="1"/>
  <c r="C1976" i="2" a="1"/>
  <c r="C1976" i="2" s="1"/>
  <c r="C1977" i="2" a="1"/>
  <c r="C1977" i="2" s="1"/>
  <c r="C1978" i="2" a="1"/>
  <c r="C1978" i="2" s="1"/>
  <c r="C1979" i="2" a="1"/>
  <c r="C1979" i="2"/>
  <c r="C1980" i="2" a="1"/>
  <c r="C1980" i="2" s="1"/>
  <c r="C1981" i="2" a="1"/>
  <c r="C1981" i="2" s="1"/>
  <c r="C1982" i="2" a="1"/>
  <c r="C1982" i="2" s="1"/>
  <c r="C1983" i="2" a="1"/>
  <c r="C1983" i="2" s="1"/>
  <c r="C1984" i="2" a="1"/>
  <c r="C1984" i="2" s="1"/>
  <c r="C1985" i="2" a="1"/>
  <c r="C1985" i="2" s="1"/>
  <c r="C1986" i="2" a="1"/>
  <c r="C1986" i="2"/>
  <c r="C1987" i="2" a="1"/>
  <c r="C1987" i="2" s="1"/>
  <c r="C1988" i="2" a="1"/>
  <c r="C1988" i="2" s="1"/>
  <c r="C1989" i="2" a="1"/>
  <c r="C1989" i="2" s="1"/>
  <c r="C1990" i="2" a="1"/>
  <c r="C1990" i="2" s="1"/>
  <c r="C1991" i="2" a="1"/>
  <c r="C1991" i="2" s="1"/>
  <c r="C1992" i="2" a="1"/>
  <c r="C1992" i="2" s="1"/>
  <c r="C1993" i="2" a="1"/>
  <c r="C1993" i="2" s="1"/>
  <c r="C1994" i="2" a="1"/>
  <c r="C1994" i="2" s="1"/>
  <c r="C1995" i="2" a="1"/>
  <c r="C1995" i="2" s="1"/>
  <c r="C1996" i="2" a="1"/>
  <c r="C1996" i="2" s="1"/>
  <c r="C1997" i="2" a="1"/>
  <c r="C1997" i="2" s="1"/>
  <c r="C1998" i="2" a="1"/>
  <c r="C1998" i="2" s="1"/>
  <c r="C1999" i="2" a="1"/>
  <c r="C1999" i="2"/>
  <c r="C2000" i="2" a="1"/>
  <c r="C2000" i="2" s="1"/>
  <c r="C2001" i="2" a="1"/>
  <c r="C2001" i="2" s="1"/>
  <c r="C2002" i="2" a="1"/>
  <c r="C2002" i="2" s="1"/>
  <c r="C2003" i="2" a="1"/>
  <c r="C2003" i="2" s="1"/>
  <c r="C2004" i="2" a="1"/>
  <c r="C2004" i="2" s="1"/>
  <c r="C2005" i="2" a="1"/>
  <c r="C2005" i="2" s="1"/>
  <c r="C2006" i="2" a="1"/>
  <c r="C2006" i="2" s="1"/>
  <c r="C2007" i="2" a="1"/>
  <c r="C2007" i="2"/>
  <c r="C2008" i="2" a="1"/>
  <c r="C2008" i="2" s="1"/>
  <c r="C2009" i="2" a="1"/>
  <c r="C2009" i="2" s="1"/>
  <c r="C2010" i="2" a="1"/>
  <c r="C2010" i="2" s="1"/>
  <c r="C2011" i="2" a="1"/>
  <c r="C2011" i="2" s="1"/>
  <c r="C2012" i="2" a="1"/>
  <c r="C2012" i="2" s="1"/>
  <c r="C2013" i="2" a="1"/>
  <c r="C2013" i="2" s="1"/>
  <c r="C2014" i="2" a="1"/>
  <c r="C2014" i="2" s="1"/>
  <c r="C2015" i="2" a="1"/>
  <c r="C2015" i="2" s="1"/>
  <c r="C2016" i="2" a="1"/>
  <c r="C2016" i="2" s="1"/>
  <c r="C2017" i="2" a="1"/>
  <c r="C2017" i="2" s="1"/>
  <c r="C2018" i="2" a="1"/>
  <c r="C2018" i="2" s="1"/>
  <c r="C2019" i="2" a="1"/>
  <c r="C2019" i="2" s="1"/>
  <c r="C2020" i="2" a="1"/>
  <c r="C2020" i="2" s="1"/>
  <c r="C2021" i="2" a="1"/>
  <c r="C2021" i="2" s="1"/>
  <c r="C2022" i="2" a="1"/>
  <c r="C2022" i="2" s="1"/>
  <c r="C2023" i="2" a="1"/>
  <c r="C2023" i="2" s="1"/>
  <c r="C2024" i="2" a="1"/>
  <c r="C2024" i="2" s="1"/>
  <c r="C2025" i="2" a="1"/>
  <c r="C2025" i="2" s="1"/>
  <c r="C2026" i="2" a="1"/>
  <c r="C2026" i="2" s="1"/>
  <c r="C2027" i="2" a="1"/>
  <c r="C2027" i="2" s="1"/>
  <c r="C2028" i="2" a="1"/>
  <c r="C2028" i="2" s="1"/>
  <c r="C2029" i="2" a="1"/>
  <c r="C2029" i="2" s="1"/>
  <c r="C2030" i="2" a="1"/>
  <c r="C2030" i="2" s="1"/>
  <c r="C2031" i="2" a="1"/>
  <c r="C2031" i="2"/>
  <c r="C2032" i="2" a="1"/>
  <c r="C2032" i="2" s="1"/>
  <c r="C2033" i="2" a="1"/>
  <c r="C2033" i="2" s="1"/>
  <c r="C2034" i="2" a="1"/>
  <c r="C2034" i="2" s="1"/>
  <c r="C2035" i="2" a="1"/>
  <c r="C2035" i="2" s="1"/>
  <c r="C2036" i="2" a="1"/>
  <c r="C2036" i="2" s="1"/>
  <c r="C2037" i="2" a="1"/>
  <c r="C2037" i="2"/>
  <c r="C2038" i="2" a="1"/>
  <c r="C2038" i="2"/>
  <c r="C2039" i="2" a="1"/>
  <c r="C2039" i="2" s="1"/>
  <c r="C2040" i="2" a="1"/>
  <c r="C2040" i="2" s="1"/>
  <c r="C2041" i="2" a="1"/>
  <c r="C2041" i="2" s="1"/>
  <c r="C2042" i="2" a="1"/>
  <c r="C2042" i="2" s="1"/>
  <c r="C2043" i="2" a="1"/>
  <c r="C2043" i="2" s="1"/>
  <c r="C2044" i="2" a="1"/>
  <c r="C2044" i="2" s="1"/>
  <c r="C2045" i="2" a="1"/>
  <c r="C2045" i="2" s="1"/>
  <c r="C2046" i="2" a="1"/>
  <c r="C2046" i="2" s="1"/>
  <c r="C2047" i="2" a="1"/>
  <c r="C2047" i="2" s="1"/>
  <c r="C2048" i="2" a="1"/>
  <c r="C2048" i="2" s="1"/>
  <c r="C2049" i="2" a="1"/>
  <c r="C2049" i="2" s="1"/>
  <c r="C2050" i="2" a="1"/>
  <c r="C2050" i="2" s="1"/>
  <c r="C2051" i="2" a="1"/>
  <c r="C2051" i="2" s="1"/>
  <c r="C2052" i="2" a="1"/>
  <c r="C2052" i="2" s="1"/>
  <c r="C2053" i="2" a="1"/>
  <c r="C2053" i="2"/>
  <c r="C2054" i="2" a="1"/>
  <c r="C2054" i="2" s="1"/>
  <c r="C2055" i="2" a="1"/>
  <c r="C2055" i="2" s="1"/>
  <c r="C2056" i="2" a="1"/>
  <c r="C2056" i="2" s="1"/>
  <c r="C2057" i="2" a="1"/>
  <c r="C2057" i="2" s="1"/>
  <c r="C2058" i="2" a="1"/>
  <c r="C2058" i="2" s="1"/>
  <c r="C2059" i="2" a="1"/>
  <c r="C2059" i="2" s="1"/>
  <c r="C2060" i="2" a="1"/>
  <c r="C2060" i="2" s="1"/>
  <c r="C2061" i="2" a="1"/>
  <c r="C2061" i="2" s="1"/>
  <c r="C2062" i="2" a="1"/>
  <c r="C2062" i="2" s="1"/>
  <c r="C2063" i="2" a="1"/>
  <c r="C2063" i="2" s="1"/>
  <c r="C2064" i="2" a="1"/>
  <c r="C2064" i="2"/>
  <c r="C2065" i="2" a="1"/>
  <c r="C2065" i="2" s="1"/>
  <c r="C2066" i="2" a="1"/>
  <c r="C2066" i="2" s="1"/>
  <c r="C2067" i="2" a="1"/>
  <c r="C2067" i="2" s="1"/>
  <c r="C2068" i="2" a="1"/>
  <c r="C2068" i="2" s="1"/>
  <c r="C2069" i="2" a="1"/>
  <c r="C2069" i="2" s="1"/>
  <c r="C2070" i="2" a="1"/>
  <c r="C2070" i="2" s="1"/>
  <c r="C2071" i="2" a="1"/>
  <c r="C2071" i="2" s="1"/>
  <c r="C2072" i="2" a="1"/>
  <c r="C2072" i="2" s="1"/>
  <c r="C2073" i="2" a="1"/>
  <c r="C2073" i="2" s="1"/>
  <c r="C2074" i="2" a="1"/>
  <c r="C2074" i="2" s="1"/>
  <c r="C2075" i="2" a="1"/>
  <c r="C2075" i="2" s="1"/>
  <c r="C2076" i="2" a="1"/>
  <c r="C2076" i="2" s="1"/>
  <c r="C2077" i="2" a="1"/>
  <c r="C2077" i="2" s="1"/>
  <c r="C2078" i="2" a="1"/>
  <c r="C2078" i="2" s="1"/>
  <c r="C2079" i="2" a="1"/>
  <c r="C2079" i="2"/>
  <c r="C2080" i="2" a="1"/>
  <c r="C2080" i="2" s="1"/>
  <c r="C2081" i="2" a="1"/>
  <c r="C2081" i="2"/>
  <c r="C2082" i="2" a="1"/>
  <c r="C2082" i="2" s="1"/>
  <c r="C2083" i="2" a="1"/>
  <c r="C2083" i="2" s="1"/>
  <c r="C2084" i="2" a="1"/>
  <c r="C2084" i="2" s="1"/>
  <c r="C2085" i="2" a="1"/>
  <c r="C2085" i="2" s="1"/>
  <c r="C2086" i="2" a="1"/>
  <c r="C2086" i="2" s="1"/>
  <c r="C2087" i="2" a="1"/>
  <c r="C2087" i="2" s="1"/>
  <c r="C2088" i="2" a="1"/>
  <c r="C2088" i="2" s="1"/>
  <c r="C2089" i="2" a="1"/>
  <c r="C2089" i="2"/>
  <c r="C2090" i="2" a="1"/>
  <c r="C2090" i="2" s="1"/>
  <c r="C2091" i="2" a="1"/>
  <c r="C2091" i="2" s="1"/>
  <c r="C2092" i="2" a="1"/>
  <c r="C2092" i="2"/>
  <c r="C2093" i="2" a="1"/>
  <c r="C2093" i="2" s="1"/>
  <c r="C2094" i="2" a="1"/>
  <c r="C2094" i="2" s="1"/>
  <c r="C2095" i="2" a="1"/>
  <c r="C2095" i="2" s="1"/>
  <c r="C2096" i="2" a="1"/>
  <c r="C2096" i="2" s="1"/>
  <c r="C2097" i="2" a="1"/>
  <c r="C2097" i="2" s="1"/>
  <c r="C2098" i="2" a="1"/>
  <c r="C2098" i="2"/>
  <c r="C2099" i="2" a="1"/>
  <c r="C2099" i="2" s="1"/>
  <c r="C2100" i="2" a="1"/>
  <c r="C2100" i="2" s="1"/>
  <c r="C2101" i="2" a="1"/>
  <c r="C2101" i="2" s="1"/>
  <c r="C2102" i="2" a="1"/>
  <c r="C2102" i="2" s="1"/>
  <c r="C2103" i="2" a="1"/>
  <c r="C2103" i="2" s="1"/>
  <c r="C2104" i="2" a="1"/>
  <c r="C2104" i="2" s="1"/>
  <c r="C2105" i="2" a="1"/>
  <c r="C2105" i="2" s="1"/>
  <c r="C2106" i="2" a="1"/>
  <c r="C2106" i="2" s="1"/>
  <c r="C2107" i="2" a="1"/>
  <c r="C2107" i="2" s="1"/>
  <c r="C2108" i="2" a="1"/>
  <c r="C2108" i="2" s="1"/>
  <c r="C2109" i="2" a="1"/>
  <c r="C2109" i="2" s="1"/>
  <c r="C2110" i="2" a="1"/>
  <c r="C2110" i="2" s="1"/>
  <c r="C2111" i="2" a="1"/>
  <c r="C2111" i="2" s="1"/>
  <c r="C2112" i="2" a="1"/>
  <c r="C2112" i="2" s="1"/>
  <c r="C2113" i="2" a="1"/>
  <c r="C2113" i="2" s="1"/>
  <c r="C2114" i="2" a="1"/>
  <c r="C2114" i="2" s="1"/>
  <c r="C2115" i="2" a="1"/>
  <c r="C2115" i="2" s="1"/>
  <c r="C2116" i="2" a="1"/>
  <c r="C2116" i="2" s="1"/>
  <c r="C2117" i="2" a="1"/>
  <c r="C2117" i="2" s="1"/>
  <c r="C2118" i="2" a="1"/>
  <c r="C2118" i="2" s="1"/>
  <c r="C2119" i="2" a="1"/>
  <c r="C2119" i="2" s="1"/>
  <c r="C2120" i="2" a="1"/>
  <c r="C2120" i="2" s="1"/>
  <c r="C2121" i="2" a="1"/>
  <c r="C2121" i="2" s="1"/>
  <c r="C2122" i="2" a="1"/>
  <c r="C2122" i="2" s="1"/>
  <c r="C2123" i="2" a="1"/>
  <c r="C2123" i="2"/>
  <c r="C2124" i="2" a="1"/>
  <c r="C2124" i="2" s="1"/>
  <c r="C2125" i="2" a="1"/>
  <c r="C2125" i="2" s="1"/>
  <c r="C2126" i="2" a="1"/>
  <c r="C2126" i="2" s="1"/>
  <c r="C2127" i="2" a="1"/>
  <c r="C2127" i="2" s="1"/>
  <c r="C2128" i="2" a="1"/>
  <c r="C2128" i="2" s="1"/>
  <c r="C2129" i="2" a="1"/>
  <c r="C2129" i="2" s="1"/>
  <c r="C2130" i="2" a="1"/>
  <c r="C2130" i="2" s="1"/>
  <c r="C2131" i="2" a="1"/>
  <c r="C2131" i="2" s="1"/>
  <c r="C2132" i="2" a="1"/>
  <c r="C2132" i="2" s="1"/>
  <c r="C2133" i="2" a="1"/>
  <c r="C2133" i="2" s="1"/>
  <c r="C2134" i="2" a="1"/>
  <c r="C2134" i="2" s="1"/>
  <c r="C2135" i="2" a="1"/>
  <c r="C2135" i="2" s="1"/>
  <c r="C2136" i="2" a="1"/>
  <c r="C2136" i="2" s="1"/>
  <c r="C2137" i="2" a="1"/>
  <c r="C2137" i="2" s="1"/>
  <c r="C2138" i="2" a="1"/>
  <c r="C2138" i="2" s="1"/>
  <c r="C2139" i="2" a="1"/>
  <c r="C2139" i="2" s="1"/>
  <c r="C2140" i="2" a="1"/>
  <c r="C2140" i="2" s="1"/>
  <c r="C2141" i="2" a="1"/>
  <c r="C2141" i="2" s="1"/>
  <c r="C2142" i="2" a="1"/>
  <c r="C2142" i="2" s="1"/>
  <c r="C2143" i="2" a="1"/>
  <c r="C2143" i="2" s="1"/>
  <c r="C2144" i="2" a="1"/>
  <c r="C2144" i="2" s="1"/>
  <c r="C2145" i="2" a="1"/>
  <c r="C2145" i="2" s="1"/>
  <c r="C2146" i="2" a="1"/>
  <c r="C2146" i="2" s="1"/>
  <c r="C2147" i="2" a="1"/>
  <c r="C2147" i="2" s="1"/>
  <c r="C2148" i="2" a="1"/>
  <c r="C2148" i="2" s="1"/>
  <c r="C2149" i="2" a="1"/>
  <c r="C2149" i="2" s="1"/>
  <c r="C2150" i="2" a="1"/>
  <c r="C2150" i="2" s="1"/>
  <c r="C2151" i="2" a="1"/>
  <c r="C2151" i="2" s="1"/>
  <c r="C2152" i="2" a="1"/>
  <c r="C2152" i="2" s="1"/>
  <c r="C2153" i="2" a="1"/>
  <c r="C2153" i="2" s="1"/>
  <c r="C2154" i="2" a="1"/>
  <c r="C2154" i="2"/>
  <c r="C2155" i="2" a="1"/>
  <c r="C2155" i="2" s="1"/>
  <c r="C2156" i="2" a="1"/>
  <c r="C2156" i="2" s="1"/>
  <c r="C2157" i="2" a="1"/>
  <c r="C2157" i="2"/>
  <c r="C2158" i="2" a="1"/>
  <c r="C2158" i="2" s="1"/>
  <c r="C2159" i="2" a="1"/>
  <c r="C2159" i="2" s="1"/>
  <c r="C2160" i="2" a="1"/>
  <c r="C2160" i="2" s="1"/>
  <c r="C2161" i="2" a="1"/>
  <c r="C2161" i="2" s="1"/>
  <c r="C2162" i="2" a="1"/>
  <c r="C2162" i="2" s="1"/>
  <c r="C2163" i="2" a="1"/>
  <c r="C2163" i="2" s="1"/>
  <c r="C2164" i="2" a="1"/>
  <c r="C2164" i="2" s="1"/>
  <c r="C2165" i="2" a="1"/>
  <c r="C2165" i="2"/>
  <c r="C2166" i="2" a="1"/>
  <c r="C2166" i="2" s="1"/>
  <c r="C2167" i="2" a="1"/>
  <c r="C2167" i="2" s="1"/>
  <c r="C2168" i="2" a="1"/>
  <c r="C2168" i="2" s="1"/>
  <c r="C2169" i="2" a="1"/>
  <c r="C2169" i="2" s="1"/>
  <c r="C2170" i="2" a="1"/>
  <c r="C2170" i="2" s="1"/>
  <c r="C2171" i="2" a="1"/>
  <c r="C2171" i="2" s="1"/>
  <c r="C2172" i="2" a="1"/>
  <c r="C2172" i="2" s="1"/>
  <c r="C2173" i="2" a="1"/>
  <c r="C2173" i="2"/>
  <c r="C2174" i="2" a="1"/>
  <c r="C2174" i="2" s="1"/>
  <c r="C2175" i="2" a="1"/>
  <c r="C2175" i="2" s="1"/>
  <c r="C2176" i="2" a="1"/>
  <c r="C2176" i="2" s="1"/>
  <c r="C2177" i="2" a="1"/>
  <c r="C2177" i="2" s="1"/>
  <c r="C2178" i="2" a="1"/>
  <c r="C2178" i="2" s="1"/>
  <c r="C2179" i="2" a="1"/>
  <c r="C2179" i="2" s="1"/>
  <c r="C2180" i="2" a="1"/>
  <c r="C2180" i="2" s="1"/>
  <c r="C2181" i="2" a="1"/>
  <c r="C2181" i="2" s="1"/>
  <c r="C2182" i="2" a="1"/>
  <c r="C2182" i="2" s="1"/>
  <c r="C2183" i="2" a="1"/>
  <c r="C2183" i="2" s="1"/>
  <c r="C2184" i="2" a="1"/>
  <c r="C2184" i="2" s="1"/>
  <c r="C2185" i="2" a="1"/>
  <c r="C2185" i="2"/>
  <c r="C2186" i="2" a="1"/>
  <c r="C2186" i="2" s="1"/>
  <c r="C2187" i="2" a="1"/>
  <c r="C2187" i="2"/>
  <c r="C2188" i="2" a="1"/>
  <c r="C2188" i="2" s="1"/>
  <c r="C2189" i="2" a="1"/>
  <c r="C2189" i="2" s="1"/>
  <c r="C2190" i="2" a="1"/>
  <c r="C2190" i="2" s="1"/>
  <c r="C2191" i="2" a="1"/>
  <c r="C2191" i="2" s="1"/>
  <c r="C2192" i="2" a="1"/>
  <c r="C2192" i="2" s="1"/>
  <c r="C2193" i="2" a="1"/>
  <c r="C2193" i="2" s="1"/>
  <c r="C2194" i="2" a="1"/>
  <c r="C2194" i="2" s="1"/>
  <c r="C2195" i="2" a="1"/>
  <c r="C2195" i="2" s="1"/>
  <c r="C2196" i="2" a="1"/>
  <c r="C2196" i="2" s="1"/>
  <c r="C2197" i="2" a="1"/>
  <c r="C2197" i="2" s="1"/>
  <c r="C2198" i="2" a="1"/>
  <c r="C2198" i="2" s="1"/>
  <c r="C2199" i="2" a="1"/>
  <c r="C2199" i="2"/>
  <c r="C2200" i="2" a="1"/>
  <c r="C2200" i="2" s="1"/>
  <c r="C2201" i="2" a="1"/>
  <c r="C2201" i="2" s="1"/>
  <c r="C2202" i="2" a="1"/>
  <c r="C2202" i="2" s="1"/>
  <c r="C2203" i="2" a="1"/>
  <c r="C2203" i="2" s="1"/>
  <c r="C2204" i="2" a="1"/>
  <c r="C2204" i="2" s="1"/>
  <c r="C2205" i="2" a="1"/>
  <c r="C2205" i="2" s="1"/>
  <c r="C2206" i="2" a="1"/>
  <c r="C2206" i="2" s="1"/>
  <c r="C2207" i="2" a="1"/>
  <c r="C2207" i="2"/>
  <c r="C2208" i="2" a="1"/>
  <c r="C2208" i="2" s="1"/>
  <c r="C2209" i="2" a="1"/>
  <c r="C2209" i="2" s="1"/>
  <c r="C2210" i="2" a="1"/>
  <c r="C2210" i="2" s="1"/>
  <c r="C2211" i="2" a="1"/>
  <c r="C2211" i="2" s="1"/>
  <c r="C2212" i="2" a="1"/>
  <c r="C2212" i="2" s="1"/>
  <c r="C2213" i="2" a="1"/>
  <c r="C2213" i="2" s="1"/>
  <c r="C2214" i="2" a="1"/>
  <c r="C2214" i="2" s="1"/>
  <c r="C2215" i="2" a="1"/>
  <c r="C2215" i="2"/>
  <c r="C2216" i="2" a="1"/>
  <c r="C2216" i="2" s="1"/>
  <c r="C2217" i="2" a="1"/>
  <c r="C2217" i="2"/>
  <c r="C2218" i="2" a="1"/>
  <c r="C2218" i="2" s="1"/>
  <c r="C2219" i="2" a="1"/>
  <c r="C2219" i="2" s="1"/>
  <c r="C2220" i="2" a="1"/>
  <c r="C2220" i="2" s="1"/>
  <c r="C2221" i="2" a="1"/>
  <c r="C2221" i="2" s="1"/>
  <c r="C2222" i="2" a="1"/>
  <c r="C2222" i="2" s="1"/>
  <c r="C2223" i="2" a="1"/>
  <c r="C2223" i="2"/>
  <c r="C2224" i="2" a="1"/>
  <c r="C2224" i="2" s="1"/>
  <c r="C2225" i="2" a="1"/>
  <c r="C2225" i="2" s="1"/>
  <c r="C2226" i="2" a="1"/>
  <c r="C2226" i="2" s="1"/>
  <c r="C2227" i="2" a="1"/>
  <c r="C2227" i="2" s="1"/>
  <c r="C2228" i="2" a="1"/>
  <c r="C2228" i="2" s="1"/>
  <c r="C2229" i="2" a="1"/>
  <c r="C2229" i="2"/>
  <c r="C2230" i="2" a="1"/>
  <c r="C2230" i="2" s="1"/>
  <c r="C2231" i="2" a="1"/>
  <c r="C2231" i="2" s="1"/>
  <c r="C2232" i="2" a="1"/>
  <c r="C2232" i="2" s="1"/>
  <c r="C2233" i="2" a="1"/>
  <c r="C2233" i="2" s="1"/>
  <c r="C2234" i="2" a="1"/>
  <c r="C2234" i="2" s="1"/>
  <c r="C2235" i="2" a="1"/>
  <c r="C2235" i="2"/>
  <c r="C2236" i="2" a="1"/>
  <c r="C2236" i="2" s="1"/>
  <c r="C2237" i="2" a="1"/>
  <c r="C2237" i="2"/>
  <c r="C2238" i="2" a="1"/>
  <c r="C2238" i="2" s="1"/>
  <c r="C2239" i="2" a="1"/>
  <c r="C2239" i="2" s="1"/>
  <c r="C2240" i="2" a="1"/>
  <c r="C2240" i="2" s="1"/>
  <c r="C2241" i="2" a="1"/>
  <c r="C2241" i="2" s="1"/>
  <c r="C2242" i="2" a="1"/>
  <c r="C2242" i="2" s="1"/>
  <c r="C2243" i="2" a="1"/>
  <c r="C2243" i="2" s="1"/>
  <c r="C2244" i="2" a="1"/>
  <c r="C2244" i="2" s="1"/>
  <c r="C2245" i="2" a="1"/>
  <c r="C2245" i="2"/>
  <c r="C2246" i="2" a="1"/>
  <c r="C2246" i="2" s="1"/>
  <c r="C2247" i="2" a="1"/>
  <c r="C2247" i="2" s="1"/>
  <c r="C2248" i="2" a="1"/>
  <c r="C2248" i="2" s="1"/>
  <c r="C2249" i="2" a="1"/>
  <c r="C2249" i="2" s="1"/>
  <c r="C2250" i="2" a="1"/>
  <c r="C2250" i="2" s="1"/>
  <c r="C2251" i="2" a="1"/>
  <c r="C2251" i="2" s="1"/>
  <c r="C2252" i="2" a="1"/>
  <c r="C2252" i="2" s="1"/>
  <c r="C2253" i="2" a="1"/>
  <c r="C2253" i="2" s="1"/>
  <c r="C2254" i="2" a="1"/>
  <c r="C2254" i="2" s="1"/>
  <c r="C2255" i="2" a="1"/>
  <c r="C2255" i="2" s="1"/>
  <c r="C2256" i="2" a="1"/>
  <c r="C2256" i="2" s="1"/>
  <c r="C2257" i="2" a="1"/>
  <c r="C2257" i="2"/>
  <c r="C2258" i="2" a="1"/>
  <c r="C2258" i="2" s="1"/>
  <c r="C2259" i="2" a="1"/>
  <c r="C2259" i="2" s="1"/>
  <c r="C2260" i="2" a="1"/>
  <c r="C2260" i="2" s="1"/>
  <c r="C2261" i="2" a="1"/>
  <c r="C2261" i="2" s="1"/>
  <c r="C2262" i="2" a="1"/>
  <c r="C2262" i="2" s="1"/>
  <c r="C2263" i="2" a="1"/>
  <c r="C2263" i="2" s="1"/>
  <c r="C2264" i="2" a="1"/>
  <c r="C2264" i="2" s="1"/>
  <c r="C2265" i="2" a="1"/>
  <c r="C2265" i="2" s="1"/>
  <c r="C2266" i="2" a="1"/>
  <c r="C2266" i="2" s="1"/>
  <c r="C2267" i="2" a="1"/>
  <c r="C2267" i="2"/>
  <c r="C2268" i="2" a="1"/>
  <c r="C2268" i="2"/>
  <c r="C2269" i="2" a="1"/>
  <c r="C2269" i="2" s="1"/>
  <c r="C2270" i="2" a="1"/>
  <c r="C2270" i="2" s="1"/>
  <c r="C2271" i="2" a="1"/>
  <c r="C2271" i="2" s="1"/>
  <c r="C2272" i="2" a="1"/>
  <c r="C2272" i="2" s="1"/>
  <c r="C2273" i="2" a="1"/>
  <c r="C2273" i="2" s="1"/>
  <c r="C2274" i="2" a="1"/>
  <c r="C2274" i="2"/>
  <c r="C2275" i="2" a="1"/>
  <c r="C2275" i="2"/>
  <c r="C2276" i="2" a="1"/>
  <c r="C2276" i="2" s="1"/>
  <c r="C2277" i="2" a="1"/>
  <c r="C2277" i="2" s="1"/>
  <c r="C2278" i="2" a="1"/>
  <c r="C2278" i="2" s="1"/>
  <c r="C2279" i="2" a="1"/>
  <c r="C2279" i="2" s="1"/>
  <c r="C2280" i="2" a="1"/>
  <c r="C2280" i="2" s="1"/>
  <c r="C2281" i="2" a="1"/>
  <c r="C2281" i="2" s="1"/>
  <c r="C2282" i="2" a="1"/>
  <c r="C2282" i="2" s="1"/>
  <c r="C2283" i="2" a="1"/>
  <c r="C2283" i="2" s="1"/>
  <c r="C2284" i="2" a="1"/>
  <c r="C2284" i="2" s="1"/>
  <c r="C2285" i="2" a="1"/>
  <c r="C2285" i="2" s="1"/>
  <c r="C2286" i="2" a="1"/>
  <c r="C2286" i="2" s="1"/>
  <c r="C2287" i="2" a="1"/>
  <c r="C2287" i="2" s="1"/>
  <c r="C2288" i="2" a="1"/>
  <c r="C2288" i="2" s="1"/>
  <c r="C2289" i="2" a="1"/>
  <c r="C2289" i="2" s="1"/>
  <c r="C2290" i="2" a="1"/>
  <c r="C2290" i="2" s="1"/>
  <c r="C2291" i="2" a="1"/>
  <c r="C2291" i="2" s="1"/>
  <c r="C2292" i="2" a="1"/>
  <c r="C2292" i="2"/>
  <c r="C2293" i="2" a="1"/>
  <c r="C2293" i="2" s="1"/>
  <c r="C2294" i="2" a="1"/>
  <c r="C2294" i="2" s="1"/>
  <c r="C2295" i="2" a="1"/>
  <c r="C2295" i="2" s="1"/>
  <c r="C2296" i="2" a="1"/>
  <c r="C2296" i="2" s="1"/>
  <c r="C2297" i="2" a="1"/>
  <c r="C2297" i="2"/>
  <c r="C2298" i="2" a="1"/>
  <c r="C2298" i="2"/>
  <c r="C2299" i="2" a="1"/>
  <c r="C2299" i="2" s="1"/>
  <c r="C2300" i="2" a="1"/>
  <c r="C2300" i="2" s="1"/>
  <c r="C2301" i="2" a="1"/>
  <c r="C2301" i="2" s="1"/>
  <c r="C2302" i="2" a="1"/>
  <c r="C2302" i="2" s="1"/>
  <c r="C2303" i="2" a="1"/>
  <c r="C2303" i="2" s="1"/>
  <c r="C2304" i="2" a="1"/>
  <c r="C2304" i="2" s="1"/>
  <c r="C2305" i="2" a="1"/>
  <c r="C2305" i="2"/>
  <c r="C2306" i="2" a="1"/>
  <c r="C2306" i="2" s="1"/>
  <c r="C2307" i="2" a="1"/>
  <c r="C2307" i="2" s="1"/>
  <c r="C2308" i="2" a="1"/>
  <c r="C2308" i="2" s="1"/>
  <c r="C2309" i="2" a="1"/>
  <c r="C2309" i="2" s="1"/>
  <c r="C2310" i="2" a="1"/>
  <c r="C2310" i="2" s="1"/>
  <c r="C2311" i="2" a="1"/>
  <c r="C2311" i="2" s="1"/>
  <c r="C2312" i="2" a="1"/>
  <c r="C2312" i="2" s="1"/>
  <c r="C2313" i="2" a="1"/>
  <c r="C2313" i="2" s="1"/>
  <c r="C2314" i="2" a="1"/>
  <c r="C2314" i="2" s="1"/>
  <c r="C2315" i="2" a="1"/>
  <c r="C2315" i="2" s="1"/>
  <c r="C2316" i="2" a="1"/>
  <c r="C2316" i="2" s="1"/>
  <c r="C2317" i="2" a="1"/>
  <c r="C2317" i="2" s="1"/>
  <c r="C2318" i="2" a="1"/>
  <c r="C2318" i="2" s="1"/>
  <c r="C2319" i="2" a="1"/>
  <c r="C2319" i="2" s="1"/>
  <c r="C2320" i="2" a="1"/>
  <c r="C2320" i="2" s="1"/>
  <c r="C2321" i="2" a="1"/>
  <c r="C2321" i="2"/>
  <c r="C2322" i="2" a="1"/>
  <c r="C2322" i="2"/>
  <c r="C2323" i="2" a="1"/>
  <c r="C2323" i="2" s="1"/>
  <c r="C2324" i="2" a="1"/>
  <c r="C2324" i="2" s="1"/>
  <c r="C2325" i="2" a="1"/>
  <c r="C2325" i="2" s="1"/>
  <c r="C2326" i="2" a="1"/>
  <c r="C2326" i="2" s="1"/>
  <c r="C2327" i="2" a="1"/>
  <c r="C2327" i="2" s="1"/>
  <c r="C2328" i="2" a="1"/>
  <c r="C2328" i="2" s="1"/>
  <c r="C2329" i="2" a="1"/>
  <c r="C2329" i="2"/>
  <c r="C2330" i="2" a="1"/>
  <c r="C2330" i="2" s="1"/>
  <c r="C2331" i="2" a="1"/>
  <c r="C2331" i="2" s="1"/>
  <c r="C2332" i="2" a="1"/>
  <c r="C2332" i="2" s="1"/>
  <c r="C2333" i="2" a="1"/>
  <c r="C2333" i="2" s="1"/>
  <c r="C2334" i="2" a="1"/>
  <c r="C2334" i="2" s="1"/>
  <c r="C2335" i="2" a="1"/>
  <c r="C2335" i="2" s="1"/>
  <c r="C2336" i="2" a="1"/>
  <c r="C2336" i="2" s="1"/>
  <c r="I6" i="5"/>
  <c r="C35" i="5"/>
  <c r="C34" i="5"/>
  <c r="B33" i="5"/>
  <c r="B30" i="5"/>
  <c r="B29" i="5"/>
  <c r="B28" i="5"/>
  <c r="B25" i="5"/>
  <c r="B24" i="5"/>
  <c r="B23" i="5"/>
  <c r="C20" i="5"/>
  <c r="C21" i="5"/>
  <c r="C16" i="5"/>
  <c r="B16" i="5"/>
  <c r="I9" i="5"/>
  <c r="I8" i="5"/>
  <c r="I7" i="5"/>
  <c r="I4" i="5"/>
  <c r="I3" i="5"/>
  <c r="I5" i="5"/>
  <c r="B13" i="12"/>
  <c r="F2320" i="1" l="1"/>
  <c r="L26" i="9"/>
  <c r="F2265" i="1"/>
  <c r="L81" i="9"/>
  <c r="F2220" i="1"/>
  <c r="L126" i="9"/>
  <c r="F2130" i="1"/>
  <c r="L213" i="9"/>
  <c r="F2094" i="1"/>
  <c r="L248" i="9"/>
  <c r="F2011" i="1"/>
  <c r="L331" i="9"/>
  <c r="F1559" i="1"/>
  <c r="L782" i="9"/>
  <c r="F1524" i="1"/>
  <c r="L817" i="9"/>
  <c r="F1442" i="1"/>
  <c r="L899" i="9"/>
  <c r="F1409" i="1"/>
  <c r="L932" i="9"/>
  <c r="F1373" i="1"/>
  <c r="L968" i="9"/>
  <c r="F1302" i="1"/>
  <c r="L1039" i="9"/>
  <c r="F1053" i="1"/>
  <c r="L1288" i="9"/>
  <c r="F632" i="1"/>
  <c r="L1708" i="9"/>
  <c r="F608" i="1"/>
  <c r="L1732" i="9"/>
  <c r="F574" i="1"/>
  <c r="L1766" i="9"/>
  <c r="F550" i="1"/>
  <c r="L1790" i="9"/>
  <c r="F514" i="1"/>
  <c r="L1826" i="9"/>
  <c r="F466" i="1"/>
  <c r="L1874" i="9"/>
  <c r="F430" i="1"/>
  <c r="L1910" i="9"/>
  <c r="F394" i="1"/>
  <c r="L1946" i="9"/>
  <c r="F358" i="1"/>
  <c r="L1982" i="9"/>
  <c r="F334" i="1"/>
  <c r="L2006" i="9"/>
  <c r="F298" i="1"/>
  <c r="L2042" i="9"/>
  <c r="F160" i="1"/>
  <c r="L2179" i="9"/>
  <c r="F2330" i="1"/>
  <c r="L16" i="9"/>
  <c r="F2243" i="1"/>
  <c r="L103" i="9"/>
  <c r="F2208" i="1"/>
  <c r="L138" i="9"/>
  <c r="F2185" i="1"/>
  <c r="L160" i="9"/>
  <c r="F2151" i="1"/>
  <c r="L193" i="9"/>
  <c r="F2118" i="1"/>
  <c r="L225" i="9"/>
  <c r="F2083" i="1"/>
  <c r="L259" i="9"/>
  <c r="F2059" i="1"/>
  <c r="L283" i="9"/>
  <c r="F2023" i="1"/>
  <c r="L319" i="9"/>
  <c r="F1665" i="1"/>
  <c r="L676" i="9"/>
  <c r="F1536" i="1"/>
  <c r="L805" i="9"/>
  <c r="F1454" i="1"/>
  <c r="L887" i="9"/>
  <c r="F1420" i="1"/>
  <c r="L921" i="9"/>
  <c r="F1349" i="1"/>
  <c r="L992" i="9"/>
  <c r="F1314" i="1"/>
  <c r="L1027" i="9"/>
  <c r="F1267" i="1"/>
  <c r="L1074" i="9"/>
  <c r="F620" i="1"/>
  <c r="L1720" i="9"/>
  <c r="F585" i="1"/>
  <c r="L1755" i="9"/>
  <c r="F502" i="1"/>
  <c r="L1838" i="9"/>
  <c r="F478" i="1"/>
  <c r="L1862" i="9"/>
  <c r="F442" i="1"/>
  <c r="L1898" i="9"/>
  <c r="F406" i="1"/>
  <c r="L1934" i="9"/>
  <c r="F370" i="1"/>
  <c r="L1970" i="9"/>
  <c r="F322" i="1"/>
  <c r="L2018" i="9"/>
  <c r="F276" i="1"/>
  <c r="L2063" i="9"/>
  <c r="F218" i="1"/>
  <c r="L2121" i="9"/>
  <c r="F184" i="1"/>
  <c r="L2155" i="9"/>
  <c r="F2329" i="1"/>
  <c r="F2319" i="1"/>
  <c r="F2298" i="1"/>
  <c r="L48" i="9"/>
  <c r="F2286" i="1"/>
  <c r="F2275" i="1"/>
  <c r="L71" i="9"/>
  <c r="F2264" i="1"/>
  <c r="L82" i="9"/>
  <c r="F2253" i="1"/>
  <c r="L93" i="9"/>
  <c r="F2242" i="1"/>
  <c r="F2231" i="1"/>
  <c r="L115" i="9"/>
  <c r="F2219" i="1"/>
  <c r="L127" i="9"/>
  <c r="F2207" i="1"/>
  <c r="L139" i="9"/>
  <c r="F2196" i="1"/>
  <c r="L149" i="9"/>
  <c r="F2184" i="1"/>
  <c r="L161" i="9"/>
  <c r="F2172" i="1"/>
  <c r="L173" i="9"/>
  <c r="F2162" i="1"/>
  <c r="L183" i="9"/>
  <c r="F2150" i="1"/>
  <c r="L194" i="9"/>
  <c r="F2140" i="1"/>
  <c r="L204" i="9"/>
  <c r="F2129" i="1"/>
  <c r="L214" i="9"/>
  <c r="F2105" i="1"/>
  <c r="L238" i="9"/>
  <c r="F2093" i="1"/>
  <c r="L249" i="9"/>
  <c r="F2082" i="1"/>
  <c r="L260" i="9"/>
  <c r="F2070" i="1"/>
  <c r="L272" i="9"/>
  <c r="F2058" i="1"/>
  <c r="L284" i="9"/>
  <c r="F2046" i="1"/>
  <c r="L296" i="9"/>
  <c r="F2034" i="1"/>
  <c r="L308" i="9"/>
  <c r="F2022" i="1"/>
  <c r="L320" i="9"/>
  <c r="F1770" i="1"/>
  <c r="L571" i="9"/>
  <c r="F1747" i="1"/>
  <c r="L594" i="9"/>
  <c r="F1736" i="1"/>
  <c r="L605" i="9"/>
  <c r="F1724" i="1"/>
  <c r="L617" i="9"/>
  <c r="F1712" i="1"/>
  <c r="L629" i="9"/>
  <c r="F1700" i="1"/>
  <c r="L641" i="9"/>
  <c r="F1688" i="1"/>
  <c r="L653" i="9"/>
  <c r="F1676" i="1"/>
  <c r="L665" i="9"/>
  <c r="F1629" i="1"/>
  <c r="L712" i="9"/>
  <c r="F1617" i="1"/>
  <c r="L724" i="9"/>
  <c r="F1606" i="1"/>
  <c r="L735" i="9"/>
  <c r="F1594" i="1"/>
  <c r="L747" i="9"/>
  <c r="F1570" i="1"/>
  <c r="L771" i="9"/>
  <c r="F1558" i="1"/>
  <c r="L783" i="9"/>
  <c r="F1546" i="1"/>
  <c r="L795" i="9"/>
  <c r="F1535" i="1"/>
  <c r="L806" i="9"/>
  <c r="F1523" i="1"/>
  <c r="L818" i="9"/>
  <c r="F1511" i="1"/>
  <c r="L830" i="9"/>
  <c r="F1499" i="1"/>
  <c r="L842" i="9"/>
  <c r="F1488" i="1"/>
  <c r="L853" i="9"/>
  <c r="F1477" i="1"/>
  <c r="L864" i="9"/>
  <c r="L1241" i="9"/>
  <c r="F1100" i="1"/>
  <c r="F1088" i="1"/>
  <c r="L1253" i="9"/>
  <c r="F1076" i="1"/>
  <c r="L1265" i="9"/>
  <c r="F654" i="1"/>
  <c r="L1686" i="9"/>
  <c r="F631" i="1"/>
  <c r="L1709" i="9"/>
  <c r="F619" i="1"/>
  <c r="L1721" i="9"/>
  <c r="F607" i="1"/>
  <c r="L1733" i="9"/>
  <c r="F584" i="1"/>
  <c r="L1756" i="9"/>
  <c r="F573" i="1"/>
  <c r="L1767" i="9"/>
  <c r="F561" i="1"/>
  <c r="L1779" i="9"/>
  <c r="F549" i="1"/>
  <c r="L1791" i="9"/>
  <c r="F537" i="1"/>
  <c r="L1803" i="9"/>
  <c r="F525" i="1"/>
  <c r="L1815" i="9"/>
  <c r="F513" i="1"/>
  <c r="L1827" i="9"/>
  <c r="F501" i="1"/>
  <c r="L1839" i="9"/>
  <c r="F489" i="1"/>
  <c r="L1851" i="9"/>
  <c r="F477" i="1"/>
  <c r="L1863" i="9"/>
  <c r="F465" i="1"/>
  <c r="L1875" i="9"/>
  <c r="F453" i="1"/>
  <c r="L1887" i="9"/>
  <c r="F441" i="1"/>
  <c r="L1899" i="9"/>
  <c r="F429" i="1"/>
  <c r="L1911" i="9"/>
  <c r="L2081" i="9"/>
  <c r="L1988" i="9"/>
  <c r="L1744" i="9"/>
  <c r="L1550" i="9"/>
  <c r="L1167" i="9"/>
  <c r="L759" i="9"/>
  <c r="L395" i="9"/>
  <c r="L295" i="9"/>
  <c r="L53" i="9"/>
  <c r="F2308" i="1"/>
  <c r="L38" i="9"/>
  <c r="F2297" i="1"/>
  <c r="L49" i="9"/>
  <c r="F2274" i="1"/>
  <c r="L72" i="9"/>
  <c r="F2263" i="1"/>
  <c r="L83" i="9"/>
  <c r="F2252" i="1"/>
  <c r="L94" i="9"/>
  <c r="F2230" i="1"/>
  <c r="L116" i="9"/>
  <c r="F2218" i="1"/>
  <c r="L128" i="9"/>
  <c r="F2195" i="1"/>
  <c r="L150" i="9"/>
  <c r="F2183" i="1"/>
  <c r="L162" i="9"/>
  <c r="F2171" i="1"/>
  <c r="L174" i="9"/>
  <c r="F2161" i="1"/>
  <c r="L184" i="9"/>
  <c r="F2149" i="1"/>
  <c r="F2139" i="1"/>
  <c r="L205" i="9"/>
  <c r="F2128" i="1"/>
  <c r="L215" i="9"/>
  <c r="F2104" i="1"/>
  <c r="L239" i="9"/>
  <c r="F2092" i="1"/>
  <c r="L250" i="9"/>
  <c r="F2081" i="1"/>
  <c r="L261" i="9"/>
  <c r="F2069" i="1"/>
  <c r="L273" i="9"/>
  <c r="F2057" i="1"/>
  <c r="L285" i="9"/>
  <c r="F2045" i="1"/>
  <c r="L297" i="9"/>
  <c r="F2033" i="1"/>
  <c r="L309" i="9"/>
  <c r="F1815" i="1"/>
  <c r="L526" i="9"/>
  <c r="F1804" i="1"/>
  <c r="L537" i="9"/>
  <c r="F1792" i="1"/>
  <c r="L549" i="9"/>
  <c r="F1780" i="1"/>
  <c r="L561" i="9"/>
  <c r="L678" i="9"/>
  <c r="F1663" i="1"/>
  <c r="F1651" i="1"/>
  <c r="L690" i="9"/>
  <c r="F1628" i="1"/>
  <c r="L713" i="9"/>
  <c r="F1616" i="1"/>
  <c r="L725" i="9"/>
  <c r="F1605" i="1"/>
  <c r="L736" i="9"/>
  <c r="F1593" i="1"/>
  <c r="L748" i="9"/>
  <c r="F1581" i="1"/>
  <c r="L760" i="9"/>
  <c r="F1569" i="1"/>
  <c r="L772" i="9"/>
  <c r="F1557" i="1"/>
  <c r="L784" i="9"/>
  <c r="F1545" i="1"/>
  <c r="L796" i="9"/>
  <c r="F1534" i="1"/>
  <c r="L807" i="9"/>
  <c r="F1522" i="1"/>
  <c r="L819" i="9"/>
  <c r="F1510" i="1"/>
  <c r="L831" i="9"/>
  <c r="F1498" i="1"/>
  <c r="L843" i="9"/>
  <c r="F1123" i="1"/>
  <c r="L1218" i="9"/>
  <c r="F1111" i="1"/>
  <c r="L1230" i="9"/>
  <c r="F1039" i="1"/>
  <c r="L1302" i="9"/>
  <c r="F1027" i="1"/>
  <c r="L1314" i="9"/>
  <c r="F1016" i="1"/>
  <c r="L1325" i="9"/>
  <c r="F1004" i="1"/>
  <c r="L1337" i="9"/>
  <c r="F992" i="1"/>
  <c r="L1349" i="9"/>
  <c r="F980" i="1"/>
  <c r="L1361" i="9"/>
  <c r="F968" i="1"/>
  <c r="L1373" i="9"/>
  <c r="F956" i="1"/>
  <c r="L1385" i="9"/>
  <c r="F933" i="1"/>
  <c r="L1408" i="9"/>
  <c r="F921" i="1"/>
  <c r="L1420" i="9"/>
  <c r="F898" i="1"/>
  <c r="L1443" i="9"/>
  <c r="F886" i="1"/>
  <c r="L1455" i="9"/>
  <c r="F875" i="1"/>
  <c r="L1466" i="9"/>
  <c r="F864" i="1"/>
  <c r="L1477" i="9"/>
  <c r="F852" i="1"/>
  <c r="L1489" i="9"/>
  <c r="F840" i="1"/>
  <c r="L1501" i="9"/>
  <c r="F828" i="1"/>
  <c r="L1513" i="9"/>
  <c r="F794" i="1"/>
  <c r="L1547" i="9"/>
  <c r="F782" i="1"/>
  <c r="L1559" i="9"/>
  <c r="F770" i="1"/>
  <c r="L1571" i="9"/>
  <c r="F747" i="1"/>
  <c r="L1594" i="9"/>
  <c r="F735" i="1"/>
  <c r="L1606" i="9"/>
  <c r="F723" i="1"/>
  <c r="L1617" i="9"/>
  <c r="F711" i="1"/>
  <c r="L1629" i="9"/>
  <c r="F699" i="1"/>
  <c r="L1641" i="9"/>
  <c r="F688" i="1"/>
  <c r="L1652" i="9"/>
  <c r="F677" i="1"/>
  <c r="L1663" i="9"/>
  <c r="F665" i="1"/>
  <c r="L1675" i="9"/>
  <c r="F653" i="1"/>
  <c r="L1687" i="9"/>
  <c r="F618" i="1"/>
  <c r="L1722" i="9"/>
  <c r="F606" i="1"/>
  <c r="L1734" i="9"/>
  <c r="L2104" i="9"/>
  <c r="L2075" i="9"/>
  <c r="L2041" i="9"/>
  <c r="L1916" i="9"/>
  <c r="L1544" i="9"/>
  <c r="L1405" i="9"/>
  <c r="L1326" i="9"/>
  <c r="L1258" i="9"/>
  <c r="L1164" i="9"/>
  <c r="L1063" i="9"/>
  <c r="L956" i="9"/>
  <c r="L492" i="9"/>
  <c r="L10" i="9"/>
  <c r="F2287" i="1"/>
  <c r="L59" i="9"/>
  <c r="F2197" i="1"/>
  <c r="L148" i="9"/>
  <c r="F2173" i="1"/>
  <c r="L172" i="9"/>
  <c r="F2141" i="1"/>
  <c r="L203" i="9"/>
  <c r="F2106" i="1"/>
  <c r="L237" i="9"/>
  <c r="F2071" i="1"/>
  <c r="L271" i="9"/>
  <c r="F2035" i="1"/>
  <c r="L307" i="9"/>
  <c r="F1547" i="1"/>
  <c r="L794" i="9"/>
  <c r="F1512" i="1"/>
  <c r="L829" i="9"/>
  <c r="F1500" i="1"/>
  <c r="L841" i="9"/>
  <c r="F1466" i="1"/>
  <c r="L875" i="9"/>
  <c r="F1431" i="1"/>
  <c r="L910" i="9"/>
  <c r="F1361" i="1"/>
  <c r="L980" i="9"/>
  <c r="F1326" i="1"/>
  <c r="L1015" i="9"/>
  <c r="F1290" i="1"/>
  <c r="L1051" i="9"/>
  <c r="F1255" i="1"/>
  <c r="L1086" i="9"/>
  <c r="F1243" i="1"/>
  <c r="L1098" i="9"/>
  <c r="F1065" i="1"/>
  <c r="L1276" i="9"/>
  <c r="L1685" i="9"/>
  <c r="F655" i="1"/>
  <c r="F562" i="1"/>
  <c r="L1778" i="9"/>
  <c r="F526" i="1"/>
  <c r="L1814" i="9"/>
  <c r="F490" i="1"/>
  <c r="L1850" i="9"/>
  <c r="F454" i="1"/>
  <c r="L1886" i="9"/>
  <c r="F418" i="1"/>
  <c r="L1922" i="9"/>
  <c r="F382" i="1"/>
  <c r="L1958" i="9"/>
  <c r="F346" i="1"/>
  <c r="L1994" i="9"/>
  <c r="F310" i="1"/>
  <c r="L2030" i="9"/>
  <c r="F252" i="1"/>
  <c r="L2087" i="9"/>
  <c r="F229" i="1"/>
  <c r="L2110" i="9"/>
  <c r="F206" i="1"/>
  <c r="L2133" i="9"/>
  <c r="F148" i="1"/>
  <c r="L2191" i="9"/>
  <c r="L70" i="9"/>
  <c r="F2339" i="1"/>
  <c r="L7" i="9"/>
  <c r="F2328" i="1"/>
  <c r="L18" i="9"/>
  <c r="F2318" i="1"/>
  <c r="L28" i="9"/>
  <c r="F2307" i="1"/>
  <c r="L39" i="9"/>
  <c r="F2296" i="1"/>
  <c r="L50" i="9"/>
  <c r="F2285" i="1"/>
  <c r="L61" i="9"/>
  <c r="F2273" i="1"/>
  <c r="L73" i="9"/>
  <c r="F2262" i="1"/>
  <c r="F2251" i="1"/>
  <c r="L95" i="9"/>
  <c r="F2241" i="1"/>
  <c r="L105" i="9"/>
  <c r="F2217" i="1"/>
  <c r="L129" i="9"/>
  <c r="F2205" i="1"/>
  <c r="F2194" i="1"/>
  <c r="L151" i="9"/>
  <c r="F2182" i="1"/>
  <c r="L163" i="9"/>
  <c r="F2170" i="1"/>
  <c r="F2138" i="1"/>
  <c r="L206" i="9"/>
  <c r="F2127" i="1"/>
  <c r="L216" i="9"/>
  <c r="F2103" i="1"/>
  <c r="L240" i="9"/>
  <c r="F2091" i="1"/>
  <c r="L251" i="9"/>
  <c r="F1985" i="1"/>
  <c r="L357" i="9"/>
  <c r="F1973" i="1"/>
  <c r="L369" i="9"/>
  <c r="F1961" i="1"/>
  <c r="L381" i="9"/>
  <c r="F1949" i="1"/>
  <c r="L393" i="9"/>
  <c r="F1939" i="1"/>
  <c r="L403" i="9"/>
  <c r="F1927" i="1"/>
  <c r="L415" i="9"/>
  <c r="F1904" i="1"/>
  <c r="L438" i="9"/>
  <c r="F1881" i="1"/>
  <c r="L461" i="9"/>
  <c r="F1871" i="1"/>
  <c r="L471" i="9"/>
  <c r="F1859" i="1"/>
  <c r="L482" i="9"/>
  <c r="F1662" i="1"/>
  <c r="L679" i="9"/>
  <c r="F1650" i="1"/>
  <c r="L691" i="9"/>
  <c r="F1627" i="1"/>
  <c r="L714" i="9"/>
  <c r="F1615" i="1"/>
  <c r="L726" i="9"/>
  <c r="F1604" i="1"/>
  <c r="L737" i="9"/>
  <c r="F1592" i="1"/>
  <c r="L749" i="9"/>
  <c r="F1568" i="1"/>
  <c r="L773" i="9"/>
  <c r="F1556" i="1"/>
  <c r="L785" i="9"/>
  <c r="F1544" i="1"/>
  <c r="L797" i="9"/>
  <c r="F1533" i="1"/>
  <c r="L808" i="9"/>
  <c r="F1509" i="1"/>
  <c r="L832" i="9"/>
  <c r="F1134" i="1"/>
  <c r="L1207" i="9"/>
  <c r="F1050" i="1"/>
  <c r="L1291" i="9"/>
  <c r="F1038" i="1"/>
  <c r="L1303" i="9"/>
  <c r="F1026" i="1"/>
  <c r="L1315" i="9"/>
  <c r="F1003" i="1"/>
  <c r="L1338" i="9"/>
  <c r="F991" i="1"/>
  <c r="L1350" i="9"/>
  <c r="F979" i="1"/>
  <c r="L1362" i="9"/>
  <c r="F967" i="1"/>
  <c r="L1374" i="9"/>
  <c r="F955" i="1"/>
  <c r="L1386" i="9"/>
  <c r="F943" i="1"/>
  <c r="F932" i="1"/>
  <c r="L1409" i="9"/>
  <c r="F920" i="1"/>
  <c r="L1421" i="9"/>
  <c r="F897" i="1"/>
  <c r="L1444" i="9"/>
  <c r="F885" i="1"/>
  <c r="L1456" i="9"/>
  <c r="F874" i="1"/>
  <c r="L1467" i="9"/>
  <c r="F863" i="1"/>
  <c r="L1478" i="9"/>
  <c r="F851" i="1"/>
  <c r="L1490" i="9"/>
  <c r="F839" i="1"/>
  <c r="L1502" i="9"/>
  <c r="F827" i="1"/>
  <c r="L1514" i="9"/>
  <c r="F816" i="1"/>
  <c r="L1525" i="9"/>
  <c r="F793" i="1"/>
  <c r="L1548" i="9"/>
  <c r="F781" i="1"/>
  <c r="L1560" i="9"/>
  <c r="F769" i="1"/>
  <c r="L1572" i="9"/>
  <c r="F734" i="1"/>
  <c r="L1607" i="9"/>
  <c r="F722" i="1"/>
  <c r="L1618" i="9"/>
  <c r="F710" i="1"/>
  <c r="L1630" i="9"/>
  <c r="F698" i="1"/>
  <c r="L1642" i="9"/>
  <c r="F687" i="1"/>
  <c r="F676" i="1"/>
  <c r="L1664" i="9"/>
  <c r="F664" i="1"/>
  <c r="L1676" i="9"/>
  <c r="F652" i="1"/>
  <c r="L1688" i="9"/>
  <c r="L2203" i="9"/>
  <c r="L2074" i="9"/>
  <c r="L2012" i="9"/>
  <c r="L1698" i="9"/>
  <c r="L1654" i="9"/>
  <c r="L1597" i="9"/>
  <c r="L1161" i="9"/>
  <c r="L1062" i="9"/>
  <c r="L944" i="9"/>
  <c r="L727" i="9"/>
  <c r="L388" i="9"/>
  <c r="L270" i="9"/>
  <c r="L166" i="9"/>
  <c r="L6" i="9"/>
  <c r="F2254" i="1"/>
  <c r="L92" i="9"/>
  <c r="F2338" i="1"/>
  <c r="L8" i="9"/>
  <c r="F2295" i="1"/>
  <c r="L51" i="9"/>
  <c r="F2250" i="1"/>
  <c r="L96" i="9"/>
  <c r="F2193" i="1"/>
  <c r="L152" i="9"/>
  <c r="F2137" i="1"/>
  <c r="L207" i="9"/>
  <c r="F1767" i="1"/>
  <c r="L574" i="9"/>
  <c r="F1637" i="1"/>
  <c r="L704" i="9"/>
  <c r="F1591" i="1"/>
  <c r="L750" i="9"/>
  <c r="F1520" i="1"/>
  <c r="L821" i="9"/>
  <c r="F1168" i="1"/>
  <c r="L1173" i="9"/>
  <c r="F1061" i="1"/>
  <c r="L1280" i="9"/>
  <c r="F2305" i="1"/>
  <c r="L41" i="9"/>
  <c r="F2249" i="1"/>
  <c r="L97" i="9"/>
  <c r="L324" i="9"/>
  <c r="F2018" i="1"/>
  <c r="F1925" i="1"/>
  <c r="L417" i="9"/>
  <c r="F1879" i="1"/>
  <c r="L463" i="9"/>
  <c r="F1835" i="1"/>
  <c r="L506" i="9"/>
  <c r="F1789" i="1"/>
  <c r="L552" i="9"/>
  <c r="F1732" i="1"/>
  <c r="L609" i="9"/>
  <c r="F1648" i="1"/>
  <c r="L693" i="9"/>
  <c r="F1602" i="1"/>
  <c r="L739" i="9"/>
  <c r="F1368" i="1"/>
  <c r="L973" i="9"/>
  <c r="F1309" i="1"/>
  <c r="L1032" i="9"/>
  <c r="F1226" i="1"/>
  <c r="L1115" i="9"/>
  <c r="F977" i="1"/>
  <c r="L1364" i="9"/>
  <c r="F907" i="1"/>
  <c r="L1434" i="9"/>
  <c r="F861" i="1"/>
  <c r="L1480" i="9"/>
  <c r="F803" i="1"/>
  <c r="L1538" i="9"/>
  <c r="F756" i="1"/>
  <c r="L1585" i="9"/>
  <c r="F708" i="1"/>
  <c r="L1632" i="9"/>
  <c r="L1469" i="9"/>
  <c r="L4" i="9"/>
  <c r="F2326" i="1"/>
  <c r="L20" i="9"/>
  <c r="F2315" i="1"/>
  <c r="L31" i="9"/>
  <c r="F2304" i="1"/>
  <c r="L42" i="9"/>
  <c r="F2282" i="1"/>
  <c r="L64" i="9"/>
  <c r="F2270" i="1"/>
  <c r="L76" i="9"/>
  <c r="F2260" i="1"/>
  <c r="L86" i="9"/>
  <c r="F2238" i="1"/>
  <c r="L108" i="9"/>
  <c r="F2226" i="1"/>
  <c r="L120" i="9"/>
  <c r="F2214" i="1"/>
  <c r="L132" i="9"/>
  <c r="F2203" i="1"/>
  <c r="L142" i="9"/>
  <c r="F2191" i="1"/>
  <c r="L154" i="9"/>
  <c r="L313" i="9"/>
  <c r="F2029" i="1"/>
  <c r="F2005" i="1"/>
  <c r="L337" i="9"/>
  <c r="F1994" i="1"/>
  <c r="L348" i="9"/>
  <c r="F1982" i="1"/>
  <c r="L360" i="9"/>
  <c r="F1970" i="1"/>
  <c r="L372" i="9"/>
  <c r="F1946" i="1"/>
  <c r="L396" i="9"/>
  <c r="F1936" i="1"/>
  <c r="L406" i="9"/>
  <c r="F1924" i="1"/>
  <c r="L418" i="9"/>
  <c r="F1912" i="1"/>
  <c r="L430" i="9"/>
  <c r="F1901" i="1"/>
  <c r="L441" i="9"/>
  <c r="F1890" i="1"/>
  <c r="L452" i="9"/>
  <c r="F1868" i="1"/>
  <c r="L474" i="9"/>
  <c r="F1845" i="1"/>
  <c r="L496" i="9"/>
  <c r="F1834" i="1"/>
  <c r="L507" i="9"/>
  <c r="F1823" i="1"/>
  <c r="L518" i="9"/>
  <c r="F1812" i="1"/>
  <c r="L529" i="9"/>
  <c r="F1800" i="1"/>
  <c r="L541" i="9"/>
  <c r="F1788" i="1"/>
  <c r="L553" i="9"/>
  <c r="F1777" i="1"/>
  <c r="L564" i="9"/>
  <c r="F1754" i="1"/>
  <c r="L587" i="9"/>
  <c r="F1731" i="1"/>
  <c r="L610" i="9"/>
  <c r="F1719" i="1"/>
  <c r="L622" i="9"/>
  <c r="F1707" i="1"/>
  <c r="L634" i="9"/>
  <c r="F1695" i="1"/>
  <c r="L646" i="9"/>
  <c r="F1683" i="1"/>
  <c r="L658" i="9"/>
  <c r="F1671" i="1"/>
  <c r="L670" i="9"/>
  <c r="F1659" i="1"/>
  <c r="L682" i="9"/>
  <c r="F1647" i="1"/>
  <c r="L694" i="9"/>
  <c r="F1494" i="1"/>
  <c r="L847" i="9"/>
  <c r="F1483" i="1"/>
  <c r="L858" i="9"/>
  <c r="F1472" i="1"/>
  <c r="L869" i="9"/>
  <c r="L1199" i="9"/>
  <c r="F1142" i="1"/>
  <c r="F1131" i="1"/>
  <c r="L1210" i="9"/>
  <c r="F1119" i="1"/>
  <c r="L1222" i="9"/>
  <c r="F1095" i="1"/>
  <c r="L1246" i="9"/>
  <c r="F1071" i="1"/>
  <c r="L1270" i="9"/>
  <c r="F1047" i="1"/>
  <c r="L1294" i="9"/>
  <c r="F412" i="1"/>
  <c r="L1928" i="9"/>
  <c r="F388" i="1"/>
  <c r="L1952" i="9"/>
  <c r="F376" i="1"/>
  <c r="L1964" i="9"/>
  <c r="F364" i="1"/>
  <c r="L1976" i="9"/>
  <c r="F340" i="1"/>
  <c r="L2000" i="9"/>
  <c r="F316" i="1"/>
  <c r="L2024" i="9"/>
  <c r="F304" i="1"/>
  <c r="L2036" i="9"/>
  <c r="F292" i="1"/>
  <c r="L2047" i="9"/>
  <c r="F270" i="1"/>
  <c r="L2069" i="9"/>
  <c r="F246" i="1"/>
  <c r="L2093" i="9"/>
  <c r="F212" i="1"/>
  <c r="L2127" i="9"/>
  <c r="F200" i="1"/>
  <c r="L2139" i="9"/>
  <c r="F190" i="1"/>
  <c r="L2149" i="9"/>
  <c r="F178" i="1"/>
  <c r="L2161" i="9"/>
  <c r="F166" i="1"/>
  <c r="L2173" i="9"/>
  <c r="F35" i="1"/>
  <c r="L2303" i="9"/>
  <c r="F11" i="1"/>
  <c r="L2327" i="9"/>
  <c r="L2099" i="9"/>
  <c r="L1644" i="9"/>
  <c r="L1399" i="9"/>
  <c r="L1233" i="9"/>
  <c r="L1119" i="9"/>
  <c r="L915" i="9"/>
  <c r="L702" i="9"/>
  <c r="L582" i="9"/>
  <c r="L119" i="9"/>
  <c r="F2299" i="1"/>
  <c r="L47" i="9"/>
  <c r="F2317" i="1"/>
  <c r="L29" i="9"/>
  <c r="F2272" i="1"/>
  <c r="L74" i="9"/>
  <c r="F2240" i="1"/>
  <c r="L106" i="9"/>
  <c r="F2181" i="1"/>
  <c r="L164" i="9"/>
  <c r="F1996" i="1"/>
  <c r="L346" i="9"/>
  <c r="F1756" i="1"/>
  <c r="L585" i="9"/>
  <c r="F1721" i="1"/>
  <c r="L620" i="9"/>
  <c r="F1649" i="1"/>
  <c r="L692" i="9"/>
  <c r="F1203" i="1"/>
  <c r="L1138" i="9"/>
  <c r="F1097" i="1"/>
  <c r="L1244" i="9"/>
  <c r="F1037" i="1"/>
  <c r="L1304" i="9"/>
  <c r="F1002" i="1"/>
  <c r="L1339" i="9"/>
  <c r="F931" i="1"/>
  <c r="L1410" i="9"/>
  <c r="F884" i="1"/>
  <c r="L1457" i="9"/>
  <c r="F838" i="1"/>
  <c r="L1503" i="9"/>
  <c r="F804" i="1"/>
  <c r="L1537" i="9"/>
  <c r="F780" i="1"/>
  <c r="L1561" i="9"/>
  <c r="F757" i="1"/>
  <c r="L1584" i="9"/>
  <c r="F663" i="1"/>
  <c r="L1677" i="9"/>
  <c r="L2167" i="9"/>
  <c r="F2283" i="1"/>
  <c r="L63" i="9"/>
  <c r="F2261" i="1"/>
  <c r="L85" i="9"/>
  <c r="F2215" i="1"/>
  <c r="L131" i="9"/>
  <c r="F2158" i="1"/>
  <c r="L186" i="9"/>
  <c r="F1959" i="1"/>
  <c r="L383" i="9"/>
  <c r="F1902" i="1"/>
  <c r="L440" i="9"/>
  <c r="F1755" i="1"/>
  <c r="L586" i="9"/>
  <c r="F1696" i="1"/>
  <c r="L645" i="9"/>
  <c r="F1636" i="1"/>
  <c r="L705" i="9"/>
  <c r="F1566" i="1"/>
  <c r="L775" i="9"/>
  <c r="F1415" i="1"/>
  <c r="L926" i="9"/>
  <c r="F1356" i="1"/>
  <c r="L985" i="9"/>
  <c r="F1297" i="1"/>
  <c r="L1044" i="9"/>
  <c r="F1250" i="1"/>
  <c r="L1091" i="9"/>
  <c r="F1096" i="1"/>
  <c r="L1245" i="9"/>
  <c r="F1036" i="1"/>
  <c r="L1305" i="9"/>
  <c r="F825" i="1"/>
  <c r="L1516" i="9"/>
  <c r="F720" i="1"/>
  <c r="L1620" i="9"/>
  <c r="F2335" i="1"/>
  <c r="L11" i="9"/>
  <c r="F2325" i="1"/>
  <c r="L21" i="9"/>
  <c r="F2314" i="1"/>
  <c r="L32" i="9"/>
  <c r="F2292" i="1"/>
  <c r="L54" i="9"/>
  <c r="F2281" i="1"/>
  <c r="L65" i="9"/>
  <c r="F2269" i="1"/>
  <c r="L77" i="9"/>
  <c r="F2259" i="1"/>
  <c r="L87" i="9"/>
  <c r="F2087" i="1"/>
  <c r="L255" i="9"/>
  <c r="F2076" i="1"/>
  <c r="L266" i="9"/>
  <c r="F2064" i="1"/>
  <c r="L278" i="9"/>
  <c r="F2052" i="1"/>
  <c r="L290" i="9"/>
  <c r="F2040" i="1"/>
  <c r="L302" i="9"/>
  <c r="F2016" i="1"/>
  <c r="L326" i="9"/>
  <c r="F2004" i="1"/>
  <c r="L338" i="9"/>
  <c r="F1993" i="1"/>
  <c r="L349" i="9"/>
  <c r="F1981" i="1"/>
  <c r="L361" i="9"/>
  <c r="F1969" i="1"/>
  <c r="L373" i="9"/>
  <c r="F1957" i="1"/>
  <c r="L385" i="9"/>
  <c r="F1945" i="1"/>
  <c r="L397" i="9"/>
  <c r="F1935" i="1"/>
  <c r="L407" i="9"/>
  <c r="F1923" i="1"/>
  <c r="L419" i="9"/>
  <c r="F1911" i="1"/>
  <c r="L431" i="9"/>
  <c r="F1900" i="1"/>
  <c r="L442" i="9"/>
  <c r="F1889" i="1"/>
  <c r="L453" i="9"/>
  <c r="F1867" i="1"/>
  <c r="L475" i="9"/>
  <c r="F1844" i="1"/>
  <c r="L497" i="9"/>
  <c r="F1833" i="1"/>
  <c r="L508" i="9"/>
  <c r="F1822" i="1"/>
  <c r="L519" i="9"/>
  <c r="F1811" i="1"/>
  <c r="L530" i="9"/>
  <c r="F1799" i="1"/>
  <c r="L542" i="9"/>
  <c r="F1787" i="1"/>
  <c r="L554" i="9"/>
  <c r="F1776" i="1"/>
  <c r="L565" i="9"/>
  <c r="F1753" i="1"/>
  <c r="L588" i="9"/>
  <c r="F1730" i="1"/>
  <c r="L611" i="9"/>
  <c r="F1718" i="1"/>
  <c r="L623" i="9"/>
  <c r="F1706" i="1"/>
  <c r="L635" i="9"/>
  <c r="F1694" i="1"/>
  <c r="L647" i="9"/>
  <c r="F1682" i="1"/>
  <c r="L659" i="9"/>
  <c r="F1670" i="1"/>
  <c r="L671" i="9"/>
  <c r="F1505" i="1"/>
  <c r="L836" i="9"/>
  <c r="F1224" i="1"/>
  <c r="L1117" i="9"/>
  <c r="F1212" i="1"/>
  <c r="L1129" i="9"/>
  <c r="F1200" i="1"/>
  <c r="L1141" i="9"/>
  <c r="F1189" i="1"/>
  <c r="L1152" i="9"/>
  <c r="F1165" i="1"/>
  <c r="L1176" i="9"/>
  <c r="F1153" i="1"/>
  <c r="L1188" i="9"/>
  <c r="F1141" i="1"/>
  <c r="L1200" i="9"/>
  <c r="F1130" i="1"/>
  <c r="L1211" i="9"/>
  <c r="F1118" i="1"/>
  <c r="L1223" i="9"/>
  <c r="F1106" i="1"/>
  <c r="L1235" i="9"/>
  <c r="F1094" i="1"/>
  <c r="L1247" i="9"/>
  <c r="F1082" i="1"/>
  <c r="L1259" i="9"/>
  <c r="F1070" i="1"/>
  <c r="L1271" i="9"/>
  <c r="F555" i="1"/>
  <c r="L1785" i="9"/>
  <c r="F531" i="1"/>
  <c r="L1809" i="9"/>
  <c r="F519" i="1"/>
  <c r="L1821" i="9"/>
  <c r="F507" i="1"/>
  <c r="L1833" i="9"/>
  <c r="F483" i="1"/>
  <c r="L1857" i="9"/>
  <c r="F447" i="1"/>
  <c r="L1893" i="9"/>
  <c r="F435" i="1"/>
  <c r="L1905" i="9"/>
  <c r="F94" i="1"/>
  <c r="L2245" i="9"/>
  <c r="F70" i="1"/>
  <c r="L2269" i="9"/>
  <c r="F46" i="1"/>
  <c r="L2292" i="9"/>
  <c r="F10" i="1"/>
  <c r="L2328" i="9"/>
  <c r="L2190" i="9"/>
  <c r="L2098" i="9"/>
  <c r="L2061" i="9"/>
  <c r="L2029" i="9"/>
  <c r="L1969" i="9"/>
  <c r="L1897" i="9"/>
  <c r="L1631" i="9"/>
  <c r="L1524" i="9"/>
  <c r="L1397" i="9"/>
  <c r="L1013" i="9"/>
  <c r="L701" i="9"/>
  <c r="L454" i="9"/>
  <c r="L353" i="9"/>
  <c r="L228" i="9"/>
  <c r="L117" i="9"/>
  <c r="F2306" i="1"/>
  <c r="L40" i="9"/>
  <c r="F2228" i="1"/>
  <c r="L118" i="9"/>
  <c r="F2007" i="1"/>
  <c r="L335" i="9"/>
  <c r="F1673" i="1"/>
  <c r="L668" i="9"/>
  <c r="F1567" i="1"/>
  <c r="L774" i="9"/>
  <c r="F990" i="1"/>
  <c r="L1351" i="9"/>
  <c r="F697" i="1"/>
  <c r="L1643" i="9"/>
  <c r="F2294" i="1"/>
  <c r="L52" i="9"/>
  <c r="F2192" i="1"/>
  <c r="L153" i="9"/>
  <c r="F1708" i="1"/>
  <c r="L633" i="9"/>
  <c r="F1590" i="1"/>
  <c r="L751" i="9"/>
  <c r="F1321" i="1"/>
  <c r="L1020" i="9"/>
  <c r="F1120" i="1"/>
  <c r="L1221" i="9"/>
  <c r="F1013" i="1"/>
  <c r="L1328" i="9"/>
  <c r="F918" i="1"/>
  <c r="L1423" i="9"/>
  <c r="F814" i="1"/>
  <c r="L1527" i="9"/>
  <c r="F732" i="1"/>
  <c r="L1608" i="9"/>
  <c r="F2122" i="1"/>
  <c r="L221" i="9"/>
  <c r="F2110" i="1"/>
  <c r="L233" i="9"/>
  <c r="F2098" i="1"/>
  <c r="L244" i="9"/>
  <c r="F2027" i="1"/>
  <c r="L315" i="9"/>
  <c r="F2003" i="1"/>
  <c r="L339" i="9"/>
  <c r="F1992" i="1"/>
  <c r="L350" i="9"/>
  <c r="F1980" i="1"/>
  <c r="L362" i="9"/>
  <c r="F1968" i="1"/>
  <c r="L374" i="9"/>
  <c r="F1956" i="1"/>
  <c r="L386" i="9"/>
  <c r="F1934" i="1"/>
  <c r="L408" i="9"/>
  <c r="F1922" i="1"/>
  <c r="L420" i="9"/>
  <c r="F1910" i="1"/>
  <c r="L432" i="9"/>
  <c r="F1899" i="1"/>
  <c r="L443" i="9"/>
  <c r="F1877" i="1"/>
  <c r="L465" i="9"/>
  <c r="F1866" i="1"/>
  <c r="L476" i="9"/>
  <c r="F1855" i="1"/>
  <c r="L486" i="9"/>
  <c r="F1843" i="1"/>
  <c r="L498" i="9"/>
  <c r="F1832" i="1"/>
  <c r="L509" i="9"/>
  <c r="F1821" i="1"/>
  <c r="L520" i="9"/>
  <c r="F1810" i="1"/>
  <c r="L531" i="9"/>
  <c r="F1786" i="1"/>
  <c r="L555" i="9"/>
  <c r="F1775" i="1"/>
  <c r="L566" i="9"/>
  <c r="F1764" i="1"/>
  <c r="L577" i="9"/>
  <c r="F1752" i="1"/>
  <c r="L589" i="9"/>
  <c r="F1741" i="1"/>
  <c r="L600" i="9"/>
  <c r="F1729" i="1"/>
  <c r="L612" i="9"/>
  <c r="F1717" i="1"/>
  <c r="L624" i="9"/>
  <c r="F1705" i="1"/>
  <c r="L636" i="9"/>
  <c r="F1693" i="1"/>
  <c r="L648" i="9"/>
  <c r="F1470" i="1"/>
  <c r="L871" i="9"/>
  <c r="F1458" i="1"/>
  <c r="L883" i="9"/>
  <c r="F1446" i="1"/>
  <c r="L895" i="9"/>
  <c r="F1435" i="1"/>
  <c r="L906" i="9"/>
  <c r="F1423" i="1"/>
  <c r="L918" i="9"/>
  <c r="F1412" i="1"/>
  <c r="L929" i="9"/>
  <c r="F1401" i="1"/>
  <c r="L940" i="9"/>
  <c r="F1389" i="1"/>
  <c r="L952" i="9"/>
  <c r="F1377" i="1"/>
  <c r="L964" i="9"/>
  <c r="F1365" i="1"/>
  <c r="L976" i="9"/>
  <c r="F1353" i="1"/>
  <c r="L988" i="9"/>
  <c r="F1341" i="1"/>
  <c r="L1000" i="9"/>
  <c r="F1318" i="1"/>
  <c r="L1023" i="9"/>
  <c r="F1306" i="1"/>
  <c r="L1035" i="9"/>
  <c r="F1294" i="1"/>
  <c r="L1047" i="9"/>
  <c r="F1282" i="1"/>
  <c r="L1059" i="9"/>
  <c r="F1247" i="1"/>
  <c r="L1094" i="9"/>
  <c r="F1235" i="1"/>
  <c r="L1106" i="9"/>
  <c r="F1223" i="1"/>
  <c r="L1118" i="9"/>
  <c r="F1211" i="1"/>
  <c r="L1130" i="9"/>
  <c r="F1199" i="1"/>
  <c r="L1142" i="9"/>
  <c r="F1188" i="1"/>
  <c r="L1153" i="9"/>
  <c r="F1176" i="1"/>
  <c r="L1165" i="9"/>
  <c r="F1164" i="1"/>
  <c r="L1177" i="9"/>
  <c r="F1152" i="1"/>
  <c r="L1189" i="9"/>
  <c r="F1140" i="1"/>
  <c r="L1201" i="9"/>
  <c r="F1129" i="1"/>
  <c r="L1212" i="9"/>
  <c r="F1117" i="1"/>
  <c r="L1224" i="9"/>
  <c r="F1093" i="1"/>
  <c r="L1248" i="9"/>
  <c r="F1081" i="1"/>
  <c r="L1260" i="9"/>
  <c r="F1069" i="1"/>
  <c r="L1272" i="9"/>
  <c r="F647" i="1"/>
  <c r="L1693" i="9"/>
  <c r="F636" i="1"/>
  <c r="L1704" i="9"/>
  <c r="F624" i="1"/>
  <c r="L1716" i="9"/>
  <c r="F612" i="1"/>
  <c r="L1728" i="9"/>
  <c r="F600" i="1"/>
  <c r="L1740" i="9"/>
  <c r="F589" i="1"/>
  <c r="L1751" i="9"/>
  <c r="F577" i="1"/>
  <c r="L1763" i="9"/>
  <c r="F128" i="1"/>
  <c r="L2211" i="9"/>
  <c r="F116" i="1"/>
  <c r="L2223" i="9"/>
  <c r="F105" i="1"/>
  <c r="L2234" i="9"/>
  <c r="F93" i="1"/>
  <c r="L2246" i="9"/>
  <c r="F81" i="1"/>
  <c r="L2258" i="9"/>
  <c r="F69" i="1"/>
  <c r="L2270" i="9"/>
  <c r="F57" i="1"/>
  <c r="L2282" i="9"/>
  <c r="F45" i="1"/>
  <c r="L2293" i="9"/>
  <c r="F33" i="1"/>
  <c r="L2305" i="9"/>
  <c r="F9" i="1"/>
  <c r="L2329" i="9"/>
  <c r="L2268" i="9"/>
  <c r="L2225" i="9"/>
  <c r="L2097" i="9"/>
  <c r="L1968" i="9"/>
  <c r="L1674" i="9"/>
  <c r="L1445" i="9"/>
  <c r="L1375" i="9"/>
  <c r="L1214" i="9"/>
  <c r="L1011" i="9"/>
  <c r="L886" i="9"/>
  <c r="L768" i="9"/>
  <c r="L451" i="9"/>
  <c r="L227" i="9"/>
  <c r="L114" i="9"/>
  <c r="F2216" i="1"/>
  <c r="L130" i="9"/>
  <c r="F2159" i="1"/>
  <c r="L185" i="9"/>
  <c r="F1847" i="1"/>
  <c r="L494" i="9"/>
  <c r="F1733" i="1"/>
  <c r="L608" i="9"/>
  <c r="F1661" i="1"/>
  <c r="L680" i="9"/>
  <c r="F1532" i="1"/>
  <c r="L809" i="9"/>
  <c r="F1192" i="1"/>
  <c r="L1149" i="9"/>
  <c r="F1085" i="1"/>
  <c r="L1256" i="9"/>
  <c r="F1025" i="1"/>
  <c r="L1316" i="9"/>
  <c r="F908" i="1"/>
  <c r="L1433" i="9"/>
  <c r="F862" i="1"/>
  <c r="L1479" i="9"/>
  <c r="F826" i="1"/>
  <c r="L1515" i="9"/>
  <c r="F792" i="1"/>
  <c r="L1549" i="9"/>
  <c r="F675" i="1"/>
  <c r="L1665" i="9"/>
  <c r="L1596" i="9"/>
  <c r="F2337" i="1"/>
  <c r="L9" i="9"/>
  <c r="F2147" i="1"/>
  <c r="L197" i="9"/>
  <c r="F1971" i="1"/>
  <c r="L371" i="9"/>
  <c r="F1846" i="1"/>
  <c r="L495" i="9"/>
  <c r="F1824" i="1"/>
  <c r="L517" i="9"/>
  <c r="F1672" i="1"/>
  <c r="L669" i="9"/>
  <c r="F1625" i="1"/>
  <c r="L716" i="9"/>
  <c r="F1461" i="1"/>
  <c r="L880" i="9"/>
  <c r="F1404" i="1"/>
  <c r="L937" i="9"/>
  <c r="F1344" i="1"/>
  <c r="L997" i="9"/>
  <c r="F1285" i="1"/>
  <c r="L1056" i="9"/>
  <c r="F1238" i="1"/>
  <c r="L1103" i="9"/>
  <c r="F1084" i="1"/>
  <c r="L1257" i="9"/>
  <c r="F1001" i="1"/>
  <c r="L1340" i="9"/>
  <c r="F965" i="1"/>
  <c r="L1376" i="9"/>
  <c r="F895" i="1"/>
  <c r="L1446" i="9"/>
  <c r="F779" i="1"/>
  <c r="L1562" i="9"/>
  <c r="L201" i="9"/>
  <c r="F2143" i="1"/>
  <c r="F2121" i="1"/>
  <c r="L222" i="9"/>
  <c r="F2109" i="1"/>
  <c r="L234" i="9"/>
  <c r="F2085" i="1"/>
  <c r="F2062" i="1"/>
  <c r="L280" i="9"/>
  <c r="F2050" i="1"/>
  <c r="L292" i="9"/>
  <c r="F2038" i="1"/>
  <c r="L304" i="9"/>
  <c r="F2026" i="1"/>
  <c r="L316" i="9"/>
  <c r="F2014" i="1"/>
  <c r="L328" i="9"/>
  <c r="F2002" i="1"/>
  <c r="L340" i="9"/>
  <c r="F1991" i="1"/>
  <c r="L351" i="9"/>
  <c r="F1979" i="1"/>
  <c r="L363" i="9"/>
  <c r="F1967" i="1"/>
  <c r="L375" i="9"/>
  <c r="F1933" i="1"/>
  <c r="L409" i="9"/>
  <c r="F1921" i="1"/>
  <c r="L421" i="9"/>
  <c r="F1909" i="1"/>
  <c r="F1898" i="1"/>
  <c r="L444" i="9"/>
  <c r="F1887" i="1"/>
  <c r="L455" i="9"/>
  <c r="F1876" i="1"/>
  <c r="L466" i="9"/>
  <c r="F1854" i="1"/>
  <c r="L487" i="9"/>
  <c r="F1842" i="1"/>
  <c r="L499" i="9"/>
  <c r="F1831" i="1"/>
  <c r="L510" i="9"/>
  <c r="F1820" i="1"/>
  <c r="L521" i="9"/>
  <c r="F1809" i="1"/>
  <c r="L532" i="9"/>
  <c r="F1797" i="1"/>
  <c r="L544" i="9"/>
  <c r="F1785" i="1"/>
  <c r="L556" i="9"/>
  <c r="L779" i="9"/>
  <c r="F1562" i="1"/>
  <c r="F1550" i="1"/>
  <c r="L791" i="9"/>
  <c r="F1527" i="1"/>
  <c r="L814" i="9"/>
  <c r="F1515" i="1"/>
  <c r="L826" i="9"/>
  <c r="F1491" i="1"/>
  <c r="L850" i="9"/>
  <c r="F1469" i="1"/>
  <c r="L872" i="9"/>
  <c r="F1457" i="1"/>
  <c r="L884" i="9"/>
  <c r="F1445" i="1"/>
  <c r="L896" i="9"/>
  <c r="F1434" i="1"/>
  <c r="L907" i="9"/>
  <c r="F1422" i="1"/>
  <c r="F1411" i="1"/>
  <c r="L930" i="9"/>
  <c r="F1400" i="1"/>
  <c r="L941" i="9"/>
  <c r="F1388" i="1"/>
  <c r="L953" i="9"/>
  <c r="F1376" i="1"/>
  <c r="L965" i="9"/>
  <c r="F1364" i="1"/>
  <c r="L977" i="9"/>
  <c r="F1352" i="1"/>
  <c r="L989" i="9"/>
  <c r="F1340" i="1"/>
  <c r="L1001" i="9"/>
  <c r="F1329" i="1"/>
  <c r="L1012" i="9"/>
  <c r="F1317" i="1"/>
  <c r="L1024" i="9"/>
  <c r="F1305" i="1"/>
  <c r="L1036" i="9"/>
  <c r="F1293" i="1"/>
  <c r="L1048" i="9"/>
  <c r="F1281" i="1"/>
  <c r="L1060" i="9"/>
  <c r="F1258" i="1"/>
  <c r="L1083" i="9"/>
  <c r="F1246" i="1"/>
  <c r="L1095" i="9"/>
  <c r="F1234" i="1"/>
  <c r="L1107" i="9"/>
  <c r="F1210" i="1"/>
  <c r="L1131" i="9"/>
  <c r="F1198" i="1"/>
  <c r="L1143" i="9"/>
  <c r="F1187" i="1"/>
  <c r="L1154" i="9"/>
  <c r="F1175" i="1"/>
  <c r="L1166" i="9"/>
  <c r="F1163" i="1"/>
  <c r="L1178" i="9"/>
  <c r="F1139" i="1"/>
  <c r="F1128" i="1"/>
  <c r="L1213" i="9"/>
  <c r="F1116" i="1"/>
  <c r="L1225" i="9"/>
  <c r="F1104" i="1"/>
  <c r="L1237" i="9"/>
  <c r="F163" i="1"/>
  <c r="L2176" i="9"/>
  <c r="F151" i="1"/>
  <c r="L2188" i="9"/>
  <c r="F139" i="1"/>
  <c r="L2200" i="9"/>
  <c r="F127" i="1"/>
  <c r="L2212" i="9"/>
  <c r="F104" i="1"/>
  <c r="L2235" i="9"/>
  <c r="F92" i="1"/>
  <c r="L2247" i="9"/>
  <c r="F80" i="1"/>
  <c r="L2259" i="9"/>
  <c r="F68" i="1"/>
  <c r="L2271" i="9"/>
  <c r="F56" i="1"/>
  <c r="L2283" i="9"/>
  <c r="F32" i="1"/>
  <c r="L2306" i="9"/>
  <c r="F20" i="1"/>
  <c r="L2318" i="9"/>
  <c r="L2330" i="9"/>
  <c r="L2224" i="9"/>
  <c r="L1802" i="9"/>
  <c r="L1757" i="9"/>
  <c r="L1568" i="9"/>
  <c r="L1282" i="9"/>
  <c r="L1197" i="9"/>
  <c r="L1110" i="9"/>
  <c r="L667" i="9"/>
  <c r="L330" i="9"/>
  <c r="L226" i="9"/>
  <c r="L107" i="9"/>
  <c r="F2284" i="1"/>
  <c r="L62" i="9"/>
  <c r="F2148" i="1"/>
  <c r="L196" i="9"/>
  <c r="F1836" i="1"/>
  <c r="L505" i="9"/>
  <c r="F1744" i="1"/>
  <c r="L597" i="9"/>
  <c r="F1685" i="1"/>
  <c r="L656" i="9"/>
  <c r="F1626" i="1"/>
  <c r="L715" i="9"/>
  <c r="F1555" i="1"/>
  <c r="L786" i="9"/>
  <c r="F1215" i="1"/>
  <c r="L1126" i="9"/>
  <c r="F1156" i="1"/>
  <c r="L1185" i="9"/>
  <c r="F1073" i="1"/>
  <c r="L1268" i="9"/>
  <c r="F1014" i="1"/>
  <c r="L1327" i="9"/>
  <c r="F978" i="1"/>
  <c r="L1363" i="9"/>
  <c r="F919" i="1"/>
  <c r="L1422" i="9"/>
  <c r="F850" i="1"/>
  <c r="L1491" i="9"/>
  <c r="F2316" i="1"/>
  <c r="L30" i="9"/>
  <c r="F2169" i="1"/>
  <c r="L176" i="9"/>
  <c r="F1983" i="1"/>
  <c r="L359" i="9"/>
  <c r="F1937" i="1"/>
  <c r="L405" i="9"/>
  <c r="F1869" i="1"/>
  <c r="L473" i="9"/>
  <c r="F1720" i="1"/>
  <c r="L621" i="9"/>
  <c r="F1660" i="1"/>
  <c r="L681" i="9"/>
  <c r="F1613" i="1"/>
  <c r="L728" i="9"/>
  <c r="F1449" i="1"/>
  <c r="L892" i="9"/>
  <c r="F1392" i="1"/>
  <c r="L949" i="9"/>
  <c r="F1333" i="1"/>
  <c r="L1008" i="9"/>
  <c r="F1273" i="1"/>
  <c r="L1068" i="9"/>
  <c r="F1048" i="1"/>
  <c r="L1293" i="9"/>
  <c r="F989" i="1"/>
  <c r="L1352" i="9"/>
  <c r="F930" i="1"/>
  <c r="L1411" i="9"/>
  <c r="F883" i="1"/>
  <c r="L1458" i="9"/>
  <c r="F767" i="1"/>
  <c r="L1574" i="9"/>
  <c r="F674" i="1"/>
  <c r="L1666" i="9"/>
  <c r="L598" i="9"/>
  <c r="F2175" i="1"/>
  <c r="L170" i="9"/>
  <c r="F2164" i="1"/>
  <c r="L181" i="9"/>
  <c r="F2153" i="1"/>
  <c r="L191" i="9"/>
  <c r="F2142" i="1"/>
  <c r="F2132" i="1"/>
  <c r="L212" i="9"/>
  <c r="F2120" i="1"/>
  <c r="L223" i="9"/>
  <c r="F2108" i="1"/>
  <c r="L235" i="9"/>
  <c r="F2096" i="1"/>
  <c r="L246" i="9"/>
  <c r="F2061" i="1"/>
  <c r="L281" i="9"/>
  <c r="F2049" i="1"/>
  <c r="L293" i="9"/>
  <c r="F2037" i="1"/>
  <c r="L305" i="9"/>
  <c r="F2025" i="1"/>
  <c r="L317" i="9"/>
  <c r="F2001" i="1"/>
  <c r="F1990" i="1"/>
  <c r="L352" i="9"/>
  <c r="F1978" i="1"/>
  <c r="L364" i="9"/>
  <c r="F1966" i="1"/>
  <c r="L376" i="9"/>
  <c r="F1943" i="1"/>
  <c r="L399" i="9"/>
  <c r="F1932" i="1"/>
  <c r="L410" i="9"/>
  <c r="F1920" i="1"/>
  <c r="L422" i="9"/>
  <c r="F1897" i="1"/>
  <c r="L445" i="9"/>
  <c r="F1886" i="1"/>
  <c r="L456" i="9"/>
  <c r="F1864" i="1"/>
  <c r="L477" i="9"/>
  <c r="F1632" i="1"/>
  <c r="L709" i="9"/>
  <c r="F1620" i="1"/>
  <c r="L721" i="9"/>
  <c r="F1609" i="1"/>
  <c r="L732" i="9"/>
  <c r="F1597" i="1"/>
  <c r="L744" i="9"/>
  <c r="F1585" i="1"/>
  <c r="L756" i="9"/>
  <c r="F1502" i="1"/>
  <c r="L839" i="9"/>
  <c r="F1490" i="1"/>
  <c r="L851" i="9"/>
  <c r="F1479" i="1"/>
  <c r="L862" i="9"/>
  <c r="F1468" i="1"/>
  <c r="L873" i="9"/>
  <c r="F1456" i="1"/>
  <c r="L885" i="9"/>
  <c r="F1444" i="1"/>
  <c r="L897" i="9"/>
  <c r="F1433" i="1"/>
  <c r="L908" i="9"/>
  <c r="F1410" i="1"/>
  <c r="F1399" i="1"/>
  <c r="L942" i="9"/>
  <c r="F1387" i="1"/>
  <c r="L954" i="9"/>
  <c r="F1375" i="1"/>
  <c r="L966" i="9"/>
  <c r="F1363" i="1"/>
  <c r="L978" i="9"/>
  <c r="F1351" i="1"/>
  <c r="L990" i="9"/>
  <c r="F1339" i="1"/>
  <c r="L1002" i="9"/>
  <c r="F1316" i="1"/>
  <c r="L1025" i="9"/>
  <c r="F1304" i="1"/>
  <c r="L1037" i="9"/>
  <c r="F1292" i="1"/>
  <c r="L1049" i="9"/>
  <c r="F1269" i="1"/>
  <c r="L1072" i="9"/>
  <c r="F1257" i="1"/>
  <c r="L1084" i="9"/>
  <c r="F1245" i="1"/>
  <c r="L1096" i="9"/>
  <c r="F1233" i="1"/>
  <c r="L1108" i="9"/>
  <c r="F1221" i="1"/>
  <c r="L1120" i="9"/>
  <c r="F1209" i="1"/>
  <c r="L1132" i="9"/>
  <c r="F1197" i="1"/>
  <c r="L1144" i="9"/>
  <c r="F1186" i="1"/>
  <c r="L1155" i="9"/>
  <c r="F1162" i="1"/>
  <c r="L1179" i="9"/>
  <c r="F1150" i="1"/>
  <c r="L1191" i="9"/>
  <c r="F669" i="1"/>
  <c r="L1671" i="9"/>
  <c r="F657" i="1"/>
  <c r="L1683" i="9"/>
  <c r="F575" i="1"/>
  <c r="F564" i="1"/>
  <c r="L1776" i="9"/>
  <c r="F552" i="1"/>
  <c r="L1788" i="9"/>
  <c r="F540" i="1"/>
  <c r="L1800" i="9"/>
  <c r="F528" i="1"/>
  <c r="L1812" i="9"/>
  <c r="F504" i="1"/>
  <c r="L1836" i="9"/>
  <c r="F492" i="1"/>
  <c r="L1848" i="9"/>
  <c r="F480" i="1"/>
  <c r="L1860" i="9"/>
  <c r="F468" i="1"/>
  <c r="L1872" i="9"/>
  <c r="F456" i="1"/>
  <c r="L1884" i="9"/>
  <c r="F420" i="1"/>
  <c r="L1920" i="9"/>
  <c r="F408" i="1"/>
  <c r="L1932" i="9"/>
  <c r="F396" i="1"/>
  <c r="L1944" i="9"/>
  <c r="F384" i="1"/>
  <c r="L1956" i="9"/>
  <c r="F360" i="1"/>
  <c r="L1980" i="9"/>
  <c r="F348" i="1"/>
  <c r="L1992" i="9"/>
  <c r="F336" i="1"/>
  <c r="L2004" i="9"/>
  <c r="F312" i="1"/>
  <c r="L2028" i="9"/>
  <c r="F300" i="1"/>
  <c r="L2040" i="9"/>
  <c r="F288" i="1"/>
  <c r="L2051" i="9"/>
  <c r="F231" i="1"/>
  <c r="L2108" i="9"/>
  <c r="F219" i="1"/>
  <c r="F208" i="1"/>
  <c r="L2131" i="9"/>
  <c r="F196" i="1"/>
  <c r="F186" i="1"/>
  <c r="L2153" i="9"/>
  <c r="F174" i="1"/>
  <c r="L2165" i="9"/>
  <c r="F162" i="1"/>
  <c r="L2177" i="9"/>
  <c r="F150" i="1"/>
  <c r="L2189" i="9"/>
  <c r="F138" i="1"/>
  <c r="L2201" i="9"/>
  <c r="F103" i="1"/>
  <c r="L2236" i="9"/>
  <c r="F91" i="1"/>
  <c r="L2248" i="9"/>
  <c r="F79" i="1"/>
  <c r="L2260" i="9"/>
  <c r="L2294" i="9"/>
  <c r="L2085" i="9"/>
  <c r="L2058" i="9"/>
  <c r="L1845" i="9"/>
  <c r="L1710" i="9"/>
  <c r="L1626" i="9"/>
  <c r="L1358" i="9"/>
  <c r="L1281" i="9"/>
  <c r="L1109" i="9"/>
  <c r="L660" i="9"/>
  <c r="L543" i="9"/>
  <c r="L429" i="9"/>
  <c r="L329" i="9"/>
  <c r="F1825" i="1"/>
  <c r="L516" i="9"/>
  <c r="F1709" i="1"/>
  <c r="L632" i="9"/>
  <c r="F1603" i="1"/>
  <c r="L738" i="9"/>
  <c r="F1049" i="1"/>
  <c r="L1292" i="9"/>
  <c r="F954" i="1"/>
  <c r="L1387" i="9"/>
  <c r="F873" i="1"/>
  <c r="L1468" i="9"/>
  <c r="F815" i="1"/>
  <c r="L1526" i="9"/>
  <c r="F768" i="1"/>
  <c r="L1573" i="9"/>
  <c r="F721" i="1"/>
  <c r="L1619" i="9"/>
  <c r="F1857" i="1"/>
  <c r="L484" i="9"/>
  <c r="F1766" i="1"/>
  <c r="L575" i="9"/>
  <c r="F1684" i="1"/>
  <c r="L657" i="9"/>
  <c r="F1578" i="1"/>
  <c r="L763" i="9"/>
  <c r="F1380" i="1"/>
  <c r="L961" i="9"/>
  <c r="F1262" i="1"/>
  <c r="L1079" i="9"/>
  <c r="F1072" i="1"/>
  <c r="L1269" i="9"/>
  <c r="F953" i="1"/>
  <c r="L1388" i="9"/>
  <c r="F849" i="1"/>
  <c r="L1492" i="9"/>
  <c r="L91" i="9"/>
  <c r="F2255" i="1"/>
  <c r="F2244" i="1"/>
  <c r="L102" i="9"/>
  <c r="F2233" i="1"/>
  <c r="L113" i="9"/>
  <c r="F2221" i="1"/>
  <c r="L125" i="9"/>
  <c r="F2209" i="1"/>
  <c r="L137" i="9"/>
  <c r="F2198" i="1"/>
  <c r="L147" i="9"/>
  <c r="F2186" i="1"/>
  <c r="L159" i="9"/>
  <c r="F2174" i="1"/>
  <c r="L171" i="9"/>
  <c r="F2163" i="1"/>
  <c r="F2152" i="1"/>
  <c r="L192" i="9"/>
  <c r="F2119" i="1"/>
  <c r="L224" i="9"/>
  <c r="F2107" i="1"/>
  <c r="L236" i="9"/>
  <c r="F2095" i="1"/>
  <c r="L247" i="9"/>
  <c r="F2084" i="1"/>
  <c r="L258" i="9"/>
  <c r="F2060" i="1"/>
  <c r="L282" i="9"/>
  <c r="F2048" i="1"/>
  <c r="L294" i="9"/>
  <c r="F2036" i="1"/>
  <c r="L306" i="9"/>
  <c r="F2024" i="1"/>
  <c r="L318" i="9"/>
  <c r="F1654" i="1"/>
  <c r="L687" i="9"/>
  <c r="F1642" i="1"/>
  <c r="L699" i="9"/>
  <c r="F1513" i="1"/>
  <c r="L828" i="9"/>
  <c r="F1501" i="1"/>
  <c r="L840" i="9"/>
  <c r="F1489" i="1"/>
  <c r="F1478" i="1"/>
  <c r="F1467" i="1"/>
  <c r="L874" i="9"/>
  <c r="F1443" i="1"/>
  <c r="L898" i="9"/>
  <c r="F1432" i="1"/>
  <c r="L909" i="9"/>
  <c r="F1421" i="1"/>
  <c r="L920" i="9"/>
  <c r="F1398" i="1"/>
  <c r="L943" i="9"/>
  <c r="F1386" i="1"/>
  <c r="L955" i="9"/>
  <c r="F1374" i="1"/>
  <c r="L967" i="9"/>
  <c r="F1362" i="1"/>
  <c r="L979" i="9"/>
  <c r="F1350" i="1"/>
  <c r="L991" i="9"/>
  <c r="F1338" i="1"/>
  <c r="L1003" i="9"/>
  <c r="F1327" i="1"/>
  <c r="L1014" i="9"/>
  <c r="F1315" i="1"/>
  <c r="L1026" i="9"/>
  <c r="F1303" i="1"/>
  <c r="L1038" i="9"/>
  <c r="F1291" i="1"/>
  <c r="L1050" i="9"/>
  <c r="F1268" i="1"/>
  <c r="L1073" i="9"/>
  <c r="F1256" i="1"/>
  <c r="L1085" i="9"/>
  <c r="F1244" i="1"/>
  <c r="L1097" i="9"/>
  <c r="F1220" i="1"/>
  <c r="L1121" i="9"/>
  <c r="F1208" i="1"/>
  <c r="L1133" i="9"/>
  <c r="F1185" i="1"/>
  <c r="L1156" i="9"/>
  <c r="F1173" i="1"/>
  <c r="L1168" i="9"/>
  <c r="F1161" i="1"/>
  <c r="L1180" i="9"/>
  <c r="F1149" i="1"/>
  <c r="L1192" i="9"/>
  <c r="F1042" i="1"/>
  <c r="L1299" i="9"/>
  <c r="F1019" i="1"/>
  <c r="L1322" i="9"/>
  <c r="F1007" i="1"/>
  <c r="L1334" i="9"/>
  <c r="F995" i="1"/>
  <c r="L1346" i="9"/>
  <c r="F971" i="1"/>
  <c r="L1370" i="9"/>
  <c r="F959" i="1"/>
  <c r="L1382" i="9"/>
  <c r="F947" i="1"/>
  <c r="L1394" i="9"/>
  <c r="F924" i="1"/>
  <c r="L1417" i="9"/>
  <c r="F901" i="1"/>
  <c r="L1440" i="9"/>
  <c r="F889" i="1"/>
  <c r="L1452" i="9"/>
  <c r="F878" i="1"/>
  <c r="L1463" i="9"/>
  <c r="F867" i="1"/>
  <c r="L1474" i="9"/>
  <c r="F855" i="1"/>
  <c r="L1486" i="9"/>
  <c r="F843" i="1"/>
  <c r="L1498" i="9"/>
  <c r="F831" i="1"/>
  <c r="L1510" i="9"/>
  <c r="F820" i="1"/>
  <c r="L1521" i="9"/>
  <c r="F808" i="1"/>
  <c r="L1533" i="9"/>
  <c r="F785" i="1"/>
  <c r="L1556" i="9"/>
  <c r="F761" i="1"/>
  <c r="L1580" i="9"/>
  <c r="F750" i="1"/>
  <c r="L1591" i="9"/>
  <c r="F738" i="1"/>
  <c r="L1603" i="9"/>
  <c r="F726" i="1"/>
  <c r="L1614" i="9"/>
  <c r="F702" i="1"/>
  <c r="L1638" i="9"/>
  <c r="F680" i="1"/>
  <c r="L1660" i="9"/>
  <c r="F644" i="1"/>
  <c r="F633" i="1"/>
  <c r="L1707" i="9"/>
  <c r="F621" i="1"/>
  <c r="L1719" i="9"/>
  <c r="F609" i="1"/>
  <c r="L1731" i="9"/>
  <c r="F597" i="1"/>
  <c r="L1743" i="9"/>
  <c r="F586" i="1"/>
  <c r="L1754" i="9"/>
  <c r="F563" i="1"/>
  <c r="L1777" i="9"/>
  <c r="F551" i="1"/>
  <c r="L1789" i="9"/>
  <c r="F539" i="1"/>
  <c r="L1801" i="9"/>
  <c r="F527" i="1"/>
  <c r="L1813" i="9"/>
  <c r="F503" i="1"/>
  <c r="L1837" i="9"/>
  <c r="F491" i="1"/>
  <c r="L1849" i="9"/>
  <c r="F479" i="1"/>
  <c r="L1861" i="9"/>
  <c r="F467" i="1"/>
  <c r="L1873" i="9"/>
  <c r="F455" i="1"/>
  <c r="L1885" i="9"/>
  <c r="F431" i="1"/>
  <c r="L1909" i="9"/>
  <c r="F419" i="1"/>
  <c r="L1921" i="9"/>
  <c r="F407" i="1"/>
  <c r="L1933" i="9"/>
  <c r="F395" i="1"/>
  <c r="L1945" i="9"/>
  <c r="F383" i="1"/>
  <c r="L1957" i="9"/>
  <c r="F359" i="1"/>
  <c r="L1981" i="9"/>
  <c r="F347" i="1"/>
  <c r="L1993" i="9"/>
  <c r="F335" i="1"/>
  <c r="L2005" i="9"/>
  <c r="F323" i="1"/>
  <c r="L2017" i="9"/>
  <c r="F287" i="1"/>
  <c r="F277" i="1"/>
  <c r="L2062" i="9"/>
  <c r="F253" i="1"/>
  <c r="L2086" i="9"/>
  <c r="F230" i="1"/>
  <c r="L2109" i="9"/>
  <c r="F207" i="1"/>
  <c r="L2132" i="9"/>
  <c r="F185" i="1"/>
  <c r="L2154" i="9"/>
  <c r="F173" i="1"/>
  <c r="L2166" i="9"/>
  <c r="F161" i="1"/>
  <c r="L2178" i="9"/>
  <c r="F125" i="1"/>
  <c r="L2214" i="9"/>
  <c r="F102" i="1"/>
  <c r="L2237" i="9"/>
  <c r="L2213" i="9"/>
  <c r="L2016" i="9"/>
  <c r="L1746" i="9"/>
  <c r="L1504" i="9"/>
  <c r="L1429" i="9"/>
  <c r="L1279" i="9"/>
  <c r="L1082" i="9"/>
  <c r="L861" i="9"/>
  <c r="L762" i="9"/>
  <c r="L644" i="9"/>
  <c r="L540" i="9"/>
  <c r="L427" i="9"/>
  <c r="L327" i="9"/>
  <c r="L75" i="9"/>
  <c r="F2097" i="1"/>
  <c r="L245" i="9"/>
  <c r="F2086" i="1"/>
  <c r="L256" i="9"/>
  <c r="F2063" i="1"/>
  <c r="L279" i="9"/>
  <c r="F2039" i="1"/>
  <c r="L303" i="9"/>
  <c r="F2028" i="1"/>
  <c r="L314" i="9"/>
  <c r="F2017" i="1"/>
  <c r="L325" i="9"/>
  <c r="F2006" i="1"/>
  <c r="L336" i="9"/>
  <c r="F1995" i="1"/>
  <c r="L347" i="9"/>
  <c r="F1984" i="1"/>
  <c r="L358" i="9"/>
  <c r="F1972" i="1"/>
  <c r="L370" i="9"/>
  <c r="F1960" i="1"/>
  <c r="L382" i="9"/>
  <c r="F1948" i="1"/>
  <c r="L394" i="9"/>
  <c r="F1938" i="1"/>
  <c r="L404" i="9"/>
  <c r="F1914" i="1"/>
  <c r="L428" i="9"/>
  <c r="F1903" i="1"/>
  <c r="L439" i="9"/>
  <c r="F1880" i="1"/>
  <c r="L462" i="9"/>
  <c r="F1870" i="1"/>
  <c r="L472" i="9"/>
  <c r="F1858" i="1"/>
  <c r="L483" i="9"/>
  <c r="F1848" i="1"/>
  <c r="L493" i="9"/>
  <c r="F1814" i="1"/>
  <c r="L527" i="9"/>
  <c r="F1791" i="1"/>
  <c r="L550" i="9"/>
  <c r="F1779" i="1"/>
  <c r="F1758" i="1"/>
  <c r="L583" i="9"/>
  <c r="F1746" i="1"/>
  <c r="L595" i="9"/>
  <c r="F1735" i="1"/>
  <c r="L606" i="9"/>
  <c r="F1723" i="1"/>
  <c r="L618" i="9"/>
  <c r="F1711" i="1"/>
  <c r="L630" i="9"/>
  <c r="F1687" i="1"/>
  <c r="L654" i="9"/>
  <c r="F1675" i="1"/>
  <c r="F1664" i="1"/>
  <c r="L677" i="9"/>
  <c r="F1653" i="1"/>
  <c r="L688" i="9"/>
  <c r="F1631" i="1"/>
  <c r="L710" i="9"/>
  <c r="F1619" i="1"/>
  <c r="L722" i="9"/>
  <c r="F1608" i="1"/>
  <c r="L733" i="9"/>
  <c r="F1596" i="1"/>
  <c r="L745" i="9"/>
  <c r="F1584" i="1"/>
  <c r="L757" i="9"/>
  <c r="F1572" i="1"/>
  <c r="L769" i="9"/>
  <c r="F1561" i="1"/>
  <c r="L780" i="9"/>
  <c r="F1549" i="1"/>
  <c r="L792" i="9"/>
  <c r="F1538" i="1"/>
  <c r="L803" i="9"/>
  <c r="F1526" i="1"/>
  <c r="L815" i="9"/>
  <c r="F1504" i="1"/>
  <c r="L837" i="9"/>
  <c r="F1482" i="1"/>
  <c r="L859" i="9"/>
  <c r="F1471" i="1"/>
  <c r="F1460" i="1"/>
  <c r="L881" i="9"/>
  <c r="F1448" i="1"/>
  <c r="L893" i="9"/>
  <c r="F1425" i="1"/>
  <c r="L916" i="9"/>
  <c r="F1403" i="1"/>
  <c r="L938" i="9"/>
  <c r="F1391" i="1"/>
  <c r="L950" i="9"/>
  <c r="F1379" i="1"/>
  <c r="L962" i="9"/>
  <c r="F1343" i="1"/>
  <c r="L998" i="9"/>
  <c r="F1332" i="1"/>
  <c r="L1009" i="9"/>
  <c r="F1320" i="1"/>
  <c r="L1021" i="9"/>
  <c r="F1296" i="1"/>
  <c r="L1045" i="9"/>
  <c r="F1284" i="1"/>
  <c r="L1057" i="9"/>
  <c r="F1272" i="1"/>
  <c r="L1069" i="9"/>
  <c r="F1261" i="1"/>
  <c r="L1080" i="9"/>
  <c r="F1249" i="1"/>
  <c r="L1092" i="9"/>
  <c r="F1237" i="1"/>
  <c r="L1104" i="9"/>
  <c r="F1225" i="1"/>
  <c r="F1214" i="1"/>
  <c r="L1127" i="9"/>
  <c r="F1202" i="1"/>
  <c r="L1139" i="9"/>
  <c r="F1191" i="1"/>
  <c r="L1150" i="9"/>
  <c r="F1179" i="1"/>
  <c r="L1162" i="9"/>
  <c r="F1167" i="1"/>
  <c r="L1174" i="9"/>
  <c r="F1155" i="1"/>
  <c r="L1186" i="9"/>
  <c r="F1143" i="1"/>
  <c r="L1198" i="9"/>
  <c r="F1133" i="1"/>
  <c r="L1208" i="9"/>
  <c r="F1110" i="1"/>
  <c r="L1231" i="9"/>
  <c r="F1099" i="1"/>
  <c r="L1242" i="9"/>
  <c r="F1087" i="1"/>
  <c r="L1254" i="9"/>
  <c r="F1064" i="1"/>
  <c r="L1277" i="9"/>
  <c r="F1041" i="1"/>
  <c r="L1300" i="9"/>
  <c r="F1018" i="1"/>
  <c r="L1323" i="9"/>
  <c r="F1006" i="1"/>
  <c r="L1335" i="9"/>
  <c r="F994" i="1"/>
  <c r="L1347" i="9"/>
  <c r="F982" i="1"/>
  <c r="L1359" i="9"/>
  <c r="F970" i="1"/>
  <c r="L1371" i="9"/>
  <c r="F946" i="1"/>
  <c r="L1395" i="9"/>
  <c r="F935" i="1"/>
  <c r="L1406" i="9"/>
  <c r="F911" i="1"/>
  <c r="L1430" i="9"/>
  <c r="F888" i="1"/>
  <c r="L1453" i="9"/>
  <c r="F877" i="1"/>
  <c r="L1464" i="9"/>
  <c r="F866" i="1"/>
  <c r="L1475" i="9"/>
  <c r="F854" i="1"/>
  <c r="L1487" i="9"/>
  <c r="F842" i="1"/>
  <c r="L1499" i="9"/>
  <c r="F819" i="1"/>
  <c r="L1522" i="9"/>
  <c r="F807" i="1"/>
  <c r="L1534" i="9"/>
  <c r="F784" i="1"/>
  <c r="L1557" i="9"/>
  <c r="F772" i="1"/>
  <c r="L1569" i="9"/>
  <c r="F749" i="1"/>
  <c r="L1592" i="9"/>
  <c r="F737" i="1"/>
  <c r="L1604" i="9"/>
  <c r="F679" i="1"/>
  <c r="L1661" i="9"/>
  <c r="F646" i="1"/>
  <c r="L1694" i="9"/>
  <c r="F635" i="1"/>
  <c r="L1705" i="9"/>
  <c r="F611" i="1"/>
  <c r="L1729" i="9"/>
  <c r="F576" i="1"/>
  <c r="F518" i="1"/>
  <c r="L1822" i="9"/>
  <c r="F506" i="1"/>
  <c r="L1834" i="9"/>
  <c r="F494" i="1"/>
  <c r="L1846" i="9"/>
  <c r="F446" i="1"/>
  <c r="L1894" i="9"/>
  <c r="F434" i="1"/>
  <c r="L1906" i="9"/>
  <c r="F375" i="1"/>
  <c r="L1965" i="9"/>
  <c r="L2284" i="9"/>
  <c r="L1828" i="9"/>
  <c r="L1404" i="9"/>
  <c r="L1289" i="9"/>
  <c r="L1081" i="9"/>
  <c r="L1033" i="9"/>
  <c r="L986" i="9"/>
  <c r="L928" i="9"/>
  <c r="L825" i="9"/>
  <c r="L767" i="9"/>
  <c r="L511" i="9"/>
  <c r="L180" i="9"/>
  <c r="F1757" i="1"/>
  <c r="L584" i="9"/>
  <c r="F1745" i="1"/>
  <c r="L596" i="9"/>
  <c r="F1722" i="1"/>
  <c r="L619" i="9"/>
  <c r="F1710" i="1"/>
  <c r="L631" i="9"/>
  <c r="F1686" i="1"/>
  <c r="L655" i="9"/>
  <c r="F1652" i="1"/>
  <c r="L689" i="9"/>
  <c r="F1630" i="1"/>
  <c r="L711" i="9"/>
  <c r="F1618" i="1"/>
  <c r="L723" i="9"/>
  <c r="F1607" i="1"/>
  <c r="L734" i="9"/>
  <c r="F1595" i="1"/>
  <c r="L746" i="9"/>
  <c r="F1583" i="1"/>
  <c r="L758" i="9"/>
  <c r="F1571" i="1"/>
  <c r="L770" i="9"/>
  <c r="F1560" i="1"/>
  <c r="L781" i="9"/>
  <c r="F1548" i="1"/>
  <c r="L793" i="9"/>
  <c r="F1537" i="1"/>
  <c r="L804" i="9"/>
  <c r="F1525" i="1"/>
  <c r="L816" i="9"/>
  <c r="F1503" i="1"/>
  <c r="L838" i="9"/>
  <c r="F1492" i="1"/>
  <c r="L849" i="9"/>
  <c r="F1481" i="1"/>
  <c r="L860" i="9"/>
  <c r="F1459" i="1"/>
  <c r="L882" i="9"/>
  <c r="F1447" i="1"/>
  <c r="L894" i="9"/>
  <c r="F1436" i="1"/>
  <c r="L905" i="9"/>
  <c r="F1402" i="1"/>
  <c r="L939" i="9"/>
  <c r="F1390" i="1"/>
  <c r="L951" i="9"/>
  <c r="F1378" i="1"/>
  <c r="L963" i="9"/>
  <c r="F1342" i="1"/>
  <c r="L999" i="9"/>
  <c r="F1319" i="1"/>
  <c r="L1022" i="9"/>
  <c r="F1295" i="1"/>
  <c r="L1046" i="9"/>
  <c r="F1271" i="1"/>
  <c r="L1070" i="9"/>
  <c r="F1236" i="1"/>
  <c r="L1105" i="9"/>
  <c r="F1213" i="1"/>
  <c r="L1128" i="9"/>
  <c r="F1201" i="1"/>
  <c r="L1140" i="9"/>
  <c r="F1190" i="1"/>
  <c r="L1151" i="9"/>
  <c r="F1178" i="1"/>
  <c r="L1163" i="9"/>
  <c r="F1166" i="1"/>
  <c r="L1175" i="9"/>
  <c r="F1154" i="1"/>
  <c r="L1187" i="9"/>
  <c r="F1132" i="1"/>
  <c r="L1209" i="9"/>
  <c r="F1121" i="1"/>
  <c r="L1220" i="9"/>
  <c r="F1086" i="1"/>
  <c r="L1255" i="9"/>
  <c r="F1074" i="1"/>
  <c r="L1267" i="9"/>
  <c r="F1063" i="1"/>
  <c r="L1278" i="9"/>
  <c r="F1040" i="1"/>
  <c r="L1301" i="9"/>
  <c r="F1017" i="1"/>
  <c r="L1324" i="9"/>
  <c r="F1005" i="1"/>
  <c r="L1336" i="9"/>
  <c r="F993" i="1"/>
  <c r="L1348" i="9"/>
  <c r="F969" i="1"/>
  <c r="L1372" i="9"/>
  <c r="F945" i="1"/>
  <c r="L1396" i="9"/>
  <c r="F934" i="1"/>
  <c r="L1407" i="9"/>
  <c r="F910" i="1"/>
  <c r="L1431" i="9"/>
  <c r="F887" i="1"/>
  <c r="L1454" i="9"/>
  <c r="F876" i="1"/>
  <c r="L1465" i="9"/>
  <c r="F865" i="1"/>
  <c r="L1476" i="9"/>
  <c r="F841" i="1"/>
  <c r="L1500" i="9"/>
  <c r="F818" i="1"/>
  <c r="L1523" i="9"/>
  <c r="F806" i="1"/>
  <c r="L1535" i="9"/>
  <c r="F795" i="1"/>
  <c r="L1546" i="9"/>
  <c r="F771" i="1"/>
  <c r="L1570" i="9"/>
  <c r="F736" i="1"/>
  <c r="L1605" i="9"/>
  <c r="F689" i="1"/>
  <c r="L1651" i="9"/>
  <c r="F678" i="1"/>
  <c r="L1662" i="9"/>
  <c r="F645" i="1"/>
  <c r="L1695" i="9"/>
  <c r="F634" i="1"/>
  <c r="L1706" i="9"/>
  <c r="F622" i="1"/>
  <c r="L1718" i="9"/>
  <c r="F598" i="1"/>
  <c r="L1742" i="9"/>
  <c r="F565" i="1"/>
  <c r="L1775" i="9"/>
  <c r="F12" i="1"/>
  <c r="L2326" i="9"/>
  <c r="L2168" i="9"/>
  <c r="L1753" i="9"/>
  <c r="L1655" i="9"/>
  <c r="L1545" i="9"/>
  <c r="L1512" i="9"/>
  <c r="L927" i="9"/>
  <c r="L607" i="9"/>
  <c r="L392" i="9"/>
  <c r="L334" i="9"/>
  <c r="L291" i="9"/>
  <c r="L179" i="9"/>
  <c r="F1046" i="1"/>
  <c r="L1295" i="9"/>
  <c r="F1000" i="1"/>
  <c r="L1341" i="9"/>
  <c r="F952" i="1"/>
  <c r="L1389" i="9"/>
  <c r="F929" i="1"/>
  <c r="L1412" i="9"/>
  <c r="F906" i="1"/>
  <c r="L1435" i="9"/>
  <c r="F848" i="1"/>
  <c r="L1493" i="9"/>
  <c r="F790" i="1"/>
  <c r="L1551" i="9"/>
  <c r="F755" i="1"/>
  <c r="L1586" i="9"/>
  <c r="F743" i="1"/>
  <c r="L1598" i="9"/>
  <c r="F707" i="1"/>
  <c r="L1633" i="9"/>
  <c r="F662" i="1"/>
  <c r="L1678" i="9"/>
  <c r="F617" i="1"/>
  <c r="L1723" i="9"/>
  <c r="F560" i="1"/>
  <c r="L1780" i="9"/>
  <c r="F536" i="1"/>
  <c r="L1804" i="9"/>
  <c r="F488" i="1"/>
  <c r="L1852" i="9"/>
  <c r="F464" i="1"/>
  <c r="L1876" i="9"/>
  <c r="F440" i="1"/>
  <c r="L1900" i="9"/>
  <c r="F417" i="1"/>
  <c r="L1923" i="9"/>
  <c r="F393" i="1"/>
  <c r="L1947" i="9"/>
  <c r="F369" i="1"/>
  <c r="L1971" i="9"/>
  <c r="F333" i="1"/>
  <c r="L2007" i="9"/>
  <c r="F309" i="1"/>
  <c r="L2031" i="9"/>
  <c r="F263" i="1"/>
  <c r="L2076" i="9"/>
  <c r="F67" i="1"/>
  <c r="L2272" i="9"/>
  <c r="F31" i="1"/>
  <c r="L2307" i="9"/>
  <c r="F19" i="1"/>
  <c r="L2319" i="9"/>
  <c r="L1888" i="9"/>
  <c r="L1768" i="9"/>
  <c r="L1353" i="9"/>
  <c r="L538" i="9"/>
  <c r="L267" i="9"/>
  <c r="L46" i="9"/>
  <c r="F2334" i="1"/>
  <c r="L12" i="9"/>
  <c r="F2324" i="1"/>
  <c r="L22" i="9"/>
  <c r="F2313" i="1"/>
  <c r="L33" i="9"/>
  <c r="F2291" i="1"/>
  <c r="L55" i="9"/>
  <c r="F2280" i="1"/>
  <c r="L66" i="9"/>
  <c r="F2258" i="1"/>
  <c r="L88" i="9"/>
  <c r="F2237" i="1"/>
  <c r="L109" i="9"/>
  <c r="F2225" i="1"/>
  <c r="L121" i="9"/>
  <c r="F2213" i="1"/>
  <c r="L133" i="9"/>
  <c r="F2202" i="1"/>
  <c r="L143" i="9"/>
  <c r="F2190" i="1"/>
  <c r="L155" i="9"/>
  <c r="F2168" i="1"/>
  <c r="L177" i="9"/>
  <c r="F2157" i="1"/>
  <c r="L187" i="9"/>
  <c r="F2136" i="1"/>
  <c r="F2126" i="1"/>
  <c r="L217" i="9"/>
  <c r="F2114" i="1"/>
  <c r="L229" i="9"/>
  <c r="F2102" i="1"/>
  <c r="L241" i="9"/>
  <c r="F2090" i="1"/>
  <c r="L252" i="9"/>
  <c r="F2068" i="1"/>
  <c r="L274" i="9"/>
  <c r="F2044" i="1"/>
  <c r="L298" i="9"/>
  <c r="F2032" i="1"/>
  <c r="L310" i="9"/>
  <c r="F2021" i="1"/>
  <c r="L321" i="9"/>
  <c r="F2010" i="1"/>
  <c r="F2000" i="1"/>
  <c r="L342" i="9"/>
  <c r="F1988" i="1"/>
  <c r="F1977" i="1"/>
  <c r="L365" i="9"/>
  <c r="F1965" i="1"/>
  <c r="L377" i="9"/>
  <c r="F1953" i="1"/>
  <c r="L389" i="9"/>
  <c r="F1942" i="1"/>
  <c r="L400" i="9"/>
  <c r="F1931" i="1"/>
  <c r="L411" i="9"/>
  <c r="F1919" i="1"/>
  <c r="L423" i="9"/>
  <c r="F1908" i="1"/>
  <c r="L434" i="9"/>
  <c r="F1896" i="1"/>
  <c r="L446" i="9"/>
  <c r="F1885" i="1"/>
  <c r="L457" i="9"/>
  <c r="F1852" i="1"/>
  <c r="L489" i="9"/>
  <c r="F1841" i="1"/>
  <c r="L500" i="9"/>
  <c r="F1808" i="1"/>
  <c r="L533" i="9"/>
  <c r="F1796" i="1"/>
  <c r="L545" i="9"/>
  <c r="F1784" i="1"/>
  <c r="L557" i="9"/>
  <c r="F1774" i="1"/>
  <c r="L567" i="9"/>
  <c r="F1763" i="1"/>
  <c r="L578" i="9"/>
  <c r="F1751" i="1"/>
  <c r="L590" i="9"/>
  <c r="F1740" i="1"/>
  <c r="L601" i="9"/>
  <c r="F1728" i="1"/>
  <c r="L613" i="9"/>
  <c r="F1716" i="1"/>
  <c r="L625" i="9"/>
  <c r="F1704" i="1"/>
  <c r="L637" i="9"/>
  <c r="F1692" i="1"/>
  <c r="L649" i="9"/>
  <c r="F1680" i="1"/>
  <c r="L661" i="9"/>
  <c r="F1669" i="1"/>
  <c r="L672" i="9"/>
  <c r="F1658" i="1"/>
  <c r="L683" i="9"/>
  <c r="F1646" i="1"/>
  <c r="L695" i="9"/>
  <c r="F1635" i="1"/>
  <c r="L706" i="9"/>
  <c r="F1624" i="1"/>
  <c r="L717" i="9"/>
  <c r="F1601" i="1"/>
  <c r="L740" i="9"/>
  <c r="F1589" i="1"/>
  <c r="L752" i="9"/>
  <c r="F1577" i="1"/>
  <c r="L764" i="9"/>
  <c r="F1565" i="1"/>
  <c r="L776" i="9"/>
  <c r="F1531" i="1"/>
  <c r="L810" i="9"/>
  <c r="F1519" i="1"/>
  <c r="L822" i="9"/>
  <c r="F1508" i="1"/>
  <c r="L833" i="9"/>
  <c r="F1497" i="1"/>
  <c r="L844" i="9"/>
  <c r="F1487" i="1"/>
  <c r="L854" i="9"/>
  <c r="F1476" i="1"/>
  <c r="L865" i="9"/>
  <c r="F1465" i="1"/>
  <c r="L876" i="9"/>
  <c r="F1441" i="1"/>
  <c r="L900" i="9"/>
  <c r="F1419" i="1"/>
  <c r="L922" i="9"/>
  <c r="F1408" i="1"/>
  <c r="L933" i="9"/>
  <c r="F1384" i="1"/>
  <c r="L957" i="9"/>
  <c r="F1372" i="1"/>
  <c r="L969" i="9"/>
  <c r="F1360" i="1"/>
  <c r="L981" i="9"/>
  <c r="F1348" i="1"/>
  <c r="L993" i="9"/>
  <c r="F1325" i="1"/>
  <c r="L1016" i="9"/>
  <c r="F1289" i="1"/>
  <c r="L1052" i="9"/>
  <c r="F1266" i="1"/>
  <c r="L1075" i="9"/>
  <c r="F1254" i="1"/>
  <c r="L1087" i="9"/>
  <c r="F1242" i="1"/>
  <c r="L1099" i="9"/>
  <c r="F1219" i="1"/>
  <c r="L1122" i="9"/>
  <c r="F1184" i="1"/>
  <c r="L1157" i="9"/>
  <c r="F1160" i="1"/>
  <c r="L1181" i="9"/>
  <c r="F1148" i="1"/>
  <c r="L1193" i="9"/>
  <c r="F1138" i="1"/>
  <c r="L1203" i="9"/>
  <c r="F1126" i="1"/>
  <c r="L1215" i="9"/>
  <c r="F1115" i="1"/>
  <c r="L1226" i="9"/>
  <c r="F1103" i="1"/>
  <c r="L1238" i="9"/>
  <c r="F1092" i="1"/>
  <c r="L1249" i="9"/>
  <c r="F1068" i="1"/>
  <c r="L1273" i="9"/>
  <c r="F1045" i="1"/>
  <c r="F1034" i="1"/>
  <c r="L1307" i="9"/>
  <c r="F1023" i="1"/>
  <c r="L1318" i="9"/>
  <c r="F1011" i="1"/>
  <c r="L1330" i="9"/>
  <c r="F999" i="1"/>
  <c r="L1342" i="9"/>
  <c r="F975" i="1"/>
  <c r="L1366" i="9"/>
  <c r="F963" i="1"/>
  <c r="L1378" i="9"/>
  <c r="F951" i="1"/>
  <c r="L1390" i="9"/>
  <c r="F928" i="1"/>
  <c r="L1413" i="9"/>
  <c r="F916" i="1"/>
  <c r="L1425" i="9"/>
  <c r="F905" i="1"/>
  <c r="L1436" i="9"/>
  <c r="F893" i="1"/>
  <c r="L1448" i="9"/>
  <c r="F859" i="1"/>
  <c r="L1482" i="9"/>
  <c r="F847" i="1"/>
  <c r="L1494" i="9"/>
  <c r="F801" i="1"/>
  <c r="L1540" i="9"/>
  <c r="F765" i="1"/>
  <c r="L1576" i="9"/>
  <c r="F754" i="1"/>
  <c r="L1587" i="9"/>
  <c r="F742" i="1"/>
  <c r="L1599" i="9"/>
  <c r="F718" i="1"/>
  <c r="L1622" i="9"/>
  <c r="F706" i="1"/>
  <c r="L1634" i="9"/>
  <c r="F694" i="1"/>
  <c r="L1646" i="9"/>
  <c r="F661" i="1"/>
  <c r="L1679" i="9"/>
  <c r="F650" i="1"/>
  <c r="L1690" i="9"/>
  <c r="F604" i="1"/>
  <c r="L1736" i="9"/>
  <c r="F592" i="1"/>
  <c r="L1748" i="9"/>
  <c r="F571" i="1"/>
  <c r="L1769" i="9"/>
  <c r="F547" i="1"/>
  <c r="L1793" i="9"/>
  <c r="F535" i="1"/>
  <c r="L1805" i="9"/>
  <c r="F475" i="1"/>
  <c r="L1865" i="9"/>
  <c r="F463" i="1"/>
  <c r="L1877" i="9"/>
  <c r="F427" i="1"/>
  <c r="L1913" i="9"/>
  <c r="F404" i="1"/>
  <c r="L1936" i="9"/>
  <c r="F392" i="1"/>
  <c r="L1948" i="9"/>
  <c r="F332" i="1"/>
  <c r="L2008" i="9"/>
  <c r="F320" i="1"/>
  <c r="L2020" i="9"/>
  <c r="F274" i="1"/>
  <c r="L2065" i="9"/>
  <c r="F262" i="1"/>
  <c r="L2077" i="9"/>
  <c r="F216" i="1"/>
  <c r="L2123" i="9"/>
  <c r="F204" i="1"/>
  <c r="L2135" i="9"/>
  <c r="F146" i="1"/>
  <c r="L2193" i="9"/>
  <c r="F134" i="1"/>
  <c r="F66" i="1"/>
  <c r="L2273" i="9"/>
  <c r="F54" i="1"/>
  <c r="L2285" i="9"/>
  <c r="L2309" i="9"/>
  <c r="L2276" i="9"/>
  <c r="L2239" i="9"/>
  <c r="L2217" i="9"/>
  <c r="L2156" i="9"/>
  <c r="L2113" i="9"/>
  <c r="L2089" i="9"/>
  <c r="L1984" i="9"/>
  <c r="L1912" i="9"/>
  <c r="L1840" i="9"/>
  <c r="L1787" i="9"/>
  <c r="L1714" i="9"/>
  <c r="L1668" i="9"/>
  <c r="L1616" i="9"/>
  <c r="L1593" i="9"/>
  <c r="L1564" i="9"/>
  <c r="L1529" i="9"/>
  <c r="L1460" i="9"/>
  <c r="L1384" i="9"/>
  <c r="L1309" i="9"/>
  <c r="L1263" i="9"/>
  <c r="L1219" i="9"/>
  <c r="L1184" i="9"/>
  <c r="L1136" i="9"/>
  <c r="L1058" i="9"/>
  <c r="L1007" i="9"/>
  <c r="L789" i="9"/>
  <c r="L696" i="9"/>
  <c r="L639" i="9"/>
  <c r="L580" i="9"/>
  <c r="L522" i="9"/>
  <c r="L367" i="9"/>
  <c r="L322" i="9"/>
  <c r="L264" i="9"/>
  <c r="F2333" i="1"/>
  <c r="L13" i="9"/>
  <c r="F2323" i="1"/>
  <c r="L23" i="9"/>
  <c r="F2312" i="1"/>
  <c r="L34" i="9"/>
  <c r="F2302" i="1"/>
  <c r="L44" i="9"/>
  <c r="F2290" i="1"/>
  <c r="L56" i="9"/>
  <c r="F2279" i="1"/>
  <c r="L67" i="9"/>
  <c r="F2257" i="1"/>
  <c r="L89" i="9"/>
  <c r="F2236" i="1"/>
  <c r="L110" i="9"/>
  <c r="F2224" i="1"/>
  <c r="L122" i="9"/>
  <c r="F2212" i="1"/>
  <c r="L134" i="9"/>
  <c r="F2201" i="1"/>
  <c r="L144" i="9"/>
  <c r="F2189" i="1"/>
  <c r="L156" i="9"/>
  <c r="F2156" i="1"/>
  <c r="L188" i="9"/>
  <c r="F2125" i="1"/>
  <c r="L218" i="9"/>
  <c r="F2113" i="1"/>
  <c r="L230" i="9"/>
  <c r="F2101" i="1"/>
  <c r="L242" i="9"/>
  <c r="F2089" i="1"/>
  <c r="L253" i="9"/>
  <c r="F2067" i="1"/>
  <c r="L275" i="9"/>
  <c r="F2055" i="1"/>
  <c r="L287" i="9"/>
  <c r="F2043" i="1"/>
  <c r="L299" i="9"/>
  <c r="F2031" i="1"/>
  <c r="L311" i="9"/>
  <c r="F1999" i="1"/>
  <c r="L343" i="9"/>
  <c r="F1964" i="1"/>
  <c r="L378" i="9"/>
  <c r="F1952" i="1"/>
  <c r="L390" i="9"/>
  <c r="F1930" i="1"/>
  <c r="L412" i="9"/>
  <c r="F1918" i="1"/>
  <c r="L424" i="9"/>
  <c r="F1907" i="1"/>
  <c r="L435" i="9"/>
  <c r="F1895" i="1"/>
  <c r="L447" i="9"/>
  <c r="F1884" i="1"/>
  <c r="L458" i="9"/>
  <c r="F1874" i="1"/>
  <c r="L468" i="9"/>
  <c r="F1851" i="1"/>
  <c r="L490" i="9"/>
  <c r="F1840" i="1"/>
  <c r="L501" i="9"/>
  <c r="F1818" i="1"/>
  <c r="L523" i="9"/>
  <c r="F1807" i="1"/>
  <c r="L534" i="9"/>
  <c r="F1795" i="1"/>
  <c r="L546" i="9"/>
  <c r="F1783" i="1"/>
  <c r="L558" i="9"/>
  <c r="F1773" i="1"/>
  <c r="L568" i="9"/>
  <c r="F1750" i="1"/>
  <c r="L591" i="9"/>
  <c r="F1739" i="1"/>
  <c r="L602" i="9"/>
  <c r="F1727" i="1"/>
  <c r="L614" i="9"/>
  <c r="F1715" i="1"/>
  <c r="L626" i="9"/>
  <c r="F1703" i="1"/>
  <c r="L638" i="9"/>
  <c r="F1691" i="1"/>
  <c r="L650" i="9"/>
  <c r="F1679" i="1"/>
  <c r="L662" i="9"/>
  <c r="F1668" i="1"/>
  <c r="L673" i="9"/>
  <c r="F1657" i="1"/>
  <c r="L684" i="9"/>
  <c r="F1623" i="1"/>
  <c r="L718" i="9"/>
  <c r="F1588" i="1"/>
  <c r="L753" i="9"/>
  <c r="F1564" i="1"/>
  <c r="L777" i="9"/>
  <c r="F1542" i="1"/>
  <c r="L799" i="9"/>
  <c r="F1530" i="1"/>
  <c r="L811" i="9"/>
  <c r="F1507" i="1"/>
  <c r="L834" i="9"/>
  <c r="F1496" i="1"/>
  <c r="L845" i="9"/>
  <c r="F1475" i="1"/>
  <c r="L866" i="9"/>
  <c r="F1464" i="1"/>
  <c r="L877" i="9"/>
  <c r="F1452" i="1"/>
  <c r="L889" i="9"/>
  <c r="F1440" i="1"/>
  <c r="L901" i="9"/>
  <c r="F1429" i="1"/>
  <c r="L912" i="9"/>
  <c r="F1418" i="1"/>
  <c r="L923" i="9"/>
  <c r="F1407" i="1"/>
  <c r="L934" i="9"/>
  <c r="F1395" i="1"/>
  <c r="L946" i="9"/>
  <c r="F1383" i="1"/>
  <c r="L958" i="9"/>
  <c r="F1371" i="1"/>
  <c r="L970" i="9"/>
  <c r="F1359" i="1"/>
  <c r="L982" i="9"/>
  <c r="F1347" i="1"/>
  <c r="L994" i="9"/>
  <c r="F1336" i="1"/>
  <c r="L1005" i="9"/>
  <c r="F1324" i="1"/>
  <c r="L1017" i="9"/>
  <c r="F1312" i="1"/>
  <c r="L1029" i="9"/>
  <c r="F1300" i="1"/>
  <c r="L1041" i="9"/>
  <c r="F1288" i="1"/>
  <c r="L1053" i="9"/>
  <c r="F1265" i="1"/>
  <c r="L1076" i="9"/>
  <c r="F1253" i="1"/>
  <c r="L1088" i="9"/>
  <c r="F1241" i="1"/>
  <c r="L1100" i="9"/>
  <c r="F1218" i="1"/>
  <c r="L1123" i="9"/>
  <c r="F1183" i="1"/>
  <c r="L1158" i="9"/>
  <c r="F1171" i="1"/>
  <c r="L1170" i="9"/>
  <c r="F1159" i="1"/>
  <c r="L1182" i="9"/>
  <c r="F1147" i="1"/>
  <c r="L1194" i="9"/>
  <c r="F1137" i="1"/>
  <c r="L1204" i="9"/>
  <c r="F1114" i="1"/>
  <c r="L1227" i="9"/>
  <c r="F1102" i="1"/>
  <c r="L1239" i="9"/>
  <c r="F1091" i="1"/>
  <c r="L1250" i="9"/>
  <c r="F1067" i="1"/>
  <c r="L1274" i="9"/>
  <c r="F1056" i="1"/>
  <c r="L1285" i="9"/>
  <c r="F1022" i="1"/>
  <c r="L1319" i="9"/>
  <c r="F1010" i="1"/>
  <c r="L1331" i="9"/>
  <c r="F998" i="1"/>
  <c r="L1343" i="9"/>
  <c r="F986" i="1"/>
  <c r="L1355" i="9"/>
  <c r="F974" i="1"/>
  <c r="L1367" i="9"/>
  <c r="F962" i="1"/>
  <c r="L1379" i="9"/>
  <c r="F950" i="1"/>
  <c r="L1391" i="9"/>
  <c r="F927" i="1"/>
  <c r="L1414" i="9"/>
  <c r="F904" i="1"/>
  <c r="L1437" i="9"/>
  <c r="F892" i="1"/>
  <c r="L1449" i="9"/>
  <c r="F846" i="1"/>
  <c r="L1495" i="9"/>
  <c r="F834" i="1"/>
  <c r="L1507" i="9"/>
  <c r="F823" i="1"/>
  <c r="L1518" i="9"/>
  <c r="F800" i="1"/>
  <c r="L1541" i="9"/>
  <c r="F788" i="1"/>
  <c r="L1553" i="9"/>
  <c r="F764" i="1"/>
  <c r="L1577" i="9"/>
  <c r="F753" i="1"/>
  <c r="L1588" i="9"/>
  <c r="F741" i="1"/>
  <c r="L1600" i="9"/>
  <c r="F729" i="1"/>
  <c r="L1611" i="9"/>
  <c r="F717" i="1"/>
  <c r="L1623" i="9"/>
  <c r="F705" i="1"/>
  <c r="L1635" i="9"/>
  <c r="F693" i="1"/>
  <c r="L1647" i="9"/>
  <c r="F660" i="1"/>
  <c r="L1680" i="9"/>
  <c r="F649" i="1"/>
  <c r="L1691" i="9"/>
  <c r="F603" i="1"/>
  <c r="L1737" i="9"/>
  <c r="F558" i="1"/>
  <c r="L1782" i="9"/>
  <c r="F546" i="1"/>
  <c r="L1794" i="9"/>
  <c r="F534" i="1"/>
  <c r="L1806" i="9"/>
  <c r="F522" i="1"/>
  <c r="L1818" i="9"/>
  <c r="F474" i="1"/>
  <c r="L1866" i="9"/>
  <c r="F462" i="1"/>
  <c r="L1878" i="9"/>
  <c r="F450" i="1"/>
  <c r="L1890" i="9"/>
  <c r="F403" i="1"/>
  <c r="L1937" i="9"/>
  <c r="F391" i="1"/>
  <c r="L1949" i="9"/>
  <c r="F379" i="1"/>
  <c r="L1961" i="9"/>
  <c r="F331" i="1"/>
  <c r="L2009" i="9"/>
  <c r="F319" i="1"/>
  <c r="L2021" i="9"/>
  <c r="F295" i="1"/>
  <c r="L2044" i="9"/>
  <c r="F284" i="1"/>
  <c r="L2055" i="9"/>
  <c r="F261" i="1"/>
  <c r="L2078" i="9"/>
  <c r="F249" i="1"/>
  <c r="L2090" i="9"/>
  <c r="F203" i="1"/>
  <c r="L2136" i="9"/>
  <c r="F145" i="1"/>
  <c r="L2194" i="9"/>
  <c r="F65" i="1"/>
  <c r="L2274" i="9"/>
  <c r="F53" i="1"/>
  <c r="L2286" i="9"/>
  <c r="L2308" i="9"/>
  <c r="L2275" i="9"/>
  <c r="L2238" i="9"/>
  <c r="L2216" i="9"/>
  <c r="L2112" i="9"/>
  <c r="L2088" i="9"/>
  <c r="L2046" i="9"/>
  <c r="L1858" i="9"/>
  <c r="L1786" i="9"/>
  <c r="L1760" i="9"/>
  <c r="L1739" i="9"/>
  <c r="L1713" i="9"/>
  <c r="L1667" i="9"/>
  <c r="L1615" i="9"/>
  <c r="L1528" i="9"/>
  <c r="L1419" i="9"/>
  <c r="L1383" i="9"/>
  <c r="L1308" i="9"/>
  <c r="L1262" i="9"/>
  <c r="L1183" i="9"/>
  <c r="L1135" i="9"/>
  <c r="L1093" i="9"/>
  <c r="L1006" i="9"/>
  <c r="L891" i="9"/>
  <c r="L848" i="9"/>
  <c r="L788" i="9"/>
  <c r="L579" i="9"/>
  <c r="L416" i="9"/>
  <c r="L366" i="9"/>
  <c r="L263" i="9"/>
  <c r="L99" i="9"/>
  <c r="L36" i="9"/>
  <c r="F1058" i="1"/>
  <c r="L1283" i="9"/>
  <c r="F1035" i="1"/>
  <c r="L1306" i="9"/>
  <c r="F976" i="1"/>
  <c r="L1365" i="9"/>
  <c r="F917" i="1"/>
  <c r="L1424" i="9"/>
  <c r="F860" i="1"/>
  <c r="L1481" i="9"/>
  <c r="F802" i="1"/>
  <c r="L1539" i="9"/>
  <c r="F778" i="1"/>
  <c r="L1563" i="9"/>
  <c r="F766" i="1"/>
  <c r="L1575" i="9"/>
  <c r="F719" i="1"/>
  <c r="L1621" i="9"/>
  <c r="F651" i="1"/>
  <c r="L1689" i="9"/>
  <c r="F605" i="1"/>
  <c r="L1735" i="9"/>
  <c r="F593" i="1"/>
  <c r="L1747" i="9"/>
  <c r="F548" i="1"/>
  <c r="L1792" i="9"/>
  <c r="F476" i="1"/>
  <c r="L1864" i="9"/>
  <c r="F405" i="1"/>
  <c r="L1935" i="9"/>
  <c r="F381" i="1"/>
  <c r="L1959" i="9"/>
  <c r="F357" i="1"/>
  <c r="L1983" i="9"/>
  <c r="F345" i="1"/>
  <c r="L1995" i="9"/>
  <c r="F321" i="1"/>
  <c r="L2019" i="9"/>
  <c r="F297" i="1"/>
  <c r="L2043" i="9"/>
  <c r="F275" i="1"/>
  <c r="L2064" i="9"/>
  <c r="F217" i="1"/>
  <c r="L2122" i="9"/>
  <c r="F205" i="1"/>
  <c r="L2134" i="9"/>
  <c r="F159" i="1"/>
  <c r="L2180" i="9"/>
  <c r="F147" i="1"/>
  <c r="L2192" i="9"/>
  <c r="F78" i="1"/>
  <c r="L2261" i="9"/>
  <c r="F43" i="1"/>
  <c r="L2295" i="9"/>
  <c r="F2344" i="1"/>
  <c r="L2" i="9"/>
  <c r="F2332" i="1"/>
  <c r="L14" i="9"/>
  <c r="F2322" i="1"/>
  <c r="L24" i="9"/>
  <c r="F2301" i="1"/>
  <c r="L45" i="9"/>
  <c r="F2289" i="1"/>
  <c r="L57" i="9"/>
  <c r="F2278" i="1"/>
  <c r="L68" i="9"/>
  <c r="F2256" i="1"/>
  <c r="L90" i="9"/>
  <c r="F2246" i="1"/>
  <c r="L100" i="9"/>
  <c r="F2235" i="1"/>
  <c r="L111" i="9"/>
  <c r="F2223" i="1"/>
  <c r="L123" i="9"/>
  <c r="F2211" i="1"/>
  <c r="L135" i="9"/>
  <c r="F2200" i="1"/>
  <c r="L145" i="9"/>
  <c r="F2188" i="1"/>
  <c r="L157" i="9"/>
  <c r="F2177" i="1"/>
  <c r="L168" i="9"/>
  <c r="F2155" i="1"/>
  <c r="L189" i="9"/>
  <c r="F2124" i="1"/>
  <c r="L219" i="9"/>
  <c r="F2112" i="1"/>
  <c r="L231" i="9"/>
  <c r="F2088" i="1"/>
  <c r="F2066" i="1"/>
  <c r="L276" i="9"/>
  <c r="F2054" i="1"/>
  <c r="L288" i="9"/>
  <c r="F2030" i="1"/>
  <c r="L312" i="9"/>
  <c r="F1998" i="1"/>
  <c r="L344" i="9"/>
  <c r="F1963" i="1"/>
  <c r="L379" i="9"/>
  <c r="F1917" i="1"/>
  <c r="L425" i="9"/>
  <c r="F1906" i="1"/>
  <c r="L436" i="9"/>
  <c r="F1894" i="1"/>
  <c r="L448" i="9"/>
  <c r="F1883" i="1"/>
  <c r="L459" i="9"/>
  <c r="F1873" i="1"/>
  <c r="L469" i="9"/>
  <c r="F1861" i="1"/>
  <c r="L480" i="9"/>
  <c r="F1839" i="1"/>
  <c r="L502" i="9"/>
  <c r="F1817" i="1"/>
  <c r="L524" i="9"/>
  <c r="F1806" i="1"/>
  <c r="L535" i="9"/>
  <c r="F1794" i="1"/>
  <c r="L547" i="9"/>
  <c r="F1782" i="1"/>
  <c r="L559" i="9"/>
  <c r="F1772" i="1"/>
  <c r="L569" i="9"/>
  <c r="F1749" i="1"/>
  <c r="L592" i="9"/>
  <c r="F1714" i="1"/>
  <c r="L627" i="9"/>
  <c r="F1690" i="1"/>
  <c r="L651" i="9"/>
  <c r="F1678" i="1"/>
  <c r="L663" i="9"/>
  <c r="F1667" i="1"/>
  <c r="L674" i="9"/>
  <c r="F1656" i="1"/>
  <c r="L685" i="9"/>
  <c r="F1644" i="1"/>
  <c r="L697" i="9"/>
  <c r="F1622" i="1"/>
  <c r="L719" i="9"/>
  <c r="F1599" i="1"/>
  <c r="L742" i="9"/>
  <c r="F1587" i="1"/>
  <c r="L754" i="9"/>
  <c r="F1563" i="1"/>
  <c r="L778" i="9"/>
  <c r="F1529" i="1"/>
  <c r="L812" i="9"/>
  <c r="F1506" i="1"/>
  <c r="F1495" i="1"/>
  <c r="F1485" i="1"/>
  <c r="L856" i="9"/>
  <c r="F1463" i="1"/>
  <c r="L878" i="9"/>
  <c r="F1451" i="1"/>
  <c r="L890" i="9"/>
  <c r="F1439" i="1"/>
  <c r="L902" i="9"/>
  <c r="F1428" i="1"/>
  <c r="L913" i="9"/>
  <c r="F1406" i="1"/>
  <c r="L935" i="9"/>
  <c r="F1382" i="1"/>
  <c r="L959" i="9"/>
  <c r="F1370" i="1"/>
  <c r="L971" i="9"/>
  <c r="F1358" i="1"/>
  <c r="L983" i="9"/>
  <c r="F1346" i="1"/>
  <c r="L995" i="9"/>
  <c r="F1323" i="1"/>
  <c r="L1018" i="9"/>
  <c r="F1311" i="1"/>
  <c r="L1030" i="9"/>
  <c r="F1299" i="1"/>
  <c r="L1042" i="9"/>
  <c r="F1287" i="1"/>
  <c r="L1054" i="9"/>
  <c r="F1275" i="1"/>
  <c r="L1066" i="9"/>
  <c r="F1264" i="1"/>
  <c r="L1077" i="9"/>
  <c r="F1252" i="1"/>
  <c r="L1089" i="9"/>
  <c r="F1240" i="1"/>
  <c r="L1101" i="9"/>
  <c r="F1228" i="1"/>
  <c r="L1113" i="9"/>
  <c r="F1217" i="1"/>
  <c r="L1124" i="9"/>
  <c r="F1182" i="1"/>
  <c r="L1159" i="9"/>
  <c r="F1170" i="1"/>
  <c r="L1171" i="9"/>
  <c r="F1136" i="1"/>
  <c r="L1205" i="9"/>
  <c r="F1124" i="1"/>
  <c r="F1113" i="1"/>
  <c r="L1228" i="9"/>
  <c r="F1101" i="1"/>
  <c r="L1240" i="9"/>
  <c r="F1090" i="1"/>
  <c r="L1251" i="9"/>
  <c r="F1066" i="1"/>
  <c r="F1055" i="1"/>
  <c r="L1286" i="9"/>
  <c r="F1044" i="1"/>
  <c r="L1297" i="9"/>
  <c r="F1021" i="1"/>
  <c r="L1320" i="9"/>
  <c r="F1009" i="1"/>
  <c r="L1332" i="9"/>
  <c r="F997" i="1"/>
  <c r="L1344" i="9"/>
  <c r="F973" i="1"/>
  <c r="L1368" i="9"/>
  <c r="F961" i="1"/>
  <c r="L1380" i="9"/>
  <c r="F949" i="1"/>
  <c r="L1392" i="9"/>
  <c r="F938" i="1"/>
  <c r="L1403" i="9"/>
  <c r="F926" i="1"/>
  <c r="L1415" i="9"/>
  <c r="F914" i="1"/>
  <c r="L1427" i="9"/>
  <c r="F903" i="1"/>
  <c r="L1438" i="9"/>
  <c r="F891" i="1"/>
  <c r="L1450" i="9"/>
  <c r="F869" i="1"/>
  <c r="L1472" i="9"/>
  <c r="F845" i="1"/>
  <c r="L1496" i="9"/>
  <c r="F833" i="1"/>
  <c r="L1508" i="9"/>
  <c r="F822" i="1"/>
  <c r="L1519" i="9"/>
  <c r="F787" i="1"/>
  <c r="L1554" i="9"/>
  <c r="F752" i="1"/>
  <c r="L1589" i="9"/>
  <c r="F728" i="1"/>
  <c r="L1612" i="9"/>
  <c r="F704" i="1"/>
  <c r="L1636" i="9"/>
  <c r="F692" i="1"/>
  <c r="L1648" i="9"/>
  <c r="F648" i="1"/>
  <c r="F579" i="1"/>
  <c r="L1761" i="9"/>
  <c r="F545" i="1"/>
  <c r="L1795" i="9"/>
  <c r="F533" i="1"/>
  <c r="L1807" i="9"/>
  <c r="F521" i="1"/>
  <c r="L1819" i="9"/>
  <c r="F461" i="1"/>
  <c r="L1879" i="9"/>
  <c r="F449" i="1"/>
  <c r="L1891" i="9"/>
  <c r="F414" i="1"/>
  <c r="L1926" i="9"/>
  <c r="F390" i="1"/>
  <c r="L1950" i="9"/>
  <c r="F378" i="1"/>
  <c r="L1962" i="9"/>
  <c r="F318" i="1"/>
  <c r="L2022" i="9"/>
  <c r="F306" i="1"/>
  <c r="L2034" i="9"/>
  <c r="F272" i="1"/>
  <c r="L2067" i="9"/>
  <c r="F260" i="1"/>
  <c r="L2079" i="9"/>
  <c r="F248" i="1"/>
  <c r="L2091" i="9"/>
  <c r="F202" i="1"/>
  <c r="L2137" i="9"/>
  <c r="F192" i="1"/>
  <c r="L2147" i="9"/>
  <c r="F133" i="1"/>
  <c r="L2206" i="9"/>
  <c r="F121" i="1"/>
  <c r="L2218" i="9"/>
  <c r="F52" i="1"/>
  <c r="L2287" i="9"/>
  <c r="F40" i="1"/>
  <c r="L2298" i="9"/>
  <c r="L2323" i="9"/>
  <c r="L2215" i="9"/>
  <c r="L2196" i="9"/>
  <c r="L2172" i="9"/>
  <c r="L2111" i="9"/>
  <c r="L2068" i="9"/>
  <c r="L2045" i="9"/>
  <c r="L1929" i="9"/>
  <c r="L1831" i="9"/>
  <c r="L1759" i="9"/>
  <c r="L1738" i="9"/>
  <c r="L1712" i="9"/>
  <c r="L1640" i="9"/>
  <c r="L1558" i="9"/>
  <c r="L1488" i="9"/>
  <c r="L1447" i="9"/>
  <c r="L1418" i="9"/>
  <c r="L1377" i="9"/>
  <c r="L1261" i="9"/>
  <c r="L1169" i="9"/>
  <c r="L1134" i="9"/>
  <c r="L1040" i="9"/>
  <c r="L947" i="9"/>
  <c r="L888" i="9"/>
  <c r="L787" i="9"/>
  <c r="L729" i="9"/>
  <c r="L355" i="9"/>
  <c r="L262" i="9"/>
  <c r="L200" i="9"/>
  <c r="L80" i="9"/>
  <c r="L35" i="9"/>
  <c r="F2331" i="1"/>
  <c r="L15" i="9"/>
  <c r="F2321" i="1"/>
  <c r="L25" i="9"/>
  <c r="F2288" i="1"/>
  <c r="L58" i="9"/>
  <c r="F2277" i="1"/>
  <c r="L69" i="9"/>
  <c r="F2245" i="1"/>
  <c r="L101" i="9"/>
  <c r="F2234" i="1"/>
  <c r="L112" i="9"/>
  <c r="F2222" i="1"/>
  <c r="L124" i="9"/>
  <c r="F2210" i="1"/>
  <c r="L136" i="9"/>
  <c r="F2199" i="1"/>
  <c r="L146" i="9"/>
  <c r="F2187" i="1"/>
  <c r="L158" i="9"/>
  <c r="F2176" i="1"/>
  <c r="L169" i="9"/>
  <c r="F2154" i="1"/>
  <c r="L190" i="9"/>
  <c r="F2123" i="1"/>
  <c r="L220" i="9"/>
  <c r="F2111" i="1"/>
  <c r="L232" i="9"/>
  <c r="F2077" i="1"/>
  <c r="L265" i="9"/>
  <c r="F2065" i="1"/>
  <c r="L277" i="9"/>
  <c r="F2053" i="1"/>
  <c r="L289" i="9"/>
  <c r="F2041" i="1"/>
  <c r="L301" i="9"/>
  <c r="F1997" i="1"/>
  <c r="L345" i="9"/>
  <c r="F1986" i="1"/>
  <c r="L356" i="9"/>
  <c r="F1962" i="1"/>
  <c r="L380" i="9"/>
  <c r="F1940" i="1"/>
  <c r="L402" i="9"/>
  <c r="F1928" i="1"/>
  <c r="L414" i="9"/>
  <c r="F1905" i="1"/>
  <c r="L437" i="9"/>
  <c r="F1882" i="1"/>
  <c r="L460" i="9"/>
  <c r="F1872" i="1"/>
  <c r="L470" i="9"/>
  <c r="F1860" i="1"/>
  <c r="L481" i="9"/>
  <c r="F1838" i="1"/>
  <c r="L503" i="9"/>
  <c r="F1827" i="1"/>
  <c r="L514" i="9"/>
  <c r="F1816" i="1"/>
  <c r="L525" i="9"/>
  <c r="F1805" i="1"/>
  <c r="L536" i="9"/>
  <c r="F1793" i="1"/>
  <c r="L548" i="9"/>
  <c r="F1781" i="1"/>
  <c r="L560" i="9"/>
  <c r="F1771" i="1"/>
  <c r="L570" i="9"/>
  <c r="F1748" i="1"/>
  <c r="L593" i="9"/>
  <c r="F1737" i="1"/>
  <c r="L604" i="9"/>
  <c r="F1713" i="1"/>
  <c r="L628" i="9"/>
  <c r="F1701" i="1"/>
  <c r="L640" i="9"/>
  <c r="F1689" i="1"/>
  <c r="L652" i="9"/>
  <c r="F1677" i="1"/>
  <c r="L664" i="9"/>
  <c r="F1666" i="1"/>
  <c r="L675" i="9"/>
  <c r="F1655" i="1"/>
  <c r="L686" i="9"/>
  <c r="F1643" i="1"/>
  <c r="L698" i="9"/>
  <c r="F1633" i="1"/>
  <c r="L708" i="9"/>
  <c r="F1621" i="1"/>
  <c r="L720" i="9"/>
  <c r="F1610" i="1"/>
  <c r="L731" i="9"/>
  <c r="F1598" i="1"/>
  <c r="L743" i="9"/>
  <c r="F1586" i="1"/>
  <c r="L755" i="9"/>
  <c r="F1551" i="1"/>
  <c r="L790" i="9"/>
  <c r="F1528" i="1"/>
  <c r="L813" i="9"/>
  <c r="F1484" i="1"/>
  <c r="L857" i="9"/>
  <c r="F1462" i="1"/>
  <c r="L879" i="9"/>
  <c r="F1438" i="1"/>
  <c r="L903" i="9"/>
  <c r="F1427" i="1"/>
  <c r="L914" i="9"/>
  <c r="F1416" i="1"/>
  <c r="L925" i="9"/>
  <c r="F1405" i="1"/>
  <c r="L936" i="9"/>
  <c r="F1393" i="1"/>
  <c r="L948" i="9"/>
  <c r="F1381" i="1"/>
  <c r="L960" i="9"/>
  <c r="F1357" i="1"/>
  <c r="L984" i="9"/>
  <c r="F1345" i="1"/>
  <c r="L996" i="9"/>
  <c r="F1322" i="1"/>
  <c r="L1019" i="9"/>
  <c r="F1310" i="1"/>
  <c r="L1031" i="9"/>
  <c r="F1298" i="1"/>
  <c r="L1043" i="9"/>
  <c r="F1286" i="1"/>
  <c r="L1055" i="9"/>
  <c r="F1274" i="1"/>
  <c r="L1067" i="9"/>
  <c r="F1263" i="1"/>
  <c r="L1078" i="9"/>
  <c r="F1251" i="1"/>
  <c r="L1090" i="9"/>
  <c r="F1239" i="1"/>
  <c r="L1102" i="9"/>
  <c r="F1227" i="1"/>
  <c r="L1114" i="9"/>
  <c r="F1216" i="1"/>
  <c r="L1125" i="9"/>
  <c r="F1204" i="1"/>
  <c r="L1137" i="9"/>
  <c r="F1193" i="1"/>
  <c r="L1148" i="9"/>
  <c r="F1181" i="1"/>
  <c r="L1160" i="9"/>
  <c r="F1169" i="1"/>
  <c r="L1172" i="9"/>
  <c r="F1135" i="1"/>
  <c r="L1206" i="9"/>
  <c r="F1112" i="1"/>
  <c r="L1229" i="9"/>
  <c r="F1089" i="1"/>
  <c r="L1252" i="9"/>
  <c r="F1054" i="1"/>
  <c r="L1287" i="9"/>
  <c r="F1043" i="1"/>
  <c r="L1298" i="9"/>
  <c r="F1020" i="1"/>
  <c r="L1321" i="9"/>
  <c r="F1008" i="1"/>
  <c r="L1333" i="9"/>
  <c r="F996" i="1"/>
  <c r="L1345" i="9"/>
  <c r="F984" i="1"/>
  <c r="L1357" i="9"/>
  <c r="F972" i="1"/>
  <c r="L1369" i="9"/>
  <c r="F960" i="1"/>
  <c r="L1381" i="9"/>
  <c r="F948" i="1"/>
  <c r="L1393" i="9"/>
  <c r="F925" i="1"/>
  <c r="L1416" i="9"/>
  <c r="F902" i="1"/>
  <c r="L1439" i="9"/>
  <c r="F890" i="1"/>
  <c r="L1451" i="9"/>
  <c r="F868" i="1"/>
  <c r="L1473" i="9"/>
  <c r="F844" i="1"/>
  <c r="L1497" i="9"/>
  <c r="F832" i="1"/>
  <c r="L1509" i="9"/>
  <c r="F821" i="1"/>
  <c r="L1520" i="9"/>
  <c r="F809" i="1"/>
  <c r="L1532" i="9"/>
  <c r="F786" i="1"/>
  <c r="L1555" i="9"/>
  <c r="F751" i="1"/>
  <c r="L1590" i="9"/>
  <c r="F727" i="1"/>
  <c r="L1613" i="9"/>
  <c r="F715" i="1"/>
  <c r="L1625" i="9"/>
  <c r="F703" i="1"/>
  <c r="L1637" i="9"/>
  <c r="F691" i="1"/>
  <c r="L1649" i="9"/>
  <c r="F681" i="1"/>
  <c r="L1659" i="9"/>
  <c r="F637" i="1"/>
  <c r="L1703" i="9"/>
  <c r="F590" i="1"/>
  <c r="L1750" i="9"/>
  <c r="F578" i="1"/>
  <c r="L1762" i="9"/>
  <c r="F532" i="1"/>
  <c r="L1808" i="9"/>
  <c r="F520" i="1"/>
  <c r="L1820" i="9"/>
  <c r="F508" i="1"/>
  <c r="L1832" i="9"/>
  <c r="F460" i="1"/>
  <c r="L1880" i="9"/>
  <c r="F448" i="1"/>
  <c r="L1892" i="9"/>
  <c r="F436" i="1"/>
  <c r="L1904" i="9"/>
  <c r="F401" i="1"/>
  <c r="L1939" i="9"/>
  <c r="F389" i="1"/>
  <c r="L1951" i="9"/>
  <c r="F377" i="1"/>
  <c r="L1963" i="9"/>
  <c r="F365" i="1"/>
  <c r="L1975" i="9"/>
  <c r="F317" i="1"/>
  <c r="L2023" i="9"/>
  <c r="F305" i="1"/>
  <c r="L2035" i="9"/>
  <c r="F282" i="1"/>
  <c r="L2057" i="9"/>
  <c r="F259" i="1"/>
  <c r="L2080" i="9"/>
  <c r="F247" i="1"/>
  <c r="L2092" i="9"/>
  <c r="F236" i="1"/>
  <c r="L2103" i="9"/>
  <c r="F224" i="1"/>
  <c r="L2115" i="9"/>
  <c r="F191" i="1"/>
  <c r="L2148" i="9"/>
  <c r="F132" i="1"/>
  <c r="L2207" i="9"/>
  <c r="F120" i="1"/>
  <c r="L2219" i="9"/>
  <c r="F39" i="1"/>
  <c r="L2299" i="9"/>
  <c r="F27" i="1"/>
  <c r="L2311" i="9"/>
  <c r="L2322" i="9"/>
  <c r="L2253" i="9"/>
  <c r="L2195" i="9"/>
  <c r="L2171" i="9"/>
  <c r="L2066" i="9"/>
  <c r="L1999" i="9"/>
  <c r="L1974" i="9"/>
  <c r="L1903" i="9"/>
  <c r="L1882" i="9"/>
  <c r="L1856" i="9"/>
  <c r="L1830" i="9"/>
  <c r="L1810" i="9"/>
  <c r="L1784" i="9"/>
  <c r="L1758" i="9"/>
  <c r="L1711" i="9"/>
  <c r="L1658" i="9"/>
  <c r="L1639" i="9"/>
  <c r="L1610" i="9"/>
  <c r="L1582" i="9"/>
  <c r="L1552" i="9"/>
  <c r="L1216" i="9"/>
  <c r="L945" i="9"/>
  <c r="L616" i="9"/>
  <c r="L573" i="9"/>
  <c r="L513" i="9"/>
  <c r="L413" i="9"/>
  <c r="L300" i="9"/>
  <c r="L199" i="9"/>
  <c r="F269" i="1"/>
  <c r="L2070" i="9"/>
  <c r="F165" i="1"/>
  <c r="L2174" i="9"/>
  <c r="L2313" i="9"/>
  <c r="L2300" i="9"/>
  <c r="L2221" i="9"/>
  <c r="L2208" i="9"/>
  <c r="L2152" i="9"/>
  <c r="L2094" i="9"/>
  <c r="L2037" i="9"/>
  <c r="L1966" i="9"/>
  <c r="L1908" i="9"/>
  <c r="L1823" i="9"/>
  <c r="F493" i="1"/>
  <c r="L1847" i="9"/>
  <c r="F362" i="1"/>
  <c r="L1978" i="9"/>
  <c r="F256" i="1"/>
  <c r="L2083" i="9"/>
  <c r="F188" i="1"/>
  <c r="L2151" i="9"/>
  <c r="F176" i="1"/>
  <c r="L2163" i="9"/>
  <c r="F164" i="1"/>
  <c r="L2325" i="9"/>
  <c r="L2312" i="9"/>
  <c r="L2233" i="9"/>
  <c r="L2220" i="9"/>
  <c r="L2150" i="9"/>
  <c r="L2107" i="9"/>
  <c r="L2050" i="9"/>
  <c r="L1979" i="9"/>
  <c r="L1907" i="9"/>
  <c r="F349" i="1"/>
  <c r="L1991" i="9"/>
  <c r="F243" i="1"/>
  <c r="L2096" i="9"/>
  <c r="F152" i="1"/>
  <c r="L2187" i="9"/>
  <c r="F140" i="1"/>
  <c r="L2199" i="9"/>
  <c r="L2324" i="9"/>
  <c r="L2232" i="9"/>
  <c r="L2164" i="9"/>
  <c r="L2106" i="9"/>
  <c r="L2049" i="9"/>
  <c r="L1977" i="9"/>
  <c r="L1835" i="9"/>
  <c r="L2244" i="9"/>
  <c r="L2231" i="9"/>
  <c r="L2162" i="9"/>
  <c r="L2119" i="9"/>
  <c r="L2105" i="9"/>
  <c r="L2048" i="9"/>
  <c r="L1990" i="9"/>
  <c r="L1919" i="9"/>
  <c r="L2331"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9C2DBD-9D05-423C-BDB5-91543953BCA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D2C1D32-DC02-415D-8520-51DC6ABC41A5}" name="WorksheetConnection_Module 1.xlsx!Table1" type="102" refreshedVersion="8" minRefreshableVersion="5">
    <extLst>
      <ext xmlns:x15="http://schemas.microsoft.com/office/spreadsheetml/2010/11/main" uri="{DE250136-89BD-433C-8126-D09CA5730AF9}">
        <x15:connection id="Table1">
          <x15:rangePr sourceName="_xlcn.WorksheetConnection_Module1.xlsxTable11"/>
        </x15:connection>
      </ext>
    </extLst>
  </connection>
  <connection id="3" xr16:uid="{FCC65624-795A-4AAC-A8D6-6A2D2257D235}" name="WorksheetConnection_Module 1.xlsx!Table3" type="102" refreshedVersion="8" minRefreshableVersion="5">
    <extLst>
      <ext xmlns:x15="http://schemas.microsoft.com/office/spreadsheetml/2010/11/main" uri="{DE250136-89BD-433C-8126-D09CA5730AF9}">
        <x15:connection id="Table3">
          <x15:rangePr sourceName="_xlcn.WorksheetConnection_Module1.xlsxTable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<sst xmlns="http://schemas.openxmlformats.org/spreadsheetml/2006/main" count="49289" uniqueCount="8409">
  <si>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</si>
  <si>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</si>
  <si>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</si>
  <si>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</si>
  <si>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</si>
  <si>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</si>
  <si>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</si>
  <si>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</si>
  <si>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</si>
  <si>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</si>
  <si>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</si>
  <si>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</si>
  <si>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</si>
  <si>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</si>
  <si>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</si>
  <si>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</si>
  <si>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</si>
  <si>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</si>
  <si>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</si>
  <si>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</si>
  <si>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</si>
  <si>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</si>
  <si>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</si>
  <si>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</si>
  <si>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</si>
  <si>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</si>
  <si>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</si>
  <si>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</si>
  <si>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</si>
  <si>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</si>
  <si>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</si>
  <si>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</si>
  <si>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</si>
  <si>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</si>
  <si>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</si>
  <si>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</si>
  <si>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</si>
  <si>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</si>
  <si>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</si>
  <si>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</si>
  <si>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</si>
  <si>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</si>
  <si>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</si>
  <si>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</si>
  <si>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</si>
  <si>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</si>
  <si>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</si>
  <si>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</si>
  <si>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</si>
  <si>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</si>
  <si>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</si>
  <si>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</si>
  <si>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</si>
  <si>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</si>
  <si>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</si>
  <si>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</si>
  <si>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</si>
  <si>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</si>
  <si>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</si>
  <si>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</si>
  <si>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</si>
  <si>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</si>
  <si>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</si>
  <si>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</si>
  <si>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</si>
  <si>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</si>
  <si>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</si>
  <si>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</si>
  <si>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</si>
  <si>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</si>
  <si>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</si>
  <si>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</si>
  <si>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</si>
  <si>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</si>
  <si>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</si>
  <si>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</si>
  <si>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</si>
  <si>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</si>
  <si>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</si>
  <si>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</si>
  <si>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</si>
  <si>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</si>
  <si>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</si>
  <si>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</si>
  <si>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</si>
  <si>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</si>
  <si>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</si>
  <si>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</si>
  <si>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</si>
  <si>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</si>
  <si>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</si>
  <si>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</si>
  <si>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</si>
  <si>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</si>
  <si>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</si>
  <si>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</si>
  <si>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</si>
  <si>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</si>
  <si>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</si>
  <si>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</si>
  <si>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</si>
  <si>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</si>
  <si>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</si>
  <si>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</si>
  <si>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</si>
  <si>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</si>
  <si>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</si>
  <si>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</si>
  <si>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</si>
  <si>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</si>
  <si>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</si>
  <si>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</si>
  <si>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</si>
  <si>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</si>
  <si>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</si>
  <si>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</si>
  <si>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</si>
  <si>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</si>
  <si>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</si>
  <si>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</si>
  <si>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</si>
  <si>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</si>
  <si>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</si>
  <si>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</si>
  <si>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</si>
  <si>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</si>
  <si>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</si>
  <si>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</si>
  <si>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</si>
  <si>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</si>
  <si>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</si>
  <si>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</si>
  <si>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</si>
  <si>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</si>
  <si>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</si>
  <si>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</si>
  <si>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</si>
  <si>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</si>
  <si>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</si>
  <si>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</si>
  <si>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</si>
  <si>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</si>
  <si>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</si>
  <si>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</si>
  <si>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</si>
  <si>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</si>
  <si>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</si>
  <si>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</si>
  <si>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</si>
  <si>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</si>
  <si>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</si>
  <si>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</si>
  <si>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</si>
  <si>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</si>
  <si>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</si>
  <si>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</si>
  <si>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</si>
  <si>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</si>
  <si>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</si>
  <si>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</si>
  <si>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</si>
  <si>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</si>
  <si>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</si>
  <si>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</si>
  <si>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</si>
  <si>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</si>
  <si>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</si>
  <si>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</si>
  <si>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</si>
  <si>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</si>
  <si>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</si>
  <si>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</si>
  <si>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</si>
  <si>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</si>
  <si>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</si>
  <si>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</si>
  <si>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</si>
  <si>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</si>
  <si>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</si>
  <si>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</si>
  <si>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</si>
  <si>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</si>
  <si>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</si>
  <si>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</si>
  <si>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</si>
  <si>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</si>
  <si>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</si>
  <si>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</si>
  <si>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</si>
  <si>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</si>
  <si>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</si>
  <si>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</si>
  <si>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</si>
  <si>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</si>
  <si>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</si>
  <si>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</si>
  <si>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</si>
  <si>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</si>
  <si>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</si>
  <si>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</si>
  <si>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</si>
  <si>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</si>
  <si>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</si>
  <si>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</si>
  <si>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</si>
  <si>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</si>
  <si>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</si>
  <si>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</si>
  <si>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</si>
  <si>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</si>
  <si>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</si>
  <si>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</si>
  <si>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</si>
  <si>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</si>
  <si>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</si>
  <si>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</si>
  <si>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</si>
  <si>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</si>
  <si>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</si>
  <si>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</si>
  <si>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</si>
  <si>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</si>
  <si>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</si>
  <si>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</si>
  <si>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</si>
  <si>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</si>
  <si>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</si>
  <si>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</si>
  <si>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</si>
  <si>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</si>
  <si>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</si>
  <si>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</si>
  <si>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</si>
  <si>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</si>
  <si>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</si>
  <si>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</si>
  <si>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</si>
  <si>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</si>
  <si>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</si>
  <si>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</si>
  <si>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</si>
  <si>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</si>
  <si>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</si>
  <si>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</si>
  <si>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</si>
  <si>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</si>
  <si>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</si>
  <si>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</si>
  <si>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</si>
  <si>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</si>
  <si>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</si>
  <si>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</si>
  <si>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</si>
  <si>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</si>
  <si>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</si>
  <si>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</si>
  <si>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</si>
  <si>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</si>
  <si>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</si>
  <si>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</si>
  <si>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</si>
  <si>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</si>
  <si>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</si>
  <si>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</si>
  <si>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</si>
  <si>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</si>
  <si>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</si>
  <si>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</si>
  <si>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</si>
  <si>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</si>
  <si>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</si>
  <si>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</si>
  <si>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</si>
  <si>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</si>
  <si>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</si>
  <si>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</si>
  <si>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</si>
  <si>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</si>
  <si>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</si>
  <si>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</si>
  <si>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</si>
  <si>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</si>
  <si>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</si>
  <si>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</si>
  <si>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</si>
  <si>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</si>
  <si>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</si>
  <si>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</si>
  <si>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</si>
  <si>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</si>
  <si>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</si>
  <si>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</si>
  <si>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</si>
  <si>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</si>
  <si>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</si>
  <si>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</si>
  <si>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</si>
  <si>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</si>
  <si>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</si>
  <si>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</si>
  <si>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</si>
  <si>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</si>
  <si>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</si>
  <si>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</si>
  <si>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</si>
  <si>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</si>
  <si>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</si>
  <si>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</si>
  <si>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</si>
  <si>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</si>
  <si>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</si>
  <si>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</si>
  <si>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</si>
  <si>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</si>
  <si>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</si>
  <si>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</si>
  <si>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</si>
  <si>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</si>
  <si>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</si>
  <si>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</si>
  <si>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</si>
  <si>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</si>
  <si>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</si>
  <si>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</si>
  <si>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</si>
  <si>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</si>
  <si>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</si>
  <si>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</si>
  <si>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</si>
  <si>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</si>
  <si>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</si>
  <si>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</si>
  <si>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</si>
  <si>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</si>
  <si>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</si>
  <si>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</si>
  <si>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</si>
  <si>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</si>
  <si>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</si>
  <si>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</si>
  <si>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</si>
  <si>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</si>
  <si>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</si>
  <si>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</si>
  <si>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</si>
  <si>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</si>
  <si>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</si>
  <si>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</si>
  <si>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</si>
  <si>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</si>
  <si>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</si>
  <si>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</si>
  <si>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</si>
  <si>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</si>
  <si>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</si>
  <si>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</si>
  <si>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</si>
  <si>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</si>
  <si>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</si>
  <si>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</si>
  <si>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</si>
  <si>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</si>
  <si>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</si>
  <si>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</si>
  <si>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</si>
  <si>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</si>
  <si>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</si>
  <si>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</si>
  <si>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</si>
  <si>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</si>
  <si>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</si>
  <si>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</si>
  <si>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</si>
  <si>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</si>
  <si>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</si>
  <si>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</si>
  <si>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</si>
  <si>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</si>
  <si>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</si>
  <si>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</si>
  <si>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</si>
  <si>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</si>
  <si>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</si>
  <si>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</si>
  <si>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</si>
  <si>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</si>
  <si>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</si>
  <si>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</si>
  <si>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</si>
  <si>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</si>
  <si>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</si>
  <si>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</si>
  <si>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</si>
  <si>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</si>
  <si>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</si>
  <si>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</si>
  <si>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</si>
  <si>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</si>
  <si>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</si>
  <si>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</si>
  <si>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</si>
  <si>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</si>
  <si>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</si>
  <si>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</si>
  <si>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</si>
  <si>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</si>
  <si>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</si>
  <si>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</si>
  <si>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</si>
  <si>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</si>
  <si>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</si>
  <si>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</si>
  <si>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</si>
  <si>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</si>
  <si>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</si>
  <si>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</si>
  <si>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</si>
  <si>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</si>
  <si>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</si>
  <si>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</si>
  <si>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</si>
  <si>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</si>
  <si>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</si>
  <si>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</si>
  <si>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</si>
  <si>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</si>
  <si>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</si>
  <si>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</si>
  <si>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</si>
  <si>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</si>
  <si>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</si>
  <si>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</si>
  <si>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</si>
  <si>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</si>
  <si>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</si>
  <si>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</si>
  <si>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</si>
  <si>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</si>
  <si>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</si>
  <si>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</si>
  <si>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</si>
  <si>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</si>
  <si>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</si>
  <si>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</si>
  <si>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</si>
  <si>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</si>
  <si>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</si>
  <si>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</si>
  <si>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</si>
  <si>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</si>
  <si>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</si>
  <si>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</si>
  <si>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</si>
  <si>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</si>
  <si>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</si>
  <si>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</si>
  <si>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</si>
  <si>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</si>
  <si>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</si>
  <si>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</si>
  <si>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</si>
  <si>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</si>
  <si>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</si>
  <si>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</si>
  <si>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</si>
  <si>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</si>
  <si>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</si>
  <si>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</si>
  <si>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</si>
  <si>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</si>
  <si>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</si>
  <si>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</si>
  <si>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</si>
  <si>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</si>
  <si>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</si>
  <si>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</si>
  <si>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</si>
  <si>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</si>
  <si>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</si>
  <si>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</si>
  <si>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</si>
  <si>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</si>
  <si>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</si>
  <si>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</si>
  <si>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</si>
  <si>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</si>
  <si>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</si>
  <si>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</si>
  <si>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</si>
  <si>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</si>
  <si>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</si>
  <si>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</si>
  <si>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</si>
  <si>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</si>
  <si>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</si>
  <si>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</si>
  <si>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</si>
  <si>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</si>
  <si>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</si>
  <si>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</si>
  <si>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</si>
  <si>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</si>
  <si>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</si>
  <si>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</si>
  <si>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</si>
  <si>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</si>
  <si>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</si>
  <si>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</si>
  <si>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</si>
  <si>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</si>
  <si>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</si>
  <si>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</si>
  <si>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</si>
  <si>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</si>
  <si>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</si>
  <si>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</si>
  <si>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</si>
  <si>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</si>
  <si>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</si>
  <si>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</si>
  <si>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</si>
  <si>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</si>
  <si>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</si>
  <si>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</si>
  <si>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</si>
  <si>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</si>
  <si>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</si>
  <si>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</si>
  <si>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</si>
  <si>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</si>
  <si>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</si>
  <si>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</si>
  <si>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</si>
  <si>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</si>
  <si>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</si>
  <si>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</si>
  <si>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</si>
  <si>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</si>
  <si>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</si>
  <si>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</si>
  <si>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</si>
  <si>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</si>
  <si>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</si>
  <si>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</si>
  <si>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</si>
  <si>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</si>
  <si>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</si>
  <si>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</si>
  <si>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</si>
  <si>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</si>
  <si>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</si>
  <si>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</si>
  <si>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</si>
  <si>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</si>
  <si>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</si>
  <si>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</si>
  <si>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</si>
  <si>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</si>
  <si>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</si>
  <si>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</si>
  <si>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</si>
  <si>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</si>
  <si>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</si>
  <si>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</si>
  <si>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</si>
  <si>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</si>
  <si>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</si>
  <si>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</si>
  <si>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</si>
  <si>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</si>
  <si>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</si>
  <si>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</si>
  <si>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</si>
  <si>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</si>
  <si>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</si>
  <si>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</si>
  <si>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</si>
  <si>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</si>
  <si>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</si>
  <si>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</si>
  <si>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</si>
  <si>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</si>
  <si>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</si>
  <si>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</si>
  <si>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</si>
  <si>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</si>
  <si>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</si>
  <si>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</si>
  <si>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</si>
  <si>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</si>
  <si>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</si>
  <si>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</si>
  <si>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</si>
  <si>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</si>
  <si>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</si>
  <si>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</si>
  <si>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</si>
  <si>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</si>
  <si>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</si>
  <si>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</si>
  <si>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</si>
  <si>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</si>
  <si>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</si>
  <si>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</si>
  <si>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</si>
  <si>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</si>
  <si>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</si>
  <si>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</si>
  <si>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</si>
  <si>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</si>
  <si>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</si>
  <si>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</si>
  <si>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</si>
  <si>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</si>
  <si>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</si>
  <si>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</si>
  <si>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</si>
  <si>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</si>
  <si>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</si>
  <si>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</si>
  <si>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</si>
  <si>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</si>
  <si>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</si>
  <si>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</si>
  <si>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</si>
  <si>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</si>
  <si>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</si>
  <si>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</si>
  <si>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</si>
  <si>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</si>
  <si>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</si>
  <si>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</si>
  <si>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</si>
  <si>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</si>
  <si>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</si>
  <si>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</si>
  <si>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</si>
  <si>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</si>
  <si>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</si>
  <si>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</si>
  <si>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</si>
  <si>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</si>
  <si>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</si>
  <si>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</si>
  <si>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</si>
  <si>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</si>
  <si>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</si>
  <si>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</si>
  <si>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</si>
  <si>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</si>
  <si>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</si>
  <si>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</si>
  <si>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</si>
  <si>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</si>
  <si>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</si>
  <si>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</si>
  <si>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</si>
  <si>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</si>
  <si>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</si>
  <si>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</si>
  <si>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</si>
  <si>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</si>
  <si>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</si>
  <si>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</si>
  <si>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</si>
  <si>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</si>
  <si>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</si>
  <si>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</si>
  <si>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</si>
  <si>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</si>
  <si>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</si>
  <si>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</si>
  <si>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</si>
  <si>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</si>
  <si>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</si>
  <si>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</si>
  <si>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</si>
  <si>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</si>
  <si>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</si>
  <si>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</si>
  <si>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</si>
  <si>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</si>
  <si>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</si>
  <si>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</si>
  <si>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</si>
  <si>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</si>
  <si>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</si>
  <si>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</si>
  <si>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</si>
  <si>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</si>
  <si>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</si>
  <si>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</si>
  <si>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</si>
  <si>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</si>
  <si>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</si>
  <si>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</si>
  <si>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</si>
  <si>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</si>
  <si>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</si>
  <si>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</si>
  <si>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</si>
  <si>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</si>
  <si>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</si>
  <si>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</si>
  <si>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</si>
  <si>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</si>
  <si>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</si>
  <si>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</si>
  <si>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</si>
  <si>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</si>
  <si>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</si>
  <si>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</si>
  <si>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</si>
  <si>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</si>
  <si>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</si>
  <si>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</si>
  <si>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</si>
  <si>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</si>
  <si>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</si>
  <si>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</si>
  <si>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</si>
  <si>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</si>
  <si>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</si>
  <si>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</si>
  <si>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</si>
  <si>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</si>
  <si>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</si>
  <si>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</si>
  <si>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</si>
  <si>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</si>
  <si>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</si>
  <si>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</si>
  <si>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</si>
  <si>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</si>
  <si>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</si>
  <si>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</si>
  <si>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</si>
  <si>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</si>
  <si>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</si>
  <si>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</si>
  <si>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</si>
  <si>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</si>
  <si>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</si>
  <si>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</si>
  <si>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</si>
  <si>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</si>
  <si>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</si>
  <si>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</si>
  <si>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</si>
  <si>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</si>
  <si>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</si>
  <si>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</si>
  <si>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</si>
  <si>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</si>
  <si>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</si>
  <si>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</si>
  <si>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</si>
  <si>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</si>
  <si>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</si>
  <si>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</si>
  <si>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</si>
  <si>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</si>
  <si>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</si>
  <si>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</si>
  <si>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</si>
  <si>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</si>
  <si>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</si>
  <si>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</si>
  <si>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</si>
  <si>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</si>
  <si>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</si>
  <si>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</si>
  <si>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</si>
  <si>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</si>
  <si>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</si>
  <si>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</si>
  <si>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</si>
  <si>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</si>
  <si>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</si>
  <si>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</si>
  <si>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</si>
  <si>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</si>
  <si>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</si>
  <si>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</si>
  <si>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</si>
  <si>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</si>
  <si>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</si>
  <si>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</si>
  <si>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</si>
  <si>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</si>
  <si>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</si>
  <si>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</si>
  <si>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</si>
  <si>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</si>
  <si>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</si>
  <si>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</si>
  <si>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</si>
  <si>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</si>
  <si>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</si>
  <si>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</si>
  <si>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</si>
  <si>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</si>
  <si>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</si>
  <si>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</si>
  <si>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</si>
  <si>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</si>
  <si>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</si>
  <si>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</si>
  <si>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</si>
  <si>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</si>
  <si>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</si>
  <si>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</si>
  <si>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</si>
  <si>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</si>
  <si>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</si>
  <si>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</si>
  <si>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</si>
  <si>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</si>
  <si>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</si>
  <si>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</si>
  <si>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</si>
  <si>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</si>
  <si>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</si>
  <si>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</si>
  <si>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</si>
  <si>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</si>
  <si>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</si>
  <si>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</si>
  <si>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</si>
  <si>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</si>
  <si>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</si>
  <si>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</si>
  <si>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</si>
  <si>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</si>
  <si>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</si>
  <si>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</si>
  <si>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</si>
  <si>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</si>
  <si>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</si>
  <si>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</si>
  <si>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</si>
  <si>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</si>
  <si>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</si>
  <si>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</si>
  <si>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</si>
  <si>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</si>
  <si>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</si>
  <si>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</si>
  <si>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</si>
  <si>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</si>
  <si>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</si>
  <si>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</si>
  <si>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</si>
  <si>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</si>
  <si>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</si>
  <si>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</si>
  <si>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</si>
  <si>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</si>
  <si>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</si>
  <si>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</si>
  <si>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</si>
  <si>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</si>
  <si>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</si>
  <si>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</si>
  <si>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</si>
  <si>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</si>
  <si>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</si>
  <si>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</si>
  <si>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</si>
  <si>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</si>
  <si>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</si>
  <si>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</si>
  <si>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</si>
  <si>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</si>
  <si>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</si>
  <si>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</si>
  <si>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</si>
  <si>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</si>
  <si>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</si>
  <si>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</si>
  <si>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</si>
  <si>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</si>
  <si>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</si>
  <si>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</si>
  <si>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</si>
  <si>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</si>
  <si>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</si>
  <si>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</si>
  <si>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</si>
  <si>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</si>
  <si>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</si>
  <si>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</si>
  <si>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</si>
  <si>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</si>
  <si>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</si>
  <si>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</si>
  <si>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</si>
  <si>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</si>
  <si>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</si>
  <si>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</si>
  <si>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</si>
  <si>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</si>
  <si>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</si>
  <si>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</si>
  <si>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</si>
  <si>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</si>
  <si>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</si>
  <si>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</si>
  <si>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</si>
  <si>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</si>
  <si>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</si>
  <si>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</si>
  <si>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</si>
  <si>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</si>
  <si>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</si>
  <si>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</si>
  <si>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</si>
  <si>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</si>
  <si>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</si>
  <si>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</si>
  <si>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</si>
  <si>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</si>
  <si>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</si>
  <si>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</si>
  <si>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</si>
  <si>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</si>
  <si>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</si>
  <si>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</si>
  <si>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</si>
  <si>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</si>
  <si>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</si>
  <si>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</si>
  <si>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</si>
  <si>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</si>
  <si>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</si>
  <si>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</si>
  <si>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</si>
  <si>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</si>
  <si>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</si>
  <si>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</si>
  <si>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</si>
  <si>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</si>
  <si>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</si>
  <si>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</si>
  <si>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</si>
  <si>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</si>
  <si>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</si>
  <si>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</si>
  <si>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</si>
  <si>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</si>
  <si>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</si>
  <si>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</si>
  <si>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</si>
  <si>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</si>
  <si>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</si>
  <si>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</si>
  <si>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</si>
  <si>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</si>
  <si>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</si>
  <si>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</si>
  <si>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</si>
  <si>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</si>
  <si>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</si>
  <si>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</si>
  <si>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</si>
  <si>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</si>
  <si>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</si>
  <si>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</si>
  <si>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</si>
  <si>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</si>
  <si>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</si>
  <si>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</si>
  <si>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</si>
  <si>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</si>
  <si>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</si>
  <si>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</si>
  <si>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</si>
  <si>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</si>
  <si>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</si>
  <si>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</si>
  <si>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</si>
  <si>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</si>
  <si>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</si>
  <si>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</si>
  <si>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</si>
  <si>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</si>
  <si>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</si>
  <si>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</si>
  <si>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</si>
  <si>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</si>
  <si>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</si>
  <si>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</si>
  <si>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</si>
  <si>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</si>
  <si>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</si>
  <si>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</si>
  <si>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</si>
  <si>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</si>
  <si>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</si>
  <si>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</si>
  <si>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</si>
  <si>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</si>
  <si>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</si>
  <si>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</si>
  <si>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</si>
  <si>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</si>
  <si>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</si>
  <si>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</si>
  <si>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</si>
  <si>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</si>
  <si>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</si>
  <si>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</si>
  <si>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</si>
  <si>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</si>
  <si>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</si>
  <si>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</si>
  <si>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</si>
  <si>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</si>
  <si>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</si>
  <si>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</si>
  <si>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</si>
  <si>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</si>
  <si>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</si>
  <si>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</si>
  <si>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</si>
  <si>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</si>
  <si>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</si>
  <si>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</si>
  <si>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</si>
  <si>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</si>
  <si>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</si>
  <si>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</si>
  <si>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</si>
  <si>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</si>
  <si>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</si>
  <si>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</si>
  <si>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</si>
  <si>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</si>
  <si>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</si>
  <si>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</si>
  <si>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</si>
  <si>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</si>
  <si>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</si>
  <si>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</si>
  <si>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</si>
  <si>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</si>
  <si>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</si>
  <si>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</si>
  <si>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</si>
  <si>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</si>
  <si>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</si>
  <si>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</si>
  <si>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</si>
  <si>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</si>
  <si>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</si>
  <si>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</si>
  <si>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</si>
  <si>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</si>
  <si>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</si>
  <si>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</si>
  <si>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</si>
  <si>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</si>
  <si>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</si>
  <si>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</si>
  <si>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</si>
  <si>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</si>
  <si>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</si>
  <si>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</si>
  <si>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</si>
  <si>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</si>
  <si>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</si>
  <si>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</si>
  <si>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</si>
  <si>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</si>
  <si>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</si>
  <si>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</si>
  <si>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</si>
  <si>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</si>
  <si>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</si>
  <si>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</si>
  <si>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</si>
  <si>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</si>
  <si>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</si>
  <si>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</si>
  <si>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</si>
  <si>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</si>
  <si>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</si>
  <si>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</si>
  <si>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</si>
  <si>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</si>
  <si>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</si>
  <si>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</si>
  <si>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</si>
  <si>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</si>
  <si>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</si>
  <si>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</si>
  <si>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</si>
  <si>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</si>
  <si>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</si>
  <si>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</si>
  <si>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</si>
  <si>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</si>
  <si>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</si>
  <si>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</si>
  <si>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</si>
  <si>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</si>
  <si>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</si>
  <si>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</si>
  <si>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</si>
  <si>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</si>
  <si>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</si>
  <si>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</si>
  <si>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</si>
  <si>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</si>
  <si>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</si>
  <si>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</si>
  <si>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</si>
  <si>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</si>
  <si>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</si>
  <si>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</si>
  <si>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</si>
  <si>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</si>
  <si>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</si>
  <si>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</si>
  <si>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</si>
  <si>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</si>
  <si>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</si>
  <si>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</si>
  <si>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</si>
  <si>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</si>
  <si>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</si>
  <si>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</si>
  <si>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</si>
  <si>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</si>
  <si>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</si>
  <si>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</si>
  <si>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</si>
  <si>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</si>
  <si>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</si>
  <si>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</si>
  <si>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</si>
  <si>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</si>
  <si>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</si>
  <si>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</si>
  <si>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</si>
  <si>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</si>
  <si>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</si>
  <si>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</si>
  <si>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</si>
  <si>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</si>
  <si>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</si>
  <si>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</si>
  <si>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</si>
  <si>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</si>
  <si>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</si>
  <si>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</si>
  <si>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</si>
  <si>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</si>
  <si>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</si>
  <si>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</si>
  <si>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</si>
  <si>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</si>
  <si>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</si>
  <si>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</si>
  <si>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</si>
  <si>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</si>
  <si>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</si>
  <si>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</si>
  <si>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</si>
  <si>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</si>
  <si>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</si>
  <si>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</si>
  <si>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</si>
  <si>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</si>
  <si>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</si>
  <si>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</si>
  <si>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</si>
  <si>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</si>
  <si>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</si>
  <si>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</si>
  <si>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</si>
  <si>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</si>
  <si>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</si>
  <si>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</si>
  <si>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</si>
  <si>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</si>
  <si>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</si>
  <si>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</si>
  <si>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</si>
  <si>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</si>
  <si>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</si>
  <si>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</si>
  <si>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</si>
  <si>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</si>
  <si>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</si>
  <si>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</si>
  <si>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</si>
  <si>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</si>
  <si>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</si>
  <si>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</si>
  <si>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</si>
  <si>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</si>
  <si>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</si>
  <si>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</si>
  <si>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</si>
  <si>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</si>
  <si>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</si>
  <si>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</si>
  <si>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</si>
  <si>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</si>
  <si>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</si>
  <si>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</si>
  <si>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</si>
  <si>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</si>
  <si>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</si>
  <si>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</si>
  <si>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</si>
  <si>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</si>
  <si>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</si>
  <si>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</si>
  <si>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</si>
  <si>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</si>
  <si>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</si>
  <si>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</si>
  <si>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</si>
  <si>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</si>
  <si>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</si>
  <si>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</si>
  <si>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</si>
  <si>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</si>
  <si>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</si>
  <si>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</si>
  <si>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</si>
  <si>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</si>
  <si>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</si>
  <si>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</si>
  <si>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</si>
  <si>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</si>
  <si>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</si>
  <si>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</si>
  <si>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</si>
  <si>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</si>
  <si>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</si>
  <si>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</si>
  <si>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</si>
  <si>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</si>
  <si>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</si>
  <si>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</si>
  <si>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</si>
  <si>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</si>
  <si>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</si>
  <si>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</si>
  <si>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</si>
  <si>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</si>
  <si>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</si>
  <si>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</si>
  <si>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</si>
  <si>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</si>
  <si>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</si>
  <si>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</si>
  <si>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</si>
  <si>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</si>
  <si>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</si>
  <si>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</si>
  <si>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</si>
  <si>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</si>
  <si>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</si>
  <si>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</si>
  <si>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</si>
  <si>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</si>
  <si>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</si>
  <si>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</si>
  <si>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</si>
  <si>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</si>
  <si>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</si>
  <si>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</si>
  <si>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</si>
  <si>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</si>
  <si>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</si>
  <si>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</si>
  <si>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</si>
  <si>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</si>
  <si>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</si>
  <si>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</si>
  <si>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</si>
  <si>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</si>
  <si>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</si>
  <si>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</si>
  <si>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</si>
  <si>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</si>
  <si>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</si>
  <si>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</si>
  <si>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</si>
  <si>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</si>
  <si>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</si>
  <si>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</si>
  <si>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</si>
  <si>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</si>
  <si>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</si>
  <si>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</si>
  <si>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</si>
  <si>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</si>
  <si>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</si>
  <si>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</si>
  <si>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</si>
  <si>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</si>
  <si>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</si>
  <si>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</si>
  <si>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</si>
  <si>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</si>
  <si>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</si>
  <si>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</si>
  <si>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</si>
  <si>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</si>
  <si>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</si>
  <si>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</si>
  <si>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</si>
  <si>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</si>
  <si>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</si>
  <si>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</si>
  <si>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</si>
  <si>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</si>
  <si>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</si>
  <si>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</si>
  <si>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</si>
  <si>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</si>
  <si>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</si>
  <si>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</si>
  <si>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</si>
  <si>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</si>
  <si>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</si>
  <si>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</si>
  <si>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</si>
  <si>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</si>
  <si>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</si>
  <si>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</si>
  <si>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</si>
  <si>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</si>
  <si>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</si>
  <si>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</si>
  <si>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</si>
  <si>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</si>
  <si>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</si>
  <si>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</si>
  <si>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</si>
  <si>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</si>
  <si>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</si>
  <si>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</si>
  <si>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</si>
  <si>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</si>
  <si>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</si>
  <si>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</si>
  <si>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</si>
  <si>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</si>
  <si>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</si>
  <si>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</si>
  <si>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</si>
  <si>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</si>
  <si>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</si>
  <si>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</si>
  <si>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</si>
  <si>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</si>
  <si>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</si>
  <si>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</si>
  <si>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</si>
  <si>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</si>
  <si>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</si>
  <si>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</si>
  <si>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</si>
  <si>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</si>
  <si>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</si>
  <si>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</si>
  <si>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</si>
  <si>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</si>
  <si>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</si>
  <si>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</si>
  <si>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</si>
  <si>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</si>
  <si>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</si>
  <si>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</si>
  <si>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</si>
  <si>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</si>
  <si>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</si>
  <si>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</si>
  <si>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</si>
  <si>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</si>
  <si>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</si>
  <si>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</si>
  <si>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</si>
  <si>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</si>
  <si>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</si>
  <si>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</si>
  <si>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</si>
  <si>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</si>
  <si>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</si>
  <si>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</si>
  <si>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</si>
  <si>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</si>
  <si>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</si>
  <si>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</si>
  <si>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</si>
  <si>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</si>
  <si>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</si>
  <si>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</si>
  <si>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</si>
  <si>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</si>
  <si>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</si>
  <si>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</si>
  <si>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</si>
  <si>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</si>
  <si>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</si>
  <si>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</si>
  <si>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</si>
  <si>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</si>
  <si>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</si>
  <si>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</si>
  <si>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</si>
  <si>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</si>
  <si>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</si>
  <si>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</si>
  <si>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</si>
  <si>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</si>
  <si>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</si>
  <si>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</si>
  <si>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</si>
  <si>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</si>
  <si>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</si>
  <si>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</si>
  <si>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</si>
  <si>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</si>
  <si>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</si>
  <si>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</si>
  <si>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</si>
  <si>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</si>
  <si>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</si>
  <si>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</si>
  <si>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</si>
  <si>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</si>
  <si>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</si>
  <si>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</si>
  <si>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</si>
  <si>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</si>
  <si>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</si>
  <si>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</si>
  <si>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</si>
  <si>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</si>
  <si>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</si>
  <si>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</si>
  <si>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</si>
  <si>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</si>
  <si>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</si>
  <si>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</si>
  <si>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</si>
  <si>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</si>
  <si>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</si>
  <si>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</si>
  <si>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</si>
  <si>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</si>
  <si>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</si>
  <si>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</si>
  <si>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</si>
  <si>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</si>
  <si>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</si>
  <si>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</si>
  <si>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</si>
  <si>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</si>
  <si>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</si>
  <si>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</si>
  <si>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</si>
  <si>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</si>
  <si>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</si>
  <si>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</si>
  <si>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</si>
  <si>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</si>
  <si>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</si>
  <si>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</si>
  <si>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</si>
  <si>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</si>
  <si>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</si>
  <si>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</si>
  <si>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</si>
  <si>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</si>
  <si>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</si>
  <si>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</si>
  <si>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</si>
  <si>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</si>
  <si>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</si>
  <si>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</si>
  <si>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</si>
  <si>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</si>
  <si>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</si>
  <si>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</si>
  <si>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</si>
  <si>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</si>
  <si>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</si>
  <si>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</si>
  <si>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</si>
  <si>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</si>
  <si>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</si>
  <si>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</si>
  <si>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</si>
  <si>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</si>
  <si>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</si>
  <si>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</si>
  <si>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</si>
  <si>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</si>
  <si>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</si>
  <si>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</si>
  <si>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</si>
  <si>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</si>
  <si>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</si>
  <si>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</si>
  <si>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</si>
  <si>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</si>
  <si>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</si>
  <si>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</si>
  <si>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</si>
  <si>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</si>
  <si>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</si>
  <si>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</si>
  <si>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</si>
  <si>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</si>
  <si>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</si>
  <si>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</si>
  <si>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</si>
  <si>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</si>
  <si>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</si>
  <si>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</si>
  <si>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</si>
  <si>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</si>
  <si>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</si>
  <si>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</si>
  <si>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</si>
  <si>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</si>
  <si>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</si>
  <si>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</si>
  <si>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</si>
  <si>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</si>
  <si>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</si>
  <si>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</si>
  <si>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</si>
  <si>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</si>
  <si>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</si>
  <si>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</si>
  <si>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</si>
  <si>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</si>
  <si>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</si>
  <si>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</si>
  <si>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</si>
  <si>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</si>
  <si>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</si>
  <si>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</si>
  <si>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</si>
  <si>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</si>
  <si>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</si>
  <si>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</si>
  <si>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</si>
  <si>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</si>
  <si>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</si>
  <si>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</si>
  <si>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</si>
  <si>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</si>
  <si>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</si>
  <si>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</si>
  <si>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</si>
  <si>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</si>
  <si>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</si>
  <si>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</si>
  <si>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</si>
  <si>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</si>
  <si>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</si>
  <si>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</si>
  <si>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</si>
  <si>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</si>
  <si>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</si>
  <si>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</si>
  <si>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</si>
  <si>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</si>
  <si>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</si>
  <si>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</si>
  <si>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</si>
  <si>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</si>
  <si>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</si>
  <si>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</si>
  <si>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</si>
  <si>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</si>
  <si>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</si>
  <si>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</si>
  <si>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</si>
  <si>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</si>
  <si>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</si>
  <si>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</si>
  <si>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</si>
  <si>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</si>
  <si>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</si>
  <si>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</si>
  <si>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</si>
  <si>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</si>
  <si>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</si>
  <si>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</si>
  <si>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</si>
  <si>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</si>
  <si>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</si>
  <si>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</si>
  <si>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</si>
  <si>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</si>
  <si>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</si>
  <si>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</si>
  <si>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</si>
  <si>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</si>
  <si>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</si>
  <si>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</si>
  <si>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</si>
  <si>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</si>
  <si>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</si>
  <si>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</si>
  <si>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</si>
  <si>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</si>
  <si>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</si>
  <si>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</si>
  <si>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</si>
  <si>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</si>
  <si>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</si>
  <si>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</si>
  <si>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</si>
  <si>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</si>
  <si>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</si>
  <si>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</si>
  <si>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</si>
  <si>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</si>
  <si>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</si>
  <si>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</si>
  <si>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</si>
  <si>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</si>
  <si>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</si>
  <si>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</si>
  <si>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</si>
  <si>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</si>
  <si>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</si>
  <si>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</si>
  <si>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</si>
  <si>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</si>
  <si>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</si>
  <si>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</si>
  <si>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</si>
  <si>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</si>
  <si>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</si>
  <si>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</si>
  <si>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</si>
  <si>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</si>
  <si>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</si>
  <si>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</si>
  <si>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</si>
  <si>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</si>
  <si>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</si>
  <si>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</si>
  <si>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</si>
  <si>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</si>
  <si>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</si>
  <si>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</si>
  <si>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</si>
  <si>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</si>
  <si>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</si>
  <si>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</si>
  <si>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</si>
  <si>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</si>
  <si>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</si>
  <si>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</si>
  <si>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</si>
  <si>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</si>
  <si>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</si>
  <si>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</si>
  <si>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</si>
  <si>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</si>
  <si>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</si>
  <si>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</si>
  <si>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</si>
  <si>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</si>
  <si>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</si>
  <si>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</si>
  <si>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</si>
  <si>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</si>
  <si>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</si>
  <si>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</si>
  <si>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</si>
  <si>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</si>
  <si>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</si>
  <si>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</si>
  <si>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</si>
  <si>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</si>
  <si>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</si>
  <si>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</si>
  <si>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</si>
  <si>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</si>
  <si>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</si>
  <si>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</si>
  <si>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</si>
  <si>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</si>
  <si>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</si>
  <si>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</si>
  <si>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</si>
  <si>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</si>
  <si>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</si>
  <si>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</si>
  <si>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</si>
  <si>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</si>
  <si>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</si>
  <si>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</si>
  <si>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</si>
  <si>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</si>
  <si>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</si>
  <si>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</si>
  <si>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</si>
  <si>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</si>
  <si>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</si>
  <si>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</si>
  <si>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</si>
  <si>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</si>
  <si>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</si>
  <si>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</si>
  <si>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</si>
  <si>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</si>
  <si>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</si>
  <si>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</si>
  <si>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</si>
  <si>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</si>
  <si>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</si>
  <si>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</si>
  <si>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</si>
  <si>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</si>
  <si>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</si>
  <si>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</si>
  <si>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</si>
  <si>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</si>
  <si>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</si>
  <si>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</si>
  <si>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</si>
  <si>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</si>
  <si>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</si>
  <si>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</si>
  <si>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</si>
  <si>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</si>
  <si>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</si>
  <si>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</si>
  <si>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</si>
  <si>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</si>
  <si>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</si>
  <si>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</si>
  <si>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</si>
  <si>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</si>
  <si>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</si>
  <si>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</si>
  <si>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</si>
  <si>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</si>
  <si>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</si>
  <si>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</si>
  <si>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</si>
  <si>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</si>
  <si>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</si>
  <si>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</si>
  <si>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</si>
  <si>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</si>
  <si>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</si>
  <si>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</si>
  <si>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</si>
  <si>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</si>
  <si>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</si>
  <si>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</si>
  <si>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</si>
  <si>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</si>
  <si>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</si>
  <si>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</si>
  <si>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</si>
  <si>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</si>
  <si>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</si>
  <si>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</si>
  <si>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</si>
  <si>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</si>
  <si>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</si>
  <si>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</si>
  <si>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</si>
  <si>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</si>
  <si>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</si>
  <si>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</si>
  <si>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</si>
  <si>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</si>
  <si>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</si>
  <si>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</si>
  <si>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</si>
  <si>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</si>
  <si>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</si>
  <si>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</si>
  <si>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</si>
  <si>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</si>
  <si>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</si>
  <si>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</si>
  <si>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</si>
  <si>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</si>
  <si>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</si>
  <si>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</si>
  <si>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</si>
  <si>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</si>
  <si>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</si>
  <si>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</si>
  <si>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</si>
  <si>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</si>
  <si>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</si>
  <si>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</si>
  <si>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</si>
  <si>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</si>
  <si>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</si>
  <si>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</si>
  <si>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</si>
  <si>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</si>
  <si>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</si>
  <si>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</si>
  <si>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</si>
  <si>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</si>
  <si>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</si>
  <si>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</si>
  <si>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</si>
  <si>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</si>
  <si>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</si>
  <si>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</si>
  <si>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</si>
  <si>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</si>
  <si>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</si>
  <si>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</si>
  <si>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</si>
  <si>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</si>
  <si>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</si>
  <si>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</si>
  <si>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</si>
  <si>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</si>
  <si>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</si>
  <si>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</si>
  <si>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</si>
  <si>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</si>
  <si>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</si>
  <si>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</si>
  <si>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</si>
  <si>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</si>
  <si>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</si>
  <si>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</si>
  <si>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</si>
  <si>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</si>
  <si>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</si>
  <si>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</si>
  <si>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</si>
  <si>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</si>
  <si>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</si>
  <si>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</si>
  <si>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</si>
  <si>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</si>
  <si>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</si>
  <si>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</si>
  <si>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</si>
  <si>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</si>
  <si>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</si>
  <si>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</si>
  <si>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</si>
  <si>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</si>
  <si>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</si>
  <si>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</si>
  <si>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</si>
  <si>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</si>
  <si>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</si>
  <si>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</si>
  <si>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</si>
  <si>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</si>
  <si>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</si>
  <si>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</si>
  <si>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</si>
  <si>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</si>
  <si>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</si>
  <si>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</si>
  <si>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</si>
  <si>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</si>
  <si>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</si>
  <si>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</si>
  <si>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</si>
  <si>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</si>
  <si>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</si>
  <si>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</si>
  <si>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</si>
  <si>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</si>
  <si>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</si>
  <si>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</si>
  <si>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</si>
  <si>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</si>
  <si>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</si>
  <si>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</si>
  <si>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</si>
  <si>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</si>
  <si>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</si>
  <si>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</si>
  <si>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</si>
  <si>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</si>
  <si>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</si>
  <si>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</si>
  <si>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</si>
  <si>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</si>
  <si>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</si>
  <si>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</si>
  <si>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</si>
  <si>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</si>
  <si>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</si>
  <si>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</si>
  <si>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</si>
  <si>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</si>
  <si>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</si>
  <si>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</si>
  <si>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</si>
  <si>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</si>
  <si>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</si>
  <si>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</si>
  <si>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</si>
  <si>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</si>
  <si>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</si>
  <si>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</si>
  <si>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</si>
  <si>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</si>
  <si>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</si>
  <si>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</si>
  <si>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</si>
  <si>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</si>
  <si>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</si>
  <si>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</si>
  <si>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</si>
  <si>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</si>
  <si>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</si>
  <si>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</si>
  <si>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</si>
  <si>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</si>
  <si>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</si>
  <si>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</si>
  <si>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</si>
  <si>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</si>
  <si>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</si>
  <si>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</si>
  <si>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</si>
  <si>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</si>
  <si>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</si>
  <si>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</si>
  <si>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</si>
  <si>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</si>
  <si>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</si>
  <si>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</si>
  <si>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</si>
  <si>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</si>
  <si>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</si>
  <si>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</si>
  <si>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</si>
  <si>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</si>
  <si>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</si>
  <si>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</si>
  <si>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</si>
  <si>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</si>
  <si>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</si>
  <si>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</si>
  <si>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</si>
  <si>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</si>
  <si>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</si>
  <si>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</si>
  <si>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</si>
  <si>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</si>
  <si>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</si>
  <si>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</si>
  <si>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</si>
  <si>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</si>
  <si>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</si>
  <si>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</si>
  <si>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</si>
  <si>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</si>
  <si>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</si>
  <si>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</si>
  <si>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</si>
  <si>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</si>
  <si>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</si>
  <si>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</si>
  <si>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</si>
  <si>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</si>
  <si>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</si>
  <si>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</si>
  <si>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</si>
  <si>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</si>
  <si>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</si>
  <si>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</si>
  <si>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</si>
  <si>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</si>
  <si>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</si>
  <si>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</si>
  <si>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</si>
  <si>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</si>
  <si>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</si>
  <si>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</si>
  <si>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</si>
  <si>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</si>
  <si>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</si>
  <si>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</si>
  <si>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</si>
  <si>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</si>
  <si>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</si>
  <si>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</si>
  <si>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</si>
  <si>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</si>
  <si>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</si>
  <si>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</si>
  <si>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</si>
  <si>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</si>
  <si>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</si>
  <si>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</si>
  <si>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</si>
  <si>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</si>
  <si>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</si>
  <si>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</si>
  <si>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</si>
  <si>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</si>
  <si>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</si>
  <si>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</si>
  <si>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</si>
  <si>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</si>
  <si>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</si>
  <si>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</si>
  <si>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</si>
  <si>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</si>
  <si>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</si>
  <si>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</si>
  <si>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</si>
  <si>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</si>
  <si>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</si>
  <si>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</si>
  <si>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</si>
  <si>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</si>
  <si>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</si>
  <si>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</si>
  <si>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</si>
  <si>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</si>
  <si>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</si>
  <si>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</si>
  <si>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</si>
  <si>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</si>
  <si>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</si>
  <si>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</si>
  <si>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</si>
  <si>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</si>
  <si>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</si>
  <si>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</si>
  <si>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</si>
  <si>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</si>
  <si>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</si>
  <si>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</si>
  <si>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</si>
  <si>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</si>
  <si>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</si>
  <si>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</si>
  <si>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</si>
  <si>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</si>
  <si>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</si>
  <si>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</si>
  <si>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</si>
  <si>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</si>
  <si>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</si>
  <si>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</si>
  <si>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</si>
  <si>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</si>
  <si>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</si>
  <si>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</si>
  <si>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</si>
  <si>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</si>
  <si>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</si>
  <si>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</si>
  <si>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</si>
  <si>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</si>
  <si>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</si>
  <si>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</si>
  <si>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</si>
  <si>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</si>
  <si>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</si>
  <si>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</si>
  <si>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</si>
  <si>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</si>
  <si>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</si>
  <si>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</si>
  <si>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</si>
  <si>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</si>
  <si>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</si>
  <si>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</si>
  <si>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</si>
  <si>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</si>
  <si>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</si>
  <si>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</si>
  <si>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</si>
  <si>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</si>
  <si>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</si>
  <si>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</si>
  <si>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</si>
  <si>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</si>
  <si>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</si>
  <si>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</si>
  <si>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</si>
  <si>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</si>
  <si>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</si>
  <si>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</si>
  <si>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</si>
  <si>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</si>
  <si>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</si>
  <si>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</si>
  <si>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</si>
  <si>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</si>
  <si>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</si>
  <si>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</si>
  <si>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</si>
  <si>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</si>
  <si>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</si>
  <si>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</si>
  <si>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</si>
  <si>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</si>
  <si>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</si>
  <si>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</si>
  <si>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</si>
  <si>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</si>
  <si>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</si>
  <si>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</si>
  <si>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</si>
  <si>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</si>
  <si>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</si>
  <si>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</si>
  <si>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</si>
  <si>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</si>
  <si>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</si>
  <si>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</si>
  <si>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</si>
  <si>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</si>
  <si>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</si>
  <si>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</si>
  <si>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</si>
  <si>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</si>
  <si>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</si>
  <si>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</si>
  <si>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</si>
  <si>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</si>
  <si>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</si>
  <si>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</si>
  <si>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</si>
  <si>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</si>
  <si>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</si>
  <si>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</si>
  <si>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</si>
  <si>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</si>
  <si>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</si>
  <si>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</si>
  <si>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</si>
  <si>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</si>
  <si>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</si>
  <si>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</si>
  <si>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</si>
  <si>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</si>
  <si>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</si>
  <si>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</si>
  <si>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</si>
  <si>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</si>
  <si>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</si>
  <si>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</si>
  <si>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</si>
  <si>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</si>
  <si>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</si>
  <si>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</si>
  <si>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</si>
  <si>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</si>
  <si>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</si>
  <si>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</si>
  <si>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</si>
  <si>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</si>
  <si>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</si>
  <si>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</si>
  <si>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</si>
  <si>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</si>
  <si>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</si>
  <si>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</si>
  <si>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</si>
  <si>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</si>
  <si>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</si>
  <si>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</si>
  <si>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</si>
  <si>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</si>
  <si>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</si>
  <si>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</si>
  <si>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</si>
  <si>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</si>
  <si>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</si>
  <si>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</si>
  <si>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</si>
  <si>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</si>
  <si>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</si>
  <si>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</si>
  <si>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</si>
  <si>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</si>
  <si>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</si>
  <si>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</si>
  <si>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</si>
  <si>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</si>
  <si>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</si>
  <si>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</si>
  <si>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</si>
  <si>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</si>
  <si>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</si>
  <si>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</si>
  <si>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</si>
  <si>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</si>
  <si>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</si>
  <si>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</si>
  <si>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</si>
  <si>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</si>
  <si>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</si>
  <si>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</si>
  <si>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</si>
  <si>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</si>
  <si>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</si>
  <si>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</si>
  <si>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</si>
  <si>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</si>
  <si>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</si>
  <si>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</si>
  <si>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</si>
  <si>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</si>
  <si>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</si>
  <si>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</si>
  <si>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</si>
  <si>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</si>
  <si>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</si>
  <si>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</si>
  <si>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</si>
  <si>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</si>
  <si>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</si>
  <si>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</si>
  <si>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</si>
  <si>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</si>
  <si>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</si>
  <si>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</si>
  <si>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</si>
  <si>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</si>
  <si>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</si>
  <si>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</si>
  <si>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</si>
  <si>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</si>
  <si>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</si>
  <si>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</si>
  <si>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</si>
  <si>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</si>
  <si>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</si>
  <si>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</si>
  <si>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</si>
  <si>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</si>
  <si>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</si>
  <si>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</si>
  <si>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</si>
  <si>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</si>
  <si>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</si>
  <si>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</si>
  <si>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</si>
  <si>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</si>
  <si>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</si>
  <si>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</si>
  <si>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</si>
  <si>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</si>
  <si>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</si>
  <si>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</si>
  <si>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</si>
  <si>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</si>
  <si>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</si>
  <si>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</si>
  <si>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</si>
  <si>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</si>
  <si>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</si>
  <si>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</si>
  <si>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</si>
  <si>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</si>
  <si>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</si>
  <si>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</si>
  <si>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</si>
  <si>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</si>
  <si>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</si>
  <si>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</si>
  <si>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</si>
  <si>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</si>
  <si>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</si>
  <si>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</si>
  <si>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</si>
  <si>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</si>
  <si>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</si>
  <si>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</si>
  <si>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</si>
  <si>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</si>
  <si>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</si>
  <si>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</si>
  <si>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</si>
  <si>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</si>
  <si>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</si>
  <si>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</si>
  <si>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</si>
  <si>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</si>
  <si>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</si>
  <si>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</si>
  <si>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</si>
  <si>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</si>
  <si>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</si>
  <si>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</si>
  <si>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</si>
  <si>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</si>
  <si>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</si>
  <si>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</si>
  <si>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</si>
  <si>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</si>
  <si>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</si>
  <si>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</si>
  <si>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</si>
  <si>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</si>
  <si>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</si>
  <si>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</si>
  <si>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</si>
  <si>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</si>
  <si>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</si>
  <si>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</si>
  <si>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</si>
  <si>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</si>
  <si>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</si>
  <si>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</si>
  <si>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</si>
  <si>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</si>
  <si>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</si>
  <si>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</si>
  <si>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</si>
  <si>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</si>
  <si>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</si>
  <si>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</si>
  <si>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</si>
  <si>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</si>
  <si>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</si>
  <si>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</si>
  <si>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</si>
  <si>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</si>
  <si>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</si>
  <si>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</si>
  <si>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</si>
  <si>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</si>
  <si>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</si>
  <si>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</si>
  <si>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</si>
  <si>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</si>
  <si>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</si>
  <si>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</si>
  <si>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</si>
  <si>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</si>
  <si>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</si>
  <si>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</si>
  <si>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</si>
  <si>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</si>
  <si>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</si>
  <si>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</si>
  <si>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</si>
  <si>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</si>
  <si>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</si>
  <si>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</si>
  <si>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</si>
  <si>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</si>
  <si>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</si>
  <si>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</si>
  <si>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</si>
  <si>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</si>
  <si>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</si>
  <si>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</si>
  <si>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</si>
  <si>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</si>
  <si>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</si>
  <si>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</si>
  <si>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</si>
  <si>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</si>
  <si>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</si>
  <si>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</si>
  <si>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</si>
  <si>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</si>
  <si>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1) Check for the number of missing values marked with '?' in each column of the “Medical Examinations” Table and "Hospitalization Details" Table.</t>
  </si>
  <si>
    <t>customer id missing</t>
  </si>
  <si>
    <t>year missing</t>
  </si>
  <si>
    <t xml:space="preserve">month missing </t>
  </si>
  <si>
    <t>date missing</t>
  </si>
  <si>
    <t>children missing</t>
  </si>
  <si>
    <t>charges missing</t>
  </si>
  <si>
    <t>total missing</t>
  </si>
  <si>
    <t>Hospitalization Details</t>
  </si>
  <si>
    <t>Medical Examination</t>
  </si>
  <si>
    <t>2) Fill in the missing values of ‘month’ with Sep and ‘year’ with its average rounded to the nearest integer.</t>
  </si>
  <si>
    <t>Press Ctrl + H (Find and Replace).</t>
  </si>
  <si>
    <t>Jan</t>
  </si>
  <si>
    <t>Feb</t>
  </si>
  <si>
    <t>Mar</t>
  </si>
  <si>
    <t>Apr</t>
  </si>
  <si>
    <t>May</t>
  </si>
  <si>
    <t>replaced two columns with 1983</t>
  </si>
  <si>
    <t>Avg Year</t>
  </si>
  <si>
    <t>3) Determine the most frequently occurring values in the ‘smoker’, 'Hospital tier' and 'City tier' columns, and fill in the missing values accordingly.</t>
  </si>
  <si>
    <t>a)</t>
  </si>
  <si>
    <t>b)</t>
  </si>
  <si>
    <r>
      <t xml:space="preserve">Replace the ? In </t>
    </r>
    <r>
      <rPr>
        <b/>
        <sz val="11"/>
        <color theme="1"/>
        <rFont val="Calibri"/>
        <family val="2"/>
        <scheme val="minor"/>
      </rPr>
      <t xml:space="preserve">Smoker </t>
    </r>
    <r>
      <rPr>
        <sz val="11"/>
        <color theme="1"/>
        <rFont val="Calibri"/>
        <family val="2"/>
        <scheme val="minor"/>
      </rPr>
      <t xml:space="preserve">with unknown </t>
    </r>
  </si>
  <si>
    <r>
      <t>Most frequesnt value in Smoker is "</t>
    </r>
    <r>
      <rPr>
        <b/>
        <sz val="11"/>
        <color theme="1"/>
        <rFont val="Calibri"/>
        <family val="2"/>
        <scheme val="minor"/>
      </rPr>
      <t xml:space="preserve"> No"</t>
    </r>
  </si>
  <si>
    <t>tier 1</t>
  </si>
  <si>
    <t>tier 2</t>
  </si>
  <si>
    <t>tier 3</t>
  </si>
  <si>
    <t>Replaced ? With tier 2</t>
  </si>
  <si>
    <t>c)</t>
  </si>
  <si>
    <t xml:space="preserve"> City tier</t>
  </si>
  <si>
    <t xml:space="preserve">tier2 </t>
  </si>
  <si>
    <t xml:space="preserve">tier 3 </t>
  </si>
  <si>
    <t>first replace the ? With null then replace it to mode(most frequent )</t>
  </si>
  <si>
    <t>4) If any 'State ID' values are missing, consider filling them with 'Unknown' or using another appropriate strategy.</t>
  </si>
  <si>
    <t>missing values 2</t>
  </si>
  <si>
    <t>Replace the missing values with missing</t>
  </si>
  <si>
    <t>Data Transformation:</t>
  </si>
  <si>
    <t>1) Split the ‘names’ column in the “Customer Names” Table into 3 meaningful columns: ‘Title’, ‘First Name’, and ‘Last Name’.</t>
  </si>
  <si>
    <t>Hawks</t>
  </si>
  <si>
    <t>Kelly</t>
  </si>
  <si>
    <t>Lehner</t>
  </si>
  <si>
    <t>Lu</t>
  </si>
  <si>
    <t>Osborne</t>
  </si>
  <si>
    <t>Kadala</t>
  </si>
  <si>
    <t>Baker</t>
  </si>
  <si>
    <t>Macpherson</t>
  </si>
  <si>
    <t>Scott</t>
  </si>
  <si>
    <t>Hallman</t>
  </si>
  <si>
    <t>Moran</t>
  </si>
  <si>
    <t>Patrick</t>
  </si>
  <si>
    <t>Benner</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</si>
  <si>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</si>
  <si>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</si>
  <si>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</si>
  <si>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</si>
  <si>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</si>
  <si>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</si>
  <si>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</si>
  <si>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</si>
  <si>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</si>
  <si>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</si>
  <si>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</si>
  <si>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</si>
  <si>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</si>
  <si>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</si>
  <si>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</si>
  <si>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</si>
  <si>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</si>
  <si>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</si>
  <si>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</si>
  <si>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</si>
  <si>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</si>
  <si>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</si>
  <si>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</si>
  <si>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</si>
  <si>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</si>
  <si>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</si>
  <si>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Ryan</t>
  </si>
  <si>
    <t>Grummon</t>
  </si>
  <si>
    <t>Vanwechel</t>
  </si>
  <si>
    <t>Fisher</t>
  </si>
  <si>
    <t>Jenkins</t>
  </si>
  <si>
    <t>Peters</t>
  </si>
  <si>
    <t>Aha</t>
  </si>
  <si>
    <t>McElwain</t>
  </si>
  <si>
    <t>Spencer</t>
  </si>
  <si>
    <t>Januszewski</t>
  </si>
  <si>
    <t>Rohne</t>
  </si>
  <si>
    <t>O'Grady</t>
  </si>
  <si>
    <t>Thomas</t>
  </si>
  <si>
    <t>Simone</t>
  </si>
  <si>
    <t>Beckett</t>
  </si>
  <si>
    <t>Sobrilsky</t>
  </si>
  <si>
    <t>Anthony</t>
  </si>
  <si>
    <t>Wang</t>
  </si>
  <si>
    <t>Campa</t>
  </si>
  <si>
    <t>Clifford</t>
  </si>
  <si>
    <t>Andrew</t>
  </si>
  <si>
    <t>Dalmata</t>
  </si>
  <si>
    <t>Vishik</t>
  </si>
  <si>
    <t>Schorr</t>
  </si>
  <si>
    <t>Lusardi</t>
  </si>
  <si>
    <t>Lindsey</t>
  </si>
  <si>
    <t>Rayner</t>
  </si>
  <si>
    <t>Voghel</t>
  </si>
  <si>
    <t>Rieth</t>
  </si>
  <si>
    <t>Gollotto</t>
  </si>
  <si>
    <t>Dunn</t>
  </si>
  <si>
    <t>Casey</t>
  </si>
  <si>
    <t>Blitzer</t>
  </si>
  <si>
    <t>Smith</t>
  </si>
  <si>
    <t>Hyland</t>
  </si>
  <si>
    <t>Ducharme</t>
  </si>
  <si>
    <t>Johnson</t>
  </si>
  <si>
    <t>Mutz</t>
  </si>
  <si>
    <t>Lee</t>
  </si>
  <si>
    <t>Freeman</t>
  </si>
  <si>
    <t>Turner</t>
  </si>
  <si>
    <t>Rangel</t>
  </si>
  <si>
    <t>Lacey</t>
  </si>
  <si>
    <t>Stiger</t>
  </si>
  <si>
    <t>Caldwell</t>
  </si>
  <si>
    <t>Marmillod</t>
  </si>
  <si>
    <t>Cloutier-Simons</t>
  </si>
  <si>
    <t>Vegas</t>
  </si>
  <si>
    <t>Julia</t>
  </si>
  <si>
    <t>Cochran</t>
  </si>
  <si>
    <t>Holtzapple</t>
  </si>
  <si>
    <t>Meyer</t>
  </si>
  <si>
    <t>Brickley</t>
  </si>
  <si>
    <t>Magee</t>
  </si>
  <si>
    <t>Thoma</t>
  </si>
  <si>
    <t>Heagy</t>
  </si>
  <si>
    <t>Regnier</t>
  </si>
  <si>
    <t>Parendo</t>
  </si>
  <si>
    <t>Schell</t>
  </si>
  <si>
    <t>Driscoll</t>
  </si>
  <si>
    <t>Kelley</t>
  </si>
  <si>
    <t>Mitchell</t>
  </si>
  <si>
    <t>Cutler</t>
  </si>
  <si>
    <t>Derian</t>
  </si>
  <si>
    <t>Farina</t>
  </si>
  <si>
    <t>Saunders</t>
  </si>
  <si>
    <t>Kratz</t>
  </si>
  <si>
    <t>Boland</t>
  </si>
  <si>
    <t>Ramsey</t>
  </si>
  <si>
    <t>Gage</t>
  </si>
  <si>
    <t>Gollins</t>
  </si>
  <si>
    <t>Benestad</t>
  </si>
  <si>
    <t>Brian</t>
  </si>
  <si>
    <t>Aviv</t>
  </si>
  <si>
    <t>Burns</t>
  </si>
  <si>
    <t>Maldonado</t>
  </si>
  <si>
    <t>Yitref</t>
  </si>
  <si>
    <t>Loudon-Brown</t>
  </si>
  <si>
    <t>Sugathadasa</t>
  </si>
  <si>
    <t>Ganley</t>
  </si>
  <si>
    <t>Potter</t>
  </si>
  <si>
    <t>Rasmussen</t>
  </si>
  <si>
    <t>Robinson</t>
  </si>
  <si>
    <t>Antonopoulos</t>
  </si>
  <si>
    <t>Groner</t>
  </si>
  <si>
    <t>Zywicki</t>
  </si>
  <si>
    <t>Cardinal</t>
  </si>
  <si>
    <t>Craig</t>
  </si>
  <si>
    <t>Alleman</t>
  </si>
  <si>
    <t>Stroffolino</t>
  </si>
  <si>
    <t>Clubb</t>
  </si>
  <si>
    <t>McGoogan</t>
  </si>
  <si>
    <t>Keflezighi</t>
  </si>
  <si>
    <t>Syed</t>
  </si>
  <si>
    <t>Segal</t>
  </si>
  <si>
    <t>Defranco</t>
  </si>
  <si>
    <t>Kells</t>
  </si>
  <si>
    <t>Lawton</t>
  </si>
  <si>
    <t>Bejar</t>
  </si>
  <si>
    <t>Castro</t>
  </si>
  <si>
    <t>Tice</t>
  </si>
  <si>
    <t>Wolf</t>
  </si>
  <si>
    <t>Oppedal</t>
  </si>
  <si>
    <t>Wright</t>
  </si>
  <si>
    <t>George</t>
  </si>
  <si>
    <t>Ellis</t>
  </si>
  <si>
    <t>Taormina</t>
  </si>
  <si>
    <t>Lynch</t>
  </si>
  <si>
    <t>Tavella</t>
  </si>
  <si>
    <t>Neufeld</t>
  </si>
  <si>
    <t>Walhovd</t>
  </si>
  <si>
    <t>Washburn</t>
  </si>
  <si>
    <t>Taylor</t>
  </si>
  <si>
    <t>Mroz</t>
  </si>
  <si>
    <t>Canaday</t>
  </si>
  <si>
    <t>Atkins</t>
  </si>
  <si>
    <t>Kropelnicki</t>
  </si>
  <si>
    <t>Braund</t>
  </si>
  <si>
    <t>Anderson</t>
  </si>
  <si>
    <t>Bilbrey</t>
  </si>
  <si>
    <t>Curtis</t>
  </si>
  <si>
    <t>Bardeesy</t>
  </si>
  <si>
    <t>Shanahan</t>
  </si>
  <si>
    <t>Sutter</t>
  </si>
  <si>
    <t>Yesian</t>
  </si>
  <si>
    <t>Meers</t>
  </si>
  <si>
    <t>Conlon</t>
  </si>
  <si>
    <t>Paul</t>
  </si>
  <si>
    <t>Arnstein</t>
  </si>
  <si>
    <t>Jurek</t>
  </si>
  <si>
    <t>Thill</t>
  </si>
  <si>
    <t>Glaz</t>
  </si>
  <si>
    <t>Sampson</t>
  </si>
  <si>
    <t>Duliba</t>
  </si>
  <si>
    <t>Tanguay</t>
  </si>
  <si>
    <t>McClelland</t>
  </si>
  <si>
    <t>Gorman</t>
  </si>
  <si>
    <t>Nishimura</t>
  </si>
  <si>
    <t>Brimble</t>
  </si>
  <si>
    <t>Trenk</t>
  </si>
  <si>
    <t>Wittmann</t>
  </si>
  <si>
    <t>Tremblay</t>
  </si>
  <si>
    <t>Scofield</t>
  </si>
  <si>
    <t>Yost</t>
  </si>
  <si>
    <t>Gardner</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</si>
  <si>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</si>
  <si>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</si>
  <si>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</si>
  <si>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</si>
  <si>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</si>
  <si>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</si>
  <si>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</si>
  <si>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</si>
  <si>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</si>
  <si>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</si>
  <si>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</si>
  <si>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</si>
  <si>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</si>
  <si>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</si>
  <si>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</si>
  <si>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</si>
  <si>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</si>
  <si>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</si>
  <si>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</si>
  <si>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</si>
  <si>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</si>
  <si>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</si>
  <si>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</si>
  <si>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</si>
  <si>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</si>
  <si>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</si>
  <si>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</si>
  <si>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</si>
  <si>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</si>
  <si>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</si>
  <si>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</si>
  <si>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</si>
  <si>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</si>
  <si>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</si>
  <si>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</si>
  <si>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</si>
  <si>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</si>
  <si>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</si>
  <si>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</si>
  <si>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</si>
  <si>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</si>
  <si>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</si>
  <si>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</si>
  <si>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</si>
  <si>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</si>
  <si>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</si>
  <si>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</si>
  <si>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</si>
  <si>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</si>
  <si>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</si>
  <si>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</si>
  <si>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</si>
  <si>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</si>
  <si>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</si>
  <si>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</si>
  <si>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</si>
  <si>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</si>
  <si>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</si>
  <si>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</si>
  <si>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</si>
  <si>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</si>
  <si>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</si>
  <si>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</si>
  <si>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</si>
  <si>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</si>
  <si>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</si>
  <si>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</si>
  <si>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</si>
  <si>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</si>
  <si>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Douglas</t>
  </si>
  <si>
    <t>Hall</t>
  </si>
  <si>
    <t>Reed</t>
  </si>
  <si>
    <t>Frome</t>
  </si>
  <si>
    <t>Creasy</t>
  </si>
  <si>
    <t>Latimer</t>
  </si>
  <si>
    <t>Wei</t>
  </si>
  <si>
    <t>Hayes</t>
  </si>
  <si>
    <t>Ashley</t>
  </si>
  <si>
    <t>Velardo</t>
  </si>
  <si>
    <t>Kastes</t>
  </si>
  <si>
    <t>Escorcia</t>
  </si>
  <si>
    <t>Larscheid</t>
  </si>
  <si>
    <t>O'Bannon</t>
  </si>
  <si>
    <t>Ridgway</t>
  </si>
  <si>
    <t>Black</t>
  </si>
  <si>
    <t>Canton</t>
  </si>
  <si>
    <t>Fine</t>
  </si>
  <si>
    <t>Bui</t>
  </si>
  <si>
    <t>Riepma</t>
  </si>
  <si>
    <t>Inman</t>
  </si>
  <si>
    <t>Kruzel</t>
  </si>
  <si>
    <t>Lindsay</t>
  </si>
  <si>
    <t>Simon</t>
  </si>
  <si>
    <t>Land</t>
  </si>
  <si>
    <t>Ainsley</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</si>
  <si>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</si>
  <si>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</si>
  <si>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</si>
  <si>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</si>
  <si>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</si>
  <si>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</si>
  <si>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</si>
  <si>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</si>
  <si>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</si>
  <si>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</si>
  <si>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</si>
  <si>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</si>
  <si>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</si>
  <si>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</si>
  <si>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</si>
  <si>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</si>
  <si>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</si>
  <si>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</si>
  <si>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</si>
  <si>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</si>
  <si>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</si>
  <si>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</si>
  <si>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</si>
  <si>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</si>
  <si>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</si>
  <si>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</si>
  <si>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</si>
  <si>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</si>
  <si>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</si>
  <si>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</si>
  <si>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</si>
  <si>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</si>
  <si>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</si>
  <si>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Kyle</t>
  </si>
  <si>
    <t>Rindahl</t>
  </si>
  <si>
    <t>Martin</t>
  </si>
  <si>
    <t>Clark</t>
  </si>
  <si>
    <t>Irish</t>
  </si>
  <si>
    <t>Dewitt</t>
  </si>
  <si>
    <t>Hickman</t>
  </si>
  <si>
    <t>Gonzalez</t>
  </si>
  <si>
    <t>Difani</t>
  </si>
  <si>
    <t>Widmann</t>
  </si>
  <si>
    <t>Tunney</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</si>
  <si>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</si>
  <si>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</si>
  <si>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</si>
  <si>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</si>
  <si>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</si>
  <si>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</si>
  <si>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</si>
  <si>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</si>
  <si>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</si>
  <si>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</si>
  <si>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</si>
  <si>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</si>
  <si>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</si>
  <si>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</si>
  <si>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</si>
  <si>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</si>
  <si>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</si>
  <si>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</si>
  <si>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</si>
  <si>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</si>
  <si>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</si>
  <si>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</si>
  <si>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</si>
  <si>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</si>
  <si>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</si>
  <si>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</si>
  <si>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</si>
  <si>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Bruce</t>
  </si>
  <si>
    <t>Pitt</t>
  </si>
  <si>
    <t>Lorton</t>
  </si>
  <si>
    <t>Castaneda</t>
  </si>
  <si>
    <t>Cherop</t>
  </si>
  <si>
    <t>Howell</t>
  </si>
  <si>
    <t>Palmer</t>
  </si>
  <si>
    <t>Olson</t>
  </si>
  <si>
    <t>Waldron</t>
  </si>
  <si>
    <t>Stack</t>
  </si>
  <si>
    <t>Daniels</t>
  </si>
  <si>
    <t>Pepp</t>
  </si>
  <si>
    <t>Frank</t>
  </si>
  <si>
    <t>Buechler</t>
  </si>
  <si>
    <t>Buenting</t>
  </si>
  <si>
    <t>Arcand</t>
  </si>
  <si>
    <t>Kesack</t>
  </si>
  <si>
    <t>Post</t>
  </si>
  <si>
    <t>Dunne</t>
  </si>
  <si>
    <t>Morgan</t>
  </si>
  <si>
    <t>Kilel</t>
  </si>
  <si>
    <t>Nicholson</t>
  </si>
  <si>
    <t>Susmann</t>
  </si>
  <si>
    <t>Harsh</t>
  </si>
  <si>
    <t>Pocasangre</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</si>
  <si>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</si>
  <si>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</si>
  <si>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</si>
  <si>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</si>
  <si>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</si>
  <si>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</si>
  <si>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</si>
  <si>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</si>
  <si>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</si>
  <si>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</si>
  <si>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</si>
  <si>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</si>
  <si>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</si>
  <si>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</si>
  <si>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</si>
  <si>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</si>
  <si>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</si>
  <si>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</si>
  <si>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</si>
  <si>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</si>
  <si>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</si>
  <si>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</si>
  <si>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</si>
  <si>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</si>
  <si>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</si>
  <si>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</si>
  <si>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</si>
  <si>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</si>
  <si>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</si>
  <si>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</si>
  <si>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</si>
  <si>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</si>
  <si>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</si>
  <si>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</si>
  <si>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</si>
  <si>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</si>
  <si>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</si>
  <si>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</si>
  <si>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</si>
  <si>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</si>
  <si>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</si>
  <si>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</si>
  <si>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</si>
  <si>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</si>
  <si>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</si>
  <si>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</si>
  <si>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</si>
  <si>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</si>
  <si>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</si>
  <si>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</si>
  <si>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</si>
  <si>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</si>
  <si>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</si>
  <si>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</si>
  <si>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</si>
  <si>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</si>
  <si>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</si>
  <si>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</si>
  <si>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</si>
  <si>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</si>
  <si>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</si>
  <si>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</si>
  <si>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</si>
  <si>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</si>
  <si>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</si>
  <si>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</si>
  <si>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</si>
  <si>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</si>
  <si>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</si>
  <si>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</si>
  <si>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</si>
  <si>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</si>
  <si>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</si>
  <si>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</si>
  <si>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</si>
  <si>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</si>
  <si>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</si>
  <si>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</si>
  <si>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</si>
  <si>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</si>
  <si>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</si>
  <si>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</si>
  <si>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Todd</t>
  </si>
  <si>
    <t>Jamieson</t>
  </si>
  <si>
    <t>Dufeal</t>
  </si>
  <si>
    <t>Jean</t>
  </si>
  <si>
    <t>Sansonetti</t>
  </si>
  <si>
    <t>Koneazny</t>
  </si>
  <si>
    <t>Glasson</t>
  </si>
  <si>
    <t>Canitz</t>
  </si>
  <si>
    <t>Li</t>
  </si>
  <si>
    <t>Parsons</t>
  </si>
  <si>
    <t>Raulli</t>
  </si>
  <si>
    <t>Sevcik</t>
  </si>
  <si>
    <t>Narang</t>
  </si>
  <si>
    <t>Royston</t>
  </si>
  <si>
    <t>Tieri</t>
  </si>
  <si>
    <t>Whitney</t>
  </si>
  <si>
    <t>Blake</t>
  </si>
  <si>
    <t>Wandzilak</t>
  </si>
  <si>
    <t>Valenzona</t>
  </si>
  <si>
    <t>Young</t>
  </si>
  <si>
    <t>Richards</t>
  </si>
  <si>
    <t>Alexson</t>
  </si>
  <si>
    <t>McKenna</t>
  </si>
  <si>
    <t>Argall</t>
  </si>
  <si>
    <t>Patchell</t>
  </si>
  <si>
    <t>Catoggio</t>
  </si>
  <si>
    <t>Adams</t>
  </si>
  <si>
    <t>Windt</t>
  </si>
  <si>
    <t>Marion</t>
  </si>
  <si>
    <t>Raffetto</t>
  </si>
  <si>
    <t>Oehlke</t>
  </si>
  <si>
    <t>Sudol</t>
  </si>
  <si>
    <t>Dolge</t>
  </si>
  <si>
    <t>Marlier</t>
  </si>
  <si>
    <t>Girard</t>
  </si>
  <si>
    <t>Hubbard</t>
  </si>
  <si>
    <t>Koester</t>
  </si>
  <si>
    <t>Matthews</t>
  </si>
  <si>
    <t>Rubinich</t>
  </si>
  <si>
    <t>Alban</t>
  </si>
  <si>
    <t>Corcoran</t>
  </si>
  <si>
    <t>Sargent</t>
  </si>
  <si>
    <t>Watson</t>
  </si>
  <si>
    <t>Esponda</t>
  </si>
  <si>
    <t>Krall</t>
  </si>
  <si>
    <t>Poskin</t>
  </si>
  <si>
    <t>Brady</t>
  </si>
  <si>
    <t>Halfmann</t>
  </si>
  <si>
    <t>Klapper</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</si>
  <si>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</si>
  <si>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</si>
  <si>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</si>
  <si>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</si>
  <si>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</si>
  <si>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</si>
  <si>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</si>
  <si>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</si>
  <si>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</si>
  <si>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</si>
  <si>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</si>
  <si>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</si>
  <si>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</si>
  <si>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</si>
  <si>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</si>
  <si>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</si>
  <si>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</si>
  <si>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</si>
  <si>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</si>
  <si>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</si>
  <si>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</si>
  <si>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</si>
  <si>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</si>
  <si>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</si>
  <si>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</si>
  <si>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</si>
  <si>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</si>
  <si>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</si>
  <si>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</si>
  <si>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</si>
  <si>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</si>
  <si>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</si>
  <si>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</si>
  <si>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</si>
  <si>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</si>
  <si>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</si>
  <si>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</si>
  <si>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</si>
  <si>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</si>
  <si>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</si>
  <si>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</si>
  <si>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</si>
  <si>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</si>
  <si>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</si>
  <si>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</si>
  <si>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</si>
  <si>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</si>
  <si>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</si>
  <si>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</si>
  <si>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Haley</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</si>
  <si>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</si>
  <si>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</si>
  <si>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</si>
  <si>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</si>
  <si>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</si>
  <si>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</si>
  <si>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</si>
  <si>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</si>
  <si>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</si>
  <si>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</si>
  <si>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</si>
  <si>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</si>
  <si>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</si>
  <si>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</si>
  <si>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</si>
  <si>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</si>
  <si>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</si>
  <si>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</si>
  <si>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</si>
  <si>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</si>
  <si>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</si>
  <si>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</si>
  <si>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</si>
  <si>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</si>
  <si>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</si>
  <si>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</si>
  <si>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</si>
  <si>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</si>
  <si>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</si>
  <si>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</si>
  <si>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</si>
  <si>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</si>
  <si>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</si>
  <si>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</si>
  <si>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</si>
  <si>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</si>
  <si>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</si>
  <si>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</si>
  <si>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</si>
  <si>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</si>
  <si>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</si>
  <si>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</si>
  <si>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</si>
  <si>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</si>
  <si>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</si>
  <si>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</si>
  <si>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</si>
  <si>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</si>
  <si>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</si>
  <si>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</si>
  <si>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</si>
  <si>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</si>
  <si>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</si>
  <si>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</si>
  <si>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</si>
  <si>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</si>
  <si>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</si>
  <si>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</si>
  <si>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</si>
  <si>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</si>
  <si>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</si>
  <si>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</si>
  <si>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</si>
  <si>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</si>
  <si>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</si>
  <si>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</si>
  <si>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</si>
  <si>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</si>
  <si>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</si>
  <si>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</si>
  <si>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</si>
  <si>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</si>
  <si>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</si>
  <si>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</si>
  <si>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</si>
  <si>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</si>
  <si>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</si>
  <si>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</si>
  <si>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</si>
  <si>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</si>
  <si>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</si>
  <si>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</si>
  <si>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</si>
  <si>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</si>
  <si>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</si>
  <si>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</si>
  <si>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</si>
  <si>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</si>
  <si>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</si>
  <si>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</si>
  <si>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</si>
  <si>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</si>
  <si>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</si>
  <si>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</si>
  <si>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</si>
  <si>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</si>
  <si>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</si>
  <si>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</si>
  <si>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</si>
  <si>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</si>
  <si>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</si>
  <si>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</si>
  <si>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</si>
  <si>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</si>
  <si>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</si>
  <si>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</si>
  <si>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</si>
  <si>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Thompson</t>
  </si>
  <si>
    <t>Nelson</t>
  </si>
  <si>
    <t>Forte</t>
  </si>
  <si>
    <t>McCollum</t>
  </si>
  <si>
    <t>Hevner</t>
  </si>
  <si>
    <t>Looi</t>
  </si>
  <si>
    <t>Alexander</t>
  </si>
  <si>
    <t>Power</t>
  </si>
  <si>
    <t>Rich</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</si>
  <si>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</si>
  <si>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</si>
  <si>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</si>
  <si>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</si>
  <si>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</si>
  <si>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</si>
  <si>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</si>
  <si>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</si>
  <si>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</si>
  <si>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</si>
  <si>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</si>
  <si>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</si>
  <si>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</si>
  <si>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</si>
  <si>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</si>
  <si>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</si>
  <si>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</si>
  <si>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</si>
  <si>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</si>
  <si>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</si>
  <si>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Conrad</t>
  </si>
  <si>
    <t>Ramirez</t>
  </si>
  <si>
    <t>Fouquet</t>
  </si>
  <si>
    <t>McPhillips</t>
  </si>
  <si>
    <t>Burgin</t>
  </si>
  <si>
    <t>Roberts</t>
  </si>
  <si>
    <t>Nemec</t>
  </si>
  <si>
    <t>Appman</t>
  </si>
  <si>
    <t>Glotzbach</t>
  </si>
  <si>
    <t>Tenforde</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</si>
  <si>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</si>
  <si>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</si>
  <si>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</si>
  <si>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</si>
  <si>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</si>
  <si>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</si>
  <si>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</si>
  <si>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</si>
  <si>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</si>
  <si>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</si>
  <si>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</si>
  <si>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</si>
  <si>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</si>
  <si>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</si>
  <si>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</si>
  <si>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</si>
  <si>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</si>
  <si>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</si>
  <si>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</si>
  <si>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</si>
  <si>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</si>
  <si>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</si>
  <si>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</si>
  <si>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</si>
  <si>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</si>
  <si>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</si>
  <si>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</si>
  <si>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</si>
  <si>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</si>
  <si>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</si>
  <si>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</si>
  <si>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</si>
  <si>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</si>
  <si>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</si>
  <si>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</si>
  <si>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</si>
  <si>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</si>
  <si>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</si>
  <si>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</si>
  <si>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</si>
  <si>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</si>
  <si>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</si>
  <si>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</si>
  <si>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</si>
  <si>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McSween</t>
  </si>
  <si>
    <t>Schubert</t>
  </si>
  <si>
    <t>Lalanne</t>
  </si>
  <si>
    <t>Arellano</t>
  </si>
  <si>
    <t>Charette</t>
  </si>
  <si>
    <t>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</si>
  <si>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</si>
  <si>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</si>
  <si>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</si>
  <si>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</si>
  <si>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</si>
  <si>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</si>
  <si>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</si>
  <si>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</si>
  <si>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</si>
  <si>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</si>
  <si>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</si>
  <si>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</si>
  <si>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</si>
  <si>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</si>
  <si>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</si>
  <si>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</si>
  <si>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</si>
  <si>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</si>
  <si>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</si>
  <si>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</si>
  <si>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</si>
  <si>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</si>
  <si>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</si>
  <si>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</si>
  <si>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</si>
  <si>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</si>
  <si>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</si>
  <si>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</si>
  <si>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</si>
  <si>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</si>
  <si>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</si>
  <si>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Marcus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</si>
  <si>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</si>
  <si>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</si>
  <si>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</si>
  <si>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</si>
  <si>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</si>
  <si>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</si>
  <si>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</si>
  <si>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</si>
  <si>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</si>
  <si>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</si>
  <si>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</si>
  <si>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</si>
  <si>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</si>
  <si>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</si>
  <si>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</si>
  <si>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</si>
  <si>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</si>
  <si>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</si>
  <si>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</si>
  <si>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</si>
  <si>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</si>
  <si>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</si>
  <si>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</si>
  <si>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</si>
  <si>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</si>
  <si>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</si>
  <si>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</si>
  <si>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</si>
  <si>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</si>
  <si>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</si>
  <si>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</si>
  <si>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</si>
  <si>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</si>
  <si>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</si>
  <si>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</si>
  <si>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</si>
  <si>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</si>
  <si>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</si>
  <si>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</si>
  <si>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</si>
  <si>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</si>
  <si>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</si>
  <si>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</si>
  <si>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</si>
  <si>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</si>
  <si>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</si>
  <si>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</si>
  <si>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</si>
  <si>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</si>
  <si>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</si>
  <si>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Triedman</t>
  </si>
  <si>
    <t>Lovuolo</t>
  </si>
  <si>
    <t>Chung</t>
  </si>
  <si>
    <t>Newsom</t>
  </si>
  <si>
    <t>Harrington</t>
  </si>
  <si>
    <t>Hoffman</t>
  </si>
  <si>
    <t>Feehley</t>
  </si>
  <si>
    <t>Ashworth</t>
  </si>
  <si>
    <t>Hansen</t>
  </si>
  <si>
    <t>Czyz</t>
  </si>
  <si>
    <t>Bauder</t>
  </si>
  <si>
    <t>Mendoza</t>
  </si>
  <si>
    <t>Glass</t>
  </si>
  <si>
    <t>Butcher</t>
  </si>
  <si>
    <t>Traiser</t>
  </si>
  <si>
    <t>Miles</t>
  </si>
  <si>
    <t>Mudy-Mader</t>
  </si>
  <si>
    <t>Woo</t>
  </si>
  <si>
    <t>April</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</si>
  <si>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</si>
  <si>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</si>
  <si>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</si>
  <si>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</si>
  <si>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</si>
  <si>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</si>
  <si>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</si>
  <si>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</si>
  <si>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</si>
  <si>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</si>
  <si>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</si>
  <si>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</si>
  <si>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</si>
  <si>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</si>
  <si>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</si>
  <si>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</si>
  <si>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</si>
  <si>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</si>
  <si>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</si>
  <si>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</si>
  <si>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</si>
  <si>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</si>
  <si>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</si>
  <si>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</si>
  <si>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</si>
  <si>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</si>
  <si>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</si>
  <si>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</si>
  <si>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</si>
  <si>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</si>
  <si>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</si>
  <si>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</si>
  <si>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</si>
  <si>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</si>
  <si>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</si>
  <si>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</si>
  <si>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Chandler</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</si>
  <si>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</si>
  <si>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</si>
  <si>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</si>
  <si>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</si>
  <si>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</si>
  <si>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</si>
  <si>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</si>
  <si>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</si>
  <si>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</si>
  <si>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</si>
  <si>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</si>
  <si>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</si>
  <si>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</si>
  <si>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</si>
  <si>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</si>
  <si>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</si>
  <si>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</si>
  <si>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</si>
  <si>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</si>
  <si>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</si>
  <si>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</si>
  <si>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</si>
  <si>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</si>
  <si>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</si>
  <si>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</si>
  <si>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</si>
  <si>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</si>
  <si>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</si>
  <si>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</si>
  <si>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</si>
  <si>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</si>
  <si>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</si>
  <si>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</si>
  <si>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</si>
  <si>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</si>
  <si>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</si>
  <si>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</si>
  <si>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</si>
  <si>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</si>
  <si>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</si>
  <si>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</si>
  <si>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</si>
  <si>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</si>
  <si>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</si>
  <si>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</si>
  <si>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</si>
  <si>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</si>
  <si>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</si>
  <si>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</si>
  <si>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</si>
  <si>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</si>
  <si>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</si>
  <si>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</si>
  <si>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</si>
  <si>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</si>
  <si>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</si>
  <si>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</si>
  <si>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</si>
  <si>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</si>
  <si>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</si>
  <si>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</si>
  <si>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</si>
  <si>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</si>
  <si>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</si>
  <si>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</si>
  <si>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</si>
  <si>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</si>
  <si>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</si>
  <si>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</si>
  <si>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</si>
  <si>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</si>
  <si>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</si>
  <si>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</si>
  <si>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</si>
  <si>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</si>
  <si>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</si>
  <si>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</si>
  <si>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</si>
  <si>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</si>
  <si>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</si>
  <si>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</si>
  <si>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</si>
  <si>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</si>
  <si>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</si>
  <si>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</si>
  <si>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</si>
  <si>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</si>
  <si>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</si>
  <si>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</si>
  <si>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</si>
  <si>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</si>
  <si>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</si>
  <si>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</si>
  <si>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</si>
  <si>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</si>
  <si>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</si>
  <si>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</si>
  <si>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</si>
  <si>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</si>
  <si>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</si>
  <si>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</si>
  <si>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</si>
  <si>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</si>
  <si>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</si>
  <si>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Beisheim</t>
  </si>
  <si>
    <t>Lenhoff</t>
  </si>
  <si>
    <t>Wehrwein</t>
  </si>
  <si>
    <t>Markowitz</t>
  </si>
  <si>
    <t>Lynn</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</si>
  <si>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</si>
  <si>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</si>
  <si>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</si>
  <si>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</si>
  <si>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</si>
  <si>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</si>
  <si>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</si>
  <si>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</si>
  <si>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</si>
  <si>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</si>
  <si>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</si>
  <si>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</si>
  <si>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</si>
  <si>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</si>
  <si>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</si>
  <si>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</si>
  <si>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</si>
  <si>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</si>
  <si>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</si>
  <si>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</si>
  <si>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</si>
  <si>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</si>
  <si>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</si>
  <si>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</si>
  <si>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</si>
  <si>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</si>
  <si>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</si>
  <si>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</si>
  <si>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</si>
  <si>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</si>
  <si>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</si>
  <si>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</si>
  <si>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</si>
  <si>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</si>
  <si>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</si>
  <si>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</si>
  <si>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</si>
  <si>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</si>
  <si>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</si>
  <si>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</si>
  <si>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</si>
  <si>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</si>
  <si>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</si>
  <si>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</si>
  <si>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</si>
  <si>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</si>
  <si>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</si>
  <si>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</si>
  <si>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</si>
  <si>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</si>
  <si>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</si>
  <si>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</si>
  <si>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</si>
  <si>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</si>
  <si>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</si>
  <si>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</si>
  <si>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</si>
  <si>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</si>
  <si>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</si>
  <si>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</si>
  <si>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</si>
  <si>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</si>
  <si>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</si>
  <si>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</si>
  <si>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</si>
  <si>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</si>
  <si>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</si>
  <si>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</si>
  <si>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</si>
  <si>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</si>
  <si>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</si>
  <si>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</si>
  <si>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</si>
  <si>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</si>
  <si>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</si>
  <si>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</si>
  <si>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</si>
  <si>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</si>
  <si>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</si>
  <si>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</si>
  <si>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</si>
  <si>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</si>
  <si>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</si>
  <si>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</si>
  <si>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</si>
  <si>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</si>
  <si>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</si>
  <si>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</si>
  <si>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</si>
  <si>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</si>
  <si>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</si>
  <si>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</si>
  <si>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</si>
  <si>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</si>
  <si>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</si>
  <si>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</si>
  <si>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</si>
  <si>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</si>
  <si>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</si>
  <si>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</si>
  <si>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</si>
  <si>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</si>
  <si>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</si>
  <si>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</si>
  <si>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Jacob</t>
  </si>
  <si>
    <t>Samland</t>
  </si>
  <si>
    <t>Shapiro</t>
  </si>
  <si>
    <t>Snitzer</t>
  </si>
  <si>
    <t>Watters</t>
  </si>
  <si>
    <t>Steele-Belkin</t>
  </si>
  <si>
    <t>Christensen</t>
  </si>
  <si>
    <t>Hodge</t>
  </si>
  <si>
    <t>Rusterholz</t>
  </si>
  <si>
    <t>Lafrance</t>
  </si>
  <si>
    <t>Hallis</t>
  </si>
  <si>
    <t>Salowitz</t>
  </si>
  <si>
    <t>Langerak</t>
  </si>
  <si>
    <t>Bonilla</t>
  </si>
  <si>
    <t>Ciabattoni</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</si>
  <si>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</si>
  <si>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</si>
  <si>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</si>
  <si>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</si>
  <si>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</si>
  <si>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</si>
  <si>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</si>
  <si>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</si>
  <si>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</si>
  <si>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</si>
  <si>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</si>
  <si>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</si>
  <si>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</si>
  <si>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</si>
  <si>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</si>
  <si>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</si>
  <si>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</si>
  <si>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</si>
  <si>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</si>
  <si>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</si>
  <si>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</si>
  <si>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</si>
  <si>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</si>
  <si>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</si>
  <si>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</si>
  <si>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</si>
  <si>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</si>
  <si>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</si>
  <si>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</si>
  <si>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</si>
  <si>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</si>
  <si>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</si>
  <si>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</si>
  <si>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</si>
  <si>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Ruffo</t>
  </si>
  <si>
    <t>Long</t>
  </si>
  <si>
    <t>Rohde</t>
  </si>
  <si>
    <t>Bonzi</t>
  </si>
  <si>
    <t>Moore</t>
  </si>
  <si>
    <t>McGrane</t>
  </si>
  <si>
    <t>Stepnowski</t>
  </si>
  <si>
    <t>Merkle</t>
  </si>
  <si>
    <t>Vigneron</t>
  </si>
  <si>
    <t>Mucci</t>
  </si>
  <si>
    <t>MacDonald</t>
  </si>
  <si>
    <t>Deng</t>
  </si>
  <si>
    <t>Strickland</t>
  </si>
  <si>
    <t>Cheney</t>
  </si>
  <si>
    <t>Godoy</t>
  </si>
  <si>
    <t>Rider</t>
  </si>
  <si>
    <t>Walters</t>
  </si>
  <si>
    <t>Leboeuf</t>
  </si>
  <si>
    <t>Scheibel</t>
  </si>
  <si>
    <t>Ritter</t>
  </si>
  <si>
    <t>Pretot</t>
  </si>
  <si>
    <t>Willsey</t>
  </si>
  <si>
    <t>Roach</t>
  </si>
  <si>
    <t>Jacobsen</t>
  </si>
  <si>
    <t>O'Hora</t>
  </si>
  <si>
    <t>Amato</t>
  </si>
  <si>
    <t>Wegner</t>
  </si>
  <si>
    <t>Bokun</t>
  </si>
  <si>
    <t>Overpeck</t>
  </si>
  <si>
    <t>Levine</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</si>
  <si>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</si>
  <si>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</si>
  <si>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</si>
  <si>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</si>
  <si>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</si>
  <si>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</si>
  <si>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</si>
  <si>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</si>
  <si>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</si>
  <si>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</si>
  <si>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</si>
  <si>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</si>
  <si>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</si>
  <si>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</si>
  <si>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</si>
  <si>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</si>
  <si>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</si>
  <si>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</si>
  <si>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</si>
  <si>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</si>
  <si>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</si>
  <si>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</si>
  <si>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</si>
  <si>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</si>
  <si>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</si>
  <si>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</si>
  <si>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</si>
  <si>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</si>
  <si>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</si>
  <si>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</si>
  <si>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</si>
  <si>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</si>
  <si>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</si>
  <si>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</si>
  <si>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</si>
  <si>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</si>
  <si>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</si>
  <si>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</si>
  <si>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</si>
  <si>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</si>
  <si>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</si>
  <si>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</si>
  <si>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</si>
  <si>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</si>
  <si>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</si>
  <si>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</si>
  <si>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</si>
  <si>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</si>
  <si>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</si>
  <si>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</si>
  <si>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</si>
  <si>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</si>
  <si>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</si>
  <si>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</si>
  <si>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</si>
  <si>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</si>
  <si>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</si>
  <si>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</si>
  <si>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</si>
  <si>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</si>
  <si>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</si>
  <si>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</si>
  <si>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Gennaro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</si>
  <si>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</si>
  <si>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</si>
  <si>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</si>
  <si>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</si>
  <si>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</si>
  <si>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</si>
  <si>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</si>
  <si>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</si>
  <si>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</si>
  <si>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</si>
  <si>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</si>
  <si>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</si>
  <si>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</si>
  <si>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</si>
  <si>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</si>
  <si>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</si>
  <si>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</si>
  <si>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</si>
  <si>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</si>
  <si>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</si>
  <si>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</si>
  <si>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</si>
  <si>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</si>
  <si>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</si>
  <si>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</si>
  <si>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</si>
  <si>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</si>
  <si>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</si>
  <si>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</si>
  <si>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</si>
  <si>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</si>
  <si>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</si>
  <si>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</si>
  <si>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</si>
  <si>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</si>
  <si>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</si>
  <si>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</si>
  <si>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</si>
  <si>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</si>
  <si>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</si>
  <si>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</si>
  <si>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</si>
  <si>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</si>
  <si>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</si>
  <si>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</si>
  <si>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</si>
  <si>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</si>
  <si>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</si>
  <si>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</si>
  <si>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</si>
  <si>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</si>
  <si>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</si>
  <si>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</si>
  <si>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</si>
  <si>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</si>
  <si>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</si>
  <si>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</si>
  <si>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</si>
  <si>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</si>
  <si>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</si>
  <si>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</si>
  <si>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</si>
  <si>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</si>
  <si>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</si>
  <si>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</si>
  <si>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</si>
  <si>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</si>
  <si>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</si>
  <si>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</si>
  <si>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</si>
  <si>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</si>
  <si>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</si>
  <si>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</si>
  <si>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</si>
  <si>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</si>
  <si>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</si>
  <si>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</si>
  <si>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Dever</t>
  </si>
  <si>
    <t>Horvath</t>
  </si>
  <si>
    <t>Danner</t>
  </si>
  <si>
    <t>Weiss</t>
  </si>
  <si>
    <t>D'Andrea</t>
  </si>
  <si>
    <t>Olesky</t>
  </si>
  <si>
    <t>Whitcraft</t>
  </si>
  <si>
    <t>Salazar</t>
  </si>
  <si>
    <t>Pond</t>
  </si>
  <si>
    <t>Egan</t>
  </si>
  <si>
    <t>Bersani</t>
  </si>
  <si>
    <t>Creech</t>
  </si>
  <si>
    <t>Sudres</t>
  </si>
  <si>
    <t>Couture</t>
  </si>
  <si>
    <t>Patronick</t>
  </si>
  <si>
    <t>Depasquale</t>
  </si>
  <si>
    <t>Lavergne</t>
  </si>
  <si>
    <t>Kawakami</t>
  </si>
  <si>
    <t>Gonsalves</t>
  </si>
  <si>
    <t>Aure</t>
  </si>
  <si>
    <t>Mattingly</t>
  </si>
  <si>
    <t>Stelpflug</t>
  </si>
  <si>
    <t>Condon</t>
  </si>
  <si>
    <t>Magato</t>
  </si>
  <si>
    <t>Dombrowski</t>
  </si>
  <si>
    <t>Ohara</t>
  </si>
  <si>
    <t>Keno</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</si>
  <si>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</si>
  <si>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</si>
  <si>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</si>
  <si>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</si>
  <si>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</si>
  <si>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</si>
  <si>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</si>
  <si>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</si>
  <si>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</si>
  <si>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</si>
  <si>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</si>
  <si>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</si>
  <si>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</si>
  <si>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</si>
  <si>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</si>
  <si>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</si>
  <si>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</si>
  <si>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</si>
  <si>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</si>
  <si>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</si>
  <si>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</si>
  <si>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</si>
  <si>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</si>
  <si>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</si>
  <si>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</si>
  <si>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</si>
  <si>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Randall</t>
  </si>
  <si>
    <t>Doyon</t>
  </si>
  <si>
    <t>Sankey</t>
  </si>
  <si>
    <t>Stilgenbauer</t>
  </si>
  <si>
    <t>Jaskiewicz</t>
  </si>
  <si>
    <t>Deppen</t>
  </si>
  <si>
    <t>Hine</t>
  </si>
  <si>
    <t>Mathews</t>
  </si>
  <si>
    <t>Yabu</t>
  </si>
  <si>
    <t>Strang</t>
  </si>
  <si>
    <t>Shanley</t>
  </si>
  <si>
    <t>Keehan</t>
  </si>
  <si>
    <t>Mahaney</t>
  </si>
  <si>
    <t>Nolan</t>
  </si>
  <si>
    <t>Sobrino</t>
  </si>
  <si>
    <t>Mayer</t>
  </si>
  <si>
    <t>Becker</t>
  </si>
  <si>
    <t>Platt</t>
  </si>
  <si>
    <t>Brodeur</t>
  </si>
  <si>
    <t>Jubinski</t>
  </si>
  <si>
    <t>Wall</t>
  </si>
  <si>
    <t>McKay</t>
  </si>
  <si>
    <t>Oh</t>
  </si>
  <si>
    <t>Kessell</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</si>
  <si>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</si>
  <si>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</si>
  <si>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</si>
  <si>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</si>
  <si>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</si>
  <si>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</si>
  <si>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</si>
  <si>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</si>
  <si>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</si>
  <si>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</si>
  <si>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</si>
  <si>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</si>
  <si>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</si>
  <si>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</si>
  <si>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</si>
  <si>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</si>
  <si>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</si>
  <si>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</si>
  <si>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</si>
  <si>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</si>
  <si>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</si>
  <si>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</si>
  <si>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</si>
  <si>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</si>
  <si>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</si>
  <si>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</si>
  <si>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</si>
  <si>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</si>
  <si>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</si>
  <si>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</si>
  <si>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</si>
  <si>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</si>
  <si>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</si>
  <si>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</si>
  <si>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</si>
  <si>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</si>
  <si>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</si>
  <si>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</si>
  <si>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</si>
  <si>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</si>
  <si>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</si>
  <si>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</si>
  <si>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</si>
  <si>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</si>
  <si>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</si>
  <si>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</si>
  <si>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</si>
  <si>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</si>
  <si>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</si>
  <si>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</si>
  <si>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</si>
  <si>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</si>
  <si>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</si>
  <si>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</si>
  <si>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</si>
  <si>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</si>
  <si>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</si>
  <si>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</si>
  <si>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</si>
  <si>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</si>
  <si>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</si>
  <si>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</si>
  <si>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</si>
  <si>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</si>
  <si>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</si>
  <si>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</si>
  <si>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</si>
  <si>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</si>
  <si>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</si>
  <si>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</si>
  <si>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</si>
  <si>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</si>
  <si>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</si>
  <si>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</si>
  <si>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</si>
  <si>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</si>
  <si>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</si>
  <si>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</si>
  <si>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</si>
  <si>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</si>
  <si>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</si>
  <si>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</si>
  <si>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</si>
  <si>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</si>
  <si>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</si>
  <si>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</si>
  <si>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</si>
  <si>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</si>
  <si>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</si>
  <si>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</si>
  <si>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</si>
  <si>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</si>
  <si>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</si>
  <si>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</si>
  <si>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</si>
  <si>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</si>
  <si>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</si>
  <si>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</si>
  <si>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</si>
  <si>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</si>
  <si>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</si>
  <si>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</si>
  <si>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</si>
  <si>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</si>
  <si>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Metcalf</t>
  </si>
  <si>
    <t>Tiska</t>
  </si>
  <si>
    <t>Fairley</t>
  </si>
  <si>
    <t>Piasta</t>
  </si>
  <si>
    <t>Olsen</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</si>
  <si>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</si>
  <si>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</si>
  <si>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</si>
  <si>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</si>
  <si>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</si>
  <si>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</si>
  <si>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</si>
  <si>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</si>
  <si>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</si>
  <si>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</si>
  <si>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</si>
  <si>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</si>
  <si>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</si>
  <si>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</si>
  <si>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</si>
  <si>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</si>
  <si>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</si>
  <si>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</si>
  <si>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</si>
  <si>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</si>
  <si>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</si>
  <si>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</si>
  <si>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</si>
  <si>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</si>
  <si>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</si>
  <si>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</si>
  <si>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</si>
  <si>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</si>
  <si>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</si>
  <si>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</si>
  <si>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</si>
  <si>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</si>
  <si>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</si>
  <si>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</si>
  <si>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</si>
  <si>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</si>
  <si>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</si>
  <si>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</si>
  <si>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</si>
  <si>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</si>
  <si>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</si>
  <si>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</si>
  <si>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</si>
  <si>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</si>
  <si>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</si>
  <si>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</si>
  <si>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</si>
  <si>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</si>
  <si>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</si>
  <si>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</si>
  <si>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</si>
  <si>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</si>
  <si>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</si>
  <si>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</si>
  <si>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</si>
  <si>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</si>
  <si>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</si>
  <si>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</si>
  <si>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Karakoyunlu</t>
  </si>
  <si>
    <t>Desrosiers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</si>
  <si>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</si>
  <si>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</si>
  <si>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</si>
  <si>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</si>
  <si>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</si>
  <si>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</si>
  <si>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</si>
  <si>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</si>
  <si>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</si>
  <si>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</si>
  <si>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</si>
  <si>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</si>
  <si>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</si>
  <si>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</si>
  <si>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</si>
  <si>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</si>
  <si>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</si>
  <si>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</si>
  <si>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</si>
  <si>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</si>
  <si>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</si>
  <si>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</si>
  <si>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</si>
  <si>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</si>
  <si>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</si>
  <si>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</si>
  <si>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</si>
  <si>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</si>
  <si>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</si>
  <si>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</si>
  <si>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</si>
  <si>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</si>
  <si>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</si>
  <si>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</si>
  <si>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</si>
  <si>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</si>
  <si>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</si>
  <si>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</si>
  <si>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</si>
  <si>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</si>
  <si>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</si>
  <si>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</si>
  <si>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</si>
  <si>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</si>
  <si>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</si>
  <si>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</si>
  <si>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</si>
  <si>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</si>
  <si>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</si>
  <si>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</si>
  <si>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</si>
  <si>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</si>
  <si>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</si>
  <si>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</si>
  <si>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</si>
  <si>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</si>
  <si>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</si>
  <si>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</si>
  <si>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</si>
  <si>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</si>
  <si>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</si>
  <si>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</si>
  <si>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</si>
  <si>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</si>
  <si>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</si>
  <si>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</si>
  <si>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</si>
  <si>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</si>
  <si>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</si>
  <si>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</si>
  <si>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</si>
  <si>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</si>
  <si>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</si>
  <si>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</si>
  <si>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</si>
  <si>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</si>
  <si>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</si>
  <si>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</si>
  <si>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</si>
  <si>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</si>
  <si>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</si>
  <si>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</si>
  <si>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</si>
  <si>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</si>
  <si>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</si>
  <si>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</si>
  <si>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</si>
  <si>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</si>
  <si>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</si>
  <si>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</si>
  <si>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</si>
  <si>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</si>
  <si>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</si>
  <si>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</si>
  <si>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</si>
  <si>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</si>
  <si>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</si>
  <si>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</si>
  <si>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Connor</t>
  </si>
  <si>
    <t>Geoghegan</t>
  </si>
  <si>
    <t>McGinn</t>
  </si>
  <si>
    <t>Quinteros</t>
  </si>
  <si>
    <t>Loenser</t>
  </si>
  <si>
    <t>Furrer</t>
  </si>
  <si>
    <t>Konigs</t>
  </si>
  <si>
    <t>Tesdahl</t>
  </si>
  <si>
    <t>Engel</t>
  </si>
  <si>
    <t>Kuck</t>
  </si>
  <si>
    <t>Neuschel</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</si>
  <si>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</si>
  <si>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</si>
  <si>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</si>
  <si>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</si>
  <si>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</si>
  <si>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</si>
  <si>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</si>
  <si>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</si>
  <si>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</si>
  <si>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</si>
  <si>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</si>
  <si>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</si>
  <si>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</si>
  <si>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</si>
  <si>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</si>
  <si>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</si>
  <si>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</si>
  <si>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</si>
  <si>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</si>
  <si>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</si>
  <si>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</si>
  <si>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</si>
  <si>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</si>
  <si>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</si>
  <si>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</si>
  <si>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</si>
  <si>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</si>
  <si>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</si>
  <si>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</si>
  <si>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</si>
  <si>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</si>
  <si>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</si>
  <si>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</si>
  <si>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</si>
  <si>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</si>
  <si>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</si>
  <si>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</si>
  <si>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</si>
  <si>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</si>
  <si>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</si>
  <si>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</si>
  <si>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</si>
  <si>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</si>
  <si>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</si>
  <si>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</si>
  <si>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</si>
  <si>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</si>
  <si>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</si>
  <si>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</si>
  <si>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</si>
  <si>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</si>
  <si>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</si>
  <si>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</si>
  <si>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</si>
  <si>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</si>
  <si>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</si>
  <si>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</si>
  <si>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</si>
  <si>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</si>
  <si>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</si>
  <si>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</si>
  <si>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</si>
  <si>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</si>
  <si>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</si>
  <si>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</si>
  <si>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</si>
  <si>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</si>
  <si>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</si>
  <si>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</si>
  <si>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</si>
  <si>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</si>
  <si>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</si>
  <si>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</si>
  <si>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</si>
  <si>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</si>
  <si>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</si>
  <si>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</si>
  <si>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</si>
  <si>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</si>
  <si>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</si>
  <si>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</si>
  <si>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</si>
  <si>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</si>
  <si>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</si>
  <si>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</si>
  <si>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</si>
  <si>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</si>
  <si>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</si>
  <si>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</si>
  <si>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</si>
  <si>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</si>
  <si>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</si>
  <si>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</si>
  <si>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</si>
  <si>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</si>
  <si>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</si>
  <si>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</si>
  <si>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</si>
  <si>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</si>
  <si>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</si>
  <si>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</si>
  <si>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</si>
  <si>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</si>
  <si>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</si>
  <si>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</si>
  <si>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</si>
  <si>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</si>
  <si>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</si>
  <si>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</si>
  <si>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</si>
  <si>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</si>
  <si>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</si>
  <si>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</si>
  <si>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</si>
  <si>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</si>
  <si>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</si>
  <si>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</si>
  <si>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</si>
  <si>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</si>
  <si>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</si>
  <si>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</si>
  <si>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</si>
  <si>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</si>
  <si>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</si>
  <si>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</si>
  <si>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</si>
  <si>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</si>
  <si>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</si>
  <si>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</si>
  <si>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</si>
  <si>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</si>
  <si>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</si>
  <si>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</si>
  <si>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</si>
  <si>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</si>
  <si>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</si>
  <si>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</si>
  <si>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</si>
  <si>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</si>
  <si>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</si>
  <si>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</si>
  <si>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</si>
  <si>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</si>
  <si>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</si>
  <si>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</si>
  <si>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</si>
  <si>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</si>
  <si>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</si>
  <si>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</si>
  <si>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</si>
  <si>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</si>
  <si>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</si>
  <si>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</si>
  <si>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</si>
  <si>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</si>
  <si>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</si>
  <si>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</si>
  <si>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</si>
  <si>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</si>
  <si>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</si>
  <si>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</si>
  <si>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</si>
  <si>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</si>
  <si>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</si>
  <si>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</si>
  <si>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</si>
  <si>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</si>
  <si>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</si>
  <si>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</si>
  <si>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</si>
  <si>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</si>
  <si>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</si>
  <si>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</si>
  <si>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</si>
  <si>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</si>
  <si>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</si>
  <si>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</si>
  <si>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</si>
  <si>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</si>
  <si>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</si>
  <si>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</si>
  <si>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</si>
  <si>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</si>
  <si>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</si>
  <si>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</si>
  <si>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</si>
  <si>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</si>
  <si>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</si>
  <si>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</si>
  <si>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</si>
  <si>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</si>
  <si>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</si>
  <si>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</si>
  <si>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</si>
  <si>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</si>
  <si>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</si>
  <si>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</si>
  <si>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</si>
  <si>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</si>
  <si>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</si>
  <si>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</si>
  <si>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</si>
  <si>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</si>
  <si>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</si>
  <si>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</si>
  <si>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</si>
  <si>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</si>
  <si>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</si>
  <si>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</si>
  <si>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</si>
  <si>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</si>
  <si>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</si>
  <si>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</si>
  <si>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</si>
  <si>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</si>
  <si>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</si>
  <si>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</si>
  <si>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</si>
  <si>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</si>
  <si>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</si>
  <si>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</si>
  <si>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</si>
  <si>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</si>
  <si>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</si>
  <si>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</si>
  <si>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</si>
  <si>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</si>
  <si>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</si>
  <si>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</si>
  <si>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</si>
  <si>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</si>
  <si>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</si>
  <si>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</si>
  <si>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</si>
  <si>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</si>
  <si>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</si>
  <si>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</si>
  <si>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</si>
  <si>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</si>
  <si>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</si>
  <si>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</si>
  <si>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</si>
  <si>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</si>
  <si>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</si>
  <si>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</si>
  <si>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</si>
  <si>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</si>
  <si>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</si>
  <si>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</si>
  <si>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</si>
  <si>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</si>
  <si>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</si>
  <si>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</si>
  <si>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</si>
  <si>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</si>
  <si>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</si>
  <si>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</si>
  <si>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Ferrell</t>
  </si>
  <si>
    <t>Gates</t>
  </si>
  <si>
    <t>Jeffers</t>
  </si>
  <si>
    <t>Sulhanek</t>
  </si>
  <si>
    <t>Caron</t>
  </si>
  <si>
    <t>Fullarton</t>
  </si>
  <si>
    <t>Lindgren</t>
  </si>
  <si>
    <t>Akiha</t>
  </si>
  <si>
    <t>Sweny</t>
  </si>
  <si>
    <t>Tobin</t>
  </si>
  <si>
    <t>Keys</t>
  </si>
  <si>
    <t>Wilbur</t>
  </si>
  <si>
    <t>Ditota</t>
  </si>
  <si>
    <t>Horbol</t>
  </si>
  <si>
    <t>Murakami</t>
  </si>
  <si>
    <t>Petermann</t>
  </si>
  <si>
    <t>Danielson</t>
  </si>
  <si>
    <t>Street</t>
  </si>
  <si>
    <t>Buss</t>
  </si>
  <si>
    <t>Duffy</t>
  </si>
  <si>
    <t>Avery</t>
  </si>
  <si>
    <t>Bohinski</t>
  </si>
  <si>
    <t>Kohls</t>
  </si>
  <si>
    <t>Brietzke</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</si>
  <si>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</si>
  <si>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</si>
  <si>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</si>
  <si>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</si>
  <si>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</si>
  <si>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</si>
  <si>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</si>
  <si>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</si>
  <si>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</si>
  <si>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</si>
  <si>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</si>
  <si>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</si>
  <si>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</si>
  <si>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</si>
  <si>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</si>
  <si>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Fierro Vargas</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</si>
  <si>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</si>
  <si>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</si>
  <si>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</si>
  <si>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</si>
  <si>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</si>
  <si>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</si>
  <si>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</si>
  <si>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</si>
  <si>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</si>
  <si>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</si>
  <si>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</si>
  <si>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</si>
  <si>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</si>
  <si>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</si>
  <si>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</si>
  <si>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</si>
  <si>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</si>
  <si>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</si>
  <si>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</si>
  <si>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</si>
  <si>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</si>
  <si>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</si>
  <si>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</si>
  <si>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</si>
  <si>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</si>
  <si>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</si>
  <si>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</si>
  <si>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</si>
  <si>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</si>
  <si>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</si>
  <si>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</si>
  <si>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</si>
  <si>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</si>
  <si>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</si>
  <si>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</si>
  <si>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</si>
  <si>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De Simone</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</si>
  <si>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</si>
  <si>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</si>
  <si>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</si>
  <si>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</si>
  <si>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</si>
  <si>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</si>
  <si>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</si>
  <si>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</si>
  <si>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</si>
  <si>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</si>
  <si>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</si>
  <si>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</si>
  <si>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</si>
  <si>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</si>
  <si>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</si>
  <si>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</si>
  <si>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</si>
  <si>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</si>
  <si>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</si>
  <si>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</si>
  <si>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</si>
  <si>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</si>
  <si>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</si>
  <si>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</si>
  <si>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</si>
  <si>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</si>
  <si>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</si>
  <si>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</si>
  <si>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</si>
  <si>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</si>
  <si>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</si>
  <si>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</si>
  <si>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</si>
  <si>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</si>
  <si>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</si>
  <si>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</si>
  <si>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</si>
  <si>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</si>
  <si>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</si>
  <si>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</si>
  <si>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</si>
  <si>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</si>
  <si>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</si>
  <si>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</si>
  <si>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Van Hout</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</si>
  <si>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</si>
  <si>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</si>
  <si>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</si>
  <si>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</si>
  <si>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</si>
  <si>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</si>
  <si>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</si>
  <si>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</si>
  <si>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</si>
  <si>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</si>
  <si>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</si>
  <si>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</si>
  <si>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</si>
  <si>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</si>
  <si>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</si>
  <si>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</si>
  <si>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</si>
  <si>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</si>
  <si>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</si>
  <si>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</si>
  <si>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</si>
  <si>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</si>
  <si>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</si>
  <si>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</si>
  <si>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</si>
  <si>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</si>
  <si>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</si>
  <si>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Navarro Castro</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</si>
  <si>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</si>
  <si>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</si>
  <si>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</si>
  <si>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</si>
  <si>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</si>
  <si>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</si>
  <si>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</si>
  <si>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</si>
  <si>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</si>
  <si>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</si>
  <si>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</si>
  <si>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</si>
  <si>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</si>
  <si>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</si>
  <si>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</si>
  <si>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</si>
  <si>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</si>
  <si>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</si>
  <si>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</si>
  <si>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</si>
  <si>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</si>
  <si>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</si>
  <si>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</si>
  <si>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</si>
  <si>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</si>
  <si>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</si>
  <si>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</si>
  <si>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</si>
  <si>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</si>
  <si>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</si>
  <si>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</si>
  <si>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</si>
  <si>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</si>
  <si>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</si>
  <si>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</si>
  <si>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</si>
  <si>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</si>
  <si>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</si>
  <si>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</si>
  <si>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</si>
  <si>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</si>
  <si>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</si>
  <si>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</si>
  <si>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</si>
  <si>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</si>
  <si>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</si>
  <si>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</si>
  <si>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</si>
  <si>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</si>
  <si>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</si>
  <si>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</si>
  <si>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</si>
  <si>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</si>
  <si>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</si>
  <si>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</si>
  <si>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</si>
  <si>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</si>
  <si>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</si>
  <si>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</si>
  <si>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</si>
  <si>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</si>
  <si>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</si>
  <si>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Garcia Garcia</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</si>
  <si>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</si>
  <si>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</si>
  <si>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</si>
  <si>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</si>
  <si>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</si>
  <si>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</si>
  <si>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</si>
  <si>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</si>
  <si>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</si>
  <si>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</si>
  <si>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</si>
  <si>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</si>
  <si>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</si>
  <si>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</si>
  <si>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</si>
  <si>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</si>
  <si>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</si>
  <si>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</si>
  <si>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</si>
  <si>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</si>
  <si>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</si>
  <si>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</si>
  <si>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</si>
  <si>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</si>
  <si>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</si>
  <si>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</si>
  <si>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</si>
  <si>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</si>
  <si>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</si>
  <si>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</si>
  <si>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</si>
  <si>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</si>
  <si>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</si>
  <si>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</si>
  <si>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</si>
  <si>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</si>
  <si>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</si>
  <si>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</si>
  <si>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</si>
  <si>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</si>
  <si>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</si>
  <si>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</si>
  <si>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</si>
  <si>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</si>
  <si>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</si>
  <si>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</si>
  <si>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</si>
  <si>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</si>
  <si>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</si>
  <si>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</si>
  <si>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</si>
  <si>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</si>
  <si>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</si>
  <si>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</si>
  <si>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</si>
  <si>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</si>
  <si>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</si>
  <si>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</si>
  <si>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</si>
  <si>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</si>
  <si>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</si>
  <si>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</si>
  <si>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</si>
  <si>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</si>
  <si>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</si>
  <si>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</si>
  <si>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</si>
  <si>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</si>
  <si>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</si>
  <si>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</si>
  <si>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</si>
  <si>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</si>
  <si>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</si>
  <si>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</si>
  <si>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</si>
  <si>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</si>
  <si>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</si>
  <si>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</si>
  <si>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</si>
  <si>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</si>
  <si>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</si>
  <si>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</si>
  <si>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</si>
  <si>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</si>
  <si>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</si>
  <si>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</si>
  <si>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</si>
  <si>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</si>
  <si>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</si>
  <si>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</si>
  <si>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</si>
  <si>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</si>
  <si>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</si>
  <si>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</si>
  <si>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</si>
  <si>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</si>
  <si>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</si>
  <si>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</si>
  <si>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</si>
  <si>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</si>
  <si>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San Juan</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</si>
  <si>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</si>
  <si>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</si>
  <si>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</si>
  <si>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</si>
  <si>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</si>
  <si>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</si>
  <si>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</si>
  <si>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</si>
  <si>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</si>
  <si>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</si>
  <si>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</si>
  <si>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</si>
  <si>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</si>
  <si>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</si>
  <si>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</si>
  <si>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</si>
  <si>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</si>
  <si>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</si>
  <si>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</si>
  <si>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</si>
  <si>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</si>
  <si>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</si>
  <si>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</si>
  <si>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</si>
  <si>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</si>
  <si>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</si>
  <si>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</si>
  <si>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</si>
  <si>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</si>
  <si>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</si>
  <si>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</si>
  <si>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Sanchez Y Torres</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</si>
  <si>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</si>
  <si>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</si>
  <si>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</si>
  <si>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</si>
  <si>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</si>
  <si>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</si>
  <si>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</si>
  <si>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</si>
  <si>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</si>
  <si>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</si>
  <si>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</si>
  <si>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</si>
  <si>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</si>
  <si>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</si>
  <si>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Martinez Lopez</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</si>
  <si>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</si>
  <si>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</si>
  <si>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</si>
  <si>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</si>
  <si>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</si>
  <si>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</si>
  <si>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</si>
  <si>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</si>
  <si>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</si>
  <si>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</si>
  <si>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</si>
  <si>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</si>
  <si>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</si>
  <si>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</si>
  <si>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</si>
  <si>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</si>
  <si>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</si>
  <si>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</si>
  <si>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</si>
  <si>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</si>
  <si>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</si>
  <si>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</si>
  <si>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</si>
  <si>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</si>
  <si>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</si>
  <si>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</si>
  <si>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</si>
  <si>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</si>
  <si>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</si>
  <si>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</si>
  <si>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</si>
  <si>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</si>
  <si>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</si>
  <si>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</si>
  <si>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</si>
  <si>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</si>
  <si>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</si>
  <si>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</si>
  <si>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</si>
  <si>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</si>
  <si>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</si>
  <si>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</si>
  <si>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</si>
  <si>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</si>
  <si>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</si>
  <si>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</si>
  <si>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</si>
  <si>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</si>
  <si>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</si>
  <si>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</si>
  <si>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</si>
  <si>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</si>
  <si>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</si>
  <si>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</si>
  <si>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</si>
  <si>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</si>
  <si>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</si>
  <si>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</si>
  <si>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</si>
  <si>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</si>
  <si>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</si>
  <si>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</si>
  <si>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</si>
  <si>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</si>
  <si>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</si>
  <si>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</si>
  <si>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</si>
  <si>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</si>
  <si>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</si>
  <si>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</si>
  <si>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</si>
  <si>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</si>
  <si>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</si>
  <si>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</si>
  <si>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</si>
  <si>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</si>
  <si>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</si>
  <si>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</si>
  <si>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</si>
  <si>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</si>
  <si>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</si>
  <si>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</si>
  <si>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</si>
  <si>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</si>
  <si>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</si>
  <si>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</si>
  <si>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</si>
  <si>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</si>
  <si>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</si>
  <si>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</si>
  <si>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</si>
  <si>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</si>
  <si>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</si>
  <si>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</si>
  <si>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</si>
  <si>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</si>
  <si>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</si>
  <si>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Van Es</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</si>
  <si>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</si>
  <si>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</si>
  <si>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</si>
  <si>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</si>
  <si>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</si>
  <si>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</si>
  <si>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</si>
  <si>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</si>
  <si>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</si>
  <si>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</si>
  <si>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</si>
  <si>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</si>
  <si>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</si>
  <si>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</si>
  <si>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</si>
  <si>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</si>
  <si>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</si>
  <si>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</si>
  <si>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</si>
  <si>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</si>
  <si>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</si>
  <si>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</si>
  <si>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</si>
  <si>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</si>
  <si>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</si>
  <si>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</si>
  <si>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</si>
  <si>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</si>
  <si>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</si>
  <si>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</si>
  <si>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</si>
  <si>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</si>
  <si>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</si>
  <si>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</si>
  <si>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</si>
  <si>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</si>
  <si>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</si>
  <si>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</si>
  <si>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</si>
  <si>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</si>
  <si>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</si>
  <si>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</si>
  <si>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</si>
  <si>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</si>
  <si>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</si>
  <si>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</si>
  <si>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</si>
  <si>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</si>
  <si>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</si>
  <si>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</si>
  <si>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</si>
  <si>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</si>
  <si>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</si>
  <si>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</si>
  <si>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</si>
  <si>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</si>
  <si>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</si>
  <si>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</si>
  <si>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</si>
  <si>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</si>
  <si>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</si>
  <si>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</si>
  <si>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</si>
  <si>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</si>
  <si>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</si>
  <si>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</si>
  <si>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</si>
  <si>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</si>
  <si>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</si>
  <si>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</si>
  <si>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</si>
  <si>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</si>
  <si>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</si>
  <si>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</si>
  <si>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</si>
  <si>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</si>
  <si>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</si>
  <si>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</si>
  <si>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</si>
  <si>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</si>
  <si>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</si>
  <si>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</si>
  <si>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</si>
  <si>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</si>
  <si>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</si>
  <si>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</si>
  <si>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</si>
  <si>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</si>
  <si>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</si>
  <si>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</si>
  <si>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</si>
  <si>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</si>
  <si>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</si>
  <si>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</si>
  <si>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</si>
  <si>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</si>
  <si>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</si>
  <si>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</si>
  <si>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</si>
  <si>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</si>
  <si>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</si>
  <si>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</si>
  <si>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</si>
  <si>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</si>
  <si>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</si>
  <si>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</si>
  <si>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</si>
  <si>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</si>
  <si>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</si>
  <si>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</si>
  <si>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</si>
  <si>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</si>
  <si>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</si>
  <si>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</si>
  <si>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</si>
  <si>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</si>
  <si>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</si>
  <si>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</si>
  <si>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</si>
  <si>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</si>
  <si>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</si>
  <si>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</si>
  <si>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</si>
  <si>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</si>
  <si>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</si>
  <si>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</si>
  <si>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</si>
  <si>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</si>
  <si>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</si>
  <si>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</si>
  <si>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</si>
  <si>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</si>
  <si>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</si>
  <si>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</si>
  <si>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</si>
  <si>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</si>
  <si>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</si>
  <si>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</si>
  <si>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</si>
  <si>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</si>
  <si>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Mason Cox</t>
  </si>
  <si>
    <t xml:space="preserve">  Cheryl</t>
  </si>
  <si>
    <t xml:space="preserve">  Allison M</t>
  </si>
  <si>
    <t xml:space="preserve">  Adriana</t>
  </si>
  <si>
    <t xml:space="preserve">  Miranda J</t>
  </si>
  <si>
    <t>Corona Iturriaga</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</si>
  <si>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</si>
  <si>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</si>
  <si>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</si>
  <si>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</si>
  <si>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</si>
  <si>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</si>
  <si>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</si>
  <si>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</si>
  <si>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</si>
  <si>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</si>
  <si>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</si>
  <si>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</si>
  <si>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</si>
  <si>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</si>
  <si>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</si>
  <si>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</si>
  <si>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</si>
  <si>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</si>
  <si>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</si>
  <si>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</si>
  <si>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</si>
  <si>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</si>
  <si>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</si>
  <si>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</si>
  <si>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</si>
  <si>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</si>
  <si>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</si>
  <si>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</si>
  <si>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Stanley Torres</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</si>
  <si>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</si>
  <si>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</si>
  <si>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</si>
  <si>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</si>
  <si>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</si>
  <si>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</si>
  <si>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</si>
  <si>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</si>
  <si>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</si>
  <si>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</si>
  <si>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</si>
  <si>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</si>
  <si>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</si>
  <si>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</si>
  <si>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</si>
  <si>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</si>
  <si>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</si>
  <si>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</si>
  <si>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</si>
  <si>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</si>
  <si>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</si>
  <si>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</si>
  <si>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</si>
  <si>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</si>
  <si>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</si>
  <si>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</si>
  <si>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</si>
  <si>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</si>
  <si>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</si>
  <si>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</si>
  <si>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</si>
  <si>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</si>
  <si>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</si>
  <si>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</si>
  <si>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</si>
  <si>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</si>
  <si>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Pena Reyes</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</si>
  <si>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</si>
  <si>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</si>
  <si>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</si>
  <si>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</si>
  <si>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</si>
  <si>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</si>
  <si>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</si>
  <si>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</si>
  <si>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</si>
  <si>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</si>
  <si>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</si>
  <si>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</si>
  <si>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</si>
  <si>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</si>
  <si>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</si>
  <si>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</si>
  <si>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</si>
  <si>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</si>
  <si>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</si>
  <si>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</si>
  <si>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</si>
  <si>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</si>
  <si>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</si>
  <si>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</si>
  <si>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</si>
  <si>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</si>
  <si>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</si>
  <si>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</si>
  <si>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</si>
  <si>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</si>
  <si>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</si>
  <si>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</si>
  <si>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</si>
  <si>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</si>
  <si>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</si>
  <si>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</si>
  <si>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</si>
  <si>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</si>
  <si>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</si>
  <si>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</si>
  <si>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</si>
  <si>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</si>
  <si>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</si>
  <si>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</si>
  <si>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</si>
  <si>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</si>
  <si>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</si>
  <si>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</si>
  <si>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</si>
  <si>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</si>
  <si>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</si>
  <si>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</si>
  <si>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</si>
  <si>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</si>
  <si>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</si>
  <si>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</si>
  <si>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</si>
  <si>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</si>
  <si>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</si>
  <si>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</si>
  <si>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</si>
  <si>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</si>
  <si>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</si>
  <si>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</si>
  <si>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Imbalzano Zegar</t>
  </si>
  <si>
    <t xml:space="preserve">  Renee</t>
  </si>
  <si>
    <t xml:space="preserve">  Nellie A</t>
  </si>
  <si>
    <t xml:space="preserve">  Tamara</t>
  </si>
  <si>
    <t xml:space="preserve">  Aimee J</t>
  </si>
  <si>
    <t xml:space="preserve">  Suzanne</t>
  </si>
  <si>
    <t xml:space="preserve">  Kristin A</t>
  </si>
  <si>
    <t>Van Vugt</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</si>
  <si>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</si>
  <si>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</si>
  <si>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</si>
  <si>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</si>
  <si>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</si>
  <si>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</si>
  <si>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</si>
  <si>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</si>
  <si>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</si>
  <si>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</si>
  <si>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</si>
  <si>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</si>
  <si>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</si>
  <si>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</si>
  <si>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</si>
  <si>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</si>
  <si>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</si>
  <si>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</si>
  <si>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</si>
  <si>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</si>
  <si>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</si>
  <si>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</si>
  <si>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</si>
  <si>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</si>
  <si>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</si>
  <si>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</si>
  <si>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</si>
  <si>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</si>
  <si>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</si>
  <si>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</si>
  <si>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</si>
  <si>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</si>
  <si>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</si>
  <si>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</si>
  <si>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</si>
  <si>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</si>
  <si>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</si>
  <si>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</si>
  <si>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</si>
  <si>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</si>
  <si>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</si>
  <si>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</si>
  <si>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</si>
  <si>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</si>
  <si>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</si>
  <si>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</si>
  <si>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</si>
  <si>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</si>
  <si>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</si>
  <si>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</si>
  <si>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</si>
  <si>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</si>
  <si>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</si>
  <si>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</si>
  <si>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</si>
  <si>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</si>
  <si>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</si>
  <si>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</si>
  <si>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</si>
  <si>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</si>
  <si>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</si>
  <si>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</si>
  <si>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</si>
  <si>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</si>
  <si>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</si>
  <si>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</si>
  <si>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</si>
  <si>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</si>
  <si>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</si>
  <si>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</si>
  <si>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</si>
  <si>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</si>
  <si>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</si>
  <si>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</si>
  <si>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</si>
  <si>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</si>
  <si>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</si>
  <si>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</si>
  <si>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</si>
  <si>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</si>
  <si>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</si>
  <si>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</si>
  <si>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</si>
  <si>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</si>
  <si>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</si>
  <si>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</si>
  <si>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</si>
  <si>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</si>
  <si>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</si>
  <si>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</si>
  <si>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</si>
  <si>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</si>
  <si>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</si>
  <si>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</si>
  <si>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</si>
  <si>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</si>
  <si>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</si>
  <si>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</si>
  <si>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</si>
  <si>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</si>
  <si>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</si>
  <si>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</si>
  <si>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</si>
  <si>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</si>
  <si>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</si>
  <si>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</si>
  <si>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</si>
  <si>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</si>
  <si>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</si>
  <si>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</si>
  <si>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</si>
  <si>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</si>
  <si>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</si>
  <si>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</si>
  <si>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</si>
  <si>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</si>
  <si>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</si>
  <si>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</si>
  <si>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Vallejo Sarmiento</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</si>
  <si>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</si>
  <si>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</si>
  <si>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</si>
  <si>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</si>
  <si>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</si>
  <si>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</si>
  <si>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</si>
  <si>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</si>
  <si>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</si>
  <si>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</si>
  <si>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</si>
  <si>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</si>
  <si>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</si>
  <si>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</si>
  <si>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</si>
  <si>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</si>
  <si>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</si>
  <si>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</si>
  <si>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</si>
  <si>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</si>
  <si>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</si>
  <si>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</si>
  <si>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</si>
  <si>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</si>
  <si>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</si>
  <si>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</si>
  <si>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</si>
  <si>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</si>
  <si>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</si>
  <si>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</si>
  <si>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</si>
  <si>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</si>
  <si>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</si>
  <si>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</si>
  <si>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</si>
  <si>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</si>
  <si>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</si>
  <si>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</si>
  <si>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</si>
  <si>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</si>
  <si>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</si>
  <si>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</si>
  <si>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</si>
  <si>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</si>
  <si>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</si>
  <si>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</si>
  <si>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</si>
  <si>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</si>
  <si>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</si>
  <si>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</si>
  <si>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</si>
  <si>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</si>
  <si>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</si>
  <si>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</si>
  <si>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</si>
  <si>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</si>
  <si>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</si>
  <si>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</si>
  <si>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</si>
  <si>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</si>
  <si>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</si>
  <si>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</si>
  <si>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</si>
  <si>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</si>
  <si>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</si>
  <si>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</si>
  <si>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</si>
  <si>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</si>
  <si>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</si>
  <si>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</si>
  <si>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</si>
  <si>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</si>
  <si>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</si>
  <si>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</si>
  <si>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</si>
  <si>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</si>
  <si>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</si>
  <si>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</si>
  <si>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</si>
  <si>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</si>
  <si>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</si>
  <si>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</si>
  <si>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</si>
  <si>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Evans Marke</t>
  </si>
  <si>
    <t xml:space="preserve">  Daniel S</t>
  </si>
  <si>
    <t xml:space="preserve">  Marc C</t>
  </si>
  <si>
    <t xml:space="preserve">  Mark S</t>
  </si>
  <si>
    <t>Herra Arroyo</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</si>
  <si>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</si>
  <si>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</si>
  <si>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</si>
  <si>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</si>
  <si>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</si>
  <si>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</si>
  <si>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</si>
  <si>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</si>
  <si>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Escanero Palmer</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</si>
  <si>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</si>
  <si>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</si>
  <si>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</si>
  <si>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</si>
  <si>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</si>
  <si>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</si>
  <si>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</si>
  <si>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</si>
  <si>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</si>
  <si>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</si>
  <si>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</si>
  <si>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</si>
  <si>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</si>
  <si>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</si>
  <si>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</si>
  <si>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</si>
  <si>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</si>
  <si>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</si>
  <si>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</si>
  <si>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</si>
  <si>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</si>
  <si>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</si>
  <si>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</si>
  <si>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</si>
  <si>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</si>
  <si>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</si>
  <si>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</si>
  <si>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</si>
  <si>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</si>
  <si>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</si>
  <si>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</si>
  <si>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Van De Kamp</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</si>
  <si>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</si>
  <si>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</si>
  <si>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</si>
  <si>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</si>
  <si>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</si>
  <si>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</si>
  <si>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</si>
  <si>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</si>
  <si>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</si>
  <si>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</si>
  <si>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De Mata</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</si>
  <si>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</si>
  <si>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</si>
  <si>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</si>
  <si>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</si>
  <si>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</si>
  <si>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</si>
  <si>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</si>
  <si>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</si>
  <si>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</si>
  <si>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</si>
  <si>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</si>
  <si>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</si>
  <si>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</si>
  <si>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</si>
  <si>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</si>
  <si>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</si>
  <si>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</si>
  <si>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</si>
  <si>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</si>
  <si>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</si>
  <si>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</si>
  <si>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</si>
  <si>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</si>
  <si>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</si>
  <si>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</si>
  <si>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</si>
  <si>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</si>
  <si>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</si>
  <si>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</si>
  <si>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</si>
  <si>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</si>
  <si>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</si>
  <si>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</si>
  <si>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</si>
  <si>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</si>
  <si>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</si>
  <si>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</si>
  <si>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</si>
  <si>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</si>
  <si>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</si>
  <si>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</si>
  <si>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</si>
  <si>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</si>
  <si>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</si>
  <si>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</si>
  <si>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</si>
  <si>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</si>
  <si>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</si>
  <si>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</si>
  <si>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</si>
  <si>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</si>
  <si>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</si>
  <si>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</si>
  <si>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</si>
  <si>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</si>
  <si>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</si>
  <si>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</si>
  <si>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</si>
  <si>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</si>
  <si>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</si>
  <si>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</si>
  <si>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</si>
  <si>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</si>
  <si>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</si>
  <si>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</si>
  <si>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</si>
  <si>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</si>
  <si>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</si>
  <si>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</si>
  <si>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</si>
  <si>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</si>
  <si>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</si>
  <si>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</si>
  <si>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</si>
  <si>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</si>
  <si>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</si>
  <si>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</si>
  <si>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</si>
  <si>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</si>
  <si>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</si>
  <si>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</si>
  <si>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</si>
  <si>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</si>
  <si>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</si>
  <si>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</si>
  <si>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</si>
  <si>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</si>
  <si>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</si>
  <si>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</si>
  <si>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</si>
  <si>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</si>
  <si>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</si>
  <si>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Barrera Munoz</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</si>
  <si>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</si>
  <si>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</si>
  <si>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</si>
  <si>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</si>
  <si>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</si>
  <si>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</si>
  <si>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</si>
  <si>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</si>
  <si>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</si>
  <si>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</si>
  <si>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</si>
  <si>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</si>
  <si>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</si>
  <si>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</si>
  <si>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</si>
  <si>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</si>
  <si>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</si>
  <si>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</si>
  <si>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</si>
  <si>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</si>
  <si>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</si>
  <si>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</si>
  <si>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</si>
  <si>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</si>
  <si>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</si>
  <si>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</si>
  <si>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</si>
  <si>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</si>
  <si>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</si>
  <si>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</si>
  <si>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Do Prado</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</si>
  <si>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</si>
  <si>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</si>
  <si>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</si>
  <si>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</si>
  <si>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</si>
  <si>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</si>
  <si>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</si>
  <si>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</si>
  <si>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</si>
  <si>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</si>
  <si>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</si>
  <si>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</si>
  <si>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</si>
  <si>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</si>
  <si>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</si>
  <si>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</si>
  <si>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</si>
  <si>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</si>
  <si>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</si>
  <si>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</si>
  <si>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</si>
  <si>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Sanchez Antognini</t>
  </si>
  <si>
    <t xml:space="preserve">  Mauricio J</t>
  </si>
  <si>
    <t xml:space="preserve">  Kieran</t>
  </si>
  <si>
    <t xml:space="preserve">  Zeke M</t>
  </si>
  <si>
    <t xml:space="preserve">  Chip</t>
  </si>
  <si>
    <t>Cifuentes Fetiva</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</si>
  <si>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</si>
  <si>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</si>
  <si>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</si>
  <si>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</si>
  <si>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</si>
  <si>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</si>
  <si>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</si>
  <si>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</si>
  <si>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</si>
  <si>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</si>
  <si>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</si>
  <si>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</si>
  <si>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</si>
  <si>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</si>
  <si>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</si>
  <si>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</si>
  <si>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</si>
  <si>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</si>
  <si>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</si>
  <si>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</si>
  <si>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</si>
  <si>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</si>
  <si>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</si>
  <si>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</si>
  <si>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</si>
  <si>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</si>
  <si>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</si>
  <si>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</si>
  <si>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Mancebo Garcia</t>
  </si>
  <si>
    <t xml:space="preserve">  Arturo</t>
  </si>
  <si>
    <t xml:space="preserve">  Jake</t>
  </si>
  <si>
    <t xml:space="preserve">  Alison L</t>
  </si>
  <si>
    <t xml:space="preserve">  Karen A</t>
  </si>
  <si>
    <t xml:space="preserve">  Thomas R</t>
  </si>
  <si>
    <t xml:space="preserve">  Ezra</t>
  </si>
  <si>
    <t xml:space="preserve">  Ari L</t>
  </si>
  <si>
    <t xml:space="preserve">  Fanny</t>
  </si>
  <si>
    <t>Knight Pech</t>
  </si>
  <si>
    <t xml:space="preserve">  Catherine A</t>
  </si>
  <si>
    <t xml:space="preserve">  Janel N</t>
  </si>
  <si>
    <t xml:space="preserve">  Yann Kai</t>
  </si>
  <si>
    <t xml:space="preserve">  Zachary R</t>
  </si>
  <si>
    <t>Hidalgo Zambrano</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</si>
  <si>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</si>
  <si>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</si>
  <si>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</si>
  <si>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</si>
  <si>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</si>
  <si>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</si>
  <si>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</si>
  <si>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</si>
  <si>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</si>
  <si>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</si>
  <si>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</si>
  <si>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</si>
  <si>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</si>
  <si>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</si>
  <si>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</si>
  <si>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</si>
  <si>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</si>
  <si>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</si>
  <si>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</si>
  <si>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</si>
  <si>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</si>
  <si>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</si>
  <si>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</si>
  <si>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</si>
  <si>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</si>
  <si>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</si>
  <si>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</si>
  <si>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</si>
  <si>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</si>
  <si>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</si>
  <si>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</si>
  <si>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</si>
  <si>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</si>
  <si>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</si>
  <si>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</si>
  <si>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</si>
  <si>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</si>
  <si>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</si>
  <si>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</si>
  <si>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</si>
  <si>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</si>
  <si>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</si>
  <si>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</si>
  <si>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</si>
  <si>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</si>
  <si>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</si>
  <si>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</si>
  <si>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</si>
  <si>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</si>
  <si>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</si>
  <si>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</si>
  <si>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</si>
  <si>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</si>
  <si>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</si>
  <si>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</si>
  <si>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</si>
  <si>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</si>
  <si>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</si>
  <si>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</si>
  <si>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</si>
  <si>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</si>
  <si>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</si>
  <si>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</si>
  <si>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</si>
  <si>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</si>
  <si>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</si>
  <si>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</si>
  <si>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</si>
  <si>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</si>
  <si>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</si>
  <si>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</si>
  <si>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</si>
  <si>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</si>
  <si>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</si>
  <si>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</si>
  <si>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</si>
  <si>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</si>
  <si>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</si>
  <si>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</si>
  <si>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</si>
  <si>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</si>
  <si>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</si>
  <si>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</si>
  <si>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</si>
  <si>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</si>
  <si>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</si>
  <si>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</si>
  <si>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De Jesus</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</si>
  <si>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</si>
  <si>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</si>
  <si>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</si>
  <si>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</si>
  <si>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</si>
  <si>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</si>
  <si>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</si>
  <si>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</si>
  <si>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</si>
  <si>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</si>
  <si>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</si>
  <si>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</si>
  <si>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</si>
  <si>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</si>
  <si>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</si>
  <si>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</si>
  <si>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</si>
  <si>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</si>
  <si>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</si>
  <si>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</si>
  <si>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</si>
  <si>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</si>
  <si>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</si>
  <si>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</si>
  <si>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</si>
  <si>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</si>
  <si>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</si>
  <si>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</si>
  <si>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</si>
  <si>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</si>
  <si>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</si>
  <si>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</si>
  <si>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</si>
  <si>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Tjong Clemons</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</si>
  <si>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</si>
  <si>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</si>
  <si>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</si>
  <si>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</si>
  <si>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</si>
  <si>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</si>
  <si>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</si>
  <si>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</si>
  <si>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</si>
  <si>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</si>
  <si>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</si>
  <si>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</si>
  <si>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</si>
  <si>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</si>
  <si>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</si>
  <si>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</si>
  <si>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</si>
  <si>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</si>
  <si>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</si>
  <si>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</si>
  <si>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</si>
  <si>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</si>
  <si>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Shabot Marcos</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</si>
  <si>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</si>
  <si>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</si>
  <si>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</si>
  <si>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</si>
  <si>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</si>
  <si>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</si>
  <si>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</si>
  <si>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</si>
  <si>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</si>
  <si>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</si>
  <si>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Van Nielen</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</si>
  <si>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</si>
  <si>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</si>
  <si>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</si>
  <si>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</si>
  <si>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</si>
  <si>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</si>
  <si>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</si>
  <si>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</si>
  <si>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</si>
  <si>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</si>
  <si>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</si>
  <si>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</si>
  <si>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</si>
  <si>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</si>
  <si>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</si>
  <si>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</si>
  <si>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</si>
  <si>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</si>
  <si>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</si>
  <si>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</si>
  <si>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</si>
  <si>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</si>
  <si>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</si>
  <si>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</si>
  <si>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</si>
  <si>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</si>
  <si>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</si>
  <si>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</si>
  <si>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</si>
  <si>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</si>
  <si>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</si>
  <si>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</si>
  <si>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</si>
  <si>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</si>
  <si>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</si>
  <si>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</si>
  <si>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</si>
  <si>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</si>
  <si>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</si>
  <si>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</si>
  <si>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</si>
  <si>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</si>
  <si>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Rojas Alvarez</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</si>
  <si>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</si>
  <si>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</si>
  <si>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</si>
  <si>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</si>
  <si>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</si>
  <si>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</si>
  <si>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</si>
  <si>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</si>
  <si>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</si>
  <si>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</si>
  <si>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</si>
  <si>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</si>
  <si>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</si>
  <si>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</si>
  <si>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</si>
  <si>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</si>
  <si>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</si>
  <si>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</si>
  <si>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</si>
  <si>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</si>
  <si>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</si>
  <si>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</si>
  <si>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</si>
  <si>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</si>
  <si>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</si>
  <si>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</si>
  <si>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</si>
  <si>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</si>
  <si>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</si>
  <si>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</si>
  <si>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</si>
  <si>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</si>
  <si>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</si>
  <si>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</si>
  <si>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</si>
  <si>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</si>
  <si>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</si>
  <si>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</si>
  <si>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</si>
  <si>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</si>
  <si>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Rosales Ramirez</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</si>
  <si>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</si>
  <si>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</si>
  <si>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</si>
  <si>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</si>
  <si>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</si>
  <si>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</si>
  <si>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</si>
  <si>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</si>
  <si>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</si>
  <si>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</si>
  <si>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</si>
  <si>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</si>
  <si>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</si>
  <si>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</si>
  <si>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</si>
  <si>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</si>
  <si>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</si>
  <si>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</si>
  <si>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</si>
  <si>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</si>
  <si>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</si>
  <si>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</si>
  <si>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</si>
  <si>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</si>
  <si>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</si>
  <si>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</si>
  <si>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</si>
  <si>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</si>
  <si>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</si>
  <si>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</si>
  <si>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</si>
  <si>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</si>
  <si>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</si>
  <si>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</si>
  <si>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</si>
  <si>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</si>
  <si>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</si>
  <si>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</si>
  <si>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</si>
  <si>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</si>
  <si>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</si>
  <si>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</si>
  <si>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</si>
  <si>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</si>
  <si>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</si>
  <si>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</si>
  <si>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</si>
  <si>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</si>
  <si>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</si>
  <si>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</si>
  <si>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</si>
  <si>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</si>
  <si>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</si>
  <si>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</si>
  <si>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</si>
  <si>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</si>
  <si>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</si>
  <si>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</si>
  <si>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</si>
  <si>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</si>
  <si>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</si>
  <si>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</si>
  <si>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</si>
  <si>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</si>
  <si>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</si>
  <si>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</si>
  <si>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</si>
  <si>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</si>
  <si>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</si>
  <si>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</si>
  <si>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</si>
  <si>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</si>
  <si>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</si>
  <si>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</si>
  <si>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</si>
  <si>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</si>
  <si>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</si>
  <si>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</si>
  <si>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</si>
  <si>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</si>
  <si>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</si>
  <si>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</si>
  <si>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</si>
  <si>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</si>
  <si>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</si>
  <si>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</si>
  <si>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</si>
  <si>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</si>
  <si>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</si>
  <si>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</si>
  <si>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</si>
  <si>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</si>
  <si>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</si>
  <si>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</si>
  <si>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</si>
  <si>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</si>
  <si>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</si>
  <si>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</si>
  <si>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</si>
  <si>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</si>
  <si>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</si>
  <si>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</si>
  <si>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Von Rock</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</si>
  <si>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</si>
  <si>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</si>
  <si>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</si>
  <si>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</si>
  <si>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</si>
  <si>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</si>
  <si>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</si>
  <si>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</si>
  <si>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</si>
  <si>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</si>
  <si>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</si>
  <si>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</si>
  <si>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</si>
  <si>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</si>
  <si>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</si>
  <si>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</si>
  <si>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</si>
  <si>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</si>
  <si>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</si>
  <si>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</si>
  <si>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</si>
  <si>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</si>
  <si>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De Hueck</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</si>
  <si>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</si>
  <si>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</si>
  <si>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</si>
  <si>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</si>
  <si>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</si>
  <si>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</si>
  <si>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</si>
  <si>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</si>
  <si>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</si>
  <si>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</si>
  <si>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</si>
  <si>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</si>
  <si>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</si>
  <si>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</si>
  <si>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</si>
  <si>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</si>
  <si>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</si>
  <si>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</si>
  <si>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</si>
  <si>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</si>
  <si>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</si>
  <si>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</si>
  <si>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</si>
  <si>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</si>
  <si>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</si>
  <si>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</si>
  <si>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</si>
  <si>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</si>
  <si>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</si>
  <si>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</si>
  <si>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</si>
  <si>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</si>
  <si>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</si>
  <si>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</si>
  <si>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</si>
  <si>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</si>
  <si>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</si>
  <si>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</si>
  <si>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</si>
  <si>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</si>
  <si>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</si>
  <si>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</si>
  <si>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</si>
  <si>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</si>
  <si>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</si>
  <si>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Van Meter</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</si>
  <si>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</si>
  <si>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</si>
  <si>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</si>
  <si>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</si>
  <si>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</si>
  <si>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</si>
  <si>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</si>
  <si>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</si>
  <si>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</si>
  <si>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</si>
  <si>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</si>
  <si>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</si>
  <si>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</si>
  <si>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</si>
  <si>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</si>
  <si>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</si>
  <si>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</si>
  <si>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</si>
  <si>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</si>
  <si>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</si>
  <si>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Ruiz Herrero</t>
  </si>
  <si>
    <t>Bin Alias</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</si>
  <si>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</si>
  <si>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</si>
  <si>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</si>
  <si>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</si>
  <si>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</si>
  <si>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</si>
  <si>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</si>
  <si>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</si>
  <si>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</si>
  <si>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</si>
  <si>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</si>
  <si>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</si>
  <si>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</si>
  <si>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</si>
  <si>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</si>
  <si>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Ruiz-Tagle Barros</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</si>
  <si>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</si>
  <si>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</si>
  <si>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</si>
  <si>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</si>
  <si>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</si>
  <si>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</si>
  <si>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</si>
  <si>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</si>
  <si>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</si>
  <si>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Graves - Rostro</t>
  </si>
  <si>
    <t xml:space="preserve">  Lindy</t>
  </si>
  <si>
    <t xml:space="preserve">  Holly</t>
  </si>
  <si>
    <t xml:space="preserve">  Meghan K</t>
  </si>
  <si>
    <t xml:space="preserve">  Fred</t>
  </si>
  <si>
    <t xml:space="preserve">  Sebastian</t>
  </si>
  <si>
    <t xml:space="preserve">  Susan E</t>
  </si>
  <si>
    <t xml:space="preserve">  Katy</t>
  </si>
  <si>
    <t>Riveros Gonzalez</t>
  </si>
  <si>
    <t xml:space="preserve">  Juan D</t>
  </si>
  <si>
    <t xml:space="preserve">  Evan P</t>
  </si>
  <si>
    <t xml:space="preserve">  Aaron K</t>
  </si>
  <si>
    <t>Title</t>
  </si>
  <si>
    <t xml:space="preserve"> Last name</t>
  </si>
  <si>
    <t>First name</t>
  </si>
  <si>
    <t>2) Convert the "NumberOfMajorSurgeries" column in the “Medical Examinations” Table to</t>
  </si>
  <si>
    <t>numerical data by replacing non-numeric characters with meaningful numerical values.</t>
  </si>
  <si>
    <t>3) Check for inconsistencies in the 'Heart Issues' and 'smoker' columns and propose corrective actions if necessary.</t>
  </si>
  <si>
    <t>Capitalize each word</t>
  </si>
  <si>
    <t>Unknown</t>
  </si>
  <si>
    <t>and '?;' Replaced to unknown</t>
  </si>
  <si>
    <t>4) Create a new column named “Weight Status” that categorizes BMI into different categories as below:</t>
  </si>
  <si>
    <t>Weight Status</t>
  </si>
  <si>
    <t>IFS([@BMI]&lt;18.5, "Underweight ", [@BMI]&lt;24.9, "Normal Weight", [@BMI]&lt;29.9, "Overweight ", TRUE, "Obesity")</t>
  </si>
  <si>
    <t>5) Create a new column named “Diabetes Status” and fill it as per the information given below:</t>
  </si>
  <si>
    <t>Diabetes Status</t>
  </si>
  <si>
    <t>IFS([@HBA1C]&lt;5.7, "Normal", [@HBA1C]&lt;6.4, "Prediabetes ", TRUE, "Diabetes")</t>
  </si>
  <si>
    <t>6) Merge ‘year’, ‘month’ and ‘date’ columns in the “Hospitalization Details” Table into one column named ‘Date of Birth’ and format it in ‘DD-MMM-YYYY’ custom format.</t>
  </si>
  <si>
    <t>Date of Birth</t>
  </si>
  <si>
    <t>then format cells date -DD-MMM-YYYY</t>
  </si>
  <si>
    <t>([@year],MONTH("1-"&amp;[@month]),[@date])</t>
  </si>
  <si>
    <t xml:space="preserve">          Date</t>
  </si>
  <si>
    <t>7) Calculate the ‘Age’ of each customer based on their ‘Date of Birth’ and the date of collection of the dataset, which is 8thJune 2023.</t>
  </si>
  <si>
    <t>Age</t>
  </si>
  <si>
    <t>DATEDIF([@[Date of Birth]], DATE(2023,6, 8),"Y")</t>
  </si>
  <si>
    <t>change the data type as NUMBER</t>
  </si>
  <si>
    <t xml:space="preserve"> FORMAT</t>
  </si>
  <si>
    <t>8) Format ‘charges’ column as currency ($).</t>
  </si>
  <si>
    <t>Change the datatype to Currency</t>
  </si>
  <si>
    <t xml:space="preserve"> Unknown</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</si>
  <si>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</si>
  <si>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</si>
  <si>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</si>
  <si>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</si>
  <si>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</si>
  <si>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</si>
  <si>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</si>
  <si>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</si>
  <si>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</si>
  <si>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</si>
  <si>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</si>
  <si>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</si>
  <si>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</si>
  <si>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</si>
  <si>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</si>
  <si>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</si>
  <si>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</si>
  <si>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</si>
  <si>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</si>
  <si>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</si>
  <si>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</si>
  <si>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</si>
  <si>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</si>
  <si>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</si>
  <si>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</si>
  <si>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</si>
  <si>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</si>
  <si>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</si>
  <si>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</si>
  <si>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</si>
  <si>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</si>
  <si>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</si>
  <si>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</si>
  <si>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</si>
  <si>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</si>
  <si>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</si>
  <si>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</si>
  <si>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</si>
  <si>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</si>
  <si>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</si>
  <si>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</si>
  <si>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</si>
  <si>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</si>
  <si>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</si>
  <si>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</si>
  <si>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</si>
  <si>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</si>
  <si>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</si>
  <si>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</si>
  <si>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</si>
  <si>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</si>
  <si>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</si>
  <si>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</si>
  <si>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</si>
  <si>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</si>
  <si>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</si>
  <si>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</si>
  <si>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</si>
  <si>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</si>
  <si>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</si>
  <si>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</si>
  <si>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</si>
  <si>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</si>
  <si>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</si>
  <si>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</si>
  <si>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</si>
  <si>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</si>
  <si>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</si>
  <si>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</si>
  <si>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</si>
  <si>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</si>
  <si>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</si>
  <si>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</si>
  <si>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</si>
  <si>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</si>
  <si>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</si>
  <si>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</si>
  <si>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</si>
  <si>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</si>
  <si>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</si>
  <si>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</si>
  <si>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</si>
  <si>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</si>
  <si>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</si>
  <si>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</si>
  <si>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</si>
  <si>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</si>
  <si>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</si>
  <si>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</si>
  <si>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</si>
  <si>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</si>
  <si>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</si>
  <si>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</si>
  <si>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</si>
  <si>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</si>
  <si>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</si>
  <si>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</si>
  <si>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</si>
  <si>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</si>
  <si>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</si>
  <si>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</si>
  <si>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</si>
  <si>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</si>
  <si>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</si>
  <si>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</si>
  <si>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</si>
  <si>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</si>
  <si>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</si>
  <si>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</si>
  <si>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</si>
  <si>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</si>
  <si>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</si>
  <si>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</si>
  <si>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</si>
  <si>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</si>
  <si>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</si>
  <si>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</si>
  <si>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</si>
  <si>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</si>
  <si>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</si>
  <si>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</si>
  <si>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</si>
  <si>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</si>
  <si>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</si>
  <si>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</si>
  <si>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</si>
  <si>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</si>
  <si>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</si>
  <si>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</si>
  <si>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</si>
  <si>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</si>
  <si>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</si>
  <si>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</si>
  <si>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</si>
  <si>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</si>
  <si>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</si>
  <si>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</si>
  <si>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</si>
  <si>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</si>
  <si>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</si>
  <si>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</si>
  <si>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</si>
  <si>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</si>
  <si>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</si>
  <si>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</si>
  <si>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</si>
  <si>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</si>
  <si>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</si>
  <si>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</si>
  <si>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</si>
  <si>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</si>
  <si>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</si>
  <si>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</si>
  <si>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</si>
  <si>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</si>
  <si>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</si>
  <si>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</si>
  <si>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</si>
  <si>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</si>
  <si>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</si>
  <si>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</si>
  <si>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</si>
  <si>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</si>
  <si>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</si>
  <si>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</si>
  <si>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</si>
  <si>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</si>
  <si>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</si>
  <si>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</si>
  <si>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</si>
  <si>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</si>
  <si>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</si>
  <si>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</si>
  <si>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</si>
  <si>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</si>
  <si>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</si>
  <si>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</si>
  <si>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</si>
  <si>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</si>
  <si>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</si>
  <si>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</si>
  <si>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</si>
  <si>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</si>
  <si>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</si>
  <si>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</si>
  <si>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</si>
  <si>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</si>
  <si>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</si>
  <si>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</si>
  <si>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</si>
  <si>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</si>
  <si>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</si>
  <si>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</si>
  <si>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</si>
  <si>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</si>
  <si>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</si>
  <si>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</si>
  <si>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</si>
  <si>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</si>
  <si>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</si>
  <si>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</si>
  <si>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</si>
  <si>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</si>
  <si>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</si>
  <si>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</si>
  <si>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</si>
  <si>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</si>
  <si>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</si>
  <si>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</si>
  <si>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</si>
  <si>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</si>
  <si>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</si>
  <si>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</si>
  <si>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</si>
  <si>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</si>
  <si>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</si>
  <si>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</si>
  <si>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</si>
  <si>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</si>
  <si>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</si>
  <si>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</si>
  <si>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</si>
  <si>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</si>
  <si>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</si>
  <si>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</si>
  <si>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</si>
  <si>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</si>
  <si>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</si>
  <si>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</si>
  <si>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</si>
  <si>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</si>
  <si>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</si>
  <si>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</si>
  <si>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</si>
  <si>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</si>
  <si>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</si>
  <si>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</si>
  <si>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</si>
  <si>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</si>
  <si>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</si>
  <si>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</si>
  <si>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</si>
  <si>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</si>
  <si>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</si>
  <si>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</si>
  <si>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</si>
  <si>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</si>
  <si>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</si>
  <si>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</si>
  <si>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</si>
  <si>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</si>
  <si>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</si>
  <si>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</si>
  <si>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</si>
  <si>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</si>
  <si>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</si>
  <si>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</si>
  <si>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</si>
  <si>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</si>
  <si>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</si>
  <si>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</si>
  <si>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</si>
  <si>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</si>
  <si>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</si>
  <si>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</si>
  <si>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</si>
  <si>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</si>
  <si>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</si>
  <si>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</si>
  <si>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</si>
  <si>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</si>
  <si>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</si>
  <si>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</si>
  <si>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</si>
  <si>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</si>
  <si>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</si>
  <si>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</si>
  <si>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</si>
  <si>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</si>
  <si>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</si>
  <si>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</si>
  <si>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</si>
  <si>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</si>
  <si>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</si>
  <si>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</si>
  <si>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</si>
  <si>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</si>
  <si>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</si>
  <si>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</si>
  <si>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</si>
  <si>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</si>
  <si>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</si>
  <si>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</si>
  <si>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</si>
  <si>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</si>
  <si>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</si>
  <si>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</si>
  <si>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</si>
  <si>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</si>
  <si>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</si>
  <si>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</si>
  <si>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</si>
  <si>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</si>
  <si>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</si>
  <si>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</si>
  <si>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</si>
  <si>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</si>
  <si>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</si>
  <si>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</si>
  <si>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</si>
  <si>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</si>
  <si>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</si>
  <si>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</si>
  <si>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</si>
  <si>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</si>
  <si>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</si>
  <si>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</si>
  <si>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</si>
  <si>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</si>
  <si>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</si>
  <si>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</si>
  <si>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</si>
  <si>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</si>
  <si>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</si>
  <si>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</si>
  <si>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</si>
  <si>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</si>
  <si>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</si>
  <si>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</si>
  <si>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</si>
  <si>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</si>
  <si>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</si>
  <si>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</si>
  <si>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</si>
  <si>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</si>
  <si>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</si>
  <si>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</si>
  <si>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</si>
  <si>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</si>
  <si>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</si>
  <si>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</si>
  <si>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</si>
  <si>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</si>
  <si>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</si>
  <si>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</si>
  <si>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</si>
  <si>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</si>
  <si>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</si>
  <si>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</si>
  <si>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</si>
  <si>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</si>
  <si>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</si>
  <si>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</si>
  <si>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</si>
  <si>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</si>
  <si>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</si>
  <si>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</si>
  <si>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</si>
  <si>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</si>
  <si>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</si>
  <si>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</si>
  <si>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</si>
  <si>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</si>
  <si>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</si>
  <si>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</si>
  <si>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</si>
  <si>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</si>
  <si>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</si>
  <si>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</si>
  <si>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</si>
  <si>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</si>
  <si>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</si>
  <si>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</si>
  <si>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</si>
  <si>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</si>
  <si>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</si>
  <si>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</si>
  <si>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</si>
  <si>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</si>
  <si>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</si>
  <si>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</si>
  <si>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</si>
  <si>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</si>
  <si>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</si>
  <si>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</si>
  <si>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</si>
  <si>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</si>
  <si>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</si>
  <si>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</si>
  <si>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</si>
  <si>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</si>
  <si>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</si>
  <si>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</si>
  <si>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</si>
  <si>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</si>
  <si>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</si>
  <si>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</si>
  <si>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</si>
  <si>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</si>
  <si>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</si>
  <si>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</si>
  <si>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</si>
  <si>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</si>
  <si>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</si>
  <si>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</si>
  <si>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</si>
  <si>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</si>
  <si>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</si>
  <si>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</si>
  <si>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</si>
  <si>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</si>
  <si>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</si>
  <si>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</si>
  <si>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</si>
  <si>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</si>
  <si>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</si>
  <si>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</si>
  <si>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</si>
  <si>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</si>
  <si>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</si>
  <si>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</si>
  <si>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</si>
  <si>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</si>
  <si>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</si>
  <si>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</si>
  <si>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</si>
  <si>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</si>
  <si>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</si>
  <si>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</si>
  <si>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</si>
  <si>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</si>
  <si>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</si>
  <si>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</si>
  <si>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</si>
  <si>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</si>
  <si>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</si>
  <si>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</si>
  <si>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</si>
  <si>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</si>
  <si>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</si>
  <si>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</si>
  <si>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</si>
  <si>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</si>
  <si>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</si>
  <si>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</si>
  <si>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</si>
  <si>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</si>
  <si>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</si>
  <si>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</si>
  <si>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</si>
  <si>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</si>
  <si>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</si>
  <si>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</si>
  <si>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</si>
  <si>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</si>
  <si>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</si>
  <si>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</si>
  <si>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</si>
  <si>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</si>
  <si>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</si>
  <si>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</si>
  <si>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</si>
  <si>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</si>
  <si>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</si>
  <si>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</si>
  <si>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</si>
  <si>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</si>
  <si>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</si>
  <si>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</si>
  <si>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</si>
  <si>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</si>
  <si>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</si>
  <si>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</si>
  <si>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</si>
  <si>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</si>
  <si>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</si>
  <si>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</si>
  <si>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</si>
  <si>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</si>
  <si>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</si>
  <si>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</si>
  <si>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</si>
  <si>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</si>
  <si>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</si>
  <si>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</si>
  <si>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</si>
  <si>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</si>
  <si>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</si>
  <si>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</si>
  <si>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</si>
  <si>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</si>
  <si>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</si>
  <si>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</si>
  <si>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</si>
  <si>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</si>
  <si>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</si>
  <si>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</si>
  <si>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</si>
  <si>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</si>
  <si>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</si>
  <si>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</si>
  <si>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</si>
  <si>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</si>
  <si>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</si>
  <si>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</si>
  <si>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</si>
  <si>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</si>
  <si>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</si>
  <si>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</si>
  <si>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</si>
  <si>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</si>
  <si>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</si>
  <si>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</si>
  <si>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</si>
  <si>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</si>
  <si>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</si>
  <si>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</si>
  <si>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</si>
  <si>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</si>
  <si>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</si>
  <si>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</si>
  <si>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</si>
  <si>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</si>
  <si>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</si>
  <si>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</si>
  <si>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</si>
  <si>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</si>
  <si>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</si>
  <si>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</si>
  <si>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</si>
  <si>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</si>
  <si>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</si>
  <si>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</si>
  <si>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</si>
  <si>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</si>
  <si>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</si>
  <si>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</si>
  <si>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</si>
  <si>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</si>
  <si>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</si>
  <si>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</si>
  <si>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</si>
  <si>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</si>
  <si>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</si>
  <si>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</si>
  <si>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</si>
  <si>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</si>
  <si>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</si>
  <si>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</si>
  <si>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</si>
  <si>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</si>
  <si>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</si>
  <si>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</si>
  <si>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</si>
  <si>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</si>
  <si>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</si>
  <si>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</si>
  <si>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</si>
  <si>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</si>
  <si>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</si>
  <si>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</si>
  <si>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</si>
  <si>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</si>
  <si>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</si>
  <si>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</si>
  <si>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</si>
  <si>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</si>
  <si>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</si>
  <si>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</si>
  <si>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</si>
  <si>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</si>
  <si>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</si>
  <si>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</si>
  <si>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</si>
  <si>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</si>
  <si>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</si>
  <si>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</si>
  <si>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</si>
  <si>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</si>
  <si>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</si>
  <si>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</si>
  <si>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</si>
  <si>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</si>
  <si>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</si>
  <si>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</si>
  <si>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</si>
  <si>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</si>
  <si>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</si>
  <si>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</si>
  <si>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</si>
  <si>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</si>
  <si>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</si>
  <si>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</si>
  <si>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</si>
  <si>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</si>
  <si>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</si>
  <si>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</si>
  <si>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</si>
  <si>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</si>
  <si>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</si>
  <si>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</si>
  <si>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</si>
  <si>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</si>
  <si>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</si>
  <si>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</si>
  <si>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</si>
  <si>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</si>
  <si>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</si>
  <si>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</si>
  <si>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</si>
  <si>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</si>
  <si>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</si>
  <si>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</si>
  <si>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</si>
  <si>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</si>
  <si>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</si>
  <si>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</si>
  <si>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</si>
  <si>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</si>
  <si>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</si>
  <si>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</si>
  <si>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</si>
  <si>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</si>
  <si>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</si>
  <si>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</si>
  <si>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</si>
  <si>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</si>
  <si>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</si>
  <si>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</si>
  <si>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</si>
  <si>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</si>
  <si>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</si>
  <si>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</si>
  <si>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</si>
  <si>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</si>
  <si>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</si>
  <si>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</si>
  <si>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</si>
  <si>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</si>
  <si>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</si>
  <si>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</si>
  <si>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</si>
  <si>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</si>
  <si>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</si>
  <si>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</si>
  <si>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</si>
  <si>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</si>
  <si>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</si>
  <si>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</si>
  <si>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</si>
  <si>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</si>
  <si>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</si>
  <si>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</si>
  <si>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</si>
  <si>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</si>
  <si>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</si>
  <si>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</si>
  <si>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</si>
  <si>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</si>
  <si>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</si>
  <si>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</si>
  <si>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</si>
  <si>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</si>
  <si>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</si>
  <si>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</si>
  <si>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</si>
  <si>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</si>
  <si>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</si>
  <si>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</si>
  <si>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</si>
  <si>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</si>
  <si>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</si>
  <si>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</si>
  <si>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</si>
  <si>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</si>
  <si>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</si>
  <si>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</si>
  <si>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</si>
  <si>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</si>
  <si>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</si>
  <si>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</si>
  <si>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</si>
  <si>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</si>
  <si>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</si>
  <si>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</si>
  <si>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</si>
  <si>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</si>
  <si>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</si>
  <si>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</si>
  <si>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</si>
  <si>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</si>
  <si>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</si>
  <si>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</si>
  <si>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</si>
  <si>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</si>
  <si>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</si>
  <si>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</si>
  <si>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</si>
  <si>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</si>
  <si>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</si>
  <si>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</si>
  <si>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</si>
  <si>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</si>
  <si>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</si>
  <si>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</si>
  <si>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</si>
  <si>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</si>
  <si>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</si>
  <si>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</si>
  <si>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</si>
  <si>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</si>
  <si>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</si>
  <si>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</si>
  <si>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</si>
  <si>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</si>
  <si>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</si>
  <si>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</si>
  <si>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</si>
  <si>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</si>
  <si>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</si>
  <si>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</si>
  <si>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</si>
  <si>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</si>
  <si>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</si>
  <si>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</si>
  <si>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</si>
  <si>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</si>
  <si>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</si>
  <si>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</si>
  <si>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</si>
  <si>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</si>
  <si>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</si>
  <si>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</si>
  <si>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</si>
  <si>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</si>
  <si>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</si>
  <si>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</si>
  <si>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</si>
  <si>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</si>
  <si>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</si>
  <si>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</si>
  <si>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</si>
  <si>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</si>
  <si>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</si>
  <si>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</si>
  <si>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</si>
  <si>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</si>
  <si>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</si>
  <si>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</si>
  <si>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</si>
  <si>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</si>
  <si>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</si>
  <si>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</si>
  <si>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</si>
  <si>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</si>
  <si>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</si>
  <si>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</si>
  <si>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</si>
  <si>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</si>
  <si>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</si>
  <si>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</si>
  <si>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</si>
  <si>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</si>
  <si>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</si>
  <si>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</si>
  <si>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</si>
  <si>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</si>
  <si>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</si>
  <si>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</si>
  <si>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</si>
  <si>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</si>
  <si>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</si>
  <si>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</si>
  <si>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</si>
  <si>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</si>
  <si>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</si>
  <si>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</si>
  <si>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</si>
  <si>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</si>
  <si>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</si>
  <si>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</si>
  <si>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</si>
  <si>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</si>
  <si>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</si>
  <si>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</si>
  <si>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</si>
  <si>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</si>
  <si>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</si>
  <si>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</si>
  <si>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</si>
  <si>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</si>
  <si>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</si>
  <si>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</si>
  <si>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</si>
  <si>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</si>
  <si>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</si>
  <si>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</si>
  <si>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</si>
  <si>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</si>
  <si>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</si>
  <si>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</si>
  <si>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</si>
  <si>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</si>
  <si>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</si>
  <si>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</si>
  <si>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</si>
  <si>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</si>
  <si>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</si>
  <si>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</si>
  <si>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</si>
  <si>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</si>
  <si>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</si>
  <si>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</si>
  <si>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</si>
  <si>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</si>
  <si>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</si>
  <si>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</si>
  <si>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</si>
  <si>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</si>
  <si>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</si>
  <si>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</si>
  <si>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</si>
  <si>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</si>
  <si>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</si>
  <si>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</si>
  <si>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</si>
  <si>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</si>
  <si>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</si>
  <si>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</si>
  <si>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</si>
  <si>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</si>
  <si>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</si>
  <si>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</si>
  <si>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</si>
  <si>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</si>
  <si>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</si>
  <si>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</si>
  <si>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</si>
  <si>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</si>
  <si>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</si>
  <si>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</si>
  <si>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</si>
  <si>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</si>
  <si>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</si>
  <si>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</si>
  <si>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</si>
  <si>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</si>
  <si>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</si>
  <si>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</si>
  <si>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</si>
  <si>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</si>
  <si>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</si>
  <si>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</si>
  <si>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</si>
  <si>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</si>
  <si>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</si>
  <si>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</si>
  <si>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</si>
  <si>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</si>
  <si>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</si>
  <si>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</si>
  <si>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</si>
  <si>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</si>
  <si>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</si>
  <si>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</si>
  <si>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</si>
  <si>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</si>
  <si>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</si>
  <si>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</si>
  <si>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</si>
  <si>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</si>
  <si>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</si>
  <si>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</si>
  <si>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</si>
  <si>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</si>
  <si>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</si>
  <si>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</si>
  <si>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</si>
  <si>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</si>
  <si>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</si>
  <si>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</si>
  <si>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</si>
  <si>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</si>
  <si>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</si>
  <si>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</si>
  <si>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</si>
  <si>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</si>
  <si>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</si>
  <si>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</si>
  <si>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</si>
  <si>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</si>
  <si>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</si>
  <si>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</si>
  <si>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</si>
  <si>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</si>
  <si>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</si>
  <si>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</si>
  <si>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</si>
  <si>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</si>
  <si>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</si>
  <si>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</si>
  <si>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</si>
  <si>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</si>
  <si>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</si>
  <si>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</si>
  <si>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</si>
  <si>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</si>
  <si>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</si>
  <si>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</si>
  <si>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</si>
  <si>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</si>
  <si>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</si>
  <si>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</si>
  <si>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</si>
  <si>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</si>
  <si>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</si>
  <si>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</si>
  <si>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</si>
  <si>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</si>
  <si>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</si>
  <si>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</si>
  <si>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</si>
  <si>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</si>
  <si>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</si>
  <si>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</si>
  <si>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</si>
  <si>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</si>
  <si>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</si>
  <si>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</si>
  <si>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</si>
  <si>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</si>
  <si>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</si>
  <si>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</si>
  <si>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</si>
  <si>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</si>
  <si>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</si>
  <si>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</si>
  <si>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</si>
  <si>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</si>
  <si>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</si>
  <si>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</si>
  <si>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</si>
  <si>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</si>
  <si>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</si>
  <si>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</si>
  <si>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</si>
  <si>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</si>
  <si>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</si>
  <si>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</si>
  <si>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</si>
  <si>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</si>
  <si>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</si>
  <si>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</si>
  <si>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</si>
  <si>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</si>
  <si>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</si>
  <si>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</si>
  <si>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</si>
  <si>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</si>
  <si>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</si>
  <si>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</si>
  <si>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</si>
  <si>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</si>
  <si>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</si>
  <si>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</si>
  <si>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</si>
  <si>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</si>
  <si>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</si>
  <si>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</si>
  <si>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</si>
  <si>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</si>
  <si>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</si>
  <si>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</si>
  <si>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</si>
  <si>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</si>
  <si>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</si>
  <si>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</si>
  <si>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</si>
  <si>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</si>
  <si>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</si>
  <si>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</si>
  <si>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</si>
  <si>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</si>
  <si>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</si>
  <si>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</si>
  <si>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</si>
  <si>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</si>
  <si>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</si>
  <si>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</si>
  <si>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</si>
  <si>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</si>
  <si>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</si>
  <si>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</si>
  <si>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</si>
  <si>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</si>
  <si>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</si>
  <si>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</si>
  <si>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</si>
  <si>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</si>
  <si>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</si>
  <si>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</si>
  <si>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</si>
  <si>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</si>
  <si>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</si>
  <si>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</si>
  <si>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</si>
  <si>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</si>
  <si>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</si>
  <si>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</si>
  <si>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</si>
  <si>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</si>
  <si>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</si>
  <si>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</si>
  <si>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</si>
  <si>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</si>
  <si>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</si>
  <si>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</si>
  <si>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</si>
  <si>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</si>
  <si>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</si>
  <si>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</si>
  <si>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</si>
  <si>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</si>
  <si>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</si>
  <si>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</si>
  <si>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</si>
  <si>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</si>
  <si>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</si>
  <si>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</si>
  <si>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</si>
  <si>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</si>
  <si>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</si>
  <si>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</si>
  <si>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</si>
  <si>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</si>
  <si>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</si>
  <si>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</si>
  <si>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</si>
  <si>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</si>
  <si>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</si>
  <si>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</si>
  <si>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</si>
  <si>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</si>
  <si>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</si>
  <si>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</si>
  <si>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</si>
  <si>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</si>
  <si>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</si>
  <si>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</si>
  <si>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</si>
  <si>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</si>
  <si>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</si>
  <si>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</si>
  <si>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</si>
  <si>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</si>
  <si>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</si>
  <si>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</si>
  <si>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</si>
  <si>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</si>
  <si>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</si>
  <si>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</si>
  <si>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</si>
  <si>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</si>
  <si>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</si>
  <si>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</si>
  <si>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</si>
  <si>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</si>
  <si>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</si>
  <si>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</si>
  <si>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</si>
  <si>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</si>
  <si>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</si>
  <si>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</si>
  <si>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</si>
  <si>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</si>
  <si>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</si>
  <si>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</si>
  <si>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</si>
  <si>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</si>
  <si>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</si>
  <si>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</si>
  <si>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</si>
  <si>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</si>
  <si>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</si>
  <si>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</si>
  <si>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</si>
  <si>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</si>
  <si>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</si>
  <si>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</si>
  <si>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</si>
  <si>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</si>
  <si>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</si>
  <si>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</si>
  <si>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</si>
  <si>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</si>
  <si>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</si>
  <si>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</si>
  <si>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</si>
  <si>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</si>
  <si>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</si>
  <si>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</si>
  <si>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</si>
  <si>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</si>
  <si>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</si>
  <si>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</si>
  <si>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</si>
  <si>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</si>
  <si>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</si>
  <si>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</si>
  <si>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</si>
  <si>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</si>
  <si>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</si>
  <si>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</si>
  <si>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</si>
  <si>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</si>
  <si>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</si>
  <si>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</si>
  <si>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</si>
  <si>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</si>
  <si>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</si>
  <si>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</si>
  <si>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</si>
  <si>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</si>
  <si>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</si>
  <si>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</si>
  <si>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</si>
  <si>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</si>
  <si>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</si>
  <si>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</si>
  <si>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</si>
  <si>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</si>
  <si>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</si>
  <si>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</si>
  <si>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</si>
  <si>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</si>
  <si>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</si>
  <si>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</si>
  <si>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</si>
  <si>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</si>
  <si>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</si>
  <si>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</si>
  <si>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</si>
  <si>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</si>
  <si>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</si>
  <si>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</si>
  <si>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</si>
  <si>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</si>
  <si>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</si>
  <si>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</si>
  <si>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</si>
  <si>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</si>
  <si>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</si>
  <si>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</si>
  <si>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</si>
  <si>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</si>
  <si>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</si>
  <si>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</si>
  <si>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</si>
  <si>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</si>
  <si>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</si>
  <si>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</si>
  <si>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</si>
  <si>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</si>
  <si>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</si>
  <si>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</si>
  <si>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</si>
  <si>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</si>
  <si>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</si>
  <si>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</si>
  <si>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</si>
  <si>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</si>
  <si>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</si>
  <si>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</si>
  <si>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</si>
  <si>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</si>
  <si>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</si>
  <si>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</si>
  <si>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</si>
  <si>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</si>
  <si>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</si>
  <si>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</si>
  <si>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</si>
  <si>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</si>
  <si>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</si>
  <si>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</si>
  <si>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</si>
  <si>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</si>
  <si>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</si>
  <si>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</si>
  <si>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</si>
  <si>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</si>
  <si>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</si>
  <si>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</si>
  <si>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</si>
  <si>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</si>
  <si>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</si>
  <si>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</si>
  <si>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</si>
  <si>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</si>
  <si>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</si>
  <si>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</si>
  <si>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</si>
  <si>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</si>
  <si>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</si>
  <si>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</si>
  <si>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</si>
  <si>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</si>
  <si>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</si>
  <si>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</si>
  <si>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</si>
  <si>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</si>
  <si>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</si>
  <si>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</si>
  <si>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</si>
  <si>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</si>
  <si>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</si>
  <si>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</si>
  <si>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</si>
  <si>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</si>
  <si>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</si>
  <si>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</si>
  <si>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</si>
  <si>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</si>
  <si>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</si>
  <si>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</si>
  <si>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</si>
  <si>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</si>
  <si>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</si>
  <si>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</si>
  <si>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</si>
  <si>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</si>
  <si>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</si>
  <si>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</si>
  <si>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</si>
  <si>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</si>
  <si>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</si>
  <si>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</si>
  <si>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</si>
  <si>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</si>
  <si>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</si>
  <si>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</si>
  <si>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</si>
  <si>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</si>
  <si>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</si>
  <si>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</si>
  <si>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</si>
  <si>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</si>
  <si>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</si>
  <si>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</si>
  <si>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</si>
  <si>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</si>
  <si>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</si>
  <si>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</si>
  <si>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</si>
  <si>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</si>
  <si>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</si>
  <si>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</si>
  <si>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</si>
  <si>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</si>
  <si>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</si>
  <si>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</si>
  <si>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</si>
  <si>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</si>
  <si>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</si>
  <si>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</si>
  <si>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</si>
  <si>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</si>
  <si>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</si>
  <si>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</si>
  <si>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</si>
  <si>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</si>
  <si>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</si>
  <si>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</si>
  <si>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</si>
  <si>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</si>
  <si>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</si>
  <si>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</si>
  <si>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</si>
  <si>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</si>
  <si>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</si>
  <si>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</si>
  <si>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</si>
  <si>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</si>
  <si>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</si>
  <si>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</si>
  <si>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</si>
  <si>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</si>
  <si>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</si>
  <si>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</si>
  <si>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</si>
  <si>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</si>
  <si>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</si>
  <si>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</si>
  <si>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</si>
  <si>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</si>
  <si>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</si>
  <si>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</si>
  <si>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</si>
  <si>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</si>
  <si>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</si>
  <si>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</si>
  <si>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</si>
  <si>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</si>
  <si>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</si>
  <si>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</si>
  <si>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</si>
  <si>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</si>
  <si>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</si>
  <si>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</si>
  <si>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</si>
  <si>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</si>
  <si>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</si>
  <si>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</si>
  <si>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</si>
  <si>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</si>
  <si>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</si>
  <si>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</si>
  <si>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</si>
  <si>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</si>
  <si>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</si>
  <si>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</si>
  <si>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</si>
  <si>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</si>
  <si>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</si>
  <si>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</si>
  <si>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</si>
  <si>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</si>
  <si>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</si>
  <si>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</si>
  <si>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</si>
  <si>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</si>
  <si>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</si>
  <si>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</si>
  <si>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</si>
  <si>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</si>
  <si>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</si>
  <si>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</si>
  <si>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</si>
  <si>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</si>
  <si>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</si>
  <si>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</si>
  <si>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</si>
  <si>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</si>
  <si>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</si>
  <si>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</si>
  <si>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</si>
  <si>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</si>
  <si>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</si>
  <si>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</si>
  <si>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</si>
  <si>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</si>
  <si>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</si>
  <si>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</si>
  <si>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</si>
  <si>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</si>
  <si>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</si>
  <si>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</si>
  <si>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</si>
  <si>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</si>
  <si>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</si>
  <si>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</si>
  <si>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</si>
  <si>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</si>
  <si>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</si>
  <si>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</si>
  <si>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</si>
  <si>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</si>
  <si>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</si>
  <si>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</si>
  <si>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</si>
  <si>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</si>
  <si>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</si>
  <si>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</si>
  <si>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</si>
  <si>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</si>
  <si>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</si>
  <si>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</si>
  <si>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</si>
  <si>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</si>
  <si>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</si>
  <si>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</si>
  <si>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</si>
  <si>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</si>
  <si>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</si>
  <si>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</si>
  <si>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</si>
  <si>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</si>
  <si>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</si>
  <si>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</si>
  <si>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</si>
  <si>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</si>
  <si>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</si>
  <si>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</si>
  <si>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</si>
  <si>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</si>
  <si>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</si>
  <si>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</si>
  <si>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</si>
  <si>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</si>
  <si>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</si>
  <si>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</si>
  <si>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</si>
  <si>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</si>
  <si>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</si>
  <si>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</si>
  <si>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</si>
  <si>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</si>
  <si>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</si>
  <si>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</si>
  <si>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</si>
  <si>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</si>
  <si>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</si>
  <si>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</si>
  <si>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</si>
  <si>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</si>
  <si>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</si>
  <si>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</si>
  <si>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</si>
  <si>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</si>
  <si>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</si>
  <si>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</si>
  <si>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</si>
  <si>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</si>
  <si>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</si>
  <si>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</si>
  <si>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</si>
  <si>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</si>
  <si>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</si>
  <si>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</si>
  <si>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</si>
  <si>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</si>
  <si>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</si>
  <si>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</si>
  <si>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</si>
  <si>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</si>
  <si>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</si>
  <si>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</si>
  <si>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</si>
  <si>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</si>
  <si>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</si>
  <si>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</si>
  <si>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</si>
  <si>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</si>
  <si>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</si>
  <si>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</si>
  <si>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</si>
  <si>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</si>
  <si>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</si>
  <si>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</si>
  <si>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</si>
  <si>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</si>
  <si>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</si>
  <si>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</si>
  <si>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</si>
  <si>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</si>
  <si>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</si>
  <si>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</si>
  <si>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</si>
  <si>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</si>
  <si>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</si>
  <si>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</si>
  <si>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</si>
  <si>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</si>
  <si>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</si>
  <si>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</si>
  <si>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</si>
  <si>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</si>
  <si>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</si>
  <si>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</si>
  <si>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</si>
  <si>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</si>
  <si>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</si>
  <si>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</si>
  <si>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</si>
  <si>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</si>
  <si>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</si>
  <si>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</si>
  <si>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</si>
  <si>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</si>
  <si>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</si>
  <si>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</si>
  <si>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</si>
  <si>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</si>
  <si>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</si>
  <si>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</si>
  <si>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</si>
  <si>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</si>
  <si>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</si>
  <si>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</si>
  <si>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</si>
  <si>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</si>
  <si>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</si>
  <si>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</si>
  <si>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</si>
  <si>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</si>
  <si>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</si>
  <si>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</si>
  <si>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</si>
  <si>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</si>
  <si>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</si>
  <si>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</si>
  <si>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</si>
  <si>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</si>
  <si>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</si>
  <si>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</si>
  <si>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</si>
  <si>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</si>
  <si>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</si>
  <si>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</si>
  <si>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</si>
  <si>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</si>
  <si>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</si>
  <si>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</si>
  <si>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</si>
  <si>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</si>
  <si>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</si>
  <si>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</si>
  <si>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</si>
  <si>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</si>
  <si>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</si>
  <si>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</si>
  <si>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</si>
  <si>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</si>
  <si>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</si>
  <si>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</si>
  <si>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</si>
  <si>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</si>
  <si>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</si>
  <si>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</si>
  <si>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</si>
  <si>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</si>
  <si>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</si>
  <si>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</si>
  <si>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</si>
  <si>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</si>
  <si>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</si>
  <si>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</si>
  <si>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</si>
  <si>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</si>
  <si>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</si>
  <si>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</si>
  <si>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</si>
  <si>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</si>
  <si>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</si>
  <si>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</si>
  <si>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</si>
  <si>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</si>
  <si>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</si>
  <si>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</si>
  <si>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</si>
  <si>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</si>
  <si>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</si>
  <si>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</si>
  <si>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</si>
  <si>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</si>
  <si>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</si>
  <si>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</si>
  <si>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</si>
  <si>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</si>
  <si>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</si>
  <si>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</si>
  <si>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</si>
  <si>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</si>
  <si>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</si>
  <si>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</si>
  <si>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</si>
  <si>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</si>
  <si>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</si>
  <si>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</si>
  <si>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</si>
  <si>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</si>
  <si>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</si>
  <si>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</si>
  <si>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</si>
  <si>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</si>
  <si>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</si>
  <si>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</si>
  <si>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</si>
  <si>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</si>
  <si>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</si>
  <si>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</si>
  <si>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</si>
  <si>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</si>
  <si>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</si>
  <si>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</si>
  <si>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</si>
  <si>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</si>
  <si>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</si>
  <si>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</si>
  <si>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</si>
  <si>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</si>
  <si>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</si>
  <si>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</si>
  <si>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</si>
  <si>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</si>
  <si>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</si>
  <si>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</si>
  <si>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</si>
  <si>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</si>
  <si>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</si>
  <si>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</si>
  <si>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</si>
  <si>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</si>
  <si>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</si>
  <si>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</si>
  <si>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</si>
  <si>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</si>
  <si>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</si>
  <si>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</si>
  <si>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</si>
  <si>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</si>
  <si>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</si>
  <si>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</si>
  <si>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</si>
  <si>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</si>
  <si>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</si>
  <si>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</si>
  <si>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</si>
  <si>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</si>
  <si>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</si>
  <si>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</si>
  <si>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</si>
  <si>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</si>
  <si>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</si>
  <si>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</si>
  <si>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</si>
  <si>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</si>
  <si>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</si>
  <si>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</si>
  <si>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</si>
  <si>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</si>
  <si>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</si>
  <si>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</si>
  <si>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</si>
  <si>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</si>
  <si>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</si>
  <si>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</si>
  <si>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</si>
  <si>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</si>
  <si>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</si>
  <si>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</si>
  <si>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</si>
  <si>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</si>
  <si>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</si>
  <si>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</si>
  <si>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</si>
  <si>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</si>
  <si>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</si>
  <si>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</si>
  <si>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</si>
  <si>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</si>
  <si>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</si>
  <si>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</si>
  <si>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</si>
  <si>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</si>
  <si>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</si>
  <si>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</si>
  <si>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</si>
  <si>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</si>
  <si>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</si>
  <si>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</si>
  <si>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</si>
  <si>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</si>
  <si>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</si>
  <si>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</si>
  <si>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</si>
  <si>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</si>
  <si>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</si>
  <si>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</si>
  <si>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</si>
  <si>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</si>
  <si>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</si>
  <si>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</si>
  <si>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</si>
  <si>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</si>
  <si>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</si>
  <si>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</si>
  <si>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</si>
  <si>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</si>
  <si>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</si>
  <si>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</si>
  <si>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</si>
  <si>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</si>
  <si>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</si>
  <si>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</si>
  <si>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</si>
  <si>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</si>
  <si>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</si>
  <si>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</si>
  <si>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</si>
  <si>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</si>
  <si>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</si>
  <si>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</si>
  <si>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</si>
  <si>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</si>
  <si>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</si>
  <si>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</si>
  <si>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</si>
  <si>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</si>
  <si>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</si>
  <si>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</si>
  <si>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</si>
  <si>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</si>
  <si>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</si>
  <si>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</si>
  <si>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</si>
  <si>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</si>
  <si>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</si>
  <si>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</si>
  <si>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</si>
  <si>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</si>
  <si>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</si>
  <si>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</si>
  <si>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</si>
  <si>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</si>
  <si>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</si>
  <si>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</si>
  <si>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</si>
  <si>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</si>
  <si>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</si>
  <si>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</si>
  <si>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</si>
  <si>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</si>
  <si>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</si>
  <si>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</si>
  <si>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</si>
  <si>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</si>
  <si>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</si>
  <si>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</si>
  <si>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</si>
  <si>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</si>
  <si>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</si>
  <si>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</si>
  <si>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</si>
  <si>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</si>
  <si>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</si>
  <si>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</si>
  <si>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</si>
  <si>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</si>
  <si>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</si>
  <si>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</si>
  <si>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</si>
  <si>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</si>
  <si>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</si>
  <si>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</si>
  <si>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</si>
  <si>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</si>
  <si>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</si>
  <si>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</si>
  <si>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</si>
  <si>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</si>
  <si>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</si>
  <si>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</si>
  <si>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</si>
  <si>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</si>
  <si>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</si>
  <si>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</si>
  <si>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</si>
  <si>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</si>
  <si>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</si>
  <si>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</si>
  <si>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</si>
  <si>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</si>
  <si>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</si>
  <si>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</si>
  <si>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</si>
  <si>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</si>
  <si>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</si>
  <si>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</si>
  <si>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</si>
  <si>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</si>
  <si>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</si>
  <si>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</si>
  <si>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</si>
  <si>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</si>
  <si>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</si>
  <si>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</si>
  <si>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</si>
  <si>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</si>
  <si>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</si>
  <si>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</si>
  <si>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</si>
  <si>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</si>
  <si>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</si>
  <si>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</si>
  <si>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</si>
  <si>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</si>
  <si>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</si>
  <si>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</si>
  <si>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</si>
  <si>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</si>
  <si>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</si>
  <si>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</si>
  <si>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</si>
  <si>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</si>
  <si>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</si>
  <si>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</si>
  <si>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</si>
  <si>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</si>
  <si>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</si>
  <si>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</si>
  <si>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</si>
  <si>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</si>
  <si>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</si>
  <si>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</si>
  <si>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</si>
  <si>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</si>
  <si>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</si>
  <si>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</si>
  <si>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</si>
  <si>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</si>
  <si>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</si>
  <si>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</si>
  <si>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</si>
  <si>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</si>
  <si>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</si>
  <si>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</si>
  <si>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</si>
  <si>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</si>
  <si>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</si>
  <si>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</si>
  <si>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</si>
  <si>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</si>
  <si>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</si>
  <si>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</si>
  <si>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</si>
  <si>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</si>
  <si>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</si>
  <si>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</si>
  <si>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</si>
  <si>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</si>
  <si>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</si>
  <si>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</si>
  <si>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</si>
  <si>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</si>
  <si>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</si>
  <si>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</si>
  <si>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</si>
  <si>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</si>
  <si>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</si>
  <si>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</si>
  <si>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</si>
  <si>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</si>
  <si>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</si>
  <si>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</si>
  <si>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</si>
  <si>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</si>
  <si>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</si>
  <si>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</si>
  <si>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</si>
  <si>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</si>
  <si>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</si>
  <si>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</si>
  <si>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</si>
  <si>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</si>
  <si>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</si>
  <si>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</si>
  <si>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</si>
  <si>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</si>
  <si>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</si>
  <si>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</si>
  <si>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</si>
  <si>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</si>
  <si>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</si>
  <si>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</si>
  <si>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</si>
  <si>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</si>
  <si>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</si>
  <si>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</si>
  <si>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</si>
  <si>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</si>
  <si>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</si>
  <si>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</si>
  <si>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</si>
  <si>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</si>
  <si>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</si>
  <si>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</si>
  <si>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</si>
  <si>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</si>
  <si>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</si>
  <si>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</si>
  <si>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</si>
  <si>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</si>
  <si>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</si>
  <si>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</si>
  <si>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</si>
  <si>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</si>
  <si>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</si>
  <si>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</si>
  <si>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</si>
  <si>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</si>
  <si>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</si>
  <si>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</si>
  <si>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</si>
  <si>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</si>
  <si>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</si>
  <si>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</si>
  <si>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</si>
  <si>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</si>
  <si>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</si>
  <si>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</si>
  <si>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</si>
  <si>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</si>
  <si>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</si>
  <si>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</si>
  <si>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</si>
  <si>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</si>
  <si>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</si>
  <si>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</si>
  <si>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</si>
  <si>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</si>
  <si>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</si>
  <si>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</si>
  <si>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</si>
  <si>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</si>
  <si>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</si>
  <si>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</si>
  <si>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</si>
  <si>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</si>
  <si>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</si>
  <si>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</si>
  <si>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</si>
  <si>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</si>
  <si>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</si>
  <si>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</si>
  <si>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</si>
  <si>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</si>
  <si>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</si>
  <si>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</si>
  <si>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</si>
  <si>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</si>
  <si>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</si>
  <si>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</si>
  <si>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</si>
  <si>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</si>
  <si>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</si>
  <si>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</si>
  <si>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</si>
  <si>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</si>
  <si>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</si>
  <si>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</si>
  <si>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</si>
  <si>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</si>
  <si>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</si>
  <si>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</si>
  <si>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</si>
  <si>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</si>
  <si>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</si>
  <si>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</si>
  <si>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</si>
  <si>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</si>
  <si>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</si>
  <si>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</si>
  <si>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</si>
  <si>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</si>
  <si>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</si>
  <si>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</si>
  <si>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</si>
  <si>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</si>
  <si>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</si>
  <si>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</si>
  <si>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</si>
  <si>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</si>
  <si>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</si>
  <si>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</si>
  <si>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</si>
  <si>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</si>
  <si>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</si>
  <si>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</si>
  <si>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</si>
  <si>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</si>
  <si>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</si>
  <si>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</si>
  <si>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</si>
  <si>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</si>
  <si>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</si>
  <si>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</si>
  <si>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</si>
  <si>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</si>
  <si>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</si>
  <si>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</si>
  <si>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</si>
  <si>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</si>
  <si>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</si>
  <si>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</si>
  <si>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</si>
  <si>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</si>
  <si>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</si>
  <si>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</si>
  <si>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</si>
  <si>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</si>
  <si>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</si>
  <si>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</si>
  <si>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</si>
  <si>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</si>
  <si>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</si>
  <si>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</si>
  <si>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</si>
  <si>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</si>
  <si>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</si>
  <si>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</si>
  <si>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</si>
  <si>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</si>
  <si>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</si>
  <si>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</si>
  <si>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</si>
  <si>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</si>
  <si>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</si>
  <si>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</si>
  <si>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</si>
  <si>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</si>
  <si>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</si>
  <si>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</si>
  <si>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</si>
  <si>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</si>
  <si>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</si>
  <si>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</si>
  <si>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</si>
  <si>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</si>
  <si>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</si>
  <si>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</si>
  <si>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</si>
  <si>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</si>
  <si>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</si>
  <si>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</si>
  <si>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</si>
  <si>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</si>
  <si>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</si>
  <si>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</si>
  <si>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</si>
  <si>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</si>
  <si>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</si>
  <si>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</si>
  <si>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</si>
  <si>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</si>
  <si>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</si>
  <si>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</si>
  <si>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</si>
  <si>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</si>
  <si>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</si>
  <si>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</si>
  <si>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</si>
  <si>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</si>
  <si>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</si>
  <si>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</si>
  <si>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</si>
  <si>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</si>
  <si>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</si>
  <si>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</si>
  <si>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</si>
  <si>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</si>
  <si>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</si>
  <si>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</si>
  <si>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</si>
  <si>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</si>
  <si>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</si>
  <si>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</si>
  <si>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</si>
  <si>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</si>
  <si>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</si>
  <si>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</si>
  <si>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</si>
  <si>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</si>
  <si>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</si>
  <si>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</si>
  <si>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</si>
  <si>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</si>
  <si>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</si>
  <si>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</si>
  <si>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</si>
  <si>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</si>
  <si>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</si>
  <si>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</si>
  <si>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</si>
  <si>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</si>
  <si>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</si>
  <si>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</si>
  <si>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</si>
  <si>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</si>
  <si>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</si>
  <si>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</si>
  <si>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</si>
  <si>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</si>
  <si>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</si>
  <si>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</si>
  <si>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</si>
  <si>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</si>
  <si>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</si>
  <si>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</si>
  <si>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</si>
  <si>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</si>
  <si>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</si>
  <si>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</si>
  <si>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</si>
  <si>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</si>
  <si>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</si>
  <si>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</si>
  <si>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</si>
  <si>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</si>
  <si>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</si>
  <si>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</si>
  <si>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</si>
  <si>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</si>
  <si>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</si>
  <si>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</si>
  <si>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</si>
  <si>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</si>
  <si>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</si>
  <si>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</si>
  <si>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</si>
  <si>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</si>
  <si>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</si>
  <si>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</si>
  <si>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</si>
  <si>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</si>
  <si>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</si>
  <si>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</si>
  <si>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</si>
  <si>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</si>
  <si>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</si>
  <si>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</si>
  <si>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</si>
  <si>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</si>
  <si>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</si>
  <si>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</si>
  <si>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</si>
  <si>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</si>
  <si>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</si>
  <si>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</si>
  <si>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</si>
  <si>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</si>
  <si>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</si>
  <si>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</si>
  <si>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</si>
  <si>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</si>
  <si>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</si>
  <si>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</si>
  <si>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</si>
  <si>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</si>
  <si>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</si>
  <si>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</si>
  <si>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</si>
  <si>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</si>
  <si>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</si>
  <si>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</si>
  <si>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</si>
  <si>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</si>
  <si>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</si>
  <si>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</si>
  <si>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</si>
  <si>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</si>
  <si>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</si>
  <si>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</si>
  <si>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</si>
  <si>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</si>
  <si>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</si>
  <si>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</si>
  <si>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</si>
  <si>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</si>
  <si>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</si>
  <si>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</si>
  <si>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</si>
  <si>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</si>
  <si>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</si>
  <si>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</si>
  <si>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</si>
  <si>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</si>
  <si>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</si>
  <si>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</si>
  <si>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</si>
  <si>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</si>
  <si>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</si>
  <si>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</si>
  <si>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</si>
  <si>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</si>
  <si>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</si>
  <si>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</si>
  <si>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</si>
  <si>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</si>
  <si>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</si>
  <si>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</si>
  <si>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</si>
  <si>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</si>
  <si>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</si>
  <si>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</si>
  <si>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</si>
  <si>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</si>
  <si>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</si>
  <si>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</si>
  <si>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</si>
  <si>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</si>
  <si>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</si>
  <si>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</si>
  <si>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</si>
  <si>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</si>
  <si>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</si>
  <si>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</si>
  <si>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</si>
  <si>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</si>
  <si>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</si>
  <si>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</si>
  <si>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</si>
  <si>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</si>
  <si>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</si>
  <si>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</si>
  <si>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</si>
  <si>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</si>
  <si>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</si>
  <si>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</si>
  <si>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</si>
  <si>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</si>
  <si>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</si>
  <si>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</si>
  <si>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</si>
  <si>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</si>
  <si>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</si>
  <si>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</si>
  <si>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</si>
  <si>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</si>
  <si>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</si>
  <si>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</si>
  <si>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</si>
  <si>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</si>
  <si>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</si>
  <si>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</si>
  <si>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</si>
  <si>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</si>
  <si>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</si>
  <si>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</si>
  <si>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</si>
  <si>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</si>
  <si>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</si>
  <si>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</si>
  <si>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</si>
  <si>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</si>
  <si>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</si>
  <si>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</si>
  <si>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</si>
  <si>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</si>
  <si>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</si>
  <si>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</si>
  <si>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</si>
  <si>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</si>
  <si>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</si>
  <si>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</si>
  <si>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</si>
  <si>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</si>
  <si>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</si>
  <si>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</si>
  <si>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</si>
  <si>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</si>
  <si>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</si>
  <si>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</si>
  <si>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</si>
  <si>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</si>
  <si>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</si>
  <si>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</si>
  <si>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</si>
  <si>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</si>
  <si>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</si>
  <si>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</si>
  <si>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</si>
  <si>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</si>
  <si>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</si>
  <si>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</si>
  <si>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</si>
  <si>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</si>
  <si>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</si>
  <si>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</si>
  <si>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</si>
  <si>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</si>
  <si>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</si>
  <si>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</si>
  <si>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</si>
  <si>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</si>
  <si>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</si>
  <si>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</si>
  <si>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</si>
  <si>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</si>
  <si>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</si>
  <si>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</si>
  <si>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</si>
  <si>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</si>
  <si>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</si>
  <si>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</si>
  <si>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</si>
  <si>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</si>
  <si>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</si>
  <si>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</si>
  <si>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</si>
  <si>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</si>
  <si>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</si>
  <si>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</si>
  <si>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</si>
  <si>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</si>
  <si>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</si>
  <si>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</si>
  <si>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</si>
  <si>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</si>
  <si>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</si>
  <si>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</si>
  <si>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</si>
  <si>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</si>
  <si>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</si>
  <si>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</si>
  <si>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</si>
  <si>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</si>
  <si>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</si>
  <si>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</si>
  <si>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</si>
  <si>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</si>
  <si>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</si>
  <si>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</si>
  <si>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</si>
  <si>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</si>
  <si>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</si>
  <si>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</si>
  <si>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</si>
  <si>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</si>
  <si>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</si>
  <si>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</si>
  <si>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</si>
  <si>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</si>
  <si>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</si>
  <si>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</si>
  <si>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</si>
  <si>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</si>
  <si>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</si>
  <si>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</si>
  <si>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</si>
  <si>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</si>
  <si>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</si>
  <si>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</si>
  <si>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</si>
  <si>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</si>
  <si>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</si>
  <si>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Dob</t>
  </si>
  <si>
    <t>Charges</t>
  </si>
  <si>
    <t>➢ What is the distribution of cancer history among smokers and non-smokers?</t>
  </si>
  <si>
    <t>➢ How does the total number of major surgeries and average HbA1C differ between patients with and without a history of transplants?</t>
  </si>
  <si>
    <t>Row Labels</t>
  </si>
  <si>
    <t>Grand Total</t>
  </si>
  <si>
    <t>Column Labels</t>
  </si>
  <si>
    <t>Count of smoker</t>
  </si>
  <si>
    <t>Sum of NumberOfMajorSurgeries</t>
  </si>
  <si>
    <t xml:space="preserve">Overweight </t>
  </si>
  <si>
    <t xml:space="preserve">Prediabetes </t>
  </si>
  <si>
    <t>Normal Weight</t>
  </si>
  <si>
    <t>Normal</t>
  </si>
  <si>
    <t>Obesity</t>
  </si>
  <si>
    <t xml:space="preserve">Underweight </t>
  </si>
  <si>
    <t>Diabetes</t>
  </si>
  <si>
    <t>Average of HBA1C</t>
  </si>
  <si>
    <t>➢ How do healthcare charges vary based on different weight statuses and diabetes statuses?</t>
  </si>
  <si>
    <t>➢ Can you compare the average charges for each hospital tier within different states?</t>
  </si>
  <si>
    <t>#N/A</t>
  </si>
  <si>
    <t>Count of Charges</t>
  </si>
  <si>
    <t>Average of Charges</t>
  </si>
  <si>
    <t>Average of BMI</t>
  </si>
  <si>
    <t>Average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</si>
</sst>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dd/mmm/yyyy"/>
    <numFmt numFmtId="166" formatCode="&quot;₹&quot;\ #,##0.00"/>
    <numFmt numFmtId="167" formatCode="&quot;₹&quot;\ #,##0.00;[Red]&quot;₹&quot;\ #,##0.00"/>
  </numFmts>
  <fonts count="8"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
      <b/>
      <sz val="11"/>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2"/>
        <bgColor indexed="64"/>
      </patternFill>
    </fill>
    <fill>
      <patternFill patternType="solid">
        <fgColor theme="5" tint="0.79998168889431442"/>
        <bgColor indexed="64"/>
      </patternFill>
    </fill>
  </fills>
  <borders count="3">
    <border>
      <left/>
      <right/>
      <top/>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0" fontId="1" fillId="0" borderId="0"/>
  </cellStyleXfs>
  <cellXfs count="33">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0" fontId="6" fillId="0" borderId="0" xfId="0" applyFont="1"/>
    <xf numFmtId="0" fontId="0" fillId="5" borderId="0" xfId="0" applyFill="1"/>
    <xf numFmtId="0" fontId="0" fillId="0" borderId="0" xfId="0" applyAlignment="1">
      <alignment wrapText="1"/>
    </xf>
    <xf numFmtId="0" fontId="2" fillId="3" borderId="1" xfId="0" applyFont="1" applyFill="1" applyBorder="1" applyAlignment="1">
      <alignment horizontal="center" vertical="center"/>
    </xf>
    <xf numFmtId="0" fontId="7" fillId="5" borderId="0" xfId="0" applyFont="1" applyFill="1"/>
    <xf numFmtId="0" fontId="6" fillId="5" borderId="0" xfId="0" applyFont="1" applyFill="1"/>
    <xf numFmtId="0" fontId="1" fillId="5" borderId="0" xfId="0" applyFont="1" applyFill="1"/>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0" fillId="0" borderId="2" xfId="0" applyBorder="1" applyAlignment="1">
      <alignment horizontal="center" vertical="center"/>
    </xf>
    <xf numFmtId="0" fontId="3" fillId="2" borderId="1" xfId="0" applyFont="1" applyFill="1" applyBorder="1" applyAlignment="1">
      <alignment horizontal="center" vertical="center" wrapText="1"/>
    </xf>
    <xf numFmtId="14" fontId="0" fillId="0" borderId="0" xfId="0" applyNumberFormat="1"/>
    <xf numFmtId="165" fontId="2" fillId="3" borderId="1" xfId="0" applyNumberFormat="1" applyFont="1" applyFill="1" applyBorder="1" applyAlignment="1">
      <alignment horizontal="center" vertical="center"/>
    </xf>
    <xf numFmtId="165" fontId="0" fillId="0" borderId="0" xfId="0" applyNumberFormat="1"/>
    <xf numFmtId="1" fontId="2" fillId="3" borderId="1" xfId="0" applyNumberFormat="1" applyFont="1" applyFill="1" applyBorder="1" applyAlignment="1">
      <alignment horizontal="center" vertical="center"/>
    </xf>
    <xf numFmtId="1" fontId="0" fillId="0" borderId="0" xfId="0" applyNumberFormat="1"/>
    <xf numFmtId="166" fontId="2" fillId="3" borderId="1" xfId="0" applyNumberFormat="1" applyFont="1" applyFill="1" applyBorder="1" applyAlignment="1">
      <alignment horizontal="center" vertical="center"/>
    </xf>
    <xf numFmtId="166" fontId="0" fillId="0" borderId="0" xfId="0" applyNumberFormat="1"/>
    <xf numFmtId="0" fontId="0" fillId="0" borderId="0" xfId="0" applyAlignment="1">
      <alignment horizontal="center"/>
    </xf>
    <xf numFmtId="0" fontId="0" fillId="0" borderId="0" xfId="0" applyAlignment="1">
      <alignment horizontal="center" wrapText="1"/>
    </xf>
    <xf numFmtId="14" fontId="3" fillId="2" borderId="1" xfId="0" applyNumberFormat="1" applyFont="1" applyFill="1" applyBorder="1" applyAlignment="1">
      <alignment horizontal="center" vertical="center"/>
    </xf>
    <xf numFmtId="14" fontId="0" fillId="0" borderId="0" xfId="0" applyNumberFormat="1" applyAlignment="1">
      <alignment horizontal="center"/>
    </xf>
    <xf numFmtId="167" fontId="3" fillId="2" borderId="1" xfId="0" applyNumberFormat="1" applyFont="1" applyFill="1" applyBorder="1" applyAlignment="1">
      <alignment horizontal="center" vertical="center"/>
    </xf>
    <xf numFmtId="167"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6" borderId="0" xfId="0" applyFill="1"/>
  </cellXfs>
  <cellStyles count="2">
    <cellStyle name="Normal" xfId="0" builtinId="0"/>
    <cellStyle name="Normal 2" xfId="1" xr:uid="{00000000-0005-0000-0000-000001000000}"/>
  </cellStyles>
  <dxfs count="25">
    <dxf>
      <numFmt numFmtId="167" formatCode="&quot;₹&quot;\ #,##0.00;[Red]&quot;₹&quot;\ #,##0.00"/>
      <alignment horizontal="center" textRotation="0" wrapText="0" indent="0" justifyLastLine="0" shrinkToFit="0" readingOrder="0"/>
    </dxf>
    <dxf>
      <numFmt numFmtId="19" formatCode="dd/mm/yyyy"/>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1"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66" formatCode="&quot;₹&quot;\ #,##0.00"/>
    </dxf>
    <dxf>
      <numFmt numFmtId="1" formatCode="0"/>
    </dxf>
    <dxf>
      <numFmt numFmtId="165" formatCode="dd/mmm/yyyy"/>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border outline="0">
        <top style="thin">
          <color indexed="64"/>
        </top>
      </border>
    </dxf>
    <dxf>
      <border outline="0">
        <bottom style="thin">
          <color indexed="64"/>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1.xlsx]Pie Donut Chart !PivotTable1</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200"/>
              <a:t>Cancer</a:t>
            </a:r>
            <a:r>
              <a:rPr lang="en-IN" sz="1200" baseline="0"/>
              <a:t> history amon Smokers and Non smokers</a:t>
            </a:r>
            <a:endParaRPr lang="en-IN" sz="1200"/>
          </a:p>
        </c:rich>
      </c:tx>
      <c:layout>
        <c:manualLayout>
          <c:xMode val="edge"/>
          <c:yMode val="edge"/>
          <c:x val="5.4528152335388456E-2"/>
          <c:y val="0.1061747669472350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'Pie Donut Chart '!$B$8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5CB-4DE8-ACD1-DE51E77FD06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5CB-4DE8-ACD1-DE51E77FD06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'Pie Donut Chart '!$A$9:$A$11</c:f>
              <c:strCache>
                <c:ptCount val="2"/>
                <c:pt idx="0">
                  <c:v>No</c:v>
                </c:pt>
                <c:pt idx="1">
                  <c:v>Yes</c:v>
                </c:pt>
              </c:strCache>
            </c:strRef>
          </c:cat>
          <c:val>
            <c:numRef>
              <c:f>'Pie Donut Chart '!$B$9:$B$11</c:f>
              <c:numCache>
                <c:formatCode>General</c:formatCode>
                <c:ptCount val="2"/>
                <c:pt idx="0">
                  <c:v>1944</c:v>
                </c:pt>
                <c:pt idx="1">
                  <c:v>391</c:v>
                </c:pt>
              </c:numCache>
            </c:numRef>
          </c:val>
          <c:extLst>
            <c:ext xmlns:c16="http://schemas.microsoft.com/office/drawing/2014/chart" uri="{C3380CC4-5D6E-409C-BE32-E72D297353CC}">
              <c16:uniqueId val="{00000000-55EA-4991-8FF0-6CA56E271B9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948717948717952"/>
          <c:y val="0.24676611005520863"/>
          <c:w val="0.29487179487179488"/>
          <c:h val="0.4976994524391347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1.xlsx]Pie Donut Chart !PivotTable1</c:name>
    <c:fmtId val="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8333228346456691E-2"/>
          <c:y val="0.28707133944322533"/>
          <c:w val="0.48066687664041996"/>
          <c:h val="0.61560819241857068"/>
        </c:manualLayout>
      </c:layout>
      <c:doughnutChart>
        <c:varyColors val="1"/>
        <c:ser>
          <c:idx val="0"/>
          <c:order val="0"/>
          <c:tx>
            <c:strRef>
              <c:f>'Pie Donut Chart '!$B$8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416-482A-BC22-8992CB9C1CD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416-482A-BC22-8992CB9C1CD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Donut Chart '!$A$9:$A$11</c:f>
              <c:strCache>
                <c:ptCount val="2"/>
                <c:pt idx="0">
                  <c:v>No</c:v>
                </c:pt>
                <c:pt idx="1">
                  <c:v>Yes</c:v>
                </c:pt>
              </c:strCache>
            </c:strRef>
          </c:cat>
          <c:val>
            <c:numRef>
              <c:f>'Pie Donut Chart '!$B$9:$B$11</c:f>
              <c:numCache>
                <c:formatCode>General</c:formatCode>
                <c:ptCount val="2"/>
                <c:pt idx="0">
                  <c:v>1944</c:v>
                </c:pt>
                <c:pt idx="1">
                  <c:v>391</c:v>
                </c:pt>
              </c:numCache>
            </c:numRef>
          </c:val>
          <c:extLst>
            <c:ext xmlns:c16="http://schemas.microsoft.com/office/drawing/2014/chart" uri="{C3380CC4-5D6E-409C-BE32-E72D297353CC}">
              <c16:uniqueId val="{00000000-1A12-4690-B116-61CCF618439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3466666666666671"/>
          <c:y val="0.27971203906888692"/>
          <c:w val="0.33333333333333331"/>
          <c:h val="0.4527306269093412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1.xlsx]Pie Donut Chart !PivotTable7</c:name>
    <c:fmtId val="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'Pie Donut Chart '!$B$16</c:f>
              <c:strCache>
                <c:ptCount val="1"/>
                <c:pt idx="0">
                  <c:v>Sum of NumberOfMajorSurgeries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61E-4FFE-8D46-10DFB0DEAFD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61E-4FFE-8D46-10DFB0DEAFD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'Pie Donut Chart '!$A$17:$A$19</c:f>
              <c:strCache>
                <c:ptCount val="2"/>
                <c:pt idx="0">
                  <c:v>No</c:v>
                </c:pt>
                <c:pt idx="1">
                  <c:v>yes</c:v>
                </c:pt>
              </c:strCache>
            </c:strRef>
          </c:cat>
          <c:val>
            <c:numRef>
              <c:f>'Pie Donut Chart '!$B$17:$B$19</c:f>
              <c:numCache>
                <c:formatCode>General</c:formatCode>
                <c:ptCount val="2"/>
                <c:pt idx="0">
                  <c:v>1417</c:v>
                </c:pt>
                <c:pt idx="1">
                  <c:v>162</c:v>
                </c:pt>
              </c:numCache>
            </c:numRef>
          </c:val>
          <c:extLst>
            <c:ext xmlns:c16="http://schemas.microsoft.com/office/drawing/2014/chart" uri="{C3380CC4-5D6E-409C-BE32-E72D297353CC}">
              <c16:uniqueId val="{00000000-2954-4DB5-8772-632FA03F1C8A}"/>
            </c:ext>
          </c:extLst>
        </c:ser>
        <c:ser>
          <c:idx val="1"/>
          <c:order val="1"/>
          <c:tx>
            <c:strRef>
              <c:f>'Pie Donut Chart '!$C$16</c:f>
              <c:strCache>
                <c:ptCount val="1"/>
                <c:pt idx="0">
                  <c:v>Average of HBA1C</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61E-4FFE-8D46-10DFB0DEAFD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61E-4FFE-8D46-10DFB0DEAFD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'Pie Donut Chart '!$A$17:$A$19</c:f>
              <c:strCache>
                <c:ptCount val="2"/>
                <c:pt idx="0">
                  <c:v>No</c:v>
                </c:pt>
                <c:pt idx="1">
                  <c:v>yes</c:v>
                </c:pt>
              </c:strCache>
            </c:strRef>
          </c:cat>
          <c:val>
            <c:numRef>
              <c:f>'Pie Donut Chart '!$C$17:$C$19</c:f>
              <c:numCache>
                <c:formatCode>General</c:formatCode>
                <c:ptCount val="2"/>
                <c:pt idx="0">
                  <c:v>6.6704427202190848</c:v>
                </c:pt>
                <c:pt idx="1">
                  <c:v>5.1876388888888894</c:v>
                </c:pt>
              </c:numCache>
            </c:numRef>
          </c:val>
          <c:extLst>
            <c:ext xmlns:c16="http://schemas.microsoft.com/office/drawing/2014/chart" uri="{C3380CC4-5D6E-409C-BE32-E72D297353CC}">
              <c16:uniqueId val="{00000001-2954-4DB5-8772-632FA03F1C8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1.xlsx]Pie Donut Chart !PivotTable7</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4101259668891997"/>
          <c:y val="0.23352080989876264"/>
          <c:w val="0.35259443175997707"/>
          <c:h val="0.60914885639295091"/>
        </c:manualLayout>
      </c:layout>
      <c:doughnutChart>
        <c:varyColors val="1"/>
        <c:ser>
          <c:idx val="0"/>
          <c:order val="0"/>
          <c:tx>
            <c:strRef>
              <c:f>'Pie Donut Chart '!$B$16</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594-40AB-8817-13FD05CB78B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594-40AB-8817-13FD05CB78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Donut Chart '!$A$17:$A$19</c:f>
              <c:strCache>
                <c:ptCount val="2"/>
                <c:pt idx="0">
                  <c:v>No</c:v>
                </c:pt>
                <c:pt idx="1">
                  <c:v>yes</c:v>
                </c:pt>
              </c:strCache>
            </c:strRef>
          </c:cat>
          <c:val>
            <c:numRef>
              <c:f>'Pie Donut Chart '!$B$17:$B$19</c:f>
              <c:numCache>
                <c:formatCode>General</c:formatCode>
                <c:ptCount val="2"/>
                <c:pt idx="0">
                  <c:v>1417</c:v>
                </c:pt>
                <c:pt idx="1">
                  <c:v>162</c:v>
                </c:pt>
              </c:numCache>
            </c:numRef>
          </c:val>
          <c:extLst>
            <c:ext xmlns:c16="http://schemas.microsoft.com/office/drawing/2014/chart" uri="{C3380CC4-5D6E-409C-BE32-E72D297353CC}">
              <c16:uniqueId val="{00000000-8F14-4A78-B8CF-02C26F84DBFB}"/>
            </c:ext>
          </c:extLst>
        </c:ser>
        <c:ser>
          <c:idx val="1"/>
          <c:order val="1"/>
          <c:tx>
            <c:strRef>
              <c:f>'Pie Donut Chart '!$C$16</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594-40AB-8817-13FD05CB78B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594-40AB-8817-13FD05CB78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Donut Chart '!$A$17:$A$19</c:f>
              <c:strCache>
                <c:ptCount val="2"/>
                <c:pt idx="0">
                  <c:v>No</c:v>
                </c:pt>
                <c:pt idx="1">
                  <c:v>yes</c:v>
                </c:pt>
              </c:strCache>
            </c:strRef>
          </c:cat>
          <c:val>
            <c:numRef>
              <c:f>'Pie Donut Chart '!$C$17:$C$19</c:f>
              <c:numCache>
                <c:formatCode>General</c:formatCode>
                <c:ptCount val="2"/>
                <c:pt idx="0">
                  <c:v>6.6704427202190848</c:v>
                </c:pt>
                <c:pt idx="1">
                  <c:v>5.1876388888888894</c:v>
                </c:pt>
              </c:numCache>
            </c:numRef>
          </c:val>
          <c:extLst>
            <c:ext xmlns:c16="http://schemas.microsoft.com/office/drawing/2014/chart" uri="{C3380CC4-5D6E-409C-BE32-E72D297353CC}">
              <c16:uniqueId val="{00000001-8F14-4A78-B8CF-02C26F84DBF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1.xlsx]LineScatter Plot  !PivotTable2</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'LineScatter Plot  '!$B$55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'LineScatter Plot  '!$A$56:$A$104</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'LineScatter Plot  '!$B$56:$B$104</c:f>
              <c:numCache>
                <c:formatCode>General</c:formatCode>
                <c:ptCount val="48"/>
                <c:pt idx="0">
                  <c:v>6140.2466666666669</c:v>
                </c:pt>
                <c:pt idx="1">
                  <c:v>7948.1145544554447</c:v>
                </c:pt>
                <c:pt idx="2">
                  <c:v>10072.262622950821</c:v>
                </c:pt>
                <c:pt idx="3">
                  <c:v>6668.0885714285714</c:v>
                </c:pt>
                <c:pt idx="4">
                  <c:v>6326.5190697674416</c:v>
                </c:pt>
                <c:pt idx="5">
                  <c:v>12681.782542372883</c:v>
                </c:pt>
                <c:pt idx="6">
                  <c:v>8802.7808510638297</c:v>
                </c:pt>
                <c:pt idx="7">
                  <c:v>9604.2097826086956</c:v>
                </c:pt>
                <c:pt idx="8">
                  <c:v>7902.0126415094337</c:v>
                </c:pt>
                <c:pt idx="9">
                  <c:v>8826.0214999999989</c:v>
                </c:pt>
                <c:pt idx="10">
                  <c:v>10241.486000000001</c:v>
                </c:pt>
                <c:pt idx="11">
                  <c:v>10351.083396226415</c:v>
                </c:pt>
                <c:pt idx="12">
                  <c:v>10952.699074074075</c:v>
                </c:pt>
                <c:pt idx="13">
                  <c:v>12670.549782608696</c:v>
                </c:pt>
                <c:pt idx="14">
                  <c:v>14334.518035714285</c:v>
                </c:pt>
                <c:pt idx="15">
                  <c:v>10774.774722222222</c:v>
                </c:pt>
                <c:pt idx="16">
                  <c:v>12872.253098591549</c:v>
                </c:pt>
                <c:pt idx="17">
                  <c:v>11513.772391304348</c:v>
                </c:pt>
                <c:pt idx="18">
                  <c:v>11547.972888888889</c:v>
                </c:pt>
                <c:pt idx="19">
                  <c:v>14644.485116279069</c:v>
                </c:pt>
                <c:pt idx="20">
                  <c:v>15593.283555555556</c:v>
                </c:pt>
                <c:pt idx="21">
                  <c:v>10047.75081632653</c:v>
                </c:pt>
                <c:pt idx="22">
                  <c:v>13453.934999999999</c:v>
                </c:pt>
                <c:pt idx="23">
                  <c:v>13262.966326530612</c:v>
                </c:pt>
                <c:pt idx="24">
                  <c:v>12504.133207547171</c:v>
                </c:pt>
                <c:pt idx="25">
                  <c:v>16061.085869565217</c:v>
                </c:pt>
                <c:pt idx="26">
                  <c:v>15524.548461538461</c:v>
                </c:pt>
                <c:pt idx="27">
                  <c:v>17529.678</c:v>
                </c:pt>
                <c:pt idx="28">
                  <c:v>13868.451250000002</c:v>
                </c:pt>
                <c:pt idx="29">
                  <c:v>20430.42491525424</c:v>
                </c:pt>
                <c:pt idx="30">
                  <c:v>13940.809433962264</c:v>
                </c:pt>
                <c:pt idx="31">
                  <c:v>16607.494705882353</c:v>
                </c:pt>
                <c:pt idx="32">
                  <c:v>16129.608909090908</c:v>
                </c:pt>
                <c:pt idx="33">
                  <c:v>16408.262452830189</c:v>
                </c:pt>
                <c:pt idx="34">
                  <c:v>17270.469076923076</c:v>
                </c:pt>
                <c:pt idx="35">
                  <c:v>15580.54</c:v>
                </c:pt>
                <c:pt idx="36">
                  <c:v>18151.031228070176</c:v>
                </c:pt>
                <c:pt idx="37">
                  <c:v>16674.630370370371</c:v>
                </c:pt>
                <c:pt idx="38">
                  <c:v>18551.197272727273</c:v>
                </c:pt>
                <c:pt idx="39">
                  <c:v>15453.382682926827</c:v>
                </c:pt>
                <c:pt idx="40">
                  <c:v>15328.355471698113</c:v>
                </c:pt>
                <c:pt idx="41">
                  <c:v>16987.156190476191</c:v>
                </c:pt>
                <c:pt idx="42">
                  <c:v>19632.80829787234</c:v>
                </c:pt>
                <c:pt idx="43">
                  <c:v>19365.226486486488</c:v>
                </c:pt>
                <c:pt idx="44">
                  <c:v>22324.442500000001</c:v>
                </c:pt>
                <c:pt idx="45">
                  <c:v>20934.572608695653</c:v>
                </c:pt>
                <c:pt idx="46">
                  <c:v>19382.164210526316</c:v>
                </c:pt>
                <c:pt idx="47">
                  <c:v>24440.398000000001</c:v>
                </c:pt>
              </c:numCache>
            </c:numRef>
          </c:val>
          <c:smooth val="0"/>
          <c:extLst>
            <c:ext xmlns:c16="http://schemas.microsoft.com/office/drawing/2014/chart" uri="{C3380CC4-5D6E-409C-BE32-E72D297353CC}">
              <c16:uniqueId val="{00000000-CF6B-4EF9-84B3-0DB073E7819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44846496"/>
        <c:axId val="2888336"/>
      </c:lineChart>
      <c:catAx>
        <c:axId val="44484649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888336"/>
        <c:crosses val="autoZero"/>
        <c:auto val="1"/>
        <c:lblAlgn val="ctr"/>
        <c:lblOffset val="100"/>
        <c:noMultiLvlLbl val="0"/>
      </c:catAx>
      <c:valAx>
        <c:axId val="2888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4484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1.xlsx]LineScatter Plot  !PivotTable1</c:name>
    <c:fmtId val="2"/>
  </c:pivotSource>
  <c:chart>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'LineScatter Plot  '!$B$3</c:f>
              <c:strCache>
                <c:ptCount val="1"/>
                <c:pt idx="0">
                  <c:v>Average of HBA1C</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'LineScatter Plot  '!$A$4:$A$52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'LineScatter Plot  '!$B$4:$B$52</c:f>
              <c:numCache>
                <c:formatCode>General</c:formatCode>
                <c:ptCount val="48"/>
                <c:pt idx="0">
                  <c:v>6.5789978586723761</c:v>
                </c:pt>
                <c:pt idx="1">
                  <c:v>6.5789978586723761</c:v>
                </c:pt>
                <c:pt idx="2">
                  <c:v>6.5789978586723761</c:v>
                </c:pt>
                <c:pt idx="3">
                  <c:v>6.5789978586723761</c:v>
                </c:pt>
                <c:pt idx="4">
                  <c:v>6.5789978586723761</c:v>
                </c:pt>
                <c:pt idx="5">
                  <c:v>6.5789978586723761</c:v>
                </c:pt>
                <c:pt idx="6">
                  <c:v>6.5789978586723761</c:v>
                </c:pt>
                <c:pt idx="7">
                  <c:v>6.5789978586723761</c:v>
                </c:pt>
                <c:pt idx="8">
                  <c:v>6.5789978586723761</c:v>
                </c:pt>
                <c:pt idx="9">
                  <c:v>6.5789978586723761</c:v>
                </c:pt>
                <c:pt idx="10">
                  <c:v>6.5789978586723761</c:v>
                </c:pt>
                <c:pt idx="11">
                  <c:v>6.5789978586723761</c:v>
                </c:pt>
                <c:pt idx="12">
                  <c:v>6.5789978586723761</c:v>
                </c:pt>
                <c:pt idx="13">
                  <c:v>6.5789978586723761</c:v>
                </c:pt>
                <c:pt idx="14">
                  <c:v>6.5789978586723761</c:v>
                </c:pt>
                <c:pt idx="15">
                  <c:v>6.5789978586723761</c:v>
                </c:pt>
                <c:pt idx="16">
                  <c:v>6.5789978586723761</c:v>
                </c:pt>
                <c:pt idx="17">
                  <c:v>6.5789978586723761</c:v>
                </c:pt>
                <c:pt idx="18">
                  <c:v>6.5789978586723761</c:v>
                </c:pt>
                <c:pt idx="19">
                  <c:v>6.5789978586723761</c:v>
                </c:pt>
                <c:pt idx="20">
                  <c:v>6.5789978586723761</c:v>
                </c:pt>
                <c:pt idx="21">
                  <c:v>6.5789978586723761</c:v>
                </c:pt>
                <c:pt idx="22">
                  <c:v>6.5789978586723761</c:v>
                </c:pt>
                <c:pt idx="23">
                  <c:v>6.5789978586723761</c:v>
                </c:pt>
                <c:pt idx="24">
                  <c:v>6.5789978586723761</c:v>
                </c:pt>
                <c:pt idx="25">
                  <c:v>6.5789978586723761</c:v>
                </c:pt>
                <c:pt idx="26">
                  <c:v>6.5789978586723761</c:v>
                </c:pt>
                <c:pt idx="27">
                  <c:v>6.5789978586723761</c:v>
                </c:pt>
                <c:pt idx="28">
                  <c:v>6.5789978586723761</c:v>
                </c:pt>
                <c:pt idx="29">
                  <c:v>6.5789978586723761</c:v>
                </c:pt>
                <c:pt idx="30">
                  <c:v>6.5789978586723761</c:v>
                </c:pt>
                <c:pt idx="31">
                  <c:v>6.5789978586723761</c:v>
                </c:pt>
                <c:pt idx="32">
                  <c:v>6.5789978586723761</c:v>
                </c:pt>
                <c:pt idx="33">
                  <c:v>6.5789978586723761</c:v>
                </c:pt>
                <c:pt idx="34">
                  <c:v>6.5789978586723761</c:v>
                </c:pt>
                <c:pt idx="35">
                  <c:v>6.5789978586723761</c:v>
                </c:pt>
                <c:pt idx="36">
                  <c:v>6.5789978586723761</c:v>
                </c:pt>
                <c:pt idx="37">
                  <c:v>6.5789978586723761</c:v>
                </c:pt>
                <c:pt idx="38">
                  <c:v>6.5789978586723761</c:v>
                </c:pt>
                <c:pt idx="39">
                  <c:v>6.5789978586723761</c:v>
                </c:pt>
                <c:pt idx="40">
                  <c:v>6.5789978586723761</c:v>
                </c:pt>
                <c:pt idx="41">
                  <c:v>6.5789978586723761</c:v>
                </c:pt>
                <c:pt idx="42">
                  <c:v>6.5789978586723761</c:v>
                </c:pt>
                <c:pt idx="43">
                  <c:v>6.5789978586723761</c:v>
                </c:pt>
                <c:pt idx="44">
                  <c:v>6.5789978586723761</c:v>
                </c:pt>
                <c:pt idx="45">
                  <c:v>6.5789978586723761</c:v>
                </c:pt>
                <c:pt idx="46">
                  <c:v>6.5789978586723761</c:v>
                </c:pt>
                <c:pt idx="47">
                  <c:v>6.5789978586723761</c:v>
                </c:pt>
              </c:numCache>
            </c:numRef>
          </c:val>
          <c:smooth val="0"/>
          <c:extLst>
            <c:ext xmlns:c16="http://schemas.microsoft.com/office/drawing/2014/chart" uri="{C3380CC4-5D6E-409C-BE32-E72D297353CC}">
              <c16:uniqueId val="{00000000-A45E-42FE-A630-D57F9D68049A}"/>
            </c:ext>
          </c:extLst>
        </c:ser>
        <c:ser>
          <c:idx val="1"/>
          <c:order val="1"/>
          <c:tx>
            <c:strRef>
              <c:f>'LineScatter Plot  '!$C$3</c:f>
              <c:strCache>
                <c:ptCount val="1"/>
                <c:pt idx="0">
                  <c:v>Average of BMI</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'LineScatter Plot  '!$A$4:$A$52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'LineScatter Plot  '!$C$4:$C$52</c:f>
              <c:numCache>
                <c:formatCode>General</c:formatCode>
                <c:ptCount val="48"/>
                <c:pt idx="0">
                  <c:v>30.972648822269804</c:v>
                </c:pt>
                <c:pt idx="1">
                  <c:v>30.972648822269804</c:v>
                </c:pt>
                <c:pt idx="2">
                  <c:v>30.972648822269804</c:v>
                </c:pt>
                <c:pt idx="3">
                  <c:v>30.972648822269804</c:v>
                </c:pt>
                <c:pt idx="4">
                  <c:v>30.972648822269804</c:v>
                </c:pt>
                <c:pt idx="5">
                  <c:v>30.972648822269804</c:v>
                </c:pt>
                <c:pt idx="6">
                  <c:v>30.972648822269804</c:v>
                </c:pt>
                <c:pt idx="7">
                  <c:v>30.972648822269804</c:v>
                </c:pt>
                <c:pt idx="8">
                  <c:v>30.972648822269804</c:v>
                </c:pt>
                <c:pt idx="9">
                  <c:v>30.972648822269804</c:v>
                </c:pt>
                <c:pt idx="10">
                  <c:v>30.972648822269804</c:v>
                </c:pt>
                <c:pt idx="11">
                  <c:v>30.972648822269804</c:v>
                </c:pt>
                <c:pt idx="12">
                  <c:v>30.972648822269804</c:v>
                </c:pt>
                <c:pt idx="13">
                  <c:v>30.972648822269804</c:v>
                </c:pt>
                <c:pt idx="14">
                  <c:v>30.972648822269804</c:v>
                </c:pt>
                <c:pt idx="15">
                  <c:v>30.972648822269804</c:v>
                </c:pt>
                <c:pt idx="16">
                  <c:v>30.972648822269804</c:v>
                </c:pt>
                <c:pt idx="17">
                  <c:v>30.972648822269804</c:v>
                </c:pt>
                <c:pt idx="18">
                  <c:v>30.972648822269804</c:v>
                </c:pt>
                <c:pt idx="19">
                  <c:v>30.972648822269804</c:v>
                </c:pt>
                <c:pt idx="20">
                  <c:v>30.972648822269804</c:v>
                </c:pt>
                <c:pt idx="21">
                  <c:v>30.972648822269804</c:v>
                </c:pt>
                <c:pt idx="22">
                  <c:v>30.972648822269804</c:v>
                </c:pt>
                <c:pt idx="23">
                  <c:v>30.972648822269804</c:v>
                </c:pt>
                <c:pt idx="24">
                  <c:v>30.972648822269804</c:v>
                </c:pt>
                <c:pt idx="25">
                  <c:v>30.972648822269804</c:v>
                </c:pt>
                <c:pt idx="26">
                  <c:v>30.972648822269804</c:v>
                </c:pt>
                <c:pt idx="27">
                  <c:v>30.972648822269804</c:v>
                </c:pt>
                <c:pt idx="28">
                  <c:v>30.972648822269804</c:v>
                </c:pt>
                <c:pt idx="29">
                  <c:v>30.972648822269804</c:v>
                </c:pt>
                <c:pt idx="30">
                  <c:v>30.972648822269804</c:v>
                </c:pt>
                <c:pt idx="31">
                  <c:v>30.972648822269804</c:v>
                </c:pt>
                <c:pt idx="32">
                  <c:v>30.972648822269804</c:v>
                </c:pt>
                <c:pt idx="33">
                  <c:v>30.972648822269804</c:v>
                </c:pt>
                <c:pt idx="34">
                  <c:v>30.972648822269804</c:v>
                </c:pt>
                <c:pt idx="35">
                  <c:v>30.972648822269804</c:v>
                </c:pt>
                <c:pt idx="36">
                  <c:v>30.972648822269804</c:v>
                </c:pt>
                <c:pt idx="37">
                  <c:v>30.972648822269804</c:v>
                </c:pt>
                <c:pt idx="38">
                  <c:v>30.972648822269804</c:v>
                </c:pt>
                <c:pt idx="39">
                  <c:v>30.972648822269804</c:v>
                </c:pt>
                <c:pt idx="40">
                  <c:v>30.972648822269804</c:v>
                </c:pt>
                <c:pt idx="41">
                  <c:v>30.972648822269804</c:v>
                </c:pt>
                <c:pt idx="42">
                  <c:v>30.972648822269804</c:v>
                </c:pt>
                <c:pt idx="43">
                  <c:v>30.972648822269804</c:v>
                </c:pt>
                <c:pt idx="44">
                  <c:v>30.972648822269804</c:v>
                </c:pt>
                <c:pt idx="45">
                  <c:v>30.972648822269804</c:v>
                </c:pt>
                <c:pt idx="46">
                  <c:v>30.972648822269804</c:v>
                </c:pt>
                <c:pt idx="47">
                  <c:v>30.972648822269804</c:v>
                </c:pt>
              </c:numCache>
            </c:numRef>
          </c:val>
          <c:smooth val="0"/>
          <c:extLst>
            <c:ext xmlns:c16="http://schemas.microsoft.com/office/drawing/2014/chart" uri="{C3380CC4-5D6E-409C-BE32-E72D297353CC}">
              <c16:uniqueId val="{00000001-A45E-42FE-A630-D57F9D68049A}"/>
            </c:ext>
          </c:extLst>
        </c:ser>
        <c:dLbls>
          <c:dLblPos val="ctr"/>
          <c:showLegendKey val="0"/>
          <c:showVal val="1"/>
          <c:showCatName val="0"/>
          <c:showSerName val="0"/>
          <c:showPercent val="0"/>
          <c:showBubbleSize val="0"/>
        </c:dLbls>
        <c:marker val="1"/>
        <c:smooth val="0"/>
        <c:axId val="444799632"/>
        <c:axId val="129819408"/>
      </c:lineChart>
      <c:catAx>
        <c:axId val="4447996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819408"/>
        <c:crosses val="autoZero"/>
        <c:auto val="1"/>
        <c:lblAlgn val="ctr"/>
        <c:lblOffset val="100"/>
        <c:noMultiLvlLbl val="0"/>
      </c:catAx>
      <c:valAx>
        <c:axId val="1298194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447996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 Column Bar Chart  !PivotTable13</c:name>
    <c:fmtId val="0"/>
  </c:pivotSource>
  <c:chart>
    <c:autoTitleDeleted val="1"/>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Column Bar Chart  '!$B$14</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multiLvlStrRef>
              <c:f>' Column Bar Chart  '!$A$15:$A$79</c:f>
              <c:multiLvlStrCache>
                <c:ptCount val="46"/>
                <c:lvl>
                  <c:pt idx="0">
                    <c:v>tier - 1</c:v>
                  </c:pt>
                  <c:pt idx="1">
                    <c:v>tier - 2</c:v>
                  </c:pt>
                  <c:pt idx="2">
                    <c:v>tier - 3</c:v>
                  </c:pt>
                  <c:pt idx="3">
                    <c:v>tier - 1</c:v>
                  </c:pt>
                  <c:pt idx="4">
                    <c:v>tier - 2</c:v>
                  </c:pt>
                  <c:pt idx="5">
                    <c:v>tier - 3</c:v>
                  </c:pt>
                  <c:pt idx="6">
                    <c:v>tier - 1</c:v>
                  </c:pt>
                  <c:pt idx="7">
                    <c:v>tier - 2</c:v>
                  </c:pt>
                  <c:pt idx="8">
                    <c:v>tier - 3</c:v>
                  </c:pt>
                  <c:pt idx="9">
                    <c:v>tier - 1</c:v>
                  </c:pt>
                  <c:pt idx="10">
                    <c:v>tier - 2</c:v>
                  </c:pt>
                  <c:pt idx="11">
                    <c:v>tier - 3</c:v>
                  </c:pt>
                  <c:pt idx="12">
                    <c:v>tier - 1</c:v>
                  </c:pt>
                  <c:pt idx="13">
                    <c:v>tier - 2</c:v>
                  </c:pt>
                  <c:pt idx="14">
                    <c:v>tier - 3</c:v>
                  </c:pt>
                  <c:pt idx="15">
                    <c:v>tier - 1</c:v>
                  </c:pt>
                  <c:pt idx="16">
                    <c:v>tier - 2</c:v>
                  </c:pt>
                  <c:pt idx="17">
                    <c:v>tier - 3</c:v>
                  </c:pt>
                  <c:pt idx="18">
                    <c:v>tier - 1</c:v>
                  </c:pt>
                  <c:pt idx="19">
                    <c:v>tier - 2</c:v>
                  </c:pt>
                  <c:pt idx="20">
                    <c:v>tier - 3</c:v>
                  </c:pt>
                  <c:pt idx="21">
                    <c:v>tier - 1</c:v>
                  </c:pt>
                  <c:pt idx="22">
                    <c:v>tier - 2</c:v>
                  </c:pt>
                  <c:pt idx="23">
                    <c:v>tier - 3</c:v>
                  </c:pt>
                  <c:pt idx="24">
                    <c:v>tier - 1</c:v>
                  </c:pt>
                  <c:pt idx="25">
                    <c:v>tier - 2</c:v>
                  </c:pt>
                  <c:pt idx="26">
                    <c:v>tier - 3</c:v>
                  </c:pt>
                  <c:pt idx="27">
                    <c:v>tier - 2</c:v>
                  </c:pt>
                  <c:pt idx="28">
                    <c:v>tier - 3</c:v>
                  </c:pt>
                  <c:pt idx="29">
                    <c:v>tier - 2</c:v>
                  </c:pt>
                  <c:pt idx="30">
                    <c:v>tier - 3</c:v>
                  </c:pt>
                  <c:pt idx="31">
                    <c:v>tier - 2</c:v>
                  </c:pt>
                  <c:pt idx="32">
                    <c:v>tier - 3</c:v>
                  </c:pt>
                  <c:pt idx="33">
                    <c:v>tier - 1</c:v>
                  </c:pt>
                  <c:pt idx="34">
                    <c:v>tier - 2</c:v>
                  </c:pt>
                  <c:pt idx="35">
                    <c:v>tier - 3</c:v>
                  </c:pt>
                  <c:pt idx="36">
                    <c:v>tier - 1</c:v>
                  </c:pt>
                  <c:pt idx="37">
                    <c:v>tier - 2</c:v>
                  </c:pt>
                  <c:pt idx="38">
                    <c:v>tier - 3</c:v>
                  </c:pt>
                  <c:pt idx="39">
                    <c:v>tier - 2</c:v>
                  </c:pt>
                  <c:pt idx="40">
                    <c:v>tier - 3</c:v>
                  </c:pt>
                  <c:pt idx="41">
                    <c:v>tier - 1</c:v>
                  </c:pt>
                  <c:pt idx="42">
                    <c:v>tier - 2</c:v>
                  </c:pt>
                  <c:pt idx="43">
                    <c:v>tier - 3</c:v>
                  </c:pt>
                  <c:pt idx="44">
                    <c:v>tier - 1</c:v>
                  </c:pt>
                  <c:pt idx="45">
                    <c:v>#N/A</c:v>
                  </c:pt>
                </c:lvl>
                <c:lvl>
                  <c:pt idx="0">
                    <c:v>R1011</c:v>
                  </c:pt>
                  <c:pt idx="3">
                    <c:v>R1012</c:v>
                  </c:pt>
                  <c:pt idx="6">
                    <c:v>R1013</c:v>
                  </c:pt>
                  <c:pt idx="9">
                    <c:v>R1014</c:v>
                  </c:pt>
                  <c:pt idx="12">
                    <c:v>R1015</c:v>
                  </c:pt>
                  <c:pt idx="15">
                    <c:v>R1016</c:v>
                  </c:pt>
                  <c:pt idx="18">
                    <c:v>R1017</c:v>
                  </c:pt>
                  <c:pt idx="21">
                    <c:v>R1018</c:v>
                  </c:pt>
                  <c:pt idx="24">
                    <c:v>R1019</c:v>
                  </c:pt>
                  <c:pt idx="27">
                    <c:v>R1020</c:v>
                  </c:pt>
                  <c:pt idx="29">
                    <c:v>R1021</c:v>
                  </c:pt>
                  <c:pt idx="31">
                    <c:v>R1022</c:v>
                  </c:pt>
                  <c:pt idx="33">
                    <c:v>R1023</c:v>
                  </c:pt>
                  <c:pt idx="36">
                    <c:v>R1024</c:v>
                  </c:pt>
                  <c:pt idx="39">
                    <c:v>R1025</c:v>
                  </c:pt>
                  <c:pt idx="41">
                    <c:v>R1026</c:v>
                  </c:pt>
                  <c:pt idx="44">
                    <c:v>Unknown</c:v>
                  </c:pt>
                  <c:pt idx="45">
                    <c:v>#N/A</c:v>
                  </c:pt>
                </c:lvl>
              </c:multiLvlStrCache>
            </c:multiLvlStrRef>
          </c:cat>
          <c:val>
            <c:numRef>
              <c:f>' Column Bar Chart  '!$B$15:$B$79</c:f>
              <c:numCache>
                <c:formatCode>General</c:formatCode>
                <c:ptCount val="46"/>
                <c:pt idx="0">
                  <c:v>33081.373793103427</c:v>
                </c:pt>
                <c:pt idx="1">
                  <c:v>19053.224006309138</c:v>
                </c:pt>
                <c:pt idx="2">
                  <c:v>9250.3617857142908</c:v>
                </c:pt>
                <c:pt idx="3">
                  <c:v>26111.457936507926</c:v>
                </c:pt>
                <c:pt idx="4">
                  <c:v>10334.27932153393</c:v>
                </c:pt>
                <c:pt idx="5">
                  <c:v>10179.941965317917</c:v>
                </c:pt>
                <c:pt idx="6">
                  <c:v>31328.102238805965</c:v>
                </c:pt>
                <c:pt idx="7">
                  <c:v>8439.2844000000059</c:v>
                </c:pt>
                <c:pt idx="8">
                  <c:v>6890.7568235294129</c:v>
                </c:pt>
                <c:pt idx="9">
                  <c:v>13891.86</c:v>
                </c:pt>
                <c:pt idx="10">
                  <c:v>2395.17</c:v>
                </c:pt>
                <c:pt idx="11">
                  <c:v>16950.485000000001</c:v>
                </c:pt>
                <c:pt idx="12">
                  <c:v>21523.52</c:v>
                </c:pt>
                <c:pt idx="13">
                  <c:v>15675.543333333329</c:v>
                </c:pt>
                <c:pt idx="14">
                  <c:v>7570.7550000000001</c:v>
                </c:pt>
                <c:pt idx="15">
                  <c:v>39868.616250000006</c:v>
                </c:pt>
                <c:pt idx="16">
                  <c:v>16075.963333333331</c:v>
                </c:pt>
                <c:pt idx="17">
                  <c:v>8133.0084090909113</c:v>
                </c:pt>
                <c:pt idx="18">
                  <c:v>34070.595714285715</c:v>
                </c:pt>
                <c:pt idx="19">
                  <c:v>11365.621874999999</c:v>
                </c:pt>
                <c:pt idx="20">
                  <c:v>8667.3661538461529</c:v>
                </c:pt>
                <c:pt idx="21">
                  <c:v>33475.82</c:v>
                </c:pt>
                <c:pt idx="22">
                  <c:v>10139.553333333331</c:v>
                </c:pt>
                <c:pt idx="23">
                  <c:v>12570.970000000001</c:v>
                </c:pt>
                <c:pt idx="24">
                  <c:v>27621.609999999997</c:v>
                </c:pt>
                <c:pt idx="25">
                  <c:v>8116.72</c:v>
                </c:pt>
                <c:pt idx="26">
                  <c:v>12706.975999999999</c:v>
                </c:pt>
                <c:pt idx="27">
                  <c:v>6760.543333333334</c:v>
                </c:pt>
                <c:pt idx="28">
                  <c:v>11716.453333333333</c:v>
                </c:pt>
                <c:pt idx="29">
                  <c:v>7668.1787234042558</c:v>
                </c:pt>
                <c:pt idx="30">
                  <c:v>11518.785652173914</c:v>
                </c:pt>
                <c:pt idx="31">
                  <c:v>10102.026666666667</c:v>
                </c:pt>
                <c:pt idx="32">
                  <c:v>11637.812000000002</c:v>
                </c:pt>
                <c:pt idx="33">
                  <c:v>18261.7575</c:v>
                </c:pt>
                <c:pt idx="34">
                  <c:v>13457.094583333337</c:v>
                </c:pt>
                <c:pt idx="35">
                  <c:v>12785.637000000001</c:v>
                </c:pt>
                <c:pt idx="36">
                  <c:v>32732.187142857143</c:v>
                </c:pt>
                <c:pt idx="37">
                  <c:v>10174.345999999996</c:v>
                </c:pt>
                <c:pt idx="38">
                  <c:v>13360.978888888887</c:v>
                </c:pt>
                <c:pt idx="39">
                  <c:v>6886.0368421052626</c:v>
                </c:pt>
                <c:pt idx="40">
                  <c:v>10510.31380952381</c:v>
                </c:pt>
                <c:pt idx="41">
                  <c:v>18709.798000000003</c:v>
                </c:pt>
                <c:pt idx="42">
                  <c:v>11919.607857142853</c:v>
                </c:pt>
                <c:pt idx="43">
                  <c:v>12296.779729729731</c:v>
                </c:pt>
                <c:pt idx="44">
                  <c:v>20996.530000000002</c:v>
                </c:pt>
                <c:pt idx="45">
                  <c:v>#N/A</c:v>
                </c:pt>
              </c:numCache>
            </c:numRef>
          </c:val>
          <c:extLst>
            <c:ext xmlns:c16="http://schemas.microsoft.com/office/drawing/2014/chart" uri="{C3380CC4-5D6E-409C-BE32-E72D297353CC}">
              <c16:uniqueId val="{00000000-513E-4C21-B2C5-FE715F49B129}"/>
            </c:ext>
          </c:extLst>
        </c:ser>
        <c:dLbls>
          <c:showLegendKey val="0"/>
          <c:showVal val="0"/>
          <c:showCatName val="0"/>
          <c:showSerName val="0"/>
          <c:showPercent val="0"/>
          <c:showBubbleSize val="0"/>
        </c:dLbls>
        <c:gapWidth val="315"/>
        <c:overlap val="-40"/>
        <c:axId val="109885471"/>
        <c:axId val="265463855"/>
      </c:barChart>
      <c:catAx>
        <c:axId val="1098854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5463855"/>
        <c:crosses val="autoZero"/>
        <c:auto val="1"/>
        <c:lblAlgn val="ctr"/>
        <c:lblOffset val="100"/>
        <c:noMultiLvlLbl val="0"/>
      </c:catAx>
      <c:valAx>
        <c:axId val="2654638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88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 Column Bar Chart  !PivotTable13</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Avg charges for each hospital tier within different states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2"/>
            </a:fgClr>
            <a:bgClr>
              <a:schemeClr val="lt1"/>
            </a:bgClr>
          </a:pattFill>
          <a:ln>
            <a:noFill/>
          </a:ln>
          <a:effectLst/>
        </c:spPr>
        <c:marker>
          <c:symbol val="circle"/>
          <c:size val="5"/>
          <c:spPr>
            <a:solidFill>
              <a:schemeClr val="accent2"/>
            </a:solidFill>
            <a:ln w="22225">
              <a:solidFill>
                <a:schemeClr val="lt1"/>
              </a:solidFill>
              <a:round/>
            </a:ln>
            <a:effectLst/>
          </c:spPr>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Column Bar Chart  '!$B$14</c:f>
              <c:strCache>
                <c:ptCount val="1"/>
                <c:pt idx="0">
                  <c:v>Total</c:v>
                </c:pt>
              </c:strCache>
            </c:strRef>
          </c:tx>
          <c:spPr>
            <a:pattFill prst="ltUpDiag">
              <a:fgClr>
                <a:schemeClr val="accent2"/>
              </a:fgClr>
              <a:bgClr>
                <a:schemeClr val="lt1"/>
              </a:bgClr>
            </a:pattFill>
            <a:ln>
              <a:noFill/>
            </a:ln>
            <a:effectLst/>
          </c:spPr>
          <c:invertIfNegative val="0"/>
          <c:cat>
            <c:multiLvlStrRef>
              <c:f>' Column Bar Chart  '!$A$15:$A$79</c:f>
              <c:multiLvlStrCache>
                <c:ptCount val="46"/>
                <c:lvl>
                  <c:pt idx="0">
                    <c:v>tier - 1</c:v>
                  </c:pt>
                  <c:pt idx="1">
                    <c:v>tier - 2</c:v>
                  </c:pt>
                  <c:pt idx="2">
                    <c:v>tier - 3</c:v>
                  </c:pt>
                  <c:pt idx="3">
                    <c:v>tier - 1</c:v>
                  </c:pt>
                  <c:pt idx="4">
                    <c:v>tier - 2</c:v>
                  </c:pt>
                  <c:pt idx="5">
                    <c:v>tier - 3</c:v>
                  </c:pt>
                  <c:pt idx="6">
                    <c:v>tier - 1</c:v>
                  </c:pt>
                  <c:pt idx="7">
                    <c:v>tier - 2</c:v>
                  </c:pt>
                  <c:pt idx="8">
                    <c:v>tier - 3</c:v>
                  </c:pt>
                  <c:pt idx="9">
                    <c:v>tier - 1</c:v>
                  </c:pt>
                  <c:pt idx="10">
                    <c:v>tier - 2</c:v>
                  </c:pt>
                  <c:pt idx="11">
                    <c:v>tier - 3</c:v>
                  </c:pt>
                  <c:pt idx="12">
                    <c:v>tier - 1</c:v>
                  </c:pt>
                  <c:pt idx="13">
                    <c:v>tier - 2</c:v>
                  </c:pt>
                  <c:pt idx="14">
                    <c:v>tier - 3</c:v>
                  </c:pt>
                  <c:pt idx="15">
                    <c:v>tier - 1</c:v>
                  </c:pt>
                  <c:pt idx="16">
                    <c:v>tier - 2</c:v>
                  </c:pt>
                  <c:pt idx="17">
                    <c:v>tier - 3</c:v>
                  </c:pt>
                  <c:pt idx="18">
                    <c:v>tier - 1</c:v>
                  </c:pt>
                  <c:pt idx="19">
                    <c:v>tier - 2</c:v>
                  </c:pt>
                  <c:pt idx="20">
                    <c:v>tier - 3</c:v>
                  </c:pt>
                  <c:pt idx="21">
                    <c:v>tier - 1</c:v>
                  </c:pt>
                  <c:pt idx="22">
                    <c:v>tier - 2</c:v>
                  </c:pt>
                  <c:pt idx="23">
                    <c:v>tier - 3</c:v>
                  </c:pt>
                  <c:pt idx="24">
                    <c:v>tier - 1</c:v>
                  </c:pt>
                  <c:pt idx="25">
                    <c:v>tier - 2</c:v>
                  </c:pt>
                  <c:pt idx="26">
                    <c:v>tier - 3</c:v>
                  </c:pt>
                  <c:pt idx="27">
                    <c:v>tier - 2</c:v>
                  </c:pt>
                  <c:pt idx="28">
                    <c:v>tier - 3</c:v>
                  </c:pt>
                  <c:pt idx="29">
                    <c:v>tier - 2</c:v>
                  </c:pt>
                  <c:pt idx="30">
                    <c:v>tier - 3</c:v>
                  </c:pt>
                  <c:pt idx="31">
                    <c:v>tier - 2</c:v>
                  </c:pt>
                  <c:pt idx="32">
                    <c:v>tier - 3</c:v>
                  </c:pt>
                  <c:pt idx="33">
                    <c:v>tier - 1</c:v>
                  </c:pt>
                  <c:pt idx="34">
                    <c:v>tier - 2</c:v>
                  </c:pt>
                  <c:pt idx="35">
                    <c:v>tier - 3</c:v>
                  </c:pt>
                  <c:pt idx="36">
                    <c:v>tier - 1</c:v>
                  </c:pt>
                  <c:pt idx="37">
                    <c:v>tier - 2</c:v>
                  </c:pt>
                  <c:pt idx="38">
                    <c:v>tier - 3</c:v>
                  </c:pt>
                  <c:pt idx="39">
                    <c:v>tier - 2</c:v>
                  </c:pt>
                  <c:pt idx="40">
                    <c:v>tier - 3</c:v>
                  </c:pt>
                  <c:pt idx="41">
                    <c:v>tier - 1</c:v>
                  </c:pt>
                  <c:pt idx="42">
                    <c:v>tier - 2</c:v>
                  </c:pt>
                  <c:pt idx="43">
                    <c:v>tier - 3</c:v>
                  </c:pt>
                  <c:pt idx="44">
                    <c:v>tier - 1</c:v>
                  </c:pt>
                  <c:pt idx="45">
                    <c:v>#N/A</c:v>
                  </c:pt>
                </c:lvl>
                <c:lvl>
                  <c:pt idx="0">
                    <c:v>R1011</c:v>
                  </c:pt>
                  <c:pt idx="3">
                    <c:v>R1012</c:v>
                  </c:pt>
                  <c:pt idx="6">
                    <c:v>R1013</c:v>
                  </c:pt>
                  <c:pt idx="9">
                    <c:v>R1014</c:v>
                  </c:pt>
                  <c:pt idx="12">
                    <c:v>R1015</c:v>
                  </c:pt>
                  <c:pt idx="15">
                    <c:v>R1016</c:v>
                  </c:pt>
                  <c:pt idx="18">
                    <c:v>R1017</c:v>
                  </c:pt>
                  <c:pt idx="21">
                    <c:v>R1018</c:v>
                  </c:pt>
                  <c:pt idx="24">
                    <c:v>R1019</c:v>
                  </c:pt>
                  <c:pt idx="27">
                    <c:v>R1020</c:v>
                  </c:pt>
                  <c:pt idx="29">
                    <c:v>R1021</c:v>
                  </c:pt>
                  <c:pt idx="31">
                    <c:v>R1022</c:v>
                  </c:pt>
                  <c:pt idx="33">
                    <c:v>R1023</c:v>
                  </c:pt>
                  <c:pt idx="36">
                    <c:v>R1024</c:v>
                  </c:pt>
                  <c:pt idx="39">
                    <c:v>R1025</c:v>
                  </c:pt>
                  <c:pt idx="41">
                    <c:v>R1026</c:v>
                  </c:pt>
                  <c:pt idx="44">
                    <c:v>Unknown</c:v>
                  </c:pt>
                  <c:pt idx="45">
                    <c:v>#N/A</c:v>
                  </c:pt>
                </c:lvl>
              </c:multiLvlStrCache>
            </c:multiLvlStrRef>
          </c:cat>
          <c:val>
            <c:numRef>
              <c:f>' Column Bar Chart  '!$B$15:$B$79</c:f>
              <c:numCache>
                <c:formatCode>General</c:formatCode>
                <c:ptCount val="46"/>
                <c:pt idx="0">
                  <c:v>33081.373793103427</c:v>
                </c:pt>
                <c:pt idx="1">
                  <c:v>19053.224006309138</c:v>
                </c:pt>
                <c:pt idx="2">
                  <c:v>9250.3617857142908</c:v>
                </c:pt>
                <c:pt idx="3">
                  <c:v>26111.457936507926</c:v>
                </c:pt>
                <c:pt idx="4">
                  <c:v>10334.27932153393</c:v>
                </c:pt>
                <c:pt idx="5">
                  <c:v>10179.941965317917</c:v>
                </c:pt>
                <c:pt idx="6">
                  <c:v>31328.102238805965</c:v>
                </c:pt>
                <c:pt idx="7">
                  <c:v>8439.2844000000059</c:v>
                </c:pt>
                <c:pt idx="8">
                  <c:v>6890.7568235294129</c:v>
                </c:pt>
                <c:pt idx="9">
                  <c:v>13891.86</c:v>
                </c:pt>
                <c:pt idx="10">
                  <c:v>2395.17</c:v>
                </c:pt>
                <c:pt idx="11">
                  <c:v>16950.485000000001</c:v>
                </c:pt>
                <c:pt idx="12">
                  <c:v>21523.52</c:v>
                </c:pt>
                <c:pt idx="13">
                  <c:v>15675.543333333329</c:v>
                </c:pt>
                <c:pt idx="14">
                  <c:v>7570.7550000000001</c:v>
                </c:pt>
                <c:pt idx="15">
                  <c:v>39868.616250000006</c:v>
                </c:pt>
                <c:pt idx="16">
                  <c:v>16075.963333333331</c:v>
                </c:pt>
                <c:pt idx="17">
                  <c:v>8133.0084090909113</c:v>
                </c:pt>
                <c:pt idx="18">
                  <c:v>34070.595714285715</c:v>
                </c:pt>
                <c:pt idx="19">
                  <c:v>11365.621874999999</c:v>
                </c:pt>
                <c:pt idx="20">
                  <c:v>8667.3661538461529</c:v>
                </c:pt>
                <c:pt idx="21">
                  <c:v>33475.82</c:v>
                </c:pt>
                <c:pt idx="22">
                  <c:v>10139.553333333331</c:v>
                </c:pt>
                <c:pt idx="23">
                  <c:v>12570.970000000001</c:v>
                </c:pt>
                <c:pt idx="24">
                  <c:v>27621.609999999997</c:v>
                </c:pt>
                <c:pt idx="25">
                  <c:v>8116.72</c:v>
                </c:pt>
                <c:pt idx="26">
                  <c:v>12706.975999999999</c:v>
                </c:pt>
                <c:pt idx="27">
                  <c:v>6760.543333333334</c:v>
                </c:pt>
                <c:pt idx="28">
                  <c:v>11716.453333333333</c:v>
                </c:pt>
                <c:pt idx="29">
                  <c:v>7668.1787234042558</c:v>
                </c:pt>
                <c:pt idx="30">
                  <c:v>11518.785652173914</c:v>
                </c:pt>
                <c:pt idx="31">
                  <c:v>10102.026666666667</c:v>
                </c:pt>
                <c:pt idx="32">
                  <c:v>11637.812000000002</c:v>
                </c:pt>
                <c:pt idx="33">
                  <c:v>18261.7575</c:v>
                </c:pt>
                <c:pt idx="34">
                  <c:v>13457.094583333337</c:v>
                </c:pt>
                <c:pt idx="35">
                  <c:v>12785.637000000001</c:v>
                </c:pt>
                <c:pt idx="36">
                  <c:v>32732.187142857143</c:v>
                </c:pt>
                <c:pt idx="37">
                  <c:v>10174.345999999996</c:v>
                </c:pt>
                <c:pt idx="38">
                  <c:v>13360.978888888887</c:v>
                </c:pt>
                <c:pt idx="39">
                  <c:v>6886.0368421052626</c:v>
                </c:pt>
                <c:pt idx="40">
                  <c:v>10510.31380952381</c:v>
                </c:pt>
                <c:pt idx="41">
                  <c:v>18709.798000000003</c:v>
                </c:pt>
                <c:pt idx="42">
                  <c:v>11919.607857142853</c:v>
                </c:pt>
                <c:pt idx="43">
                  <c:v>12296.779729729731</c:v>
                </c:pt>
                <c:pt idx="44">
                  <c:v>20996.530000000002</c:v>
                </c:pt>
                <c:pt idx="45">
                  <c:v>#N/A</c:v>
                </c:pt>
              </c:numCache>
            </c:numRef>
          </c:val>
          <c:extLst>
            <c:ext xmlns:c16="http://schemas.microsoft.com/office/drawing/2014/chart" uri="{C3380CC4-5D6E-409C-BE32-E72D297353CC}">
              <c16:uniqueId val="{00000000-7205-43A3-966C-6C502C55BEAD}"/>
            </c:ext>
          </c:extLst>
        </c:ser>
        <c:dLbls>
          <c:showLegendKey val="0"/>
          <c:showVal val="0"/>
          <c:showCatName val="0"/>
          <c:showSerName val="0"/>
          <c:showPercent val="0"/>
          <c:showBubbleSize val="0"/>
        </c:dLbls>
        <c:gapWidth val="269"/>
        <c:overlap val="-20"/>
        <c:axId val="153556175"/>
        <c:axId val="265490735"/>
      </c:barChart>
      <c:catAx>
        <c:axId val="153556175"/>
        <c:scaling>
          <c:orientation val="minMax"/>
        </c:scaling>
        <c:delete val="0"/>
        <c:axPos val="l"/>
        <c:numFmt formatCode="General" sourceLinked="1"/>
        <c:majorTickMark val="none"/>
        <c:minorTickMark val="none"/>
        <c:tickLblPos val="nextTo"/>
        <c:spPr>
          <a:noFill/>
          <a:ln w="3175" cap="flat" cmpd="sng" algn="ctr">
            <a:solidFill>
              <a:schemeClr val="accent2">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65490735"/>
        <c:crosses val="autoZero"/>
        <c:auto val="1"/>
        <c:lblAlgn val="ctr"/>
        <c:lblOffset val="100"/>
        <c:noMultiLvlLbl val="0"/>
      </c:catAx>
      <c:valAx>
        <c:axId val="26549073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355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 Column Bar Chart  !PivotTable12</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Column Bar Chart  '!$B$6:$B$7</c:f>
              <c:strCache>
                <c:ptCount val="1"/>
                <c:pt idx="0">
                  <c:v>Diabetes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 Column Bar Chart  '!$A$8:$A$12</c:f>
              <c:strCache>
                <c:ptCount val="4"/>
                <c:pt idx="0">
                  <c:v>Normal Weight</c:v>
                </c:pt>
                <c:pt idx="1">
                  <c:v>Obesity</c:v>
                </c:pt>
                <c:pt idx="2">
                  <c:v>Overweight </c:v>
                </c:pt>
                <c:pt idx="3">
                  <c:v>Underweight </c:v>
                </c:pt>
              </c:strCache>
            </c:strRef>
          </c:cat>
          <c:val>
            <c:numRef>
              <c:f>' Column Bar Chart  '!$B$8:$B$12</c:f>
              <c:numCache>
                <c:formatCode>General</c:formatCode>
                <c:ptCount val="4"/>
                <c:pt idx="0">
                  <c:v>138</c:v>
                </c:pt>
                <c:pt idx="1">
                  <c:v>439</c:v>
                </c:pt>
                <c:pt idx="2">
                  <c:v>155</c:v>
                </c:pt>
                <c:pt idx="3">
                  <c:v>66</c:v>
                </c:pt>
              </c:numCache>
            </c:numRef>
          </c:val>
          <c:extLst>
            <c:ext xmlns:c16="http://schemas.microsoft.com/office/drawing/2014/chart" uri="{C3380CC4-5D6E-409C-BE32-E72D297353CC}">
              <c16:uniqueId val="{00000000-F05E-4BB5-BFA8-83FF84C30915}"/>
            </c:ext>
          </c:extLst>
        </c:ser>
        <c:ser>
          <c:idx val="1"/>
          <c:order val="1"/>
          <c:tx>
            <c:strRef>
              <c:f>' Column Bar Chart  '!$C$6:$C$7</c:f>
              <c:strCache>
                <c:ptCount val="1"/>
                <c:pt idx="0">
                  <c:v>Normal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 Column Bar Chart  '!$A$8:$A$12</c:f>
              <c:strCache>
                <c:ptCount val="4"/>
                <c:pt idx="0">
                  <c:v>Normal Weight</c:v>
                </c:pt>
                <c:pt idx="1">
                  <c:v>Obesity</c:v>
                </c:pt>
                <c:pt idx="2">
                  <c:v>Overweight </c:v>
                </c:pt>
                <c:pt idx="3">
                  <c:v>Underweight </c:v>
                </c:pt>
              </c:strCache>
            </c:strRef>
          </c:cat>
          <c:val>
            <c:numRef>
              <c:f>' Column Bar Chart  '!$C$8:$C$12</c:f>
              <c:numCache>
                <c:formatCode>General</c:formatCode>
                <c:ptCount val="4"/>
                <c:pt idx="0">
                  <c:v>212</c:v>
                </c:pt>
                <c:pt idx="1">
                  <c:v>565</c:v>
                </c:pt>
                <c:pt idx="2">
                  <c:v>236</c:v>
                </c:pt>
                <c:pt idx="3">
                  <c:v>82</c:v>
                </c:pt>
              </c:numCache>
            </c:numRef>
          </c:val>
          <c:extLst>
            <c:ext xmlns:c16="http://schemas.microsoft.com/office/drawing/2014/chart" uri="{C3380CC4-5D6E-409C-BE32-E72D297353CC}">
              <c16:uniqueId val="{00000006-F6B6-4F6D-BC74-1201935D2A91}"/>
            </c:ext>
          </c:extLst>
        </c:ser>
        <c:ser>
          <c:idx val="2"/>
          <c:order val="2"/>
          <c:tx>
            <c:strRef>
              <c:f>' Column Bar Chart  '!$D$6:$D$7</c:f>
              <c:strCache>
                <c:ptCount val="1"/>
                <c:pt idx="0">
                  <c:v>Prediabetes </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 Column Bar Chart  '!$A$8:$A$12</c:f>
              <c:strCache>
                <c:ptCount val="4"/>
                <c:pt idx="0">
                  <c:v>Normal Weight</c:v>
                </c:pt>
                <c:pt idx="1">
                  <c:v>Obesity</c:v>
                </c:pt>
                <c:pt idx="2">
                  <c:v>Overweight </c:v>
                </c:pt>
                <c:pt idx="3">
                  <c:v>Underweight </c:v>
                </c:pt>
              </c:strCache>
            </c:strRef>
          </c:cat>
          <c:val>
            <c:numRef>
              <c:f>' Column Bar Chart  '!$D$8:$D$12</c:f>
              <c:numCache>
                <c:formatCode>General</c:formatCode>
                <c:ptCount val="4"/>
                <c:pt idx="0">
                  <c:v>81</c:v>
                </c:pt>
                <c:pt idx="1">
                  <c:v>233</c:v>
                </c:pt>
                <c:pt idx="2">
                  <c:v>100</c:v>
                </c:pt>
                <c:pt idx="3">
                  <c:v>28</c:v>
                </c:pt>
              </c:numCache>
            </c:numRef>
          </c:val>
          <c:extLst>
            <c:ext xmlns:c16="http://schemas.microsoft.com/office/drawing/2014/chart" uri="{C3380CC4-5D6E-409C-BE32-E72D297353CC}">
              <c16:uniqueId val="{00000007-F6B6-4F6D-BC74-1201935D2A91}"/>
            </c:ext>
          </c:extLst>
        </c:ser>
        <c:dLbls>
          <c:showLegendKey val="0"/>
          <c:showVal val="0"/>
          <c:showCatName val="0"/>
          <c:showSerName val="0"/>
          <c:showPercent val="0"/>
          <c:showBubbleSize val="0"/>
        </c:dLbls>
        <c:gapWidth val="315"/>
        <c:overlap val="-40"/>
        <c:axId val="897850815"/>
        <c:axId val="265450415"/>
      </c:barChart>
      <c:catAx>
        <c:axId val="8978508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5450415"/>
        <c:crosses val="autoZero"/>
        <c:auto val="1"/>
        <c:lblAlgn val="ctr"/>
        <c:lblOffset val="100"/>
        <c:noMultiLvlLbl val="0"/>
      </c:catAx>
      <c:valAx>
        <c:axId val="2654504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785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 Column Bar Chart  !PivotTable12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b="0" i="0">
                <a:effectLst/>
              </a:rPr>
              <a:t>Healthcare Charges vs Weight Status and Diabetes Status</a:t>
            </a:r>
          </a:p>
        </c:rich>
      </c:tx>
      <c:layout>
        <c:manualLayout>
          <c:xMode val="edge"/>
          <c:yMode val="edge"/>
          <c:x val="0.2775348469790791"/>
          <c:y val="0.1048199658667467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Column Bar Chart  '!$B$6:$B$7</c:f>
              <c:strCache>
                <c:ptCount val="1"/>
                <c:pt idx="0">
                  <c:v>Diabetes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Column Bar Chart  '!$A$8:$A$12</c:f>
              <c:strCache>
                <c:ptCount val="4"/>
                <c:pt idx="0">
                  <c:v>Normal Weight</c:v>
                </c:pt>
                <c:pt idx="1">
                  <c:v>Obesity</c:v>
                </c:pt>
                <c:pt idx="2">
                  <c:v>Overweight </c:v>
                </c:pt>
                <c:pt idx="3">
                  <c:v>Underweight </c:v>
                </c:pt>
              </c:strCache>
            </c:strRef>
          </c:cat>
          <c:val>
            <c:numRef>
              <c:f>' Column Bar Chart  '!$B$8:$B$12</c:f>
              <c:numCache>
                <c:formatCode>General</c:formatCode>
                <c:ptCount val="4"/>
                <c:pt idx="0">
                  <c:v>138</c:v>
                </c:pt>
                <c:pt idx="1">
                  <c:v>439</c:v>
                </c:pt>
                <c:pt idx="2">
                  <c:v>155</c:v>
                </c:pt>
                <c:pt idx="3">
                  <c:v>66</c:v>
                </c:pt>
              </c:numCache>
            </c:numRef>
          </c:val>
          <c:extLst>
            <c:ext xmlns:c16="http://schemas.microsoft.com/office/drawing/2014/chart" uri="{C3380CC4-5D6E-409C-BE32-E72D297353CC}">
              <c16:uniqueId val="{00000000-9BBC-410D-9248-13AAD8B19C05}"/>
            </c:ext>
          </c:extLst>
        </c:ser>
        <c:ser>
          <c:idx val="1"/>
          <c:order val="1"/>
          <c:tx>
            <c:strRef>
              <c:f>' Column Bar Chart  '!$C$6:$C$7</c:f>
              <c:strCache>
                <c:ptCount val="1"/>
                <c:pt idx="0">
                  <c:v>Normal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Column Bar Chart  '!$A$8:$A$12</c:f>
              <c:strCache>
                <c:ptCount val="4"/>
                <c:pt idx="0">
                  <c:v>Normal Weight</c:v>
                </c:pt>
                <c:pt idx="1">
                  <c:v>Obesity</c:v>
                </c:pt>
                <c:pt idx="2">
                  <c:v>Overweight </c:v>
                </c:pt>
                <c:pt idx="3">
                  <c:v>Underweight </c:v>
                </c:pt>
              </c:strCache>
            </c:strRef>
          </c:cat>
          <c:val>
            <c:numRef>
              <c:f>' Column Bar Chart  '!$C$8:$C$12</c:f>
              <c:numCache>
                <c:formatCode>General</c:formatCode>
                <c:ptCount val="4"/>
                <c:pt idx="0">
                  <c:v>212</c:v>
                </c:pt>
                <c:pt idx="1">
                  <c:v>565</c:v>
                </c:pt>
                <c:pt idx="2">
                  <c:v>236</c:v>
                </c:pt>
                <c:pt idx="3">
                  <c:v>82</c:v>
                </c:pt>
              </c:numCache>
            </c:numRef>
          </c:val>
          <c:extLst>
            <c:ext xmlns:c16="http://schemas.microsoft.com/office/drawing/2014/chart" uri="{C3380CC4-5D6E-409C-BE32-E72D297353CC}">
              <c16:uniqueId val="{00000006-289C-4883-A026-05FADFA6EEA1}"/>
            </c:ext>
          </c:extLst>
        </c:ser>
        <c:ser>
          <c:idx val="2"/>
          <c:order val="2"/>
          <c:tx>
            <c:strRef>
              <c:f>' Column Bar Chart  '!$D$6:$D$7</c:f>
              <c:strCache>
                <c:ptCount val="1"/>
                <c:pt idx="0">
                  <c:v>Prediabetes </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Column Bar Chart  '!$A$8:$A$12</c:f>
              <c:strCache>
                <c:ptCount val="4"/>
                <c:pt idx="0">
                  <c:v>Normal Weight</c:v>
                </c:pt>
                <c:pt idx="1">
                  <c:v>Obesity</c:v>
                </c:pt>
                <c:pt idx="2">
                  <c:v>Overweight </c:v>
                </c:pt>
                <c:pt idx="3">
                  <c:v>Underweight </c:v>
                </c:pt>
              </c:strCache>
            </c:strRef>
          </c:cat>
          <c:val>
            <c:numRef>
              <c:f>' Column Bar Chart  '!$D$8:$D$12</c:f>
              <c:numCache>
                <c:formatCode>General</c:formatCode>
                <c:ptCount val="4"/>
                <c:pt idx="0">
                  <c:v>81</c:v>
                </c:pt>
                <c:pt idx="1">
                  <c:v>233</c:v>
                </c:pt>
                <c:pt idx="2">
                  <c:v>100</c:v>
                </c:pt>
                <c:pt idx="3">
                  <c:v>28</c:v>
                </c:pt>
              </c:numCache>
            </c:numRef>
          </c:val>
          <c:extLst>
            <c:ext xmlns:c16="http://schemas.microsoft.com/office/drawing/2014/chart" uri="{C3380CC4-5D6E-409C-BE32-E72D297353CC}">
              <c16:uniqueId val="{00000007-289C-4883-A026-05FADFA6EEA1}"/>
            </c:ext>
          </c:extLst>
        </c:ser>
        <c:dLbls>
          <c:showLegendKey val="0"/>
          <c:showVal val="0"/>
          <c:showCatName val="0"/>
          <c:showSerName val="0"/>
          <c:showPercent val="0"/>
          <c:showBubbleSize val="0"/>
        </c:dLbls>
        <c:gapWidth val="115"/>
        <c:overlap val="-20"/>
        <c:axId val="153562671"/>
        <c:axId val="265440815"/>
      </c:barChart>
      <c:catAx>
        <c:axId val="1535626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5440815"/>
        <c:crosses val="autoZero"/>
        <c:auto val="1"/>
        <c:lblAlgn val="ctr"/>
        <c:lblOffset val="100"/>
        <c:noMultiLvlLbl val="0"/>
      </c:catAx>
      <c:valAx>
        <c:axId val="2654408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56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1.xlsx]Pie Donut Chart !PivotTable1</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a:t>
            </a:r>
            <a:r>
              <a:rPr lang="en-US" baseline="0"/>
              <a:t> history/Smokers</a:t>
            </a:r>
            <a:endParaRPr lang="en-US"/>
          </a:p>
        </c:rich>
      </c:tx>
      <c:layout>
        <c:manualLayout>
          <c:xMode val="edge"/>
          <c:yMode val="edge"/>
          <c:x val="0.21999999999999997"/>
          <c:y val="6.17407001340022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8333228346456691E-2"/>
          <c:y val="0.28707133944322533"/>
          <c:w val="0.48066687664041996"/>
          <c:h val="0.61560819241857068"/>
        </c:manualLayout>
      </c:layout>
      <c:doughnutChart>
        <c:varyColors val="1"/>
        <c:ser>
          <c:idx val="0"/>
          <c:order val="0"/>
          <c:tx>
            <c:strRef>
              <c:f>'Pie Donut Chart '!$B$8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EC5-4C73-9A49-0166BE11BD3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EC5-4C73-9A49-0166BE11BD3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Donut Chart '!$A$9:$A$11</c:f>
              <c:strCache>
                <c:ptCount val="2"/>
                <c:pt idx="0">
                  <c:v>No</c:v>
                </c:pt>
                <c:pt idx="1">
                  <c:v>Yes</c:v>
                </c:pt>
              </c:strCache>
            </c:strRef>
          </c:cat>
          <c:val>
            <c:numRef>
              <c:f>'Pie Donut Chart '!$B$9:$B$11</c:f>
              <c:numCache>
                <c:formatCode>General</c:formatCode>
                <c:ptCount val="2"/>
                <c:pt idx="0">
                  <c:v>1944</c:v>
                </c:pt>
                <c:pt idx="1">
                  <c:v>391</c:v>
                </c:pt>
              </c:numCache>
            </c:numRef>
          </c:val>
          <c:extLst>
            <c:ext xmlns:c16="http://schemas.microsoft.com/office/drawing/2014/chart" uri="{C3380CC4-5D6E-409C-BE32-E72D297353CC}">
              <c16:uniqueId val="{00000000-1A12-4690-B116-61CCF618439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3466666666666671"/>
          <c:y val="0.2586149041496395"/>
          <c:w val="0.33333333333333331"/>
          <c:h val="0.6777655957562266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1.xlsx]Pie Donut Chart !PivotTable7</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4101259668891997"/>
          <c:y val="0.23352080989876264"/>
          <c:w val="0.35259443175997707"/>
          <c:h val="0.60914885639295091"/>
        </c:manualLayout>
      </c:layout>
      <c:doughnutChart>
        <c:varyColors val="1"/>
        <c:ser>
          <c:idx val="0"/>
          <c:order val="0"/>
          <c:tx>
            <c:strRef>
              <c:f>'Pie Donut Chart '!$B$16</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672B-4DF4-9FFD-35AA713128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672B-4DF4-9FFD-35AA713128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Donut Chart '!$A$17:$A$19</c:f>
              <c:strCache>
                <c:ptCount val="2"/>
                <c:pt idx="0">
                  <c:v>No</c:v>
                </c:pt>
                <c:pt idx="1">
                  <c:v>yes</c:v>
                </c:pt>
              </c:strCache>
            </c:strRef>
          </c:cat>
          <c:val>
            <c:numRef>
              <c:f>'Pie Donut Chart '!$B$17:$B$19</c:f>
              <c:numCache>
                <c:formatCode>General</c:formatCode>
                <c:ptCount val="2"/>
                <c:pt idx="0">
                  <c:v>1417</c:v>
                </c:pt>
                <c:pt idx="1">
                  <c:v>162</c:v>
                </c:pt>
              </c:numCache>
            </c:numRef>
          </c:val>
          <c:extLst>
            <c:ext xmlns:c16="http://schemas.microsoft.com/office/drawing/2014/chart" uri="{C3380CC4-5D6E-409C-BE32-E72D297353CC}">
              <c16:uniqueId val="{0000000F-672B-4DF4-9FFD-35AA713128BC}"/>
            </c:ext>
          </c:extLst>
        </c:ser>
        <c:ser>
          <c:idx val="1"/>
          <c:order val="1"/>
          <c:tx>
            <c:strRef>
              <c:f>'Pie Donut Chart '!$C$16</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672B-4DF4-9FFD-35AA713128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672B-4DF4-9FFD-35AA713128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Donut Chart '!$A$17:$A$19</c:f>
              <c:strCache>
                <c:ptCount val="2"/>
                <c:pt idx="0">
                  <c:v>No</c:v>
                </c:pt>
                <c:pt idx="1">
                  <c:v>yes</c:v>
                </c:pt>
              </c:strCache>
            </c:strRef>
          </c:cat>
          <c:val>
            <c:numRef>
              <c:f>'Pie Donut Chart '!$C$17:$C$19</c:f>
              <c:numCache>
                <c:formatCode>General</c:formatCode>
                <c:ptCount val="2"/>
                <c:pt idx="0">
                  <c:v>6.6704427202190848</c:v>
                </c:pt>
                <c:pt idx="1">
                  <c:v>5.1876388888888894</c:v>
                </c:pt>
              </c:numCache>
            </c:numRef>
          </c:val>
          <c:extLst>
            <c:ext xmlns:c16="http://schemas.microsoft.com/office/drawing/2014/chart" uri="{C3380CC4-5D6E-409C-BE32-E72D297353CC}">
              <c16:uniqueId val="{00000015-672B-4DF4-9FFD-35AA713128B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 Column Bar Chart  !PivotTable13</c:name>
    <c:fmtId val="16"/>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025371828521433E-2"/>
          <c:y val="0.14712744240303297"/>
          <c:w val="0.87345603674540695"/>
          <c:h val="0.46971857684456109"/>
        </c:manualLayout>
      </c:layout>
      <c:barChart>
        <c:barDir val="col"/>
        <c:grouping val="clustered"/>
        <c:varyColors val="0"/>
        <c:ser>
          <c:idx val="0"/>
          <c:order val="0"/>
          <c:tx>
            <c:strRef>
              <c:f>' Column Bar Chart  '!$B$14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 Column Bar Chart  '!$A$15:$A$79</c:f>
              <c:multiLvlStrCache>
                <c:ptCount val="46"/>
                <c:lvl>
                  <c:pt idx="0">
                    <c:v>tier - 1</c:v>
                  </c:pt>
                  <c:pt idx="1">
                    <c:v>tier - 2</c:v>
                  </c:pt>
                  <c:pt idx="2">
                    <c:v>tier - 3</c:v>
                  </c:pt>
                  <c:pt idx="3">
                    <c:v>tier - 1</c:v>
                  </c:pt>
                  <c:pt idx="4">
                    <c:v>tier - 2</c:v>
                  </c:pt>
                  <c:pt idx="5">
                    <c:v>tier - 3</c:v>
                  </c:pt>
                  <c:pt idx="6">
                    <c:v>tier - 1</c:v>
                  </c:pt>
                  <c:pt idx="7">
                    <c:v>tier - 2</c:v>
                  </c:pt>
                  <c:pt idx="8">
                    <c:v>tier - 3</c:v>
                  </c:pt>
                  <c:pt idx="9">
                    <c:v>tier - 1</c:v>
                  </c:pt>
                  <c:pt idx="10">
                    <c:v>tier - 2</c:v>
                  </c:pt>
                  <c:pt idx="11">
                    <c:v>tier - 3</c:v>
                  </c:pt>
                  <c:pt idx="12">
                    <c:v>tier - 1</c:v>
                  </c:pt>
                  <c:pt idx="13">
                    <c:v>tier - 2</c:v>
                  </c:pt>
                  <c:pt idx="14">
                    <c:v>tier - 3</c:v>
                  </c:pt>
                  <c:pt idx="15">
                    <c:v>tier - 1</c:v>
                  </c:pt>
                  <c:pt idx="16">
                    <c:v>tier - 2</c:v>
                  </c:pt>
                  <c:pt idx="17">
                    <c:v>tier - 3</c:v>
                  </c:pt>
                  <c:pt idx="18">
                    <c:v>tier - 1</c:v>
                  </c:pt>
                  <c:pt idx="19">
                    <c:v>tier - 2</c:v>
                  </c:pt>
                  <c:pt idx="20">
                    <c:v>tier - 3</c:v>
                  </c:pt>
                  <c:pt idx="21">
                    <c:v>tier - 1</c:v>
                  </c:pt>
                  <c:pt idx="22">
                    <c:v>tier - 2</c:v>
                  </c:pt>
                  <c:pt idx="23">
                    <c:v>tier - 3</c:v>
                  </c:pt>
                  <c:pt idx="24">
                    <c:v>tier - 1</c:v>
                  </c:pt>
                  <c:pt idx="25">
                    <c:v>tier - 2</c:v>
                  </c:pt>
                  <c:pt idx="26">
                    <c:v>tier - 3</c:v>
                  </c:pt>
                  <c:pt idx="27">
                    <c:v>tier - 2</c:v>
                  </c:pt>
                  <c:pt idx="28">
                    <c:v>tier - 3</c:v>
                  </c:pt>
                  <c:pt idx="29">
                    <c:v>tier - 2</c:v>
                  </c:pt>
                  <c:pt idx="30">
                    <c:v>tier - 3</c:v>
                  </c:pt>
                  <c:pt idx="31">
                    <c:v>tier - 2</c:v>
                  </c:pt>
                  <c:pt idx="32">
                    <c:v>tier - 3</c:v>
                  </c:pt>
                  <c:pt idx="33">
                    <c:v>tier - 1</c:v>
                  </c:pt>
                  <c:pt idx="34">
                    <c:v>tier - 2</c:v>
                  </c:pt>
                  <c:pt idx="35">
                    <c:v>tier - 3</c:v>
                  </c:pt>
                  <c:pt idx="36">
                    <c:v>tier - 1</c:v>
                  </c:pt>
                  <c:pt idx="37">
                    <c:v>tier - 2</c:v>
                  </c:pt>
                  <c:pt idx="38">
                    <c:v>tier - 3</c:v>
                  </c:pt>
                  <c:pt idx="39">
                    <c:v>tier - 2</c:v>
                  </c:pt>
                  <c:pt idx="40">
                    <c:v>tier - 3</c:v>
                  </c:pt>
                  <c:pt idx="41">
                    <c:v>tier - 1</c:v>
                  </c:pt>
                  <c:pt idx="42">
                    <c:v>tier - 2</c:v>
                  </c:pt>
                  <c:pt idx="43">
                    <c:v>tier - 3</c:v>
                  </c:pt>
                  <c:pt idx="44">
                    <c:v>tier - 1</c:v>
                  </c:pt>
                  <c:pt idx="45">
                    <c:v>#N/A</c:v>
                  </c:pt>
                </c:lvl>
                <c:lvl>
                  <c:pt idx="0">
                    <c:v>R1011</c:v>
                  </c:pt>
                  <c:pt idx="3">
                    <c:v>R1012</c:v>
                  </c:pt>
                  <c:pt idx="6">
                    <c:v>R1013</c:v>
                  </c:pt>
                  <c:pt idx="9">
                    <c:v>R1014</c:v>
                  </c:pt>
                  <c:pt idx="12">
                    <c:v>R1015</c:v>
                  </c:pt>
                  <c:pt idx="15">
                    <c:v>R1016</c:v>
                  </c:pt>
                  <c:pt idx="18">
                    <c:v>R1017</c:v>
                  </c:pt>
                  <c:pt idx="21">
                    <c:v>R1018</c:v>
                  </c:pt>
                  <c:pt idx="24">
                    <c:v>R1019</c:v>
                  </c:pt>
                  <c:pt idx="27">
                    <c:v>R1020</c:v>
                  </c:pt>
                  <c:pt idx="29">
                    <c:v>R1021</c:v>
                  </c:pt>
                  <c:pt idx="31">
                    <c:v>R1022</c:v>
                  </c:pt>
                  <c:pt idx="33">
                    <c:v>R1023</c:v>
                  </c:pt>
                  <c:pt idx="36">
                    <c:v>R1024</c:v>
                  </c:pt>
                  <c:pt idx="39">
                    <c:v>R1025</c:v>
                  </c:pt>
                  <c:pt idx="41">
                    <c:v>R1026</c:v>
                  </c:pt>
                  <c:pt idx="44">
                    <c:v>Unknown</c:v>
                  </c:pt>
                  <c:pt idx="45">
                    <c:v>#N/A</c:v>
                  </c:pt>
                </c:lvl>
              </c:multiLvlStrCache>
            </c:multiLvlStrRef>
          </c:cat>
          <c:val>
            <c:numRef>
              <c:f>' Column Bar Chart  '!$B$15:$B$79</c:f>
              <c:numCache>
                <c:formatCode>General</c:formatCode>
                <c:ptCount val="46"/>
                <c:pt idx="0">
                  <c:v>33081.373793103427</c:v>
                </c:pt>
                <c:pt idx="1">
                  <c:v>19053.224006309138</c:v>
                </c:pt>
                <c:pt idx="2">
                  <c:v>9250.3617857142908</c:v>
                </c:pt>
                <c:pt idx="3">
                  <c:v>26111.457936507926</c:v>
                </c:pt>
                <c:pt idx="4">
                  <c:v>10334.27932153393</c:v>
                </c:pt>
                <c:pt idx="5">
                  <c:v>10179.941965317917</c:v>
                </c:pt>
                <c:pt idx="6">
                  <c:v>31328.102238805965</c:v>
                </c:pt>
                <c:pt idx="7">
                  <c:v>8439.2844000000059</c:v>
                </c:pt>
                <c:pt idx="8">
                  <c:v>6890.7568235294129</c:v>
                </c:pt>
                <c:pt idx="9">
                  <c:v>13891.86</c:v>
                </c:pt>
                <c:pt idx="10">
                  <c:v>2395.17</c:v>
                </c:pt>
                <c:pt idx="11">
                  <c:v>16950.485000000001</c:v>
                </c:pt>
                <c:pt idx="12">
                  <c:v>21523.52</c:v>
                </c:pt>
                <c:pt idx="13">
                  <c:v>15675.543333333329</c:v>
                </c:pt>
                <c:pt idx="14">
                  <c:v>7570.7550000000001</c:v>
                </c:pt>
                <c:pt idx="15">
                  <c:v>39868.616250000006</c:v>
                </c:pt>
                <c:pt idx="16">
                  <c:v>16075.963333333331</c:v>
                </c:pt>
                <c:pt idx="17">
                  <c:v>8133.0084090909113</c:v>
                </c:pt>
                <c:pt idx="18">
                  <c:v>34070.595714285715</c:v>
                </c:pt>
                <c:pt idx="19">
                  <c:v>11365.621874999999</c:v>
                </c:pt>
                <c:pt idx="20">
                  <c:v>8667.3661538461529</c:v>
                </c:pt>
                <c:pt idx="21">
                  <c:v>33475.82</c:v>
                </c:pt>
                <c:pt idx="22">
                  <c:v>10139.553333333331</c:v>
                </c:pt>
                <c:pt idx="23">
                  <c:v>12570.970000000001</c:v>
                </c:pt>
                <c:pt idx="24">
                  <c:v>27621.609999999997</c:v>
                </c:pt>
                <c:pt idx="25">
                  <c:v>8116.72</c:v>
                </c:pt>
                <c:pt idx="26">
                  <c:v>12706.975999999999</c:v>
                </c:pt>
                <c:pt idx="27">
                  <c:v>6760.543333333334</c:v>
                </c:pt>
                <c:pt idx="28">
                  <c:v>11716.453333333333</c:v>
                </c:pt>
                <c:pt idx="29">
                  <c:v>7668.1787234042558</c:v>
                </c:pt>
                <c:pt idx="30">
                  <c:v>11518.785652173914</c:v>
                </c:pt>
                <c:pt idx="31">
                  <c:v>10102.026666666667</c:v>
                </c:pt>
                <c:pt idx="32">
                  <c:v>11637.812000000002</c:v>
                </c:pt>
                <c:pt idx="33">
                  <c:v>18261.7575</c:v>
                </c:pt>
                <c:pt idx="34">
                  <c:v>13457.094583333337</c:v>
                </c:pt>
                <c:pt idx="35">
                  <c:v>12785.637000000001</c:v>
                </c:pt>
                <c:pt idx="36">
                  <c:v>32732.187142857143</c:v>
                </c:pt>
                <c:pt idx="37">
                  <c:v>10174.345999999996</c:v>
                </c:pt>
                <c:pt idx="38">
                  <c:v>13360.978888888887</c:v>
                </c:pt>
                <c:pt idx="39">
                  <c:v>6886.0368421052626</c:v>
                </c:pt>
                <c:pt idx="40">
                  <c:v>10510.31380952381</c:v>
                </c:pt>
                <c:pt idx="41">
                  <c:v>18709.798000000003</c:v>
                </c:pt>
                <c:pt idx="42">
                  <c:v>11919.607857142853</c:v>
                </c:pt>
                <c:pt idx="43">
                  <c:v>12296.779729729731</c:v>
                </c:pt>
                <c:pt idx="44">
                  <c:v>20996.530000000002</c:v>
                </c:pt>
                <c:pt idx="45">
                  <c:v>#N/A</c:v>
                </c:pt>
              </c:numCache>
            </c:numRef>
          </c:val>
          <c:extLst>
            <c:ext xmlns:c16="http://schemas.microsoft.com/office/drawing/2014/chart" uri="{C3380CC4-5D6E-409C-BE32-E72D297353CC}">
              <c16:uniqueId val="{00000000-DC4E-43C0-9579-68B9AF1F77DB}"/>
            </c:ext>
          </c:extLst>
        </c:ser>
        <c:dLbls>
          <c:showLegendKey val="0"/>
          <c:showVal val="0"/>
          <c:showCatName val="0"/>
          <c:showSerName val="0"/>
          <c:showPercent val="0"/>
          <c:showBubbleSize val="0"/>
        </c:dLbls>
        <c:gapWidth val="315"/>
        <c:overlap val="-40"/>
        <c:axId val="109885471"/>
        <c:axId val="265463855"/>
      </c:barChart>
      <c:catAx>
        <c:axId val="1098854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5463855"/>
        <c:crosses val="autoZero"/>
        <c:auto val="1"/>
        <c:lblAlgn val="ctr"/>
        <c:lblOffset val="100"/>
        <c:noMultiLvlLbl val="0"/>
      </c:catAx>
      <c:valAx>
        <c:axId val="2654638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88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 Column Bar Chart  !PivotTable13</c:name>
    <c:fmtId val="1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Avg charges for each hospital tier within different states</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2"/>
            </a:fgClr>
            <a:bgClr>
              <a:schemeClr val="lt1"/>
            </a:bgClr>
          </a:pattFill>
          <a:ln>
            <a:noFill/>
          </a:ln>
          <a:effectLst/>
        </c:spPr>
        <c:marker>
          <c:spPr>
            <a:solidFill>
              <a:schemeClr val="accent2"/>
            </a:solidFill>
            <a:ln w="22225">
              <a:solidFill>
                <a:schemeClr val="lt1"/>
              </a:solidFill>
              <a:round/>
            </a:ln>
            <a:effectLst/>
          </c:spPr>
        </c:marker>
        <c:dLbl>
          <c:idx val="0"/>
          <c:spPr>
            <a:solidFill>
              <a:schemeClr val="accent2">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1"/>
        <c:spPr>
          <a:pattFill prst="ltUpDiag">
            <a:fgClr>
              <a:schemeClr val="accent2"/>
            </a:fgClr>
            <a:bgClr>
              <a:schemeClr val="lt1"/>
            </a:bgClr>
          </a:pattFill>
          <a:ln>
            <a:noFill/>
          </a:ln>
          <a:effectLst/>
        </c:spP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2"/>
        <c:spPr>
          <a:pattFill prst="ltUpDiag">
            <a:fgClr>
              <a:schemeClr val="accent2"/>
            </a:fgClr>
            <a:bgClr>
              <a:schemeClr val="lt1"/>
            </a:bgClr>
          </a:pattFill>
          <a:ln>
            <a:noFill/>
          </a:ln>
          <a:effectLst/>
        </c:spP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3"/>
        <c:spPr>
          <a:pattFill prst="ltUpDiag">
            <a:fgClr>
              <a:schemeClr val="accent2"/>
            </a:fgClr>
            <a:bgClr>
              <a:schemeClr val="lt1"/>
            </a:bgClr>
          </a:pattFill>
          <a:ln>
            <a:noFill/>
          </a:ln>
          <a:effectLst/>
        </c:spPr>
        <c:marker>
          <c:symbol val="none"/>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Column Bar Chart  '!$B$14</c:f>
              <c:strCache>
                <c:ptCount val="1"/>
                <c:pt idx="0">
                  <c:v>Total</c:v>
                </c:pt>
              </c:strCache>
            </c:strRef>
          </c:tx>
          <c:spPr>
            <a:pattFill prst="ltUpDiag">
              <a:fgClr>
                <a:schemeClr val="accent2"/>
              </a:fgClr>
              <a:bgClr>
                <a:schemeClr val="lt1"/>
              </a:bgClr>
            </a:pattFill>
            <a:ln>
              <a:noFill/>
            </a:ln>
            <a:effectLst/>
          </c:spPr>
          <c:invertIfNegative val="0"/>
          <c:cat>
            <c:multiLvlStrRef>
              <c:f>' Column Bar Chart  '!$A$15:$A$79</c:f>
              <c:multiLvlStrCache>
                <c:ptCount val="46"/>
                <c:lvl>
                  <c:pt idx="0">
                    <c:v>tier - 1</c:v>
                  </c:pt>
                  <c:pt idx="1">
                    <c:v>tier - 2</c:v>
                  </c:pt>
                  <c:pt idx="2">
                    <c:v>tier - 3</c:v>
                  </c:pt>
                  <c:pt idx="3">
                    <c:v>tier - 1</c:v>
                  </c:pt>
                  <c:pt idx="4">
                    <c:v>tier - 2</c:v>
                  </c:pt>
                  <c:pt idx="5">
                    <c:v>tier - 3</c:v>
                  </c:pt>
                  <c:pt idx="6">
                    <c:v>tier - 1</c:v>
                  </c:pt>
                  <c:pt idx="7">
                    <c:v>tier - 2</c:v>
                  </c:pt>
                  <c:pt idx="8">
                    <c:v>tier - 3</c:v>
                  </c:pt>
                  <c:pt idx="9">
                    <c:v>tier - 1</c:v>
                  </c:pt>
                  <c:pt idx="10">
                    <c:v>tier - 2</c:v>
                  </c:pt>
                  <c:pt idx="11">
                    <c:v>tier - 3</c:v>
                  </c:pt>
                  <c:pt idx="12">
                    <c:v>tier - 1</c:v>
                  </c:pt>
                  <c:pt idx="13">
                    <c:v>tier - 2</c:v>
                  </c:pt>
                  <c:pt idx="14">
                    <c:v>tier - 3</c:v>
                  </c:pt>
                  <c:pt idx="15">
                    <c:v>tier - 1</c:v>
                  </c:pt>
                  <c:pt idx="16">
                    <c:v>tier - 2</c:v>
                  </c:pt>
                  <c:pt idx="17">
                    <c:v>tier - 3</c:v>
                  </c:pt>
                  <c:pt idx="18">
                    <c:v>tier - 1</c:v>
                  </c:pt>
                  <c:pt idx="19">
                    <c:v>tier - 2</c:v>
                  </c:pt>
                  <c:pt idx="20">
                    <c:v>tier - 3</c:v>
                  </c:pt>
                  <c:pt idx="21">
                    <c:v>tier - 1</c:v>
                  </c:pt>
                  <c:pt idx="22">
                    <c:v>tier - 2</c:v>
                  </c:pt>
                  <c:pt idx="23">
                    <c:v>tier - 3</c:v>
                  </c:pt>
                  <c:pt idx="24">
                    <c:v>tier - 1</c:v>
                  </c:pt>
                  <c:pt idx="25">
                    <c:v>tier - 2</c:v>
                  </c:pt>
                  <c:pt idx="26">
                    <c:v>tier - 3</c:v>
                  </c:pt>
                  <c:pt idx="27">
                    <c:v>tier - 2</c:v>
                  </c:pt>
                  <c:pt idx="28">
                    <c:v>tier - 3</c:v>
                  </c:pt>
                  <c:pt idx="29">
                    <c:v>tier - 2</c:v>
                  </c:pt>
                  <c:pt idx="30">
                    <c:v>tier - 3</c:v>
                  </c:pt>
                  <c:pt idx="31">
                    <c:v>tier - 2</c:v>
                  </c:pt>
                  <c:pt idx="32">
                    <c:v>tier - 3</c:v>
                  </c:pt>
                  <c:pt idx="33">
                    <c:v>tier - 1</c:v>
                  </c:pt>
                  <c:pt idx="34">
                    <c:v>tier - 2</c:v>
                  </c:pt>
                  <c:pt idx="35">
                    <c:v>tier - 3</c:v>
                  </c:pt>
                  <c:pt idx="36">
                    <c:v>tier - 1</c:v>
                  </c:pt>
                  <c:pt idx="37">
                    <c:v>tier - 2</c:v>
                  </c:pt>
                  <c:pt idx="38">
                    <c:v>tier - 3</c:v>
                  </c:pt>
                  <c:pt idx="39">
                    <c:v>tier - 2</c:v>
                  </c:pt>
                  <c:pt idx="40">
                    <c:v>tier - 3</c:v>
                  </c:pt>
                  <c:pt idx="41">
                    <c:v>tier - 1</c:v>
                  </c:pt>
                  <c:pt idx="42">
                    <c:v>tier - 2</c:v>
                  </c:pt>
                  <c:pt idx="43">
                    <c:v>tier - 3</c:v>
                  </c:pt>
                  <c:pt idx="44">
                    <c:v>tier - 1</c:v>
                  </c:pt>
                  <c:pt idx="45">
                    <c:v>#N/A</c:v>
                  </c:pt>
                </c:lvl>
                <c:lvl>
                  <c:pt idx="0">
                    <c:v>R1011</c:v>
                  </c:pt>
                  <c:pt idx="3">
                    <c:v>R1012</c:v>
                  </c:pt>
                  <c:pt idx="6">
                    <c:v>R1013</c:v>
                  </c:pt>
                  <c:pt idx="9">
                    <c:v>R1014</c:v>
                  </c:pt>
                  <c:pt idx="12">
                    <c:v>R1015</c:v>
                  </c:pt>
                  <c:pt idx="15">
                    <c:v>R1016</c:v>
                  </c:pt>
                  <c:pt idx="18">
                    <c:v>R1017</c:v>
                  </c:pt>
                  <c:pt idx="21">
                    <c:v>R1018</c:v>
                  </c:pt>
                  <c:pt idx="24">
                    <c:v>R1019</c:v>
                  </c:pt>
                  <c:pt idx="27">
                    <c:v>R1020</c:v>
                  </c:pt>
                  <c:pt idx="29">
                    <c:v>R1021</c:v>
                  </c:pt>
                  <c:pt idx="31">
                    <c:v>R1022</c:v>
                  </c:pt>
                  <c:pt idx="33">
                    <c:v>R1023</c:v>
                  </c:pt>
                  <c:pt idx="36">
                    <c:v>R1024</c:v>
                  </c:pt>
                  <c:pt idx="39">
                    <c:v>R1025</c:v>
                  </c:pt>
                  <c:pt idx="41">
                    <c:v>R1026</c:v>
                  </c:pt>
                  <c:pt idx="44">
                    <c:v>Unknown</c:v>
                  </c:pt>
                  <c:pt idx="45">
                    <c:v>#N/A</c:v>
                  </c:pt>
                </c:lvl>
              </c:multiLvlStrCache>
            </c:multiLvlStrRef>
          </c:cat>
          <c:val>
            <c:numRef>
              <c:f>' Column Bar Chart  '!$B$15:$B$79</c:f>
              <c:numCache>
                <c:formatCode>General</c:formatCode>
                <c:ptCount val="46"/>
                <c:pt idx="0">
                  <c:v>33081.373793103427</c:v>
                </c:pt>
                <c:pt idx="1">
                  <c:v>19053.224006309138</c:v>
                </c:pt>
                <c:pt idx="2">
                  <c:v>9250.3617857142908</c:v>
                </c:pt>
                <c:pt idx="3">
                  <c:v>26111.457936507926</c:v>
                </c:pt>
                <c:pt idx="4">
                  <c:v>10334.27932153393</c:v>
                </c:pt>
                <c:pt idx="5">
                  <c:v>10179.941965317917</c:v>
                </c:pt>
                <c:pt idx="6">
                  <c:v>31328.102238805965</c:v>
                </c:pt>
                <c:pt idx="7">
                  <c:v>8439.2844000000059</c:v>
                </c:pt>
                <c:pt idx="8">
                  <c:v>6890.7568235294129</c:v>
                </c:pt>
                <c:pt idx="9">
                  <c:v>13891.86</c:v>
                </c:pt>
                <c:pt idx="10">
                  <c:v>2395.17</c:v>
                </c:pt>
                <c:pt idx="11">
                  <c:v>16950.485000000001</c:v>
                </c:pt>
                <c:pt idx="12">
                  <c:v>21523.52</c:v>
                </c:pt>
                <c:pt idx="13">
                  <c:v>15675.543333333329</c:v>
                </c:pt>
                <c:pt idx="14">
                  <c:v>7570.7550000000001</c:v>
                </c:pt>
                <c:pt idx="15">
                  <c:v>39868.616250000006</c:v>
                </c:pt>
                <c:pt idx="16">
                  <c:v>16075.963333333331</c:v>
                </c:pt>
                <c:pt idx="17">
                  <c:v>8133.0084090909113</c:v>
                </c:pt>
                <c:pt idx="18">
                  <c:v>34070.595714285715</c:v>
                </c:pt>
                <c:pt idx="19">
                  <c:v>11365.621874999999</c:v>
                </c:pt>
                <c:pt idx="20">
                  <c:v>8667.3661538461529</c:v>
                </c:pt>
                <c:pt idx="21">
                  <c:v>33475.82</c:v>
                </c:pt>
                <c:pt idx="22">
                  <c:v>10139.553333333331</c:v>
                </c:pt>
                <c:pt idx="23">
                  <c:v>12570.970000000001</c:v>
                </c:pt>
                <c:pt idx="24">
                  <c:v>27621.609999999997</c:v>
                </c:pt>
                <c:pt idx="25">
                  <c:v>8116.72</c:v>
                </c:pt>
                <c:pt idx="26">
                  <c:v>12706.975999999999</c:v>
                </c:pt>
                <c:pt idx="27">
                  <c:v>6760.543333333334</c:v>
                </c:pt>
                <c:pt idx="28">
                  <c:v>11716.453333333333</c:v>
                </c:pt>
                <c:pt idx="29">
                  <c:v>7668.1787234042558</c:v>
                </c:pt>
                <c:pt idx="30">
                  <c:v>11518.785652173914</c:v>
                </c:pt>
                <c:pt idx="31">
                  <c:v>10102.026666666667</c:v>
                </c:pt>
                <c:pt idx="32">
                  <c:v>11637.812000000002</c:v>
                </c:pt>
                <c:pt idx="33">
                  <c:v>18261.7575</c:v>
                </c:pt>
                <c:pt idx="34">
                  <c:v>13457.094583333337</c:v>
                </c:pt>
                <c:pt idx="35">
                  <c:v>12785.637000000001</c:v>
                </c:pt>
                <c:pt idx="36">
                  <c:v>32732.187142857143</c:v>
                </c:pt>
                <c:pt idx="37">
                  <c:v>10174.345999999996</c:v>
                </c:pt>
                <c:pt idx="38">
                  <c:v>13360.978888888887</c:v>
                </c:pt>
                <c:pt idx="39">
                  <c:v>6886.0368421052626</c:v>
                </c:pt>
                <c:pt idx="40">
                  <c:v>10510.31380952381</c:v>
                </c:pt>
                <c:pt idx="41">
                  <c:v>18709.798000000003</c:v>
                </c:pt>
                <c:pt idx="42">
                  <c:v>11919.607857142853</c:v>
                </c:pt>
                <c:pt idx="43">
                  <c:v>12296.779729729731</c:v>
                </c:pt>
                <c:pt idx="44">
                  <c:v>20996.530000000002</c:v>
                </c:pt>
                <c:pt idx="45">
                  <c:v>#N/A</c:v>
                </c:pt>
              </c:numCache>
            </c:numRef>
          </c:val>
          <c:extLst>
            <c:ext xmlns:c16="http://schemas.microsoft.com/office/drawing/2014/chart" uri="{C3380CC4-5D6E-409C-BE32-E72D297353CC}">
              <c16:uniqueId val="{00000002-3DFE-490F-BAC2-3C70A70BF0CB}"/>
            </c:ext>
          </c:extLst>
        </c:ser>
        <c:dLbls>
          <c:showLegendKey val="0"/>
          <c:showVal val="0"/>
          <c:showCatName val="0"/>
          <c:showSerName val="0"/>
          <c:showPercent val="0"/>
          <c:showBubbleSize val="0"/>
        </c:dLbls>
        <c:gapWidth val="269"/>
        <c:overlap val="-20"/>
        <c:axId val="153556175"/>
        <c:axId val="265490735"/>
      </c:barChart>
      <c:catAx>
        <c:axId val="153556175"/>
        <c:scaling>
          <c:orientation val="minMax"/>
        </c:scaling>
        <c:delete val="0"/>
        <c:axPos val="l"/>
        <c:numFmt formatCode="General" sourceLinked="1"/>
        <c:majorTickMark val="none"/>
        <c:minorTickMark val="none"/>
        <c:tickLblPos val="nextTo"/>
        <c:spPr>
          <a:noFill/>
          <a:ln w="3175" cap="flat" cmpd="sng" algn="ctr">
            <a:solidFill>
              <a:schemeClr val="accent2">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65490735"/>
        <c:crosses val="autoZero"/>
        <c:auto val="1"/>
        <c:lblAlgn val="ctr"/>
        <c:lblOffset val="100"/>
        <c:noMultiLvlLbl val="0"/>
      </c:catAx>
      <c:valAx>
        <c:axId val="26549073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355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1.xlsx]LineScatter Plot  !PivotTable1</c:name>
    <c:fmtId val="7"/>
  </c:pivotSource>
  <c:chart>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'LineScatter Plot  '!$B$3</c:f>
              <c:strCache>
                <c:ptCount val="1"/>
                <c:pt idx="0">
                  <c:v>Average of HBA1C</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'LineScatter Plot  '!$A$4:$A$52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'LineScatter Plot  '!$B$4:$B$52</c:f>
              <c:numCache>
                <c:formatCode>General</c:formatCode>
                <c:ptCount val="48"/>
                <c:pt idx="0">
                  <c:v>6.5789978586723761</c:v>
                </c:pt>
                <c:pt idx="1">
                  <c:v>6.5789978586723761</c:v>
                </c:pt>
                <c:pt idx="2">
                  <c:v>6.5789978586723761</c:v>
                </c:pt>
                <c:pt idx="3">
                  <c:v>6.5789978586723761</c:v>
                </c:pt>
                <c:pt idx="4">
                  <c:v>6.5789978586723761</c:v>
                </c:pt>
                <c:pt idx="5">
                  <c:v>6.5789978586723761</c:v>
                </c:pt>
                <c:pt idx="6">
                  <c:v>6.5789978586723761</c:v>
                </c:pt>
                <c:pt idx="7">
                  <c:v>6.5789978586723761</c:v>
                </c:pt>
                <c:pt idx="8">
                  <c:v>6.5789978586723761</c:v>
                </c:pt>
                <c:pt idx="9">
                  <c:v>6.5789978586723761</c:v>
                </c:pt>
                <c:pt idx="10">
                  <c:v>6.5789978586723761</c:v>
                </c:pt>
                <c:pt idx="11">
                  <c:v>6.5789978586723761</c:v>
                </c:pt>
                <c:pt idx="12">
                  <c:v>6.5789978586723761</c:v>
                </c:pt>
                <c:pt idx="13">
                  <c:v>6.5789978586723761</c:v>
                </c:pt>
                <c:pt idx="14">
                  <c:v>6.5789978586723761</c:v>
                </c:pt>
                <c:pt idx="15">
                  <c:v>6.5789978586723761</c:v>
                </c:pt>
                <c:pt idx="16">
                  <c:v>6.5789978586723761</c:v>
                </c:pt>
                <c:pt idx="17">
                  <c:v>6.5789978586723761</c:v>
                </c:pt>
                <c:pt idx="18">
                  <c:v>6.5789978586723761</c:v>
                </c:pt>
                <c:pt idx="19">
                  <c:v>6.5789978586723761</c:v>
                </c:pt>
                <c:pt idx="20">
                  <c:v>6.5789978586723761</c:v>
                </c:pt>
                <c:pt idx="21">
                  <c:v>6.5789978586723761</c:v>
                </c:pt>
                <c:pt idx="22">
                  <c:v>6.5789978586723761</c:v>
                </c:pt>
                <c:pt idx="23">
                  <c:v>6.5789978586723761</c:v>
                </c:pt>
                <c:pt idx="24">
                  <c:v>6.5789978586723761</c:v>
                </c:pt>
                <c:pt idx="25">
                  <c:v>6.5789978586723761</c:v>
                </c:pt>
                <c:pt idx="26">
                  <c:v>6.5789978586723761</c:v>
                </c:pt>
                <c:pt idx="27">
                  <c:v>6.5789978586723761</c:v>
                </c:pt>
                <c:pt idx="28">
                  <c:v>6.5789978586723761</c:v>
                </c:pt>
                <c:pt idx="29">
                  <c:v>6.5789978586723761</c:v>
                </c:pt>
                <c:pt idx="30">
                  <c:v>6.5789978586723761</c:v>
                </c:pt>
                <c:pt idx="31">
                  <c:v>6.5789978586723761</c:v>
                </c:pt>
                <c:pt idx="32">
                  <c:v>6.5789978586723761</c:v>
                </c:pt>
                <c:pt idx="33">
                  <c:v>6.5789978586723761</c:v>
                </c:pt>
                <c:pt idx="34">
                  <c:v>6.5789978586723761</c:v>
                </c:pt>
                <c:pt idx="35">
                  <c:v>6.5789978586723761</c:v>
                </c:pt>
                <c:pt idx="36">
                  <c:v>6.5789978586723761</c:v>
                </c:pt>
                <c:pt idx="37">
                  <c:v>6.5789978586723761</c:v>
                </c:pt>
                <c:pt idx="38">
                  <c:v>6.5789978586723761</c:v>
                </c:pt>
                <c:pt idx="39">
                  <c:v>6.5789978586723761</c:v>
                </c:pt>
                <c:pt idx="40">
                  <c:v>6.5789978586723761</c:v>
                </c:pt>
                <c:pt idx="41">
                  <c:v>6.5789978586723761</c:v>
                </c:pt>
                <c:pt idx="42">
                  <c:v>6.5789978586723761</c:v>
                </c:pt>
                <c:pt idx="43">
                  <c:v>6.5789978586723761</c:v>
                </c:pt>
                <c:pt idx="44">
                  <c:v>6.5789978586723761</c:v>
                </c:pt>
                <c:pt idx="45">
                  <c:v>6.5789978586723761</c:v>
                </c:pt>
                <c:pt idx="46">
                  <c:v>6.5789978586723761</c:v>
                </c:pt>
                <c:pt idx="47">
                  <c:v>6.5789978586723761</c:v>
                </c:pt>
              </c:numCache>
            </c:numRef>
          </c:val>
          <c:smooth val="0"/>
          <c:extLst>
            <c:ext xmlns:c16="http://schemas.microsoft.com/office/drawing/2014/chart" uri="{C3380CC4-5D6E-409C-BE32-E72D297353CC}">
              <c16:uniqueId val="{00000000-42EF-43B5-8395-8C80B0C81FDA}"/>
            </c:ext>
          </c:extLst>
        </c:ser>
        <c:ser>
          <c:idx val="1"/>
          <c:order val="1"/>
          <c:tx>
            <c:strRef>
              <c:f>'LineScatter Plot  '!$C$3</c:f>
              <c:strCache>
                <c:ptCount val="1"/>
                <c:pt idx="0">
                  <c:v>Average of BMI</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'LineScatter Plot  '!$A$4:$A$52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'LineScatter Plot  '!$C$4:$C$52</c:f>
              <c:numCache>
                <c:formatCode>General</c:formatCode>
                <c:ptCount val="48"/>
                <c:pt idx="0">
                  <c:v>30.972648822269804</c:v>
                </c:pt>
                <c:pt idx="1">
                  <c:v>30.972648822269804</c:v>
                </c:pt>
                <c:pt idx="2">
                  <c:v>30.972648822269804</c:v>
                </c:pt>
                <c:pt idx="3">
                  <c:v>30.972648822269804</c:v>
                </c:pt>
                <c:pt idx="4">
                  <c:v>30.972648822269804</c:v>
                </c:pt>
                <c:pt idx="5">
                  <c:v>30.972648822269804</c:v>
                </c:pt>
                <c:pt idx="6">
                  <c:v>30.972648822269804</c:v>
                </c:pt>
                <c:pt idx="7">
                  <c:v>30.972648822269804</c:v>
                </c:pt>
                <c:pt idx="8">
                  <c:v>30.972648822269804</c:v>
                </c:pt>
                <c:pt idx="9">
                  <c:v>30.972648822269804</c:v>
                </c:pt>
                <c:pt idx="10">
                  <c:v>30.972648822269804</c:v>
                </c:pt>
                <c:pt idx="11">
                  <c:v>30.972648822269804</c:v>
                </c:pt>
                <c:pt idx="12">
                  <c:v>30.972648822269804</c:v>
                </c:pt>
                <c:pt idx="13">
                  <c:v>30.972648822269804</c:v>
                </c:pt>
                <c:pt idx="14">
                  <c:v>30.972648822269804</c:v>
                </c:pt>
                <c:pt idx="15">
                  <c:v>30.972648822269804</c:v>
                </c:pt>
                <c:pt idx="16">
                  <c:v>30.972648822269804</c:v>
                </c:pt>
                <c:pt idx="17">
                  <c:v>30.972648822269804</c:v>
                </c:pt>
                <c:pt idx="18">
                  <c:v>30.972648822269804</c:v>
                </c:pt>
                <c:pt idx="19">
                  <c:v>30.972648822269804</c:v>
                </c:pt>
                <c:pt idx="20">
                  <c:v>30.972648822269804</c:v>
                </c:pt>
                <c:pt idx="21">
                  <c:v>30.972648822269804</c:v>
                </c:pt>
                <c:pt idx="22">
                  <c:v>30.972648822269804</c:v>
                </c:pt>
                <c:pt idx="23">
                  <c:v>30.972648822269804</c:v>
                </c:pt>
                <c:pt idx="24">
                  <c:v>30.972648822269804</c:v>
                </c:pt>
                <c:pt idx="25">
                  <c:v>30.972648822269804</c:v>
                </c:pt>
                <c:pt idx="26">
                  <c:v>30.972648822269804</c:v>
                </c:pt>
                <c:pt idx="27">
                  <c:v>30.972648822269804</c:v>
                </c:pt>
                <c:pt idx="28">
                  <c:v>30.972648822269804</c:v>
                </c:pt>
                <c:pt idx="29">
                  <c:v>30.972648822269804</c:v>
                </c:pt>
                <c:pt idx="30">
                  <c:v>30.972648822269804</c:v>
                </c:pt>
                <c:pt idx="31">
                  <c:v>30.972648822269804</c:v>
                </c:pt>
                <c:pt idx="32">
                  <c:v>30.972648822269804</c:v>
                </c:pt>
                <c:pt idx="33">
                  <c:v>30.972648822269804</c:v>
                </c:pt>
                <c:pt idx="34">
                  <c:v>30.972648822269804</c:v>
                </c:pt>
                <c:pt idx="35">
                  <c:v>30.972648822269804</c:v>
                </c:pt>
                <c:pt idx="36">
                  <c:v>30.972648822269804</c:v>
                </c:pt>
                <c:pt idx="37">
                  <c:v>30.972648822269804</c:v>
                </c:pt>
                <c:pt idx="38">
                  <c:v>30.972648822269804</c:v>
                </c:pt>
                <c:pt idx="39">
                  <c:v>30.972648822269804</c:v>
                </c:pt>
                <c:pt idx="40">
                  <c:v>30.972648822269804</c:v>
                </c:pt>
                <c:pt idx="41">
                  <c:v>30.972648822269804</c:v>
                </c:pt>
                <c:pt idx="42">
                  <c:v>30.972648822269804</c:v>
                </c:pt>
                <c:pt idx="43">
                  <c:v>30.972648822269804</c:v>
                </c:pt>
                <c:pt idx="44">
                  <c:v>30.972648822269804</c:v>
                </c:pt>
                <c:pt idx="45">
                  <c:v>30.972648822269804</c:v>
                </c:pt>
                <c:pt idx="46">
                  <c:v>30.972648822269804</c:v>
                </c:pt>
                <c:pt idx="47">
                  <c:v>30.972648822269804</c:v>
                </c:pt>
              </c:numCache>
            </c:numRef>
          </c:val>
          <c:smooth val="0"/>
          <c:extLst>
            <c:ext xmlns:c16="http://schemas.microsoft.com/office/drawing/2014/chart" uri="{C3380CC4-5D6E-409C-BE32-E72D297353CC}">
              <c16:uniqueId val="{00000001-42EF-43B5-8395-8C80B0C81FDA}"/>
            </c:ext>
          </c:extLst>
        </c:ser>
        <c:dLbls>
          <c:dLblPos val="ctr"/>
          <c:showLegendKey val="0"/>
          <c:showVal val="1"/>
          <c:showCatName val="0"/>
          <c:showSerName val="0"/>
          <c:showPercent val="0"/>
          <c:showBubbleSize val="0"/>
        </c:dLbls>
        <c:marker val="1"/>
        <c:smooth val="0"/>
        <c:axId val="444799632"/>
        <c:axId val="129819408"/>
      </c:lineChart>
      <c:catAx>
        <c:axId val="4447996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819408"/>
        <c:crosses val="autoZero"/>
        <c:auto val="1"/>
        <c:lblAlgn val="ctr"/>
        <c:lblOffset val="100"/>
        <c:noMultiLvlLbl val="0"/>
      </c:catAx>
      <c:valAx>
        <c:axId val="1298194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447996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1.xlsx]LineScatter Plot  !PivotTable2</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age and healthcare charges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0.25041447944007"/>
          <c:w val="0.70231386701662291"/>
          <c:h val="0.53209572761738111"/>
        </c:manualLayout>
      </c:layout>
      <c:lineChart>
        <c:grouping val="standard"/>
        <c:varyColors val="0"/>
        <c:ser>
          <c:idx val="0"/>
          <c:order val="0"/>
          <c:tx>
            <c:strRef>
              <c:f>'LineScatter Plot  '!$B$55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'LineScatter Plot  '!$A$56:$A$104</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'LineScatter Plot  '!$B$56:$B$104</c:f>
              <c:numCache>
                <c:formatCode>General</c:formatCode>
                <c:ptCount val="48"/>
                <c:pt idx="0">
                  <c:v>6140.2466666666669</c:v>
                </c:pt>
                <c:pt idx="1">
                  <c:v>7948.1145544554447</c:v>
                </c:pt>
                <c:pt idx="2">
                  <c:v>10072.262622950821</c:v>
                </c:pt>
                <c:pt idx="3">
                  <c:v>6668.0885714285714</c:v>
                </c:pt>
                <c:pt idx="4">
                  <c:v>6326.5190697674416</c:v>
                </c:pt>
                <c:pt idx="5">
                  <c:v>12681.782542372883</c:v>
                </c:pt>
                <c:pt idx="6">
                  <c:v>8802.7808510638297</c:v>
                </c:pt>
                <c:pt idx="7">
                  <c:v>9604.2097826086956</c:v>
                </c:pt>
                <c:pt idx="8">
                  <c:v>7902.0126415094337</c:v>
                </c:pt>
                <c:pt idx="9">
                  <c:v>8826.0214999999989</c:v>
                </c:pt>
                <c:pt idx="10">
                  <c:v>10241.486000000001</c:v>
                </c:pt>
                <c:pt idx="11">
                  <c:v>10351.083396226415</c:v>
                </c:pt>
                <c:pt idx="12">
                  <c:v>10952.699074074075</c:v>
                </c:pt>
                <c:pt idx="13">
                  <c:v>12670.549782608696</c:v>
                </c:pt>
                <c:pt idx="14">
                  <c:v>14334.518035714285</c:v>
                </c:pt>
                <c:pt idx="15">
                  <c:v>10774.774722222222</c:v>
                </c:pt>
                <c:pt idx="16">
                  <c:v>12872.253098591549</c:v>
                </c:pt>
                <c:pt idx="17">
                  <c:v>11513.772391304348</c:v>
                </c:pt>
                <c:pt idx="18">
                  <c:v>11547.972888888889</c:v>
                </c:pt>
                <c:pt idx="19">
                  <c:v>14644.485116279069</c:v>
                </c:pt>
                <c:pt idx="20">
                  <c:v>15593.283555555556</c:v>
                </c:pt>
                <c:pt idx="21">
                  <c:v>10047.75081632653</c:v>
                </c:pt>
                <c:pt idx="22">
                  <c:v>13453.934999999999</c:v>
                </c:pt>
                <c:pt idx="23">
                  <c:v>13262.966326530612</c:v>
                </c:pt>
                <c:pt idx="24">
                  <c:v>12504.133207547171</c:v>
                </c:pt>
                <c:pt idx="25">
                  <c:v>16061.085869565217</c:v>
                </c:pt>
                <c:pt idx="26">
                  <c:v>15524.548461538461</c:v>
                </c:pt>
                <c:pt idx="27">
                  <c:v>17529.678</c:v>
                </c:pt>
                <c:pt idx="28">
                  <c:v>13868.451250000002</c:v>
                </c:pt>
                <c:pt idx="29">
                  <c:v>20430.42491525424</c:v>
                </c:pt>
                <c:pt idx="30">
                  <c:v>13940.809433962264</c:v>
                </c:pt>
                <c:pt idx="31">
                  <c:v>16607.494705882353</c:v>
                </c:pt>
                <c:pt idx="32">
                  <c:v>16129.608909090908</c:v>
                </c:pt>
                <c:pt idx="33">
                  <c:v>16408.262452830189</c:v>
                </c:pt>
                <c:pt idx="34">
                  <c:v>17270.469076923076</c:v>
                </c:pt>
                <c:pt idx="35">
                  <c:v>15580.54</c:v>
                </c:pt>
                <c:pt idx="36">
                  <c:v>18151.031228070176</c:v>
                </c:pt>
                <c:pt idx="37">
                  <c:v>16674.630370370371</c:v>
                </c:pt>
                <c:pt idx="38">
                  <c:v>18551.197272727273</c:v>
                </c:pt>
                <c:pt idx="39">
                  <c:v>15453.382682926827</c:v>
                </c:pt>
                <c:pt idx="40">
                  <c:v>15328.355471698113</c:v>
                </c:pt>
                <c:pt idx="41">
                  <c:v>16987.156190476191</c:v>
                </c:pt>
                <c:pt idx="42">
                  <c:v>19632.80829787234</c:v>
                </c:pt>
                <c:pt idx="43">
                  <c:v>19365.226486486488</c:v>
                </c:pt>
                <c:pt idx="44">
                  <c:v>22324.442500000001</c:v>
                </c:pt>
                <c:pt idx="45">
                  <c:v>20934.572608695653</c:v>
                </c:pt>
                <c:pt idx="46">
                  <c:v>19382.164210526316</c:v>
                </c:pt>
                <c:pt idx="47">
                  <c:v>24440.398000000001</c:v>
                </c:pt>
              </c:numCache>
            </c:numRef>
          </c:val>
          <c:smooth val="0"/>
          <c:extLst>
            <c:ext xmlns:c16="http://schemas.microsoft.com/office/drawing/2014/chart" uri="{C3380CC4-5D6E-409C-BE32-E72D297353CC}">
              <c16:uniqueId val="{00000000-7BA5-493B-9BB7-82692FD6C90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44846496"/>
        <c:axId val="2888336"/>
      </c:lineChart>
      <c:catAx>
        <c:axId val="44484649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888336"/>
        <c:crosses val="autoZero"/>
        <c:auto val="1"/>
        <c:lblAlgn val="ctr"/>
        <c:lblOffset val="100"/>
        <c:noMultiLvlLbl val="0"/>
      </c:catAx>
      <c:valAx>
        <c:axId val="2888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4484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 Column Bar Chart  !PivotTable12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b="0" i="0">
                <a:effectLst/>
              </a:rPr>
              <a:t>Healthcare Charges vs Weight Status and Diabetes Status</a:t>
            </a:r>
          </a:p>
        </c:rich>
      </c:tx>
      <c:layout>
        <c:manualLayout>
          <c:xMode val="edge"/>
          <c:yMode val="edge"/>
          <c:x val="0.3242806218801938"/>
          <c:y val="0.1419158853156074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Column Bar Chart  '!$B$6:$B$7</c:f>
              <c:strCache>
                <c:ptCount val="1"/>
                <c:pt idx="0">
                  <c:v>Diabetes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Column Bar Chart  '!$A$8:$A$12</c:f>
              <c:strCache>
                <c:ptCount val="4"/>
                <c:pt idx="0">
                  <c:v>Normal Weight</c:v>
                </c:pt>
                <c:pt idx="1">
                  <c:v>Obesity</c:v>
                </c:pt>
                <c:pt idx="2">
                  <c:v>Overweight </c:v>
                </c:pt>
                <c:pt idx="3">
                  <c:v>Underweight </c:v>
                </c:pt>
              </c:strCache>
            </c:strRef>
          </c:cat>
          <c:val>
            <c:numRef>
              <c:f>' Column Bar Chart  '!$B$8:$B$12</c:f>
              <c:numCache>
                <c:formatCode>General</c:formatCode>
                <c:ptCount val="4"/>
                <c:pt idx="0">
                  <c:v>138</c:v>
                </c:pt>
                <c:pt idx="1">
                  <c:v>439</c:v>
                </c:pt>
                <c:pt idx="2">
                  <c:v>155</c:v>
                </c:pt>
                <c:pt idx="3">
                  <c:v>66</c:v>
                </c:pt>
              </c:numCache>
            </c:numRef>
          </c:val>
          <c:extLst>
            <c:ext xmlns:c16="http://schemas.microsoft.com/office/drawing/2014/chart" uri="{C3380CC4-5D6E-409C-BE32-E72D297353CC}">
              <c16:uniqueId val="{00000000-1ABB-445E-A739-A37F20B1D11D}"/>
            </c:ext>
          </c:extLst>
        </c:ser>
        <c:ser>
          <c:idx val="1"/>
          <c:order val="1"/>
          <c:tx>
            <c:strRef>
              <c:f>' Column Bar Chart  '!$C$6:$C$7</c:f>
              <c:strCache>
                <c:ptCount val="1"/>
                <c:pt idx="0">
                  <c:v>Normal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Column Bar Chart  '!$A$8:$A$12</c:f>
              <c:strCache>
                <c:ptCount val="4"/>
                <c:pt idx="0">
                  <c:v>Normal Weight</c:v>
                </c:pt>
                <c:pt idx="1">
                  <c:v>Obesity</c:v>
                </c:pt>
                <c:pt idx="2">
                  <c:v>Overweight </c:v>
                </c:pt>
                <c:pt idx="3">
                  <c:v>Underweight </c:v>
                </c:pt>
              </c:strCache>
            </c:strRef>
          </c:cat>
          <c:val>
            <c:numRef>
              <c:f>' Column Bar Chart  '!$C$8:$C$12</c:f>
              <c:numCache>
                <c:formatCode>General</c:formatCode>
                <c:ptCount val="4"/>
                <c:pt idx="0">
                  <c:v>212</c:v>
                </c:pt>
                <c:pt idx="1">
                  <c:v>565</c:v>
                </c:pt>
                <c:pt idx="2">
                  <c:v>236</c:v>
                </c:pt>
                <c:pt idx="3">
                  <c:v>82</c:v>
                </c:pt>
              </c:numCache>
            </c:numRef>
          </c:val>
          <c:extLst>
            <c:ext xmlns:c16="http://schemas.microsoft.com/office/drawing/2014/chart" uri="{C3380CC4-5D6E-409C-BE32-E72D297353CC}">
              <c16:uniqueId val="{0000000A-1ABB-445E-A739-A37F20B1D11D}"/>
            </c:ext>
          </c:extLst>
        </c:ser>
        <c:ser>
          <c:idx val="2"/>
          <c:order val="2"/>
          <c:tx>
            <c:strRef>
              <c:f>' Column Bar Chart  '!$D$6:$D$7</c:f>
              <c:strCache>
                <c:ptCount val="1"/>
                <c:pt idx="0">
                  <c:v>Prediabetes </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Column Bar Chart  '!$A$8:$A$12</c:f>
              <c:strCache>
                <c:ptCount val="4"/>
                <c:pt idx="0">
                  <c:v>Normal Weight</c:v>
                </c:pt>
                <c:pt idx="1">
                  <c:v>Obesity</c:v>
                </c:pt>
                <c:pt idx="2">
                  <c:v>Overweight </c:v>
                </c:pt>
                <c:pt idx="3">
                  <c:v>Underweight </c:v>
                </c:pt>
              </c:strCache>
            </c:strRef>
          </c:cat>
          <c:val>
            <c:numRef>
              <c:f>' Column Bar Chart  '!$D$8:$D$12</c:f>
              <c:numCache>
                <c:formatCode>General</c:formatCode>
                <c:ptCount val="4"/>
                <c:pt idx="0">
                  <c:v>81</c:v>
                </c:pt>
                <c:pt idx="1">
                  <c:v>233</c:v>
                </c:pt>
                <c:pt idx="2">
                  <c:v>100</c:v>
                </c:pt>
                <c:pt idx="3">
                  <c:v>28</c:v>
                </c:pt>
              </c:numCache>
            </c:numRef>
          </c:val>
          <c:extLst>
            <c:ext xmlns:c16="http://schemas.microsoft.com/office/drawing/2014/chart" uri="{C3380CC4-5D6E-409C-BE32-E72D297353CC}">
              <c16:uniqueId val="{0000000B-1ABB-445E-A739-A37F20B1D11D}"/>
            </c:ext>
          </c:extLst>
        </c:ser>
        <c:dLbls>
          <c:showLegendKey val="0"/>
          <c:showVal val="0"/>
          <c:showCatName val="0"/>
          <c:showSerName val="0"/>
          <c:showPercent val="0"/>
          <c:showBubbleSize val="0"/>
        </c:dLbls>
        <c:gapWidth val="115"/>
        <c:overlap val="-20"/>
        <c:axId val="153562671"/>
        <c:axId val="265440815"/>
      </c:barChart>
      <c:catAx>
        <c:axId val="1535626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5440815"/>
        <c:crosses val="autoZero"/>
        <c:auto val="1"/>
        <c:lblAlgn val="ctr"/>
        <c:lblOffset val="100"/>
        <c:noMultiLvlLbl val="0"/>
      </c:catAx>
      <c:valAx>
        <c:axId val="2654408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56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 Column Bar Chart  !PivotTable12</c:name>
    <c:fmtId val="16"/>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Column Bar Chart  '!$B$6:$B$7</c:f>
              <c:strCache>
                <c:ptCount val="1"/>
                <c:pt idx="0">
                  <c:v>Diabetes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 Column Bar Chart  '!$A$8:$A$12</c:f>
              <c:strCache>
                <c:ptCount val="4"/>
                <c:pt idx="0">
                  <c:v>Normal Weight</c:v>
                </c:pt>
                <c:pt idx="1">
                  <c:v>Obesity</c:v>
                </c:pt>
                <c:pt idx="2">
                  <c:v>Overweight </c:v>
                </c:pt>
                <c:pt idx="3">
                  <c:v>Underweight </c:v>
                </c:pt>
              </c:strCache>
            </c:strRef>
          </c:cat>
          <c:val>
            <c:numRef>
              <c:f>' Column Bar Chart  '!$B$8:$B$12</c:f>
              <c:numCache>
                <c:formatCode>General</c:formatCode>
                <c:ptCount val="4"/>
                <c:pt idx="0">
                  <c:v>138</c:v>
                </c:pt>
                <c:pt idx="1">
                  <c:v>439</c:v>
                </c:pt>
                <c:pt idx="2">
                  <c:v>155</c:v>
                </c:pt>
                <c:pt idx="3">
                  <c:v>66</c:v>
                </c:pt>
              </c:numCache>
            </c:numRef>
          </c:val>
          <c:extLst>
            <c:ext xmlns:c16="http://schemas.microsoft.com/office/drawing/2014/chart" uri="{C3380CC4-5D6E-409C-BE32-E72D297353CC}">
              <c16:uniqueId val="{00000000-68C3-4F29-9338-BA200CB26016}"/>
            </c:ext>
          </c:extLst>
        </c:ser>
        <c:ser>
          <c:idx val="1"/>
          <c:order val="1"/>
          <c:tx>
            <c:strRef>
              <c:f>' Column Bar Chart  '!$C$6:$C$7</c:f>
              <c:strCache>
                <c:ptCount val="1"/>
                <c:pt idx="0">
                  <c:v>Normal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 Column Bar Chart  '!$A$8:$A$12</c:f>
              <c:strCache>
                <c:ptCount val="4"/>
                <c:pt idx="0">
                  <c:v>Normal Weight</c:v>
                </c:pt>
                <c:pt idx="1">
                  <c:v>Obesity</c:v>
                </c:pt>
                <c:pt idx="2">
                  <c:v>Overweight </c:v>
                </c:pt>
                <c:pt idx="3">
                  <c:v>Underweight </c:v>
                </c:pt>
              </c:strCache>
            </c:strRef>
          </c:cat>
          <c:val>
            <c:numRef>
              <c:f>' Column Bar Chart  '!$C$8:$C$12</c:f>
              <c:numCache>
                <c:formatCode>General</c:formatCode>
                <c:ptCount val="4"/>
                <c:pt idx="0">
                  <c:v>212</c:v>
                </c:pt>
                <c:pt idx="1">
                  <c:v>565</c:v>
                </c:pt>
                <c:pt idx="2">
                  <c:v>236</c:v>
                </c:pt>
                <c:pt idx="3">
                  <c:v>82</c:v>
                </c:pt>
              </c:numCache>
            </c:numRef>
          </c:val>
          <c:extLst>
            <c:ext xmlns:c16="http://schemas.microsoft.com/office/drawing/2014/chart" uri="{C3380CC4-5D6E-409C-BE32-E72D297353CC}">
              <c16:uniqueId val="{0000000A-68C3-4F29-9338-BA200CB26016}"/>
            </c:ext>
          </c:extLst>
        </c:ser>
        <c:ser>
          <c:idx val="2"/>
          <c:order val="2"/>
          <c:tx>
            <c:strRef>
              <c:f>' Column Bar Chart  '!$D$6:$D$7</c:f>
              <c:strCache>
                <c:ptCount val="1"/>
                <c:pt idx="0">
                  <c:v>Prediabetes </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 Column Bar Chart  '!$A$8:$A$12</c:f>
              <c:strCache>
                <c:ptCount val="4"/>
                <c:pt idx="0">
                  <c:v>Normal Weight</c:v>
                </c:pt>
                <c:pt idx="1">
                  <c:v>Obesity</c:v>
                </c:pt>
                <c:pt idx="2">
                  <c:v>Overweight </c:v>
                </c:pt>
                <c:pt idx="3">
                  <c:v>Underweight </c:v>
                </c:pt>
              </c:strCache>
            </c:strRef>
          </c:cat>
          <c:val>
            <c:numRef>
              <c:f>' Column Bar Chart  '!$D$8:$D$12</c:f>
              <c:numCache>
                <c:formatCode>General</c:formatCode>
                <c:ptCount val="4"/>
                <c:pt idx="0">
                  <c:v>81</c:v>
                </c:pt>
                <c:pt idx="1">
                  <c:v>233</c:v>
                </c:pt>
                <c:pt idx="2">
                  <c:v>100</c:v>
                </c:pt>
                <c:pt idx="3">
                  <c:v>28</c:v>
                </c:pt>
              </c:numCache>
            </c:numRef>
          </c:val>
          <c:extLst>
            <c:ext xmlns:c16="http://schemas.microsoft.com/office/drawing/2014/chart" uri="{C3380CC4-5D6E-409C-BE32-E72D297353CC}">
              <c16:uniqueId val="{0000000B-68C3-4F29-9338-BA200CB26016}"/>
            </c:ext>
          </c:extLst>
        </c:ser>
        <c:dLbls>
          <c:showLegendKey val="0"/>
          <c:showVal val="0"/>
          <c:showCatName val="0"/>
          <c:showSerName val="0"/>
          <c:showPercent val="0"/>
          <c:showBubbleSize val="0"/>
        </c:dLbls>
        <c:gapWidth val="315"/>
        <c:overlap val="-40"/>
        <c:axId val="897850815"/>
        <c:axId val="265450415"/>
      </c:barChart>
      <c:catAx>
        <c:axId val="8978508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5450415"/>
        <c:crosses val="autoZero"/>
        <c:auto val="1"/>
        <c:lblAlgn val="ctr"/>
        <c:lblOffset val="100"/>
        <c:noMultiLvlLbl val="0"/>
      </c:catAx>
      <c:valAx>
        <c:axId val="2654504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785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489659</xdr:colOff>
      <xdr:row>36</xdr:row>
      <xdr:rowOff>45720</xdr:rowOff>
    </xdr:to>
    <xdr:pic>
      <xdr:nvPicPr>
        <xdr:cNvPr id="2" name="Picture 1">
          <a:extLst>
            <a:ext uri="{FF2B5EF4-FFF2-40B4-BE49-F238E27FC236}">
              <a16:creationId xmlns:a16="http://schemas.microsoft.com/office/drawing/2014/main" id="{404C97EA-29B4-EF4E-2B46-A16A0C05979F}"/>
            </a:ext>
          </a:extLst>
        </xdr:cNvPr>
        <xdr:cNvPicPr>
          <a:picLocks noChangeAspect="1"/>
        </xdr:cNvPicPr>
      </xdr:nvPicPr>
      <xdr:blipFill>
        <a:blip xmlns:r="http://schemas.openxmlformats.org/officeDocument/2006/relationships" r:embed="rId1"/>
        <a:stretch>
          <a:fillRect/>
        </a:stretch>
      </xdr:blipFill>
      <xdr:spPr>
        <a:xfrm>
          <a:off x="0" y="0"/>
          <a:ext cx="9633659" cy="662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2</xdr:row>
      <xdr:rowOff>0</xdr:rowOff>
    </xdr:from>
    <xdr:to>
      <xdr:col>5</xdr:col>
      <xdr:colOff>182881</xdr:colOff>
      <xdr:row>13</xdr:row>
      <xdr:rowOff>37171</xdr:rowOff>
    </xdr:to>
    <xdr:pic>
      <xdr:nvPicPr>
        <xdr:cNvPr id="4" name="Picture 3">
          <a:extLst>
            <a:ext uri="{FF2B5EF4-FFF2-40B4-BE49-F238E27FC236}">
              <a16:creationId xmlns:a16="http://schemas.microsoft.com/office/drawing/2014/main" id="{BCF51176-A2CC-DB11-3B43-13DFE307E32A}"/>
            </a:ext>
          </a:extLst>
        </xdr:cNvPr>
        <xdr:cNvPicPr>
          <a:picLocks noChangeAspect="1"/>
        </xdr:cNvPicPr>
      </xdr:nvPicPr>
      <xdr:blipFill>
        <a:blip xmlns:r="http://schemas.openxmlformats.org/officeDocument/2006/relationships" r:embed="rId1"/>
        <a:stretch>
          <a:fillRect/>
        </a:stretch>
      </xdr:blipFill>
      <xdr:spPr>
        <a:xfrm>
          <a:off x="1" y="396240"/>
          <a:ext cx="3230880" cy="2048851"/>
        </a:xfrm>
        <a:prstGeom prst="rect">
          <a:avLst/>
        </a:prstGeom>
      </xdr:spPr>
    </xdr:pic>
    <xdr:clientData/>
  </xdr:twoCellAnchor>
  <xdr:twoCellAnchor editAs="oneCell">
    <xdr:from>
      <xdr:col>1</xdr:col>
      <xdr:colOff>0</xdr:colOff>
      <xdr:row>16</xdr:row>
      <xdr:rowOff>0</xdr:rowOff>
    </xdr:from>
    <xdr:to>
      <xdr:col>9</xdr:col>
      <xdr:colOff>205740</xdr:colOff>
      <xdr:row>26</xdr:row>
      <xdr:rowOff>143361</xdr:rowOff>
    </xdr:to>
    <xdr:pic>
      <xdr:nvPicPr>
        <xdr:cNvPr id="6" name="Picture 5">
          <a:extLst>
            <a:ext uri="{FF2B5EF4-FFF2-40B4-BE49-F238E27FC236}">
              <a16:creationId xmlns:a16="http://schemas.microsoft.com/office/drawing/2014/main" id="{331D8AEE-DBC2-5EF0-380B-931ED68508F0}"/>
            </a:ext>
          </a:extLst>
        </xdr:cNvPr>
        <xdr:cNvPicPr>
          <a:picLocks noChangeAspect="1"/>
        </xdr:cNvPicPr>
      </xdr:nvPicPr>
      <xdr:blipFill>
        <a:blip xmlns:r="http://schemas.openxmlformats.org/officeDocument/2006/relationships" r:embed="rId2"/>
        <a:stretch>
          <a:fillRect/>
        </a:stretch>
      </xdr:blipFill>
      <xdr:spPr>
        <a:xfrm>
          <a:off x="609600" y="2956560"/>
          <a:ext cx="5082540" cy="19721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572606</xdr:colOff>
      <xdr:row>26</xdr:row>
      <xdr:rowOff>160446</xdr:rowOff>
    </xdr:to>
    <xdr:pic>
      <xdr:nvPicPr>
        <xdr:cNvPr id="2" name="Picture 1">
          <a:extLst>
            <a:ext uri="{FF2B5EF4-FFF2-40B4-BE49-F238E27FC236}">
              <a16:creationId xmlns:a16="http://schemas.microsoft.com/office/drawing/2014/main" id="{EE99B4D0-BB18-D31E-7A66-C419937F92FE}"/>
            </a:ext>
          </a:extLst>
        </xdr:cNvPr>
        <xdr:cNvPicPr>
          <a:picLocks noChangeAspect="1"/>
        </xdr:cNvPicPr>
      </xdr:nvPicPr>
      <xdr:blipFill>
        <a:blip xmlns:r="http://schemas.openxmlformats.org/officeDocument/2006/relationships" r:embed="rId1"/>
        <a:stretch>
          <a:fillRect/>
        </a:stretch>
      </xdr:blipFill>
      <xdr:spPr>
        <a:xfrm>
          <a:off x="0" y="0"/>
          <a:ext cx="12764606" cy="49153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457200</xdr:colOff>
      <xdr:row>2</xdr:row>
      <xdr:rowOff>160020</xdr:rowOff>
    </xdr:from>
    <xdr:to>
      <xdr:col>6</xdr:col>
      <xdr:colOff>289560</xdr:colOff>
      <xdr:row>12</xdr:row>
      <xdr:rowOff>137160</xdr:rowOff>
    </xdr:to>
    <xdr:graphicFrame macro="">
      <xdr:nvGraphicFramePr>
        <xdr:cNvPr id="2" name="Chart 1">
          <a:extLst>
            <a:ext uri="{FF2B5EF4-FFF2-40B4-BE49-F238E27FC236}">
              <a16:creationId xmlns:a16="http://schemas.microsoft.com/office/drawing/2014/main" id="{42DD3BD1-BA7A-69C1-640B-8BE8DB3A0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247650</xdr:colOff>
      <xdr:row>1</xdr:row>
      <xdr:rowOff>106680</xdr:rowOff>
    </xdr:from>
    <xdr:to>
      <xdr:col>16</xdr:col>
      <xdr:colOff>289560</xdr:colOff>
      <xdr:row>11</xdr:row>
      <xdr:rowOff>137160</xdr:rowOff>
    </xdr:to>
    <xdr:graphicFrame macro="">
      <xdr:nvGraphicFramePr>
        <xdr:cNvPr id="4" name="Chart 3">
          <a:extLst>
            <a:ext uri="{FF2B5EF4-FFF2-40B4-BE49-F238E27FC236}">
              <a16:creationId xmlns:a16="http://schemas.microsoft.com/office/drawing/2014/main" id="{9DAC70E4-3286-0CEE-A412-0383FD8D1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68580</xdr:colOff>
      <xdr:row>13</xdr:row>
      <xdr:rowOff>38100</xdr:rowOff>
    </xdr:from>
    <xdr:to>
      <xdr:col>6</xdr:col>
      <xdr:colOff>167640</xdr:colOff>
      <xdr:row>23</xdr:row>
      <xdr:rowOff>106680</xdr:rowOff>
    </xdr:to>
    <xdr:graphicFrame macro="">
      <xdr:nvGraphicFramePr>
        <xdr:cNvPr id="10" name="Chart 9">
          <a:extLst>
            <a:ext uri="{FF2B5EF4-FFF2-40B4-BE49-F238E27FC236}">
              <a16:creationId xmlns:a16="http://schemas.microsoft.com/office/drawing/2014/main" id="{0026C953-78F2-A0B0-9E93-053A2248C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304800</xdr:colOff>
      <xdr:row>13</xdr:row>
      <xdr:rowOff>53340</xdr:rowOff>
    </xdr:from>
    <xdr:to>
      <xdr:col>17</xdr:col>
      <xdr:colOff>140970</xdr:colOff>
      <xdr:row>24</xdr:row>
      <xdr:rowOff>41910</xdr:rowOff>
    </xdr:to>
    <xdr:graphicFrame macro="">
      <xdr:nvGraphicFramePr>
        <xdr:cNvPr id="11" name="Chart 10">
          <a:extLst>
            <a:ext uri="{FF2B5EF4-FFF2-40B4-BE49-F238E27FC236}">
              <a16:creationId xmlns:a16="http://schemas.microsoft.com/office/drawing/2014/main" id="{98093F93-4642-D0B7-3441-9D76742EF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198120</xdr:colOff>
      <xdr:row>50</xdr:row>
      <xdr:rowOff>144780</xdr:rowOff>
    </xdr:from>
    <xdr:to>
      <xdr:col>16</xdr:col>
      <xdr:colOff>312420</xdr:colOff>
      <xdr:row>65</xdr:row>
      <xdr:rowOff>144780</xdr:rowOff>
    </xdr:to>
    <xdr:graphicFrame macro="">
      <xdr:nvGraphicFramePr>
        <xdr:cNvPr id="3" name="Chart 2">
          <a:extLst>
            <a:ext uri="{FF2B5EF4-FFF2-40B4-BE49-F238E27FC236}">
              <a16:creationId xmlns:a16="http://schemas.microsoft.com/office/drawing/2014/main" id="{F2236CBD-9B26-3DC0-2720-67ED15C2E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121920</xdr:colOff>
      <xdr:row>5</xdr:row>
      <xdr:rowOff>45720</xdr:rowOff>
    </xdr:from>
    <xdr:to>
      <xdr:col>14</xdr:col>
      <xdr:colOff>236220</xdr:colOff>
      <xdr:row>20</xdr:row>
      <xdr:rowOff>45720</xdr:rowOff>
    </xdr:to>
    <xdr:graphicFrame macro="">
      <xdr:nvGraphicFramePr>
        <xdr:cNvPr id="4" name="Chart 3">
          <a:extLst>
            <a:ext uri="{FF2B5EF4-FFF2-40B4-BE49-F238E27FC236}">
              <a16:creationId xmlns:a16="http://schemas.microsoft.com/office/drawing/2014/main" id="{5E94D477-4FD2-6732-A71D-3D3CA0CCD9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552450</xdr:colOff>
      <xdr:row>14</xdr:row>
      <xdr:rowOff>57150</xdr:rowOff>
    </xdr:from>
    <xdr:to>
      <xdr:col>8</xdr:col>
      <xdr:colOff>160020</xdr:colOff>
      <xdr:row>29</xdr:row>
      <xdr:rowOff>57150</xdr:rowOff>
    </xdr:to>
    <xdr:graphicFrame macro="">
      <xdr:nvGraphicFramePr>
        <xdr:cNvPr id="2" name="Chart 1">
          <a:extLst>
            <a:ext uri="{FF2B5EF4-FFF2-40B4-BE49-F238E27FC236}">
              <a16:creationId xmlns:a16="http://schemas.microsoft.com/office/drawing/2014/main" id="{21109C35-637F-B807-FCE2-D98597D454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521970</xdr:colOff>
      <xdr:row>31</xdr:row>
      <xdr:rowOff>11430</xdr:rowOff>
    </xdr:from>
    <xdr:to>
      <xdr:col>8</xdr:col>
      <xdr:colOff>304800</xdr:colOff>
      <xdr:row>51</xdr:row>
      <xdr:rowOff>15240</xdr:rowOff>
    </xdr:to>
    <xdr:graphicFrame macro="">
      <xdr:nvGraphicFramePr>
        <xdr:cNvPr id="3" name="Chart 2">
          <a:extLst>
            <a:ext uri="{FF2B5EF4-FFF2-40B4-BE49-F238E27FC236}">
              <a16:creationId xmlns:a16="http://schemas.microsoft.com/office/drawing/2014/main" id="{F54F010C-282C-1A4B-026C-7D859D956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537210</xdr:colOff>
      <xdr:row>0</xdr:row>
      <xdr:rowOff>68580</xdr:rowOff>
    </xdr:from>
    <xdr:to>
      <xdr:col>7</xdr:col>
      <xdr:colOff>563880</xdr:colOff>
      <xdr:row>13</xdr:row>
      <xdr:rowOff>76200</xdr:rowOff>
    </xdr:to>
    <xdr:graphicFrame macro="">
      <xdr:nvGraphicFramePr>
        <xdr:cNvPr id="4" name="Chart 3">
          <a:extLst>
            <a:ext uri="{FF2B5EF4-FFF2-40B4-BE49-F238E27FC236}">
              <a16:creationId xmlns:a16="http://schemas.microsoft.com/office/drawing/2014/main" id="{34F76AA7-DAD6-D781-888C-15D710C3A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765810</xdr:colOff>
      <xdr:row>0</xdr:row>
      <xdr:rowOff>179070</xdr:rowOff>
    </xdr:from>
    <xdr:to>
      <xdr:col>11</xdr:col>
      <xdr:colOff>30480</xdr:colOff>
      <xdr:row>14</xdr:row>
      <xdr:rowOff>15240</xdr:rowOff>
    </xdr:to>
    <xdr:graphicFrame macro="">
      <xdr:nvGraphicFramePr>
        <xdr:cNvPr id="5" name="Chart 4">
          <a:extLst>
            <a:ext uri="{FF2B5EF4-FFF2-40B4-BE49-F238E27FC236}">
              <a16:creationId xmlns:a16="http://schemas.microsoft.com/office/drawing/2014/main" id="{E4B4A99C-432A-F39E-156F-2263D3FCC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53340</xdr:rowOff>
    </xdr:from>
    <xdr:to>
      <xdr:col>19</xdr:col>
      <xdr:colOff>396240</xdr:colOff>
      <xdr:row>3</xdr:row>
      <xdr:rowOff>129540</xdr:rowOff>
    </xdr:to>
    <xdr:sp macro="" textlink="">
      <xdr:nvSpPr>
        <xdr:cNvPr id="2" name="Rectangle: Rounded Corners 1">
          <a:extLst>
            <a:ext uri="{FF2B5EF4-FFF2-40B4-BE49-F238E27FC236}">
              <a16:creationId xmlns:a16="http://schemas.microsoft.com/office/drawing/2014/main" id="{6D53B16D-8CA1-CE4E-7D42-32F08EE64A35}"/>
            </a:ext>
          </a:extLst>
        </xdr:cNvPr>
        <xdr:cNvSpPr/>
      </xdr:nvSpPr>
      <xdr:spPr>
        <a:xfrm>
          <a:off x="0" y="53340"/>
          <a:ext cx="11978640" cy="6248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t>                              Healthcare Data Analysis and Insights </a:t>
          </a:r>
        </a:p>
      </xdr:txBody>
    </xdr:sp>
    <xdr:clientData/>
  </xdr:twoCellAnchor>
  <xdr:twoCellAnchor>
    <xdr:from>
      <xdr:col>0</xdr:col>
      <xdr:colOff>137160</xdr:colOff>
      <xdr:row>4</xdr:row>
      <xdr:rowOff>114300</xdr:rowOff>
    </xdr:from>
    <xdr:to>
      <xdr:col>8</xdr:col>
      <xdr:colOff>121920</xdr:colOff>
      <xdr:row>15</xdr:row>
      <xdr:rowOff>7620</xdr:rowOff>
    </xdr:to>
    <xdr:graphicFrame macro="">
      <xdr:nvGraphicFramePr>
        <xdr:cNvPr id="8" name="Chart 7">
          <a:extLst>
            <a:ext uri="{FF2B5EF4-FFF2-40B4-BE49-F238E27FC236}">
              <a16:creationId xmlns:a16="http://schemas.microsoft.com/office/drawing/2014/main" id="{8FCFC04E-265D-4E4A-A7D7-2566020C1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373380</xdr:colOff>
      <xdr:row>4</xdr:row>
      <xdr:rowOff>22860</xdr:rowOff>
    </xdr:from>
    <xdr:to>
      <xdr:col>18</xdr:col>
      <xdr:colOff>236220</xdr:colOff>
      <xdr:row>20</xdr:row>
      <xdr:rowOff>129540</xdr:rowOff>
    </xdr:to>
    <xdr:graphicFrame macro="">
      <xdr:nvGraphicFramePr>
        <xdr:cNvPr id="9" name="Chart 8">
          <a:extLst>
            <a:ext uri="{FF2B5EF4-FFF2-40B4-BE49-F238E27FC236}">
              <a16:creationId xmlns:a16="http://schemas.microsoft.com/office/drawing/2014/main" id="{9EA43980-1770-4EF3-951B-E07BF5483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350520</xdr:colOff>
      <xdr:row>33</xdr:row>
      <xdr:rowOff>76200</xdr:rowOff>
    </xdr:from>
    <xdr:to>
      <xdr:col>8</xdr:col>
      <xdr:colOff>45720</xdr:colOff>
      <xdr:row>48</xdr:row>
      <xdr:rowOff>76200</xdr:rowOff>
    </xdr:to>
    <xdr:graphicFrame macro="">
      <xdr:nvGraphicFramePr>
        <xdr:cNvPr id="10" name="Chart 9">
          <a:extLst>
            <a:ext uri="{FF2B5EF4-FFF2-40B4-BE49-F238E27FC236}">
              <a16:creationId xmlns:a16="http://schemas.microsoft.com/office/drawing/2014/main" id="{54D9665C-0CBC-4407-B7F2-D82DCE07E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144780</xdr:colOff>
      <xdr:row>39</xdr:row>
      <xdr:rowOff>160020</xdr:rowOff>
    </xdr:from>
    <xdr:to>
      <xdr:col>16</xdr:col>
      <xdr:colOff>575310</xdr:colOff>
      <xdr:row>59</xdr:row>
      <xdr:rowOff>163830</xdr:rowOff>
    </xdr:to>
    <xdr:graphicFrame macro="">
      <xdr:nvGraphicFramePr>
        <xdr:cNvPr id="11" name="Chart 10">
          <a:extLst>
            <a:ext uri="{FF2B5EF4-FFF2-40B4-BE49-F238E27FC236}">
              <a16:creationId xmlns:a16="http://schemas.microsoft.com/office/drawing/2014/main" id="{E74518EB-B2DD-4BB2-B3A6-9BD76A9FB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144780</xdr:colOff>
      <xdr:row>56</xdr:row>
      <xdr:rowOff>91440</xdr:rowOff>
    </xdr:from>
    <xdr:to>
      <xdr:col>7</xdr:col>
      <xdr:colOff>449580</xdr:colOff>
      <xdr:row>71</xdr:row>
      <xdr:rowOff>91440</xdr:rowOff>
    </xdr:to>
    <xdr:graphicFrame macro="">
      <xdr:nvGraphicFramePr>
        <xdr:cNvPr id="12" name="Chart 11">
          <a:extLst>
            <a:ext uri="{FF2B5EF4-FFF2-40B4-BE49-F238E27FC236}">
              <a16:creationId xmlns:a16="http://schemas.microsoft.com/office/drawing/2014/main" id="{E52A7902-719A-489D-8D43-C6C1ACE93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30480</xdr:colOff>
      <xdr:row>60</xdr:row>
      <xdr:rowOff>144780</xdr:rowOff>
    </xdr:from>
    <xdr:to>
      <xdr:col>16</xdr:col>
      <xdr:colOff>335280</xdr:colOff>
      <xdr:row>75</xdr:row>
      <xdr:rowOff>144780</xdr:rowOff>
    </xdr:to>
    <xdr:graphicFrame macro="">
      <xdr:nvGraphicFramePr>
        <xdr:cNvPr id="13" name="Chart 12">
          <a:extLst>
            <a:ext uri="{FF2B5EF4-FFF2-40B4-BE49-F238E27FC236}">
              <a16:creationId xmlns:a16="http://schemas.microsoft.com/office/drawing/2014/main" id="{92E59700-2FD2-4F0A-97A3-86F5CCD66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114300</xdr:colOff>
      <xdr:row>16</xdr:row>
      <xdr:rowOff>0</xdr:rowOff>
    </xdr:from>
    <xdr:to>
      <xdr:col>8</xdr:col>
      <xdr:colOff>137160</xdr:colOff>
      <xdr:row>32</xdr:row>
      <xdr:rowOff>137160</xdr:rowOff>
    </xdr:to>
    <xdr:graphicFrame macro="">
      <xdr:nvGraphicFramePr>
        <xdr:cNvPr id="14" name="Chart 13">
          <a:extLst>
            <a:ext uri="{FF2B5EF4-FFF2-40B4-BE49-F238E27FC236}">
              <a16:creationId xmlns:a16="http://schemas.microsoft.com/office/drawing/2014/main" id="{CE5828E9-9E38-4E68-804E-E5D0487D1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342900</xdr:colOff>
      <xdr:row>21</xdr:row>
      <xdr:rowOff>137160</xdr:rowOff>
    </xdr:from>
    <xdr:to>
      <xdr:col>18</xdr:col>
      <xdr:colOff>289560</xdr:colOff>
      <xdr:row>35</xdr:row>
      <xdr:rowOff>152400</xdr:rowOff>
    </xdr:to>
    <xdr:graphicFrame macro="">
      <xdr:nvGraphicFramePr>
        <xdr:cNvPr id="15" name="Chart 14">
          <a:extLst>
            <a:ext uri="{FF2B5EF4-FFF2-40B4-BE49-F238E27FC236}">
              <a16:creationId xmlns:a16="http://schemas.microsoft.com/office/drawing/2014/main" id="{C830F749-C64E-49B8-98EA-1A71D53EF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220980</xdr:colOff>
      <xdr:row>12</xdr:row>
      <xdr:rowOff>60960</xdr:rowOff>
    </xdr:from>
    <xdr:to>
      <xdr:col>11</xdr:col>
      <xdr:colOff>220980</xdr:colOff>
      <xdr:row>25</xdr:row>
      <xdr:rowOff>150495</xdr:rowOff>
    </xdr:to>
    <mc:AlternateContent xmlns:mc="http://schemas.openxmlformats.org/markup-compatibility/2006">
      <mc:Choice xmlns:a14="http://schemas.microsoft.com/office/drawing/2010/main" Requires="a14">
        <xdr:graphicFrame macro="">
          <xdr:nvGraphicFramePr>
            <xdr:cNvPr id="16" name="Weight Status">
              <a:extLst>
                <a:ext uri="{FF2B5EF4-FFF2-40B4-BE49-F238E27FC236}">
                  <a16:creationId xmlns:a16="http://schemas.microsoft.com/office/drawing/2014/main" id="{96A5FEFC-AF64-9E8B-CAAE-FA6AB6534E0F}"/>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5097780" y="2255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228600</xdr:colOff>
      <xdr:row>20</xdr:row>
      <xdr:rowOff>15241</xdr:rowOff>
    </xdr:from>
    <xdr:to>
      <xdr:col>11</xdr:col>
      <xdr:colOff>228600</xdr:colOff>
      <xdr:row>27</xdr:row>
      <xdr:rowOff>114301</xdr:rowOff>
    </xdr:to>
    <mc:AlternateContent xmlns:mc="http://schemas.openxmlformats.org/markup-compatibility/2006">
      <mc:Choice xmlns:a14="http://schemas.microsoft.com/office/drawing/2010/main" Requires="a14">
        <xdr:graphicFrame macro="">
          <xdr:nvGraphicFramePr>
            <xdr:cNvPr id="17" name="Diabetes Status">
              <a:extLst>
                <a:ext uri="{FF2B5EF4-FFF2-40B4-BE49-F238E27FC236}">
                  <a16:creationId xmlns:a16="http://schemas.microsoft.com/office/drawing/2014/main" id="{FE85C0DE-108B-32DE-3584-C94286B47F30}"/>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5105400" y="3672841"/>
              <a:ext cx="18288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1.670670370368" createdVersion="8" refreshedVersion="8" minRefreshableVersion="3" recordCount="2335" xr:uid="{4F0D4B88-604A-44B8-8001-059260FF454A}">
  <cacheSource type="worksheet">
    <worksheetSource name="medical_exam"/>
  </cacheSource>
  <cacheFields count="10">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BMI" numFmtId="0">
      <sharedItems containsSemiMixedTypes="0" containsString="0" containsNumber="1" minValue="15.01" maxValue="55.05"/>
    </cacheField>
    <cacheField name="Weight Status" numFmtId="0">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Diabetes Status" numFmtId="0">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3">
        <s v="Yes"/>
        <s v="No"/>
        <s v="Unknow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1.78347696759" createdVersion="8" refreshedVersion="8" minRefreshableVersion="3" recordCount="2335" xr:uid="{56C2668C-CE39-4F89-B457-6E0AC9ED8280}">
  <cacheSource type="worksheet">
    <worksheetSource name="Table35"/>
  </cacheSource>
  <cacheFields count="16">
    <cacheField name="Customer ID" numFmtId="0">
      <sharedItems/>
    </cacheField>
    <cacheField name="First name" numFmtId="0">
      <sharedItems/>
    </cacheField>
    <cacheField name="BMI" numFmtId="0">
      <sharedItems containsSemiMixedTypes="0" containsString="0" containsNumber="1" minValue="15.01" maxValue="55.05"/>
    </cacheField>
    <cacheField name="Weight Status" numFmtId="0">
      <sharedItems count="4">
        <s v="Obesity"/>
        <s v="Overweight "/>
        <s v="Normal Weight"/>
        <s v="Underweight "/>
      </sharedItems>
    </cacheField>
    <cacheField name="HBA1C" numFmtId="0">
      <sharedItems containsSemiMixedTypes="0" containsString="0" containsNumber="1" minValue="4" maxValue="12"/>
    </cacheField>
    <cacheField name="Diabetes Status" numFmtId="0">
      <sharedItems count="3">
        <s v="Diabetes"/>
        <s v="Prediabetes "/>
        <s v="Normal"/>
      </sharedItems>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Dob" numFmtId="14">
      <sharedItems containsDate="1" containsMixedTypes="1" minDate="1958-01-22T00:00:00" maxDate="2004-12-28T00:00:00"/>
    </cacheField>
    <cacheField name="Charges" numFmtId="167">
      <sharedItems containsMixedTypes="1"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e v="#N/A"/>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4">
        <s v="tier - 1"/>
        <s v="tier - 2"/>
        <s v="tier - 3"/>
        <e v="#N/A"/>
      </sharedItems>
    </cacheField>
    <cacheField name="City tier" numFmtId="0">
      <sharedItems/>
    </cacheField>
    <cacheField name="State ID" numFmtId="0">
      <sharedItems count="18">
        <s v="R1013"/>
        <s v="R1012"/>
        <s v="R1024"/>
        <s v="R1011"/>
        <s v="R1016"/>
        <s v="R1015"/>
        <s v="R1017"/>
        <s v="R1014"/>
        <s v="R1023"/>
        <s v="R1019"/>
        <s v="Unknown"/>
        <s v="R1018"/>
        <s v="R1026"/>
        <s v="R1022"/>
        <s v="R1021"/>
        <s v="R1025"/>
        <s v="R1020"/>
        <e v="#N/A"/>
      </sharedItems>
    </cacheField>
  </cacheFields>
  <extLst>
    <ext xmlns:x14="http://schemas.microsoft.com/office/spreadsheetml/2009/9/main" uri="{725AE2AE-9491-48be-B2B4-4EB974FC3084}">
      <x14:pivotCacheDefinition pivotCacheId="167423549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1.992131018516" backgroundQuery="1" createdVersion="8" refreshedVersion="8" minRefreshableVersion="3" recordCount="0" supportSubquery="1" supportAdvancedDrill="1" xr:uid="{BD3866B7-9ABC-43B0-86E1-127ABC86CEBD}">
  <cacheSource type="external" connectionId="1"/>
  <cacheFields count="2">
    <cacheField name="[Table1].[Age].[Age]" caption="Age" numFmtId="0" hierarchy="5" level="1">
      <sharedItems containsSemiMixedTypes="0" containsString="0" containsNumber="1" containsInteger="1" minValue="18" maxValue="65" count="4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sharedItems>
      <extLst>
        <ext xmlns:x15="http://schemas.microsoft.com/office/spreadsheetml/2010/11/main" uri="{4F2E5C28-24EA-4eb8-9CBF-B6C8F9C3D259}">
          <x15:cachedUniqueNames>
            <x15:cachedUniqueName index="0" name="[Table1].[Age].&amp;[18]"/>
            <x15:cachedUniqueName index="1" name="[Table1].[Age].&amp;[19]"/>
            <x15:cachedUniqueName index="2" name="[Table1].[Age].&amp;[20]"/>
            <x15:cachedUniqueName index="3" name="[Table1].[Age].&amp;[21]"/>
            <x15:cachedUniqueName index="4" name="[Table1].[Age].&amp;[22]"/>
            <x15:cachedUniqueName index="5" name="[Table1].[Age].&amp;[23]"/>
            <x15:cachedUniqueName index="6" name="[Table1].[Age].&amp;[24]"/>
            <x15:cachedUniqueName index="7" name="[Table1].[Age].&amp;[25]"/>
            <x15:cachedUniqueName index="8" name="[Table1].[Age].&amp;[26]"/>
            <x15:cachedUniqueName index="9" name="[Table1].[Age].&amp;[27]"/>
            <x15:cachedUniqueName index="10" name="[Table1].[Age].&amp;[28]"/>
            <x15:cachedUniqueName index="11" name="[Table1].[Age].&amp;[29]"/>
            <x15:cachedUniqueName index="12" name="[Table1].[Age].&amp;[30]"/>
            <x15:cachedUniqueName index="13" name="[Table1].[Age].&amp;[31]"/>
            <x15:cachedUniqueName index="14" name="[Table1].[Age].&amp;[32]"/>
            <x15:cachedUniqueName index="15" name="[Table1].[Age].&amp;[33]"/>
            <x15:cachedUniqueName index="16" name="[Table1].[Age].&amp;[34]"/>
            <x15:cachedUniqueName index="17" name="[Table1].[Age].&amp;[35]"/>
            <x15:cachedUniqueName index="18" name="[Table1].[Age].&amp;[36]"/>
            <x15:cachedUniqueName index="19" name="[Table1].[Age].&amp;[37]"/>
            <x15:cachedUniqueName index="20" name="[Table1].[Age].&amp;[38]"/>
            <x15:cachedUniqueName index="21" name="[Table1].[Age].&amp;[39]"/>
            <x15:cachedUniqueName index="22" name="[Table1].[Age].&amp;[40]"/>
            <x15:cachedUniqueName index="23" name="[Table1].[Age].&amp;[41]"/>
            <x15:cachedUniqueName index="24" name="[Table1].[Age].&amp;[42]"/>
            <x15:cachedUniqueName index="25" name="[Table1].[Age].&amp;[43]"/>
            <x15:cachedUniqueName index="26" name="[Table1].[Age].&amp;[44]"/>
            <x15:cachedUniqueName index="27" name="[Table1].[Age].&amp;[45]"/>
            <x15:cachedUniqueName index="28" name="[Table1].[Age].&amp;[46]"/>
            <x15:cachedUniqueName index="29" name="[Table1].[Age].&amp;[47]"/>
            <x15:cachedUniqueName index="30" name="[Table1].[Age].&amp;[48]"/>
            <x15:cachedUniqueName index="31" name="[Table1].[Age].&amp;[49]"/>
            <x15:cachedUniqueName index="32" name="[Table1].[Age].&amp;[50]"/>
            <x15:cachedUniqueName index="33" name="[Table1].[Age].&amp;[51]"/>
            <x15:cachedUniqueName index="34" name="[Table1].[Age].&amp;[52]"/>
            <x15:cachedUniqueName index="35" name="[Table1].[Age].&amp;[53]"/>
            <x15:cachedUniqueName index="36" name="[Table1].[Age].&amp;[54]"/>
            <x15:cachedUniqueName index="37" name="[Table1].[Age].&amp;[55]"/>
            <x15:cachedUniqueName index="38" name="[Table1].[Age].&amp;[56]"/>
            <x15:cachedUniqueName index="39" name="[Table1].[Age].&amp;[57]"/>
            <x15:cachedUniqueName index="40" name="[Table1].[Age].&amp;[58]"/>
            <x15:cachedUniqueName index="41" name="[Table1].[Age].&amp;[59]"/>
            <x15:cachedUniqueName index="42" name="[Table1].[Age].&amp;[60]"/>
            <x15:cachedUniqueName index="43" name="[Table1].[Age].&amp;[61]"/>
            <x15:cachedUniqueName index="44" name="[Table1].[Age].&amp;[62]"/>
            <x15:cachedUniqueName index="45" name="[Table1].[Age].&amp;[63]"/>
            <x15:cachedUniqueName index="46" name="[Table1].[Age].&amp;[64]"/>
            <x15:cachedUniqueName index="47" name="[Table1].[Age].&amp;[65]"/>
          </x15:cachedUniqueNames>
        </ext>
      </extLst>
    </cacheField>
    <cacheField name="[Measures].[Average of charges]" caption="Average of charges" numFmtId="0" hierarchy="30" level="32767"/>
  </cacheFields>
  <cacheHierarchies count="32">
    <cacheHierarchy uniqueName="[Table1].[Customer ID]" caption="Customer ID" attribute="1" defaultMemberUniqueName="[Table1].[Customer ID].[All]" allUniqueName="[Table1].[Customer ID].[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ate]" caption="date" attribute="1" defaultMemberUniqueName="[Table1].[date].[All]" allUniqueName="[Table1].[date].[All]" dimensionUniqueName="[Table1]" displayFolder="" count="0" memberValueDatatype="20" unbalanced="0"/>
    <cacheHierarchy uniqueName="[Table1].[Date of Birth]" caption="Date of Birth" attribute="1" time="1" defaultMemberUniqueName="[Table1].[Date of Birth].[All]" allUniqueName="[Table1].[Date of Birth].[All]" dimensionUniqueName="[Table1]" displayFolder="" count="0" memberValueDatatype="7" unbalanced="0"/>
    <cacheHierarchy uniqueName="[Table1].[Age]" caption="Age" attribute="1" defaultMemberUniqueName="[Table1].[Age].[All]" allUniqueName="[Table1].[Age].[All]" dimensionUniqueName="[Table1]" displayFolder="" count="2" memberValueDatatype="20" unbalanced="0">
      <fieldsUsage count="2">
        <fieldUsage x="-1"/>
        <fieldUsage x="0"/>
      </fieldsUsage>
    </cacheHierarchy>
    <cacheHierarchy uniqueName="[Table1].[children]" caption="children" attribute="1" defaultMemberUniqueName="[Table1].[children].[All]" allUniqueName="[Table1].[children].[All]" dimensionUniqueName="[Table1]" displayFolder="" count="0" memberValueDatatype="20" unbalanced="0"/>
    <cacheHierarchy uniqueName="[Table1].[charges]" caption="charges" attribute="1" defaultMemberUniqueName="[Table1].[charges].[All]" allUniqueName="[Table1].[charges].[All]" dimensionUniqueName="[Table1]" displayFolder="" count="0" memberValueDatatype="5" unbalanced="0"/>
    <cacheHierarchy uniqueName="[Table1].[Hospital tier]" caption="Hospital tier" attribute="1" defaultMemberUniqueName="[Table1].[Hospital tier].[All]" allUniqueName="[Table1].[Hospital tier].[All]" dimensionUniqueName="[Table1]" displayFolder="" count="0" memberValueDatatype="130" unbalanced="0"/>
    <cacheHierarchy uniqueName="[Table1].[City tier]" caption="City tier" attribute="1" defaultMemberUniqueName="[Table1].[City tier].[All]" allUniqueName="[Table1].[City tier].[All]" dimensionUniqueName="[Table1]" displayFolder="" count="0" memberValueDatatype="130" unbalanced="0"/>
    <cacheHierarchy uniqueName="[Table1].[State ID]" caption="State ID" attribute="1" defaultMemberUniqueName="[Table1].[State ID].[All]" allUniqueName="[Table1].[State ID].[All]" dimensionUniqueName="[Table1]" displayFolder="" count="0"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BMI]" caption="BMI" attribute="1" defaultMemberUniqueName="[Table3].[BMI].[All]" allUniqueName="[Table3].[BMI].[All]" dimensionUniqueName="[Table3]" displayFolder="" count="0" memberValueDatatype="5" unbalanced="0"/>
    <cacheHierarchy uniqueName="[Table3].[Weight Status]" caption="Weight Status" attribute="1" defaultMemberUniqueName="[Table3].[Weight Status].[All]" allUniqueName="[Table3].[Weight Status].[All]" dimensionUniqueName="[Table3]" displayFolder="" count="0" memberValueDatatype="130" unbalanced="0"/>
    <cacheHierarchy uniqueName="[Table3].[HBA1C]" caption="HBA1C" attribute="1" defaultMemberUniqueName="[Table3].[HBA1C].[All]" allUniqueName="[Table3].[HBA1C].[All]" dimensionUniqueName="[Table3]" displayFolder="" count="0" memberValueDatatype="5" unbalanced="0"/>
    <cacheHierarchy uniqueName="[Table3].[Diabetes Status]" caption="Diabetes Status" attribute="1" defaultMemberUniqueName="[Table3].[Diabetes Status].[All]" allUniqueName="[Table3].[Diabetes Status].[All]" dimensionUniqueName="[Table3]" displayFolder="" count="0" memberValueDatatype="130" unbalanced="0"/>
    <cacheHierarchy uniqueName="[Table3].[Heart Issues]" caption="Heart Issues" attribute="1" defaultMemberUniqueName="[Table3].[Heart Issues].[All]" allUniqueName="[Table3].[Heart Issues].[All]" dimensionUniqueName="[Table3]" displayFolder="" count="0" memberValueDatatype="130" unbalanced="0"/>
    <cacheHierarchy uniqueName="[Table3].[Any Transplants]" caption="Any Transplants" attribute="1" defaultMemberUniqueName="[Table3].[Any Transplants].[All]" allUniqueName="[Table3].[Any Transplants].[All]" dimensionUniqueName="[Table3]" displayFolder="" count="0" memberValueDatatype="130" unbalanced="0"/>
    <cacheHierarchy uniqueName="[Table3].[Cancer history]" caption="Cancer history" attribute="1" defaultMemberUniqueName="[Table3].[Cancer history].[All]" allUniqueName="[Table3].[Cancer history].[All]" dimensionUniqueName="[Table3]" displayFolder="" count="0" memberValueDatatype="130" unbalanced="0"/>
    <cacheHierarchy uniqueName="[Table3].[NumberOfMajorSurgeries]" caption="NumberOfMajorSurgeries" attribute="1" defaultMemberUniqueName="[Table3].[NumberOfMajorSurgeries].[All]" allUniqueName="[Table3].[NumberOfMajorSurgeries].[All]" dimensionUniqueName="[Table3]" displayFolder="" count="0" memberValueDatatype="20" unbalanced="0"/>
    <cacheHierarchy uniqueName="[Table3].[smoker]" caption="smoker" attribute="1" defaultMemberUniqueName="[Table3].[smoker].[All]" allUniqueName="[Table3].[smoker].[All]" dimensionUniqueName="[Table3]" displayFolder="" count="0"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5"/>
        </ext>
      </extLst>
    </cacheHierarchy>
    <cacheHierarchy uniqueName="[Measures].[Sum of BMI]" caption="Sum of BMI" measure="1" displayFolder="" measureGroup="Table3" count="0" hidden="1">
      <extLst>
        <ext xmlns:x15="http://schemas.microsoft.com/office/spreadsheetml/2010/11/main" uri="{B97F6D7D-B522-45F9-BDA1-12C45D357490}">
          <x15:cacheHierarchy aggregatedColumn="12"/>
        </ext>
      </extLst>
    </cacheHierarchy>
    <cacheHierarchy uniqueName="[Measures].[Sum of HBA1C]" caption="Sum of HBA1C" measure="1" displayFolder="" measureGroup="Table3" count="0" hidden="1">
      <extLst>
        <ext xmlns:x15="http://schemas.microsoft.com/office/spreadsheetml/2010/11/main" uri="{B97F6D7D-B522-45F9-BDA1-12C45D357490}">
          <x15:cacheHierarchy aggregatedColumn="14"/>
        </ext>
      </extLst>
    </cacheHierarchy>
    <cacheHierarchy uniqueName="[Measures].[Average of BMI]" caption="Average of BMI" measure="1" displayFolder="" measureGroup="Table3" count="0" hidden="1">
      <extLst>
        <ext xmlns:x15="http://schemas.microsoft.com/office/spreadsheetml/2010/11/main" uri="{B97F6D7D-B522-45F9-BDA1-12C45D357490}">
          <x15:cacheHierarchy aggregatedColumn="12"/>
        </ext>
      </extLst>
    </cacheHierarchy>
    <cacheHierarchy uniqueName="[Measures].[Average of HBA1C]" caption="Average of HBA1C" measure="1" displayFolder="" measureGroup="Table3" count="0" hidden="1">
      <extLst>
        <ext xmlns:x15="http://schemas.microsoft.com/office/spreadsheetml/2010/11/main" uri="{B97F6D7D-B522-45F9-BDA1-12C45D357490}">
          <x15:cacheHierarchy aggregatedColumn="14"/>
        </ext>
      </extLst>
    </cacheHierarchy>
    <cacheHierarchy uniqueName="[Measures].[Sum of charges]" caption="Sum of charges" measure="1" displayFolder="" measureGroup="Table1" count="0" hidden="1">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BMI]" caption="Count of BMI" measure="1" displayFolder="" measureGroup="Table3"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Table1" uniqueName="[Table1]" caption="Table1"/>
    <dimension name="Table3" uniqueName="[Table3]" caption="Table3"/>
  </dimensions>
  <measureGroups count="2">
    <measureGroup name="Table1" caption="Table1"/>
    <measureGroup name="Table3" caption="Table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2.003874884256" backgroundQuery="1" createdVersion="8" refreshedVersion="8" minRefreshableVersion="3" recordCount="0" supportSubquery="1" supportAdvancedDrill="1" xr:uid="{6987606B-CFDA-4002-9986-6F5296863650}">
  <cacheSource type="external" connectionId="1"/>
  <cacheFields count="3">
    <cacheField name="[Table1].[Age].[Age]" caption="Age" numFmtId="0" hierarchy="5" level="1">
      <sharedItems containsSemiMixedTypes="0" containsString="0" containsNumber="1" containsInteger="1" minValue="18" maxValue="65" count="4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sharedItems>
      <extLst>
        <ext xmlns:x15="http://schemas.microsoft.com/office/spreadsheetml/2010/11/main" uri="{4F2E5C28-24EA-4eb8-9CBF-B6C8F9C3D259}">
          <x15:cachedUniqueNames>
            <x15:cachedUniqueName index="0" name="[Table1].[Age].&amp;[18]"/>
            <x15:cachedUniqueName index="1" name="[Table1].[Age].&amp;[19]"/>
            <x15:cachedUniqueName index="2" name="[Table1].[Age].&amp;[20]"/>
            <x15:cachedUniqueName index="3" name="[Table1].[Age].&amp;[21]"/>
            <x15:cachedUniqueName index="4" name="[Table1].[Age].&amp;[22]"/>
            <x15:cachedUniqueName index="5" name="[Table1].[Age].&amp;[23]"/>
            <x15:cachedUniqueName index="6" name="[Table1].[Age].&amp;[24]"/>
            <x15:cachedUniqueName index="7" name="[Table1].[Age].&amp;[25]"/>
            <x15:cachedUniqueName index="8" name="[Table1].[Age].&amp;[26]"/>
            <x15:cachedUniqueName index="9" name="[Table1].[Age].&amp;[27]"/>
            <x15:cachedUniqueName index="10" name="[Table1].[Age].&amp;[28]"/>
            <x15:cachedUniqueName index="11" name="[Table1].[Age].&amp;[29]"/>
            <x15:cachedUniqueName index="12" name="[Table1].[Age].&amp;[30]"/>
            <x15:cachedUniqueName index="13" name="[Table1].[Age].&amp;[31]"/>
            <x15:cachedUniqueName index="14" name="[Table1].[Age].&amp;[32]"/>
            <x15:cachedUniqueName index="15" name="[Table1].[Age].&amp;[33]"/>
            <x15:cachedUniqueName index="16" name="[Table1].[Age].&amp;[34]"/>
            <x15:cachedUniqueName index="17" name="[Table1].[Age].&amp;[35]"/>
            <x15:cachedUniqueName index="18" name="[Table1].[Age].&amp;[36]"/>
            <x15:cachedUniqueName index="19" name="[Table1].[Age].&amp;[37]"/>
            <x15:cachedUniqueName index="20" name="[Table1].[Age].&amp;[38]"/>
            <x15:cachedUniqueName index="21" name="[Table1].[Age].&amp;[39]"/>
            <x15:cachedUniqueName index="22" name="[Table1].[Age].&amp;[40]"/>
            <x15:cachedUniqueName index="23" name="[Table1].[Age].&amp;[41]"/>
            <x15:cachedUniqueName index="24" name="[Table1].[Age].&amp;[42]"/>
            <x15:cachedUniqueName index="25" name="[Table1].[Age].&amp;[43]"/>
            <x15:cachedUniqueName index="26" name="[Table1].[Age].&amp;[44]"/>
            <x15:cachedUniqueName index="27" name="[Table1].[Age].&amp;[45]"/>
            <x15:cachedUniqueName index="28" name="[Table1].[Age].&amp;[46]"/>
            <x15:cachedUniqueName index="29" name="[Table1].[Age].&amp;[47]"/>
            <x15:cachedUniqueName index="30" name="[Table1].[Age].&amp;[48]"/>
            <x15:cachedUniqueName index="31" name="[Table1].[Age].&amp;[49]"/>
            <x15:cachedUniqueName index="32" name="[Table1].[Age].&amp;[50]"/>
            <x15:cachedUniqueName index="33" name="[Table1].[Age].&amp;[51]"/>
            <x15:cachedUniqueName index="34" name="[Table1].[Age].&amp;[52]"/>
            <x15:cachedUniqueName index="35" name="[Table1].[Age].&amp;[53]"/>
            <x15:cachedUniqueName index="36" name="[Table1].[Age].&amp;[54]"/>
            <x15:cachedUniqueName index="37" name="[Table1].[Age].&amp;[55]"/>
            <x15:cachedUniqueName index="38" name="[Table1].[Age].&amp;[56]"/>
            <x15:cachedUniqueName index="39" name="[Table1].[Age].&amp;[57]"/>
            <x15:cachedUniqueName index="40" name="[Table1].[Age].&amp;[58]"/>
            <x15:cachedUniqueName index="41" name="[Table1].[Age].&amp;[59]"/>
            <x15:cachedUniqueName index="42" name="[Table1].[Age].&amp;[60]"/>
            <x15:cachedUniqueName index="43" name="[Table1].[Age].&amp;[61]"/>
            <x15:cachedUniqueName index="44" name="[Table1].[Age].&amp;[62]"/>
            <x15:cachedUniqueName index="45" name="[Table1].[Age].&amp;[63]"/>
            <x15:cachedUniqueName index="46" name="[Table1].[Age].&amp;[64]"/>
            <x15:cachedUniqueName index="47" name="[Table1].[Age].&amp;[65]"/>
          </x15:cachedUniqueNames>
        </ext>
      </extLst>
    </cacheField>
    <cacheField name="[Measures].[Average of HBA1C]" caption="Average of HBA1C" numFmtId="0" hierarchy="28" level="32767"/>
    <cacheField name="[Measures].[Average of BMI]" caption="Average of BMI" numFmtId="0" hierarchy="27" level="32767"/>
  </cacheFields>
  <cacheHierarchies count="32">
    <cacheHierarchy uniqueName="[Table1].[Customer ID]" caption="Customer ID" attribute="1" defaultMemberUniqueName="[Table1].[Customer ID].[All]" allUniqueName="[Table1].[Customer ID].[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ate]" caption="date" attribute="1" defaultMemberUniqueName="[Table1].[date].[All]" allUniqueName="[Table1].[date].[All]" dimensionUniqueName="[Table1]" displayFolder="" count="0" memberValueDatatype="20" unbalanced="0"/>
    <cacheHierarchy uniqueName="[Table1].[Date of Birth]" caption="Date of Birth" attribute="1" time="1" defaultMemberUniqueName="[Table1].[Date of Birth].[All]" allUniqueName="[Table1].[Date of Birth].[All]" dimensionUniqueName="[Table1]" displayFolder="" count="0" memberValueDatatype="7" unbalanced="0"/>
    <cacheHierarchy uniqueName="[Table1].[Age]" caption="Age" attribute="1" defaultMemberUniqueName="[Table1].[Age].[All]" allUniqueName="[Table1].[Age].[All]" dimensionUniqueName="[Table1]" displayFolder="" count="2" memberValueDatatype="20" unbalanced="0">
      <fieldsUsage count="2">
        <fieldUsage x="-1"/>
        <fieldUsage x="0"/>
      </fieldsUsage>
    </cacheHierarchy>
    <cacheHierarchy uniqueName="[Table1].[children]" caption="children" attribute="1" defaultMemberUniqueName="[Table1].[children].[All]" allUniqueName="[Table1].[children].[All]" dimensionUniqueName="[Table1]" displayFolder="" count="0" memberValueDatatype="20" unbalanced="0"/>
    <cacheHierarchy uniqueName="[Table1].[charges]" caption="charges" attribute="1" defaultMemberUniqueName="[Table1].[charges].[All]" allUniqueName="[Table1].[charges].[All]" dimensionUniqueName="[Table1]" displayFolder="" count="0" memberValueDatatype="5" unbalanced="0"/>
    <cacheHierarchy uniqueName="[Table1].[Hospital tier]" caption="Hospital tier" attribute="1" defaultMemberUniqueName="[Table1].[Hospital tier].[All]" allUniqueName="[Table1].[Hospital tier].[All]" dimensionUniqueName="[Table1]" displayFolder="" count="0" memberValueDatatype="130" unbalanced="0"/>
    <cacheHierarchy uniqueName="[Table1].[City tier]" caption="City tier" attribute="1" defaultMemberUniqueName="[Table1].[City tier].[All]" allUniqueName="[Table1].[City tier].[All]" dimensionUniqueName="[Table1]" displayFolder="" count="0" memberValueDatatype="130" unbalanced="0"/>
    <cacheHierarchy uniqueName="[Table1].[State ID]" caption="State ID" attribute="1" defaultMemberUniqueName="[Table1].[State ID].[All]" allUniqueName="[Table1].[State ID].[All]" dimensionUniqueName="[Table1]" displayFolder="" count="0" memberValueDatatype="130" unbalanced="0"/>
    <cacheHierarchy uniqueName="[Table3].[Customer ID]" caption="Customer ID" attribute="1" defaultMemberUniqueName="[Table3].[Customer ID].[All]" allUniqueName="[Table3].[Customer ID].[All]" dimensionUniqueName="[Table3]" displayFolder="" count="0" memberValueDatatype="130" unbalanced="0"/>
    <cacheHierarchy uniqueName="[Table3].[BMI]" caption="BMI" attribute="1" defaultMemberUniqueName="[Table3].[BMI].[All]" allUniqueName="[Table3].[BMI].[All]" dimensionUniqueName="[Table3]" displayFolder="" count="0" memberValueDatatype="5" unbalanced="0"/>
    <cacheHierarchy uniqueName="[Table3].[Weight Status]" caption="Weight Status" attribute="1" defaultMemberUniqueName="[Table3].[Weight Status].[All]" allUniqueName="[Table3].[Weight Status].[All]" dimensionUniqueName="[Table3]" displayFolder="" count="0" memberValueDatatype="130" unbalanced="0"/>
    <cacheHierarchy uniqueName="[Table3].[HBA1C]" caption="HBA1C" attribute="1" defaultMemberUniqueName="[Table3].[HBA1C].[All]" allUniqueName="[Table3].[HBA1C].[All]" dimensionUniqueName="[Table3]" displayFolder="" count="0" memberValueDatatype="5" unbalanced="0"/>
    <cacheHierarchy uniqueName="[Table3].[Diabetes Status]" caption="Diabetes Status" attribute="1" defaultMemberUniqueName="[Table3].[Diabetes Status].[All]" allUniqueName="[Table3].[Diabetes Status].[All]" dimensionUniqueName="[Table3]" displayFolder="" count="0" memberValueDatatype="130" unbalanced="0"/>
    <cacheHierarchy uniqueName="[Table3].[Heart Issues]" caption="Heart Issues" attribute="1" defaultMemberUniqueName="[Table3].[Heart Issues].[All]" allUniqueName="[Table3].[Heart Issues].[All]" dimensionUniqueName="[Table3]" displayFolder="" count="0" memberValueDatatype="130" unbalanced="0"/>
    <cacheHierarchy uniqueName="[Table3].[Any Transplants]" caption="Any Transplants" attribute="1" defaultMemberUniqueName="[Table3].[Any Transplants].[All]" allUniqueName="[Table3].[Any Transplants].[All]" dimensionUniqueName="[Table3]" displayFolder="" count="0" memberValueDatatype="130" unbalanced="0"/>
    <cacheHierarchy uniqueName="[Table3].[Cancer history]" caption="Cancer history" attribute="1" defaultMemberUniqueName="[Table3].[Cancer history].[All]" allUniqueName="[Table3].[Cancer history].[All]" dimensionUniqueName="[Table3]" displayFolder="" count="0" memberValueDatatype="130" unbalanced="0"/>
    <cacheHierarchy uniqueName="[Table3].[NumberOfMajorSurgeries]" caption="NumberOfMajorSurgeries" attribute="1" defaultMemberUniqueName="[Table3].[NumberOfMajorSurgeries].[All]" allUniqueName="[Table3].[NumberOfMajorSurgeries].[All]" dimensionUniqueName="[Table3]" displayFolder="" count="0" memberValueDatatype="20" unbalanced="0"/>
    <cacheHierarchy uniqueName="[Table3].[smoker]" caption="smoker" attribute="1" defaultMemberUniqueName="[Table3].[smoker].[All]" allUniqueName="[Table3].[smoker].[All]" dimensionUniqueName="[Table3]" displayFolder="" count="0"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5"/>
        </ext>
      </extLst>
    </cacheHierarchy>
    <cacheHierarchy uniqueName="[Measures].[Sum of BMI]" caption="Sum of BMI" measure="1" displayFolder="" measureGroup="Table3" count="0" hidden="1">
      <extLst>
        <ext xmlns:x15="http://schemas.microsoft.com/office/spreadsheetml/2010/11/main" uri="{B97F6D7D-B522-45F9-BDA1-12C45D357490}">
          <x15:cacheHierarchy aggregatedColumn="12"/>
        </ext>
      </extLst>
    </cacheHierarchy>
    <cacheHierarchy uniqueName="[Measures].[Sum of HBA1C]" caption="Sum of HBA1C" measure="1" displayFolder="" measureGroup="Table3" count="0" hidden="1">
      <extLst>
        <ext xmlns:x15="http://schemas.microsoft.com/office/spreadsheetml/2010/11/main" uri="{B97F6D7D-B522-45F9-BDA1-12C45D357490}">
          <x15:cacheHierarchy aggregatedColumn="14"/>
        </ext>
      </extLst>
    </cacheHierarchy>
    <cacheHierarchy uniqueName="[Measures].[Average of BMI]" caption="Average of BMI" measure="1" displayFolder="" measureGroup="Table3" count="0" oneField="1" hidden="1">
      <fieldsUsage count="1">
        <fieldUsage x="2"/>
      </fieldsUsage>
      <extLst>
        <ext xmlns:x15="http://schemas.microsoft.com/office/spreadsheetml/2010/11/main" uri="{B97F6D7D-B522-45F9-BDA1-12C45D357490}">
          <x15:cacheHierarchy aggregatedColumn="12"/>
        </ext>
      </extLst>
    </cacheHierarchy>
    <cacheHierarchy uniqueName="[Measures].[Average of HBA1C]" caption="Average of HBA1C" measure="1" displayFolder="" measureGroup="Table3"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harges]" caption="Sum of charges" measure="1" displayFolder="" measureGroup="Table1" count="0" hidden="1">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Table1" count="0" hidden="1">
      <extLst>
        <ext xmlns:x15="http://schemas.microsoft.com/office/spreadsheetml/2010/11/main" uri="{B97F6D7D-B522-45F9-BDA1-12C45D357490}">
          <x15:cacheHierarchy aggregatedColumn="7"/>
        </ext>
      </extLst>
    </cacheHierarchy>
    <cacheHierarchy uniqueName="[Measures].[Count of BMI]" caption="Count of BMI" measure="1" displayFolder="" measureGroup="Table3"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Table1" uniqueName="[Table1]" caption="Table1"/>
    <dimension name="Table3" uniqueName="[Table3]" caption="Table3"/>
  </dimensions>
  <measureGroups count="2">
    <measureGroup name="Table1" caption="Table1"/>
    <measureGroup name="Table3" caption="Table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n v="47.41"/>
    <s v="Obesity"/>
    <x v="0"/>
    <s v="Diabetes"/>
    <s v="No"/>
    <x v="0"/>
    <x v="0"/>
    <x v="0"/>
    <x v="0"/>
  </r>
  <r>
    <x v="1"/>
    <n v="30.36"/>
    <s v="Obesity"/>
    <x v="1"/>
    <s v="Prediabetes "/>
    <s v="No"/>
    <x v="0"/>
    <x v="0"/>
    <x v="0"/>
    <x v="0"/>
  </r>
  <r>
    <x v="2"/>
    <n v="34.484999999999999"/>
    <s v="Obesity"/>
    <x v="2"/>
    <s v="Diabetes"/>
    <s v="Yes"/>
    <x v="0"/>
    <x v="0"/>
    <x v="1"/>
    <x v="0"/>
  </r>
  <r>
    <x v="3"/>
    <n v="38.094999999999999"/>
    <s v="Obesity"/>
    <x v="3"/>
    <s v="Prediabetes "/>
    <s v="No"/>
    <x v="0"/>
    <x v="0"/>
    <x v="0"/>
    <x v="0"/>
  </r>
  <r>
    <x v="4"/>
    <n v="35.53"/>
    <s v="Obesity"/>
    <x v="4"/>
    <s v="Normal"/>
    <s v="No"/>
    <x v="0"/>
    <x v="0"/>
    <x v="0"/>
    <x v="0"/>
  </r>
  <r>
    <x v="5"/>
    <n v="32.799999999999997"/>
    <s v="Obesity"/>
    <x v="5"/>
    <s v="Diabetes"/>
    <s v="No"/>
    <x v="0"/>
    <x v="0"/>
    <x v="0"/>
    <x v="0"/>
  </r>
  <r>
    <x v="6"/>
    <n v="36.4"/>
    <s v="Obesity"/>
    <x v="6"/>
    <s v="Prediabetes "/>
    <s v="No"/>
    <x v="0"/>
    <x v="0"/>
    <x v="0"/>
    <x v="0"/>
  </r>
  <r>
    <x v="7"/>
    <n v="36.96"/>
    <s v="Obesity"/>
    <x v="7"/>
    <s v="Diabetes"/>
    <s v="No"/>
    <x v="0"/>
    <x v="0"/>
    <x v="2"/>
    <x v="0"/>
  </r>
  <r>
    <x v="8"/>
    <n v="41.14"/>
    <s v="Obesity"/>
    <x v="8"/>
    <s v="Diabetes"/>
    <s v="Yes"/>
    <x v="0"/>
    <x v="1"/>
    <x v="3"/>
    <x v="0"/>
  </r>
  <r>
    <x v="9"/>
    <n v="38.06"/>
    <s v="Obesity"/>
    <x v="9"/>
    <s v="Diabetes"/>
    <s v="No"/>
    <x v="0"/>
    <x v="0"/>
    <x v="0"/>
    <x v="0"/>
  </r>
  <r>
    <x v="10"/>
    <n v="37.700000000000003"/>
    <s v="Obesity"/>
    <x v="10"/>
    <s v="Prediabetes "/>
    <s v="Yes"/>
    <x v="0"/>
    <x v="0"/>
    <x v="1"/>
    <x v="0"/>
  </r>
  <r>
    <x v="11"/>
    <n v="42.13"/>
    <s v="Obesity"/>
    <x v="11"/>
    <s v="Diabetes"/>
    <s v="No"/>
    <x v="0"/>
    <x v="0"/>
    <x v="0"/>
    <x v="0"/>
  </r>
  <r>
    <x v="12"/>
    <n v="40.92"/>
    <s v="Obesity"/>
    <x v="12"/>
    <s v="Diabetes"/>
    <s v="No"/>
    <x v="0"/>
    <x v="0"/>
    <x v="0"/>
    <x v="0"/>
  </r>
  <r>
    <x v="13"/>
    <n v="40.564999999999998"/>
    <s v="Obesity"/>
    <x v="13"/>
    <s v="Diabetes"/>
    <s v="No"/>
    <x v="0"/>
    <x v="0"/>
    <x v="0"/>
    <x v="0"/>
  </r>
  <r>
    <x v="14"/>
    <n v="36.384999999999998"/>
    <s v="Obesity"/>
    <x v="14"/>
    <s v="Diabetes"/>
    <s v="Yes"/>
    <x v="0"/>
    <x v="0"/>
    <x v="1"/>
    <x v="0"/>
  </r>
  <r>
    <x v="15"/>
    <n v="39.9"/>
    <s v="Obesity"/>
    <x v="15"/>
    <s v="Diabetes"/>
    <s v="No"/>
    <x v="0"/>
    <x v="0"/>
    <x v="0"/>
    <x v="0"/>
  </r>
  <r>
    <x v="16"/>
    <n v="33.799999999999997"/>
    <s v="Obesity"/>
    <x v="16"/>
    <s v="Diabetes"/>
    <s v="No"/>
    <x v="0"/>
    <x v="0"/>
    <x v="2"/>
    <x v="0"/>
  </r>
  <r>
    <x v="17"/>
    <n v="36.765000000000001"/>
    <s v="Obesity"/>
    <x v="17"/>
    <s v="Diabetes"/>
    <s v="Yes"/>
    <x v="0"/>
    <x v="1"/>
    <x v="3"/>
    <x v="0"/>
  </r>
  <r>
    <x v="18"/>
    <n v="36.954999999999998"/>
    <s v="Obesity"/>
    <x v="18"/>
    <s v="Normal"/>
    <s v="Yes"/>
    <x v="0"/>
    <x v="0"/>
    <x v="3"/>
    <x v="0"/>
  </r>
  <r>
    <x v="19"/>
    <n v="42.9"/>
    <s v="Obesity"/>
    <x v="19"/>
    <s v="Diabetes"/>
    <s v="No"/>
    <x v="0"/>
    <x v="0"/>
    <x v="0"/>
    <x v="0"/>
  </r>
  <r>
    <x v="20"/>
    <n v="36.299999999999997"/>
    <s v="Obesity"/>
    <x v="20"/>
    <s v="Diabetes"/>
    <s v="Yes"/>
    <x v="0"/>
    <x v="0"/>
    <x v="1"/>
    <x v="0"/>
  </r>
  <r>
    <x v="21"/>
    <n v="32.200000000000003"/>
    <s v="Obesity"/>
    <x v="21"/>
    <s v="Prediabetes "/>
    <s v="Yes"/>
    <x v="0"/>
    <x v="0"/>
    <x v="1"/>
    <x v="0"/>
  </r>
  <r>
    <x v="22"/>
    <n v="31.3"/>
    <s v="Obesity"/>
    <x v="22"/>
    <s v="Diabetes"/>
    <s v="No"/>
    <x v="0"/>
    <x v="0"/>
    <x v="2"/>
    <x v="0"/>
  </r>
  <r>
    <x v="23"/>
    <n v="41.8"/>
    <s v="Obesity"/>
    <x v="23"/>
    <s v="Diabetes"/>
    <s v="Yes"/>
    <x v="0"/>
    <x v="0"/>
    <x v="1"/>
    <x v="0"/>
  </r>
  <r>
    <x v="24"/>
    <n v="35.090000000000003"/>
    <s v="Obesity"/>
    <x v="24"/>
    <s v="Normal"/>
    <s v="Yes"/>
    <x v="0"/>
    <x v="0"/>
    <x v="1"/>
    <x v="0"/>
  </r>
  <r>
    <x v="25"/>
    <n v="33.880000000000003"/>
    <s v="Obesity"/>
    <x v="25"/>
    <s v="Diabetes"/>
    <s v="No"/>
    <x v="0"/>
    <x v="0"/>
    <x v="2"/>
    <x v="0"/>
  </r>
  <r>
    <x v="26"/>
    <n v="30.875"/>
    <s v="Obesity"/>
    <x v="26"/>
    <s v="Diabetes"/>
    <s v="No"/>
    <x v="0"/>
    <x v="0"/>
    <x v="0"/>
    <x v="0"/>
  </r>
  <r>
    <x v="27"/>
    <n v="36.86"/>
    <s v="Obesity"/>
    <x v="27"/>
    <s v="Normal"/>
    <s v="Yes"/>
    <x v="0"/>
    <x v="1"/>
    <x v="3"/>
    <x v="0"/>
  </r>
  <r>
    <x v="28"/>
    <n v="35.86"/>
    <s v="Obesity"/>
    <x v="28"/>
    <s v="Diabetes"/>
    <s v="Yes"/>
    <x v="0"/>
    <x v="0"/>
    <x v="1"/>
    <x v="0"/>
  </r>
  <r>
    <x v="29"/>
    <n v="37.049999999999997"/>
    <s v="Obesity"/>
    <x v="29"/>
    <s v="Diabetes"/>
    <s v="No"/>
    <x v="0"/>
    <x v="0"/>
    <x v="0"/>
    <x v="0"/>
  </r>
  <r>
    <x v="30"/>
    <n v="43.89"/>
    <s v="Obesity"/>
    <x v="30"/>
    <s v="Diabetes"/>
    <s v="No"/>
    <x v="0"/>
    <x v="0"/>
    <x v="0"/>
    <x v="0"/>
  </r>
  <r>
    <x v="31"/>
    <n v="42.35"/>
    <s v="Obesity"/>
    <x v="31"/>
    <s v="Normal"/>
    <s v="Yes"/>
    <x v="0"/>
    <x v="0"/>
    <x v="0"/>
    <x v="0"/>
  </r>
  <r>
    <x v="32"/>
    <n v="31.35"/>
    <s v="Obesity"/>
    <x v="32"/>
    <s v="Diabetes"/>
    <s v="No"/>
    <x v="0"/>
    <x v="0"/>
    <x v="0"/>
    <x v="0"/>
  </r>
  <r>
    <x v="33"/>
    <n v="47.6"/>
    <s v="Obesity"/>
    <x v="33"/>
    <s v="Prediabetes "/>
    <s v="Yes"/>
    <x v="0"/>
    <x v="0"/>
    <x v="0"/>
    <x v="0"/>
  </r>
  <r>
    <x v="34"/>
    <n v="46.2"/>
    <s v="Obesity"/>
    <x v="34"/>
    <s v="Prediabetes "/>
    <s v="No"/>
    <x v="0"/>
    <x v="1"/>
    <x v="3"/>
    <x v="0"/>
  </r>
  <r>
    <x v="35"/>
    <n v="32.015000000000001"/>
    <s v="Obesity"/>
    <x v="35"/>
    <s v="Diabetes"/>
    <s v="No"/>
    <x v="0"/>
    <x v="0"/>
    <x v="0"/>
    <x v="0"/>
  </r>
  <r>
    <x v="36"/>
    <n v="40.564999999999998"/>
    <s v="Obesity"/>
    <x v="36"/>
    <s v="Diabetes"/>
    <s v="No"/>
    <x v="0"/>
    <x v="0"/>
    <x v="0"/>
    <x v="0"/>
  </r>
  <r>
    <x v="37"/>
    <n v="32.450000000000003"/>
    <s v="Obesity"/>
    <x v="37"/>
    <s v="Diabetes"/>
    <s v="No"/>
    <x v="0"/>
    <x v="0"/>
    <x v="0"/>
    <x v="0"/>
  </r>
  <r>
    <x v="38"/>
    <n v="34.96"/>
    <s v="Obesity"/>
    <x v="38"/>
    <s v="Diabetes"/>
    <s v="No"/>
    <x v="0"/>
    <x v="0"/>
    <x v="0"/>
    <x v="0"/>
  </r>
  <r>
    <x v="39"/>
    <n v="35.5"/>
    <s v="Obesity"/>
    <x v="39"/>
    <s v="Normal"/>
    <s v="No"/>
    <x v="0"/>
    <x v="1"/>
    <x v="3"/>
    <x v="0"/>
  </r>
  <r>
    <x v="40"/>
    <n v="52.58"/>
    <s v="Obesity"/>
    <x v="40"/>
    <s v="Normal"/>
    <s v="No"/>
    <x v="1"/>
    <x v="0"/>
    <x v="3"/>
    <x v="0"/>
  </r>
  <r>
    <x v="41"/>
    <n v="35.200000000000003"/>
    <s v="Obesity"/>
    <x v="41"/>
    <s v="Diabetes"/>
    <s v="Yes"/>
    <x v="0"/>
    <x v="0"/>
    <x v="0"/>
    <x v="0"/>
  </r>
  <r>
    <x v="42"/>
    <n v="38.06"/>
    <s v="Obesity"/>
    <x v="42"/>
    <s v="Diabetes"/>
    <s v="No"/>
    <x v="0"/>
    <x v="0"/>
    <x v="0"/>
    <x v="0"/>
  </r>
  <r>
    <x v="43"/>
    <n v="34.21"/>
    <s v="Obesity"/>
    <x v="43"/>
    <s v="Diabetes"/>
    <s v="No"/>
    <x v="0"/>
    <x v="0"/>
    <x v="0"/>
    <x v="0"/>
  </r>
  <r>
    <x v="44"/>
    <n v="38.94"/>
    <s v="Obesity"/>
    <x v="44"/>
    <s v="Diabetes"/>
    <s v="Yes"/>
    <x v="0"/>
    <x v="0"/>
    <x v="3"/>
    <x v="0"/>
  </r>
  <r>
    <x v="45"/>
    <n v="30.21"/>
    <s v="Obesity"/>
    <x v="45"/>
    <s v="Normal"/>
    <s v="Yes"/>
    <x v="0"/>
    <x v="0"/>
    <x v="3"/>
    <x v="0"/>
  </r>
  <r>
    <x v="46"/>
    <n v="33.630000000000003"/>
    <s v="Obesity"/>
    <x v="46"/>
    <s v="Normal"/>
    <s v="Yes"/>
    <x v="0"/>
    <x v="0"/>
    <x v="1"/>
    <x v="0"/>
  </r>
  <r>
    <x v="47"/>
    <n v="40.369999999999997"/>
    <s v="Obesity"/>
    <x v="47"/>
    <s v="Normal"/>
    <s v="No"/>
    <x v="0"/>
    <x v="0"/>
    <x v="0"/>
    <x v="0"/>
  </r>
  <r>
    <x v="48"/>
    <n v="53.09"/>
    <s v="Obesity"/>
    <x v="48"/>
    <s v="Normal"/>
    <s v="Yes"/>
    <x v="0"/>
    <x v="0"/>
    <x v="1"/>
    <x v="0"/>
  </r>
  <r>
    <x v="49"/>
    <n v="31.79"/>
    <s v="Obesity"/>
    <x v="49"/>
    <s v="Normal"/>
    <s v="Yes"/>
    <x v="0"/>
    <x v="0"/>
    <x v="1"/>
    <x v="0"/>
  </r>
  <r>
    <x v="50"/>
    <n v="41.895000000000003"/>
    <s v="Obesity"/>
    <x v="50"/>
    <s v="Diabetes"/>
    <s v="Yes"/>
    <x v="0"/>
    <x v="0"/>
    <x v="3"/>
    <x v="0"/>
  </r>
  <r>
    <x v="51"/>
    <n v="31.16"/>
    <s v="Obesity"/>
    <x v="51"/>
    <s v="Diabetes"/>
    <s v="No"/>
    <x v="0"/>
    <x v="0"/>
    <x v="0"/>
    <x v="0"/>
  </r>
  <r>
    <x v="52"/>
    <n v="34.104999999999997"/>
    <s v="Obesity"/>
    <x v="52"/>
    <s v="Normal"/>
    <s v="Yes"/>
    <x v="0"/>
    <x v="1"/>
    <x v="3"/>
    <x v="0"/>
  </r>
  <r>
    <x v="53"/>
    <n v="51.93"/>
    <s v="Obesity"/>
    <x v="53"/>
    <s v="Diabetes"/>
    <s v="No"/>
    <x v="0"/>
    <x v="0"/>
    <x v="0"/>
    <x v="0"/>
  </r>
  <r>
    <x v="54"/>
    <n v="38.950000000000003"/>
    <s v="Obesity"/>
    <x v="54"/>
    <s v="Diabetes"/>
    <s v="No"/>
    <x v="0"/>
    <x v="0"/>
    <x v="0"/>
    <x v="0"/>
  </r>
  <r>
    <x v="55"/>
    <n v="36.630000000000003"/>
    <s v="Obesity"/>
    <x v="55"/>
    <s v="Diabetes"/>
    <s v="Yes"/>
    <x v="0"/>
    <x v="0"/>
    <x v="3"/>
    <x v="0"/>
  </r>
  <r>
    <x v="56"/>
    <n v="34.200000000000003"/>
    <s v="Obesity"/>
    <x v="56"/>
    <s v="Prediabetes "/>
    <s v="No"/>
    <x v="0"/>
    <x v="0"/>
    <x v="1"/>
    <x v="0"/>
  </r>
  <r>
    <x v="57"/>
    <n v="50.63"/>
    <s v="Obesity"/>
    <x v="57"/>
    <s v="Diabetes"/>
    <s v="No"/>
    <x v="0"/>
    <x v="0"/>
    <x v="0"/>
    <x v="0"/>
  </r>
  <r>
    <x v="58"/>
    <n v="36.479999999999997"/>
    <s v="Obesity"/>
    <x v="58"/>
    <s v="Prediabetes "/>
    <s v="No"/>
    <x v="0"/>
    <x v="0"/>
    <x v="0"/>
    <x v="0"/>
  </r>
  <r>
    <x v="59"/>
    <n v="54.82"/>
    <s v="Obesity"/>
    <x v="59"/>
    <s v="Diabetes"/>
    <s v="No"/>
    <x v="0"/>
    <x v="0"/>
    <x v="0"/>
    <x v="0"/>
  </r>
  <r>
    <x v="60"/>
    <n v="38.06"/>
    <s v="Obesity"/>
    <x v="60"/>
    <s v="Prediabetes "/>
    <s v="No"/>
    <x v="0"/>
    <x v="1"/>
    <x v="3"/>
    <x v="0"/>
  </r>
  <r>
    <x v="61"/>
    <n v="51.48"/>
    <s v="Obesity"/>
    <x v="61"/>
    <s v="Diabetes"/>
    <s v="Yes"/>
    <x v="0"/>
    <x v="0"/>
    <x v="0"/>
    <x v="0"/>
  </r>
  <r>
    <x v="62"/>
    <n v="52.06"/>
    <s v="Obesity"/>
    <x v="62"/>
    <s v="Diabetes"/>
    <s v="No"/>
    <x v="0"/>
    <x v="0"/>
    <x v="0"/>
    <x v="0"/>
  </r>
  <r>
    <x v="63"/>
    <n v="30.684999999999999"/>
    <s v="Obesity"/>
    <x v="13"/>
    <s v="Diabetes"/>
    <s v="Yes"/>
    <x v="0"/>
    <x v="0"/>
    <x v="0"/>
    <x v="0"/>
  </r>
  <r>
    <x v="64"/>
    <n v="36.08"/>
    <s v="Obesity"/>
    <x v="63"/>
    <s v="Diabetes"/>
    <s v="Yes"/>
    <x v="0"/>
    <x v="0"/>
    <x v="3"/>
    <x v="0"/>
  </r>
  <r>
    <x v="65"/>
    <n v="54.99"/>
    <s v="Obesity"/>
    <x v="64"/>
    <s v="Diabetes"/>
    <s v="No"/>
    <x v="0"/>
    <x v="0"/>
    <x v="1"/>
    <x v="0"/>
  </r>
  <r>
    <x v="66"/>
    <n v="35.97"/>
    <s v="Obesity"/>
    <x v="65"/>
    <s v="Prediabetes "/>
    <s v="No"/>
    <x v="0"/>
    <x v="1"/>
    <x v="3"/>
    <x v="0"/>
  </r>
  <r>
    <x v="67"/>
    <n v="45.54"/>
    <s v="Obesity"/>
    <x v="66"/>
    <s v="Normal"/>
    <s v="Yes"/>
    <x v="0"/>
    <x v="1"/>
    <x v="3"/>
    <x v="0"/>
  </r>
  <r>
    <x v="68"/>
    <n v="35.53"/>
    <s v="Obesity"/>
    <x v="67"/>
    <s v="Normal"/>
    <s v="Yes"/>
    <x v="0"/>
    <x v="0"/>
    <x v="0"/>
    <x v="0"/>
  </r>
  <r>
    <x v="69"/>
    <n v="30.8"/>
    <s v="Obesity"/>
    <x v="68"/>
    <s v="Diabetes"/>
    <s v="No"/>
    <x v="0"/>
    <x v="0"/>
    <x v="0"/>
    <x v="0"/>
  </r>
  <r>
    <x v="70"/>
    <n v="38.39"/>
    <s v="Obesity"/>
    <x v="69"/>
    <s v="Normal"/>
    <s v="No"/>
    <x v="0"/>
    <x v="0"/>
    <x v="3"/>
    <x v="0"/>
  </r>
  <r>
    <x v="71"/>
    <n v="32.299999999999997"/>
    <s v="Obesity"/>
    <x v="70"/>
    <s v="Normal"/>
    <s v="No"/>
    <x v="0"/>
    <x v="0"/>
    <x v="1"/>
    <x v="0"/>
  </r>
  <r>
    <x v="72"/>
    <n v="48.8"/>
    <s v="Obesity"/>
    <x v="21"/>
    <s v="Prediabetes "/>
    <s v="Yes"/>
    <x v="0"/>
    <x v="0"/>
    <x v="1"/>
    <x v="0"/>
  </r>
  <r>
    <x v="73"/>
    <n v="45.5"/>
    <s v="Obesity"/>
    <x v="71"/>
    <s v="Diabetes"/>
    <s v="No"/>
    <x v="0"/>
    <x v="0"/>
    <x v="0"/>
    <x v="0"/>
  </r>
  <r>
    <x v="74"/>
    <n v="53.61"/>
    <s v="Obesity"/>
    <x v="72"/>
    <s v="Diabetes"/>
    <s v="Yes"/>
    <x v="0"/>
    <x v="0"/>
    <x v="3"/>
    <x v="0"/>
  </r>
  <r>
    <x v="75"/>
    <n v="36.19"/>
    <s v="Obesity"/>
    <x v="73"/>
    <s v="Diabetes"/>
    <s v="Yes"/>
    <x v="0"/>
    <x v="0"/>
    <x v="3"/>
    <x v="0"/>
  </r>
  <r>
    <x v="76"/>
    <n v="34.6"/>
    <s v="Obesity"/>
    <x v="74"/>
    <s v="Prediabetes "/>
    <s v="Yes"/>
    <x v="0"/>
    <x v="0"/>
    <x v="0"/>
    <x v="0"/>
  </r>
  <r>
    <x v="77"/>
    <n v="54.12"/>
    <s v="Obesity"/>
    <x v="75"/>
    <s v="Diabetes"/>
    <s v="No"/>
    <x v="0"/>
    <x v="0"/>
    <x v="0"/>
    <x v="0"/>
  </r>
  <r>
    <x v="78"/>
    <n v="48.82"/>
    <s v="Obesity"/>
    <x v="76"/>
    <s v="Diabetes"/>
    <s v="Yes"/>
    <x v="0"/>
    <x v="0"/>
    <x v="0"/>
    <x v="0"/>
  </r>
  <r>
    <x v="79"/>
    <n v="51.01"/>
    <s v="Obesity"/>
    <x v="77"/>
    <s v="Diabetes"/>
    <s v="No"/>
    <x v="0"/>
    <x v="0"/>
    <x v="0"/>
    <x v="0"/>
  </r>
  <r>
    <x v="80"/>
    <n v="45.65"/>
    <s v="Obesity"/>
    <x v="78"/>
    <s v="Normal"/>
    <s v="Yes"/>
    <x v="0"/>
    <x v="0"/>
    <x v="3"/>
    <x v="0"/>
  </r>
  <r>
    <x v="81"/>
    <n v="52.9"/>
    <s v="Obesity"/>
    <x v="45"/>
    <s v="Normal"/>
    <s v="No"/>
    <x v="0"/>
    <x v="0"/>
    <x v="0"/>
    <x v="0"/>
  </r>
  <r>
    <x v="82"/>
    <n v="45.41"/>
    <s v="Obesity"/>
    <x v="79"/>
    <s v="Normal"/>
    <s v="Yes"/>
    <x v="0"/>
    <x v="0"/>
    <x v="3"/>
    <x v="0"/>
  </r>
  <r>
    <x v="83"/>
    <n v="49.41"/>
    <s v="Obesity"/>
    <x v="80"/>
    <s v="Normal"/>
    <s v="Yes"/>
    <x v="0"/>
    <x v="1"/>
    <x v="3"/>
    <x v="0"/>
  </r>
  <r>
    <x v="84"/>
    <n v="31.824999999999999"/>
    <s v="Obesity"/>
    <x v="81"/>
    <s v="Normal"/>
    <s v="No"/>
    <x v="0"/>
    <x v="0"/>
    <x v="1"/>
    <x v="0"/>
  </r>
  <r>
    <x v="85"/>
    <n v="51.28"/>
    <s v="Obesity"/>
    <x v="82"/>
    <s v="Normal"/>
    <s v="No"/>
    <x v="0"/>
    <x v="0"/>
    <x v="1"/>
    <x v="0"/>
  </r>
  <r>
    <x v="86"/>
    <n v="34.96"/>
    <s v="Obesity"/>
    <x v="83"/>
    <s v="Normal"/>
    <s v="No"/>
    <x v="0"/>
    <x v="1"/>
    <x v="3"/>
    <x v="0"/>
  </r>
  <r>
    <x v="87"/>
    <n v="33.11"/>
    <s v="Obesity"/>
    <x v="84"/>
    <s v="Diabetes"/>
    <s v="No"/>
    <x v="0"/>
    <x v="0"/>
    <x v="0"/>
    <x v="0"/>
  </r>
  <r>
    <x v="88"/>
    <n v="54.74"/>
    <s v="Obesity"/>
    <x v="85"/>
    <s v="Prediabetes "/>
    <s v="Yes"/>
    <x v="0"/>
    <x v="1"/>
    <x v="3"/>
    <x v="0"/>
  </r>
  <r>
    <x v="89"/>
    <n v="32.56"/>
    <s v="Obesity"/>
    <x v="86"/>
    <s v="Normal"/>
    <s v="No"/>
    <x v="0"/>
    <x v="1"/>
    <x v="3"/>
    <x v="0"/>
  </r>
  <r>
    <x v="90"/>
    <n v="39.049999999999997"/>
    <s v="Obesity"/>
    <x v="87"/>
    <s v="Prediabetes "/>
    <s v="No"/>
    <x v="0"/>
    <x v="0"/>
    <x v="3"/>
    <x v="0"/>
  </r>
  <r>
    <x v="91"/>
    <n v="42.75"/>
    <s v="Obesity"/>
    <x v="88"/>
    <s v="Normal"/>
    <s v="No"/>
    <x v="0"/>
    <x v="0"/>
    <x v="0"/>
    <x v="0"/>
  </r>
  <r>
    <x v="92"/>
    <n v="50.58"/>
    <s v="Obesity"/>
    <x v="89"/>
    <s v="Normal"/>
    <s v="No"/>
    <x v="0"/>
    <x v="0"/>
    <x v="1"/>
    <x v="0"/>
  </r>
  <r>
    <x v="93"/>
    <n v="30.495000000000001"/>
    <s v="Obesity"/>
    <x v="90"/>
    <s v="Normal"/>
    <s v="Yes"/>
    <x v="0"/>
    <x v="0"/>
    <x v="0"/>
    <x v="0"/>
  </r>
  <r>
    <x v="94"/>
    <n v="48.31"/>
    <s v="Obesity"/>
    <x v="8"/>
    <s v="Diabetes"/>
    <s v="Yes"/>
    <x v="0"/>
    <x v="0"/>
    <x v="1"/>
    <x v="0"/>
  </r>
  <r>
    <x v="95"/>
    <n v="48.99"/>
    <s v="Obesity"/>
    <x v="91"/>
    <s v="Diabetes"/>
    <s v="Yes"/>
    <x v="0"/>
    <x v="0"/>
    <x v="3"/>
    <x v="0"/>
  </r>
  <r>
    <x v="96"/>
    <n v="38.39"/>
    <s v="Obesity"/>
    <x v="92"/>
    <s v="Normal"/>
    <s v="Yes"/>
    <x v="0"/>
    <x v="0"/>
    <x v="0"/>
    <x v="0"/>
  </r>
  <r>
    <x v="97"/>
    <n v="44.34"/>
    <s v="Obesity"/>
    <x v="93"/>
    <s v="Normal"/>
    <s v="Yes"/>
    <x v="0"/>
    <x v="0"/>
    <x v="1"/>
    <x v="0"/>
  </r>
  <r>
    <x v="98"/>
    <n v="41.51"/>
    <s v="Obesity"/>
    <x v="94"/>
    <s v="Diabetes"/>
    <s v="No"/>
    <x v="0"/>
    <x v="0"/>
    <x v="0"/>
    <x v="0"/>
  </r>
  <r>
    <x v="99"/>
    <n v="48.2"/>
    <s v="Obesity"/>
    <x v="95"/>
    <s v="Normal"/>
    <s v="No"/>
    <x v="0"/>
    <x v="0"/>
    <x v="0"/>
    <x v="0"/>
  </r>
  <r>
    <x v="100"/>
    <n v="35.75"/>
    <s v="Obesity"/>
    <x v="96"/>
    <s v="Diabetes"/>
    <s v="Yes"/>
    <x v="0"/>
    <x v="0"/>
    <x v="0"/>
    <x v="0"/>
  </r>
  <r>
    <x v="101"/>
    <n v="53.81"/>
    <s v="Obesity"/>
    <x v="97"/>
    <s v="Diabetes"/>
    <s v="Yes"/>
    <x v="0"/>
    <x v="0"/>
    <x v="0"/>
    <x v="0"/>
  </r>
  <r>
    <x v="102"/>
    <n v="49.48"/>
    <s v="Obesity"/>
    <x v="98"/>
    <s v="Normal"/>
    <s v="No"/>
    <x v="0"/>
    <x v="1"/>
    <x v="3"/>
    <x v="0"/>
  </r>
  <r>
    <x v="103"/>
    <n v="34.1"/>
    <s v="Obesity"/>
    <x v="46"/>
    <s v="Normal"/>
    <s v="Yes"/>
    <x v="0"/>
    <x v="0"/>
    <x v="0"/>
    <x v="0"/>
  </r>
  <r>
    <x v="104"/>
    <n v="35.299999999999997"/>
    <s v="Obesity"/>
    <x v="99"/>
    <s v="Prediabetes "/>
    <s v="Yes"/>
    <x v="0"/>
    <x v="1"/>
    <x v="3"/>
    <x v="0"/>
  </r>
  <r>
    <x v="105"/>
    <n v="43.83"/>
    <s v="Obesity"/>
    <x v="100"/>
    <s v="Prediabetes "/>
    <s v="Yes"/>
    <x v="0"/>
    <x v="0"/>
    <x v="1"/>
    <x v="0"/>
  </r>
  <r>
    <x v="106"/>
    <n v="50.07"/>
    <s v="Obesity"/>
    <x v="101"/>
    <s v="Diabetes"/>
    <s v="No"/>
    <x v="0"/>
    <x v="0"/>
    <x v="0"/>
    <x v="0"/>
  </r>
  <r>
    <x v="107"/>
    <n v="32.774999999999999"/>
    <s v="Obesity"/>
    <x v="102"/>
    <s v="Normal"/>
    <s v="No"/>
    <x v="0"/>
    <x v="0"/>
    <x v="0"/>
    <x v="0"/>
  </r>
  <r>
    <x v="108"/>
    <n v="34.104999999999997"/>
    <s v="Obesity"/>
    <x v="103"/>
    <s v="Normal"/>
    <s v="No"/>
    <x v="0"/>
    <x v="0"/>
    <x v="3"/>
    <x v="0"/>
  </r>
  <r>
    <x v="109"/>
    <n v="48.93"/>
    <s v="Obesity"/>
    <x v="104"/>
    <s v="Diabetes"/>
    <s v="Yes"/>
    <x v="0"/>
    <x v="0"/>
    <x v="3"/>
    <x v="0"/>
  </r>
  <r>
    <x v="110"/>
    <n v="37.07"/>
    <s v="Obesity"/>
    <x v="105"/>
    <s v="Prediabetes "/>
    <s v="Yes"/>
    <x v="0"/>
    <x v="0"/>
    <x v="0"/>
    <x v="0"/>
  </r>
  <r>
    <x v="111"/>
    <n v="51.51"/>
    <s v="Obesity"/>
    <x v="106"/>
    <s v="Prediabetes "/>
    <s v="Yes"/>
    <x v="0"/>
    <x v="1"/>
    <x v="3"/>
    <x v="0"/>
  </r>
  <r>
    <x v="112"/>
    <n v="34.799999999999997"/>
    <s v="Obesity"/>
    <x v="18"/>
    <s v="Normal"/>
    <s v="Yes"/>
    <x v="0"/>
    <x v="0"/>
    <x v="0"/>
    <x v="0"/>
  </r>
  <r>
    <x v="113"/>
    <n v="36.67"/>
    <s v="Obesity"/>
    <x v="107"/>
    <s v="Normal"/>
    <s v="No"/>
    <x v="0"/>
    <x v="0"/>
    <x v="3"/>
    <x v="0"/>
  </r>
  <r>
    <x v="114"/>
    <n v="30.9"/>
    <s v="Obesity"/>
    <x v="108"/>
    <s v="Diabetes"/>
    <s v="No"/>
    <x v="0"/>
    <x v="0"/>
    <x v="1"/>
    <x v="0"/>
  </r>
  <r>
    <x v="115"/>
    <n v="30.495000000000001"/>
    <s v="Obesity"/>
    <x v="109"/>
    <s v="Prediabetes "/>
    <s v="No"/>
    <x v="0"/>
    <x v="0"/>
    <x v="0"/>
    <x v="0"/>
  </r>
  <r>
    <x v="116"/>
    <n v="44.88"/>
    <s v="Obesity"/>
    <x v="60"/>
    <s v="Prediabetes "/>
    <s v="No"/>
    <x v="0"/>
    <x v="1"/>
    <x v="3"/>
    <x v="0"/>
  </r>
  <r>
    <x v="117"/>
    <n v="44.32"/>
    <s v="Obesity"/>
    <x v="110"/>
    <s v="Diabetes"/>
    <s v="No"/>
    <x v="0"/>
    <x v="0"/>
    <x v="0"/>
    <x v="0"/>
  </r>
  <r>
    <x v="118"/>
    <n v="46.39"/>
    <s v="Obesity"/>
    <x v="111"/>
    <s v="Normal"/>
    <s v="No"/>
    <x v="0"/>
    <x v="0"/>
    <x v="0"/>
    <x v="0"/>
  </r>
  <r>
    <x v="119"/>
    <n v="42.13"/>
    <s v="Obesity"/>
    <x v="112"/>
    <s v="Normal"/>
    <s v="Yes"/>
    <x v="0"/>
    <x v="0"/>
    <x v="3"/>
    <x v="0"/>
  </r>
  <r>
    <x v="120"/>
    <n v="30.78"/>
    <s v="Obesity"/>
    <x v="113"/>
    <s v="Diabetes"/>
    <s v="Yes"/>
    <x v="0"/>
    <x v="0"/>
    <x v="0"/>
    <x v="0"/>
  </r>
  <r>
    <x v="121"/>
    <n v="31.35"/>
    <s v="Obesity"/>
    <x v="114"/>
    <s v="Diabetes"/>
    <s v="No"/>
    <x v="0"/>
    <x v="0"/>
    <x v="0"/>
    <x v="0"/>
  </r>
  <r>
    <x v="122"/>
    <n v="41.46"/>
    <s v="Obesity"/>
    <x v="115"/>
    <s v="Normal"/>
    <s v="Yes"/>
    <x v="0"/>
    <x v="0"/>
    <x v="1"/>
    <x v="0"/>
  </r>
  <r>
    <x v="123"/>
    <n v="48"/>
    <s v="Obesity"/>
    <x v="116"/>
    <s v="Diabetes"/>
    <s v="No"/>
    <x v="0"/>
    <x v="0"/>
    <x v="0"/>
    <x v="0"/>
  </r>
  <r>
    <x v="124"/>
    <n v="49.13"/>
    <s v="Obesity"/>
    <x v="117"/>
    <s v="Normal"/>
    <s v="No"/>
    <x v="0"/>
    <x v="0"/>
    <x v="0"/>
    <x v="0"/>
  </r>
  <r>
    <x v="125"/>
    <n v="37.799999999999997"/>
    <s v="Obesity"/>
    <x v="109"/>
    <s v="Prediabetes "/>
    <s v="No"/>
    <x v="0"/>
    <x v="0"/>
    <x v="3"/>
    <x v="0"/>
  </r>
  <r>
    <x v="126"/>
    <n v="38.299999999999997"/>
    <s v="Obesity"/>
    <x v="118"/>
    <s v="Diabetes"/>
    <s v="No"/>
    <x v="0"/>
    <x v="0"/>
    <x v="0"/>
    <x v="0"/>
  </r>
  <r>
    <x v="127"/>
    <n v="32.774999999999999"/>
    <s v="Obesity"/>
    <x v="18"/>
    <s v="Normal"/>
    <s v="No"/>
    <x v="0"/>
    <x v="0"/>
    <x v="0"/>
    <x v="0"/>
  </r>
  <r>
    <x v="128"/>
    <n v="34.200000000000003"/>
    <s v="Obesity"/>
    <x v="119"/>
    <s v="Prediabetes "/>
    <s v="Yes"/>
    <x v="0"/>
    <x v="0"/>
    <x v="0"/>
    <x v="0"/>
  </r>
  <r>
    <x v="129"/>
    <n v="30.2"/>
    <s v="Obesity"/>
    <x v="8"/>
    <s v="Diabetes"/>
    <s v="No"/>
    <x v="0"/>
    <x v="0"/>
    <x v="0"/>
    <x v="0"/>
  </r>
  <r>
    <x v="130"/>
    <n v="48.32"/>
    <s v="Obesity"/>
    <x v="1"/>
    <s v="Prediabetes "/>
    <s v="No"/>
    <x v="0"/>
    <x v="0"/>
    <x v="0"/>
    <x v="0"/>
  </r>
  <r>
    <x v="131"/>
    <n v="44.86"/>
    <s v="Obesity"/>
    <x v="24"/>
    <s v="Normal"/>
    <s v="Yes"/>
    <x v="0"/>
    <x v="0"/>
    <x v="0"/>
    <x v="0"/>
  </r>
  <r>
    <x v="132"/>
    <n v="52.15"/>
    <s v="Obesity"/>
    <x v="120"/>
    <s v="Normal"/>
    <s v="No"/>
    <x v="0"/>
    <x v="0"/>
    <x v="3"/>
    <x v="0"/>
  </r>
  <r>
    <x v="133"/>
    <n v="41.12"/>
    <s v="Obesity"/>
    <x v="121"/>
    <s v="Diabetes"/>
    <s v="Yes"/>
    <x v="0"/>
    <x v="0"/>
    <x v="0"/>
    <x v="0"/>
  </r>
  <r>
    <x v="134"/>
    <n v="38.39"/>
    <s v="Obesity"/>
    <x v="78"/>
    <s v="Normal"/>
    <s v="Yes"/>
    <x v="0"/>
    <x v="0"/>
    <x v="3"/>
    <x v="0"/>
  </r>
  <r>
    <x v="135"/>
    <n v="46.85"/>
    <s v="Obesity"/>
    <x v="69"/>
    <s v="Normal"/>
    <s v="No"/>
    <x v="0"/>
    <x v="1"/>
    <x v="3"/>
    <x v="0"/>
  </r>
  <r>
    <x v="136"/>
    <n v="42.24"/>
    <s v="Obesity"/>
    <x v="122"/>
    <s v="Normal"/>
    <s v="No"/>
    <x v="1"/>
    <x v="0"/>
    <x v="3"/>
    <x v="0"/>
  </r>
  <r>
    <x v="137"/>
    <n v="34.39"/>
    <s v="Obesity"/>
    <x v="123"/>
    <s v="Prediabetes "/>
    <s v="No"/>
    <x v="0"/>
    <x v="0"/>
    <x v="0"/>
    <x v="0"/>
  </r>
  <r>
    <x v="138"/>
    <n v="42.89"/>
    <s v="Obesity"/>
    <x v="124"/>
    <s v="Normal"/>
    <s v="Yes"/>
    <x v="0"/>
    <x v="0"/>
    <x v="0"/>
    <x v="0"/>
  </r>
  <r>
    <x v="139"/>
    <n v="36.299999999999997"/>
    <s v="Obesity"/>
    <x v="125"/>
    <s v="Normal"/>
    <s v="No"/>
    <x v="0"/>
    <x v="0"/>
    <x v="0"/>
    <x v="0"/>
  </r>
  <r>
    <x v="140"/>
    <n v="35.200000000000003"/>
    <s v="Obesity"/>
    <x v="126"/>
    <s v="Diabetes"/>
    <s v="Yes"/>
    <x v="0"/>
    <x v="0"/>
    <x v="3"/>
    <x v="0"/>
  </r>
  <r>
    <x v="141"/>
    <n v="53.62"/>
    <s v="Obesity"/>
    <x v="127"/>
    <s v="Normal"/>
    <s v="No"/>
    <x v="0"/>
    <x v="0"/>
    <x v="0"/>
    <x v="0"/>
  </r>
  <r>
    <x v="142"/>
    <n v="36.67"/>
    <s v="Obesity"/>
    <x v="128"/>
    <s v="Prediabetes "/>
    <s v="No"/>
    <x v="0"/>
    <x v="0"/>
    <x v="0"/>
    <x v="0"/>
  </r>
  <r>
    <x v="143"/>
    <n v="33.4"/>
    <s v="Obesity"/>
    <x v="129"/>
    <s v="Diabetes"/>
    <s v="Yes"/>
    <x v="0"/>
    <x v="0"/>
    <x v="3"/>
    <x v="0"/>
  </r>
  <r>
    <x v="144"/>
    <n v="42.71"/>
    <s v="Obesity"/>
    <x v="130"/>
    <s v="Diabetes"/>
    <s v="No"/>
    <x v="0"/>
    <x v="0"/>
    <x v="0"/>
    <x v="0"/>
  </r>
  <r>
    <x v="145"/>
    <n v="41.52"/>
    <s v="Obesity"/>
    <x v="131"/>
    <s v="Diabetes"/>
    <s v="Yes"/>
    <x v="0"/>
    <x v="0"/>
    <x v="1"/>
    <x v="0"/>
  </r>
  <r>
    <x v="146"/>
    <n v="39.4"/>
    <s v="Obesity"/>
    <x v="132"/>
    <s v="Diabetes"/>
    <s v="No"/>
    <x v="0"/>
    <x v="0"/>
    <x v="0"/>
    <x v="0"/>
  </r>
  <r>
    <x v="147"/>
    <n v="46.45"/>
    <s v="Obesity"/>
    <x v="133"/>
    <s v="Normal"/>
    <s v="No"/>
    <x v="0"/>
    <x v="0"/>
    <x v="0"/>
    <x v="0"/>
  </r>
  <r>
    <x v="148"/>
    <n v="35.75"/>
    <s v="Obesity"/>
    <x v="40"/>
    <s v="Normal"/>
    <s v="No"/>
    <x v="0"/>
    <x v="0"/>
    <x v="0"/>
    <x v="0"/>
  </r>
  <r>
    <x v="149"/>
    <n v="26.07"/>
    <s v="Overweight "/>
    <x v="134"/>
    <s v="Normal"/>
    <s v="No"/>
    <x v="0"/>
    <x v="0"/>
    <x v="0"/>
    <x v="0"/>
  </r>
  <r>
    <x v="150"/>
    <n v="36.54"/>
    <s v="Obesity"/>
    <x v="135"/>
    <s v="Normal"/>
    <s v="Yes"/>
    <x v="0"/>
    <x v="0"/>
    <x v="3"/>
    <x v="0"/>
  </r>
  <r>
    <x v="151"/>
    <n v="51.64"/>
    <s v="Obesity"/>
    <x v="120"/>
    <s v="Normal"/>
    <s v="No"/>
    <x v="0"/>
    <x v="0"/>
    <x v="0"/>
    <x v="0"/>
  </r>
  <r>
    <x v="152"/>
    <n v="42.83"/>
    <s v="Obesity"/>
    <x v="60"/>
    <s v="Prediabetes "/>
    <s v="No"/>
    <x v="0"/>
    <x v="0"/>
    <x v="1"/>
    <x v="0"/>
  </r>
  <r>
    <x v="153"/>
    <n v="40.15"/>
    <s v="Obesity"/>
    <x v="136"/>
    <s v="Prediabetes "/>
    <s v="No"/>
    <x v="0"/>
    <x v="0"/>
    <x v="3"/>
    <x v="0"/>
  </r>
  <r>
    <x v="154"/>
    <n v="27.8"/>
    <s v="Overweight "/>
    <x v="67"/>
    <s v="Normal"/>
    <s v="No"/>
    <x v="0"/>
    <x v="1"/>
    <x v="3"/>
    <x v="0"/>
  </r>
  <r>
    <x v="155"/>
    <n v="45.81"/>
    <s v="Obesity"/>
    <x v="70"/>
    <s v="Normal"/>
    <s v="Yes"/>
    <x v="0"/>
    <x v="1"/>
    <x v="3"/>
    <x v="0"/>
  </r>
  <r>
    <x v="156"/>
    <n v="34.43"/>
    <s v="Obesity"/>
    <x v="137"/>
    <s v="Diabetes"/>
    <s v="Yes"/>
    <x v="0"/>
    <x v="0"/>
    <x v="3"/>
    <x v="0"/>
  </r>
  <r>
    <x v="157"/>
    <n v="41.33"/>
    <s v="Obesity"/>
    <x v="138"/>
    <s v="Normal"/>
    <s v="Yes"/>
    <x v="0"/>
    <x v="0"/>
    <x v="0"/>
    <x v="0"/>
  </r>
  <r>
    <x v="158"/>
    <n v="31.92"/>
    <s v="Obesity"/>
    <x v="89"/>
    <s v="Normal"/>
    <s v="Yes"/>
    <x v="0"/>
    <x v="0"/>
    <x v="3"/>
    <x v="0"/>
  </r>
  <r>
    <x v="159"/>
    <n v="39.799999999999997"/>
    <s v="Obesity"/>
    <x v="116"/>
    <s v="Diabetes"/>
    <s v="Yes"/>
    <x v="0"/>
    <x v="0"/>
    <x v="1"/>
    <x v="0"/>
  </r>
  <r>
    <x v="160"/>
    <n v="42.82"/>
    <s v="Obesity"/>
    <x v="139"/>
    <s v="Normal"/>
    <s v="No"/>
    <x v="0"/>
    <x v="0"/>
    <x v="0"/>
    <x v="0"/>
  </r>
  <r>
    <x v="161"/>
    <n v="33.630000000000003"/>
    <s v="Obesity"/>
    <x v="140"/>
    <s v="Normal"/>
    <s v="No"/>
    <x v="0"/>
    <x v="0"/>
    <x v="0"/>
    <x v="0"/>
  </r>
  <r>
    <x v="162"/>
    <n v="37.07"/>
    <s v="Obesity"/>
    <x v="141"/>
    <s v="Normal"/>
    <s v="No"/>
    <x v="1"/>
    <x v="0"/>
    <x v="3"/>
    <x v="0"/>
  </r>
  <r>
    <x v="163"/>
    <n v="35.625"/>
    <s v="Obesity"/>
    <x v="142"/>
    <s v="Diabetes"/>
    <s v="No"/>
    <x v="0"/>
    <x v="0"/>
    <x v="0"/>
    <x v="0"/>
  </r>
  <r>
    <x v="164"/>
    <n v="42.69"/>
    <s v="Obesity"/>
    <x v="143"/>
    <s v="Normal"/>
    <s v="No"/>
    <x v="0"/>
    <x v="1"/>
    <x v="3"/>
    <x v="0"/>
  </r>
  <r>
    <x v="165"/>
    <n v="37.869999999999997"/>
    <s v="Obesity"/>
    <x v="144"/>
    <s v="Normal"/>
    <s v="Yes"/>
    <x v="0"/>
    <x v="1"/>
    <x v="3"/>
    <x v="0"/>
  </r>
  <r>
    <x v="166"/>
    <n v="40.61"/>
    <s v="Obesity"/>
    <x v="96"/>
    <s v="Diabetes"/>
    <s v="Yes"/>
    <x v="0"/>
    <x v="0"/>
    <x v="3"/>
    <x v="0"/>
  </r>
  <r>
    <x v="167"/>
    <n v="30.78"/>
    <s v="Obesity"/>
    <x v="145"/>
    <s v="Normal"/>
    <s v="Yes"/>
    <x v="0"/>
    <x v="0"/>
    <x v="0"/>
    <x v="0"/>
  </r>
  <r>
    <x v="168"/>
    <n v="49.49"/>
    <s v="Obesity"/>
    <x v="146"/>
    <s v="Normal"/>
    <s v="No"/>
    <x v="0"/>
    <x v="0"/>
    <x v="0"/>
    <x v="0"/>
  </r>
  <r>
    <x v="169"/>
    <n v="37.619999999999997"/>
    <s v="Obesity"/>
    <x v="147"/>
    <s v="Prediabetes "/>
    <s v="Yes"/>
    <x v="1"/>
    <x v="0"/>
    <x v="1"/>
    <x v="0"/>
  </r>
  <r>
    <x v="170"/>
    <n v="36.08"/>
    <s v="Obesity"/>
    <x v="148"/>
    <s v="Prediabetes "/>
    <s v="Yes"/>
    <x v="0"/>
    <x v="0"/>
    <x v="3"/>
    <x v="0"/>
  </r>
  <r>
    <x v="171"/>
    <n v="33.5"/>
    <s v="Obesity"/>
    <x v="66"/>
    <s v="Normal"/>
    <s v="No"/>
    <x v="0"/>
    <x v="0"/>
    <x v="0"/>
    <x v="0"/>
  </r>
  <r>
    <x v="172"/>
    <n v="47.46"/>
    <s v="Obesity"/>
    <x v="149"/>
    <s v="Prediabetes "/>
    <s v="Yes"/>
    <x v="0"/>
    <x v="0"/>
    <x v="3"/>
    <x v="0"/>
  </r>
  <r>
    <x v="173"/>
    <n v="49.24"/>
    <s v="Obesity"/>
    <x v="150"/>
    <s v="Normal"/>
    <s v="No"/>
    <x v="0"/>
    <x v="0"/>
    <x v="0"/>
    <x v="0"/>
  </r>
  <r>
    <x v="174"/>
    <n v="54.4"/>
    <s v="Obesity"/>
    <x v="151"/>
    <s v="Normal"/>
    <s v="No"/>
    <x v="0"/>
    <x v="0"/>
    <x v="3"/>
    <x v="0"/>
  </r>
  <r>
    <x v="175"/>
    <n v="35.53"/>
    <s v="Obesity"/>
    <x v="152"/>
    <s v="Normal"/>
    <s v="No"/>
    <x v="0"/>
    <x v="0"/>
    <x v="3"/>
    <x v="0"/>
  </r>
  <r>
    <x v="176"/>
    <n v="39.729999999999997"/>
    <s v="Obesity"/>
    <x v="149"/>
    <s v="Prediabetes "/>
    <s v="No"/>
    <x v="0"/>
    <x v="0"/>
    <x v="0"/>
    <x v="0"/>
  </r>
  <r>
    <x v="177"/>
    <n v="35.68"/>
    <s v="Obesity"/>
    <x v="153"/>
    <s v="Diabetes"/>
    <s v="No"/>
    <x v="0"/>
    <x v="0"/>
    <x v="0"/>
    <x v="0"/>
  </r>
  <r>
    <x v="178"/>
    <n v="48.86"/>
    <s v="Obesity"/>
    <x v="34"/>
    <s v="Prediabetes "/>
    <s v="No"/>
    <x v="0"/>
    <x v="0"/>
    <x v="0"/>
    <x v="0"/>
  </r>
  <r>
    <x v="179"/>
    <n v="34.799999999999997"/>
    <s v="Obesity"/>
    <x v="154"/>
    <s v="Diabetes"/>
    <s v="Yes"/>
    <x v="0"/>
    <x v="1"/>
    <x v="3"/>
    <x v="1"/>
  </r>
  <r>
    <x v="180"/>
    <n v="32.49"/>
    <s v="Obesity"/>
    <x v="144"/>
    <s v="Normal"/>
    <s v="No"/>
    <x v="0"/>
    <x v="1"/>
    <x v="3"/>
    <x v="0"/>
  </r>
  <r>
    <x v="181"/>
    <n v="39"/>
    <s v="Obesity"/>
    <x v="155"/>
    <s v="Prediabetes "/>
    <s v="No"/>
    <x v="0"/>
    <x v="0"/>
    <x v="1"/>
    <x v="0"/>
  </r>
  <r>
    <x v="182"/>
    <n v="35.299999999999997"/>
    <s v="Obesity"/>
    <x v="34"/>
    <s v="Prediabetes "/>
    <s v="No"/>
    <x v="0"/>
    <x v="0"/>
    <x v="3"/>
    <x v="0"/>
  </r>
  <r>
    <x v="183"/>
    <n v="33.42"/>
    <s v="Obesity"/>
    <x v="156"/>
    <s v="Diabetes"/>
    <s v="No"/>
    <x v="0"/>
    <x v="0"/>
    <x v="0"/>
    <x v="0"/>
  </r>
  <r>
    <x v="184"/>
    <n v="37.18"/>
    <s v="Obesity"/>
    <x v="157"/>
    <s v="Diabetes"/>
    <s v="Yes"/>
    <x v="0"/>
    <x v="0"/>
    <x v="1"/>
    <x v="0"/>
  </r>
  <r>
    <x v="185"/>
    <n v="33.33"/>
    <s v="Obesity"/>
    <x v="158"/>
    <s v="Diabetes"/>
    <s v="Yes"/>
    <x v="0"/>
    <x v="0"/>
    <x v="1"/>
    <x v="1"/>
  </r>
  <r>
    <x v="186"/>
    <n v="53.21"/>
    <s v="Obesity"/>
    <x v="159"/>
    <s v="Normal"/>
    <s v="No"/>
    <x v="0"/>
    <x v="0"/>
    <x v="3"/>
    <x v="0"/>
  </r>
  <r>
    <x v="187"/>
    <n v="38.729999999999997"/>
    <s v="Obesity"/>
    <x v="73"/>
    <s v="Diabetes"/>
    <s v="No"/>
    <x v="0"/>
    <x v="0"/>
    <x v="1"/>
    <x v="0"/>
  </r>
  <r>
    <x v="188"/>
    <n v="29.73"/>
    <s v="Overweight "/>
    <x v="160"/>
    <s v="Diabetes"/>
    <s v="No"/>
    <x v="0"/>
    <x v="0"/>
    <x v="0"/>
    <x v="0"/>
  </r>
  <r>
    <x v="189"/>
    <n v="34.700000000000003"/>
    <s v="Obesity"/>
    <x v="161"/>
    <s v="Normal"/>
    <s v="No"/>
    <x v="0"/>
    <x v="1"/>
    <x v="3"/>
    <x v="0"/>
  </r>
  <r>
    <x v="190"/>
    <n v="38.28"/>
    <s v="Obesity"/>
    <x v="162"/>
    <s v="Diabetes"/>
    <s v="Yes"/>
    <x v="0"/>
    <x v="0"/>
    <x v="3"/>
    <x v="0"/>
  </r>
  <r>
    <x v="191"/>
    <n v="33.57"/>
    <s v="Obesity"/>
    <x v="163"/>
    <s v="Diabetes"/>
    <s v="Yes"/>
    <x v="0"/>
    <x v="0"/>
    <x v="0"/>
    <x v="0"/>
  </r>
  <r>
    <x v="192"/>
    <n v="52.06"/>
    <s v="Obesity"/>
    <x v="164"/>
    <s v="Normal"/>
    <s v="No"/>
    <x v="0"/>
    <x v="0"/>
    <x v="3"/>
    <x v="0"/>
  </r>
  <r>
    <x v="193"/>
    <n v="38.17"/>
    <s v="Obesity"/>
    <x v="165"/>
    <s v="Normal"/>
    <s v="No"/>
    <x v="1"/>
    <x v="0"/>
    <x v="3"/>
    <x v="0"/>
  </r>
  <r>
    <x v="194"/>
    <n v="36.954999999999998"/>
    <s v="Obesity"/>
    <x v="85"/>
    <s v="Prediabetes "/>
    <s v="No"/>
    <x v="0"/>
    <x v="1"/>
    <x v="3"/>
    <x v="0"/>
  </r>
  <r>
    <x v="195"/>
    <n v="34.4"/>
    <s v="Obesity"/>
    <x v="166"/>
    <s v="Normal"/>
    <s v="No"/>
    <x v="0"/>
    <x v="1"/>
    <x v="3"/>
    <x v="0"/>
  </r>
  <r>
    <x v="196"/>
    <n v="31.73"/>
    <s v="Obesity"/>
    <x v="167"/>
    <s v="Normal"/>
    <s v="No"/>
    <x v="0"/>
    <x v="0"/>
    <x v="0"/>
    <x v="0"/>
  </r>
  <r>
    <x v="197"/>
    <n v="36.64"/>
    <s v="Obesity"/>
    <x v="168"/>
    <s v="Diabetes"/>
    <s v="No"/>
    <x v="0"/>
    <x v="0"/>
    <x v="0"/>
    <x v="0"/>
  </r>
  <r>
    <x v="198"/>
    <n v="36.85"/>
    <s v="Obesity"/>
    <x v="169"/>
    <s v="Prediabetes "/>
    <s v="No"/>
    <x v="1"/>
    <x v="0"/>
    <x v="3"/>
    <x v="0"/>
  </r>
  <r>
    <x v="199"/>
    <n v="33.33"/>
    <s v="Obesity"/>
    <x v="170"/>
    <s v="Normal"/>
    <s v="Yes"/>
    <x v="0"/>
    <x v="1"/>
    <x v="3"/>
    <x v="0"/>
  </r>
  <r>
    <x v="200"/>
    <n v="39.14"/>
    <s v="Obesity"/>
    <x v="171"/>
    <s v="Normal"/>
    <s v="No"/>
    <x v="0"/>
    <x v="1"/>
    <x v="3"/>
    <x v="0"/>
  </r>
  <r>
    <x v="201"/>
    <n v="32.9"/>
    <s v="Obesity"/>
    <x v="106"/>
    <s v="Prediabetes "/>
    <s v="Yes"/>
    <x v="0"/>
    <x v="0"/>
    <x v="0"/>
    <x v="0"/>
  </r>
  <r>
    <x v="202"/>
    <n v="29.78"/>
    <s v="Overweight "/>
    <x v="172"/>
    <s v="Diabetes"/>
    <s v="Yes"/>
    <x v="0"/>
    <x v="1"/>
    <x v="3"/>
    <x v="0"/>
  </r>
  <r>
    <x v="203"/>
    <n v="32.78"/>
    <s v="Obesity"/>
    <x v="173"/>
    <s v="Normal"/>
    <s v="No"/>
    <x v="0"/>
    <x v="0"/>
    <x v="0"/>
    <x v="0"/>
  </r>
  <r>
    <x v="204"/>
    <n v="41.65"/>
    <s v="Obesity"/>
    <x v="129"/>
    <s v="Diabetes"/>
    <s v="Yes"/>
    <x v="0"/>
    <x v="0"/>
    <x v="0"/>
    <x v="0"/>
  </r>
  <r>
    <x v="205"/>
    <n v="50.79"/>
    <s v="Obesity"/>
    <x v="150"/>
    <s v="Normal"/>
    <s v="No"/>
    <x v="0"/>
    <x v="0"/>
    <x v="3"/>
    <x v="0"/>
  </r>
  <r>
    <x v="206"/>
    <n v="35.43"/>
    <s v="Obesity"/>
    <x v="174"/>
    <s v="Normal"/>
    <s v="Yes"/>
    <x v="0"/>
    <x v="0"/>
    <x v="0"/>
    <x v="0"/>
  </r>
  <r>
    <x v="207"/>
    <n v="35.25"/>
    <s v="Obesity"/>
    <x v="118"/>
    <s v="Diabetes"/>
    <s v="No"/>
    <x v="0"/>
    <x v="0"/>
    <x v="0"/>
    <x v="0"/>
  </r>
  <r>
    <x v="208"/>
    <n v="36.85"/>
    <s v="Obesity"/>
    <x v="175"/>
    <s v="Diabetes"/>
    <s v="No"/>
    <x v="0"/>
    <x v="0"/>
    <x v="0"/>
    <x v="0"/>
  </r>
  <r>
    <x v="209"/>
    <n v="31.02"/>
    <s v="Obesity"/>
    <x v="176"/>
    <s v="Normal"/>
    <s v="No"/>
    <x v="1"/>
    <x v="0"/>
    <x v="3"/>
    <x v="0"/>
  </r>
  <r>
    <x v="210"/>
    <n v="35.6"/>
    <s v="Obesity"/>
    <x v="93"/>
    <s v="Normal"/>
    <s v="Yes"/>
    <x v="1"/>
    <x v="0"/>
    <x v="1"/>
    <x v="0"/>
  </r>
  <r>
    <x v="211"/>
    <n v="34.39"/>
    <s v="Obesity"/>
    <x v="177"/>
    <s v="Diabetes"/>
    <s v="No"/>
    <x v="0"/>
    <x v="0"/>
    <x v="0"/>
    <x v="0"/>
  </r>
  <r>
    <x v="212"/>
    <n v="29.06"/>
    <s v="Overweight "/>
    <x v="178"/>
    <s v="Prediabetes "/>
    <s v="Yes"/>
    <x v="0"/>
    <x v="0"/>
    <x v="3"/>
    <x v="0"/>
  </r>
  <r>
    <x v="213"/>
    <n v="35.799999999999997"/>
    <s v="Obesity"/>
    <x v="179"/>
    <s v="Diabetes"/>
    <s v="No"/>
    <x v="0"/>
    <x v="0"/>
    <x v="1"/>
    <x v="0"/>
  </r>
  <r>
    <x v="214"/>
    <n v="49.8"/>
    <s v="Obesity"/>
    <x v="180"/>
    <s v="Normal"/>
    <s v="No"/>
    <x v="0"/>
    <x v="0"/>
    <x v="3"/>
    <x v="0"/>
  </r>
  <r>
    <x v="215"/>
    <n v="35.71"/>
    <s v="Obesity"/>
    <x v="181"/>
    <s v="Diabetes"/>
    <s v="No"/>
    <x v="0"/>
    <x v="0"/>
    <x v="1"/>
    <x v="0"/>
  </r>
  <r>
    <x v="216"/>
    <n v="30.8"/>
    <s v="Obesity"/>
    <x v="182"/>
    <s v="Normal"/>
    <s v="Yes"/>
    <x v="0"/>
    <x v="0"/>
    <x v="3"/>
    <x v="0"/>
  </r>
  <r>
    <x v="217"/>
    <n v="33.69"/>
    <s v="Obesity"/>
    <x v="183"/>
    <s v="Diabetes"/>
    <s v="No"/>
    <x v="0"/>
    <x v="0"/>
    <x v="0"/>
    <x v="0"/>
  </r>
  <r>
    <x v="218"/>
    <n v="42.27"/>
    <s v="Obesity"/>
    <x v="3"/>
    <s v="Prediabetes "/>
    <s v="Yes"/>
    <x v="0"/>
    <x v="0"/>
    <x v="3"/>
    <x v="0"/>
  </r>
  <r>
    <x v="219"/>
    <n v="53.25"/>
    <s v="Obesity"/>
    <x v="184"/>
    <s v="Prediabetes "/>
    <s v="Yes"/>
    <x v="0"/>
    <x v="1"/>
    <x v="3"/>
    <x v="0"/>
  </r>
  <r>
    <x v="220"/>
    <n v="26.8"/>
    <s v="Overweight "/>
    <x v="185"/>
    <s v="Diabetes"/>
    <s v="Yes"/>
    <x v="0"/>
    <x v="0"/>
    <x v="0"/>
    <x v="1"/>
  </r>
  <r>
    <x v="221"/>
    <n v="28.5"/>
    <s v="Overweight "/>
    <x v="89"/>
    <s v="Normal"/>
    <s v="No"/>
    <x v="0"/>
    <x v="0"/>
    <x v="3"/>
    <x v="0"/>
  </r>
  <r>
    <x v="222"/>
    <n v="22.895"/>
    <s v="Normal Weight"/>
    <x v="186"/>
    <s v="Prediabetes "/>
    <s v="No"/>
    <x v="0"/>
    <x v="0"/>
    <x v="0"/>
    <x v="0"/>
  </r>
  <r>
    <x v="223"/>
    <n v="34.06"/>
    <s v="Obesity"/>
    <x v="187"/>
    <s v="Diabetes"/>
    <s v="Yes"/>
    <x v="0"/>
    <x v="0"/>
    <x v="3"/>
    <x v="0"/>
  </r>
  <r>
    <x v="224"/>
    <n v="36.409999999999997"/>
    <s v="Obesity"/>
    <x v="188"/>
    <s v="Normal"/>
    <s v="No"/>
    <x v="0"/>
    <x v="0"/>
    <x v="0"/>
    <x v="0"/>
  </r>
  <r>
    <x v="225"/>
    <n v="52.3"/>
    <s v="Obesity"/>
    <x v="189"/>
    <s v="Normal"/>
    <s v="Yes"/>
    <x v="0"/>
    <x v="1"/>
    <x v="3"/>
    <x v="0"/>
  </r>
  <r>
    <x v="226"/>
    <n v="52.66"/>
    <s v="Obesity"/>
    <x v="150"/>
    <s v="Normal"/>
    <s v="No"/>
    <x v="0"/>
    <x v="0"/>
    <x v="3"/>
    <x v="0"/>
  </r>
  <r>
    <x v="227"/>
    <n v="29.57"/>
    <s v="Overweight "/>
    <x v="190"/>
    <s v="Diabetes"/>
    <s v="Yes"/>
    <x v="0"/>
    <x v="0"/>
    <x v="0"/>
    <x v="0"/>
  </r>
  <r>
    <x v="228"/>
    <n v="36.99"/>
    <s v="Obesity"/>
    <x v="191"/>
    <s v="Normal"/>
    <s v="Yes"/>
    <x v="0"/>
    <x v="1"/>
    <x v="3"/>
    <x v="0"/>
  </r>
  <r>
    <x v="229"/>
    <n v="31.4"/>
    <s v="Obesity"/>
    <x v="192"/>
    <s v="Normal"/>
    <s v="Yes"/>
    <x v="0"/>
    <x v="0"/>
    <x v="3"/>
    <x v="0"/>
  </r>
  <r>
    <x v="230"/>
    <n v="34.9"/>
    <s v="Obesity"/>
    <x v="21"/>
    <s v="Prediabetes "/>
    <s v="No"/>
    <x v="0"/>
    <x v="1"/>
    <x v="3"/>
    <x v="0"/>
  </r>
  <r>
    <x v="231"/>
    <n v="31.13"/>
    <s v="Obesity"/>
    <x v="193"/>
    <s v="Normal"/>
    <s v="Yes"/>
    <x v="0"/>
    <x v="0"/>
    <x v="3"/>
    <x v="0"/>
  </r>
  <r>
    <x v="232"/>
    <n v="34.799999999999997"/>
    <s v="Obesity"/>
    <x v="194"/>
    <s v="Prediabetes "/>
    <s v="No"/>
    <x v="0"/>
    <x v="1"/>
    <x v="3"/>
    <x v="0"/>
  </r>
  <r>
    <x v="233"/>
    <n v="31.68"/>
    <s v="Obesity"/>
    <x v="171"/>
    <s v="Normal"/>
    <s v="No"/>
    <x v="0"/>
    <x v="0"/>
    <x v="0"/>
    <x v="0"/>
  </r>
  <r>
    <x v="234"/>
    <n v="33.534999999999997"/>
    <s v="Obesity"/>
    <x v="195"/>
    <s v="Prediabetes "/>
    <s v="No"/>
    <x v="1"/>
    <x v="0"/>
    <x v="3"/>
    <x v="0"/>
  </r>
  <r>
    <x v="235"/>
    <n v="31.92"/>
    <s v="Obesity"/>
    <x v="196"/>
    <s v="Normal"/>
    <s v="Yes"/>
    <x v="0"/>
    <x v="0"/>
    <x v="0"/>
    <x v="0"/>
  </r>
  <r>
    <x v="236"/>
    <n v="32.700000000000003"/>
    <s v="Obesity"/>
    <x v="197"/>
    <s v="Normal"/>
    <s v="No"/>
    <x v="0"/>
    <x v="0"/>
    <x v="3"/>
    <x v="0"/>
  </r>
  <r>
    <x v="237"/>
    <n v="41.25"/>
    <s v="Obesity"/>
    <x v="27"/>
    <s v="Normal"/>
    <s v="No"/>
    <x v="0"/>
    <x v="0"/>
    <x v="0"/>
    <x v="0"/>
  </r>
  <r>
    <x v="238"/>
    <n v="33.11"/>
    <s v="Obesity"/>
    <x v="198"/>
    <s v="Normal"/>
    <s v="No"/>
    <x v="0"/>
    <x v="1"/>
    <x v="3"/>
    <x v="0"/>
  </r>
  <r>
    <x v="239"/>
    <n v="36.159999999999997"/>
    <s v="Obesity"/>
    <x v="199"/>
    <s v="Normal"/>
    <s v="No"/>
    <x v="0"/>
    <x v="0"/>
    <x v="3"/>
    <x v="0"/>
  </r>
  <r>
    <x v="240"/>
    <n v="33.72"/>
    <s v="Obesity"/>
    <x v="200"/>
    <s v="Prediabetes "/>
    <s v="Yes"/>
    <x v="0"/>
    <x v="1"/>
    <x v="3"/>
    <x v="0"/>
  </r>
  <r>
    <x v="241"/>
    <n v="37.74"/>
    <s v="Obesity"/>
    <x v="201"/>
    <s v="Diabetes"/>
    <s v="Yes"/>
    <x v="0"/>
    <x v="0"/>
    <x v="3"/>
    <x v="0"/>
  </r>
  <r>
    <x v="242"/>
    <n v="48.75"/>
    <s v="Obesity"/>
    <x v="202"/>
    <s v="Normal"/>
    <s v="Yes"/>
    <x v="0"/>
    <x v="0"/>
    <x v="3"/>
    <x v="0"/>
  </r>
  <r>
    <x v="243"/>
    <n v="31.065000000000001"/>
    <s v="Obesity"/>
    <x v="203"/>
    <s v="Normal"/>
    <s v="No"/>
    <x v="0"/>
    <x v="0"/>
    <x v="3"/>
    <x v="0"/>
  </r>
  <r>
    <x v="244"/>
    <n v="23.55"/>
    <s v="Normal Weight"/>
    <x v="204"/>
    <s v="Diabetes"/>
    <s v="No"/>
    <x v="0"/>
    <x v="0"/>
    <x v="0"/>
    <x v="0"/>
  </r>
  <r>
    <x v="245"/>
    <n v="30.18"/>
    <s v="Obesity"/>
    <x v="205"/>
    <s v="Diabetes"/>
    <s v="Yes"/>
    <x v="0"/>
    <x v="0"/>
    <x v="3"/>
    <x v="0"/>
  </r>
  <r>
    <x v="246"/>
    <n v="29.94"/>
    <s v="Obesity"/>
    <x v="14"/>
    <s v="Diabetes"/>
    <s v="No"/>
    <x v="0"/>
    <x v="0"/>
    <x v="0"/>
    <x v="0"/>
  </r>
  <r>
    <x v="247"/>
    <n v="31.4"/>
    <s v="Obesity"/>
    <x v="206"/>
    <s v="Normal"/>
    <s v="No"/>
    <x v="0"/>
    <x v="0"/>
    <x v="0"/>
    <x v="0"/>
  </r>
  <r>
    <x v="248"/>
    <n v="53.06"/>
    <s v="Obesity"/>
    <x v="41"/>
    <s v="Diabetes"/>
    <s v="No"/>
    <x v="0"/>
    <x v="0"/>
    <x v="0"/>
    <x v="0"/>
  </r>
  <r>
    <x v="249"/>
    <n v="30.25"/>
    <s v="Obesity"/>
    <x v="40"/>
    <s v="Normal"/>
    <s v="No"/>
    <x v="0"/>
    <x v="0"/>
    <x v="1"/>
    <x v="0"/>
  </r>
  <r>
    <x v="250"/>
    <n v="46.68"/>
    <s v="Obesity"/>
    <x v="138"/>
    <s v="Normal"/>
    <s v="No"/>
    <x v="0"/>
    <x v="0"/>
    <x v="0"/>
    <x v="0"/>
  </r>
  <r>
    <x v="251"/>
    <n v="30.4"/>
    <s v="Obesity"/>
    <x v="119"/>
    <s v="Prediabetes "/>
    <s v="No"/>
    <x v="1"/>
    <x v="0"/>
    <x v="1"/>
    <x v="0"/>
  </r>
  <r>
    <x v="252"/>
    <n v="30.2"/>
    <s v="Obesity"/>
    <x v="47"/>
    <s v="Normal"/>
    <s v="Yes"/>
    <x v="0"/>
    <x v="1"/>
    <x v="3"/>
    <x v="0"/>
  </r>
  <r>
    <x v="253"/>
    <n v="51.18"/>
    <s v="Obesity"/>
    <x v="176"/>
    <s v="Normal"/>
    <s v="Yes"/>
    <x v="1"/>
    <x v="0"/>
    <x v="1"/>
    <x v="0"/>
  </r>
  <r>
    <x v="254"/>
    <n v="22.18"/>
    <s v="Normal Weight"/>
    <x v="207"/>
    <s v="Diabetes"/>
    <s v="No"/>
    <x v="0"/>
    <x v="0"/>
    <x v="0"/>
    <x v="0"/>
  </r>
  <r>
    <x v="255"/>
    <n v="31.92"/>
    <s v="Obesity"/>
    <x v="78"/>
    <s v="Normal"/>
    <s v="No"/>
    <x v="0"/>
    <x v="1"/>
    <x v="3"/>
    <x v="0"/>
  </r>
  <r>
    <x v="256"/>
    <n v="31.73"/>
    <s v="Obesity"/>
    <x v="208"/>
    <s v="Prediabetes "/>
    <s v="No"/>
    <x v="1"/>
    <x v="0"/>
    <x v="3"/>
    <x v="0"/>
  </r>
  <r>
    <x v="257"/>
    <n v="45.52"/>
    <s v="Obesity"/>
    <x v="60"/>
    <s v="Prediabetes "/>
    <s v="No"/>
    <x v="0"/>
    <x v="1"/>
    <x v="3"/>
    <x v="0"/>
  </r>
  <r>
    <x v="258"/>
    <n v="52.81"/>
    <s v="Obesity"/>
    <x v="27"/>
    <s v="Normal"/>
    <s v="No"/>
    <x v="0"/>
    <x v="1"/>
    <x v="3"/>
    <x v="0"/>
  </r>
  <r>
    <x v="259"/>
    <n v="33.58"/>
    <s v="Obesity"/>
    <x v="209"/>
    <s v="Normal"/>
    <s v="No"/>
    <x v="0"/>
    <x v="0"/>
    <x v="3"/>
    <x v="0"/>
  </r>
  <r>
    <x v="260"/>
    <n v="30.684999999999999"/>
    <s v="Obesity"/>
    <x v="210"/>
    <s v="Diabetes"/>
    <s v="No"/>
    <x v="0"/>
    <x v="0"/>
    <x v="0"/>
    <x v="0"/>
  </r>
  <r>
    <x v="261"/>
    <n v="37.524999999999999"/>
    <s v="Obesity"/>
    <x v="211"/>
    <s v="Diabetes"/>
    <s v="Yes"/>
    <x v="0"/>
    <x v="0"/>
    <x v="1"/>
    <x v="1"/>
  </r>
  <r>
    <x v="262"/>
    <n v="34.5"/>
    <s v="Obesity"/>
    <x v="212"/>
    <s v="Normal"/>
    <s v="Yes"/>
    <x v="0"/>
    <x v="0"/>
    <x v="0"/>
    <x v="0"/>
  </r>
  <r>
    <x v="263"/>
    <n v="28.16"/>
    <s v="Overweight "/>
    <x v="1"/>
    <s v="Prediabetes "/>
    <s v="No"/>
    <x v="0"/>
    <x v="0"/>
    <x v="1"/>
    <x v="0"/>
  </r>
  <r>
    <x v="264"/>
    <n v="30.02"/>
    <s v="Obesity"/>
    <x v="213"/>
    <s v="Prediabetes "/>
    <s v="No"/>
    <x v="0"/>
    <x v="1"/>
    <x v="3"/>
    <x v="0"/>
  </r>
  <r>
    <x v="265"/>
    <n v="37.82"/>
    <s v="Obesity"/>
    <x v="214"/>
    <s v="Prediabetes "/>
    <s v="No"/>
    <x v="0"/>
    <x v="0"/>
    <x v="0"/>
    <x v="0"/>
  </r>
  <r>
    <x v="266"/>
    <n v="33.14"/>
    <s v="Obesity"/>
    <x v="215"/>
    <s v="Normal"/>
    <s v="Yes"/>
    <x v="0"/>
    <x v="0"/>
    <x v="0"/>
    <x v="0"/>
  </r>
  <r>
    <x v="267"/>
    <n v="25.14"/>
    <s v="Overweight "/>
    <x v="216"/>
    <s v="Prediabetes "/>
    <s v="Yes"/>
    <x v="0"/>
    <x v="1"/>
    <x v="3"/>
    <x v="0"/>
  </r>
  <r>
    <x v="268"/>
    <n v="20.18"/>
    <s v="Normal Weight"/>
    <x v="217"/>
    <s v="Diabetes"/>
    <s v="No"/>
    <x v="0"/>
    <x v="0"/>
    <x v="0"/>
    <x v="0"/>
  </r>
  <r>
    <x v="269"/>
    <n v="44.36"/>
    <s v="Obesity"/>
    <x v="78"/>
    <s v="Normal"/>
    <s v="No"/>
    <x v="0"/>
    <x v="0"/>
    <x v="0"/>
    <x v="0"/>
  </r>
  <r>
    <x v="270"/>
    <n v="23.82"/>
    <s v="Normal Weight"/>
    <x v="218"/>
    <s v="Diabetes"/>
    <s v="Yes"/>
    <x v="0"/>
    <x v="0"/>
    <x v="0"/>
    <x v="0"/>
  </r>
  <r>
    <x v="271"/>
    <n v="45"/>
    <s v="Obesity"/>
    <x v="219"/>
    <s v="Normal"/>
    <s v="Yes"/>
    <x v="0"/>
    <x v="0"/>
    <x v="3"/>
    <x v="0"/>
  </r>
  <r>
    <x v="272"/>
    <n v="26.62"/>
    <s v="Overweight "/>
    <x v="220"/>
    <s v="Diabetes"/>
    <s v="No"/>
    <x v="0"/>
    <x v="0"/>
    <x v="0"/>
    <x v="0"/>
  </r>
  <r>
    <x v="273"/>
    <n v="32.67"/>
    <s v="Obesity"/>
    <x v="221"/>
    <s v="Diabetes"/>
    <s v="Yes"/>
    <x v="0"/>
    <x v="0"/>
    <x v="0"/>
    <x v="0"/>
  </r>
  <r>
    <x v="274"/>
    <n v="44.44"/>
    <s v="Obesity"/>
    <x v="166"/>
    <s v="Normal"/>
    <s v="Yes"/>
    <x v="0"/>
    <x v="0"/>
    <x v="3"/>
    <x v="0"/>
  </r>
  <r>
    <x v="275"/>
    <n v="28.31"/>
    <s v="Overweight "/>
    <x v="196"/>
    <s v="Normal"/>
    <s v="No"/>
    <x v="0"/>
    <x v="0"/>
    <x v="0"/>
    <x v="0"/>
  </r>
  <r>
    <x v="276"/>
    <n v="25.05"/>
    <s v="Overweight "/>
    <x v="152"/>
    <s v="Normal"/>
    <s v="No"/>
    <x v="0"/>
    <x v="0"/>
    <x v="1"/>
    <x v="0"/>
  </r>
  <r>
    <x v="277"/>
    <n v="28.34"/>
    <s v="Overweight "/>
    <x v="222"/>
    <s v="Diabetes"/>
    <s v="No"/>
    <x v="0"/>
    <x v="0"/>
    <x v="0"/>
    <x v="0"/>
  </r>
  <r>
    <x v="278"/>
    <n v="17.765000000000001"/>
    <s v="Underweight "/>
    <x v="133"/>
    <s v="Normal"/>
    <s v="No"/>
    <x v="0"/>
    <x v="0"/>
    <x v="0"/>
    <x v="0"/>
  </r>
  <r>
    <x v="279"/>
    <n v="36.119999999999997"/>
    <s v="Obesity"/>
    <x v="99"/>
    <s v="Prediabetes "/>
    <s v="No"/>
    <x v="0"/>
    <x v="0"/>
    <x v="0"/>
    <x v="0"/>
  </r>
  <r>
    <x v="280"/>
    <n v="23.19"/>
    <s v="Normal Weight"/>
    <x v="223"/>
    <s v="Diabetes"/>
    <s v="No"/>
    <x v="0"/>
    <x v="0"/>
    <x v="0"/>
    <x v="0"/>
  </r>
  <r>
    <x v="281"/>
    <n v="35.99"/>
    <s v="Obesity"/>
    <x v="80"/>
    <s v="Normal"/>
    <s v="No"/>
    <x v="0"/>
    <x v="0"/>
    <x v="0"/>
    <x v="0"/>
  </r>
  <r>
    <x v="282"/>
    <n v="30.25"/>
    <s v="Obesity"/>
    <x v="224"/>
    <s v="Normal"/>
    <s v="No"/>
    <x v="0"/>
    <x v="1"/>
    <x v="3"/>
    <x v="0"/>
  </r>
  <r>
    <x v="283"/>
    <n v="26.24"/>
    <s v="Overweight "/>
    <x v="106"/>
    <s v="Prediabetes "/>
    <s v="Yes"/>
    <x v="0"/>
    <x v="0"/>
    <x v="0"/>
    <x v="0"/>
  </r>
  <r>
    <x v="284"/>
    <n v="31.36"/>
    <s v="Obesity"/>
    <x v="225"/>
    <s v="Diabetes"/>
    <s v="Yes"/>
    <x v="0"/>
    <x v="0"/>
    <x v="0"/>
    <x v="0"/>
  </r>
  <r>
    <x v="285"/>
    <n v="25.69"/>
    <s v="Overweight "/>
    <x v="226"/>
    <s v="Normal"/>
    <s v="Yes"/>
    <x v="0"/>
    <x v="0"/>
    <x v="0"/>
    <x v="0"/>
  </r>
  <r>
    <x v="286"/>
    <n v="25.46"/>
    <s v="Overweight "/>
    <x v="100"/>
    <s v="Prediabetes "/>
    <s v="No"/>
    <x v="0"/>
    <x v="0"/>
    <x v="1"/>
    <x v="0"/>
  </r>
  <r>
    <x v="287"/>
    <n v="31.83"/>
    <s v="Obesity"/>
    <x v="227"/>
    <s v="Diabetes"/>
    <s v="Yes"/>
    <x v="0"/>
    <x v="0"/>
    <x v="3"/>
    <x v="0"/>
  </r>
  <r>
    <x v="288"/>
    <n v="24.43"/>
    <s v="Normal Weight"/>
    <x v="14"/>
    <s v="Diabetes"/>
    <s v="Yes"/>
    <x v="0"/>
    <x v="0"/>
    <x v="3"/>
    <x v="0"/>
  </r>
  <r>
    <x v="289"/>
    <n v="41.9"/>
    <s v="Obesity"/>
    <x v="228"/>
    <s v="Normal"/>
    <s v="No"/>
    <x v="0"/>
    <x v="0"/>
    <x v="0"/>
    <x v="0"/>
  </r>
  <r>
    <x v="290"/>
    <n v="22.88"/>
    <s v="Normal Weight"/>
    <x v="229"/>
    <s v="Prediabetes "/>
    <s v="Yes"/>
    <x v="0"/>
    <x v="1"/>
    <x v="3"/>
    <x v="0"/>
  </r>
  <r>
    <x v="291"/>
    <n v="29.734999999999999"/>
    <s v="Overweight "/>
    <x v="230"/>
    <s v="Diabetes"/>
    <s v="No"/>
    <x v="0"/>
    <x v="0"/>
    <x v="0"/>
    <x v="1"/>
  </r>
  <r>
    <x v="292"/>
    <n v="40.74"/>
    <s v="Obesity"/>
    <x v="124"/>
    <s v="Normal"/>
    <s v="No"/>
    <x v="0"/>
    <x v="1"/>
    <x v="3"/>
    <x v="0"/>
  </r>
  <r>
    <x v="293"/>
    <n v="24.14"/>
    <s v="Normal Weight"/>
    <x v="231"/>
    <s v="Prediabetes "/>
    <s v="No"/>
    <x v="0"/>
    <x v="0"/>
    <x v="1"/>
    <x v="0"/>
  </r>
  <r>
    <x v="294"/>
    <n v="25.15"/>
    <s v="Overweight "/>
    <x v="232"/>
    <s v="Diabetes"/>
    <s v="Yes"/>
    <x v="0"/>
    <x v="0"/>
    <x v="3"/>
    <x v="0"/>
  </r>
  <r>
    <x v="295"/>
    <n v="28.71"/>
    <s v="Overweight "/>
    <x v="112"/>
    <s v="Normal"/>
    <s v="No"/>
    <x v="0"/>
    <x v="0"/>
    <x v="3"/>
    <x v="0"/>
  </r>
  <r>
    <x v="296"/>
    <n v="23"/>
    <s v="Normal Weight"/>
    <x v="233"/>
    <s v="Normal"/>
    <s v="No"/>
    <x v="0"/>
    <x v="0"/>
    <x v="0"/>
    <x v="0"/>
  </r>
  <r>
    <x v="297"/>
    <n v="36.86"/>
    <s v="Obesity"/>
    <x v="54"/>
    <s v="Diabetes"/>
    <s v="No"/>
    <x v="0"/>
    <x v="0"/>
    <x v="0"/>
    <x v="1"/>
  </r>
  <r>
    <x v="298"/>
    <n v="24.25"/>
    <s v="Normal Weight"/>
    <x v="234"/>
    <s v="Diabetes"/>
    <s v="Yes"/>
    <x v="0"/>
    <x v="0"/>
    <x v="3"/>
    <x v="0"/>
  </r>
  <r>
    <x v="299"/>
    <n v="23.85"/>
    <s v="Normal Weight"/>
    <x v="235"/>
    <s v="Diabetes"/>
    <s v="No"/>
    <x v="0"/>
    <x v="0"/>
    <x v="0"/>
    <x v="0"/>
  </r>
  <r>
    <x v="300"/>
    <n v="40.020000000000003"/>
    <s v="Obesity"/>
    <x v="27"/>
    <s v="Normal"/>
    <s v="Yes"/>
    <x v="0"/>
    <x v="0"/>
    <x v="3"/>
    <x v="0"/>
  </r>
  <r>
    <x v="301"/>
    <n v="19.170000000000002"/>
    <s v="Normal Weight"/>
    <x v="12"/>
    <s v="Diabetes"/>
    <s v="No"/>
    <x v="0"/>
    <x v="0"/>
    <x v="0"/>
    <x v="0"/>
  </r>
  <r>
    <x v="302"/>
    <n v="43.53"/>
    <s v="Obesity"/>
    <x v="236"/>
    <s v="Prediabetes "/>
    <s v="Yes"/>
    <x v="1"/>
    <x v="0"/>
    <x v="1"/>
    <x v="0"/>
  </r>
  <r>
    <x v="303"/>
    <n v="46.06"/>
    <s v="Obesity"/>
    <x v="237"/>
    <s v="Normal"/>
    <s v="No"/>
    <x v="1"/>
    <x v="0"/>
    <x v="3"/>
    <x v="0"/>
  </r>
  <r>
    <x v="304"/>
    <n v="29.92"/>
    <s v="Obesity"/>
    <x v="238"/>
    <s v="Diabetes"/>
    <s v="Yes"/>
    <x v="0"/>
    <x v="0"/>
    <x v="1"/>
    <x v="0"/>
  </r>
  <r>
    <x v="305"/>
    <n v="28.46"/>
    <s v="Overweight "/>
    <x v="239"/>
    <s v="Normal"/>
    <s v="Yes"/>
    <x v="0"/>
    <x v="0"/>
    <x v="3"/>
    <x v="0"/>
  </r>
  <r>
    <x v="306"/>
    <n v="24.56"/>
    <s v="Normal Weight"/>
    <x v="194"/>
    <s v="Prediabetes "/>
    <s v="Yes"/>
    <x v="0"/>
    <x v="1"/>
    <x v="3"/>
    <x v="0"/>
  </r>
  <r>
    <x v="307"/>
    <n v="41.19"/>
    <s v="Obesity"/>
    <x v="240"/>
    <s v="Prediabetes "/>
    <s v="No"/>
    <x v="0"/>
    <x v="0"/>
    <x v="0"/>
    <x v="0"/>
  </r>
  <r>
    <x v="308"/>
    <n v="18.63"/>
    <s v="Normal Weight"/>
    <x v="241"/>
    <s v="Diabetes"/>
    <s v="Yes"/>
    <x v="0"/>
    <x v="0"/>
    <x v="1"/>
    <x v="0"/>
  </r>
  <r>
    <x v="309"/>
    <n v="26.26"/>
    <s v="Overweight "/>
    <x v="242"/>
    <s v="Diabetes"/>
    <s v="Yes"/>
    <x v="0"/>
    <x v="0"/>
    <x v="3"/>
    <x v="0"/>
  </r>
  <r>
    <x v="310"/>
    <n v="22.37"/>
    <s v="Normal Weight"/>
    <x v="236"/>
    <s v="Prediabetes "/>
    <s v="Yes"/>
    <x v="0"/>
    <x v="1"/>
    <x v="3"/>
    <x v="0"/>
  </r>
  <r>
    <x v="311"/>
    <n v="39.619999999999997"/>
    <s v="Obesity"/>
    <x v="141"/>
    <s v="Normal"/>
    <s v="No"/>
    <x v="0"/>
    <x v="0"/>
    <x v="3"/>
    <x v="0"/>
  </r>
  <r>
    <x v="312"/>
    <n v="18.329999999999998"/>
    <s v="Underweight "/>
    <x v="243"/>
    <s v="Normal"/>
    <s v="Yes"/>
    <x v="0"/>
    <x v="0"/>
    <x v="0"/>
    <x v="0"/>
  </r>
  <r>
    <x v="313"/>
    <n v="17.11"/>
    <s v="Underweight "/>
    <x v="244"/>
    <s v="Normal"/>
    <s v="Yes"/>
    <x v="0"/>
    <x v="1"/>
    <x v="3"/>
    <x v="0"/>
  </r>
  <r>
    <x v="314"/>
    <n v="43.5"/>
    <s v="Obesity"/>
    <x v="245"/>
    <s v="Prediabetes "/>
    <s v="No"/>
    <x v="1"/>
    <x v="0"/>
    <x v="3"/>
    <x v="0"/>
  </r>
  <r>
    <x v="315"/>
    <n v="25.364999999999998"/>
    <s v="Overweight "/>
    <x v="27"/>
    <s v="Normal"/>
    <s v="No"/>
    <x v="0"/>
    <x v="0"/>
    <x v="1"/>
    <x v="1"/>
  </r>
  <r>
    <x v="316"/>
    <n v="28.594999999999999"/>
    <s v="Overweight "/>
    <x v="246"/>
    <s v="Diabetes"/>
    <s v="No"/>
    <x v="0"/>
    <x v="0"/>
    <x v="0"/>
    <x v="1"/>
  </r>
  <r>
    <x v="317"/>
    <n v="29.83"/>
    <s v="Overweight "/>
    <x v="247"/>
    <s v="Diabetes"/>
    <s v="Yes"/>
    <x v="0"/>
    <x v="1"/>
    <x v="3"/>
    <x v="0"/>
  </r>
  <r>
    <x v="318"/>
    <n v="24.7"/>
    <s v="Normal Weight"/>
    <x v="248"/>
    <s v="Diabetes"/>
    <s v="No"/>
    <x v="0"/>
    <x v="0"/>
    <x v="2"/>
    <x v="1"/>
  </r>
  <r>
    <x v="319"/>
    <n v="17.940000000000001"/>
    <s v="Underweight "/>
    <x v="68"/>
    <s v="Diabetes"/>
    <s v="No"/>
    <x v="0"/>
    <x v="0"/>
    <x v="0"/>
    <x v="0"/>
  </r>
  <r>
    <x v="320"/>
    <n v="21.08"/>
    <s v="Normal Weight"/>
    <x v="249"/>
    <s v="Normal"/>
    <s v="No"/>
    <x v="0"/>
    <x v="1"/>
    <x v="3"/>
    <x v="0"/>
  </r>
  <r>
    <x v="321"/>
    <n v="37.715000000000003"/>
    <s v="Obesity"/>
    <x v="250"/>
    <s v="Diabetes"/>
    <s v="Yes"/>
    <x v="0"/>
    <x v="0"/>
    <x v="0"/>
    <x v="1"/>
  </r>
  <r>
    <x v="322"/>
    <n v="22.39"/>
    <s v="Normal Weight"/>
    <x v="201"/>
    <s v="Diabetes"/>
    <s v="Yes"/>
    <x v="0"/>
    <x v="0"/>
    <x v="0"/>
    <x v="0"/>
  </r>
  <r>
    <x v="323"/>
    <n v="28.78"/>
    <s v="Overweight "/>
    <x v="251"/>
    <s v="Normal"/>
    <s v="No"/>
    <x v="0"/>
    <x v="0"/>
    <x v="0"/>
    <x v="0"/>
  </r>
  <r>
    <x v="324"/>
    <n v="18.329999999999998"/>
    <s v="Underweight "/>
    <x v="252"/>
    <s v="Normal"/>
    <s v="Yes"/>
    <x v="0"/>
    <x v="0"/>
    <x v="0"/>
    <x v="0"/>
  </r>
  <r>
    <x v="325"/>
    <n v="26.39"/>
    <s v="Overweight "/>
    <x v="253"/>
    <s v="Normal"/>
    <s v="Yes"/>
    <x v="0"/>
    <x v="0"/>
    <x v="3"/>
    <x v="0"/>
  </r>
  <r>
    <x v="326"/>
    <n v="19.260000000000002"/>
    <s v="Normal Weight"/>
    <x v="254"/>
    <s v="Diabetes"/>
    <s v="Yes"/>
    <x v="0"/>
    <x v="0"/>
    <x v="3"/>
    <x v="0"/>
  </r>
  <r>
    <x v="327"/>
    <n v="26.92"/>
    <s v="Overweight "/>
    <x v="34"/>
    <s v="Prediabetes "/>
    <s v="No"/>
    <x v="0"/>
    <x v="0"/>
    <x v="0"/>
    <x v="0"/>
  </r>
  <r>
    <x v="328"/>
    <n v="19.73"/>
    <s v="Normal Weight"/>
    <x v="67"/>
    <s v="Normal"/>
    <s v="No"/>
    <x v="0"/>
    <x v="0"/>
    <x v="0"/>
    <x v="0"/>
  </r>
  <r>
    <x v="329"/>
    <n v="23.56"/>
    <s v="Normal Weight"/>
    <x v="255"/>
    <s v="Diabetes"/>
    <s v="Yes"/>
    <x v="0"/>
    <x v="0"/>
    <x v="0"/>
    <x v="0"/>
  </r>
  <r>
    <x v="330"/>
    <n v="37.67"/>
    <s v="Obesity"/>
    <x v="256"/>
    <s v="Prediabetes "/>
    <s v="No"/>
    <x v="0"/>
    <x v="0"/>
    <x v="3"/>
    <x v="0"/>
  </r>
  <r>
    <x v="331"/>
    <n v="18.73"/>
    <s v="Normal Weight"/>
    <x v="257"/>
    <s v="Diabetes"/>
    <s v="No"/>
    <x v="0"/>
    <x v="0"/>
    <x v="1"/>
    <x v="0"/>
  </r>
  <r>
    <x v="332"/>
    <n v="33.090000000000003"/>
    <s v="Obesity"/>
    <x v="87"/>
    <s v="Prediabetes "/>
    <s v="No"/>
    <x v="0"/>
    <x v="1"/>
    <x v="3"/>
    <x v="0"/>
  </r>
  <r>
    <x v="333"/>
    <n v="18.329999999999998"/>
    <s v="Underweight "/>
    <x v="258"/>
    <s v="Diabetes"/>
    <s v="Yes"/>
    <x v="0"/>
    <x v="0"/>
    <x v="3"/>
    <x v="0"/>
  </r>
  <r>
    <x v="334"/>
    <n v="27.74"/>
    <s v="Overweight "/>
    <x v="82"/>
    <s v="Normal"/>
    <s v="Yes"/>
    <x v="0"/>
    <x v="0"/>
    <x v="1"/>
    <x v="0"/>
  </r>
  <r>
    <x v="335"/>
    <n v="24.2"/>
    <s v="Normal Weight"/>
    <x v="259"/>
    <s v="Prediabetes "/>
    <s v="No"/>
    <x v="0"/>
    <x v="0"/>
    <x v="3"/>
    <x v="0"/>
  </r>
  <r>
    <x v="336"/>
    <n v="22.03"/>
    <s v="Normal Weight"/>
    <x v="141"/>
    <s v="Normal"/>
    <s v="Yes"/>
    <x v="0"/>
    <x v="0"/>
    <x v="0"/>
    <x v="0"/>
  </r>
  <r>
    <x v="337"/>
    <n v="26.885000000000002"/>
    <s v="Overweight "/>
    <x v="260"/>
    <s v="Diabetes"/>
    <s v="No"/>
    <x v="0"/>
    <x v="0"/>
    <x v="2"/>
    <x v="0"/>
  </r>
  <r>
    <x v="338"/>
    <n v="16.36"/>
    <s v="Underweight "/>
    <x v="217"/>
    <s v="Diabetes"/>
    <s v="No"/>
    <x v="0"/>
    <x v="0"/>
    <x v="0"/>
    <x v="0"/>
  </r>
  <r>
    <x v="339"/>
    <n v="32.299999999999997"/>
    <s v="Obesity"/>
    <x v="143"/>
    <s v="Normal"/>
    <s v="Yes"/>
    <x v="0"/>
    <x v="1"/>
    <x v="3"/>
    <x v="1"/>
  </r>
  <r>
    <x v="340"/>
    <n v="16.05"/>
    <s v="Underweight "/>
    <x v="261"/>
    <s v="Normal"/>
    <s v="Yes"/>
    <x v="0"/>
    <x v="0"/>
    <x v="0"/>
    <x v="0"/>
  </r>
  <r>
    <x v="341"/>
    <n v="29.07"/>
    <s v="Overweight "/>
    <x v="262"/>
    <s v="Diabetes"/>
    <s v="Yes"/>
    <x v="0"/>
    <x v="0"/>
    <x v="1"/>
    <x v="0"/>
  </r>
  <r>
    <x v="342"/>
    <n v="17.43"/>
    <s v="Underweight "/>
    <x v="263"/>
    <s v="Diabetes"/>
    <s v="No"/>
    <x v="0"/>
    <x v="0"/>
    <x v="0"/>
    <x v="0"/>
  </r>
  <r>
    <x v="343"/>
    <n v="19.329999999999998"/>
    <s v="Normal Weight"/>
    <x v="159"/>
    <s v="Normal"/>
    <s v="No"/>
    <x v="0"/>
    <x v="0"/>
    <x v="0"/>
    <x v="0"/>
  </r>
  <r>
    <x v="344"/>
    <n v="30.52"/>
    <s v="Obesity"/>
    <x v="139"/>
    <s v="Normal"/>
    <s v="No"/>
    <x v="0"/>
    <x v="0"/>
    <x v="3"/>
    <x v="0"/>
  </r>
  <r>
    <x v="345"/>
    <n v="39.21"/>
    <s v="Obesity"/>
    <x v="264"/>
    <s v="Normal"/>
    <s v="No"/>
    <x v="0"/>
    <x v="1"/>
    <x v="3"/>
    <x v="0"/>
  </r>
  <r>
    <x v="346"/>
    <n v="26.98"/>
    <s v="Overweight "/>
    <x v="127"/>
    <s v="Normal"/>
    <s v="Yes"/>
    <x v="0"/>
    <x v="0"/>
    <x v="1"/>
    <x v="0"/>
  </r>
  <r>
    <x v="347"/>
    <n v="25.84"/>
    <s v="Overweight "/>
    <x v="265"/>
    <s v="Diabetes"/>
    <s v="No"/>
    <x v="0"/>
    <x v="0"/>
    <x v="0"/>
    <x v="1"/>
  </r>
  <r>
    <x v="348"/>
    <n v="28.31"/>
    <s v="Overweight "/>
    <x v="266"/>
    <s v="Diabetes"/>
    <s v="Yes"/>
    <x v="0"/>
    <x v="0"/>
    <x v="1"/>
    <x v="0"/>
  </r>
  <r>
    <x v="349"/>
    <n v="23.94"/>
    <s v="Normal Weight"/>
    <x v="267"/>
    <s v="Normal"/>
    <s v="No"/>
    <x v="0"/>
    <x v="0"/>
    <x v="0"/>
    <x v="0"/>
  </r>
  <r>
    <x v="350"/>
    <n v="20.03"/>
    <s v="Normal Weight"/>
    <x v="105"/>
    <s v="Prediabetes "/>
    <s v="Yes"/>
    <x v="0"/>
    <x v="0"/>
    <x v="0"/>
    <x v="0"/>
  </r>
  <r>
    <x v="351"/>
    <n v="41.42"/>
    <s v="Obesity"/>
    <x v="6"/>
    <s v="Prediabetes "/>
    <s v="No"/>
    <x v="0"/>
    <x v="0"/>
    <x v="0"/>
    <x v="1"/>
  </r>
  <r>
    <x v="352"/>
    <n v="36.67"/>
    <s v="Obesity"/>
    <x v="246"/>
    <s v="Diabetes"/>
    <s v="No"/>
    <x v="0"/>
    <x v="0"/>
    <x v="0"/>
    <x v="1"/>
  </r>
  <r>
    <x v="353"/>
    <n v="27.645"/>
    <s v="Overweight "/>
    <x v="164"/>
    <s v="Normal"/>
    <s v="No"/>
    <x v="0"/>
    <x v="0"/>
    <x v="0"/>
    <x v="1"/>
  </r>
  <r>
    <x v="354"/>
    <n v="22.72"/>
    <s v="Normal Weight"/>
    <x v="268"/>
    <s v="Prediabetes "/>
    <s v="No"/>
    <x v="0"/>
    <x v="0"/>
    <x v="0"/>
    <x v="0"/>
  </r>
  <r>
    <x v="355"/>
    <n v="36.520000000000003"/>
    <s v="Obesity"/>
    <x v="269"/>
    <s v="Diabetes"/>
    <s v="Yes"/>
    <x v="0"/>
    <x v="1"/>
    <x v="3"/>
    <x v="1"/>
  </r>
  <r>
    <x v="356"/>
    <n v="33.96"/>
    <s v="Obesity"/>
    <x v="115"/>
    <s v="Normal"/>
    <s v="No"/>
    <x v="0"/>
    <x v="0"/>
    <x v="0"/>
    <x v="0"/>
  </r>
  <r>
    <x v="357"/>
    <n v="26.695"/>
    <s v="Overweight "/>
    <x v="205"/>
    <s v="Diabetes"/>
    <s v="No"/>
    <x v="0"/>
    <x v="0"/>
    <x v="0"/>
    <x v="0"/>
  </r>
  <r>
    <x v="358"/>
    <n v="18.45"/>
    <s v="Underweight "/>
    <x v="103"/>
    <s v="Normal"/>
    <s v="Yes"/>
    <x v="0"/>
    <x v="0"/>
    <x v="0"/>
    <x v="0"/>
  </r>
  <r>
    <x v="359"/>
    <n v="33.18"/>
    <s v="Obesity"/>
    <x v="270"/>
    <s v="Normal"/>
    <s v="No"/>
    <x v="0"/>
    <x v="0"/>
    <x v="0"/>
    <x v="0"/>
  </r>
  <r>
    <x v="360"/>
    <n v="36.1"/>
    <s v="Obesity"/>
    <x v="271"/>
    <s v="Diabetes"/>
    <s v="Yes"/>
    <x v="0"/>
    <x v="0"/>
    <x v="1"/>
    <x v="1"/>
  </r>
  <r>
    <x v="361"/>
    <n v="22.77"/>
    <s v="Normal Weight"/>
    <x v="272"/>
    <s v="Prediabetes "/>
    <s v="No"/>
    <x v="0"/>
    <x v="0"/>
    <x v="0"/>
    <x v="0"/>
  </r>
  <r>
    <x v="362"/>
    <n v="21.24"/>
    <s v="Normal Weight"/>
    <x v="273"/>
    <s v="Normal"/>
    <s v="No"/>
    <x v="0"/>
    <x v="0"/>
    <x v="0"/>
    <x v="0"/>
  </r>
  <r>
    <x v="363"/>
    <n v="17.600000000000001"/>
    <s v="Underweight "/>
    <x v="274"/>
    <s v="Normal"/>
    <s v="Yes"/>
    <x v="0"/>
    <x v="0"/>
    <x v="0"/>
    <x v="0"/>
  </r>
  <r>
    <x v="364"/>
    <n v="26.29"/>
    <s v="Overweight "/>
    <x v="181"/>
    <s v="Diabetes"/>
    <s v="No"/>
    <x v="0"/>
    <x v="0"/>
    <x v="0"/>
    <x v="0"/>
  </r>
  <r>
    <x v="365"/>
    <n v="35.31"/>
    <s v="Obesity"/>
    <x v="275"/>
    <s v="Diabetes"/>
    <s v="No"/>
    <x v="0"/>
    <x v="0"/>
    <x v="0"/>
    <x v="1"/>
  </r>
  <r>
    <x v="366"/>
    <n v="27.04"/>
    <s v="Overweight "/>
    <x v="276"/>
    <s v="Normal"/>
    <s v="No"/>
    <x v="0"/>
    <x v="0"/>
    <x v="3"/>
    <x v="0"/>
  </r>
  <r>
    <x v="367"/>
    <n v="30.23"/>
    <s v="Obesity"/>
    <x v="80"/>
    <s v="Normal"/>
    <s v="Yes"/>
    <x v="0"/>
    <x v="1"/>
    <x v="3"/>
    <x v="0"/>
  </r>
  <r>
    <x v="368"/>
    <n v="30.6"/>
    <s v="Obesity"/>
    <x v="277"/>
    <s v="Diabetes"/>
    <s v="Yes"/>
    <x v="0"/>
    <x v="1"/>
    <x v="3"/>
    <x v="0"/>
  </r>
  <r>
    <x v="369"/>
    <n v="26.8"/>
    <s v="Overweight "/>
    <x v="102"/>
    <s v="Normal"/>
    <s v="No"/>
    <x v="0"/>
    <x v="0"/>
    <x v="3"/>
    <x v="0"/>
  </r>
  <r>
    <x v="370"/>
    <n v="16.86"/>
    <s v="Underweight "/>
    <x v="212"/>
    <s v="Normal"/>
    <s v="Yes"/>
    <x v="0"/>
    <x v="0"/>
    <x v="0"/>
    <x v="0"/>
  </r>
  <r>
    <x v="371"/>
    <n v="16.3"/>
    <s v="Underweight "/>
    <x v="49"/>
    <s v="Normal"/>
    <s v="No"/>
    <x v="0"/>
    <x v="0"/>
    <x v="3"/>
    <x v="0"/>
  </r>
  <r>
    <x v="372"/>
    <n v="29.81"/>
    <s v="Overweight "/>
    <x v="278"/>
    <s v="Diabetes"/>
    <s v="No"/>
    <x v="0"/>
    <x v="0"/>
    <x v="0"/>
    <x v="0"/>
  </r>
  <r>
    <x v="373"/>
    <n v="16.329999999999998"/>
    <s v="Underweight "/>
    <x v="279"/>
    <s v="Diabetes"/>
    <s v="Yes"/>
    <x v="0"/>
    <x v="0"/>
    <x v="0"/>
    <x v="0"/>
  </r>
  <r>
    <x v="374"/>
    <n v="16.37"/>
    <s v="Underweight "/>
    <x v="270"/>
    <s v="Normal"/>
    <s v="Yes"/>
    <x v="0"/>
    <x v="0"/>
    <x v="0"/>
    <x v="0"/>
  </r>
  <r>
    <x v="375"/>
    <n v="22.42"/>
    <s v="Normal Weight"/>
    <x v="82"/>
    <s v="Normal"/>
    <s v="Yes"/>
    <x v="0"/>
    <x v="0"/>
    <x v="3"/>
    <x v="1"/>
  </r>
  <r>
    <x v="376"/>
    <n v="31.35"/>
    <s v="Obesity"/>
    <x v="280"/>
    <s v="Normal"/>
    <s v="Yes"/>
    <x v="0"/>
    <x v="1"/>
    <x v="3"/>
    <x v="1"/>
  </r>
  <r>
    <x v="377"/>
    <n v="31.9"/>
    <s v="Obesity"/>
    <x v="57"/>
    <s v="Diabetes"/>
    <s v="No"/>
    <x v="0"/>
    <x v="0"/>
    <x v="0"/>
    <x v="1"/>
  </r>
  <r>
    <x v="378"/>
    <n v="30.6"/>
    <s v="Obesity"/>
    <x v="219"/>
    <s v="Normal"/>
    <s v="No"/>
    <x v="0"/>
    <x v="0"/>
    <x v="0"/>
    <x v="0"/>
  </r>
  <r>
    <x v="379"/>
    <n v="28.975000000000001"/>
    <s v="Overweight "/>
    <x v="281"/>
    <s v="Diabetes"/>
    <s v="No"/>
    <x v="0"/>
    <x v="0"/>
    <x v="0"/>
    <x v="0"/>
  </r>
  <r>
    <x v="380"/>
    <n v="24.86"/>
    <s v="Normal Weight"/>
    <x v="282"/>
    <s v="Diabetes"/>
    <s v="Yes"/>
    <x v="0"/>
    <x v="0"/>
    <x v="1"/>
    <x v="1"/>
  </r>
  <r>
    <x v="381"/>
    <n v="19.54"/>
    <s v="Normal Weight"/>
    <x v="191"/>
    <s v="Normal"/>
    <s v="No"/>
    <x v="0"/>
    <x v="0"/>
    <x v="0"/>
    <x v="0"/>
  </r>
  <r>
    <x v="382"/>
    <n v="26.74"/>
    <s v="Overweight "/>
    <x v="283"/>
    <s v="Normal"/>
    <s v="No"/>
    <x v="0"/>
    <x v="0"/>
    <x v="0"/>
    <x v="0"/>
  </r>
  <r>
    <x v="383"/>
    <n v="22.99"/>
    <s v="Normal Weight"/>
    <x v="284"/>
    <s v="Diabetes"/>
    <s v="No"/>
    <x v="0"/>
    <x v="0"/>
    <x v="2"/>
    <x v="0"/>
  </r>
  <r>
    <x v="384"/>
    <n v="31.46"/>
    <s v="Obesity"/>
    <x v="285"/>
    <s v="Diabetes"/>
    <s v="No"/>
    <x v="0"/>
    <x v="0"/>
    <x v="0"/>
    <x v="1"/>
  </r>
  <r>
    <x v="385"/>
    <n v="30.86"/>
    <s v="Obesity"/>
    <x v="194"/>
    <s v="Prediabetes "/>
    <s v="No"/>
    <x v="1"/>
    <x v="0"/>
    <x v="1"/>
    <x v="0"/>
  </r>
  <r>
    <x v="386"/>
    <n v="31.96"/>
    <s v="Obesity"/>
    <x v="286"/>
    <s v="Diabetes"/>
    <s v="No"/>
    <x v="0"/>
    <x v="0"/>
    <x v="0"/>
    <x v="0"/>
  </r>
  <r>
    <x v="387"/>
    <n v="23.76"/>
    <s v="Normal Weight"/>
    <x v="287"/>
    <s v="Diabetes"/>
    <s v="No"/>
    <x v="0"/>
    <x v="0"/>
    <x v="2"/>
    <x v="0"/>
  </r>
  <r>
    <x v="388"/>
    <n v="19.38"/>
    <s v="Normal Weight"/>
    <x v="288"/>
    <s v="Prediabetes "/>
    <s v="No"/>
    <x v="0"/>
    <x v="0"/>
    <x v="0"/>
    <x v="0"/>
  </r>
  <r>
    <x v="389"/>
    <n v="16.21"/>
    <s v="Underweight "/>
    <x v="109"/>
    <s v="Prediabetes "/>
    <s v="Yes"/>
    <x v="0"/>
    <x v="0"/>
    <x v="3"/>
    <x v="0"/>
  </r>
  <r>
    <x v="390"/>
    <n v="32.54"/>
    <s v="Obesity"/>
    <x v="93"/>
    <s v="Normal"/>
    <s v="No"/>
    <x v="1"/>
    <x v="0"/>
    <x v="3"/>
    <x v="0"/>
  </r>
  <r>
    <x v="391"/>
    <n v="36.765000000000001"/>
    <s v="Obesity"/>
    <x v="54"/>
    <s v="Diabetes"/>
    <s v="Yes"/>
    <x v="0"/>
    <x v="0"/>
    <x v="1"/>
    <x v="1"/>
  </r>
  <r>
    <x v="392"/>
    <n v="35.909999999999997"/>
    <s v="Obesity"/>
    <x v="30"/>
    <s v="Diabetes"/>
    <s v="No"/>
    <x v="0"/>
    <x v="0"/>
    <x v="0"/>
    <x v="1"/>
  </r>
  <r>
    <x v="393"/>
    <n v="32.06"/>
    <s v="Obesity"/>
    <x v="145"/>
    <s v="Normal"/>
    <s v="No"/>
    <x v="1"/>
    <x v="0"/>
    <x v="3"/>
    <x v="0"/>
  </r>
  <r>
    <x v="394"/>
    <n v="24.1"/>
    <s v="Normal Weight"/>
    <x v="289"/>
    <s v="Diabetes"/>
    <s v="Yes"/>
    <x v="0"/>
    <x v="0"/>
    <x v="3"/>
    <x v="1"/>
  </r>
  <r>
    <x v="395"/>
    <n v="27.1"/>
    <s v="Overweight "/>
    <x v="290"/>
    <s v="Diabetes"/>
    <s v="No"/>
    <x v="0"/>
    <x v="0"/>
    <x v="1"/>
    <x v="1"/>
  </r>
  <r>
    <x v="396"/>
    <n v="24.42"/>
    <s v="Normal Weight"/>
    <x v="291"/>
    <s v="Diabetes"/>
    <s v="No"/>
    <x v="0"/>
    <x v="0"/>
    <x v="0"/>
    <x v="0"/>
  </r>
  <r>
    <x v="397"/>
    <n v="26.695"/>
    <s v="Overweight "/>
    <x v="82"/>
    <s v="Normal"/>
    <s v="Yes"/>
    <x v="0"/>
    <x v="0"/>
    <x v="1"/>
    <x v="0"/>
  </r>
  <r>
    <x v="398"/>
    <n v="27.79"/>
    <s v="Overweight "/>
    <x v="3"/>
    <s v="Prediabetes "/>
    <s v="Yes"/>
    <x v="1"/>
    <x v="0"/>
    <x v="3"/>
    <x v="0"/>
  </r>
  <r>
    <x v="399"/>
    <n v="32.68"/>
    <s v="Obesity"/>
    <x v="82"/>
    <s v="Normal"/>
    <s v="Yes"/>
    <x v="0"/>
    <x v="0"/>
    <x v="0"/>
    <x v="1"/>
  </r>
  <r>
    <x v="400"/>
    <n v="26.4"/>
    <s v="Overweight "/>
    <x v="292"/>
    <s v="Diabetes"/>
    <s v="Yes"/>
    <x v="0"/>
    <x v="0"/>
    <x v="1"/>
    <x v="1"/>
  </r>
  <r>
    <x v="401"/>
    <n v="23.655000000000001"/>
    <s v="Normal Weight"/>
    <x v="293"/>
    <s v="Diabetes"/>
    <s v="Yes"/>
    <x v="0"/>
    <x v="1"/>
    <x v="3"/>
    <x v="0"/>
  </r>
  <r>
    <x v="402"/>
    <n v="27.36"/>
    <s v="Overweight "/>
    <x v="169"/>
    <s v="Prediabetes "/>
    <s v="No"/>
    <x v="0"/>
    <x v="0"/>
    <x v="1"/>
    <x v="1"/>
  </r>
  <r>
    <x v="403"/>
    <n v="27.82"/>
    <s v="Overweight "/>
    <x v="219"/>
    <s v="Normal"/>
    <s v="Yes"/>
    <x v="0"/>
    <x v="0"/>
    <x v="0"/>
    <x v="0"/>
  </r>
  <r>
    <x v="404"/>
    <n v="25.46"/>
    <s v="Overweight "/>
    <x v="35"/>
    <s v="Diabetes"/>
    <s v="No"/>
    <x v="0"/>
    <x v="0"/>
    <x v="0"/>
    <x v="1"/>
  </r>
  <r>
    <x v="405"/>
    <n v="25.1"/>
    <s v="Overweight "/>
    <x v="294"/>
    <s v="Diabetes"/>
    <s v="No"/>
    <x v="0"/>
    <x v="0"/>
    <x v="0"/>
    <x v="0"/>
  </r>
  <r>
    <x v="406"/>
    <n v="32.11"/>
    <s v="Obesity"/>
    <x v="70"/>
    <s v="Normal"/>
    <s v="No"/>
    <x v="0"/>
    <x v="0"/>
    <x v="1"/>
    <x v="1"/>
  </r>
  <r>
    <x v="407"/>
    <n v="29.8"/>
    <s v="Overweight "/>
    <x v="295"/>
    <s v="Diabetes"/>
    <s v="Yes"/>
    <x v="0"/>
    <x v="0"/>
    <x v="3"/>
    <x v="0"/>
  </r>
  <r>
    <x v="408"/>
    <n v="24.01"/>
    <s v="Normal Weight"/>
    <x v="70"/>
    <s v="Normal"/>
    <s v="No"/>
    <x v="0"/>
    <x v="0"/>
    <x v="3"/>
    <x v="0"/>
  </r>
  <r>
    <x v="409"/>
    <n v="23.21"/>
    <s v="Normal Weight"/>
    <x v="100"/>
    <s v="Prediabetes "/>
    <s v="No"/>
    <x v="0"/>
    <x v="0"/>
    <x v="3"/>
    <x v="1"/>
  </r>
  <r>
    <x v="410"/>
    <n v="21.2"/>
    <s v="Normal Weight"/>
    <x v="212"/>
    <s v="Normal"/>
    <s v="Yes"/>
    <x v="0"/>
    <x v="0"/>
    <x v="3"/>
    <x v="0"/>
  </r>
  <r>
    <x v="411"/>
    <n v="28.215"/>
    <s v="Overweight "/>
    <x v="296"/>
    <s v="Diabetes"/>
    <s v="Yes"/>
    <x v="0"/>
    <x v="0"/>
    <x v="3"/>
    <x v="0"/>
  </r>
  <r>
    <x v="412"/>
    <n v="38.094999999999999"/>
    <s v="Obesity"/>
    <x v="70"/>
    <s v="Normal"/>
    <s v="No"/>
    <x v="0"/>
    <x v="0"/>
    <x v="3"/>
    <x v="1"/>
  </r>
  <r>
    <x v="413"/>
    <n v="22.61"/>
    <s v="Normal Weight"/>
    <x v="297"/>
    <s v="Prediabetes "/>
    <s v="Yes"/>
    <x v="0"/>
    <x v="1"/>
    <x v="3"/>
    <x v="0"/>
  </r>
  <r>
    <x v="414"/>
    <n v="24.32"/>
    <s v="Normal Weight"/>
    <x v="298"/>
    <s v="Diabetes"/>
    <s v="Yes"/>
    <x v="0"/>
    <x v="0"/>
    <x v="1"/>
    <x v="0"/>
  </r>
  <r>
    <x v="415"/>
    <n v="20.96"/>
    <s v="Normal Weight"/>
    <x v="299"/>
    <s v="Normal"/>
    <s v="Yes"/>
    <x v="0"/>
    <x v="0"/>
    <x v="3"/>
    <x v="0"/>
  </r>
  <r>
    <x v="416"/>
    <n v="19.68"/>
    <s v="Normal Weight"/>
    <x v="300"/>
    <s v="Prediabetes "/>
    <s v="No"/>
    <x v="0"/>
    <x v="0"/>
    <x v="0"/>
    <x v="0"/>
  </r>
  <r>
    <x v="417"/>
    <n v="18.100000000000001"/>
    <s v="Underweight "/>
    <x v="301"/>
    <s v="Prediabetes "/>
    <s v="No"/>
    <x v="0"/>
    <x v="0"/>
    <x v="3"/>
    <x v="0"/>
  </r>
  <r>
    <x v="418"/>
    <n v="29.64"/>
    <s v="Overweight "/>
    <x v="141"/>
    <s v="Normal"/>
    <s v="Yes"/>
    <x v="0"/>
    <x v="0"/>
    <x v="0"/>
    <x v="1"/>
  </r>
  <r>
    <x v="419"/>
    <n v="25.3"/>
    <s v="Overweight "/>
    <x v="302"/>
    <s v="Diabetes"/>
    <s v="Yes"/>
    <x v="0"/>
    <x v="0"/>
    <x v="1"/>
    <x v="0"/>
  </r>
  <r>
    <x v="420"/>
    <n v="27.6"/>
    <s v="Overweight "/>
    <x v="239"/>
    <s v="Normal"/>
    <s v="Yes"/>
    <x v="0"/>
    <x v="0"/>
    <x v="0"/>
    <x v="1"/>
  </r>
  <r>
    <x v="421"/>
    <n v="27.645"/>
    <s v="Overweight "/>
    <x v="303"/>
    <s v="Diabetes"/>
    <s v="Yes"/>
    <x v="0"/>
    <x v="0"/>
    <x v="3"/>
    <x v="0"/>
  </r>
  <r>
    <x v="422"/>
    <n v="27.6"/>
    <s v="Overweight "/>
    <x v="151"/>
    <s v="Normal"/>
    <s v="No"/>
    <x v="0"/>
    <x v="0"/>
    <x v="1"/>
    <x v="0"/>
  </r>
  <r>
    <x v="423"/>
    <n v="25.08"/>
    <s v="Overweight "/>
    <x v="304"/>
    <s v="Diabetes"/>
    <s v="Yes"/>
    <x v="0"/>
    <x v="0"/>
    <x v="1"/>
    <x v="1"/>
  </r>
  <r>
    <x v="424"/>
    <n v="30.02"/>
    <s v="Obesity"/>
    <x v="305"/>
    <s v="Diabetes"/>
    <s v="No"/>
    <x v="0"/>
    <x v="0"/>
    <x v="0"/>
    <x v="1"/>
  </r>
  <r>
    <x v="425"/>
    <n v="27.36"/>
    <s v="Overweight "/>
    <x v="306"/>
    <s v="Diabetes"/>
    <s v="Yes"/>
    <x v="0"/>
    <x v="0"/>
    <x v="1"/>
    <x v="0"/>
  </r>
  <r>
    <x v="426"/>
    <n v="22.2"/>
    <s v="Normal Weight"/>
    <x v="49"/>
    <s v="Normal"/>
    <s v="No"/>
    <x v="0"/>
    <x v="0"/>
    <x v="0"/>
    <x v="0"/>
  </r>
  <r>
    <x v="427"/>
    <n v="25.71"/>
    <s v="Overweight "/>
    <x v="237"/>
    <s v="Normal"/>
    <s v="No"/>
    <x v="1"/>
    <x v="0"/>
    <x v="3"/>
    <x v="0"/>
  </r>
  <r>
    <x v="428"/>
    <n v="41.91"/>
    <s v="Obesity"/>
    <x v="213"/>
    <s v="Prediabetes "/>
    <s v="Yes"/>
    <x v="0"/>
    <x v="0"/>
    <x v="3"/>
    <x v="1"/>
  </r>
  <r>
    <x v="429"/>
    <n v="25.85"/>
    <s v="Overweight "/>
    <x v="307"/>
    <s v="Diabetes"/>
    <s v="No"/>
    <x v="0"/>
    <x v="0"/>
    <x v="0"/>
    <x v="0"/>
  </r>
  <r>
    <x v="430"/>
    <n v="23.844999999999999"/>
    <s v="Normal Weight"/>
    <x v="308"/>
    <s v="Diabetes"/>
    <s v="No"/>
    <x v="0"/>
    <x v="0"/>
    <x v="1"/>
    <x v="0"/>
  </r>
  <r>
    <x v="431"/>
    <n v="30.59"/>
    <s v="Obesity"/>
    <x v="182"/>
    <s v="Normal"/>
    <s v="No"/>
    <x v="0"/>
    <x v="1"/>
    <x v="3"/>
    <x v="1"/>
  </r>
  <r>
    <x v="432"/>
    <n v="24.795000000000002"/>
    <s v="Normal Weight"/>
    <x v="309"/>
    <s v="Diabetes"/>
    <s v="No"/>
    <x v="0"/>
    <x v="0"/>
    <x v="0"/>
    <x v="0"/>
  </r>
  <r>
    <x v="433"/>
    <n v="24.13"/>
    <s v="Normal Weight"/>
    <x v="310"/>
    <s v="Diabetes"/>
    <s v="Yes"/>
    <x v="0"/>
    <x v="0"/>
    <x v="1"/>
    <x v="0"/>
  </r>
  <r>
    <x v="434"/>
    <n v="25.84"/>
    <s v="Overweight "/>
    <x v="311"/>
    <s v="Diabetes"/>
    <s v="No"/>
    <x v="0"/>
    <x v="0"/>
    <x v="1"/>
    <x v="0"/>
  </r>
  <r>
    <x v="435"/>
    <n v="28"/>
    <s v="Overweight "/>
    <x v="130"/>
    <s v="Diabetes"/>
    <s v="No"/>
    <x v="0"/>
    <x v="0"/>
    <x v="0"/>
    <x v="0"/>
  </r>
  <r>
    <x v="436"/>
    <n v="34.1"/>
    <s v="Obesity"/>
    <x v="138"/>
    <s v="Normal"/>
    <s v="Yes"/>
    <x v="0"/>
    <x v="1"/>
    <x v="3"/>
    <x v="1"/>
  </r>
  <r>
    <x v="437"/>
    <n v="26.125"/>
    <s v="Overweight "/>
    <x v="312"/>
    <s v="Diabetes"/>
    <s v="Yes"/>
    <x v="0"/>
    <x v="0"/>
    <x v="3"/>
    <x v="0"/>
  </r>
  <r>
    <x v="438"/>
    <n v="25.6"/>
    <s v="Overweight "/>
    <x v="313"/>
    <s v="Diabetes"/>
    <s v="No"/>
    <x v="0"/>
    <x v="0"/>
    <x v="1"/>
    <x v="0"/>
  </r>
  <r>
    <x v="439"/>
    <n v="24.32"/>
    <s v="Normal Weight"/>
    <x v="314"/>
    <s v="Prediabetes "/>
    <s v="No"/>
    <x v="0"/>
    <x v="0"/>
    <x v="0"/>
    <x v="1"/>
  </r>
  <r>
    <x v="440"/>
    <n v="22.88"/>
    <s v="Normal Weight"/>
    <x v="268"/>
    <s v="Prediabetes "/>
    <s v="Yes"/>
    <x v="0"/>
    <x v="1"/>
    <x v="3"/>
    <x v="0"/>
  </r>
  <r>
    <x v="441"/>
    <n v="24.984999999999999"/>
    <s v="Overweight "/>
    <x v="46"/>
    <s v="Normal"/>
    <s v="Yes"/>
    <x v="0"/>
    <x v="1"/>
    <x v="3"/>
    <x v="1"/>
  </r>
  <r>
    <x v="442"/>
    <n v="33.1"/>
    <s v="Obesity"/>
    <x v="315"/>
    <s v="Normal"/>
    <s v="No"/>
    <x v="0"/>
    <x v="1"/>
    <x v="3"/>
    <x v="1"/>
  </r>
  <r>
    <x v="443"/>
    <n v="27.83"/>
    <s v="Overweight "/>
    <x v="77"/>
    <s v="Diabetes"/>
    <s v="Yes"/>
    <x v="0"/>
    <x v="0"/>
    <x v="3"/>
    <x v="0"/>
  </r>
  <r>
    <x v="444"/>
    <n v="30.875"/>
    <s v="Obesity"/>
    <x v="221"/>
    <s v="Diabetes"/>
    <s v="Yes"/>
    <x v="0"/>
    <x v="0"/>
    <x v="1"/>
    <x v="1"/>
  </r>
  <r>
    <x v="445"/>
    <n v="27.265000000000001"/>
    <s v="Overweight "/>
    <x v="69"/>
    <s v="Normal"/>
    <s v="No"/>
    <x v="0"/>
    <x v="1"/>
    <x v="3"/>
    <x v="1"/>
  </r>
  <r>
    <x v="446"/>
    <n v="26.7"/>
    <s v="Overweight "/>
    <x v="182"/>
    <s v="Normal"/>
    <s v="No"/>
    <x v="0"/>
    <x v="1"/>
    <x v="3"/>
    <x v="0"/>
  </r>
  <r>
    <x v="447"/>
    <n v="29.925000000000001"/>
    <s v="Obesity"/>
    <x v="10"/>
    <s v="Prediabetes "/>
    <s v="Yes"/>
    <x v="0"/>
    <x v="1"/>
    <x v="3"/>
    <x v="0"/>
  </r>
  <r>
    <x v="448"/>
    <n v="19.95"/>
    <s v="Normal Weight"/>
    <x v="144"/>
    <s v="Normal"/>
    <s v="Yes"/>
    <x v="0"/>
    <x v="0"/>
    <x v="1"/>
    <x v="0"/>
  </r>
  <r>
    <x v="449"/>
    <n v="24.225000000000001"/>
    <s v="Normal Weight"/>
    <x v="197"/>
    <s v="Normal"/>
    <s v="No"/>
    <x v="0"/>
    <x v="0"/>
    <x v="0"/>
    <x v="1"/>
  </r>
  <r>
    <x v="450"/>
    <n v="28.12"/>
    <s v="Overweight "/>
    <x v="316"/>
    <s v="Normal"/>
    <s v="No"/>
    <x v="0"/>
    <x v="0"/>
    <x v="0"/>
    <x v="0"/>
  </r>
  <r>
    <x v="451"/>
    <n v="23.21"/>
    <s v="Normal Weight"/>
    <x v="132"/>
    <s v="Diabetes"/>
    <s v="No"/>
    <x v="0"/>
    <x v="0"/>
    <x v="0"/>
    <x v="0"/>
  </r>
  <r>
    <x v="452"/>
    <n v="23.98"/>
    <s v="Normal Weight"/>
    <x v="156"/>
    <s v="Diabetes"/>
    <s v="No"/>
    <x v="0"/>
    <x v="0"/>
    <x v="0"/>
    <x v="1"/>
  </r>
  <r>
    <x v="453"/>
    <n v="30"/>
    <s v="Obesity"/>
    <x v="200"/>
    <s v="Prediabetes "/>
    <s v="No"/>
    <x v="0"/>
    <x v="0"/>
    <x v="0"/>
    <x v="0"/>
  </r>
  <r>
    <x v="454"/>
    <n v="17.350000000000001"/>
    <s v="Underweight "/>
    <x v="52"/>
    <s v="Normal"/>
    <s v="Yes"/>
    <x v="0"/>
    <x v="0"/>
    <x v="0"/>
    <x v="0"/>
  </r>
  <r>
    <x v="455"/>
    <n v="22.704999999999998"/>
    <s v="Normal Weight"/>
    <x v="173"/>
    <s v="Normal"/>
    <s v="No"/>
    <x v="0"/>
    <x v="0"/>
    <x v="0"/>
    <x v="1"/>
  </r>
  <r>
    <x v="456"/>
    <n v="25.41"/>
    <s v="Overweight "/>
    <x v="317"/>
    <s v="Diabetes"/>
    <s v="Yes"/>
    <x v="0"/>
    <x v="0"/>
    <x v="3"/>
    <x v="0"/>
  </r>
  <r>
    <x v="457"/>
    <n v="18.23"/>
    <s v="Underweight "/>
    <x v="123"/>
    <s v="Prediabetes "/>
    <s v="No"/>
    <x v="0"/>
    <x v="1"/>
    <x v="3"/>
    <x v="0"/>
  </r>
  <r>
    <x v="458"/>
    <n v="24.7"/>
    <s v="Normal Weight"/>
    <x v="67"/>
    <s v="Normal"/>
    <s v="No"/>
    <x v="0"/>
    <x v="1"/>
    <x v="3"/>
    <x v="0"/>
  </r>
  <r>
    <x v="459"/>
    <n v="37.4"/>
    <s v="Obesity"/>
    <x v="318"/>
    <s v="Diabetes"/>
    <s v="Yes"/>
    <x v="0"/>
    <x v="1"/>
    <x v="3"/>
    <x v="1"/>
  </r>
  <r>
    <x v="460"/>
    <n v="26.885000000000002"/>
    <s v="Overweight "/>
    <x v="107"/>
    <s v="Normal"/>
    <s v="No"/>
    <x v="0"/>
    <x v="1"/>
    <x v="3"/>
    <x v="0"/>
  </r>
  <r>
    <x v="461"/>
    <n v="25.27"/>
    <s v="Overweight "/>
    <x v="319"/>
    <s v="Normal"/>
    <s v="No"/>
    <x v="0"/>
    <x v="1"/>
    <x v="3"/>
    <x v="0"/>
  </r>
  <r>
    <x v="462"/>
    <n v="23.655000000000001"/>
    <s v="Normal Weight"/>
    <x v="320"/>
    <s v="Normal"/>
    <s v="Yes"/>
    <x v="0"/>
    <x v="0"/>
    <x v="0"/>
    <x v="0"/>
  </r>
  <r>
    <x v="463"/>
    <n v="55.05"/>
    <s v="Obesity"/>
    <x v="223"/>
    <s v="Diabetes"/>
    <s v="No"/>
    <x v="0"/>
    <x v="0"/>
    <x v="0"/>
    <x v="1"/>
  </r>
  <r>
    <x v="464"/>
    <n v="24.89"/>
    <s v="Normal Weight"/>
    <x v="148"/>
    <s v="Prediabetes "/>
    <s v="Yes"/>
    <x v="0"/>
    <x v="1"/>
    <x v="3"/>
    <x v="0"/>
  </r>
  <r>
    <x v="465"/>
    <n v="18.715"/>
    <s v="Normal Weight"/>
    <x v="321"/>
    <s v="Normal"/>
    <s v="No"/>
    <x v="0"/>
    <x v="0"/>
    <x v="0"/>
    <x v="1"/>
  </r>
  <r>
    <x v="466"/>
    <n v="28.12"/>
    <s v="Overweight "/>
    <x v="259"/>
    <s v="Prediabetes "/>
    <s v="No"/>
    <x v="0"/>
    <x v="0"/>
    <x v="0"/>
    <x v="0"/>
  </r>
  <r>
    <x v="467"/>
    <n v="26.6"/>
    <s v="Overweight "/>
    <x v="165"/>
    <s v="Normal"/>
    <s v="No"/>
    <x v="0"/>
    <x v="0"/>
    <x v="0"/>
    <x v="0"/>
  </r>
  <r>
    <x v="468"/>
    <n v="30.114999999999998"/>
    <s v="Obesity"/>
    <x v="233"/>
    <s v="Normal"/>
    <s v="No"/>
    <x v="1"/>
    <x v="0"/>
    <x v="3"/>
    <x v="1"/>
  </r>
  <r>
    <x v="469"/>
    <n v="24.605"/>
    <s v="Normal Weight"/>
    <x v="233"/>
    <s v="Normal"/>
    <s v="No"/>
    <x v="0"/>
    <x v="0"/>
    <x v="0"/>
    <x v="0"/>
  </r>
  <r>
    <x v="470"/>
    <n v="29.6"/>
    <s v="Overweight "/>
    <x v="322"/>
    <s v="Diabetes"/>
    <s v="No"/>
    <x v="0"/>
    <x v="0"/>
    <x v="0"/>
    <x v="1"/>
  </r>
  <r>
    <x v="471"/>
    <n v="24.42"/>
    <s v="Normal Weight"/>
    <x v="323"/>
    <s v="Diabetes"/>
    <s v="No"/>
    <x v="0"/>
    <x v="0"/>
    <x v="0"/>
    <x v="0"/>
  </r>
  <r>
    <x v="472"/>
    <n v="20.9"/>
    <s v="Normal Weight"/>
    <x v="188"/>
    <s v="Normal"/>
    <s v="Yes"/>
    <x v="0"/>
    <x v="1"/>
    <x v="3"/>
    <x v="0"/>
  </r>
  <r>
    <x v="473"/>
    <n v="22.895"/>
    <s v="Normal Weight"/>
    <x v="100"/>
    <s v="Prediabetes "/>
    <s v="No"/>
    <x v="0"/>
    <x v="0"/>
    <x v="0"/>
    <x v="0"/>
  </r>
  <r>
    <x v="474"/>
    <n v="28.3"/>
    <s v="Overweight "/>
    <x v="324"/>
    <s v="Normal"/>
    <s v="Yes"/>
    <x v="0"/>
    <x v="1"/>
    <x v="3"/>
    <x v="0"/>
  </r>
  <r>
    <x v="475"/>
    <n v="54.3"/>
    <s v="Obesity"/>
    <x v="325"/>
    <s v="Normal"/>
    <s v="Yes"/>
    <x v="0"/>
    <x v="0"/>
    <x v="3"/>
    <x v="1"/>
  </r>
  <r>
    <x v="476"/>
    <n v="33.344999999999999"/>
    <s v="Obesity"/>
    <x v="15"/>
    <s v="Diabetes"/>
    <s v="Yes"/>
    <x v="0"/>
    <x v="0"/>
    <x v="3"/>
    <x v="1"/>
  </r>
  <r>
    <x v="477"/>
    <n v="33"/>
    <s v="Obesity"/>
    <x v="118"/>
    <s v="Diabetes"/>
    <s v="Yes"/>
    <x v="0"/>
    <x v="0"/>
    <x v="0"/>
    <x v="1"/>
  </r>
  <r>
    <x v="478"/>
    <n v="28.024999999999999"/>
    <s v="Overweight "/>
    <x v="16"/>
    <s v="Diabetes"/>
    <s v="Yes"/>
    <x v="0"/>
    <x v="0"/>
    <x v="3"/>
    <x v="0"/>
  </r>
  <r>
    <x v="479"/>
    <n v="28.69"/>
    <s v="Overweight "/>
    <x v="195"/>
    <s v="Prediabetes "/>
    <s v="No"/>
    <x v="0"/>
    <x v="0"/>
    <x v="3"/>
    <x v="0"/>
  </r>
  <r>
    <x v="480"/>
    <n v="40.28"/>
    <s v="Obesity"/>
    <x v="142"/>
    <s v="Diabetes"/>
    <s v="No"/>
    <x v="0"/>
    <x v="0"/>
    <x v="0"/>
    <x v="1"/>
  </r>
  <r>
    <x v="481"/>
    <n v="37.299999999999997"/>
    <s v="Obesity"/>
    <x v="230"/>
    <s v="Diabetes"/>
    <s v="Yes"/>
    <x v="0"/>
    <x v="0"/>
    <x v="0"/>
    <x v="1"/>
  </r>
  <r>
    <x v="482"/>
    <n v="54.47"/>
    <s v="Obesity"/>
    <x v="326"/>
    <s v="Normal"/>
    <s v="Yes"/>
    <x v="0"/>
    <x v="0"/>
    <x v="1"/>
    <x v="1"/>
  </r>
  <r>
    <x v="483"/>
    <n v="38.06"/>
    <s v="Obesity"/>
    <x v="219"/>
    <s v="Normal"/>
    <s v="Yes"/>
    <x v="0"/>
    <x v="1"/>
    <x v="3"/>
    <x v="1"/>
  </r>
  <r>
    <x v="484"/>
    <n v="51.47"/>
    <s v="Obesity"/>
    <x v="327"/>
    <s v="Diabetes"/>
    <s v="No"/>
    <x v="0"/>
    <x v="0"/>
    <x v="0"/>
    <x v="1"/>
  </r>
  <r>
    <x v="485"/>
    <n v="29.8"/>
    <s v="Overweight "/>
    <x v="123"/>
    <s v="Prediabetes "/>
    <s v="Yes"/>
    <x v="0"/>
    <x v="0"/>
    <x v="0"/>
    <x v="1"/>
  </r>
  <r>
    <x v="486"/>
    <n v="49.77"/>
    <s v="Obesity"/>
    <x v="13"/>
    <s v="Diabetes"/>
    <s v="No"/>
    <x v="0"/>
    <x v="0"/>
    <x v="0"/>
    <x v="1"/>
  </r>
  <r>
    <x v="487"/>
    <n v="25.555"/>
    <s v="Overweight "/>
    <x v="197"/>
    <s v="Normal"/>
    <s v="Yes"/>
    <x v="0"/>
    <x v="0"/>
    <x v="0"/>
    <x v="0"/>
  </r>
  <r>
    <x v="488"/>
    <n v="29.64"/>
    <s v="Overweight "/>
    <x v="328"/>
    <s v="Normal"/>
    <s v="No"/>
    <x v="0"/>
    <x v="1"/>
    <x v="3"/>
    <x v="1"/>
  </r>
  <r>
    <x v="489"/>
    <n v="53.93"/>
    <s v="Obesity"/>
    <x v="45"/>
    <s v="Normal"/>
    <s v="Yes"/>
    <x v="0"/>
    <x v="0"/>
    <x v="1"/>
    <x v="1"/>
  </r>
  <r>
    <x v="490"/>
    <n v="28.024999999999999"/>
    <s v="Overweight "/>
    <x v="120"/>
    <s v="Normal"/>
    <s v="No"/>
    <x v="0"/>
    <x v="0"/>
    <x v="3"/>
    <x v="0"/>
  </r>
  <r>
    <x v="491"/>
    <n v="27.5"/>
    <s v="Overweight "/>
    <x v="326"/>
    <s v="Normal"/>
    <s v="No"/>
    <x v="0"/>
    <x v="0"/>
    <x v="0"/>
    <x v="1"/>
  </r>
  <r>
    <x v="492"/>
    <n v="21.8"/>
    <s v="Normal Weight"/>
    <x v="110"/>
    <s v="Diabetes"/>
    <s v="No"/>
    <x v="0"/>
    <x v="0"/>
    <x v="0"/>
    <x v="0"/>
  </r>
  <r>
    <x v="493"/>
    <n v="26.41"/>
    <s v="Overweight "/>
    <x v="329"/>
    <s v="Normal"/>
    <s v="Yes"/>
    <x v="0"/>
    <x v="1"/>
    <x v="3"/>
    <x v="0"/>
  </r>
  <r>
    <x v="494"/>
    <n v="27.835000000000001"/>
    <s v="Overweight "/>
    <x v="229"/>
    <s v="Prediabetes "/>
    <s v="Yes"/>
    <x v="0"/>
    <x v="0"/>
    <x v="3"/>
    <x v="0"/>
  </r>
  <r>
    <x v="495"/>
    <n v="51.74"/>
    <s v="Obesity"/>
    <x v="244"/>
    <s v="Normal"/>
    <s v="Yes"/>
    <x v="0"/>
    <x v="0"/>
    <x v="1"/>
    <x v="1"/>
  </r>
  <r>
    <x v="496"/>
    <n v="23.37"/>
    <s v="Normal Weight"/>
    <x v="330"/>
    <s v="Prediabetes "/>
    <s v="No"/>
    <x v="0"/>
    <x v="0"/>
    <x v="0"/>
    <x v="0"/>
  </r>
  <r>
    <x v="497"/>
    <n v="29.7"/>
    <s v="Overweight "/>
    <x v="200"/>
    <s v="Prediabetes "/>
    <s v="Yes"/>
    <x v="0"/>
    <x v="1"/>
    <x v="3"/>
    <x v="0"/>
  </r>
  <r>
    <x v="498"/>
    <n v="20.045000000000002"/>
    <s v="Normal Weight"/>
    <x v="331"/>
    <s v="Prediabetes "/>
    <s v="No"/>
    <x v="0"/>
    <x v="1"/>
    <x v="3"/>
    <x v="0"/>
  </r>
  <r>
    <x v="499"/>
    <n v="27.83"/>
    <s v="Overweight "/>
    <x v="332"/>
    <s v="Normal"/>
    <s v="No"/>
    <x v="0"/>
    <x v="0"/>
    <x v="1"/>
    <x v="1"/>
  </r>
  <r>
    <x v="500"/>
    <n v="28.93"/>
    <s v="Overweight "/>
    <x v="112"/>
    <s v="Normal"/>
    <s v="No"/>
    <x v="0"/>
    <x v="0"/>
    <x v="0"/>
    <x v="0"/>
  </r>
  <r>
    <x v="501"/>
    <n v="33.82"/>
    <s v="Obesity"/>
    <x v="140"/>
    <s v="Normal"/>
    <s v="No"/>
    <x v="0"/>
    <x v="0"/>
    <x v="0"/>
    <x v="1"/>
  </r>
  <r>
    <x v="502"/>
    <n v="20.234999999999999"/>
    <s v="Normal Weight"/>
    <x v="181"/>
    <s v="Diabetes"/>
    <s v="No"/>
    <x v="0"/>
    <x v="0"/>
    <x v="0"/>
    <x v="0"/>
  </r>
  <r>
    <x v="503"/>
    <n v="49.2"/>
    <s v="Obesity"/>
    <x v="333"/>
    <s v="Diabetes"/>
    <s v="Yes"/>
    <x v="0"/>
    <x v="1"/>
    <x v="3"/>
    <x v="1"/>
  </r>
  <r>
    <x v="504"/>
    <n v="26.4"/>
    <s v="Overweight "/>
    <x v="189"/>
    <s v="Normal"/>
    <s v="Yes"/>
    <x v="0"/>
    <x v="0"/>
    <x v="0"/>
    <x v="0"/>
  </r>
  <r>
    <x v="505"/>
    <n v="28.38"/>
    <s v="Overweight "/>
    <x v="6"/>
    <s v="Prediabetes "/>
    <s v="No"/>
    <x v="0"/>
    <x v="0"/>
    <x v="3"/>
    <x v="0"/>
  </r>
  <r>
    <x v="506"/>
    <n v="24.64"/>
    <s v="Normal Weight"/>
    <x v="280"/>
    <s v="Normal"/>
    <s v="No"/>
    <x v="0"/>
    <x v="0"/>
    <x v="0"/>
    <x v="0"/>
  </r>
  <r>
    <x v="507"/>
    <n v="39.71"/>
    <s v="Obesity"/>
    <x v="334"/>
    <s v="Prediabetes "/>
    <s v="No"/>
    <x v="0"/>
    <x v="0"/>
    <x v="3"/>
    <x v="1"/>
  </r>
  <r>
    <x v="508"/>
    <n v="22.22"/>
    <s v="Normal Weight"/>
    <x v="335"/>
    <s v="Normal"/>
    <s v="No"/>
    <x v="0"/>
    <x v="0"/>
    <x v="0"/>
    <x v="0"/>
  </r>
  <r>
    <x v="509"/>
    <n v="33.344999999999999"/>
    <s v="Obesity"/>
    <x v="270"/>
    <s v="Normal"/>
    <s v="No"/>
    <x v="0"/>
    <x v="1"/>
    <x v="3"/>
    <x v="1"/>
  </r>
  <r>
    <x v="510"/>
    <n v="24.42"/>
    <s v="Normal Weight"/>
    <x v="336"/>
    <s v="Prediabetes "/>
    <s v="No"/>
    <x v="0"/>
    <x v="0"/>
    <x v="3"/>
    <x v="0"/>
  </r>
  <r>
    <x v="511"/>
    <n v="29.81"/>
    <s v="Overweight "/>
    <x v="224"/>
    <s v="Normal"/>
    <s v="No"/>
    <x v="0"/>
    <x v="0"/>
    <x v="0"/>
    <x v="0"/>
  </r>
  <r>
    <x v="512"/>
    <n v="51.18"/>
    <s v="Obesity"/>
    <x v="171"/>
    <s v="Normal"/>
    <s v="Yes"/>
    <x v="0"/>
    <x v="0"/>
    <x v="1"/>
    <x v="1"/>
  </r>
  <r>
    <x v="513"/>
    <n v="51.37"/>
    <s v="Obesity"/>
    <x v="222"/>
    <s v="Diabetes"/>
    <s v="Yes"/>
    <x v="0"/>
    <x v="0"/>
    <x v="0"/>
    <x v="1"/>
  </r>
  <r>
    <x v="514"/>
    <n v="36.19"/>
    <s v="Obesity"/>
    <x v="315"/>
    <s v="Normal"/>
    <s v="Yes"/>
    <x v="0"/>
    <x v="0"/>
    <x v="0"/>
    <x v="1"/>
  </r>
  <r>
    <x v="515"/>
    <n v="25.9"/>
    <s v="Overweight "/>
    <x v="95"/>
    <s v="Normal"/>
    <s v="No"/>
    <x v="0"/>
    <x v="0"/>
    <x v="0"/>
    <x v="0"/>
  </r>
  <r>
    <x v="516"/>
    <n v="35.72"/>
    <s v="Obesity"/>
    <x v="337"/>
    <s v="Normal"/>
    <s v="No"/>
    <x v="0"/>
    <x v="1"/>
    <x v="3"/>
    <x v="1"/>
  </r>
  <r>
    <x v="517"/>
    <n v="27.94"/>
    <s v="Overweight "/>
    <x v="338"/>
    <s v="Normal"/>
    <s v="No"/>
    <x v="0"/>
    <x v="1"/>
    <x v="3"/>
    <x v="0"/>
  </r>
  <r>
    <x v="518"/>
    <n v="27.1"/>
    <s v="Overweight "/>
    <x v="208"/>
    <s v="Prediabetes "/>
    <s v="No"/>
    <x v="0"/>
    <x v="0"/>
    <x v="0"/>
    <x v="0"/>
  </r>
  <r>
    <x v="519"/>
    <n v="18.3"/>
    <s v="Underweight "/>
    <x v="339"/>
    <s v="Normal"/>
    <s v="Yes"/>
    <x v="0"/>
    <x v="1"/>
    <x v="3"/>
    <x v="0"/>
  </r>
  <r>
    <x v="520"/>
    <n v="25.3"/>
    <s v="Overweight "/>
    <x v="340"/>
    <s v="Normal"/>
    <s v="Yes"/>
    <x v="0"/>
    <x v="0"/>
    <x v="3"/>
    <x v="0"/>
  </r>
  <r>
    <x v="521"/>
    <n v="38.83"/>
    <s v="Obesity"/>
    <x v="341"/>
    <s v="Prediabetes "/>
    <s v="No"/>
    <x v="0"/>
    <x v="0"/>
    <x v="3"/>
    <x v="1"/>
  </r>
  <r>
    <x v="522"/>
    <n v="27.6"/>
    <s v="Overweight "/>
    <x v="332"/>
    <s v="Normal"/>
    <s v="No"/>
    <x v="0"/>
    <x v="0"/>
    <x v="3"/>
    <x v="1"/>
  </r>
  <r>
    <x v="523"/>
    <n v="46.4"/>
    <s v="Obesity"/>
    <x v="342"/>
    <s v="Diabetes"/>
    <s v="Yes"/>
    <x v="0"/>
    <x v="1"/>
    <x v="3"/>
    <x v="1"/>
  </r>
  <r>
    <x v="524"/>
    <n v="51.92"/>
    <s v="Obesity"/>
    <x v="107"/>
    <s v="Normal"/>
    <s v="Yes"/>
    <x v="0"/>
    <x v="1"/>
    <x v="3"/>
    <x v="1"/>
  </r>
  <r>
    <x v="525"/>
    <n v="32.395000000000003"/>
    <s v="Obesity"/>
    <x v="251"/>
    <s v="Normal"/>
    <s v="Yes"/>
    <x v="0"/>
    <x v="0"/>
    <x v="3"/>
    <x v="1"/>
  </r>
  <r>
    <x v="526"/>
    <n v="46.19"/>
    <s v="Obesity"/>
    <x v="343"/>
    <s v="Diabetes"/>
    <s v="Yes"/>
    <x v="0"/>
    <x v="1"/>
    <x v="3"/>
    <x v="1"/>
  </r>
  <r>
    <x v="527"/>
    <n v="27.93"/>
    <s v="Overweight "/>
    <x v="145"/>
    <s v="Normal"/>
    <s v="No"/>
    <x v="0"/>
    <x v="1"/>
    <x v="3"/>
    <x v="1"/>
  </r>
  <r>
    <x v="528"/>
    <n v="45.62"/>
    <s v="Obesity"/>
    <x v="344"/>
    <s v="Diabetes"/>
    <s v="No"/>
    <x v="0"/>
    <x v="0"/>
    <x v="0"/>
    <x v="1"/>
  </r>
  <r>
    <x v="529"/>
    <n v="35.31"/>
    <s v="Obesity"/>
    <x v="231"/>
    <s v="Prediabetes "/>
    <s v="No"/>
    <x v="0"/>
    <x v="1"/>
    <x v="3"/>
    <x v="1"/>
  </r>
  <r>
    <x v="530"/>
    <n v="30.4"/>
    <s v="Obesity"/>
    <x v="212"/>
    <s v="Normal"/>
    <s v="Yes"/>
    <x v="0"/>
    <x v="0"/>
    <x v="3"/>
    <x v="1"/>
  </r>
  <r>
    <x v="531"/>
    <n v="20.13"/>
    <s v="Normal Weight"/>
    <x v="345"/>
    <s v="Diabetes"/>
    <s v="No"/>
    <x v="0"/>
    <x v="1"/>
    <x v="3"/>
    <x v="0"/>
  </r>
  <r>
    <x v="532"/>
    <n v="23.655000000000001"/>
    <s v="Normal Weight"/>
    <x v="39"/>
    <s v="Normal"/>
    <s v="No"/>
    <x v="0"/>
    <x v="0"/>
    <x v="3"/>
    <x v="0"/>
  </r>
  <r>
    <x v="533"/>
    <n v="49.05"/>
    <s v="Obesity"/>
    <x v="68"/>
    <s v="Diabetes"/>
    <s v="Yes"/>
    <x v="0"/>
    <x v="0"/>
    <x v="0"/>
    <x v="1"/>
  </r>
  <r>
    <x v="534"/>
    <n v="51.94"/>
    <s v="Obesity"/>
    <x v="63"/>
    <s v="Diabetes"/>
    <s v="Yes"/>
    <x v="0"/>
    <x v="0"/>
    <x v="1"/>
    <x v="1"/>
  </r>
  <r>
    <x v="535"/>
    <n v="29.83"/>
    <s v="Overweight "/>
    <x v="85"/>
    <s v="Prediabetes "/>
    <s v="No"/>
    <x v="0"/>
    <x v="0"/>
    <x v="3"/>
    <x v="0"/>
  </r>
  <r>
    <x v="536"/>
    <n v="22.6"/>
    <s v="Normal Weight"/>
    <x v="346"/>
    <s v="Diabetes"/>
    <s v="Yes"/>
    <x v="0"/>
    <x v="0"/>
    <x v="3"/>
    <x v="0"/>
  </r>
  <r>
    <x v="537"/>
    <n v="46.69"/>
    <s v="Obesity"/>
    <x v="69"/>
    <s v="Normal"/>
    <s v="Yes"/>
    <x v="0"/>
    <x v="0"/>
    <x v="3"/>
    <x v="1"/>
  </r>
  <r>
    <x v="538"/>
    <n v="28.49"/>
    <s v="Overweight "/>
    <x v="143"/>
    <s v="Normal"/>
    <s v="No"/>
    <x v="0"/>
    <x v="0"/>
    <x v="0"/>
    <x v="0"/>
  </r>
  <r>
    <x v="539"/>
    <n v="28.5"/>
    <s v="Overweight "/>
    <x v="122"/>
    <s v="Normal"/>
    <s v="Yes"/>
    <x v="0"/>
    <x v="0"/>
    <x v="3"/>
    <x v="0"/>
  </r>
  <r>
    <x v="540"/>
    <n v="24.4"/>
    <s v="Normal Weight"/>
    <x v="193"/>
    <s v="Normal"/>
    <s v="No"/>
    <x v="0"/>
    <x v="0"/>
    <x v="3"/>
    <x v="0"/>
  </r>
  <r>
    <x v="541"/>
    <n v="29.15"/>
    <s v="Overweight "/>
    <x v="150"/>
    <s v="Normal"/>
    <s v="Yes"/>
    <x v="0"/>
    <x v="0"/>
    <x v="3"/>
    <x v="0"/>
  </r>
  <r>
    <x v="542"/>
    <n v="27.28"/>
    <s v="Overweight "/>
    <x v="18"/>
    <s v="Normal"/>
    <s v="No"/>
    <x v="1"/>
    <x v="0"/>
    <x v="3"/>
    <x v="0"/>
  </r>
  <r>
    <x v="543"/>
    <n v="32.229999999999997"/>
    <s v="Obesity"/>
    <x v="347"/>
    <s v="Normal"/>
    <s v="Yes"/>
    <x v="0"/>
    <x v="1"/>
    <x v="3"/>
    <x v="1"/>
  </r>
  <r>
    <x v="544"/>
    <n v="44.2"/>
    <s v="Obesity"/>
    <x v="168"/>
    <s v="Diabetes"/>
    <s v="Yes"/>
    <x v="0"/>
    <x v="1"/>
    <x v="3"/>
    <x v="1"/>
  </r>
  <r>
    <x v="545"/>
    <n v="29.734999999999999"/>
    <s v="Overweight "/>
    <x v="165"/>
    <s v="Normal"/>
    <s v="No"/>
    <x v="0"/>
    <x v="1"/>
    <x v="3"/>
    <x v="1"/>
  </r>
  <r>
    <x v="546"/>
    <n v="28.31"/>
    <s v="Overweight "/>
    <x v="348"/>
    <s v="Prediabetes "/>
    <s v="No"/>
    <x v="0"/>
    <x v="0"/>
    <x v="0"/>
    <x v="0"/>
  </r>
  <r>
    <x v="547"/>
    <n v="46.62"/>
    <s v="Obesity"/>
    <x v="349"/>
    <s v="Diabetes"/>
    <s v="No"/>
    <x v="0"/>
    <x v="0"/>
    <x v="0"/>
    <x v="1"/>
  </r>
  <r>
    <x v="548"/>
    <n v="51.75"/>
    <s v="Obesity"/>
    <x v="350"/>
    <s v="Diabetes"/>
    <s v="Yes"/>
    <x v="0"/>
    <x v="0"/>
    <x v="3"/>
    <x v="1"/>
  </r>
  <r>
    <x v="549"/>
    <n v="25.7"/>
    <s v="Overweight "/>
    <x v="351"/>
    <s v="Normal"/>
    <s v="Yes"/>
    <x v="0"/>
    <x v="0"/>
    <x v="0"/>
    <x v="0"/>
  </r>
  <r>
    <x v="550"/>
    <n v="31.79"/>
    <s v="Obesity"/>
    <x v="188"/>
    <s v="Normal"/>
    <s v="No"/>
    <x v="0"/>
    <x v="0"/>
    <x v="0"/>
    <x v="1"/>
  </r>
  <r>
    <x v="551"/>
    <n v="24.795000000000002"/>
    <s v="Normal Weight"/>
    <x v="193"/>
    <s v="Normal"/>
    <s v="No"/>
    <x v="0"/>
    <x v="0"/>
    <x v="0"/>
    <x v="0"/>
  </r>
  <r>
    <x v="552"/>
    <n v="53.98"/>
    <s v="Obesity"/>
    <x v="103"/>
    <s v="Normal"/>
    <s v="No"/>
    <x v="0"/>
    <x v="1"/>
    <x v="3"/>
    <x v="1"/>
  </r>
  <r>
    <x v="553"/>
    <n v="41.325000000000003"/>
    <s v="Obesity"/>
    <x v="299"/>
    <s v="Normal"/>
    <s v="Yes"/>
    <x v="0"/>
    <x v="1"/>
    <x v="3"/>
    <x v="1"/>
  </r>
  <r>
    <x v="554"/>
    <n v="51.65"/>
    <s v="Obesity"/>
    <x v="352"/>
    <s v="Normal"/>
    <s v="Yes"/>
    <x v="0"/>
    <x v="0"/>
    <x v="0"/>
    <x v="1"/>
  </r>
  <r>
    <x v="555"/>
    <n v="44.52"/>
    <s v="Obesity"/>
    <x v="263"/>
    <s v="Diabetes"/>
    <s v="Yes"/>
    <x v="0"/>
    <x v="1"/>
    <x v="3"/>
    <x v="1"/>
  </r>
  <r>
    <x v="556"/>
    <n v="53.29"/>
    <s v="Obesity"/>
    <x v="79"/>
    <s v="Normal"/>
    <s v="No"/>
    <x v="0"/>
    <x v="1"/>
    <x v="3"/>
    <x v="1"/>
  </r>
  <r>
    <x v="557"/>
    <n v="46.63"/>
    <s v="Obesity"/>
    <x v="228"/>
    <s v="Normal"/>
    <s v="Yes"/>
    <x v="0"/>
    <x v="0"/>
    <x v="1"/>
    <x v="1"/>
  </r>
  <r>
    <x v="558"/>
    <n v="28.88"/>
    <s v="Overweight "/>
    <x v="353"/>
    <s v="Normal"/>
    <s v="No"/>
    <x v="0"/>
    <x v="1"/>
    <x v="3"/>
    <x v="0"/>
  </r>
  <r>
    <x v="559"/>
    <n v="23.98"/>
    <s v="Normal Weight"/>
    <x v="166"/>
    <s v="Normal"/>
    <s v="No"/>
    <x v="0"/>
    <x v="0"/>
    <x v="0"/>
    <x v="2"/>
  </r>
  <r>
    <x v="560"/>
    <n v="23.65"/>
    <s v="Normal Weight"/>
    <x v="146"/>
    <s v="Normal"/>
    <s v="No"/>
    <x v="0"/>
    <x v="0"/>
    <x v="0"/>
    <x v="1"/>
  </r>
  <r>
    <x v="561"/>
    <n v="49.09"/>
    <s v="Obesity"/>
    <x v="354"/>
    <s v="Diabetes"/>
    <s v="Yes"/>
    <x v="0"/>
    <x v="0"/>
    <x v="1"/>
    <x v="1"/>
  </r>
  <r>
    <x v="562"/>
    <n v="28.024999999999999"/>
    <s v="Overweight "/>
    <x v="355"/>
    <s v="Diabetes"/>
    <s v="No"/>
    <x v="0"/>
    <x v="0"/>
    <x v="0"/>
    <x v="0"/>
  </r>
  <r>
    <x v="563"/>
    <n v="43.32"/>
    <s v="Obesity"/>
    <x v="356"/>
    <s v="Diabetes"/>
    <s v="Yes"/>
    <x v="0"/>
    <x v="1"/>
    <x v="3"/>
    <x v="1"/>
  </r>
  <r>
    <x v="564"/>
    <n v="45.92"/>
    <s v="Obesity"/>
    <x v="118"/>
    <s v="Diabetes"/>
    <s v="No"/>
    <x v="0"/>
    <x v="0"/>
    <x v="0"/>
    <x v="1"/>
  </r>
  <r>
    <x v="565"/>
    <n v="44.03"/>
    <s v="Obesity"/>
    <x v="357"/>
    <s v="Diabetes"/>
    <s v="No"/>
    <x v="0"/>
    <x v="0"/>
    <x v="0"/>
    <x v="1"/>
  </r>
  <r>
    <x v="566"/>
    <n v="24.6"/>
    <s v="Normal Weight"/>
    <x v="358"/>
    <s v="Normal"/>
    <s v="No"/>
    <x v="0"/>
    <x v="0"/>
    <x v="0"/>
    <x v="0"/>
  </r>
  <r>
    <x v="567"/>
    <n v="49.15"/>
    <s v="Obesity"/>
    <x v="359"/>
    <s v="Diabetes"/>
    <s v="No"/>
    <x v="0"/>
    <x v="0"/>
    <x v="0"/>
    <x v="1"/>
  </r>
  <r>
    <x v="568"/>
    <n v="28.31"/>
    <s v="Overweight "/>
    <x v="109"/>
    <s v="Prediabetes "/>
    <s v="No"/>
    <x v="0"/>
    <x v="1"/>
    <x v="3"/>
    <x v="0"/>
  </r>
  <r>
    <x v="569"/>
    <n v="22.99"/>
    <s v="Normal Weight"/>
    <x v="109"/>
    <s v="Prediabetes "/>
    <s v="No"/>
    <x v="0"/>
    <x v="0"/>
    <x v="3"/>
    <x v="0"/>
  </r>
  <r>
    <x v="570"/>
    <n v="29.07"/>
    <s v="Overweight "/>
    <x v="89"/>
    <s v="Normal"/>
    <s v="No"/>
    <x v="0"/>
    <x v="1"/>
    <x v="3"/>
    <x v="0"/>
  </r>
  <r>
    <x v="571"/>
    <n v="42.02"/>
    <s v="Obesity"/>
    <x v="360"/>
    <s v="Diabetes"/>
    <s v="Yes"/>
    <x v="0"/>
    <x v="1"/>
    <x v="3"/>
    <x v="1"/>
  </r>
  <r>
    <x v="572"/>
    <n v="49.07"/>
    <s v="Obesity"/>
    <x v="232"/>
    <s v="Diabetes"/>
    <s v="Yes"/>
    <x v="0"/>
    <x v="0"/>
    <x v="3"/>
    <x v="1"/>
  </r>
  <r>
    <x v="573"/>
    <n v="19.8"/>
    <s v="Normal Weight"/>
    <x v="48"/>
    <s v="Normal"/>
    <s v="No"/>
    <x v="0"/>
    <x v="0"/>
    <x v="0"/>
    <x v="0"/>
  </r>
  <r>
    <x v="574"/>
    <n v="27.36"/>
    <s v="Overweight "/>
    <x v="347"/>
    <s v="Normal"/>
    <s v="No"/>
    <x v="1"/>
    <x v="0"/>
    <x v="3"/>
    <x v="0"/>
  </r>
  <r>
    <x v="575"/>
    <n v="42.95"/>
    <s v="Obesity"/>
    <x v="361"/>
    <s v="Normal"/>
    <s v="Yes"/>
    <x v="0"/>
    <x v="0"/>
    <x v="3"/>
    <x v="1"/>
  </r>
  <r>
    <x v="576"/>
    <n v="42.66"/>
    <s v="Obesity"/>
    <x v="362"/>
    <s v="Diabetes"/>
    <s v="No"/>
    <x v="0"/>
    <x v="0"/>
    <x v="0"/>
    <x v="1"/>
  </r>
  <r>
    <x v="577"/>
    <n v="33.630000000000003"/>
    <s v="Obesity"/>
    <x v="363"/>
    <s v="Normal"/>
    <s v="No"/>
    <x v="0"/>
    <x v="0"/>
    <x v="3"/>
    <x v="1"/>
  </r>
  <r>
    <x v="578"/>
    <n v="26.84"/>
    <s v="Overweight "/>
    <x v="364"/>
    <s v="Diabetes"/>
    <s v="No"/>
    <x v="0"/>
    <x v="0"/>
    <x v="0"/>
    <x v="0"/>
  </r>
  <r>
    <x v="579"/>
    <n v="28.3"/>
    <s v="Overweight "/>
    <x v="208"/>
    <s v="Prediabetes "/>
    <s v="No"/>
    <x v="0"/>
    <x v="1"/>
    <x v="3"/>
    <x v="0"/>
  </r>
  <r>
    <x v="580"/>
    <n v="27.06"/>
    <s v="Overweight "/>
    <x v="300"/>
    <s v="Prediabetes "/>
    <s v="Yes"/>
    <x v="0"/>
    <x v="0"/>
    <x v="0"/>
    <x v="0"/>
  </r>
  <r>
    <x v="581"/>
    <n v="47.13"/>
    <s v="Obesity"/>
    <x v="234"/>
    <s v="Diabetes"/>
    <s v="No"/>
    <x v="0"/>
    <x v="0"/>
    <x v="0"/>
    <x v="1"/>
  </r>
  <r>
    <x v="582"/>
    <n v="51.72"/>
    <s v="Obesity"/>
    <x v="111"/>
    <s v="Normal"/>
    <s v="No"/>
    <x v="0"/>
    <x v="0"/>
    <x v="0"/>
    <x v="1"/>
  </r>
  <r>
    <x v="583"/>
    <n v="48.59"/>
    <s v="Obesity"/>
    <x v="252"/>
    <s v="Normal"/>
    <s v="No"/>
    <x v="0"/>
    <x v="0"/>
    <x v="0"/>
    <x v="1"/>
  </r>
  <r>
    <x v="584"/>
    <n v="45.18"/>
    <s v="Obesity"/>
    <x v="50"/>
    <s v="Diabetes"/>
    <s v="No"/>
    <x v="0"/>
    <x v="0"/>
    <x v="0"/>
    <x v="1"/>
  </r>
  <r>
    <x v="585"/>
    <n v="27.9"/>
    <s v="Overweight "/>
    <x v="216"/>
    <s v="Prediabetes "/>
    <s v="No"/>
    <x v="0"/>
    <x v="1"/>
    <x v="3"/>
    <x v="0"/>
  </r>
  <r>
    <x v="586"/>
    <n v="51.33"/>
    <s v="Obesity"/>
    <x v="365"/>
    <s v="Diabetes"/>
    <s v="No"/>
    <x v="0"/>
    <x v="0"/>
    <x v="0"/>
    <x v="1"/>
  </r>
  <r>
    <x v="587"/>
    <n v="30.59"/>
    <s v="Obesity"/>
    <x v="209"/>
    <s v="Normal"/>
    <s v="Yes"/>
    <x v="0"/>
    <x v="0"/>
    <x v="3"/>
    <x v="1"/>
  </r>
  <r>
    <x v="588"/>
    <n v="39.229999999999997"/>
    <s v="Obesity"/>
    <x v="113"/>
    <s v="Diabetes"/>
    <s v="No"/>
    <x v="0"/>
    <x v="0"/>
    <x v="0"/>
    <x v="1"/>
  </r>
  <r>
    <x v="589"/>
    <n v="19.094999999999999"/>
    <s v="Normal Weight"/>
    <x v="366"/>
    <s v="Prediabetes "/>
    <s v="No"/>
    <x v="0"/>
    <x v="0"/>
    <x v="0"/>
    <x v="0"/>
  </r>
  <r>
    <x v="590"/>
    <n v="49.72"/>
    <s v="Obesity"/>
    <x v="367"/>
    <s v="Diabetes"/>
    <s v="No"/>
    <x v="0"/>
    <x v="0"/>
    <x v="0"/>
    <x v="1"/>
  </r>
  <r>
    <x v="591"/>
    <n v="21.754999999999999"/>
    <s v="Normal Weight"/>
    <x v="368"/>
    <s v="Normal"/>
    <s v="No"/>
    <x v="0"/>
    <x v="1"/>
    <x v="3"/>
    <x v="0"/>
  </r>
  <r>
    <x v="592"/>
    <n v="48.39"/>
    <s v="Obesity"/>
    <x v="152"/>
    <s v="Normal"/>
    <s v="No"/>
    <x v="0"/>
    <x v="0"/>
    <x v="0"/>
    <x v="1"/>
  </r>
  <r>
    <x v="593"/>
    <n v="47.15"/>
    <s v="Obesity"/>
    <x v="201"/>
    <s v="Diabetes"/>
    <s v="Yes"/>
    <x v="0"/>
    <x v="0"/>
    <x v="3"/>
    <x v="1"/>
  </r>
  <r>
    <x v="594"/>
    <n v="47.59"/>
    <s v="Obesity"/>
    <x v="369"/>
    <s v="Diabetes"/>
    <s v="Yes"/>
    <x v="0"/>
    <x v="0"/>
    <x v="1"/>
    <x v="1"/>
  </r>
  <r>
    <x v="595"/>
    <n v="39.81"/>
    <s v="Obesity"/>
    <x v="370"/>
    <s v="Diabetes"/>
    <s v="Yes"/>
    <x v="0"/>
    <x v="1"/>
    <x v="3"/>
    <x v="1"/>
  </r>
  <r>
    <x v="596"/>
    <n v="31.02"/>
    <s v="Obesity"/>
    <x v="231"/>
    <s v="Prediabetes "/>
    <s v="Yes"/>
    <x v="0"/>
    <x v="0"/>
    <x v="0"/>
    <x v="1"/>
  </r>
  <r>
    <x v="597"/>
    <n v="24.75"/>
    <s v="Normal Weight"/>
    <x v="67"/>
    <s v="Normal"/>
    <s v="Yes"/>
    <x v="0"/>
    <x v="0"/>
    <x v="3"/>
    <x v="0"/>
  </r>
  <r>
    <x v="598"/>
    <n v="30.114999999999998"/>
    <s v="Obesity"/>
    <x v="371"/>
    <s v="Diabetes"/>
    <s v="No"/>
    <x v="0"/>
    <x v="0"/>
    <x v="2"/>
    <x v="1"/>
  </r>
  <r>
    <x v="599"/>
    <n v="26.03"/>
    <s v="Overweight "/>
    <x v="138"/>
    <s v="Normal"/>
    <s v="No"/>
    <x v="0"/>
    <x v="1"/>
    <x v="3"/>
    <x v="0"/>
  </r>
  <r>
    <x v="600"/>
    <n v="20.045000000000002"/>
    <s v="Normal Weight"/>
    <x v="372"/>
    <s v="Normal"/>
    <s v="Yes"/>
    <x v="0"/>
    <x v="0"/>
    <x v="3"/>
    <x v="0"/>
  </r>
  <r>
    <x v="601"/>
    <n v="40.24"/>
    <s v="Obesity"/>
    <x v="373"/>
    <s v="Diabetes"/>
    <s v="No"/>
    <x v="0"/>
    <x v="0"/>
    <x v="0"/>
    <x v="1"/>
  </r>
  <r>
    <x v="602"/>
    <n v="43.15"/>
    <s v="Obesity"/>
    <x v="105"/>
    <s v="Prediabetes "/>
    <s v="Yes"/>
    <x v="0"/>
    <x v="1"/>
    <x v="3"/>
    <x v="1"/>
  </r>
  <r>
    <x v="603"/>
    <n v="27.7"/>
    <s v="Overweight "/>
    <x v="374"/>
    <s v="Normal"/>
    <s v="No"/>
    <x v="0"/>
    <x v="1"/>
    <x v="3"/>
    <x v="0"/>
  </r>
  <r>
    <x v="604"/>
    <n v="45.68"/>
    <s v="Obesity"/>
    <x v="375"/>
    <s v="Normal"/>
    <s v="No"/>
    <x v="0"/>
    <x v="0"/>
    <x v="1"/>
    <x v="1"/>
  </r>
  <r>
    <x v="605"/>
    <n v="27.3"/>
    <s v="Overweight "/>
    <x v="57"/>
    <s v="Diabetes"/>
    <s v="No"/>
    <x v="0"/>
    <x v="0"/>
    <x v="0"/>
    <x v="0"/>
  </r>
  <r>
    <x v="606"/>
    <n v="54.45"/>
    <s v="Obesity"/>
    <x v="376"/>
    <s v="Normal"/>
    <s v="Yes"/>
    <x v="0"/>
    <x v="0"/>
    <x v="3"/>
    <x v="1"/>
  </r>
  <r>
    <x v="607"/>
    <n v="54.43"/>
    <s v="Obesity"/>
    <x v="152"/>
    <s v="Normal"/>
    <s v="Yes"/>
    <x v="0"/>
    <x v="0"/>
    <x v="3"/>
    <x v="1"/>
  </r>
  <r>
    <x v="608"/>
    <n v="48.01"/>
    <s v="Obesity"/>
    <x v="377"/>
    <s v="Diabetes"/>
    <s v="No"/>
    <x v="0"/>
    <x v="0"/>
    <x v="0"/>
    <x v="1"/>
  </r>
  <r>
    <x v="609"/>
    <n v="48.32"/>
    <s v="Obesity"/>
    <x v="169"/>
    <s v="Prediabetes "/>
    <s v="No"/>
    <x v="0"/>
    <x v="0"/>
    <x v="0"/>
    <x v="1"/>
  </r>
  <r>
    <x v="610"/>
    <n v="22.895"/>
    <s v="Normal Weight"/>
    <x v="81"/>
    <s v="Normal"/>
    <s v="No"/>
    <x v="0"/>
    <x v="1"/>
    <x v="3"/>
    <x v="0"/>
  </r>
  <r>
    <x v="611"/>
    <n v="54.85"/>
    <s v="Obesity"/>
    <x v="166"/>
    <s v="Normal"/>
    <s v="No"/>
    <x v="0"/>
    <x v="0"/>
    <x v="3"/>
    <x v="1"/>
  </r>
  <r>
    <x v="612"/>
    <n v="21.85"/>
    <s v="Normal Weight"/>
    <x v="315"/>
    <s v="Normal"/>
    <s v="No"/>
    <x v="0"/>
    <x v="1"/>
    <x v="3"/>
    <x v="0"/>
  </r>
  <r>
    <x v="613"/>
    <n v="51.86"/>
    <s v="Obesity"/>
    <x v="112"/>
    <s v="Normal"/>
    <s v="Yes"/>
    <x v="0"/>
    <x v="0"/>
    <x v="0"/>
    <x v="1"/>
  </r>
  <r>
    <x v="614"/>
    <n v="39.049999999999997"/>
    <s v="Obesity"/>
    <x v="14"/>
    <s v="Diabetes"/>
    <s v="No"/>
    <x v="0"/>
    <x v="0"/>
    <x v="2"/>
    <x v="1"/>
  </r>
  <r>
    <x v="615"/>
    <n v="31.824999999999999"/>
    <s v="Obesity"/>
    <x v="378"/>
    <s v="Diabetes"/>
    <s v="No"/>
    <x v="0"/>
    <x v="0"/>
    <x v="2"/>
    <x v="1"/>
  </r>
  <r>
    <x v="616"/>
    <n v="46.43"/>
    <s v="Obesity"/>
    <x v="379"/>
    <s v="Diabetes"/>
    <s v="No"/>
    <x v="0"/>
    <x v="0"/>
    <x v="0"/>
    <x v="1"/>
  </r>
  <r>
    <x v="617"/>
    <n v="53.63"/>
    <s v="Obesity"/>
    <x v="324"/>
    <s v="Normal"/>
    <s v="Yes"/>
    <x v="0"/>
    <x v="0"/>
    <x v="3"/>
    <x v="1"/>
  </r>
  <r>
    <x v="618"/>
    <n v="48.7"/>
    <s v="Obesity"/>
    <x v="380"/>
    <s v="Normal"/>
    <s v="No"/>
    <x v="0"/>
    <x v="0"/>
    <x v="0"/>
    <x v="1"/>
  </r>
  <r>
    <x v="619"/>
    <n v="48.81"/>
    <s v="Obesity"/>
    <x v="206"/>
    <s v="Normal"/>
    <s v="No"/>
    <x v="0"/>
    <x v="0"/>
    <x v="0"/>
    <x v="1"/>
  </r>
  <r>
    <x v="620"/>
    <n v="47.53"/>
    <s v="Obesity"/>
    <x v="18"/>
    <s v="Normal"/>
    <s v="No"/>
    <x v="0"/>
    <x v="0"/>
    <x v="0"/>
    <x v="1"/>
  </r>
  <r>
    <x v="621"/>
    <n v="36.85"/>
    <s v="Obesity"/>
    <x v="381"/>
    <s v="Diabetes"/>
    <s v="No"/>
    <x v="0"/>
    <x v="0"/>
    <x v="0"/>
    <x v="1"/>
  </r>
  <r>
    <x v="622"/>
    <n v="29.3"/>
    <s v="Overweight "/>
    <x v="335"/>
    <s v="Normal"/>
    <s v="No"/>
    <x v="0"/>
    <x v="0"/>
    <x v="0"/>
    <x v="1"/>
  </r>
  <r>
    <x v="623"/>
    <n v="19.3"/>
    <s v="Normal Weight"/>
    <x v="135"/>
    <s v="Normal"/>
    <s v="No"/>
    <x v="0"/>
    <x v="0"/>
    <x v="3"/>
    <x v="0"/>
  </r>
  <r>
    <x v="624"/>
    <n v="24.13"/>
    <s v="Normal Weight"/>
    <x v="319"/>
    <s v="Normal"/>
    <s v="Yes"/>
    <x v="0"/>
    <x v="1"/>
    <x v="3"/>
    <x v="0"/>
  </r>
  <r>
    <x v="625"/>
    <n v="46.7"/>
    <s v="Obesity"/>
    <x v="382"/>
    <s v="Diabetes"/>
    <s v="No"/>
    <x v="0"/>
    <x v="0"/>
    <x v="0"/>
    <x v="1"/>
  </r>
  <r>
    <x v="626"/>
    <n v="45.27"/>
    <s v="Obesity"/>
    <x v="112"/>
    <s v="Normal"/>
    <s v="Yes"/>
    <x v="0"/>
    <x v="0"/>
    <x v="0"/>
    <x v="1"/>
  </r>
  <r>
    <x v="627"/>
    <n v="44.29"/>
    <s v="Obesity"/>
    <x v="383"/>
    <s v="Diabetes"/>
    <s v="No"/>
    <x v="0"/>
    <x v="0"/>
    <x v="1"/>
    <x v="1"/>
  </r>
  <r>
    <x v="628"/>
    <n v="54.59"/>
    <s v="Obesity"/>
    <x v="88"/>
    <s v="Normal"/>
    <s v="Yes"/>
    <x v="0"/>
    <x v="0"/>
    <x v="3"/>
    <x v="1"/>
  </r>
  <r>
    <x v="629"/>
    <n v="32.965000000000003"/>
    <s v="Obesity"/>
    <x v="384"/>
    <s v="Diabetes"/>
    <s v="No"/>
    <x v="0"/>
    <x v="0"/>
    <x v="0"/>
    <x v="1"/>
  </r>
  <r>
    <x v="630"/>
    <n v="38.049999999999997"/>
    <s v="Obesity"/>
    <x v="385"/>
    <s v="Diabetes"/>
    <s v="No"/>
    <x v="0"/>
    <x v="0"/>
    <x v="0"/>
    <x v="1"/>
  </r>
  <r>
    <x v="631"/>
    <n v="46.14"/>
    <s v="Obesity"/>
    <x v="386"/>
    <s v="Diabetes"/>
    <s v="No"/>
    <x v="0"/>
    <x v="0"/>
    <x v="0"/>
    <x v="1"/>
  </r>
  <r>
    <x v="632"/>
    <n v="41.325000000000003"/>
    <s v="Obesity"/>
    <x v="78"/>
    <s v="Normal"/>
    <s v="Yes"/>
    <x v="0"/>
    <x v="0"/>
    <x v="1"/>
    <x v="1"/>
  </r>
  <r>
    <x v="633"/>
    <n v="44.64"/>
    <s v="Obesity"/>
    <x v="387"/>
    <s v="Diabetes"/>
    <s v="No"/>
    <x v="0"/>
    <x v="0"/>
    <x v="0"/>
    <x v="1"/>
  </r>
  <r>
    <x v="634"/>
    <n v="25.175000000000001"/>
    <s v="Overweight "/>
    <x v="98"/>
    <s v="Normal"/>
    <s v="No"/>
    <x v="1"/>
    <x v="0"/>
    <x v="3"/>
    <x v="2"/>
  </r>
  <r>
    <x v="635"/>
    <n v="43.11"/>
    <s v="Obesity"/>
    <x v="145"/>
    <s v="Normal"/>
    <s v="Yes"/>
    <x v="0"/>
    <x v="0"/>
    <x v="0"/>
    <x v="1"/>
  </r>
  <r>
    <x v="636"/>
    <n v="53.32"/>
    <s v="Obesity"/>
    <x v="388"/>
    <s v="Normal"/>
    <s v="No"/>
    <x v="0"/>
    <x v="0"/>
    <x v="0"/>
    <x v="1"/>
  </r>
  <r>
    <x v="637"/>
    <n v="38.04"/>
    <s v="Obesity"/>
    <x v="340"/>
    <s v="Normal"/>
    <s v="Yes"/>
    <x v="0"/>
    <x v="0"/>
    <x v="3"/>
    <x v="1"/>
  </r>
  <r>
    <x v="638"/>
    <n v="37.9"/>
    <s v="Obesity"/>
    <x v="389"/>
    <s v="Diabetes"/>
    <s v="No"/>
    <x v="0"/>
    <x v="0"/>
    <x v="0"/>
    <x v="1"/>
  </r>
  <r>
    <x v="639"/>
    <n v="39.6"/>
    <s v="Obesity"/>
    <x v="390"/>
    <s v="Diabetes"/>
    <s v="No"/>
    <x v="0"/>
    <x v="0"/>
    <x v="0"/>
    <x v="1"/>
  </r>
  <r>
    <x v="640"/>
    <n v="50.92"/>
    <s v="Obesity"/>
    <x v="391"/>
    <s v="Normal"/>
    <s v="Yes"/>
    <x v="0"/>
    <x v="0"/>
    <x v="3"/>
    <x v="1"/>
  </r>
  <r>
    <x v="641"/>
    <n v="21.85"/>
    <s v="Normal Weight"/>
    <x v="209"/>
    <s v="Normal"/>
    <s v="Yes"/>
    <x v="0"/>
    <x v="0"/>
    <x v="0"/>
    <x v="0"/>
  </r>
  <r>
    <x v="642"/>
    <n v="36.08"/>
    <s v="Obesity"/>
    <x v="392"/>
    <s v="Diabetes"/>
    <s v="Yes"/>
    <x v="0"/>
    <x v="1"/>
    <x v="3"/>
    <x v="1"/>
  </r>
  <r>
    <x v="643"/>
    <n v="40.44"/>
    <s v="Obesity"/>
    <x v="273"/>
    <s v="Normal"/>
    <s v="Yes"/>
    <x v="0"/>
    <x v="1"/>
    <x v="3"/>
    <x v="1"/>
  </r>
  <r>
    <x v="644"/>
    <n v="38.094999999999999"/>
    <s v="Obesity"/>
    <x v="393"/>
    <s v="Diabetes"/>
    <s v="No"/>
    <x v="0"/>
    <x v="0"/>
    <x v="0"/>
    <x v="1"/>
  </r>
  <r>
    <x v="645"/>
    <n v="44.95"/>
    <s v="Obesity"/>
    <x v="394"/>
    <s v="Diabetes"/>
    <s v="No"/>
    <x v="0"/>
    <x v="0"/>
    <x v="0"/>
    <x v="1"/>
  </r>
  <r>
    <x v="646"/>
    <n v="35.54"/>
    <s v="Obesity"/>
    <x v="156"/>
    <s v="Diabetes"/>
    <s v="No"/>
    <x v="0"/>
    <x v="0"/>
    <x v="0"/>
    <x v="1"/>
  </r>
  <r>
    <x v="647"/>
    <n v="39.799999999999997"/>
    <s v="Obesity"/>
    <x v="347"/>
    <s v="Normal"/>
    <s v="Yes"/>
    <x v="0"/>
    <x v="0"/>
    <x v="1"/>
    <x v="1"/>
  </r>
  <r>
    <x v="648"/>
    <n v="33.659999999999997"/>
    <s v="Obesity"/>
    <x v="120"/>
    <s v="Normal"/>
    <s v="Yes"/>
    <x v="0"/>
    <x v="0"/>
    <x v="1"/>
    <x v="1"/>
  </r>
  <r>
    <x v="649"/>
    <n v="35.5"/>
    <s v="Obesity"/>
    <x v="395"/>
    <s v="Diabetes"/>
    <s v="No"/>
    <x v="0"/>
    <x v="0"/>
    <x v="0"/>
    <x v="1"/>
  </r>
  <r>
    <x v="650"/>
    <n v="41.63"/>
    <s v="Obesity"/>
    <x v="396"/>
    <s v="Diabetes"/>
    <s v="No"/>
    <x v="0"/>
    <x v="0"/>
    <x v="0"/>
    <x v="1"/>
  </r>
  <r>
    <x v="651"/>
    <n v="46.49"/>
    <s v="Obesity"/>
    <x v="397"/>
    <s v="Diabetes"/>
    <s v="No"/>
    <x v="0"/>
    <x v="0"/>
    <x v="0"/>
    <x v="1"/>
  </r>
  <r>
    <x v="652"/>
    <n v="43.29"/>
    <s v="Obesity"/>
    <x v="353"/>
    <s v="Normal"/>
    <s v="No"/>
    <x v="0"/>
    <x v="0"/>
    <x v="1"/>
    <x v="1"/>
  </r>
  <r>
    <x v="653"/>
    <n v="43.08"/>
    <s v="Obesity"/>
    <x v="254"/>
    <s v="Diabetes"/>
    <s v="Yes"/>
    <x v="0"/>
    <x v="0"/>
    <x v="3"/>
    <x v="1"/>
  </r>
  <r>
    <x v="654"/>
    <n v="39.07"/>
    <s v="Obesity"/>
    <x v="398"/>
    <s v="Diabetes"/>
    <s v="No"/>
    <x v="0"/>
    <x v="0"/>
    <x v="0"/>
    <x v="1"/>
  </r>
  <r>
    <x v="655"/>
    <n v="41.3"/>
    <s v="Obesity"/>
    <x v="399"/>
    <s v="Diabetes"/>
    <s v="No"/>
    <x v="0"/>
    <x v="0"/>
    <x v="0"/>
    <x v="1"/>
  </r>
  <r>
    <x v="656"/>
    <n v="42.95"/>
    <s v="Obesity"/>
    <x v="26"/>
    <s v="Diabetes"/>
    <s v="Yes"/>
    <x v="0"/>
    <x v="0"/>
    <x v="1"/>
    <x v="1"/>
  </r>
  <r>
    <x v="657"/>
    <n v="46.96"/>
    <s v="Obesity"/>
    <x v="202"/>
    <s v="Normal"/>
    <s v="No"/>
    <x v="0"/>
    <x v="1"/>
    <x v="3"/>
    <x v="1"/>
  </r>
  <r>
    <x v="658"/>
    <n v="30.495000000000001"/>
    <s v="Obesity"/>
    <x v="201"/>
    <s v="Diabetes"/>
    <s v="No"/>
    <x v="0"/>
    <x v="0"/>
    <x v="0"/>
    <x v="1"/>
  </r>
  <r>
    <x v="659"/>
    <n v="17.954999999999998"/>
    <s v="Underweight "/>
    <x v="319"/>
    <s v="Normal"/>
    <s v="Yes"/>
    <x v="0"/>
    <x v="0"/>
    <x v="3"/>
    <x v="0"/>
  </r>
  <r>
    <x v="660"/>
    <n v="25.6"/>
    <s v="Overweight "/>
    <x v="400"/>
    <s v="Diabetes"/>
    <s v="No"/>
    <x v="0"/>
    <x v="0"/>
    <x v="2"/>
    <x v="1"/>
  </r>
  <r>
    <x v="661"/>
    <n v="34.21"/>
    <s v="Obesity"/>
    <x v="401"/>
    <s v="Diabetes"/>
    <s v="No"/>
    <x v="0"/>
    <x v="0"/>
    <x v="0"/>
    <x v="1"/>
  </r>
  <r>
    <x v="662"/>
    <n v="39.74"/>
    <s v="Obesity"/>
    <x v="285"/>
    <s v="Diabetes"/>
    <s v="No"/>
    <x v="0"/>
    <x v="0"/>
    <x v="0"/>
    <x v="1"/>
  </r>
  <r>
    <x v="663"/>
    <n v="49.53"/>
    <s v="Obesity"/>
    <x v="402"/>
    <s v="Diabetes"/>
    <s v="Yes"/>
    <x v="0"/>
    <x v="0"/>
    <x v="0"/>
    <x v="1"/>
  </r>
  <r>
    <x v="664"/>
    <n v="39.33"/>
    <s v="Obesity"/>
    <x v="394"/>
    <s v="Diabetes"/>
    <s v="No"/>
    <x v="0"/>
    <x v="0"/>
    <x v="2"/>
    <x v="1"/>
  </r>
  <r>
    <x v="665"/>
    <n v="39.979999999999997"/>
    <s v="Obesity"/>
    <x v="403"/>
    <s v="Diabetes"/>
    <s v="Yes"/>
    <x v="0"/>
    <x v="0"/>
    <x v="1"/>
    <x v="1"/>
  </r>
  <r>
    <x v="666"/>
    <n v="46.51"/>
    <s v="Obesity"/>
    <x v="404"/>
    <s v="Diabetes"/>
    <s v="Yes"/>
    <x v="0"/>
    <x v="0"/>
    <x v="0"/>
    <x v="1"/>
  </r>
  <r>
    <x v="667"/>
    <n v="43.58"/>
    <s v="Obesity"/>
    <x v="80"/>
    <s v="Normal"/>
    <s v="No"/>
    <x v="0"/>
    <x v="1"/>
    <x v="3"/>
    <x v="1"/>
  </r>
  <r>
    <x v="668"/>
    <n v="42.28"/>
    <s v="Obesity"/>
    <x v="405"/>
    <s v="Diabetes"/>
    <s v="Yes"/>
    <x v="0"/>
    <x v="0"/>
    <x v="3"/>
    <x v="1"/>
  </r>
  <r>
    <x v="669"/>
    <n v="35.520000000000003"/>
    <s v="Obesity"/>
    <x v="296"/>
    <s v="Diabetes"/>
    <s v="No"/>
    <x v="0"/>
    <x v="0"/>
    <x v="0"/>
    <x v="1"/>
  </r>
  <r>
    <x v="670"/>
    <n v="33.6"/>
    <s v="Obesity"/>
    <x v="406"/>
    <s v="Diabetes"/>
    <s v="No"/>
    <x v="0"/>
    <x v="0"/>
    <x v="0"/>
    <x v="1"/>
  </r>
  <r>
    <x v="671"/>
    <n v="22.42"/>
    <s v="Normal Weight"/>
    <x v="28"/>
    <s v="Diabetes"/>
    <s v="No"/>
    <x v="0"/>
    <x v="0"/>
    <x v="0"/>
    <x v="0"/>
  </r>
  <r>
    <x v="672"/>
    <n v="46.86"/>
    <s v="Obesity"/>
    <x v="189"/>
    <s v="Normal"/>
    <s v="No"/>
    <x v="0"/>
    <x v="0"/>
    <x v="0"/>
    <x v="1"/>
  </r>
  <r>
    <x v="673"/>
    <n v="32.965000000000003"/>
    <s v="Obesity"/>
    <x v="407"/>
    <s v="Diabetes"/>
    <s v="No"/>
    <x v="0"/>
    <x v="0"/>
    <x v="2"/>
    <x v="1"/>
  </r>
  <r>
    <x v="674"/>
    <n v="39.340000000000003"/>
    <s v="Obesity"/>
    <x v="340"/>
    <s v="Normal"/>
    <s v="Yes"/>
    <x v="0"/>
    <x v="1"/>
    <x v="3"/>
    <x v="1"/>
  </r>
  <r>
    <x v="675"/>
    <n v="47"/>
    <s v="Obesity"/>
    <x v="257"/>
    <s v="Diabetes"/>
    <s v="Yes"/>
    <x v="0"/>
    <x v="0"/>
    <x v="0"/>
    <x v="1"/>
  </r>
  <r>
    <x v="676"/>
    <n v="36.71"/>
    <s v="Obesity"/>
    <x v="408"/>
    <s v="Diabetes"/>
    <s v="Yes"/>
    <x v="0"/>
    <x v="0"/>
    <x v="0"/>
    <x v="1"/>
  </r>
  <r>
    <x v="677"/>
    <n v="53.48"/>
    <s v="Obesity"/>
    <x v="409"/>
    <s v="Normal"/>
    <s v="No"/>
    <x v="0"/>
    <x v="0"/>
    <x v="0"/>
    <x v="1"/>
  </r>
  <r>
    <x v="678"/>
    <n v="35.5"/>
    <s v="Obesity"/>
    <x v="410"/>
    <s v="Diabetes"/>
    <s v="No"/>
    <x v="0"/>
    <x v="0"/>
    <x v="0"/>
    <x v="1"/>
  </r>
  <r>
    <x v="679"/>
    <n v="36.979999999999997"/>
    <s v="Obesity"/>
    <x v="411"/>
    <s v="Diabetes"/>
    <s v="Yes"/>
    <x v="0"/>
    <x v="0"/>
    <x v="0"/>
    <x v="1"/>
  </r>
  <r>
    <x v="680"/>
    <n v="32.395000000000003"/>
    <s v="Obesity"/>
    <x v="210"/>
    <s v="Diabetes"/>
    <s v="Yes"/>
    <x v="0"/>
    <x v="1"/>
    <x v="3"/>
    <x v="1"/>
  </r>
  <r>
    <x v="681"/>
    <n v="32.729999999999997"/>
    <s v="Obesity"/>
    <x v="355"/>
    <s v="Diabetes"/>
    <s v="No"/>
    <x v="0"/>
    <x v="0"/>
    <x v="0"/>
    <x v="1"/>
  </r>
  <r>
    <x v="682"/>
    <n v="20.52"/>
    <s v="Normal Weight"/>
    <x v="4"/>
    <s v="Normal"/>
    <s v="No"/>
    <x v="0"/>
    <x v="0"/>
    <x v="3"/>
    <x v="0"/>
  </r>
  <r>
    <x v="683"/>
    <n v="51.72"/>
    <s v="Obesity"/>
    <x v="136"/>
    <s v="Prediabetes "/>
    <s v="No"/>
    <x v="0"/>
    <x v="0"/>
    <x v="0"/>
    <x v="1"/>
  </r>
  <r>
    <x v="684"/>
    <n v="50.2"/>
    <s v="Obesity"/>
    <x v="66"/>
    <s v="Normal"/>
    <s v="No"/>
    <x v="0"/>
    <x v="0"/>
    <x v="0"/>
    <x v="1"/>
  </r>
  <r>
    <x v="685"/>
    <n v="25.52"/>
    <s v="Overweight "/>
    <x v="348"/>
    <s v="Prediabetes "/>
    <s v="No"/>
    <x v="0"/>
    <x v="1"/>
    <x v="3"/>
    <x v="1"/>
  </r>
  <r>
    <x v="686"/>
    <n v="35.200000000000003"/>
    <s v="Obesity"/>
    <x v="106"/>
    <s v="Prediabetes "/>
    <s v="Yes"/>
    <x v="0"/>
    <x v="0"/>
    <x v="1"/>
    <x v="1"/>
  </r>
  <r>
    <x v="687"/>
    <n v="41.26"/>
    <s v="Obesity"/>
    <x v="412"/>
    <s v="Prediabetes "/>
    <s v="Yes"/>
    <x v="0"/>
    <x v="0"/>
    <x v="0"/>
    <x v="1"/>
  </r>
  <r>
    <x v="688"/>
    <n v="17.195"/>
    <s v="Underweight "/>
    <x v="319"/>
    <s v="Normal"/>
    <s v="Yes"/>
    <x v="0"/>
    <x v="0"/>
    <x v="0"/>
    <x v="0"/>
  </r>
  <r>
    <x v="689"/>
    <n v="23.085000000000001"/>
    <s v="Normal Weight"/>
    <x v="159"/>
    <s v="Normal"/>
    <s v="Yes"/>
    <x v="0"/>
    <x v="0"/>
    <x v="1"/>
    <x v="1"/>
  </r>
  <r>
    <x v="690"/>
    <n v="21.66"/>
    <s v="Normal Weight"/>
    <x v="112"/>
    <s v="Normal"/>
    <s v="Yes"/>
    <x v="0"/>
    <x v="0"/>
    <x v="1"/>
    <x v="1"/>
  </r>
  <r>
    <x v="691"/>
    <n v="36.47"/>
    <s v="Obesity"/>
    <x v="210"/>
    <s v="Diabetes"/>
    <s v="Yes"/>
    <x v="0"/>
    <x v="0"/>
    <x v="0"/>
    <x v="1"/>
  </r>
  <r>
    <x v="692"/>
    <n v="36.08"/>
    <s v="Obesity"/>
    <x v="413"/>
    <s v="Diabetes"/>
    <s v="Yes"/>
    <x v="0"/>
    <x v="0"/>
    <x v="0"/>
    <x v="1"/>
  </r>
  <r>
    <x v="693"/>
    <n v="23.18"/>
    <s v="Normal Weight"/>
    <x v="297"/>
    <s v="Prediabetes "/>
    <s v="No"/>
    <x v="0"/>
    <x v="0"/>
    <x v="0"/>
    <x v="1"/>
  </r>
  <r>
    <x v="694"/>
    <n v="39.159999999999997"/>
    <s v="Obesity"/>
    <x v="359"/>
    <s v="Diabetes"/>
    <s v="No"/>
    <x v="0"/>
    <x v="0"/>
    <x v="2"/>
    <x v="1"/>
  </r>
  <r>
    <x v="695"/>
    <n v="38.19"/>
    <s v="Obesity"/>
    <x v="414"/>
    <s v="Diabetes"/>
    <s v="No"/>
    <x v="0"/>
    <x v="0"/>
    <x v="2"/>
    <x v="1"/>
  </r>
  <r>
    <x v="696"/>
    <n v="26.41"/>
    <s v="Overweight "/>
    <x v="415"/>
    <s v="Diabetes"/>
    <s v="No"/>
    <x v="0"/>
    <x v="0"/>
    <x v="2"/>
    <x v="1"/>
  </r>
  <r>
    <x v="697"/>
    <n v="28.785"/>
    <s v="Overweight "/>
    <x v="416"/>
    <s v="Diabetes"/>
    <s v="No"/>
    <x v="0"/>
    <x v="0"/>
    <x v="0"/>
    <x v="1"/>
  </r>
  <r>
    <x v="698"/>
    <n v="26.695"/>
    <s v="Overweight "/>
    <x v="417"/>
    <s v="Diabetes"/>
    <s v="Yes"/>
    <x v="0"/>
    <x v="1"/>
    <x v="3"/>
    <x v="1"/>
  </r>
  <r>
    <x v="699"/>
    <n v="32.799999999999997"/>
    <s v="Obesity"/>
    <x v="87"/>
    <s v="Prediabetes "/>
    <s v="Yes"/>
    <x v="0"/>
    <x v="0"/>
    <x v="3"/>
    <x v="1"/>
  </r>
  <r>
    <x v="700"/>
    <n v="35.869999999999997"/>
    <s v="Obesity"/>
    <x v="418"/>
    <s v="Diabetes"/>
    <s v="Yes"/>
    <x v="0"/>
    <x v="0"/>
    <x v="0"/>
    <x v="1"/>
  </r>
  <r>
    <x v="701"/>
    <n v="21.66"/>
    <s v="Normal Weight"/>
    <x v="419"/>
    <s v="Normal"/>
    <s v="Yes"/>
    <x v="0"/>
    <x v="0"/>
    <x v="1"/>
    <x v="1"/>
  </r>
  <r>
    <x v="702"/>
    <n v="37.72"/>
    <s v="Obesity"/>
    <x v="24"/>
    <s v="Normal"/>
    <s v="Yes"/>
    <x v="0"/>
    <x v="1"/>
    <x v="3"/>
    <x v="1"/>
  </r>
  <r>
    <x v="703"/>
    <n v="39.700000000000003"/>
    <s v="Obesity"/>
    <x v="420"/>
    <s v="Diabetes"/>
    <s v="No"/>
    <x v="0"/>
    <x v="0"/>
    <x v="2"/>
    <x v="1"/>
  </r>
  <r>
    <x v="704"/>
    <n v="35.97"/>
    <s v="Obesity"/>
    <x v="421"/>
    <s v="Diabetes"/>
    <s v="No"/>
    <x v="0"/>
    <x v="0"/>
    <x v="2"/>
    <x v="1"/>
  </r>
  <r>
    <x v="705"/>
    <n v="37.85"/>
    <s v="Obesity"/>
    <x v="422"/>
    <s v="Diabetes"/>
    <s v="No"/>
    <x v="0"/>
    <x v="0"/>
    <x v="0"/>
    <x v="1"/>
  </r>
  <r>
    <x v="706"/>
    <n v="21.66"/>
    <s v="Normal Weight"/>
    <x v="161"/>
    <s v="Normal"/>
    <s v="No"/>
    <x v="1"/>
    <x v="0"/>
    <x v="3"/>
    <x v="0"/>
  </r>
  <r>
    <x v="707"/>
    <n v="39.369999999999997"/>
    <s v="Obesity"/>
    <x v="119"/>
    <s v="Prediabetes "/>
    <s v="No"/>
    <x v="0"/>
    <x v="0"/>
    <x v="1"/>
    <x v="1"/>
  </r>
  <r>
    <x v="708"/>
    <n v="40.880000000000003"/>
    <s v="Obesity"/>
    <x v="370"/>
    <s v="Diabetes"/>
    <s v="No"/>
    <x v="0"/>
    <x v="0"/>
    <x v="0"/>
    <x v="1"/>
  </r>
  <r>
    <x v="709"/>
    <n v="26.22"/>
    <s v="Overweight "/>
    <x v="191"/>
    <s v="Normal"/>
    <s v="Yes"/>
    <x v="0"/>
    <x v="0"/>
    <x v="1"/>
    <x v="1"/>
  </r>
  <r>
    <x v="710"/>
    <n v="25.08"/>
    <s v="Overweight "/>
    <x v="56"/>
    <s v="Prediabetes "/>
    <s v="Yes"/>
    <x v="0"/>
    <x v="0"/>
    <x v="1"/>
    <x v="1"/>
  </r>
  <r>
    <x v="711"/>
    <n v="39.1"/>
    <s v="Obesity"/>
    <x v="423"/>
    <s v="Diabetes"/>
    <s v="Yes"/>
    <x v="0"/>
    <x v="0"/>
    <x v="1"/>
    <x v="1"/>
  </r>
  <r>
    <x v="712"/>
    <n v="37.905000000000001"/>
    <s v="Obesity"/>
    <x v="355"/>
    <s v="Diabetes"/>
    <s v="No"/>
    <x v="0"/>
    <x v="0"/>
    <x v="2"/>
    <x v="1"/>
  </r>
  <r>
    <x v="713"/>
    <n v="43.35"/>
    <s v="Obesity"/>
    <x v="86"/>
    <s v="Normal"/>
    <s v="Yes"/>
    <x v="0"/>
    <x v="1"/>
    <x v="3"/>
    <x v="1"/>
  </r>
  <r>
    <x v="714"/>
    <n v="36.15"/>
    <s v="Obesity"/>
    <x v="424"/>
    <s v="Diabetes"/>
    <s v="No"/>
    <x v="0"/>
    <x v="0"/>
    <x v="0"/>
    <x v="1"/>
  </r>
  <r>
    <x v="715"/>
    <n v="44.98"/>
    <s v="Obesity"/>
    <x v="425"/>
    <s v="Prediabetes "/>
    <s v="No"/>
    <x v="0"/>
    <x v="0"/>
    <x v="3"/>
    <x v="1"/>
  </r>
  <r>
    <x v="716"/>
    <n v="38.28"/>
    <s v="Obesity"/>
    <x v="49"/>
    <s v="Normal"/>
    <s v="No"/>
    <x v="1"/>
    <x v="0"/>
    <x v="3"/>
    <x v="1"/>
  </r>
  <r>
    <x v="717"/>
    <n v="32.299999999999997"/>
    <s v="Obesity"/>
    <x v="426"/>
    <s v="Diabetes"/>
    <s v="Yes"/>
    <x v="0"/>
    <x v="0"/>
    <x v="1"/>
    <x v="1"/>
  </r>
  <r>
    <x v="718"/>
    <n v="39.51"/>
    <s v="Obesity"/>
    <x v="427"/>
    <s v="Prediabetes "/>
    <s v="Yes"/>
    <x v="0"/>
    <x v="0"/>
    <x v="0"/>
    <x v="1"/>
  </r>
  <r>
    <x v="719"/>
    <n v="50.46"/>
    <s v="Obesity"/>
    <x v="176"/>
    <s v="Normal"/>
    <s v="No"/>
    <x v="0"/>
    <x v="0"/>
    <x v="0"/>
    <x v="1"/>
  </r>
  <r>
    <x v="720"/>
    <n v="31.73"/>
    <s v="Obesity"/>
    <x v="365"/>
    <s v="Diabetes"/>
    <s v="No"/>
    <x v="0"/>
    <x v="0"/>
    <x v="0"/>
    <x v="1"/>
  </r>
  <r>
    <x v="721"/>
    <n v="32.1"/>
    <s v="Obesity"/>
    <x v="428"/>
    <s v="Diabetes"/>
    <s v="Yes"/>
    <x v="0"/>
    <x v="1"/>
    <x v="3"/>
    <x v="1"/>
  </r>
  <r>
    <x v="722"/>
    <n v="27.83"/>
    <s v="Overweight "/>
    <x v="429"/>
    <s v="Diabetes"/>
    <s v="Yes"/>
    <x v="0"/>
    <x v="1"/>
    <x v="3"/>
    <x v="1"/>
  </r>
  <r>
    <x v="723"/>
    <n v="27.72"/>
    <s v="Overweight "/>
    <x v="430"/>
    <s v="Diabetes"/>
    <s v="Yes"/>
    <x v="0"/>
    <x v="1"/>
    <x v="3"/>
    <x v="1"/>
  </r>
  <r>
    <x v="724"/>
    <n v="36.765000000000001"/>
    <s v="Obesity"/>
    <x v="338"/>
    <s v="Normal"/>
    <s v="Yes"/>
    <x v="0"/>
    <x v="0"/>
    <x v="1"/>
    <x v="1"/>
  </r>
  <r>
    <x v="725"/>
    <n v="48.36"/>
    <s v="Obesity"/>
    <x v="337"/>
    <s v="Normal"/>
    <s v="No"/>
    <x v="0"/>
    <x v="0"/>
    <x v="0"/>
    <x v="1"/>
  </r>
  <r>
    <x v="726"/>
    <n v="31.445"/>
    <s v="Obesity"/>
    <x v="171"/>
    <s v="Normal"/>
    <s v="Yes"/>
    <x v="0"/>
    <x v="0"/>
    <x v="1"/>
    <x v="1"/>
  </r>
  <r>
    <x v="727"/>
    <n v="27.55"/>
    <s v="Overweight "/>
    <x v="431"/>
    <s v="Diabetes"/>
    <s v="No"/>
    <x v="0"/>
    <x v="0"/>
    <x v="0"/>
    <x v="1"/>
  </r>
  <r>
    <x v="728"/>
    <n v="33.11"/>
    <s v="Obesity"/>
    <x v="432"/>
    <s v="Diabetes"/>
    <s v="No"/>
    <x v="0"/>
    <x v="0"/>
    <x v="0"/>
    <x v="1"/>
  </r>
  <r>
    <x v="729"/>
    <n v="36.85"/>
    <s v="Obesity"/>
    <x v="200"/>
    <s v="Prediabetes "/>
    <s v="Yes"/>
    <x v="0"/>
    <x v="0"/>
    <x v="1"/>
    <x v="1"/>
  </r>
  <r>
    <x v="730"/>
    <n v="36.299999999999997"/>
    <s v="Obesity"/>
    <x v="427"/>
    <s v="Prediabetes "/>
    <s v="Yes"/>
    <x v="0"/>
    <x v="0"/>
    <x v="1"/>
    <x v="1"/>
  </r>
  <r>
    <x v="731"/>
    <n v="45.34"/>
    <s v="Obesity"/>
    <x v="363"/>
    <s v="Normal"/>
    <s v="Yes"/>
    <x v="0"/>
    <x v="0"/>
    <x v="0"/>
    <x v="1"/>
  </r>
  <r>
    <x v="732"/>
    <n v="31.8"/>
    <s v="Obesity"/>
    <x v="332"/>
    <s v="Normal"/>
    <s v="Yes"/>
    <x v="0"/>
    <x v="0"/>
    <x v="1"/>
    <x v="1"/>
  </r>
  <r>
    <x v="733"/>
    <n v="41.02"/>
    <s v="Obesity"/>
    <x v="433"/>
    <s v="Diabetes"/>
    <s v="No"/>
    <x v="0"/>
    <x v="0"/>
    <x v="0"/>
    <x v="1"/>
  </r>
  <r>
    <x v="734"/>
    <n v="32.68"/>
    <s v="Obesity"/>
    <x v="2"/>
    <s v="Diabetes"/>
    <s v="No"/>
    <x v="0"/>
    <x v="0"/>
    <x v="0"/>
    <x v="1"/>
  </r>
  <r>
    <x v="735"/>
    <n v="21.7"/>
    <s v="Normal Weight"/>
    <x v="166"/>
    <s v="Normal"/>
    <s v="No"/>
    <x v="0"/>
    <x v="1"/>
    <x v="3"/>
    <x v="0"/>
  </r>
  <r>
    <x v="736"/>
    <n v="40.479999999999997"/>
    <s v="Obesity"/>
    <x v="381"/>
    <s v="Diabetes"/>
    <s v="No"/>
    <x v="0"/>
    <x v="0"/>
    <x v="2"/>
    <x v="1"/>
  </r>
  <r>
    <x v="737"/>
    <n v="34.5"/>
    <s v="Obesity"/>
    <x v="434"/>
    <s v="Diabetes"/>
    <s v="No"/>
    <x v="0"/>
    <x v="0"/>
    <x v="2"/>
    <x v="1"/>
  </r>
  <r>
    <x v="738"/>
    <n v="45.9"/>
    <s v="Obesity"/>
    <x v="289"/>
    <s v="Diabetes"/>
    <s v="Yes"/>
    <x v="0"/>
    <x v="0"/>
    <x v="3"/>
    <x v="1"/>
  </r>
  <r>
    <x v="739"/>
    <n v="33.479999999999997"/>
    <s v="Obesity"/>
    <x v="435"/>
    <s v="Normal"/>
    <s v="Yes"/>
    <x v="0"/>
    <x v="0"/>
    <x v="1"/>
    <x v="1"/>
  </r>
  <r>
    <x v="740"/>
    <n v="28.31"/>
    <s v="Overweight "/>
    <x v="10"/>
    <s v="Prediabetes "/>
    <s v="Yes"/>
    <x v="0"/>
    <x v="0"/>
    <x v="1"/>
    <x v="1"/>
  </r>
  <r>
    <x v="741"/>
    <n v="21.565000000000001"/>
    <s v="Normal Weight"/>
    <x v="436"/>
    <s v="Normal"/>
    <s v="No"/>
    <x v="1"/>
    <x v="0"/>
    <x v="3"/>
    <x v="0"/>
  </r>
  <r>
    <x v="742"/>
    <n v="35.590000000000003"/>
    <s v="Obesity"/>
    <x v="127"/>
    <s v="Normal"/>
    <s v="Yes"/>
    <x v="0"/>
    <x v="1"/>
    <x v="3"/>
    <x v="1"/>
  </r>
  <r>
    <x v="743"/>
    <n v="43.44"/>
    <s v="Obesity"/>
    <x v="320"/>
    <s v="Normal"/>
    <s v="Yes"/>
    <x v="0"/>
    <x v="0"/>
    <x v="0"/>
    <x v="1"/>
  </r>
  <r>
    <x v="744"/>
    <n v="21.754999999999999"/>
    <s v="Normal Weight"/>
    <x v="230"/>
    <s v="Diabetes"/>
    <s v="Yes"/>
    <x v="0"/>
    <x v="0"/>
    <x v="0"/>
    <x v="1"/>
  </r>
  <r>
    <x v="745"/>
    <n v="44.55"/>
    <s v="Obesity"/>
    <x v="437"/>
    <s v="Diabetes"/>
    <s v="Yes"/>
    <x v="0"/>
    <x v="0"/>
    <x v="3"/>
    <x v="1"/>
  </r>
  <r>
    <x v="746"/>
    <n v="43.32"/>
    <s v="Obesity"/>
    <x v="145"/>
    <s v="Normal"/>
    <s v="Yes"/>
    <x v="0"/>
    <x v="0"/>
    <x v="0"/>
    <x v="1"/>
  </r>
  <r>
    <x v="747"/>
    <n v="31.23"/>
    <s v="Obesity"/>
    <x v="438"/>
    <s v="Diabetes"/>
    <s v="Yes"/>
    <x v="0"/>
    <x v="1"/>
    <x v="3"/>
    <x v="1"/>
  </r>
  <r>
    <x v="748"/>
    <n v="42.81"/>
    <s v="Obesity"/>
    <x v="325"/>
    <s v="Normal"/>
    <s v="No"/>
    <x v="0"/>
    <x v="0"/>
    <x v="3"/>
    <x v="1"/>
  </r>
  <r>
    <x v="749"/>
    <n v="35.909999999999997"/>
    <s v="Obesity"/>
    <x v="379"/>
    <s v="Diabetes"/>
    <s v="Yes"/>
    <x v="0"/>
    <x v="0"/>
    <x v="1"/>
    <x v="1"/>
  </r>
  <r>
    <x v="750"/>
    <n v="36.65"/>
    <s v="Obesity"/>
    <x v="170"/>
    <s v="Normal"/>
    <s v="Yes"/>
    <x v="0"/>
    <x v="1"/>
    <x v="3"/>
    <x v="1"/>
  </r>
  <r>
    <x v="751"/>
    <n v="22.04"/>
    <s v="Normal Weight"/>
    <x v="333"/>
    <s v="Diabetes"/>
    <s v="Yes"/>
    <x v="0"/>
    <x v="0"/>
    <x v="1"/>
    <x v="1"/>
  </r>
  <r>
    <x v="752"/>
    <n v="31.824999999999999"/>
    <s v="Obesity"/>
    <x v="315"/>
    <s v="Normal"/>
    <s v="Yes"/>
    <x v="0"/>
    <x v="0"/>
    <x v="3"/>
    <x v="1"/>
  </r>
  <r>
    <x v="753"/>
    <n v="53.58"/>
    <s v="Obesity"/>
    <x v="188"/>
    <s v="Normal"/>
    <s v="No"/>
    <x v="0"/>
    <x v="0"/>
    <x v="3"/>
    <x v="1"/>
  </r>
  <r>
    <x v="754"/>
    <n v="34.299999999999997"/>
    <s v="Obesity"/>
    <x v="439"/>
    <s v="Diabetes"/>
    <s v="No"/>
    <x v="0"/>
    <x v="0"/>
    <x v="0"/>
    <x v="1"/>
  </r>
  <r>
    <x v="755"/>
    <n v="32.11"/>
    <s v="Obesity"/>
    <x v="440"/>
    <s v="Diabetes"/>
    <s v="No"/>
    <x v="0"/>
    <x v="0"/>
    <x v="0"/>
    <x v="1"/>
  </r>
  <r>
    <x v="756"/>
    <n v="31.78"/>
    <s v="Obesity"/>
    <x v="441"/>
    <s v="Diabetes"/>
    <s v="Yes"/>
    <x v="0"/>
    <x v="1"/>
    <x v="3"/>
    <x v="1"/>
  </r>
  <r>
    <x v="757"/>
    <n v="46.89"/>
    <s v="Obesity"/>
    <x v="315"/>
    <s v="Normal"/>
    <s v="No"/>
    <x v="0"/>
    <x v="0"/>
    <x v="0"/>
    <x v="1"/>
  </r>
  <r>
    <x v="758"/>
    <n v="39.35"/>
    <s v="Obesity"/>
    <x v="442"/>
    <s v="Diabetes"/>
    <s v="Yes"/>
    <x v="0"/>
    <x v="0"/>
    <x v="3"/>
    <x v="1"/>
  </r>
  <r>
    <x v="759"/>
    <n v="39.200000000000003"/>
    <s v="Obesity"/>
    <x v="22"/>
    <s v="Diabetes"/>
    <s v="No"/>
    <x v="0"/>
    <x v="0"/>
    <x v="0"/>
    <x v="1"/>
  </r>
  <r>
    <x v="760"/>
    <n v="39.159999999999997"/>
    <s v="Obesity"/>
    <x v="443"/>
    <s v="Diabetes"/>
    <s v="No"/>
    <x v="0"/>
    <x v="0"/>
    <x v="0"/>
    <x v="1"/>
  </r>
  <r>
    <x v="761"/>
    <n v="44.1"/>
    <s v="Obesity"/>
    <x v="264"/>
    <s v="Normal"/>
    <s v="Yes"/>
    <x v="0"/>
    <x v="0"/>
    <x v="0"/>
    <x v="1"/>
  </r>
  <r>
    <x v="762"/>
    <n v="33.200000000000003"/>
    <s v="Obesity"/>
    <x v="444"/>
    <s v="Diabetes"/>
    <s v="No"/>
    <x v="0"/>
    <x v="0"/>
    <x v="0"/>
    <x v="1"/>
  </r>
  <r>
    <x v="763"/>
    <n v="29.92"/>
    <s v="Obesity"/>
    <x v="445"/>
    <s v="Diabetes"/>
    <s v="No"/>
    <x v="0"/>
    <x v="0"/>
    <x v="0"/>
    <x v="1"/>
  </r>
  <r>
    <x v="764"/>
    <n v="25"/>
    <s v="Overweight "/>
    <x v="446"/>
    <s v="Diabetes"/>
    <s v="No"/>
    <x v="0"/>
    <x v="0"/>
    <x v="0"/>
    <x v="1"/>
  </r>
  <r>
    <x v="765"/>
    <n v="38.869999999999997"/>
    <s v="Obesity"/>
    <x v="447"/>
    <s v="Diabetes"/>
    <s v="Yes"/>
    <x v="0"/>
    <x v="0"/>
    <x v="3"/>
    <x v="1"/>
  </r>
  <r>
    <x v="766"/>
    <n v="32.299999999999997"/>
    <s v="Obesity"/>
    <x v="124"/>
    <s v="Normal"/>
    <s v="Yes"/>
    <x v="0"/>
    <x v="0"/>
    <x v="1"/>
    <x v="1"/>
  </r>
  <r>
    <x v="767"/>
    <n v="31.16"/>
    <s v="Obesity"/>
    <x v="448"/>
    <s v="Diabetes"/>
    <s v="Yes"/>
    <x v="0"/>
    <x v="0"/>
    <x v="1"/>
    <x v="1"/>
  </r>
  <r>
    <x v="768"/>
    <n v="54.59"/>
    <s v="Obesity"/>
    <x v="159"/>
    <s v="Normal"/>
    <s v="No"/>
    <x v="0"/>
    <x v="0"/>
    <x v="0"/>
    <x v="1"/>
  </r>
  <r>
    <x v="769"/>
    <n v="21.09"/>
    <s v="Normal Weight"/>
    <x v="449"/>
    <s v="Diabetes"/>
    <s v="Yes"/>
    <x v="0"/>
    <x v="0"/>
    <x v="1"/>
    <x v="1"/>
  </r>
  <r>
    <x v="770"/>
    <n v="52.41"/>
    <s v="Obesity"/>
    <x v="74"/>
    <s v="Prediabetes "/>
    <s v="No"/>
    <x v="0"/>
    <x v="0"/>
    <x v="3"/>
    <x v="1"/>
  </r>
  <r>
    <x v="771"/>
    <n v="41.47"/>
    <s v="Obesity"/>
    <x v="236"/>
    <s v="Prediabetes "/>
    <s v="Yes"/>
    <x v="0"/>
    <x v="0"/>
    <x v="1"/>
    <x v="1"/>
  </r>
  <r>
    <x v="772"/>
    <n v="33.1"/>
    <s v="Obesity"/>
    <x v="27"/>
    <s v="Normal"/>
    <s v="Yes"/>
    <x v="0"/>
    <x v="0"/>
    <x v="1"/>
    <x v="1"/>
  </r>
  <r>
    <x v="773"/>
    <n v="30.8"/>
    <s v="Obesity"/>
    <x v="161"/>
    <s v="Normal"/>
    <s v="Yes"/>
    <x v="0"/>
    <x v="0"/>
    <x v="1"/>
    <x v="1"/>
  </r>
  <r>
    <x v="774"/>
    <n v="42.06"/>
    <s v="Obesity"/>
    <x v="134"/>
    <s v="Normal"/>
    <s v="No"/>
    <x v="0"/>
    <x v="0"/>
    <x v="3"/>
    <x v="1"/>
  </r>
  <r>
    <x v="775"/>
    <n v="39.270000000000003"/>
    <s v="Obesity"/>
    <x v="409"/>
    <s v="Normal"/>
    <s v="No"/>
    <x v="0"/>
    <x v="1"/>
    <x v="3"/>
    <x v="1"/>
  </r>
  <r>
    <x v="776"/>
    <n v="30.71"/>
    <s v="Obesity"/>
    <x v="450"/>
    <s v="Normal"/>
    <s v="Yes"/>
    <x v="0"/>
    <x v="0"/>
    <x v="3"/>
    <x v="1"/>
  </r>
  <r>
    <x v="777"/>
    <n v="47.19"/>
    <s v="Obesity"/>
    <x v="319"/>
    <s v="Normal"/>
    <s v="No"/>
    <x v="0"/>
    <x v="0"/>
    <x v="0"/>
    <x v="1"/>
  </r>
  <r>
    <x v="778"/>
    <n v="30.02"/>
    <s v="Obesity"/>
    <x v="451"/>
    <s v="Diabetes"/>
    <s v="No"/>
    <x v="0"/>
    <x v="0"/>
    <x v="0"/>
    <x v="1"/>
  </r>
  <r>
    <x v="779"/>
    <n v="37.909999999999997"/>
    <s v="Obesity"/>
    <x v="251"/>
    <s v="Normal"/>
    <s v="Yes"/>
    <x v="0"/>
    <x v="0"/>
    <x v="0"/>
    <x v="1"/>
  </r>
  <r>
    <x v="780"/>
    <n v="54.61"/>
    <s v="Obesity"/>
    <x v="326"/>
    <s v="Normal"/>
    <s v="No"/>
    <x v="0"/>
    <x v="0"/>
    <x v="0"/>
    <x v="1"/>
  </r>
  <r>
    <x v="781"/>
    <n v="36.005000000000003"/>
    <s v="Obesity"/>
    <x v="452"/>
    <s v="Diabetes"/>
    <s v="No"/>
    <x v="0"/>
    <x v="0"/>
    <x v="0"/>
    <x v="1"/>
  </r>
  <r>
    <x v="782"/>
    <n v="28.7"/>
    <s v="Overweight "/>
    <x v="453"/>
    <s v="Diabetes"/>
    <s v="No"/>
    <x v="0"/>
    <x v="0"/>
    <x v="0"/>
    <x v="1"/>
  </r>
  <r>
    <x v="783"/>
    <n v="34.295000000000002"/>
    <s v="Obesity"/>
    <x v="454"/>
    <s v="Diabetes"/>
    <s v="No"/>
    <x v="0"/>
    <x v="0"/>
    <x v="0"/>
    <x v="1"/>
  </r>
  <r>
    <x v="784"/>
    <n v="27.55"/>
    <s v="Overweight "/>
    <x v="455"/>
    <s v="Diabetes"/>
    <s v="No"/>
    <x v="0"/>
    <x v="0"/>
    <x v="0"/>
    <x v="1"/>
  </r>
  <r>
    <x v="785"/>
    <n v="40.700000000000003"/>
    <s v="Obesity"/>
    <x v="140"/>
    <s v="Normal"/>
    <s v="No"/>
    <x v="0"/>
    <x v="0"/>
    <x v="0"/>
    <x v="1"/>
  </r>
  <r>
    <x v="786"/>
    <n v="18.335000000000001"/>
    <s v="Underweight "/>
    <x v="221"/>
    <s v="Diabetes"/>
    <s v="No"/>
    <x v="0"/>
    <x v="0"/>
    <x v="0"/>
    <x v="1"/>
  </r>
  <r>
    <x v="787"/>
    <n v="33.914999999999999"/>
    <s v="Obesity"/>
    <x v="411"/>
    <s v="Diabetes"/>
    <s v="Yes"/>
    <x v="0"/>
    <x v="0"/>
    <x v="1"/>
    <x v="1"/>
  </r>
  <r>
    <x v="788"/>
    <n v="33.534999999999997"/>
    <s v="Obesity"/>
    <x v="108"/>
    <s v="Diabetes"/>
    <s v="Yes"/>
    <x v="0"/>
    <x v="0"/>
    <x v="1"/>
    <x v="1"/>
  </r>
  <r>
    <x v="789"/>
    <n v="23.655000000000001"/>
    <s v="Normal Weight"/>
    <x v="456"/>
    <s v="Diabetes"/>
    <s v="Yes"/>
    <x v="0"/>
    <x v="0"/>
    <x v="1"/>
    <x v="1"/>
  </r>
  <r>
    <x v="790"/>
    <n v="28"/>
    <s v="Overweight "/>
    <x v="252"/>
    <s v="Normal"/>
    <s v="No"/>
    <x v="0"/>
    <x v="0"/>
    <x v="0"/>
    <x v="1"/>
  </r>
  <r>
    <x v="791"/>
    <n v="30.23"/>
    <s v="Obesity"/>
    <x v="457"/>
    <s v="Diabetes"/>
    <s v="Yes"/>
    <x v="0"/>
    <x v="1"/>
    <x v="3"/>
    <x v="1"/>
  </r>
  <r>
    <x v="792"/>
    <n v="51.14"/>
    <s v="Obesity"/>
    <x v="458"/>
    <s v="Normal"/>
    <s v="No"/>
    <x v="0"/>
    <x v="0"/>
    <x v="3"/>
    <x v="1"/>
  </r>
  <r>
    <x v="793"/>
    <n v="24.32"/>
    <s v="Normal Weight"/>
    <x v="459"/>
    <s v="Diabetes"/>
    <s v="No"/>
    <x v="0"/>
    <x v="0"/>
    <x v="0"/>
    <x v="1"/>
  </r>
  <r>
    <x v="794"/>
    <n v="38.06"/>
    <s v="Obesity"/>
    <x v="460"/>
    <s v="Diabetes"/>
    <s v="No"/>
    <x v="0"/>
    <x v="0"/>
    <x v="0"/>
    <x v="1"/>
  </r>
  <r>
    <x v="795"/>
    <n v="37.700000000000003"/>
    <s v="Obesity"/>
    <x v="461"/>
    <s v="Diabetes"/>
    <s v="No"/>
    <x v="0"/>
    <x v="0"/>
    <x v="0"/>
    <x v="1"/>
  </r>
  <r>
    <x v="796"/>
    <n v="44"/>
    <s v="Obesity"/>
    <x v="390"/>
    <s v="Diabetes"/>
    <s v="Yes"/>
    <x v="0"/>
    <x v="0"/>
    <x v="1"/>
    <x v="1"/>
  </r>
  <r>
    <x v="797"/>
    <n v="41.45"/>
    <s v="Obesity"/>
    <x v="65"/>
    <s v="Prediabetes "/>
    <s v="Yes"/>
    <x v="0"/>
    <x v="0"/>
    <x v="0"/>
    <x v="1"/>
  </r>
  <r>
    <x v="798"/>
    <n v="25.364999999999998"/>
    <s v="Overweight "/>
    <x v="462"/>
    <s v="Diabetes"/>
    <s v="Yes"/>
    <x v="0"/>
    <x v="0"/>
    <x v="0"/>
    <x v="1"/>
  </r>
  <r>
    <x v="799"/>
    <n v="34.56"/>
    <s v="Obesity"/>
    <x v="85"/>
    <s v="Prediabetes "/>
    <s v="Yes"/>
    <x v="0"/>
    <x v="1"/>
    <x v="3"/>
    <x v="1"/>
  </r>
  <r>
    <x v="800"/>
    <n v="28.2"/>
    <s v="Overweight "/>
    <x v="463"/>
    <s v="Diabetes"/>
    <s v="Yes"/>
    <x v="0"/>
    <x v="0"/>
    <x v="1"/>
    <x v="1"/>
  </r>
  <r>
    <x v="801"/>
    <n v="30.43"/>
    <s v="Obesity"/>
    <x v="464"/>
    <s v="Diabetes"/>
    <s v="No"/>
    <x v="0"/>
    <x v="0"/>
    <x v="0"/>
    <x v="1"/>
  </r>
  <r>
    <x v="802"/>
    <n v="32.395000000000003"/>
    <s v="Obesity"/>
    <x v="159"/>
    <s v="Normal"/>
    <s v="Yes"/>
    <x v="0"/>
    <x v="0"/>
    <x v="3"/>
    <x v="1"/>
  </r>
  <r>
    <x v="803"/>
    <n v="24.035"/>
    <s v="Normal Weight"/>
    <x v="308"/>
    <s v="Diabetes"/>
    <s v="No"/>
    <x v="0"/>
    <x v="0"/>
    <x v="0"/>
    <x v="1"/>
  </r>
  <r>
    <x v="804"/>
    <n v="37.119999999999997"/>
    <s v="Obesity"/>
    <x v="319"/>
    <s v="Normal"/>
    <s v="No"/>
    <x v="0"/>
    <x v="0"/>
    <x v="1"/>
    <x v="1"/>
  </r>
  <r>
    <x v="805"/>
    <n v="34.840000000000003"/>
    <s v="Obesity"/>
    <x v="272"/>
    <s v="Prediabetes "/>
    <s v="Yes"/>
    <x v="0"/>
    <x v="1"/>
    <x v="3"/>
    <x v="1"/>
  </r>
  <r>
    <x v="806"/>
    <n v="29.53"/>
    <s v="Overweight "/>
    <x v="257"/>
    <s v="Diabetes"/>
    <s v="No"/>
    <x v="0"/>
    <x v="0"/>
    <x v="0"/>
    <x v="1"/>
  </r>
  <r>
    <x v="807"/>
    <n v="42.51"/>
    <s v="Obesity"/>
    <x v="465"/>
    <s v="Diabetes"/>
    <s v="Yes"/>
    <x v="0"/>
    <x v="0"/>
    <x v="0"/>
    <x v="1"/>
  </r>
  <r>
    <x v="808"/>
    <n v="38.14"/>
    <s v="Obesity"/>
    <x v="224"/>
    <s v="Normal"/>
    <s v="No"/>
    <x v="0"/>
    <x v="1"/>
    <x v="3"/>
    <x v="1"/>
  </r>
  <r>
    <x v="809"/>
    <n v="39.93"/>
    <s v="Obesity"/>
    <x v="356"/>
    <s v="Diabetes"/>
    <s v="No"/>
    <x v="0"/>
    <x v="0"/>
    <x v="0"/>
    <x v="1"/>
  </r>
  <r>
    <x v="810"/>
    <n v="38.83"/>
    <s v="Obesity"/>
    <x v="466"/>
    <s v="Diabetes"/>
    <s v="No"/>
    <x v="0"/>
    <x v="0"/>
    <x v="0"/>
    <x v="1"/>
  </r>
  <r>
    <x v="811"/>
    <n v="37.4"/>
    <s v="Obesity"/>
    <x v="467"/>
    <s v="Diabetes"/>
    <s v="No"/>
    <x v="0"/>
    <x v="0"/>
    <x v="0"/>
    <x v="1"/>
  </r>
  <r>
    <x v="812"/>
    <n v="21.4"/>
    <s v="Normal Weight"/>
    <x v="211"/>
    <s v="Diabetes"/>
    <s v="No"/>
    <x v="0"/>
    <x v="0"/>
    <x v="0"/>
    <x v="1"/>
  </r>
  <r>
    <x v="813"/>
    <n v="38.380000000000003"/>
    <s v="Obesity"/>
    <x v="296"/>
    <s v="Diabetes"/>
    <s v="Yes"/>
    <x v="0"/>
    <x v="0"/>
    <x v="1"/>
    <x v="1"/>
  </r>
  <r>
    <x v="814"/>
    <n v="33.659999999999997"/>
    <s v="Obesity"/>
    <x v="140"/>
    <s v="Normal"/>
    <s v="Yes"/>
    <x v="0"/>
    <x v="0"/>
    <x v="1"/>
    <x v="1"/>
  </r>
  <r>
    <x v="815"/>
    <n v="31.79"/>
    <s v="Obesity"/>
    <x v="468"/>
    <s v="Diabetes"/>
    <s v="Yes"/>
    <x v="0"/>
    <x v="1"/>
    <x v="3"/>
    <x v="1"/>
  </r>
  <r>
    <x v="816"/>
    <n v="29.7"/>
    <s v="Overweight "/>
    <x v="469"/>
    <s v="Diabetes"/>
    <s v="Yes"/>
    <x v="0"/>
    <x v="1"/>
    <x v="3"/>
    <x v="1"/>
  </r>
  <r>
    <x v="817"/>
    <n v="25.46"/>
    <s v="Overweight "/>
    <x v="97"/>
    <s v="Diabetes"/>
    <s v="Yes"/>
    <x v="0"/>
    <x v="1"/>
    <x v="3"/>
    <x v="1"/>
  </r>
  <r>
    <x v="818"/>
    <n v="39.14"/>
    <s v="Obesity"/>
    <x v="470"/>
    <s v="Normal"/>
    <s v="No"/>
    <x v="1"/>
    <x v="0"/>
    <x v="3"/>
    <x v="1"/>
  </r>
  <r>
    <x v="819"/>
    <n v="41.2"/>
    <s v="Obesity"/>
    <x v="436"/>
    <s v="Normal"/>
    <s v="No"/>
    <x v="0"/>
    <x v="0"/>
    <x v="3"/>
    <x v="1"/>
  </r>
  <r>
    <x v="820"/>
    <n v="28.81"/>
    <s v="Overweight "/>
    <x v="471"/>
    <s v="Diabetes"/>
    <s v="Yes"/>
    <x v="0"/>
    <x v="1"/>
    <x v="3"/>
    <x v="1"/>
  </r>
  <r>
    <x v="821"/>
    <n v="37.409999999999997"/>
    <s v="Obesity"/>
    <x v="472"/>
    <s v="Diabetes"/>
    <s v="No"/>
    <x v="0"/>
    <x v="0"/>
    <x v="1"/>
    <x v="1"/>
  </r>
  <r>
    <x v="822"/>
    <n v="52.54"/>
    <s v="Obesity"/>
    <x v="89"/>
    <s v="Normal"/>
    <s v="No"/>
    <x v="0"/>
    <x v="1"/>
    <x v="3"/>
    <x v="1"/>
  </r>
  <r>
    <x v="823"/>
    <n v="17.29"/>
    <s v="Underweight "/>
    <x v="473"/>
    <s v="Normal"/>
    <s v="No"/>
    <x v="1"/>
    <x v="0"/>
    <x v="3"/>
    <x v="0"/>
  </r>
  <r>
    <x v="824"/>
    <n v="31.74"/>
    <s v="Obesity"/>
    <x v="474"/>
    <s v="Diabetes"/>
    <s v="Yes"/>
    <x v="0"/>
    <x v="0"/>
    <x v="0"/>
    <x v="1"/>
  </r>
  <r>
    <x v="825"/>
    <n v="26.504999999999999"/>
    <s v="Overweight "/>
    <x v="423"/>
    <s v="Diabetes"/>
    <s v="Yes"/>
    <x v="0"/>
    <x v="1"/>
    <x v="3"/>
    <x v="1"/>
  </r>
  <r>
    <x v="826"/>
    <n v="36.479999999999997"/>
    <s v="Obesity"/>
    <x v="305"/>
    <s v="Diabetes"/>
    <s v="No"/>
    <x v="0"/>
    <x v="0"/>
    <x v="0"/>
    <x v="1"/>
  </r>
  <r>
    <x v="827"/>
    <n v="39.159999999999997"/>
    <s v="Obesity"/>
    <x v="219"/>
    <s v="Normal"/>
    <s v="Yes"/>
    <x v="0"/>
    <x v="1"/>
    <x v="3"/>
    <x v="1"/>
  </r>
  <r>
    <x v="828"/>
    <n v="28.22"/>
    <s v="Overweight "/>
    <x v="475"/>
    <s v="Diabetes"/>
    <s v="Yes"/>
    <x v="0"/>
    <x v="1"/>
    <x v="3"/>
    <x v="1"/>
  </r>
  <r>
    <x v="829"/>
    <n v="35"/>
    <s v="Obesity"/>
    <x v="351"/>
    <s v="Normal"/>
    <s v="No"/>
    <x v="0"/>
    <x v="0"/>
    <x v="1"/>
    <x v="1"/>
  </r>
  <r>
    <x v="830"/>
    <n v="36.24"/>
    <s v="Obesity"/>
    <x v="354"/>
    <s v="Diabetes"/>
    <s v="Yes"/>
    <x v="0"/>
    <x v="0"/>
    <x v="3"/>
    <x v="1"/>
  </r>
  <r>
    <x v="831"/>
    <n v="36.954999999999998"/>
    <s v="Obesity"/>
    <x v="476"/>
    <s v="Diabetes"/>
    <s v="No"/>
    <x v="0"/>
    <x v="0"/>
    <x v="0"/>
    <x v="1"/>
  </r>
  <r>
    <x v="832"/>
    <n v="29.64"/>
    <s v="Overweight "/>
    <x v="477"/>
    <s v="Diabetes"/>
    <s v="No"/>
    <x v="0"/>
    <x v="0"/>
    <x v="0"/>
    <x v="1"/>
  </r>
  <r>
    <x v="833"/>
    <n v="42.74"/>
    <s v="Obesity"/>
    <x v="478"/>
    <s v="Prediabetes "/>
    <s v="Yes"/>
    <x v="0"/>
    <x v="0"/>
    <x v="3"/>
    <x v="1"/>
  </r>
  <r>
    <x v="834"/>
    <n v="36.130000000000003"/>
    <s v="Obesity"/>
    <x v="463"/>
    <s v="Diabetes"/>
    <s v="Yes"/>
    <x v="0"/>
    <x v="0"/>
    <x v="1"/>
    <x v="1"/>
  </r>
  <r>
    <x v="835"/>
    <n v="31.55"/>
    <s v="Obesity"/>
    <x v="184"/>
    <s v="Prediabetes "/>
    <s v="Yes"/>
    <x v="0"/>
    <x v="0"/>
    <x v="3"/>
    <x v="1"/>
  </r>
  <r>
    <x v="836"/>
    <n v="52.75"/>
    <s v="Obesity"/>
    <x v="216"/>
    <s v="Prediabetes "/>
    <s v="No"/>
    <x v="0"/>
    <x v="0"/>
    <x v="3"/>
    <x v="1"/>
  </r>
  <r>
    <x v="837"/>
    <n v="36.67"/>
    <s v="Obesity"/>
    <x v="466"/>
    <s v="Diabetes"/>
    <s v="No"/>
    <x v="0"/>
    <x v="0"/>
    <x v="0"/>
    <x v="1"/>
  </r>
  <r>
    <x v="838"/>
    <n v="38.06"/>
    <s v="Obesity"/>
    <x v="479"/>
    <s v="Diabetes"/>
    <s v="No"/>
    <x v="0"/>
    <x v="0"/>
    <x v="0"/>
    <x v="1"/>
  </r>
  <r>
    <x v="839"/>
    <n v="38"/>
    <s v="Obesity"/>
    <x v="480"/>
    <s v="Diabetes"/>
    <s v="No"/>
    <x v="0"/>
    <x v="0"/>
    <x v="0"/>
    <x v="1"/>
  </r>
  <r>
    <x v="840"/>
    <n v="35.1"/>
    <s v="Obesity"/>
    <x v="481"/>
    <s v="Diabetes"/>
    <s v="No"/>
    <x v="0"/>
    <x v="0"/>
    <x v="0"/>
    <x v="1"/>
  </r>
  <r>
    <x v="841"/>
    <n v="33.82"/>
    <s v="Obesity"/>
    <x v="256"/>
    <s v="Prediabetes "/>
    <s v="Yes"/>
    <x v="0"/>
    <x v="0"/>
    <x v="1"/>
    <x v="1"/>
  </r>
  <r>
    <x v="842"/>
    <n v="37.43"/>
    <s v="Obesity"/>
    <x v="482"/>
    <s v="Normal"/>
    <s v="No"/>
    <x v="0"/>
    <x v="0"/>
    <x v="1"/>
    <x v="1"/>
  </r>
  <r>
    <x v="843"/>
    <n v="30.5"/>
    <s v="Obesity"/>
    <x v="207"/>
    <s v="Diabetes"/>
    <s v="No"/>
    <x v="0"/>
    <x v="0"/>
    <x v="0"/>
    <x v="1"/>
  </r>
  <r>
    <x v="844"/>
    <n v="24.53"/>
    <s v="Normal Weight"/>
    <x v="290"/>
    <s v="Diabetes"/>
    <s v="No"/>
    <x v="0"/>
    <x v="0"/>
    <x v="0"/>
    <x v="1"/>
  </r>
  <r>
    <x v="845"/>
    <n v="25.74"/>
    <s v="Overweight "/>
    <x v="185"/>
    <s v="Diabetes"/>
    <s v="No"/>
    <x v="0"/>
    <x v="0"/>
    <x v="0"/>
    <x v="1"/>
  </r>
  <r>
    <x v="846"/>
    <n v="34.08"/>
    <s v="Obesity"/>
    <x v="483"/>
    <s v="Diabetes"/>
    <s v="Yes"/>
    <x v="0"/>
    <x v="0"/>
    <x v="1"/>
    <x v="1"/>
  </r>
  <r>
    <x v="847"/>
    <n v="31.35"/>
    <s v="Obesity"/>
    <x v="484"/>
    <s v="Diabetes"/>
    <s v="Yes"/>
    <x v="0"/>
    <x v="1"/>
    <x v="3"/>
    <x v="1"/>
  </r>
  <r>
    <x v="848"/>
    <n v="26.79"/>
    <s v="Overweight "/>
    <x v="388"/>
    <s v="Normal"/>
    <s v="No"/>
    <x v="0"/>
    <x v="0"/>
    <x v="3"/>
    <x v="1"/>
  </r>
  <r>
    <x v="849"/>
    <n v="42.78"/>
    <s v="Obesity"/>
    <x v="184"/>
    <s v="Prediabetes "/>
    <s v="Yes"/>
    <x v="0"/>
    <x v="0"/>
    <x v="3"/>
    <x v="1"/>
  </r>
  <r>
    <x v="850"/>
    <n v="46.75"/>
    <s v="Obesity"/>
    <x v="485"/>
    <s v="Diabetes"/>
    <s v="Yes"/>
    <x v="0"/>
    <x v="0"/>
    <x v="1"/>
    <x v="1"/>
  </r>
  <r>
    <x v="851"/>
    <n v="32.15"/>
    <s v="Obesity"/>
    <x v="93"/>
    <s v="Normal"/>
    <s v="Yes"/>
    <x v="0"/>
    <x v="1"/>
    <x v="3"/>
    <x v="1"/>
  </r>
  <r>
    <x v="852"/>
    <n v="43.4"/>
    <s v="Obesity"/>
    <x v="486"/>
    <s v="Diabetes"/>
    <s v="Yes"/>
    <x v="0"/>
    <x v="0"/>
    <x v="1"/>
    <x v="1"/>
  </r>
  <r>
    <x v="853"/>
    <n v="31.57"/>
    <s v="Obesity"/>
    <x v="487"/>
    <s v="Diabetes"/>
    <s v="Yes"/>
    <x v="0"/>
    <x v="0"/>
    <x v="1"/>
    <x v="1"/>
  </r>
  <r>
    <x v="854"/>
    <n v="24.32"/>
    <s v="Normal Weight"/>
    <x v="488"/>
    <s v="Diabetes"/>
    <s v="No"/>
    <x v="0"/>
    <x v="0"/>
    <x v="0"/>
    <x v="1"/>
  </r>
  <r>
    <x v="855"/>
    <n v="31.07"/>
    <s v="Obesity"/>
    <x v="473"/>
    <s v="Normal"/>
    <s v="Yes"/>
    <x v="0"/>
    <x v="0"/>
    <x v="1"/>
    <x v="1"/>
  </r>
  <r>
    <x v="856"/>
    <n v="35.814999999999998"/>
    <s v="Obesity"/>
    <x v="266"/>
    <s v="Diabetes"/>
    <s v="No"/>
    <x v="0"/>
    <x v="0"/>
    <x v="0"/>
    <x v="1"/>
  </r>
  <r>
    <x v="857"/>
    <n v="40.81"/>
    <s v="Obesity"/>
    <x v="489"/>
    <s v="Diabetes"/>
    <s v="Yes"/>
    <x v="0"/>
    <x v="0"/>
    <x v="0"/>
    <x v="1"/>
  </r>
  <r>
    <x v="858"/>
    <n v="24.605"/>
    <s v="Normal Weight"/>
    <x v="488"/>
    <s v="Diabetes"/>
    <s v="No"/>
    <x v="0"/>
    <x v="0"/>
    <x v="0"/>
    <x v="1"/>
  </r>
  <r>
    <x v="859"/>
    <n v="21.47"/>
    <s v="Normal Weight"/>
    <x v="490"/>
    <s v="Diabetes"/>
    <s v="No"/>
    <x v="0"/>
    <x v="0"/>
    <x v="0"/>
    <x v="1"/>
  </r>
  <r>
    <x v="860"/>
    <n v="52.89"/>
    <s v="Obesity"/>
    <x v="98"/>
    <s v="Normal"/>
    <s v="Yes"/>
    <x v="0"/>
    <x v="0"/>
    <x v="3"/>
    <x v="1"/>
  </r>
  <r>
    <x v="861"/>
    <n v="32.965000000000003"/>
    <s v="Obesity"/>
    <x v="259"/>
    <s v="Prediabetes "/>
    <s v="Yes"/>
    <x v="0"/>
    <x v="0"/>
    <x v="3"/>
    <x v="1"/>
  </r>
  <r>
    <x v="862"/>
    <n v="36.799999999999997"/>
    <s v="Obesity"/>
    <x v="473"/>
    <s v="Normal"/>
    <s v="No"/>
    <x v="0"/>
    <x v="1"/>
    <x v="3"/>
    <x v="1"/>
  </r>
  <r>
    <x v="863"/>
    <n v="34.299999999999997"/>
    <s v="Obesity"/>
    <x v="189"/>
    <s v="Normal"/>
    <s v="No"/>
    <x v="0"/>
    <x v="0"/>
    <x v="1"/>
    <x v="1"/>
  </r>
  <r>
    <x v="864"/>
    <n v="35.244999999999997"/>
    <s v="Obesity"/>
    <x v="368"/>
    <s v="Normal"/>
    <s v="No"/>
    <x v="0"/>
    <x v="0"/>
    <x v="0"/>
    <x v="1"/>
  </r>
  <r>
    <x v="865"/>
    <n v="26.23"/>
    <s v="Overweight "/>
    <x v="398"/>
    <s v="Diabetes"/>
    <s v="No"/>
    <x v="0"/>
    <x v="0"/>
    <x v="0"/>
    <x v="1"/>
  </r>
  <r>
    <x v="866"/>
    <n v="36.1"/>
    <s v="Obesity"/>
    <x v="120"/>
    <s v="Normal"/>
    <s v="Yes"/>
    <x v="0"/>
    <x v="0"/>
    <x v="1"/>
    <x v="1"/>
  </r>
  <r>
    <x v="867"/>
    <n v="37.1"/>
    <s v="Obesity"/>
    <x v="491"/>
    <s v="Diabetes"/>
    <s v="Yes"/>
    <x v="0"/>
    <x v="1"/>
    <x v="3"/>
    <x v="1"/>
  </r>
  <r>
    <x v="868"/>
    <n v="27.5"/>
    <s v="Overweight "/>
    <x v="492"/>
    <s v="Diabetes"/>
    <s v="Yes"/>
    <x v="0"/>
    <x v="1"/>
    <x v="3"/>
    <x v="1"/>
  </r>
  <r>
    <x v="869"/>
    <n v="24.7"/>
    <s v="Normal Weight"/>
    <x v="493"/>
    <s v="Diabetes"/>
    <s v="Yes"/>
    <x v="0"/>
    <x v="1"/>
    <x v="3"/>
    <x v="1"/>
  </r>
  <r>
    <x v="870"/>
    <n v="26.78"/>
    <s v="Overweight "/>
    <x v="494"/>
    <s v="Diabetes"/>
    <s v="Yes"/>
    <x v="0"/>
    <x v="1"/>
    <x v="3"/>
    <x v="1"/>
  </r>
  <r>
    <x v="871"/>
    <n v="45.8"/>
    <s v="Obesity"/>
    <x v="239"/>
    <s v="Normal"/>
    <s v="No"/>
    <x v="0"/>
    <x v="0"/>
    <x v="0"/>
    <x v="1"/>
  </r>
  <r>
    <x v="872"/>
    <n v="29"/>
    <s v="Overweight "/>
    <x v="495"/>
    <s v="Normal"/>
    <s v="Yes"/>
    <x v="0"/>
    <x v="0"/>
    <x v="1"/>
    <x v="1"/>
  </r>
  <r>
    <x v="873"/>
    <n v="33.534999999999997"/>
    <s v="Obesity"/>
    <x v="295"/>
    <s v="Diabetes"/>
    <s v="Yes"/>
    <x v="0"/>
    <x v="0"/>
    <x v="0"/>
    <x v="1"/>
  </r>
  <r>
    <x v="874"/>
    <n v="32.774999999999999"/>
    <s v="Obesity"/>
    <x v="68"/>
    <s v="Diabetes"/>
    <s v="Yes"/>
    <x v="0"/>
    <x v="0"/>
    <x v="0"/>
    <x v="1"/>
  </r>
  <r>
    <x v="875"/>
    <n v="37.51"/>
    <s v="Obesity"/>
    <x v="335"/>
    <s v="Normal"/>
    <s v="Yes"/>
    <x v="0"/>
    <x v="0"/>
    <x v="1"/>
    <x v="1"/>
  </r>
  <r>
    <x v="876"/>
    <n v="39.86"/>
    <s v="Obesity"/>
    <x v="496"/>
    <s v="Diabetes"/>
    <s v="Yes"/>
    <x v="0"/>
    <x v="0"/>
    <x v="3"/>
    <x v="1"/>
  </r>
  <r>
    <x v="877"/>
    <n v="42.13"/>
    <s v="Obesity"/>
    <x v="497"/>
    <s v="Normal"/>
    <s v="No"/>
    <x v="0"/>
    <x v="0"/>
    <x v="0"/>
    <x v="1"/>
  </r>
  <r>
    <x v="878"/>
    <n v="35.99"/>
    <s v="Obesity"/>
    <x v="498"/>
    <s v="Diabetes"/>
    <s v="No"/>
    <x v="0"/>
    <x v="0"/>
    <x v="0"/>
    <x v="1"/>
  </r>
  <r>
    <x v="879"/>
    <n v="35.200000000000003"/>
    <s v="Obesity"/>
    <x v="55"/>
    <s v="Diabetes"/>
    <s v="Yes"/>
    <x v="0"/>
    <x v="1"/>
    <x v="3"/>
    <x v="1"/>
  </r>
  <r>
    <x v="880"/>
    <n v="29.91"/>
    <s v="Obesity"/>
    <x v="122"/>
    <s v="Normal"/>
    <s v="Yes"/>
    <x v="0"/>
    <x v="0"/>
    <x v="1"/>
    <x v="1"/>
  </r>
  <r>
    <x v="881"/>
    <n v="36.479999999999997"/>
    <s v="Obesity"/>
    <x v="203"/>
    <s v="Normal"/>
    <s v="Yes"/>
    <x v="0"/>
    <x v="0"/>
    <x v="3"/>
    <x v="1"/>
  </r>
  <r>
    <x v="882"/>
    <n v="27.5"/>
    <s v="Overweight "/>
    <x v="404"/>
    <s v="Diabetes"/>
    <s v="Yes"/>
    <x v="0"/>
    <x v="1"/>
    <x v="3"/>
    <x v="1"/>
  </r>
  <r>
    <x v="883"/>
    <n v="33.44"/>
    <s v="Obesity"/>
    <x v="229"/>
    <s v="Prediabetes "/>
    <s v="Yes"/>
    <x v="0"/>
    <x v="0"/>
    <x v="3"/>
    <x v="1"/>
  </r>
  <r>
    <x v="884"/>
    <n v="28.215"/>
    <s v="Overweight "/>
    <x v="109"/>
    <s v="Prediabetes "/>
    <s v="Yes"/>
    <x v="0"/>
    <x v="0"/>
    <x v="3"/>
    <x v="1"/>
  </r>
  <r>
    <x v="885"/>
    <n v="27.17"/>
    <s v="Overweight "/>
    <x v="85"/>
    <s v="Prediabetes "/>
    <s v="Yes"/>
    <x v="0"/>
    <x v="0"/>
    <x v="3"/>
    <x v="1"/>
  </r>
  <r>
    <x v="886"/>
    <n v="35.380000000000003"/>
    <s v="Obesity"/>
    <x v="65"/>
    <s v="Prediabetes "/>
    <s v="No"/>
    <x v="0"/>
    <x v="0"/>
    <x v="0"/>
    <x v="1"/>
  </r>
  <r>
    <x v="887"/>
    <n v="43.48"/>
    <s v="Obesity"/>
    <x v="149"/>
    <s v="Prediabetes "/>
    <s v="No"/>
    <x v="0"/>
    <x v="0"/>
    <x v="0"/>
    <x v="1"/>
  </r>
  <r>
    <x v="888"/>
    <n v="41.73"/>
    <s v="Obesity"/>
    <x v="178"/>
    <s v="Prediabetes "/>
    <s v="No"/>
    <x v="0"/>
    <x v="0"/>
    <x v="3"/>
    <x v="1"/>
  </r>
  <r>
    <x v="889"/>
    <n v="28.9"/>
    <s v="Overweight "/>
    <x v="499"/>
    <s v="Diabetes"/>
    <s v="No"/>
    <x v="0"/>
    <x v="0"/>
    <x v="0"/>
    <x v="1"/>
  </r>
  <r>
    <x v="890"/>
    <n v="25.74"/>
    <s v="Overweight "/>
    <x v="469"/>
    <s v="Diabetes"/>
    <s v="No"/>
    <x v="0"/>
    <x v="0"/>
    <x v="0"/>
    <x v="1"/>
  </r>
  <r>
    <x v="891"/>
    <n v="36.06"/>
    <s v="Obesity"/>
    <x v="265"/>
    <s v="Diabetes"/>
    <s v="No"/>
    <x v="0"/>
    <x v="0"/>
    <x v="0"/>
    <x v="1"/>
  </r>
  <r>
    <x v="892"/>
    <n v="43.28"/>
    <s v="Obesity"/>
    <x v="500"/>
    <s v="Normal"/>
    <s v="No"/>
    <x v="0"/>
    <x v="0"/>
    <x v="0"/>
    <x v="1"/>
  </r>
  <r>
    <x v="893"/>
    <n v="28.785"/>
    <s v="Overweight "/>
    <x v="501"/>
    <s v="Diabetes"/>
    <s v="Yes"/>
    <x v="0"/>
    <x v="1"/>
    <x v="3"/>
    <x v="1"/>
  </r>
  <r>
    <x v="894"/>
    <n v="25.46"/>
    <s v="Overweight "/>
    <x v="453"/>
    <s v="Diabetes"/>
    <s v="Yes"/>
    <x v="0"/>
    <x v="1"/>
    <x v="3"/>
    <x v="1"/>
  </r>
  <r>
    <x v="895"/>
    <n v="30.8"/>
    <s v="Obesity"/>
    <x v="400"/>
    <s v="Diabetes"/>
    <s v="No"/>
    <x v="0"/>
    <x v="0"/>
    <x v="0"/>
    <x v="1"/>
  </r>
  <r>
    <x v="896"/>
    <n v="28.88"/>
    <s v="Overweight "/>
    <x v="20"/>
    <s v="Diabetes"/>
    <s v="No"/>
    <x v="0"/>
    <x v="0"/>
    <x v="0"/>
    <x v="1"/>
  </r>
  <r>
    <x v="897"/>
    <n v="23"/>
    <s v="Normal Weight"/>
    <x v="502"/>
    <s v="Diabetes"/>
    <s v="No"/>
    <x v="0"/>
    <x v="0"/>
    <x v="0"/>
    <x v="1"/>
  </r>
  <r>
    <x v="898"/>
    <n v="38.25"/>
    <s v="Obesity"/>
    <x v="58"/>
    <s v="Prediabetes "/>
    <s v="No"/>
    <x v="0"/>
    <x v="0"/>
    <x v="3"/>
    <x v="1"/>
  </r>
  <r>
    <x v="899"/>
    <n v="39.25"/>
    <s v="Obesity"/>
    <x v="12"/>
    <s v="Diabetes"/>
    <s v="Yes"/>
    <x v="0"/>
    <x v="0"/>
    <x v="3"/>
    <x v="1"/>
  </r>
  <r>
    <x v="900"/>
    <n v="26.6"/>
    <s v="Overweight "/>
    <x v="103"/>
    <s v="Normal"/>
    <s v="Yes"/>
    <x v="0"/>
    <x v="0"/>
    <x v="1"/>
    <x v="1"/>
  </r>
  <r>
    <x v="901"/>
    <n v="35.700000000000003"/>
    <s v="Obesity"/>
    <x v="81"/>
    <s v="Normal"/>
    <s v="No"/>
    <x v="0"/>
    <x v="1"/>
    <x v="3"/>
    <x v="1"/>
  </r>
  <r>
    <x v="902"/>
    <n v="20.100000000000001"/>
    <s v="Normal Weight"/>
    <x v="130"/>
    <s v="Diabetes"/>
    <s v="No"/>
    <x v="0"/>
    <x v="0"/>
    <x v="0"/>
    <x v="1"/>
  </r>
  <r>
    <x v="903"/>
    <n v="22.23"/>
    <s v="Normal Weight"/>
    <x v="503"/>
    <s v="Diabetes"/>
    <s v="No"/>
    <x v="0"/>
    <x v="0"/>
    <x v="0"/>
    <x v="1"/>
  </r>
  <r>
    <x v="904"/>
    <n v="36.47"/>
    <s v="Obesity"/>
    <x v="200"/>
    <s v="Prediabetes "/>
    <s v="No"/>
    <x v="0"/>
    <x v="0"/>
    <x v="0"/>
    <x v="1"/>
  </r>
  <r>
    <x v="905"/>
    <n v="49.64"/>
    <s v="Obesity"/>
    <x v="70"/>
    <s v="Normal"/>
    <s v="No"/>
    <x v="0"/>
    <x v="1"/>
    <x v="3"/>
    <x v="1"/>
  </r>
  <r>
    <x v="906"/>
    <n v="36.799999999999997"/>
    <s v="Obesity"/>
    <x v="208"/>
    <s v="Prediabetes "/>
    <s v="Yes"/>
    <x v="0"/>
    <x v="1"/>
    <x v="3"/>
    <x v="1"/>
  </r>
  <r>
    <x v="907"/>
    <n v="33.880000000000003"/>
    <s v="Obesity"/>
    <x v="386"/>
    <s v="Diabetes"/>
    <s v="Yes"/>
    <x v="0"/>
    <x v="0"/>
    <x v="0"/>
    <x v="1"/>
  </r>
  <r>
    <x v="908"/>
    <n v="32.01"/>
    <s v="Obesity"/>
    <x v="31"/>
    <s v="Normal"/>
    <s v="Yes"/>
    <x v="0"/>
    <x v="0"/>
    <x v="3"/>
    <x v="1"/>
  </r>
  <r>
    <x v="909"/>
    <n v="33.630000000000003"/>
    <s v="Obesity"/>
    <x v="271"/>
    <s v="Diabetes"/>
    <s v="No"/>
    <x v="0"/>
    <x v="0"/>
    <x v="0"/>
    <x v="1"/>
  </r>
  <r>
    <x v="910"/>
    <n v="34.865000000000002"/>
    <s v="Obesity"/>
    <x v="353"/>
    <s v="Normal"/>
    <s v="Yes"/>
    <x v="0"/>
    <x v="0"/>
    <x v="3"/>
    <x v="1"/>
  </r>
  <r>
    <x v="911"/>
    <n v="43.11"/>
    <s v="Obesity"/>
    <x v="374"/>
    <s v="Normal"/>
    <s v="No"/>
    <x v="0"/>
    <x v="0"/>
    <x v="0"/>
    <x v="1"/>
  </r>
  <r>
    <x v="912"/>
    <n v="30.305"/>
    <s v="Obesity"/>
    <x v="159"/>
    <s v="Normal"/>
    <s v="Yes"/>
    <x v="0"/>
    <x v="0"/>
    <x v="3"/>
    <x v="1"/>
  </r>
  <r>
    <x v="913"/>
    <n v="25.175000000000001"/>
    <s v="Overweight "/>
    <x v="252"/>
    <s v="Normal"/>
    <s v="Yes"/>
    <x v="0"/>
    <x v="0"/>
    <x v="3"/>
    <x v="1"/>
  </r>
  <r>
    <x v="914"/>
    <n v="26.8"/>
    <s v="Overweight "/>
    <x v="251"/>
    <s v="Normal"/>
    <s v="Yes"/>
    <x v="0"/>
    <x v="0"/>
    <x v="3"/>
    <x v="1"/>
  </r>
  <r>
    <x v="915"/>
    <n v="21.78"/>
    <s v="Normal Weight"/>
    <x v="352"/>
    <s v="Normal"/>
    <s v="No"/>
    <x v="1"/>
    <x v="0"/>
    <x v="3"/>
    <x v="1"/>
  </r>
  <r>
    <x v="916"/>
    <n v="30.14"/>
    <s v="Obesity"/>
    <x v="306"/>
    <s v="Diabetes"/>
    <s v="Yes"/>
    <x v="0"/>
    <x v="0"/>
    <x v="0"/>
    <x v="1"/>
  </r>
  <r>
    <x v="917"/>
    <n v="29.7"/>
    <s v="Overweight "/>
    <x v="423"/>
    <s v="Diabetes"/>
    <s v="Yes"/>
    <x v="0"/>
    <x v="0"/>
    <x v="0"/>
    <x v="1"/>
  </r>
  <r>
    <x v="918"/>
    <n v="32.395000000000003"/>
    <s v="Obesity"/>
    <x v="504"/>
    <s v="Diabetes"/>
    <s v="Yes"/>
    <x v="0"/>
    <x v="0"/>
    <x v="0"/>
    <x v="1"/>
  </r>
  <r>
    <x v="919"/>
    <n v="36.64"/>
    <s v="Obesity"/>
    <x v="279"/>
    <s v="Diabetes"/>
    <s v="No"/>
    <x v="0"/>
    <x v="0"/>
    <x v="0"/>
    <x v="1"/>
  </r>
  <r>
    <x v="920"/>
    <n v="39.049999999999997"/>
    <s v="Obesity"/>
    <x v="173"/>
    <s v="Normal"/>
    <s v="Yes"/>
    <x v="0"/>
    <x v="0"/>
    <x v="3"/>
    <x v="1"/>
  </r>
  <r>
    <x v="921"/>
    <n v="33.1"/>
    <s v="Obesity"/>
    <x v="339"/>
    <s v="Normal"/>
    <s v="Yes"/>
    <x v="0"/>
    <x v="0"/>
    <x v="3"/>
    <x v="1"/>
  </r>
  <r>
    <x v="922"/>
    <n v="31.824999999999999"/>
    <s v="Obesity"/>
    <x v="480"/>
    <s v="Diabetes"/>
    <s v="No"/>
    <x v="0"/>
    <x v="0"/>
    <x v="0"/>
    <x v="1"/>
  </r>
  <r>
    <x v="923"/>
    <n v="29"/>
    <s v="Overweight "/>
    <x v="69"/>
    <s v="Normal"/>
    <s v="Yes"/>
    <x v="0"/>
    <x v="0"/>
    <x v="3"/>
    <x v="1"/>
  </r>
  <r>
    <x v="924"/>
    <n v="30.495000000000001"/>
    <s v="Obesity"/>
    <x v="64"/>
    <s v="Diabetes"/>
    <s v="No"/>
    <x v="0"/>
    <x v="0"/>
    <x v="0"/>
    <x v="1"/>
  </r>
  <r>
    <x v="925"/>
    <n v="25.2"/>
    <s v="Overweight "/>
    <x v="178"/>
    <s v="Prediabetes "/>
    <s v="Yes"/>
    <x v="0"/>
    <x v="0"/>
    <x v="3"/>
    <x v="1"/>
  </r>
  <r>
    <x v="926"/>
    <n v="22.77"/>
    <s v="Normal Weight"/>
    <x v="47"/>
    <s v="Normal"/>
    <s v="Yes"/>
    <x v="0"/>
    <x v="0"/>
    <x v="3"/>
    <x v="1"/>
  </r>
  <r>
    <x v="927"/>
    <n v="23.18"/>
    <s v="Normal Weight"/>
    <x v="205"/>
    <s v="Diabetes"/>
    <s v="No"/>
    <x v="0"/>
    <x v="0"/>
    <x v="0"/>
    <x v="1"/>
  </r>
  <r>
    <x v="928"/>
    <n v="35.409999999999997"/>
    <s v="Obesity"/>
    <x v="251"/>
    <s v="Normal"/>
    <s v="No"/>
    <x v="0"/>
    <x v="0"/>
    <x v="0"/>
    <x v="1"/>
  </r>
  <r>
    <x v="929"/>
    <n v="32.11"/>
    <s v="Obesity"/>
    <x v="505"/>
    <s v="Normal"/>
    <s v="Yes"/>
    <x v="0"/>
    <x v="0"/>
    <x v="1"/>
    <x v="1"/>
  </r>
  <r>
    <x v="930"/>
    <n v="34.479999999999997"/>
    <s v="Obesity"/>
    <x v="478"/>
    <s v="Prediabetes "/>
    <s v="No"/>
    <x v="0"/>
    <x v="1"/>
    <x v="3"/>
    <x v="1"/>
  </r>
  <r>
    <x v="931"/>
    <n v="34.39"/>
    <s v="Obesity"/>
    <x v="288"/>
    <s v="Prediabetes "/>
    <s v="Yes"/>
    <x v="0"/>
    <x v="0"/>
    <x v="3"/>
    <x v="1"/>
  </r>
  <r>
    <x v="932"/>
    <n v="26.4"/>
    <s v="Overweight "/>
    <x v="506"/>
    <s v="Diabetes"/>
    <s v="Yes"/>
    <x v="0"/>
    <x v="1"/>
    <x v="3"/>
    <x v="1"/>
  </r>
  <r>
    <x v="933"/>
    <n v="28.1"/>
    <s v="Overweight "/>
    <x v="427"/>
    <s v="Prediabetes "/>
    <s v="Yes"/>
    <x v="0"/>
    <x v="1"/>
    <x v="3"/>
    <x v="1"/>
  </r>
  <r>
    <x v="934"/>
    <n v="27"/>
    <s v="Overweight "/>
    <x v="117"/>
    <s v="Normal"/>
    <s v="Yes"/>
    <x v="0"/>
    <x v="0"/>
    <x v="3"/>
    <x v="1"/>
  </r>
  <r>
    <x v="935"/>
    <n v="28.594999999999999"/>
    <s v="Overweight "/>
    <x v="82"/>
    <s v="Normal"/>
    <s v="Yes"/>
    <x v="0"/>
    <x v="0"/>
    <x v="3"/>
    <x v="1"/>
  </r>
  <r>
    <x v="936"/>
    <n v="36.799999999999997"/>
    <s v="Obesity"/>
    <x v="169"/>
    <s v="Prediabetes "/>
    <s v="No"/>
    <x v="0"/>
    <x v="0"/>
    <x v="3"/>
    <x v="1"/>
  </r>
  <r>
    <x v="937"/>
    <n v="23.75"/>
    <s v="Normal Weight"/>
    <x v="140"/>
    <s v="Normal"/>
    <s v="Yes"/>
    <x v="0"/>
    <x v="1"/>
    <x v="3"/>
    <x v="1"/>
  </r>
  <r>
    <x v="938"/>
    <n v="35.619999999999997"/>
    <s v="Obesity"/>
    <x v="243"/>
    <s v="Normal"/>
    <s v="No"/>
    <x v="0"/>
    <x v="0"/>
    <x v="0"/>
    <x v="1"/>
  </r>
  <r>
    <x v="939"/>
    <n v="30.69"/>
    <s v="Obesity"/>
    <x v="310"/>
    <s v="Diabetes"/>
    <s v="Yes"/>
    <x v="0"/>
    <x v="0"/>
    <x v="1"/>
    <x v="1"/>
  </r>
  <r>
    <x v="940"/>
    <n v="35.799999999999997"/>
    <s v="Obesity"/>
    <x v="507"/>
    <s v="Normal"/>
    <s v="Yes"/>
    <x v="0"/>
    <x v="0"/>
    <x v="1"/>
    <x v="1"/>
  </r>
  <r>
    <x v="941"/>
    <n v="28.785"/>
    <s v="Overweight "/>
    <x v="180"/>
    <s v="Normal"/>
    <s v="Yes"/>
    <x v="0"/>
    <x v="0"/>
    <x v="1"/>
    <x v="1"/>
  </r>
  <r>
    <x v="942"/>
    <n v="28.594999999999999"/>
    <s v="Overweight "/>
    <x v="98"/>
    <s v="Normal"/>
    <s v="Yes"/>
    <x v="0"/>
    <x v="0"/>
    <x v="1"/>
    <x v="1"/>
  </r>
  <r>
    <x v="943"/>
    <n v="48.75"/>
    <s v="Obesity"/>
    <x v="83"/>
    <s v="Normal"/>
    <s v="No"/>
    <x v="0"/>
    <x v="0"/>
    <x v="0"/>
    <x v="1"/>
  </r>
  <r>
    <x v="944"/>
    <n v="28.31"/>
    <s v="Overweight "/>
    <x v="508"/>
    <s v="Normal"/>
    <s v="Yes"/>
    <x v="0"/>
    <x v="0"/>
    <x v="1"/>
    <x v="1"/>
  </r>
  <r>
    <x v="945"/>
    <n v="38.39"/>
    <s v="Obesity"/>
    <x v="509"/>
    <s v="Diabetes"/>
    <s v="Yes"/>
    <x v="0"/>
    <x v="0"/>
    <x v="3"/>
    <x v="1"/>
  </r>
  <r>
    <x v="946"/>
    <n v="25.87"/>
    <s v="Overweight "/>
    <x v="507"/>
    <s v="Normal"/>
    <s v="Yes"/>
    <x v="0"/>
    <x v="0"/>
    <x v="3"/>
    <x v="1"/>
  </r>
  <r>
    <x v="947"/>
    <n v="43.7"/>
    <s v="Obesity"/>
    <x v="510"/>
    <s v="Diabetes"/>
    <s v="No"/>
    <x v="0"/>
    <x v="0"/>
    <x v="0"/>
    <x v="1"/>
  </r>
  <r>
    <x v="948"/>
    <n v="40.945"/>
    <s v="Obesity"/>
    <x v="511"/>
    <s v="Diabetes"/>
    <s v="No"/>
    <x v="0"/>
    <x v="0"/>
    <x v="0"/>
    <x v="1"/>
  </r>
  <r>
    <x v="949"/>
    <n v="27.94"/>
    <s v="Overweight "/>
    <x v="487"/>
    <s v="Diabetes"/>
    <s v="No"/>
    <x v="0"/>
    <x v="0"/>
    <x v="0"/>
    <x v="1"/>
  </r>
  <r>
    <x v="950"/>
    <n v="31.9"/>
    <s v="Obesity"/>
    <x v="371"/>
    <s v="Diabetes"/>
    <s v="No"/>
    <x v="0"/>
    <x v="0"/>
    <x v="1"/>
    <x v="1"/>
  </r>
  <r>
    <x v="951"/>
    <n v="31.64"/>
    <s v="Obesity"/>
    <x v="512"/>
    <s v="Diabetes"/>
    <s v="No"/>
    <x v="0"/>
    <x v="0"/>
    <x v="0"/>
    <x v="1"/>
  </r>
  <r>
    <x v="952"/>
    <n v="46.7"/>
    <s v="Obesity"/>
    <x v="333"/>
    <s v="Diabetes"/>
    <s v="No"/>
    <x v="0"/>
    <x v="0"/>
    <x v="0"/>
    <x v="1"/>
  </r>
  <r>
    <x v="953"/>
    <n v="18.335000000000001"/>
    <s v="Underweight "/>
    <x v="187"/>
    <s v="Diabetes"/>
    <s v="No"/>
    <x v="0"/>
    <x v="0"/>
    <x v="0"/>
    <x v="1"/>
  </r>
  <r>
    <x v="954"/>
    <n v="31.24"/>
    <s v="Obesity"/>
    <x v="513"/>
    <s v="Diabetes"/>
    <s v="Yes"/>
    <x v="0"/>
    <x v="0"/>
    <x v="1"/>
    <x v="1"/>
  </r>
  <r>
    <x v="955"/>
    <n v="39.22"/>
    <s v="Obesity"/>
    <x v="133"/>
    <s v="Normal"/>
    <s v="Yes"/>
    <x v="0"/>
    <x v="0"/>
    <x v="3"/>
    <x v="1"/>
  </r>
  <r>
    <x v="956"/>
    <n v="24.414999999999999"/>
    <s v="Normal Weight"/>
    <x v="323"/>
    <s v="Diabetes"/>
    <s v="No"/>
    <x v="0"/>
    <x v="0"/>
    <x v="0"/>
    <x v="1"/>
  </r>
  <r>
    <x v="957"/>
    <n v="32.299999999999997"/>
    <s v="Obesity"/>
    <x v="514"/>
    <s v="Diabetes"/>
    <s v="No"/>
    <x v="0"/>
    <x v="0"/>
    <x v="0"/>
    <x v="1"/>
  </r>
  <r>
    <x v="958"/>
    <n v="39.94"/>
    <s v="Obesity"/>
    <x v="39"/>
    <s v="Normal"/>
    <s v="No"/>
    <x v="0"/>
    <x v="0"/>
    <x v="0"/>
    <x v="1"/>
  </r>
  <r>
    <x v="959"/>
    <n v="30"/>
    <s v="Obesity"/>
    <x v="515"/>
    <s v="Normal"/>
    <s v="Yes"/>
    <x v="0"/>
    <x v="1"/>
    <x v="3"/>
    <x v="1"/>
  </r>
  <r>
    <x v="960"/>
    <n v="35.340000000000003"/>
    <s v="Obesity"/>
    <x v="49"/>
    <s v="Normal"/>
    <s v="Yes"/>
    <x v="0"/>
    <x v="1"/>
    <x v="3"/>
    <x v="1"/>
  </r>
  <r>
    <x v="961"/>
    <n v="32.204999999999998"/>
    <s v="Obesity"/>
    <x v="354"/>
    <s v="Diabetes"/>
    <s v="Yes"/>
    <x v="0"/>
    <x v="0"/>
    <x v="1"/>
    <x v="1"/>
  </r>
  <r>
    <x v="962"/>
    <n v="33.880000000000003"/>
    <s v="Obesity"/>
    <x v="82"/>
    <s v="Normal"/>
    <s v="No"/>
    <x v="1"/>
    <x v="0"/>
    <x v="3"/>
    <x v="1"/>
  </r>
  <r>
    <x v="963"/>
    <n v="26.63"/>
    <s v="Overweight "/>
    <x v="67"/>
    <s v="Normal"/>
    <s v="Yes"/>
    <x v="0"/>
    <x v="0"/>
    <x v="1"/>
    <x v="1"/>
  </r>
  <r>
    <x v="964"/>
    <n v="28.7"/>
    <s v="Overweight "/>
    <x v="516"/>
    <s v="Diabetes"/>
    <s v="No"/>
    <x v="0"/>
    <x v="0"/>
    <x v="0"/>
    <x v="1"/>
  </r>
  <r>
    <x v="965"/>
    <n v="25.65"/>
    <s v="Overweight "/>
    <x v="458"/>
    <s v="Normal"/>
    <s v="Yes"/>
    <x v="0"/>
    <x v="0"/>
    <x v="1"/>
    <x v="1"/>
  </r>
  <r>
    <x v="966"/>
    <n v="36.384999999999998"/>
    <s v="Obesity"/>
    <x v="517"/>
    <s v="Diabetes"/>
    <s v="No"/>
    <x v="0"/>
    <x v="0"/>
    <x v="0"/>
    <x v="1"/>
  </r>
  <r>
    <x v="967"/>
    <n v="34.69"/>
    <s v="Obesity"/>
    <x v="120"/>
    <s v="Normal"/>
    <s v="No"/>
    <x v="0"/>
    <x v="0"/>
    <x v="0"/>
    <x v="1"/>
  </r>
  <r>
    <x v="968"/>
    <n v="37.68"/>
    <s v="Obesity"/>
    <x v="144"/>
    <s v="Normal"/>
    <s v="Yes"/>
    <x v="0"/>
    <x v="0"/>
    <x v="0"/>
    <x v="1"/>
  </r>
  <r>
    <x v="969"/>
    <n v="35.49"/>
    <s v="Obesity"/>
    <x v="435"/>
    <s v="Normal"/>
    <s v="Yes"/>
    <x v="0"/>
    <x v="1"/>
    <x v="3"/>
    <x v="1"/>
  </r>
  <r>
    <x v="970"/>
    <n v="44.7"/>
    <s v="Obesity"/>
    <x v="518"/>
    <s v="Diabetes"/>
    <s v="Yes"/>
    <x v="0"/>
    <x v="0"/>
    <x v="1"/>
    <x v="1"/>
  </r>
  <r>
    <x v="971"/>
    <n v="38.380000000000003"/>
    <s v="Obesity"/>
    <x v="519"/>
    <s v="Diabetes"/>
    <s v="Yes"/>
    <x v="0"/>
    <x v="0"/>
    <x v="1"/>
    <x v="1"/>
  </r>
  <r>
    <x v="972"/>
    <n v="35.244999999999997"/>
    <s v="Obesity"/>
    <x v="520"/>
    <s v="Diabetes"/>
    <s v="Yes"/>
    <x v="0"/>
    <x v="0"/>
    <x v="0"/>
    <x v="1"/>
  </r>
  <r>
    <x v="973"/>
    <n v="49.84"/>
    <s v="Obesity"/>
    <x v="199"/>
    <s v="Normal"/>
    <s v="Yes"/>
    <x v="0"/>
    <x v="1"/>
    <x v="3"/>
    <x v="1"/>
  </r>
  <r>
    <x v="974"/>
    <n v="49.06"/>
    <s v="Obesity"/>
    <x v="508"/>
    <s v="Normal"/>
    <s v="Yes"/>
    <x v="0"/>
    <x v="0"/>
    <x v="3"/>
    <x v="1"/>
  </r>
  <r>
    <x v="975"/>
    <n v="30.88"/>
    <s v="Obesity"/>
    <x v="99"/>
    <s v="Prediabetes "/>
    <s v="No"/>
    <x v="0"/>
    <x v="0"/>
    <x v="1"/>
    <x v="1"/>
  </r>
  <r>
    <x v="976"/>
    <n v="33.35"/>
    <s v="Obesity"/>
    <x v="3"/>
    <s v="Prediabetes "/>
    <s v="No"/>
    <x v="0"/>
    <x v="1"/>
    <x v="3"/>
    <x v="1"/>
  </r>
  <r>
    <x v="977"/>
    <n v="38"/>
    <s v="Obesity"/>
    <x v="245"/>
    <s v="Prediabetes "/>
    <s v="Yes"/>
    <x v="0"/>
    <x v="0"/>
    <x v="3"/>
    <x v="1"/>
  </r>
  <r>
    <x v="978"/>
    <n v="36.08"/>
    <s v="Obesity"/>
    <x v="208"/>
    <s v="Prediabetes "/>
    <s v="Yes"/>
    <x v="0"/>
    <x v="0"/>
    <x v="3"/>
    <x v="1"/>
  </r>
  <r>
    <x v="979"/>
    <n v="35.700000000000003"/>
    <s v="Obesity"/>
    <x v="324"/>
    <s v="Normal"/>
    <s v="Yes"/>
    <x v="0"/>
    <x v="0"/>
    <x v="3"/>
    <x v="1"/>
  </r>
  <r>
    <x v="980"/>
    <n v="34.01"/>
    <s v="Obesity"/>
    <x v="521"/>
    <s v="Diabetes"/>
    <s v="No"/>
    <x v="0"/>
    <x v="0"/>
    <x v="0"/>
    <x v="1"/>
  </r>
  <r>
    <x v="981"/>
    <n v="31.54"/>
    <s v="Obesity"/>
    <x v="379"/>
    <s v="Diabetes"/>
    <s v="No"/>
    <x v="0"/>
    <x v="0"/>
    <x v="0"/>
    <x v="1"/>
  </r>
  <r>
    <x v="982"/>
    <n v="23.3"/>
    <s v="Normal Weight"/>
    <x v="332"/>
    <s v="Normal"/>
    <s v="Yes"/>
    <x v="0"/>
    <x v="0"/>
    <x v="3"/>
    <x v="1"/>
  </r>
  <r>
    <x v="983"/>
    <n v="27.75"/>
    <s v="Overweight "/>
    <x v="502"/>
    <s v="Diabetes"/>
    <s v="No"/>
    <x v="0"/>
    <x v="0"/>
    <x v="0"/>
    <x v="1"/>
  </r>
  <r>
    <x v="984"/>
    <n v="42.46"/>
    <s v="Obesity"/>
    <x v="92"/>
    <s v="Normal"/>
    <s v="No"/>
    <x v="0"/>
    <x v="0"/>
    <x v="0"/>
    <x v="1"/>
  </r>
  <r>
    <x v="985"/>
    <n v="54.47"/>
    <s v="Obesity"/>
    <x v="488"/>
    <s v="Diabetes"/>
    <s v="No"/>
    <x v="0"/>
    <x v="0"/>
    <x v="0"/>
    <x v="1"/>
  </r>
  <r>
    <x v="986"/>
    <n v="24.93"/>
    <s v="Overweight "/>
    <x v="522"/>
    <s v="Diabetes"/>
    <s v="Yes"/>
    <x v="0"/>
    <x v="1"/>
    <x v="3"/>
    <x v="1"/>
  </r>
  <r>
    <x v="987"/>
    <n v="48.12"/>
    <s v="Obesity"/>
    <x v="523"/>
    <s v="Normal"/>
    <s v="Yes"/>
    <x v="0"/>
    <x v="0"/>
    <x v="3"/>
    <x v="1"/>
  </r>
  <r>
    <x v="988"/>
    <n v="24.91"/>
    <s v="Overweight "/>
    <x v="524"/>
    <s v="Diabetes"/>
    <s v="Yes"/>
    <x v="0"/>
    <x v="1"/>
    <x v="3"/>
    <x v="1"/>
  </r>
  <r>
    <x v="989"/>
    <n v="27.645"/>
    <s v="Overweight "/>
    <x v="525"/>
    <s v="Diabetes"/>
    <s v="No"/>
    <x v="0"/>
    <x v="0"/>
    <x v="0"/>
    <x v="1"/>
  </r>
  <r>
    <x v="990"/>
    <n v="33.700000000000003"/>
    <s v="Obesity"/>
    <x v="138"/>
    <s v="Normal"/>
    <s v="No"/>
    <x v="0"/>
    <x v="0"/>
    <x v="1"/>
    <x v="1"/>
  </r>
  <r>
    <x v="991"/>
    <n v="38.93"/>
    <s v="Obesity"/>
    <x v="409"/>
    <s v="Normal"/>
    <s v="Yes"/>
    <x v="0"/>
    <x v="0"/>
    <x v="3"/>
    <x v="1"/>
  </r>
  <r>
    <x v="992"/>
    <n v="32.774999999999999"/>
    <s v="Obesity"/>
    <x v="526"/>
    <s v="Diabetes"/>
    <s v="Yes"/>
    <x v="0"/>
    <x v="0"/>
    <x v="1"/>
    <x v="1"/>
  </r>
  <r>
    <x v="993"/>
    <n v="29.83"/>
    <s v="Overweight "/>
    <x v="527"/>
    <s v="Diabetes"/>
    <s v="Yes"/>
    <x v="0"/>
    <x v="0"/>
    <x v="0"/>
    <x v="1"/>
  </r>
  <r>
    <x v="994"/>
    <n v="28.31"/>
    <s v="Overweight "/>
    <x v="188"/>
    <s v="Normal"/>
    <s v="No"/>
    <x v="1"/>
    <x v="0"/>
    <x v="3"/>
    <x v="1"/>
  </r>
  <r>
    <x v="995"/>
    <n v="29.79"/>
    <s v="Overweight "/>
    <x v="211"/>
    <s v="Diabetes"/>
    <s v="No"/>
    <x v="0"/>
    <x v="0"/>
    <x v="0"/>
    <x v="1"/>
  </r>
  <r>
    <x v="996"/>
    <n v="36.6"/>
    <s v="Obesity"/>
    <x v="112"/>
    <s v="Normal"/>
    <s v="Yes"/>
    <x v="0"/>
    <x v="1"/>
    <x v="3"/>
    <x v="1"/>
  </r>
  <r>
    <x v="997"/>
    <n v="35.93"/>
    <s v="Obesity"/>
    <x v="528"/>
    <s v="Diabetes"/>
    <s v="Yes"/>
    <x v="0"/>
    <x v="0"/>
    <x v="0"/>
    <x v="1"/>
  </r>
  <r>
    <x v="998"/>
    <n v="28.6"/>
    <s v="Overweight "/>
    <x v="209"/>
    <s v="Normal"/>
    <s v="Yes"/>
    <x v="0"/>
    <x v="1"/>
    <x v="3"/>
    <x v="1"/>
  </r>
  <r>
    <x v="999"/>
    <n v="39.17"/>
    <s v="Obesity"/>
    <x v="325"/>
    <s v="Normal"/>
    <s v="No"/>
    <x v="0"/>
    <x v="0"/>
    <x v="0"/>
    <x v="1"/>
  </r>
  <r>
    <x v="1000"/>
    <n v="26.41"/>
    <s v="Overweight "/>
    <x v="74"/>
    <s v="Prediabetes "/>
    <s v="Yes"/>
    <x v="0"/>
    <x v="1"/>
    <x v="3"/>
    <x v="1"/>
  </r>
  <r>
    <x v="1001"/>
    <n v="30.63"/>
    <s v="Obesity"/>
    <x v="330"/>
    <s v="Prediabetes "/>
    <s v="Yes"/>
    <x v="0"/>
    <x v="0"/>
    <x v="0"/>
    <x v="1"/>
  </r>
  <r>
    <x v="1002"/>
    <n v="31.73"/>
    <s v="Obesity"/>
    <x v="179"/>
    <s v="Diabetes"/>
    <s v="Yes"/>
    <x v="0"/>
    <x v="0"/>
    <x v="1"/>
    <x v="1"/>
  </r>
  <r>
    <x v="1003"/>
    <n v="30.7"/>
    <s v="Obesity"/>
    <x v="361"/>
    <s v="Normal"/>
    <s v="No"/>
    <x v="0"/>
    <x v="0"/>
    <x v="1"/>
    <x v="1"/>
  </r>
  <r>
    <x v="1004"/>
    <n v="25.934999999999999"/>
    <s v="Overweight "/>
    <x v="10"/>
    <s v="Prediabetes "/>
    <s v="Yes"/>
    <x v="0"/>
    <x v="0"/>
    <x v="1"/>
    <x v="1"/>
  </r>
  <r>
    <x v="1005"/>
    <n v="35.9"/>
    <s v="Obesity"/>
    <x v="239"/>
    <s v="Normal"/>
    <s v="Yes"/>
    <x v="0"/>
    <x v="1"/>
    <x v="3"/>
    <x v="1"/>
  </r>
  <r>
    <x v="1006"/>
    <n v="26.7"/>
    <s v="Overweight "/>
    <x v="111"/>
    <s v="Normal"/>
    <s v="Yes"/>
    <x v="0"/>
    <x v="1"/>
    <x v="3"/>
    <x v="1"/>
  </r>
  <r>
    <x v="1007"/>
    <n v="33.71"/>
    <s v="Obesity"/>
    <x v="529"/>
    <s v="Normal"/>
    <s v="No"/>
    <x v="0"/>
    <x v="0"/>
    <x v="0"/>
    <x v="1"/>
  </r>
  <r>
    <x v="1008"/>
    <n v="41.91"/>
    <s v="Obesity"/>
    <x v="329"/>
    <s v="Normal"/>
    <s v="Yes"/>
    <x v="0"/>
    <x v="0"/>
    <x v="1"/>
    <x v="1"/>
  </r>
  <r>
    <x v="1009"/>
    <n v="39.82"/>
    <s v="Obesity"/>
    <x v="3"/>
    <s v="Prediabetes "/>
    <s v="Yes"/>
    <x v="0"/>
    <x v="0"/>
    <x v="1"/>
    <x v="1"/>
  </r>
  <r>
    <x v="1010"/>
    <n v="28.12"/>
    <s v="Overweight "/>
    <x v="145"/>
    <s v="Normal"/>
    <s v="No"/>
    <x v="0"/>
    <x v="0"/>
    <x v="1"/>
    <x v="1"/>
  </r>
  <r>
    <x v="1011"/>
    <n v="26.98"/>
    <s v="Overweight "/>
    <x v="241"/>
    <s v="Diabetes"/>
    <s v="Yes"/>
    <x v="0"/>
    <x v="0"/>
    <x v="0"/>
    <x v="1"/>
  </r>
  <r>
    <x v="1012"/>
    <n v="27.2"/>
    <s v="Overweight "/>
    <x v="87"/>
    <s v="Prediabetes "/>
    <s v="Yes"/>
    <x v="0"/>
    <x v="0"/>
    <x v="1"/>
    <x v="1"/>
  </r>
  <r>
    <x v="1013"/>
    <n v="25.3"/>
    <s v="Overweight "/>
    <x v="27"/>
    <s v="Normal"/>
    <s v="Yes"/>
    <x v="0"/>
    <x v="0"/>
    <x v="1"/>
    <x v="1"/>
  </r>
  <r>
    <x v="1014"/>
    <n v="30.25"/>
    <s v="Obesity"/>
    <x v="307"/>
    <s v="Diabetes"/>
    <s v="No"/>
    <x v="0"/>
    <x v="0"/>
    <x v="0"/>
    <x v="1"/>
  </r>
  <r>
    <x v="1015"/>
    <n v="54"/>
    <s v="Obesity"/>
    <x v="82"/>
    <s v="Normal"/>
    <s v="Yes"/>
    <x v="1"/>
    <x v="0"/>
    <x v="1"/>
    <x v="1"/>
  </r>
  <r>
    <x v="1016"/>
    <n v="51.86"/>
    <s v="Obesity"/>
    <x v="134"/>
    <s v="Normal"/>
    <s v="Yes"/>
    <x v="0"/>
    <x v="0"/>
    <x v="0"/>
    <x v="1"/>
  </r>
  <r>
    <x v="1017"/>
    <n v="31.39"/>
    <s v="Obesity"/>
    <x v="530"/>
    <s v="Diabetes"/>
    <s v="No"/>
    <x v="0"/>
    <x v="0"/>
    <x v="0"/>
    <x v="1"/>
  </r>
  <r>
    <x v="1018"/>
    <n v="39.97"/>
    <s v="Obesity"/>
    <x v="122"/>
    <s v="Normal"/>
    <s v="No"/>
    <x v="0"/>
    <x v="0"/>
    <x v="0"/>
    <x v="1"/>
  </r>
  <r>
    <x v="1019"/>
    <n v="41.23"/>
    <s v="Obesity"/>
    <x v="457"/>
    <s v="Diabetes"/>
    <s v="No"/>
    <x v="0"/>
    <x v="0"/>
    <x v="0"/>
    <x v="1"/>
  </r>
  <r>
    <x v="1020"/>
    <n v="49.45"/>
    <s v="Obesity"/>
    <x v="267"/>
    <s v="Normal"/>
    <s v="Yes"/>
    <x v="0"/>
    <x v="0"/>
    <x v="0"/>
    <x v="1"/>
  </r>
  <r>
    <x v="1021"/>
    <n v="41.04"/>
    <s v="Obesity"/>
    <x v="450"/>
    <s v="Normal"/>
    <s v="No"/>
    <x v="0"/>
    <x v="0"/>
    <x v="0"/>
    <x v="1"/>
  </r>
  <r>
    <x v="1022"/>
    <n v="27.93"/>
    <s v="Overweight "/>
    <x v="531"/>
    <s v="Diabetes"/>
    <s v="No"/>
    <x v="0"/>
    <x v="0"/>
    <x v="0"/>
    <x v="1"/>
  </r>
  <r>
    <x v="1023"/>
    <n v="21.01"/>
    <s v="Normal Weight"/>
    <x v="36"/>
    <s v="Diabetes"/>
    <s v="No"/>
    <x v="0"/>
    <x v="0"/>
    <x v="0"/>
    <x v="1"/>
  </r>
  <r>
    <x v="1024"/>
    <n v="52.37"/>
    <s v="Obesity"/>
    <x v="388"/>
    <s v="Normal"/>
    <s v="Yes"/>
    <x v="1"/>
    <x v="0"/>
    <x v="1"/>
    <x v="1"/>
  </r>
  <r>
    <x v="1025"/>
    <n v="40.369999999999997"/>
    <s v="Obesity"/>
    <x v="465"/>
    <s v="Diabetes"/>
    <s v="No"/>
    <x v="0"/>
    <x v="0"/>
    <x v="0"/>
    <x v="1"/>
  </r>
  <r>
    <x v="1026"/>
    <n v="41.47"/>
    <s v="Obesity"/>
    <x v="532"/>
    <s v="Diabetes"/>
    <s v="No"/>
    <x v="0"/>
    <x v="0"/>
    <x v="1"/>
    <x v="1"/>
  </r>
  <r>
    <x v="1027"/>
    <n v="33.725000000000001"/>
    <s v="Obesity"/>
    <x v="49"/>
    <s v="Normal"/>
    <s v="Yes"/>
    <x v="0"/>
    <x v="0"/>
    <x v="1"/>
    <x v="1"/>
  </r>
  <r>
    <x v="1028"/>
    <n v="28.1"/>
    <s v="Overweight "/>
    <x v="533"/>
    <s v="Diabetes"/>
    <s v="No"/>
    <x v="0"/>
    <x v="0"/>
    <x v="0"/>
    <x v="1"/>
  </r>
  <r>
    <x v="1029"/>
    <n v="37.43"/>
    <s v="Obesity"/>
    <x v="261"/>
    <s v="Normal"/>
    <s v="Yes"/>
    <x v="0"/>
    <x v="1"/>
    <x v="3"/>
    <x v="1"/>
  </r>
  <r>
    <x v="1030"/>
    <n v="23.7"/>
    <s v="Normal Weight"/>
    <x v="446"/>
    <s v="Diabetes"/>
    <s v="No"/>
    <x v="0"/>
    <x v="0"/>
    <x v="0"/>
    <x v="1"/>
  </r>
  <r>
    <x v="1031"/>
    <n v="24.795000000000002"/>
    <s v="Normal Weight"/>
    <x v="212"/>
    <s v="Normal"/>
    <s v="Yes"/>
    <x v="0"/>
    <x v="1"/>
    <x v="3"/>
    <x v="1"/>
  </r>
  <r>
    <x v="1032"/>
    <n v="31.9"/>
    <s v="Obesity"/>
    <x v="43"/>
    <s v="Diabetes"/>
    <s v="No"/>
    <x v="0"/>
    <x v="0"/>
    <x v="0"/>
    <x v="1"/>
  </r>
  <r>
    <x v="1033"/>
    <n v="32.68"/>
    <s v="Obesity"/>
    <x v="534"/>
    <s v="Diabetes"/>
    <s v="No"/>
    <x v="0"/>
    <x v="0"/>
    <x v="0"/>
    <x v="1"/>
  </r>
  <r>
    <x v="1034"/>
    <n v="47.13"/>
    <s v="Obesity"/>
    <x v="283"/>
    <s v="Normal"/>
    <s v="No"/>
    <x v="0"/>
    <x v="0"/>
    <x v="0"/>
    <x v="1"/>
  </r>
  <r>
    <x v="1035"/>
    <n v="36.67"/>
    <s v="Obesity"/>
    <x v="535"/>
    <s v="Diabetes"/>
    <s v="No"/>
    <x v="0"/>
    <x v="0"/>
    <x v="0"/>
    <x v="1"/>
  </r>
  <r>
    <x v="1036"/>
    <n v="33.630000000000003"/>
    <s v="Obesity"/>
    <x v="291"/>
    <s v="Diabetes"/>
    <s v="No"/>
    <x v="0"/>
    <x v="0"/>
    <x v="0"/>
    <x v="1"/>
  </r>
  <r>
    <x v="1037"/>
    <n v="32.67"/>
    <s v="Obesity"/>
    <x v="536"/>
    <s v="Diabetes"/>
    <s v="Yes"/>
    <x v="0"/>
    <x v="0"/>
    <x v="0"/>
    <x v="1"/>
  </r>
  <r>
    <x v="1038"/>
    <n v="33.299999999999997"/>
    <s v="Obesity"/>
    <x v="296"/>
    <s v="Diabetes"/>
    <s v="Yes"/>
    <x v="0"/>
    <x v="0"/>
    <x v="1"/>
    <x v="1"/>
  </r>
  <r>
    <x v="1039"/>
    <n v="30.78"/>
    <s v="Obesity"/>
    <x v="537"/>
    <s v="Diabetes"/>
    <s v="Yes"/>
    <x v="0"/>
    <x v="0"/>
    <x v="1"/>
    <x v="1"/>
  </r>
  <r>
    <x v="1040"/>
    <n v="28.975000000000001"/>
    <s v="Overweight "/>
    <x v="469"/>
    <s v="Diabetes"/>
    <s v="Yes"/>
    <x v="0"/>
    <x v="0"/>
    <x v="0"/>
    <x v="1"/>
  </r>
  <r>
    <x v="1041"/>
    <n v="33.4"/>
    <s v="Obesity"/>
    <x v="95"/>
    <s v="Normal"/>
    <s v="No"/>
    <x v="0"/>
    <x v="0"/>
    <x v="0"/>
    <x v="1"/>
  </r>
  <r>
    <x v="1042"/>
    <n v="21.5"/>
    <s v="Normal Weight"/>
    <x v="68"/>
    <s v="Diabetes"/>
    <s v="Yes"/>
    <x v="0"/>
    <x v="0"/>
    <x v="0"/>
    <x v="1"/>
  </r>
  <r>
    <x v="1043"/>
    <n v="38.14"/>
    <s v="Obesity"/>
    <x v="85"/>
    <s v="Prediabetes "/>
    <s v="No"/>
    <x v="0"/>
    <x v="0"/>
    <x v="0"/>
    <x v="1"/>
  </r>
  <r>
    <x v="1044"/>
    <n v="35.42"/>
    <s v="Obesity"/>
    <x v="234"/>
    <s v="Diabetes"/>
    <s v="Yes"/>
    <x v="0"/>
    <x v="0"/>
    <x v="3"/>
    <x v="1"/>
  </r>
  <r>
    <x v="1045"/>
    <n v="35.625"/>
    <s v="Obesity"/>
    <x v="9"/>
    <s v="Diabetes"/>
    <s v="No"/>
    <x v="0"/>
    <x v="0"/>
    <x v="0"/>
    <x v="1"/>
  </r>
  <r>
    <x v="1046"/>
    <n v="45.51"/>
    <s v="Obesity"/>
    <x v="538"/>
    <s v="Normal"/>
    <s v="No"/>
    <x v="0"/>
    <x v="0"/>
    <x v="3"/>
    <x v="1"/>
  </r>
  <r>
    <x v="1047"/>
    <n v="37.1"/>
    <s v="Obesity"/>
    <x v="463"/>
    <s v="Diabetes"/>
    <s v="Yes"/>
    <x v="0"/>
    <x v="0"/>
    <x v="0"/>
    <x v="1"/>
  </r>
  <r>
    <x v="1048"/>
    <n v="30.5"/>
    <s v="Obesity"/>
    <x v="539"/>
    <s v="Diabetes"/>
    <s v="Yes"/>
    <x v="0"/>
    <x v="0"/>
    <x v="0"/>
    <x v="1"/>
  </r>
  <r>
    <x v="1049"/>
    <n v="28.16"/>
    <s v="Overweight "/>
    <x v="209"/>
    <s v="Normal"/>
    <s v="No"/>
    <x v="0"/>
    <x v="0"/>
    <x v="1"/>
    <x v="1"/>
  </r>
  <r>
    <x v="1050"/>
    <n v="29.1"/>
    <s v="Overweight "/>
    <x v="409"/>
    <s v="Normal"/>
    <s v="Yes"/>
    <x v="0"/>
    <x v="0"/>
    <x v="0"/>
    <x v="1"/>
  </r>
  <r>
    <x v="1051"/>
    <n v="30.22"/>
    <s v="Obesity"/>
    <x v="347"/>
    <s v="Normal"/>
    <s v="No"/>
    <x v="0"/>
    <x v="0"/>
    <x v="0"/>
    <x v="1"/>
  </r>
  <r>
    <x v="1052"/>
    <n v="24.29"/>
    <s v="Normal Weight"/>
    <x v="290"/>
    <s v="Diabetes"/>
    <s v="No"/>
    <x v="0"/>
    <x v="0"/>
    <x v="0"/>
    <x v="1"/>
  </r>
  <r>
    <x v="1053"/>
    <n v="29.39"/>
    <s v="Overweight "/>
    <x v="193"/>
    <s v="Normal"/>
    <s v="Yes"/>
    <x v="0"/>
    <x v="0"/>
    <x v="0"/>
    <x v="1"/>
  </r>
  <r>
    <x v="1054"/>
    <n v="25.66"/>
    <s v="Overweight "/>
    <x v="473"/>
    <s v="Normal"/>
    <s v="Yes"/>
    <x v="0"/>
    <x v="0"/>
    <x v="3"/>
    <x v="1"/>
  </r>
  <r>
    <x v="1055"/>
    <n v="39.11"/>
    <s v="Obesity"/>
    <x v="231"/>
    <s v="Prediabetes "/>
    <s v="No"/>
    <x v="0"/>
    <x v="0"/>
    <x v="0"/>
    <x v="1"/>
  </r>
  <r>
    <x v="1056"/>
    <n v="43.78"/>
    <s v="Obesity"/>
    <x v="268"/>
    <s v="Prediabetes "/>
    <s v="No"/>
    <x v="0"/>
    <x v="0"/>
    <x v="3"/>
    <x v="1"/>
  </r>
  <r>
    <x v="1057"/>
    <n v="24.35"/>
    <s v="Normal Weight"/>
    <x v="232"/>
    <s v="Diabetes"/>
    <s v="No"/>
    <x v="0"/>
    <x v="0"/>
    <x v="0"/>
    <x v="1"/>
  </r>
  <r>
    <x v="1058"/>
    <n v="40.299999999999997"/>
    <s v="Obesity"/>
    <x v="352"/>
    <s v="Normal"/>
    <s v="Yes"/>
    <x v="0"/>
    <x v="0"/>
    <x v="1"/>
    <x v="1"/>
  </r>
  <r>
    <x v="1059"/>
    <n v="32.774999999999999"/>
    <s v="Obesity"/>
    <x v="439"/>
    <s v="Diabetes"/>
    <s v="Yes"/>
    <x v="0"/>
    <x v="0"/>
    <x v="0"/>
    <x v="1"/>
  </r>
  <r>
    <x v="1060"/>
    <n v="39.6"/>
    <s v="Obesity"/>
    <x v="78"/>
    <s v="Normal"/>
    <s v="Yes"/>
    <x v="0"/>
    <x v="0"/>
    <x v="1"/>
    <x v="1"/>
  </r>
  <r>
    <x v="1061"/>
    <n v="30.97"/>
    <s v="Obesity"/>
    <x v="540"/>
    <s v="Normal"/>
    <s v="No"/>
    <x v="0"/>
    <x v="0"/>
    <x v="1"/>
    <x v="1"/>
  </r>
  <r>
    <x v="1062"/>
    <n v="27.645"/>
    <s v="Overweight "/>
    <x v="541"/>
    <s v="Diabetes"/>
    <s v="Yes"/>
    <x v="0"/>
    <x v="0"/>
    <x v="0"/>
    <x v="1"/>
  </r>
  <r>
    <x v="1063"/>
    <n v="34.43"/>
    <s v="Obesity"/>
    <x v="10"/>
    <s v="Prediabetes "/>
    <s v="Yes"/>
    <x v="0"/>
    <x v="0"/>
    <x v="1"/>
    <x v="1"/>
  </r>
  <r>
    <x v="1064"/>
    <n v="39.6"/>
    <s v="Obesity"/>
    <x v="321"/>
    <s v="Normal"/>
    <s v="Yes"/>
    <x v="0"/>
    <x v="1"/>
    <x v="3"/>
    <x v="1"/>
  </r>
  <r>
    <x v="1065"/>
    <n v="22.1"/>
    <s v="Normal Weight"/>
    <x v="347"/>
    <s v="Normal"/>
    <s v="Yes"/>
    <x v="0"/>
    <x v="0"/>
    <x v="1"/>
    <x v="1"/>
  </r>
  <r>
    <x v="1066"/>
    <n v="33.25"/>
    <s v="Obesity"/>
    <x v="409"/>
    <s v="Normal"/>
    <s v="Yes"/>
    <x v="0"/>
    <x v="1"/>
    <x v="3"/>
    <x v="1"/>
  </r>
  <r>
    <x v="1067"/>
    <n v="33.33"/>
    <s v="Obesity"/>
    <x v="542"/>
    <s v="Diabetes"/>
    <s v="No"/>
    <x v="0"/>
    <x v="0"/>
    <x v="0"/>
    <x v="1"/>
  </r>
  <r>
    <x v="1068"/>
    <n v="30.5"/>
    <s v="Obesity"/>
    <x v="9"/>
    <s v="Diabetes"/>
    <s v="No"/>
    <x v="0"/>
    <x v="0"/>
    <x v="0"/>
    <x v="1"/>
  </r>
  <r>
    <x v="1069"/>
    <n v="30.3"/>
    <s v="Obesity"/>
    <x v="180"/>
    <s v="Normal"/>
    <s v="No"/>
    <x v="0"/>
    <x v="0"/>
    <x v="0"/>
    <x v="1"/>
  </r>
  <r>
    <x v="1070"/>
    <n v="26.22"/>
    <s v="Overweight "/>
    <x v="334"/>
    <s v="Prediabetes "/>
    <s v="No"/>
    <x v="0"/>
    <x v="0"/>
    <x v="1"/>
    <x v="1"/>
  </r>
  <r>
    <x v="1071"/>
    <n v="29.99"/>
    <s v="Obesity"/>
    <x v="543"/>
    <s v="Diabetes"/>
    <s v="No"/>
    <x v="0"/>
    <x v="0"/>
    <x v="0"/>
    <x v="1"/>
  </r>
  <r>
    <x v="1072"/>
    <n v="36.380000000000003"/>
    <s v="Obesity"/>
    <x v="213"/>
    <s v="Prediabetes "/>
    <s v="No"/>
    <x v="0"/>
    <x v="0"/>
    <x v="3"/>
    <x v="1"/>
  </r>
  <r>
    <x v="1073"/>
    <n v="31.16"/>
    <s v="Obesity"/>
    <x v="228"/>
    <s v="Normal"/>
    <s v="Yes"/>
    <x v="0"/>
    <x v="1"/>
    <x v="3"/>
    <x v="1"/>
  </r>
  <r>
    <x v="1074"/>
    <n v="25.55"/>
    <s v="Overweight "/>
    <x v="98"/>
    <s v="Normal"/>
    <s v="Yes"/>
    <x v="0"/>
    <x v="0"/>
    <x v="3"/>
    <x v="1"/>
  </r>
  <r>
    <x v="1075"/>
    <n v="28.77"/>
    <s v="Overweight "/>
    <x v="544"/>
    <s v="Normal"/>
    <s v="Yes"/>
    <x v="0"/>
    <x v="0"/>
    <x v="0"/>
    <x v="1"/>
  </r>
  <r>
    <x v="1076"/>
    <n v="23.14"/>
    <s v="Normal Weight"/>
    <x v="325"/>
    <s v="Normal"/>
    <s v="Yes"/>
    <x v="0"/>
    <x v="0"/>
    <x v="3"/>
    <x v="1"/>
  </r>
  <r>
    <x v="1077"/>
    <n v="39.6"/>
    <s v="Obesity"/>
    <x v="545"/>
    <s v="Diabetes"/>
    <s v="No"/>
    <x v="0"/>
    <x v="0"/>
    <x v="0"/>
    <x v="1"/>
  </r>
  <r>
    <x v="1078"/>
    <n v="29.2"/>
    <s v="Overweight "/>
    <x v="546"/>
    <s v="Diabetes"/>
    <s v="No"/>
    <x v="0"/>
    <x v="0"/>
    <x v="0"/>
    <x v="1"/>
  </r>
  <r>
    <x v="1079"/>
    <n v="32.774999999999999"/>
    <s v="Obesity"/>
    <x v="547"/>
    <s v="Diabetes"/>
    <s v="No"/>
    <x v="0"/>
    <x v="0"/>
    <x v="0"/>
    <x v="1"/>
  </r>
  <r>
    <x v="1080"/>
    <n v="24.035"/>
    <s v="Normal Weight"/>
    <x v="519"/>
    <s v="Diabetes"/>
    <s v="No"/>
    <x v="0"/>
    <x v="0"/>
    <x v="0"/>
    <x v="1"/>
  </r>
  <r>
    <x v="1081"/>
    <n v="30.55"/>
    <s v="Obesity"/>
    <x v="256"/>
    <s v="Prediabetes "/>
    <s v="No"/>
    <x v="0"/>
    <x v="1"/>
    <x v="3"/>
    <x v="1"/>
  </r>
  <r>
    <x v="1082"/>
    <n v="28.81"/>
    <s v="Overweight "/>
    <x v="548"/>
    <s v="Diabetes"/>
    <s v="No"/>
    <x v="0"/>
    <x v="0"/>
    <x v="1"/>
    <x v="1"/>
  </r>
  <r>
    <x v="1083"/>
    <n v="31.66"/>
    <s v="Obesity"/>
    <x v="92"/>
    <s v="Normal"/>
    <s v="No"/>
    <x v="0"/>
    <x v="0"/>
    <x v="0"/>
    <x v="1"/>
  </r>
  <r>
    <x v="1084"/>
    <n v="28.215"/>
    <s v="Overweight "/>
    <x v="549"/>
    <s v="Diabetes"/>
    <s v="Yes"/>
    <x v="0"/>
    <x v="0"/>
    <x v="3"/>
    <x v="1"/>
  </r>
  <r>
    <x v="1085"/>
    <n v="26.12"/>
    <s v="Overweight "/>
    <x v="550"/>
    <s v="Normal"/>
    <s v="Yes"/>
    <x v="0"/>
    <x v="1"/>
    <x v="3"/>
    <x v="1"/>
  </r>
  <r>
    <x v="1086"/>
    <n v="36.630000000000003"/>
    <s v="Obesity"/>
    <x v="551"/>
    <s v="Diabetes"/>
    <s v="No"/>
    <x v="0"/>
    <x v="0"/>
    <x v="1"/>
    <x v="1"/>
  </r>
  <r>
    <x v="1087"/>
    <n v="33.344999999999999"/>
    <s v="Obesity"/>
    <x v="524"/>
    <s v="Diabetes"/>
    <s v="No"/>
    <x v="0"/>
    <x v="0"/>
    <x v="1"/>
    <x v="1"/>
  </r>
  <r>
    <x v="1088"/>
    <n v="27.11"/>
    <s v="Overweight "/>
    <x v="381"/>
    <s v="Diabetes"/>
    <s v="No"/>
    <x v="0"/>
    <x v="0"/>
    <x v="0"/>
    <x v="1"/>
  </r>
  <r>
    <x v="1089"/>
    <n v="26.6"/>
    <s v="Overweight "/>
    <x v="173"/>
    <s v="Normal"/>
    <s v="Yes"/>
    <x v="0"/>
    <x v="1"/>
    <x v="3"/>
    <x v="1"/>
  </r>
  <r>
    <x v="1090"/>
    <n v="30.41"/>
    <s v="Obesity"/>
    <x v="55"/>
    <s v="Diabetes"/>
    <s v="No"/>
    <x v="0"/>
    <x v="0"/>
    <x v="0"/>
    <x v="1"/>
  </r>
  <r>
    <x v="1091"/>
    <n v="28.98"/>
    <s v="Overweight "/>
    <x v="64"/>
    <s v="Diabetes"/>
    <s v="No"/>
    <x v="0"/>
    <x v="0"/>
    <x v="1"/>
    <x v="1"/>
  </r>
  <r>
    <x v="1092"/>
    <n v="31.24"/>
    <s v="Obesity"/>
    <x v="552"/>
    <s v="Diabetes"/>
    <s v="No"/>
    <x v="0"/>
    <x v="0"/>
    <x v="0"/>
    <x v="1"/>
  </r>
  <r>
    <x v="1093"/>
    <n v="31.54"/>
    <s v="Obesity"/>
    <x v="321"/>
    <s v="Normal"/>
    <s v="No"/>
    <x v="0"/>
    <x v="0"/>
    <x v="0"/>
    <x v="1"/>
  </r>
  <r>
    <x v="1094"/>
    <n v="38.6"/>
    <s v="Obesity"/>
    <x v="463"/>
    <s v="Diabetes"/>
    <s v="Yes"/>
    <x v="0"/>
    <x v="0"/>
    <x v="1"/>
    <x v="1"/>
  </r>
  <r>
    <x v="1095"/>
    <n v="37.950000000000003"/>
    <s v="Obesity"/>
    <x v="87"/>
    <s v="Prediabetes "/>
    <s v="No"/>
    <x v="0"/>
    <x v="0"/>
    <x v="0"/>
    <x v="1"/>
  </r>
  <r>
    <x v="1096"/>
    <n v="38.97"/>
    <s v="Obesity"/>
    <x v="89"/>
    <s v="Normal"/>
    <s v="No"/>
    <x v="0"/>
    <x v="0"/>
    <x v="0"/>
    <x v="1"/>
  </r>
  <r>
    <x v="1097"/>
    <n v="21.2"/>
    <s v="Normal Weight"/>
    <x v="553"/>
    <s v="Diabetes"/>
    <s v="No"/>
    <x v="0"/>
    <x v="0"/>
    <x v="0"/>
    <x v="1"/>
  </r>
  <r>
    <x v="1098"/>
    <n v="23.96"/>
    <s v="Normal Weight"/>
    <x v="8"/>
    <s v="Diabetes"/>
    <s v="Yes"/>
    <x v="0"/>
    <x v="1"/>
    <x v="3"/>
    <x v="1"/>
  </r>
  <r>
    <x v="1099"/>
    <n v="35.93"/>
    <s v="Obesity"/>
    <x v="554"/>
    <s v="Diabetes"/>
    <s v="Yes"/>
    <x v="0"/>
    <x v="0"/>
    <x v="3"/>
    <x v="1"/>
  </r>
  <r>
    <x v="1100"/>
    <n v="26.11"/>
    <s v="Overweight "/>
    <x v="555"/>
    <s v="Diabetes"/>
    <s v="Yes"/>
    <x v="0"/>
    <x v="0"/>
    <x v="1"/>
    <x v="1"/>
  </r>
  <r>
    <x v="1101"/>
    <n v="32.299999999999997"/>
    <s v="Obesity"/>
    <x v="556"/>
    <s v="Diabetes"/>
    <s v="No"/>
    <x v="0"/>
    <x v="0"/>
    <x v="1"/>
    <x v="1"/>
  </r>
  <r>
    <x v="1102"/>
    <n v="28.69"/>
    <s v="Overweight "/>
    <x v="557"/>
    <s v="Diabetes"/>
    <s v="No"/>
    <x v="0"/>
    <x v="0"/>
    <x v="1"/>
    <x v="1"/>
  </r>
  <r>
    <x v="1103"/>
    <n v="31.28"/>
    <s v="Obesity"/>
    <x v="457"/>
    <s v="Diabetes"/>
    <s v="Yes"/>
    <x v="0"/>
    <x v="0"/>
    <x v="3"/>
    <x v="1"/>
  </r>
  <r>
    <x v="1104"/>
    <n v="30.21"/>
    <s v="Obesity"/>
    <x v="558"/>
    <s v="Diabetes"/>
    <s v="No"/>
    <x v="0"/>
    <x v="0"/>
    <x v="0"/>
    <x v="1"/>
  </r>
  <r>
    <x v="1105"/>
    <n v="38.28"/>
    <s v="Obesity"/>
    <x v="559"/>
    <s v="Diabetes"/>
    <s v="Yes"/>
    <x v="0"/>
    <x v="0"/>
    <x v="0"/>
    <x v="1"/>
  </r>
  <r>
    <x v="1106"/>
    <n v="29.9"/>
    <s v="Obesity"/>
    <x v="254"/>
    <s v="Diabetes"/>
    <s v="Yes"/>
    <x v="0"/>
    <x v="0"/>
    <x v="0"/>
    <x v="1"/>
  </r>
  <r>
    <x v="1107"/>
    <n v="23.18"/>
    <s v="Normal Weight"/>
    <x v="560"/>
    <s v="Diabetes"/>
    <s v="Yes"/>
    <x v="0"/>
    <x v="0"/>
    <x v="1"/>
    <x v="1"/>
  </r>
  <r>
    <x v="1108"/>
    <n v="33.020000000000003"/>
    <s v="Obesity"/>
    <x v="103"/>
    <s v="Normal"/>
    <s v="Yes"/>
    <x v="0"/>
    <x v="0"/>
    <x v="0"/>
    <x v="1"/>
  </r>
  <r>
    <x v="1109"/>
    <n v="27.29"/>
    <s v="Overweight "/>
    <x v="561"/>
    <s v="Prediabetes "/>
    <s v="No"/>
    <x v="0"/>
    <x v="0"/>
    <x v="1"/>
    <x v="1"/>
  </r>
  <r>
    <x v="1110"/>
    <n v="23.18"/>
    <s v="Normal Weight"/>
    <x v="525"/>
    <s v="Diabetes"/>
    <s v="No"/>
    <x v="0"/>
    <x v="0"/>
    <x v="1"/>
    <x v="1"/>
  </r>
  <r>
    <x v="1111"/>
    <n v="32.659999999999997"/>
    <s v="Obesity"/>
    <x v="282"/>
    <s v="Diabetes"/>
    <s v="Yes"/>
    <x v="0"/>
    <x v="0"/>
    <x v="0"/>
    <x v="1"/>
  </r>
  <r>
    <x v="1112"/>
    <n v="30.78"/>
    <s v="Obesity"/>
    <x v="447"/>
    <s v="Diabetes"/>
    <s v="No"/>
    <x v="0"/>
    <x v="0"/>
    <x v="0"/>
    <x v="1"/>
  </r>
  <r>
    <x v="1113"/>
    <n v="47.2"/>
    <s v="Obesity"/>
    <x v="109"/>
    <s v="Prediabetes "/>
    <s v="Yes"/>
    <x v="0"/>
    <x v="1"/>
    <x v="3"/>
    <x v="1"/>
  </r>
  <r>
    <x v="1114"/>
    <n v="31.6"/>
    <s v="Obesity"/>
    <x v="56"/>
    <s v="Prediabetes "/>
    <s v="No"/>
    <x v="0"/>
    <x v="0"/>
    <x v="1"/>
    <x v="1"/>
  </r>
  <r>
    <x v="1115"/>
    <n v="33.914999999999999"/>
    <s v="Obesity"/>
    <x v="485"/>
    <s v="Diabetes"/>
    <s v="Yes"/>
    <x v="0"/>
    <x v="0"/>
    <x v="3"/>
    <x v="1"/>
  </r>
  <r>
    <x v="1116"/>
    <n v="23.54"/>
    <s v="Normal Weight"/>
    <x v="199"/>
    <s v="Normal"/>
    <s v="No"/>
    <x v="0"/>
    <x v="0"/>
    <x v="1"/>
    <x v="1"/>
  </r>
  <r>
    <x v="1117"/>
    <n v="27.074999999999999"/>
    <s v="Overweight "/>
    <x v="500"/>
    <s v="Normal"/>
    <s v="No"/>
    <x v="0"/>
    <x v="0"/>
    <x v="1"/>
    <x v="1"/>
  </r>
  <r>
    <x v="1118"/>
    <n v="25.8"/>
    <s v="Overweight "/>
    <x v="315"/>
    <s v="Normal"/>
    <s v="Yes"/>
    <x v="0"/>
    <x v="0"/>
    <x v="0"/>
    <x v="1"/>
  </r>
  <r>
    <x v="1119"/>
    <n v="36.1"/>
    <s v="Obesity"/>
    <x v="473"/>
    <s v="Normal"/>
    <s v="Yes"/>
    <x v="0"/>
    <x v="1"/>
    <x v="3"/>
    <x v="1"/>
  </r>
  <r>
    <x v="1120"/>
    <n v="30.495000000000001"/>
    <s v="Obesity"/>
    <x v="300"/>
    <s v="Prediabetes "/>
    <s v="Yes"/>
    <x v="0"/>
    <x v="1"/>
    <x v="3"/>
    <x v="1"/>
  </r>
  <r>
    <x v="1121"/>
    <n v="21.4"/>
    <s v="Normal Weight"/>
    <x v="562"/>
    <s v="Prediabetes "/>
    <s v="Yes"/>
    <x v="0"/>
    <x v="1"/>
    <x v="3"/>
    <x v="1"/>
  </r>
  <r>
    <x v="1122"/>
    <n v="32.299999999999997"/>
    <s v="Obesity"/>
    <x v="172"/>
    <s v="Diabetes"/>
    <s v="No"/>
    <x v="0"/>
    <x v="0"/>
    <x v="0"/>
    <x v="1"/>
  </r>
  <r>
    <x v="1123"/>
    <n v="29.78"/>
    <s v="Overweight "/>
    <x v="561"/>
    <s v="Prediabetes "/>
    <s v="No"/>
    <x v="0"/>
    <x v="1"/>
    <x v="3"/>
    <x v="1"/>
  </r>
  <r>
    <x v="1124"/>
    <n v="34.76"/>
    <s v="Obesity"/>
    <x v="563"/>
    <s v="Prediabetes "/>
    <s v="Yes"/>
    <x v="0"/>
    <x v="0"/>
    <x v="3"/>
    <x v="1"/>
  </r>
  <r>
    <x v="1125"/>
    <n v="18.335000000000001"/>
    <s v="Underweight "/>
    <x v="564"/>
    <s v="Diabetes"/>
    <s v="Yes"/>
    <x v="0"/>
    <x v="0"/>
    <x v="1"/>
    <x v="1"/>
  </r>
  <r>
    <x v="1126"/>
    <n v="32.299999999999997"/>
    <s v="Obesity"/>
    <x v="399"/>
    <s v="Diabetes"/>
    <s v="No"/>
    <x v="0"/>
    <x v="0"/>
    <x v="0"/>
    <x v="1"/>
  </r>
  <r>
    <x v="1127"/>
    <n v="27.74"/>
    <s v="Overweight "/>
    <x v="410"/>
    <s v="Diabetes"/>
    <s v="No"/>
    <x v="0"/>
    <x v="0"/>
    <x v="0"/>
    <x v="1"/>
  </r>
  <r>
    <x v="1128"/>
    <n v="24"/>
    <s v="Normal Weight"/>
    <x v="138"/>
    <s v="Normal"/>
    <s v="Yes"/>
    <x v="0"/>
    <x v="0"/>
    <x v="3"/>
    <x v="1"/>
  </r>
  <r>
    <x v="1129"/>
    <n v="31.78"/>
    <s v="Obesity"/>
    <x v="180"/>
    <s v="Normal"/>
    <s v="Yes"/>
    <x v="0"/>
    <x v="1"/>
    <x v="3"/>
    <x v="1"/>
  </r>
  <r>
    <x v="1130"/>
    <n v="32.25"/>
    <s v="Obesity"/>
    <x v="332"/>
    <s v="Normal"/>
    <s v="Yes"/>
    <x v="0"/>
    <x v="0"/>
    <x v="0"/>
    <x v="1"/>
  </r>
  <r>
    <x v="1131"/>
    <n v="30.114999999999998"/>
    <s v="Obesity"/>
    <x v="115"/>
    <s v="Normal"/>
    <s v="No"/>
    <x v="0"/>
    <x v="0"/>
    <x v="1"/>
    <x v="1"/>
  </r>
  <r>
    <x v="1132"/>
    <n v="22.41"/>
    <s v="Normal Weight"/>
    <x v="64"/>
    <s v="Diabetes"/>
    <s v="No"/>
    <x v="0"/>
    <x v="0"/>
    <x v="0"/>
    <x v="1"/>
  </r>
  <r>
    <x v="1133"/>
    <n v="45.72"/>
    <s v="Obesity"/>
    <x v="80"/>
    <s v="Normal"/>
    <s v="Yes"/>
    <x v="0"/>
    <x v="0"/>
    <x v="0"/>
    <x v="1"/>
  </r>
  <r>
    <x v="1134"/>
    <n v="25"/>
    <s v="Overweight "/>
    <x v="134"/>
    <s v="Normal"/>
    <s v="Yes"/>
    <x v="0"/>
    <x v="0"/>
    <x v="1"/>
    <x v="1"/>
  </r>
  <r>
    <x v="1135"/>
    <n v="39.5"/>
    <s v="Obesity"/>
    <x v="485"/>
    <s v="Diabetes"/>
    <s v="No"/>
    <x v="0"/>
    <x v="0"/>
    <x v="0"/>
    <x v="1"/>
  </r>
  <r>
    <x v="1136"/>
    <n v="37.729999999999997"/>
    <s v="Obesity"/>
    <x v="565"/>
    <s v="Diabetes"/>
    <s v="No"/>
    <x v="0"/>
    <x v="0"/>
    <x v="0"/>
    <x v="1"/>
  </r>
  <r>
    <x v="1137"/>
    <n v="40.659999999999997"/>
    <s v="Obesity"/>
    <x v="220"/>
    <s v="Diabetes"/>
    <s v="No"/>
    <x v="0"/>
    <x v="0"/>
    <x v="0"/>
    <x v="1"/>
  </r>
  <r>
    <x v="1138"/>
    <n v="34.200000000000003"/>
    <s v="Obesity"/>
    <x v="566"/>
    <s v="Diabetes"/>
    <s v="No"/>
    <x v="0"/>
    <x v="0"/>
    <x v="0"/>
    <x v="1"/>
  </r>
  <r>
    <x v="1139"/>
    <n v="46.51"/>
    <s v="Obesity"/>
    <x v="85"/>
    <s v="Prediabetes "/>
    <s v="No"/>
    <x v="0"/>
    <x v="0"/>
    <x v="3"/>
    <x v="1"/>
  </r>
  <r>
    <x v="1140"/>
    <n v="28.88"/>
    <s v="Overweight "/>
    <x v="320"/>
    <s v="Normal"/>
    <s v="Yes"/>
    <x v="0"/>
    <x v="1"/>
    <x v="3"/>
    <x v="1"/>
  </r>
  <r>
    <x v="1141"/>
    <n v="33.914999999999999"/>
    <s v="Obesity"/>
    <x v="453"/>
    <s v="Diabetes"/>
    <s v="No"/>
    <x v="0"/>
    <x v="0"/>
    <x v="0"/>
    <x v="1"/>
  </r>
  <r>
    <x v="1142"/>
    <n v="24.32"/>
    <s v="Normal Weight"/>
    <x v="259"/>
    <s v="Prediabetes "/>
    <s v="Yes"/>
    <x v="0"/>
    <x v="1"/>
    <x v="3"/>
    <x v="1"/>
  </r>
  <r>
    <x v="1143"/>
    <n v="25.8"/>
    <s v="Overweight "/>
    <x v="567"/>
    <s v="Diabetes"/>
    <s v="No"/>
    <x v="0"/>
    <x v="0"/>
    <x v="0"/>
    <x v="1"/>
  </r>
  <r>
    <x v="1144"/>
    <n v="21.56"/>
    <s v="Normal Weight"/>
    <x v="525"/>
    <s v="Diabetes"/>
    <s v="No"/>
    <x v="0"/>
    <x v="0"/>
    <x v="0"/>
    <x v="1"/>
  </r>
  <r>
    <x v="1145"/>
    <n v="31.6"/>
    <s v="Obesity"/>
    <x v="423"/>
    <s v="Diabetes"/>
    <s v="No"/>
    <x v="0"/>
    <x v="0"/>
    <x v="0"/>
    <x v="1"/>
  </r>
  <r>
    <x v="1146"/>
    <n v="42.93"/>
    <s v="Obesity"/>
    <x v="375"/>
    <s v="Normal"/>
    <s v="No"/>
    <x v="0"/>
    <x v="0"/>
    <x v="3"/>
    <x v="1"/>
  </r>
  <r>
    <x v="1147"/>
    <n v="26.72"/>
    <s v="Overweight "/>
    <x v="56"/>
    <s v="Prediabetes "/>
    <s v="No"/>
    <x v="0"/>
    <x v="0"/>
    <x v="1"/>
    <x v="1"/>
  </r>
  <r>
    <x v="1148"/>
    <n v="26.67"/>
    <s v="Overweight "/>
    <x v="336"/>
    <s v="Prediabetes "/>
    <s v="No"/>
    <x v="0"/>
    <x v="0"/>
    <x v="1"/>
    <x v="1"/>
  </r>
  <r>
    <x v="1149"/>
    <n v="42.68"/>
    <s v="Obesity"/>
    <x v="568"/>
    <s v="Diabetes"/>
    <s v="No"/>
    <x v="0"/>
    <x v="0"/>
    <x v="1"/>
    <x v="1"/>
  </r>
  <r>
    <x v="1150"/>
    <n v="24.31"/>
    <s v="Normal Weight"/>
    <x v="240"/>
    <s v="Prediabetes "/>
    <s v="No"/>
    <x v="0"/>
    <x v="0"/>
    <x v="0"/>
    <x v="1"/>
  </r>
  <r>
    <x v="1151"/>
    <n v="44.75"/>
    <s v="Obesity"/>
    <x v="111"/>
    <s v="Normal"/>
    <s v="Yes"/>
    <x v="0"/>
    <x v="0"/>
    <x v="0"/>
    <x v="1"/>
  </r>
  <r>
    <x v="1152"/>
    <n v="30.78"/>
    <s v="Obesity"/>
    <x v="569"/>
    <s v="Diabetes"/>
    <s v="No"/>
    <x v="0"/>
    <x v="0"/>
    <x v="1"/>
    <x v="1"/>
  </r>
  <r>
    <x v="1153"/>
    <n v="21.86"/>
    <s v="Normal Weight"/>
    <x v="400"/>
    <s v="Diabetes"/>
    <s v="No"/>
    <x v="0"/>
    <x v="0"/>
    <x v="0"/>
    <x v="1"/>
  </r>
  <r>
    <x v="1154"/>
    <n v="49.09"/>
    <s v="Obesity"/>
    <x v="562"/>
    <s v="Prediabetes "/>
    <s v="Yes"/>
    <x v="0"/>
    <x v="0"/>
    <x v="0"/>
    <x v="1"/>
  </r>
  <r>
    <x v="1155"/>
    <n v="47.74"/>
    <s v="Obesity"/>
    <x v="424"/>
    <s v="Diabetes"/>
    <s v="Yes"/>
    <x v="0"/>
    <x v="0"/>
    <x v="1"/>
    <x v="1"/>
  </r>
  <r>
    <x v="1156"/>
    <n v="30.2"/>
    <s v="Obesity"/>
    <x v="502"/>
    <s v="Diabetes"/>
    <s v="Yes"/>
    <x v="0"/>
    <x v="0"/>
    <x v="1"/>
    <x v="1"/>
  </r>
  <r>
    <x v="1157"/>
    <n v="33.25"/>
    <s v="Obesity"/>
    <x v="513"/>
    <s v="Diabetes"/>
    <s v="Yes"/>
    <x v="0"/>
    <x v="0"/>
    <x v="1"/>
    <x v="1"/>
  </r>
  <r>
    <x v="1158"/>
    <n v="26.6"/>
    <s v="Overweight "/>
    <x v="113"/>
    <s v="Diabetes"/>
    <s v="Yes"/>
    <x v="0"/>
    <x v="0"/>
    <x v="3"/>
    <x v="1"/>
  </r>
  <r>
    <x v="1159"/>
    <n v="26.35"/>
    <s v="Overweight "/>
    <x v="200"/>
    <s v="Prediabetes "/>
    <s v="No"/>
    <x v="0"/>
    <x v="0"/>
    <x v="1"/>
    <x v="1"/>
  </r>
  <r>
    <x v="1160"/>
    <n v="39.994999999999997"/>
    <s v="Obesity"/>
    <x v="347"/>
    <s v="Normal"/>
    <s v="No"/>
    <x v="0"/>
    <x v="0"/>
    <x v="0"/>
    <x v="1"/>
  </r>
  <r>
    <x v="1161"/>
    <n v="22.92"/>
    <s v="Normal Weight"/>
    <x v="231"/>
    <s v="Prediabetes "/>
    <s v="Yes"/>
    <x v="0"/>
    <x v="0"/>
    <x v="3"/>
    <x v="1"/>
  </r>
  <r>
    <x v="1162"/>
    <n v="24.78"/>
    <s v="Normal Weight"/>
    <x v="180"/>
    <s v="Normal"/>
    <s v="Yes"/>
    <x v="0"/>
    <x v="0"/>
    <x v="1"/>
    <x v="1"/>
  </r>
  <r>
    <x v="1163"/>
    <n v="34.07"/>
    <s v="Obesity"/>
    <x v="570"/>
    <s v="Diabetes"/>
    <s v="Yes"/>
    <x v="0"/>
    <x v="0"/>
    <x v="0"/>
    <x v="1"/>
  </r>
  <r>
    <x v="1164"/>
    <n v="30.14"/>
    <s v="Obesity"/>
    <x v="571"/>
    <s v="Diabetes"/>
    <s v="No"/>
    <x v="0"/>
    <x v="0"/>
    <x v="0"/>
    <x v="1"/>
  </r>
  <r>
    <x v="1165"/>
    <n v="18.05"/>
    <s v="Underweight "/>
    <x v="457"/>
    <s v="Diabetes"/>
    <s v="No"/>
    <x v="0"/>
    <x v="0"/>
    <x v="0"/>
    <x v="1"/>
  </r>
  <r>
    <x v="1166"/>
    <n v="37.4"/>
    <s v="Obesity"/>
    <x v="521"/>
    <s v="Diabetes"/>
    <s v="Yes"/>
    <x v="0"/>
    <x v="0"/>
    <x v="1"/>
    <x v="1"/>
  </r>
  <r>
    <x v="1167"/>
    <n v="25.75"/>
    <s v="Overweight "/>
    <x v="572"/>
    <s v="Diabetes"/>
    <s v="No"/>
    <x v="0"/>
    <x v="0"/>
    <x v="0"/>
    <x v="1"/>
  </r>
  <r>
    <x v="1168"/>
    <n v="32.299999999999997"/>
    <s v="Obesity"/>
    <x v="161"/>
    <s v="Normal"/>
    <s v="No"/>
    <x v="0"/>
    <x v="0"/>
    <x v="1"/>
    <x v="1"/>
  </r>
  <r>
    <x v="1169"/>
    <n v="28.61"/>
    <s v="Overweight "/>
    <x v="136"/>
    <s v="Prediabetes "/>
    <s v="No"/>
    <x v="0"/>
    <x v="1"/>
    <x v="3"/>
    <x v="1"/>
  </r>
  <r>
    <x v="1170"/>
    <n v="45.41"/>
    <s v="Obesity"/>
    <x v="98"/>
    <s v="Normal"/>
    <s v="No"/>
    <x v="0"/>
    <x v="0"/>
    <x v="3"/>
    <x v="1"/>
  </r>
  <r>
    <x v="1171"/>
    <n v="31.2"/>
    <s v="Obesity"/>
    <x v="573"/>
    <s v="Diabetes"/>
    <s v="Yes"/>
    <x v="0"/>
    <x v="0"/>
    <x v="1"/>
    <x v="1"/>
  </r>
  <r>
    <x v="1172"/>
    <n v="29.83"/>
    <s v="Overweight "/>
    <x v="570"/>
    <s v="Diabetes"/>
    <s v="Yes"/>
    <x v="0"/>
    <x v="0"/>
    <x v="3"/>
    <x v="1"/>
  </r>
  <r>
    <x v="1173"/>
    <n v="29.06"/>
    <s v="Overweight "/>
    <x v="188"/>
    <s v="Normal"/>
    <s v="No"/>
    <x v="0"/>
    <x v="0"/>
    <x v="0"/>
    <x v="1"/>
  </r>
  <r>
    <x v="1174"/>
    <n v="27.454999999999998"/>
    <s v="Overweight "/>
    <x v="297"/>
    <s v="Prediabetes "/>
    <s v="No"/>
    <x v="0"/>
    <x v="0"/>
    <x v="1"/>
    <x v="1"/>
  </r>
  <r>
    <x v="1175"/>
    <n v="23.01"/>
    <s v="Normal Weight"/>
    <x v="60"/>
    <s v="Prediabetes "/>
    <s v="Yes"/>
    <x v="0"/>
    <x v="0"/>
    <x v="3"/>
    <x v="1"/>
  </r>
  <r>
    <x v="1176"/>
    <n v="31.39"/>
    <s v="Obesity"/>
    <x v="574"/>
    <s v="Diabetes"/>
    <s v="Yes"/>
    <x v="0"/>
    <x v="0"/>
    <x v="0"/>
    <x v="1"/>
  </r>
  <r>
    <x v="1177"/>
    <n v="34.770000000000003"/>
    <s v="Obesity"/>
    <x v="116"/>
    <s v="Diabetes"/>
    <s v="No"/>
    <x v="0"/>
    <x v="0"/>
    <x v="1"/>
    <x v="1"/>
  </r>
  <r>
    <x v="1178"/>
    <n v="24.48"/>
    <s v="Normal Weight"/>
    <x v="161"/>
    <s v="Normal"/>
    <s v="Yes"/>
    <x v="0"/>
    <x v="0"/>
    <x v="1"/>
    <x v="1"/>
  </r>
  <r>
    <x v="1179"/>
    <n v="22.61"/>
    <s v="Normal Weight"/>
    <x v="575"/>
    <s v="Diabetes"/>
    <s v="No"/>
    <x v="0"/>
    <x v="0"/>
    <x v="1"/>
    <x v="1"/>
  </r>
  <r>
    <x v="1180"/>
    <n v="34.299999999999997"/>
    <s v="Obesity"/>
    <x v="410"/>
    <s v="Diabetes"/>
    <s v="No"/>
    <x v="0"/>
    <x v="0"/>
    <x v="0"/>
    <x v="1"/>
  </r>
  <r>
    <x v="1181"/>
    <n v="46.09"/>
    <s v="Obesity"/>
    <x v="576"/>
    <s v="Normal"/>
    <s v="No"/>
    <x v="0"/>
    <x v="0"/>
    <x v="1"/>
    <x v="1"/>
  </r>
  <r>
    <x v="1182"/>
    <n v="44.744999999999997"/>
    <s v="Obesity"/>
    <x v="27"/>
    <s v="Normal"/>
    <s v="No"/>
    <x v="0"/>
    <x v="0"/>
    <x v="1"/>
    <x v="1"/>
  </r>
  <r>
    <x v="1183"/>
    <n v="26.33"/>
    <s v="Overweight "/>
    <x v="242"/>
    <s v="Diabetes"/>
    <s v="Yes"/>
    <x v="0"/>
    <x v="0"/>
    <x v="3"/>
    <x v="1"/>
  </r>
  <r>
    <x v="1184"/>
    <n v="26.6"/>
    <s v="Overweight "/>
    <x v="354"/>
    <s v="Diabetes"/>
    <s v="No"/>
    <x v="0"/>
    <x v="0"/>
    <x v="1"/>
    <x v="1"/>
  </r>
  <r>
    <x v="1185"/>
    <n v="27.5"/>
    <s v="Overweight "/>
    <x v="483"/>
    <s v="Diabetes"/>
    <s v="No"/>
    <x v="0"/>
    <x v="0"/>
    <x v="0"/>
    <x v="1"/>
  </r>
  <r>
    <x v="1186"/>
    <n v="41.55"/>
    <s v="Obesity"/>
    <x v="152"/>
    <s v="Normal"/>
    <s v="No"/>
    <x v="0"/>
    <x v="0"/>
    <x v="3"/>
    <x v="1"/>
  </r>
  <r>
    <x v="1187"/>
    <n v="41.47"/>
    <s v="Obesity"/>
    <x v="577"/>
    <s v="Normal"/>
    <s v="Yes"/>
    <x v="0"/>
    <x v="1"/>
    <x v="3"/>
    <x v="1"/>
  </r>
  <r>
    <x v="1188"/>
    <n v="24.795000000000002"/>
    <s v="Normal Weight"/>
    <x v="3"/>
    <s v="Prediabetes "/>
    <s v="Yes"/>
    <x v="0"/>
    <x v="0"/>
    <x v="0"/>
    <x v="1"/>
  </r>
  <r>
    <x v="1189"/>
    <n v="29.48"/>
    <s v="Overweight "/>
    <x v="507"/>
    <s v="Normal"/>
    <s v="Yes"/>
    <x v="0"/>
    <x v="1"/>
    <x v="3"/>
    <x v="1"/>
  </r>
  <r>
    <x v="1190"/>
    <n v="28.09"/>
    <s v="Overweight "/>
    <x v="87"/>
    <s v="Prediabetes "/>
    <s v="No"/>
    <x v="0"/>
    <x v="1"/>
    <x v="3"/>
    <x v="1"/>
  </r>
  <r>
    <x v="1191"/>
    <n v="32.729999999999997"/>
    <s v="Obesity"/>
    <x v="27"/>
    <s v="Normal"/>
    <s v="No"/>
    <x v="0"/>
    <x v="0"/>
    <x v="3"/>
    <x v="1"/>
  </r>
  <r>
    <x v="1192"/>
    <n v="27.36"/>
    <s v="Overweight "/>
    <x v="254"/>
    <s v="Diabetes"/>
    <s v="No"/>
    <x v="0"/>
    <x v="0"/>
    <x v="0"/>
    <x v="1"/>
  </r>
  <r>
    <x v="1193"/>
    <n v="27.265000000000001"/>
    <s v="Overweight "/>
    <x v="271"/>
    <s v="Diabetes"/>
    <s v="No"/>
    <x v="0"/>
    <x v="0"/>
    <x v="0"/>
    <x v="1"/>
  </r>
  <r>
    <x v="1194"/>
    <n v="48.07"/>
    <s v="Obesity"/>
    <x v="81"/>
    <s v="Normal"/>
    <s v="Yes"/>
    <x v="0"/>
    <x v="0"/>
    <x v="0"/>
    <x v="1"/>
  </r>
  <r>
    <x v="1195"/>
    <n v="30.8"/>
    <s v="Obesity"/>
    <x v="182"/>
    <s v="Normal"/>
    <s v="Yes"/>
    <x v="0"/>
    <x v="0"/>
    <x v="0"/>
    <x v="1"/>
  </r>
  <r>
    <x v="1196"/>
    <n v="32.299999999999997"/>
    <s v="Obesity"/>
    <x v="203"/>
    <s v="Normal"/>
    <s v="Yes"/>
    <x v="0"/>
    <x v="0"/>
    <x v="0"/>
    <x v="1"/>
  </r>
  <r>
    <x v="1197"/>
    <n v="39.700000000000003"/>
    <s v="Obesity"/>
    <x v="578"/>
    <s v="Diabetes"/>
    <s v="No"/>
    <x v="0"/>
    <x v="0"/>
    <x v="0"/>
    <x v="1"/>
  </r>
  <r>
    <x v="1198"/>
    <n v="35.97"/>
    <s v="Obesity"/>
    <x v="480"/>
    <s v="Diabetes"/>
    <s v="No"/>
    <x v="0"/>
    <x v="0"/>
    <x v="0"/>
    <x v="1"/>
  </r>
  <r>
    <x v="1199"/>
    <n v="25.86"/>
    <s v="Overweight "/>
    <x v="407"/>
    <s v="Diabetes"/>
    <s v="Yes"/>
    <x v="0"/>
    <x v="0"/>
    <x v="3"/>
    <x v="1"/>
  </r>
  <r>
    <x v="1200"/>
    <n v="30.03"/>
    <s v="Obesity"/>
    <x v="73"/>
    <s v="Diabetes"/>
    <s v="No"/>
    <x v="0"/>
    <x v="0"/>
    <x v="0"/>
    <x v="1"/>
  </r>
  <r>
    <x v="1201"/>
    <n v="25.76"/>
    <s v="Overweight "/>
    <x v="216"/>
    <s v="Prediabetes "/>
    <s v="Yes"/>
    <x v="0"/>
    <x v="1"/>
    <x v="3"/>
    <x v="1"/>
  </r>
  <r>
    <x v="1202"/>
    <n v="22.42"/>
    <s v="Normal Weight"/>
    <x v="71"/>
    <s v="Diabetes"/>
    <s v="No"/>
    <x v="0"/>
    <x v="0"/>
    <x v="0"/>
    <x v="1"/>
  </r>
  <r>
    <x v="1203"/>
    <n v="33.18"/>
    <s v="Obesity"/>
    <x v="214"/>
    <s v="Prediabetes "/>
    <s v="Yes"/>
    <x v="0"/>
    <x v="0"/>
    <x v="3"/>
    <x v="1"/>
  </r>
  <r>
    <x v="1204"/>
    <n v="43.04"/>
    <s v="Obesity"/>
    <x v="229"/>
    <s v="Prediabetes "/>
    <s v="Yes"/>
    <x v="0"/>
    <x v="0"/>
    <x v="0"/>
    <x v="1"/>
  </r>
  <r>
    <x v="1205"/>
    <n v="34.15"/>
    <s v="Obesity"/>
    <x v="326"/>
    <s v="Normal"/>
    <s v="Yes"/>
    <x v="0"/>
    <x v="0"/>
    <x v="3"/>
    <x v="1"/>
  </r>
  <r>
    <x v="1206"/>
    <n v="25.78"/>
    <s v="Overweight "/>
    <x v="178"/>
    <s v="Prediabetes "/>
    <s v="No"/>
    <x v="0"/>
    <x v="0"/>
    <x v="0"/>
    <x v="1"/>
  </r>
  <r>
    <x v="1207"/>
    <n v="21.02"/>
    <s v="Normal Weight"/>
    <x v="385"/>
    <s v="Diabetes"/>
    <s v="Yes"/>
    <x v="0"/>
    <x v="1"/>
    <x v="3"/>
    <x v="1"/>
  </r>
  <r>
    <x v="1208"/>
    <n v="37.51"/>
    <s v="Obesity"/>
    <x v="579"/>
    <s v="Diabetes"/>
    <s v="No"/>
    <x v="0"/>
    <x v="0"/>
    <x v="1"/>
    <x v="1"/>
  </r>
  <r>
    <x v="1209"/>
    <n v="25.745000000000001"/>
    <s v="Overweight "/>
    <x v="184"/>
    <s v="Prediabetes "/>
    <s v="Yes"/>
    <x v="0"/>
    <x v="0"/>
    <x v="0"/>
    <x v="1"/>
  </r>
  <r>
    <x v="1210"/>
    <n v="31.35"/>
    <s v="Obesity"/>
    <x v="517"/>
    <s v="Diabetes"/>
    <s v="No"/>
    <x v="0"/>
    <x v="0"/>
    <x v="1"/>
    <x v="1"/>
  </r>
  <r>
    <x v="1211"/>
    <n v="29.83"/>
    <s v="Overweight "/>
    <x v="64"/>
    <s v="Diabetes"/>
    <s v="No"/>
    <x v="0"/>
    <x v="0"/>
    <x v="1"/>
    <x v="1"/>
  </r>
  <r>
    <x v="1212"/>
    <n v="25.49"/>
    <s v="Overweight "/>
    <x v="251"/>
    <s v="Normal"/>
    <s v="Yes"/>
    <x v="0"/>
    <x v="1"/>
    <x v="3"/>
    <x v="1"/>
  </r>
  <r>
    <x v="1213"/>
    <n v="34.1"/>
    <s v="Obesity"/>
    <x v="113"/>
    <s v="Diabetes"/>
    <s v="No"/>
    <x v="0"/>
    <x v="0"/>
    <x v="0"/>
    <x v="1"/>
  </r>
  <r>
    <x v="1214"/>
    <n v="25.84"/>
    <s v="Overweight "/>
    <x v="349"/>
    <s v="Diabetes"/>
    <s v="No"/>
    <x v="0"/>
    <x v="0"/>
    <x v="1"/>
    <x v="1"/>
  </r>
  <r>
    <x v="1215"/>
    <n v="20.6"/>
    <s v="Normal Weight"/>
    <x v="580"/>
    <s v="Diabetes"/>
    <s v="No"/>
    <x v="0"/>
    <x v="0"/>
    <x v="0"/>
    <x v="1"/>
  </r>
  <r>
    <x v="1216"/>
    <n v="28.88"/>
    <s v="Overweight "/>
    <x v="581"/>
    <s v="Diabetes"/>
    <s v="No"/>
    <x v="0"/>
    <x v="0"/>
    <x v="0"/>
    <x v="1"/>
  </r>
  <r>
    <x v="1217"/>
    <n v="28.24"/>
    <s v="Overweight "/>
    <x v="332"/>
    <s v="Normal"/>
    <s v="No"/>
    <x v="0"/>
    <x v="0"/>
    <x v="0"/>
    <x v="1"/>
  </r>
  <r>
    <x v="1218"/>
    <n v="25.46"/>
    <s v="Overweight "/>
    <x v="384"/>
    <s v="Diabetes"/>
    <s v="Yes"/>
    <x v="0"/>
    <x v="0"/>
    <x v="3"/>
    <x v="1"/>
  </r>
  <r>
    <x v="1219"/>
    <n v="29.64"/>
    <s v="Overweight "/>
    <x v="137"/>
    <s v="Diabetes"/>
    <s v="Yes"/>
    <x v="0"/>
    <x v="0"/>
    <x v="0"/>
    <x v="1"/>
  </r>
  <r>
    <x v="1220"/>
    <n v="31.27"/>
    <s v="Obesity"/>
    <x v="582"/>
    <s v="Diabetes"/>
    <s v="Yes"/>
    <x v="0"/>
    <x v="0"/>
    <x v="3"/>
    <x v="1"/>
  </r>
  <r>
    <x v="1221"/>
    <n v="19.95"/>
    <s v="Normal Weight"/>
    <x v="149"/>
    <s v="Prediabetes "/>
    <s v="Yes"/>
    <x v="0"/>
    <x v="0"/>
    <x v="0"/>
    <x v="1"/>
  </r>
  <r>
    <x v="1222"/>
    <n v="21.3"/>
    <s v="Normal Weight"/>
    <x v="583"/>
    <s v="Diabetes"/>
    <s v="No"/>
    <x v="0"/>
    <x v="0"/>
    <x v="1"/>
    <x v="1"/>
  </r>
  <r>
    <x v="1223"/>
    <n v="31.635000000000002"/>
    <s v="Obesity"/>
    <x v="498"/>
    <s v="Diabetes"/>
    <s v="No"/>
    <x v="0"/>
    <x v="0"/>
    <x v="0"/>
    <x v="1"/>
  </r>
  <r>
    <x v="1224"/>
    <n v="23.9"/>
    <s v="Normal Weight"/>
    <x v="16"/>
    <s v="Diabetes"/>
    <s v="Yes"/>
    <x v="0"/>
    <x v="0"/>
    <x v="1"/>
    <x v="1"/>
  </r>
  <r>
    <x v="1225"/>
    <n v="34.15"/>
    <s v="Obesity"/>
    <x v="259"/>
    <s v="Prediabetes "/>
    <s v="No"/>
    <x v="0"/>
    <x v="0"/>
    <x v="0"/>
    <x v="1"/>
  </r>
  <r>
    <x v="1226"/>
    <n v="28.71"/>
    <s v="Overweight "/>
    <x v="268"/>
    <s v="Prediabetes "/>
    <s v="No"/>
    <x v="0"/>
    <x v="0"/>
    <x v="0"/>
    <x v="1"/>
  </r>
  <r>
    <x v="1227"/>
    <n v="36.700000000000003"/>
    <s v="Obesity"/>
    <x v="234"/>
    <s v="Diabetes"/>
    <s v="Yes"/>
    <x v="0"/>
    <x v="0"/>
    <x v="1"/>
    <x v="1"/>
  </r>
  <r>
    <x v="1228"/>
    <n v="34.1"/>
    <s v="Obesity"/>
    <x v="275"/>
    <s v="Diabetes"/>
    <s v="Yes"/>
    <x v="0"/>
    <x v="0"/>
    <x v="1"/>
    <x v="1"/>
  </r>
  <r>
    <x v="1229"/>
    <n v="25.7"/>
    <s v="Overweight "/>
    <x v="515"/>
    <s v="Normal"/>
    <s v="No"/>
    <x v="0"/>
    <x v="0"/>
    <x v="0"/>
    <x v="1"/>
  </r>
  <r>
    <x v="1230"/>
    <n v="21.68"/>
    <s v="Normal Weight"/>
    <x v="584"/>
    <s v="Diabetes"/>
    <s v="No"/>
    <x v="0"/>
    <x v="0"/>
    <x v="0"/>
    <x v="1"/>
  </r>
  <r>
    <x v="1231"/>
    <n v="25.175000000000001"/>
    <s v="Overweight "/>
    <x v="435"/>
    <s v="Normal"/>
    <s v="No"/>
    <x v="0"/>
    <x v="0"/>
    <x v="0"/>
    <x v="1"/>
  </r>
  <r>
    <x v="1232"/>
    <n v="44.77"/>
    <s v="Obesity"/>
    <x v="81"/>
    <s v="Normal"/>
    <s v="No"/>
    <x v="0"/>
    <x v="0"/>
    <x v="1"/>
    <x v="1"/>
  </r>
  <r>
    <x v="1233"/>
    <n v="37.07"/>
    <s v="Obesity"/>
    <x v="363"/>
    <s v="Normal"/>
    <s v="No"/>
    <x v="0"/>
    <x v="0"/>
    <x v="1"/>
    <x v="1"/>
  </r>
  <r>
    <x v="1234"/>
    <n v="39.799999999999997"/>
    <s v="Obesity"/>
    <x v="585"/>
    <s v="Normal"/>
    <s v="No"/>
    <x v="0"/>
    <x v="1"/>
    <x v="3"/>
    <x v="1"/>
  </r>
  <r>
    <x v="1235"/>
    <n v="26.36"/>
    <s v="Overweight "/>
    <x v="538"/>
    <s v="Normal"/>
    <s v="No"/>
    <x v="0"/>
    <x v="1"/>
    <x v="3"/>
    <x v="1"/>
  </r>
  <r>
    <x v="1236"/>
    <n v="29.925000000000001"/>
    <s v="Obesity"/>
    <x v="586"/>
    <s v="Diabetes"/>
    <s v="No"/>
    <x v="0"/>
    <x v="0"/>
    <x v="1"/>
    <x v="1"/>
  </r>
  <r>
    <x v="1237"/>
    <n v="37.29"/>
    <s v="Obesity"/>
    <x v="284"/>
    <s v="Diabetes"/>
    <s v="No"/>
    <x v="0"/>
    <x v="0"/>
    <x v="0"/>
    <x v="1"/>
  </r>
  <r>
    <x v="1238"/>
    <n v="30.2"/>
    <s v="Obesity"/>
    <x v="499"/>
    <s v="Diabetes"/>
    <s v="No"/>
    <x v="0"/>
    <x v="0"/>
    <x v="0"/>
    <x v="1"/>
  </r>
  <r>
    <x v="1239"/>
    <n v="24.225000000000001"/>
    <s v="Normal Weight"/>
    <x v="69"/>
    <s v="Normal"/>
    <s v="Yes"/>
    <x v="0"/>
    <x v="1"/>
    <x v="3"/>
    <x v="1"/>
  </r>
  <r>
    <x v="1240"/>
    <n v="31.445"/>
    <s v="Obesity"/>
    <x v="509"/>
    <s v="Diabetes"/>
    <s v="No"/>
    <x v="0"/>
    <x v="0"/>
    <x v="0"/>
    <x v="1"/>
  </r>
  <r>
    <x v="1241"/>
    <n v="38.880000000000003"/>
    <s v="Obesity"/>
    <x v="144"/>
    <s v="Normal"/>
    <s v="No"/>
    <x v="0"/>
    <x v="0"/>
    <x v="3"/>
    <x v="1"/>
  </r>
  <r>
    <x v="1242"/>
    <n v="43.89"/>
    <s v="Obesity"/>
    <x v="147"/>
    <s v="Prediabetes "/>
    <s v="Yes"/>
    <x v="0"/>
    <x v="0"/>
    <x v="0"/>
    <x v="1"/>
  </r>
  <r>
    <x v="1243"/>
    <n v="25.6"/>
    <s v="Overweight "/>
    <x v="120"/>
    <s v="Normal"/>
    <s v="No"/>
    <x v="0"/>
    <x v="0"/>
    <x v="1"/>
    <x v="1"/>
  </r>
  <r>
    <x v="1244"/>
    <n v="29.545000000000002"/>
    <s v="Overweight "/>
    <x v="12"/>
    <s v="Diabetes"/>
    <s v="Yes"/>
    <x v="0"/>
    <x v="0"/>
    <x v="3"/>
    <x v="1"/>
  </r>
  <r>
    <x v="1245"/>
    <n v="23.25"/>
    <s v="Normal Weight"/>
    <x v="499"/>
    <s v="Diabetes"/>
    <s v="Yes"/>
    <x v="0"/>
    <x v="0"/>
    <x v="0"/>
    <x v="1"/>
  </r>
  <r>
    <x v="1246"/>
    <n v="43.95"/>
    <s v="Obesity"/>
    <x v="587"/>
    <s v="Normal"/>
    <s v="Yes"/>
    <x v="0"/>
    <x v="1"/>
    <x v="3"/>
    <x v="1"/>
  </r>
  <r>
    <x v="1247"/>
    <n v="21.85"/>
    <s v="Normal Weight"/>
    <x v="548"/>
    <s v="Diabetes"/>
    <s v="No"/>
    <x v="0"/>
    <x v="0"/>
    <x v="0"/>
    <x v="1"/>
  </r>
  <r>
    <x v="1248"/>
    <n v="25.73"/>
    <s v="Overweight "/>
    <x v="588"/>
    <s v="Diabetes"/>
    <s v="No"/>
    <x v="0"/>
    <x v="0"/>
    <x v="1"/>
    <x v="1"/>
  </r>
  <r>
    <x v="1249"/>
    <n v="32.229999999999997"/>
    <s v="Obesity"/>
    <x v="350"/>
    <s v="Diabetes"/>
    <s v="No"/>
    <x v="0"/>
    <x v="0"/>
    <x v="0"/>
    <x v="1"/>
  </r>
  <r>
    <x v="1250"/>
    <n v="32.204999999999998"/>
    <s v="Obesity"/>
    <x v="105"/>
    <s v="Prediabetes "/>
    <s v="No"/>
    <x v="0"/>
    <x v="0"/>
    <x v="1"/>
    <x v="1"/>
  </r>
  <r>
    <x v="1251"/>
    <n v="26.41"/>
    <s v="Overweight "/>
    <x v="337"/>
    <s v="Normal"/>
    <s v="No"/>
    <x v="0"/>
    <x v="0"/>
    <x v="1"/>
    <x v="1"/>
  </r>
  <r>
    <x v="1252"/>
    <n v="30.2"/>
    <s v="Obesity"/>
    <x v="178"/>
    <s v="Prediabetes "/>
    <s v="Yes"/>
    <x v="0"/>
    <x v="0"/>
    <x v="0"/>
    <x v="1"/>
  </r>
  <r>
    <x v="1253"/>
    <n v="31.26"/>
    <s v="Obesity"/>
    <x v="425"/>
    <s v="Prediabetes "/>
    <s v="Yes"/>
    <x v="0"/>
    <x v="0"/>
    <x v="3"/>
    <x v="1"/>
  </r>
  <r>
    <x v="1254"/>
    <n v="33.725000000000001"/>
    <s v="Obesity"/>
    <x v="589"/>
    <s v="Diabetes"/>
    <s v="Yes"/>
    <x v="0"/>
    <x v="0"/>
    <x v="0"/>
    <x v="1"/>
  </r>
  <r>
    <x v="1255"/>
    <n v="28.9"/>
    <s v="Overweight "/>
    <x v="300"/>
    <s v="Prediabetes "/>
    <s v="Yes"/>
    <x v="0"/>
    <x v="0"/>
    <x v="0"/>
    <x v="1"/>
  </r>
  <r>
    <x v="1256"/>
    <n v="45.69"/>
    <s v="Obesity"/>
    <x v="46"/>
    <s v="Normal"/>
    <s v="Yes"/>
    <x v="0"/>
    <x v="0"/>
    <x v="0"/>
    <x v="1"/>
  </r>
  <r>
    <x v="1257"/>
    <n v="21.03"/>
    <s v="Normal Weight"/>
    <x v="364"/>
    <s v="Diabetes"/>
    <s v="No"/>
    <x v="0"/>
    <x v="0"/>
    <x v="0"/>
    <x v="1"/>
  </r>
  <r>
    <x v="1258"/>
    <n v="37"/>
    <s v="Obesity"/>
    <x v="356"/>
    <s v="Diabetes"/>
    <s v="No"/>
    <x v="0"/>
    <x v="0"/>
    <x v="0"/>
    <x v="1"/>
  </r>
  <r>
    <x v="1259"/>
    <n v="25.4"/>
    <s v="Overweight "/>
    <x v="499"/>
    <s v="Diabetes"/>
    <s v="No"/>
    <x v="0"/>
    <x v="0"/>
    <x v="0"/>
    <x v="1"/>
  </r>
  <r>
    <x v="1260"/>
    <n v="32.299999999999997"/>
    <s v="Obesity"/>
    <x v="116"/>
    <s v="Diabetes"/>
    <s v="No"/>
    <x v="0"/>
    <x v="0"/>
    <x v="0"/>
    <x v="1"/>
  </r>
  <r>
    <x v="1261"/>
    <n v="23.94"/>
    <s v="Normal Weight"/>
    <x v="117"/>
    <s v="Normal"/>
    <s v="Yes"/>
    <x v="0"/>
    <x v="1"/>
    <x v="3"/>
    <x v="1"/>
  </r>
  <r>
    <x v="1262"/>
    <n v="46.4"/>
    <s v="Obesity"/>
    <x v="268"/>
    <s v="Prediabetes "/>
    <s v="No"/>
    <x v="0"/>
    <x v="0"/>
    <x v="0"/>
    <x v="1"/>
  </r>
  <r>
    <x v="1263"/>
    <n v="40.375"/>
    <s v="Obesity"/>
    <x v="178"/>
    <s v="Prediabetes "/>
    <s v="Yes"/>
    <x v="0"/>
    <x v="0"/>
    <x v="0"/>
    <x v="1"/>
  </r>
  <r>
    <x v="1264"/>
    <n v="28.7"/>
    <s v="Overweight "/>
    <x v="302"/>
    <s v="Diabetes"/>
    <s v="No"/>
    <x v="0"/>
    <x v="0"/>
    <x v="1"/>
    <x v="1"/>
  </r>
  <r>
    <x v="1265"/>
    <n v="26.63"/>
    <s v="Overweight "/>
    <x v="155"/>
    <s v="Prediabetes "/>
    <s v="No"/>
    <x v="0"/>
    <x v="0"/>
    <x v="0"/>
    <x v="1"/>
  </r>
  <r>
    <x v="1266"/>
    <n v="22.515000000000001"/>
    <s v="Normal Weight"/>
    <x v="590"/>
    <s v="Diabetes"/>
    <s v="No"/>
    <x v="0"/>
    <x v="0"/>
    <x v="1"/>
    <x v="1"/>
  </r>
  <r>
    <x v="1267"/>
    <n v="36.575000000000003"/>
    <s v="Obesity"/>
    <x v="455"/>
    <s v="Diabetes"/>
    <s v="No"/>
    <x v="0"/>
    <x v="0"/>
    <x v="0"/>
    <x v="1"/>
  </r>
  <r>
    <x v="1268"/>
    <n v="23.66"/>
    <s v="Normal Weight"/>
    <x v="78"/>
    <s v="Normal"/>
    <s v="Yes"/>
    <x v="0"/>
    <x v="1"/>
    <x v="3"/>
    <x v="1"/>
  </r>
  <r>
    <x v="1269"/>
    <n v="18.62"/>
    <s v="Normal Weight"/>
    <x v="591"/>
    <s v="Diabetes"/>
    <s v="No"/>
    <x v="0"/>
    <x v="0"/>
    <x v="0"/>
    <x v="1"/>
  </r>
  <r>
    <x v="1270"/>
    <n v="19.190000000000001"/>
    <s v="Normal Weight"/>
    <x v="367"/>
    <s v="Diabetes"/>
    <s v="Yes"/>
    <x v="0"/>
    <x v="0"/>
    <x v="3"/>
    <x v="1"/>
  </r>
  <r>
    <x v="1271"/>
    <n v="27.5"/>
    <s v="Overweight "/>
    <x v="100"/>
    <s v="Prediabetes "/>
    <s v="No"/>
    <x v="0"/>
    <x v="0"/>
    <x v="0"/>
    <x v="1"/>
  </r>
  <r>
    <x v="1272"/>
    <n v="27.36"/>
    <s v="Overweight "/>
    <x v="10"/>
    <s v="Prediabetes "/>
    <s v="No"/>
    <x v="0"/>
    <x v="1"/>
    <x v="3"/>
    <x v="1"/>
  </r>
  <r>
    <x v="1273"/>
    <n v="20.350000000000001"/>
    <s v="Normal Weight"/>
    <x v="243"/>
    <s v="Normal"/>
    <s v="No"/>
    <x v="0"/>
    <x v="0"/>
    <x v="0"/>
    <x v="1"/>
  </r>
  <r>
    <x v="1274"/>
    <n v="24.035"/>
    <s v="Normal Weight"/>
    <x v="184"/>
    <s v="Prediabetes "/>
    <s v="No"/>
    <x v="0"/>
    <x v="0"/>
    <x v="0"/>
    <x v="1"/>
  </r>
  <r>
    <x v="1275"/>
    <n v="23.56"/>
    <s v="Normal Weight"/>
    <x v="412"/>
    <s v="Prediabetes "/>
    <s v="No"/>
    <x v="0"/>
    <x v="0"/>
    <x v="0"/>
    <x v="1"/>
  </r>
  <r>
    <x v="1276"/>
    <n v="27.17"/>
    <s v="Overweight "/>
    <x v="592"/>
    <s v="Diabetes"/>
    <s v="No"/>
    <x v="0"/>
    <x v="0"/>
    <x v="1"/>
    <x v="1"/>
  </r>
  <r>
    <x v="1277"/>
    <n v="34.32"/>
    <s v="Obesity"/>
    <x v="155"/>
    <s v="Prediabetes "/>
    <s v="Yes"/>
    <x v="0"/>
    <x v="1"/>
    <x v="3"/>
    <x v="1"/>
  </r>
  <r>
    <x v="1278"/>
    <n v="23.87"/>
    <s v="Normal Weight"/>
    <x v="372"/>
    <s v="Normal"/>
    <s v="Yes"/>
    <x v="0"/>
    <x v="1"/>
    <x v="3"/>
    <x v="1"/>
  </r>
  <r>
    <x v="1279"/>
    <n v="30.15"/>
    <s v="Obesity"/>
    <x v="69"/>
    <s v="Normal"/>
    <s v="No"/>
    <x v="0"/>
    <x v="0"/>
    <x v="3"/>
    <x v="1"/>
  </r>
  <r>
    <x v="1280"/>
    <n v="26.36"/>
    <s v="Overweight "/>
    <x v="315"/>
    <s v="Normal"/>
    <s v="No"/>
    <x v="0"/>
    <x v="0"/>
    <x v="0"/>
    <x v="1"/>
  </r>
  <r>
    <x v="1281"/>
    <n v="45.32"/>
    <s v="Obesity"/>
    <x v="593"/>
    <s v="Diabetes"/>
    <s v="Yes"/>
    <x v="0"/>
    <x v="0"/>
    <x v="3"/>
    <x v="1"/>
  </r>
  <r>
    <x v="1282"/>
    <n v="31.93"/>
    <s v="Obesity"/>
    <x v="48"/>
    <s v="Normal"/>
    <s v="Yes"/>
    <x v="0"/>
    <x v="0"/>
    <x v="3"/>
    <x v="1"/>
  </r>
  <r>
    <x v="1283"/>
    <n v="36"/>
    <s v="Obesity"/>
    <x v="539"/>
    <s v="Diabetes"/>
    <s v="Yes"/>
    <x v="0"/>
    <x v="0"/>
    <x v="3"/>
    <x v="1"/>
  </r>
  <r>
    <x v="1284"/>
    <n v="32"/>
    <s v="Obesity"/>
    <x v="594"/>
    <s v="Diabetes"/>
    <s v="Yes"/>
    <x v="0"/>
    <x v="0"/>
    <x v="3"/>
    <x v="1"/>
  </r>
  <r>
    <x v="1285"/>
    <n v="29.37"/>
    <s v="Overweight "/>
    <x v="126"/>
    <s v="Diabetes"/>
    <s v="Yes"/>
    <x v="0"/>
    <x v="0"/>
    <x v="3"/>
    <x v="1"/>
  </r>
  <r>
    <x v="1286"/>
    <n v="23.6"/>
    <s v="Normal Weight"/>
    <x v="565"/>
    <s v="Diabetes"/>
    <s v="Yes"/>
    <x v="0"/>
    <x v="0"/>
    <x v="3"/>
    <x v="1"/>
  </r>
  <r>
    <x v="1287"/>
    <n v="33.155000000000001"/>
    <s v="Obesity"/>
    <x v="354"/>
    <s v="Diabetes"/>
    <s v="Yes"/>
    <x v="0"/>
    <x v="0"/>
    <x v="0"/>
    <x v="1"/>
  </r>
  <r>
    <x v="1288"/>
    <n v="24.32"/>
    <s v="Normal Weight"/>
    <x v="162"/>
    <s v="Diabetes"/>
    <s v="Yes"/>
    <x v="0"/>
    <x v="0"/>
    <x v="3"/>
    <x v="1"/>
  </r>
  <r>
    <x v="1289"/>
    <n v="36.299999999999997"/>
    <s v="Obesity"/>
    <x v="152"/>
    <s v="Normal"/>
    <s v="No"/>
    <x v="0"/>
    <x v="0"/>
    <x v="0"/>
    <x v="1"/>
  </r>
  <r>
    <x v="1290"/>
    <n v="34.4"/>
    <s v="Obesity"/>
    <x v="436"/>
    <s v="Normal"/>
    <s v="No"/>
    <x v="0"/>
    <x v="1"/>
    <x v="3"/>
    <x v="1"/>
  </r>
  <r>
    <x v="1291"/>
    <n v="30.9"/>
    <s v="Obesity"/>
    <x v="264"/>
    <s v="Normal"/>
    <s v="No"/>
    <x v="0"/>
    <x v="0"/>
    <x v="0"/>
    <x v="1"/>
  </r>
  <r>
    <x v="1292"/>
    <n v="28.6"/>
    <s v="Overweight "/>
    <x v="140"/>
    <s v="Normal"/>
    <s v="No"/>
    <x v="0"/>
    <x v="0"/>
    <x v="0"/>
    <x v="1"/>
  </r>
  <r>
    <x v="1293"/>
    <n v="27.83"/>
    <s v="Overweight "/>
    <x v="125"/>
    <s v="Normal"/>
    <s v="No"/>
    <x v="0"/>
    <x v="0"/>
    <x v="0"/>
    <x v="1"/>
  </r>
  <r>
    <x v="1294"/>
    <n v="39.64"/>
    <s v="Obesity"/>
    <x v="272"/>
    <s v="Prediabetes "/>
    <s v="No"/>
    <x v="0"/>
    <x v="1"/>
    <x v="3"/>
    <x v="1"/>
  </r>
  <r>
    <x v="1295"/>
    <n v="38.479999999999997"/>
    <s v="Obesity"/>
    <x v="216"/>
    <s v="Prediabetes "/>
    <s v="No"/>
    <x v="0"/>
    <x v="0"/>
    <x v="3"/>
    <x v="1"/>
  </r>
  <r>
    <x v="1296"/>
    <n v="36.200000000000003"/>
    <s v="Obesity"/>
    <x v="473"/>
    <s v="Normal"/>
    <s v="No"/>
    <x v="0"/>
    <x v="0"/>
    <x v="1"/>
    <x v="1"/>
  </r>
  <r>
    <x v="1297"/>
    <n v="27.13"/>
    <s v="Overweight "/>
    <x v="450"/>
    <s v="Normal"/>
    <s v="No"/>
    <x v="0"/>
    <x v="0"/>
    <x v="3"/>
    <x v="1"/>
  </r>
  <r>
    <x v="1298"/>
    <n v="20.75"/>
    <s v="Normal Weight"/>
    <x v="107"/>
    <s v="Normal"/>
    <s v="Yes"/>
    <x v="0"/>
    <x v="0"/>
    <x v="1"/>
    <x v="1"/>
  </r>
  <r>
    <x v="1299"/>
    <n v="26.6"/>
    <s v="Overweight "/>
    <x v="109"/>
    <s v="Prediabetes "/>
    <s v="No"/>
    <x v="0"/>
    <x v="0"/>
    <x v="1"/>
    <x v="1"/>
  </r>
  <r>
    <x v="1300"/>
    <n v="25.3"/>
    <s v="Overweight "/>
    <x v="326"/>
    <s v="Normal"/>
    <s v="No"/>
    <x v="0"/>
    <x v="0"/>
    <x v="1"/>
    <x v="1"/>
  </r>
  <r>
    <x v="1301"/>
    <n v="18.84"/>
    <s v="Normal Weight"/>
    <x v="131"/>
    <s v="Diabetes"/>
    <s v="Yes"/>
    <x v="0"/>
    <x v="1"/>
    <x v="3"/>
    <x v="1"/>
  </r>
  <r>
    <x v="1302"/>
    <n v="19.57"/>
    <s v="Normal Weight"/>
    <x v="534"/>
    <s v="Diabetes"/>
    <s v="Yes"/>
    <x v="0"/>
    <x v="0"/>
    <x v="3"/>
    <x v="1"/>
  </r>
  <r>
    <x v="1303"/>
    <n v="30.495000000000001"/>
    <s v="Obesity"/>
    <x v="412"/>
    <s v="Prediabetes "/>
    <s v="No"/>
    <x v="0"/>
    <x v="0"/>
    <x v="0"/>
    <x v="1"/>
  </r>
  <r>
    <x v="1304"/>
    <n v="30.114999999999998"/>
    <s v="Obesity"/>
    <x v="300"/>
    <s v="Prediabetes "/>
    <s v="No"/>
    <x v="0"/>
    <x v="1"/>
    <x v="3"/>
    <x v="1"/>
  </r>
  <r>
    <x v="1305"/>
    <n v="24.78"/>
    <s v="Normal Weight"/>
    <x v="571"/>
    <s v="Diabetes"/>
    <s v="No"/>
    <x v="0"/>
    <x v="0"/>
    <x v="0"/>
    <x v="1"/>
  </r>
  <r>
    <x v="1306"/>
    <n v="24.77"/>
    <s v="Normal Weight"/>
    <x v="14"/>
    <s v="Diabetes"/>
    <s v="No"/>
    <x v="0"/>
    <x v="0"/>
    <x v="0"/>
    <x v="1"/>
  </r>
  <r>
    <x v="1307"/>
    <n v="16.579999999999998"/>
    <s v="Underweight "/>
    <x v="42"/>
    <s v="Diabetes"/>
    <s v="Yes"/>
    <x v="0"/>
    <x v="1"/>
    <x v="3"/>
    <x v="1"/>
  </r>
  <r>
    <x v="1308"/>
    <n v="38.17"/>
    <s v="Obesity"/>
    <x v="376"/>
    <s v="Normal"/>
    <s v="Yes"/>
    <x v="0"/>
    <x v="0"/>
    <x v="0"/>
    <x v="1"/>
  </r>
  <r>
    <x v="1309"/>
    <n v="39.424999999999997"/>
    <s v="Obesity"/>
    <x v="70"/>
    <s v="Normal"/>
    <s v="Yes"/>
    <x v="0"/>
    <x v="0"/>
    <x v="0"/>
    <x v="1"/>
  </r>
  <r>
    <x v="1310"/>
    <n v="33.44"/>
    <s v="Obesity"/>
    <x v="149"/>
    <s v="Prediabetes "/>
    <s v="Yes"/>
    <x v="0"/>
    <x v="0"/>
    <x v="0"/>
    <x v="1"/>
  </r>
  <r>
    <x v="1311"/>
    <n v="33.344999999999999"/>
    <s v="Obesity"/>
    <x v="576"/>
    <s v="Normal"/>
    <s v="Yes"/>
    <x v="0"/>
    <x v="0"/>
    <x v="0"/>
    <x v="1"/>
  </r>
  <r>
    <x v="1312"/>
    <n v="38.79"/>
    <s v="Obesity"/>
    <x v="31"/>
    <s v="Normal"/>
    <s v="No"/>
    <x v="0"/>
    <x v="1"/>
    <x v="3"/>
    <x v="1"/>
  </r>
  <r>
    <x v="1313"/>
    <n v="30.684999999999999"/>
    <s v="Obesity"/>
    <x v="189"/>
    <s v="Normal"/>
    <s v="No"/>
    <x v="0"/>
    <x v="1"/>
    <x v="3"/>
    <x v="1"/>
  </r>
  <r>
    <x v="1314"/>
    <n v="22.135000000000002"/>
    <s v="Normal Weight"/>
    <x v="595"/>
    <s v="Diabetes"/>
    <s v="No"/>
    <x v="0"/>
    <x v="0"/>
    <x v="0"/>
    <x v="1"/>
  </r>
  <r>
    <x v="1315"/>
    <n v="33.33"/>
    <s v="Obesity"/>
    <x v="596"/>
    <s v="Diabetes"/>
    <s v="No"/>
    <x v="0"/>
    <x v="0"/>
    <x v="0"/>
    <x v="1"/>
  </r>
  <r>
    <x v="1316"/>
    <n v="31.13"/>
    <s v="Obesity"/>
    <x v="481"/>
    <s v="Diabetes"/>
    <s v="No"/>
    <x v="0"/>
    <x v="0"/>
    <x v="0"/>
    <x v="1"/>
  </r>
  <r>
    <x v="1317"/>
    <n v="28.9"/>
    <s v="Overweight "/>
    <x v="454"/>
    <s v="Diabetes"/>
    <s v="No"/>
    <x v="0"/>
    <x v="0"/>
    <x v="0"/>
    <x v="1"/>
  </r>
  <r>
    <x v="1318"/>
    <n v="43.31"/>
    <s v="Obesity"/>
    <x v="148"/>
    <s v="Prediabetes "/>
    <s v="Yes"/>
    <x v="1"/>
    <x v="0"/>
    <x v="3"/>
    <x v="1"/>
  </r>
  <r>
    <x v="1319"/>
    <n v="22.8"/>
    <s v="Normal Weight"/>
    <x v="42"/>
    <s v="Diabetes"/>
    <s v="No"/>
    <x v="0"/>
    <x v="0"/>
    <x v="0"/>
    <x v="1"/>
  </r>
  <r>
    <x v="1320"/>
    <n v="19.09"/>
    <s v="Normal Weight"/>
    <x v="544"/>
    <s v="Normal"/>
    <s v="Yes"/>
    <x v="0"/>
    <x v="0"/>
    <x v="3"/>
    <x v="1"/>
  </r>
  <r>
    <x v="1321"/>
    <n v="23.37"/>
    <s v="Normal Weight"/>
    <x v="80"/>
    <s v="Normal"/>
    <s v="No"/>
    <x v="0"/>
    <x v="0"/>
    <x v="0"/>
    <x v="1"/>
  </r>
  <r>
    <x v="1322"/>
    <n v="33.44"/>
    <s v="Obesity"/>
    <x v="18"/>
    <s v="Normal"/>
    <s v="Yes"/>
    <x v="0"/>
    <x v="0"/>
    <x v="0"/>
    <x v="1"/>
  </r>
  <r>
    <x v="1323"/>
    <n v="28.05"/>
    <s v="Overweight "/>
    <x v="507"/>
    <s v="Normal"/>
    <s v="Yes"/>
    <x v="0"/>
    <x v="0"/>
    <x v="0"/>
    <x v="1"/>
  </r>
  <r>
    <x v="1324"/>
    <n v="27.72"/>
    <s v="Overweight "/>
    <x v="334"/>
    <s v="Prediabetes "/>
    <s v="Yes"/>
    <x v="0"/>
    <x v="0"/>
    <x v="0"/>
    <x v="1"/>
  </r>
  <r>
    <x v="1325"/>
    <n v="29.81"/>
    <s v="Overweight "/>
    <x v="572"/>
    <s v="Diabetes"/>
    <s v="No"/>
    <x v="0"/>
    <x v="0"/>
    <x v="0"/>
    <x v="1"/>
  </r>
  <r>
    <x v="1326"/>
    <n v="23.98"/>
    <s v="Normal Weight"/>
    <x v="514"/>
    <s v="Diabetes"/>
    <s v="No"/>
    <x v="0"/>
    <x v="0"/>
    <x v="0"/>
    <x v="1"/>
  </r>
  <r>
    <x v="1327"/>
    <n v="17.34"/>
    <s v="Underweight "/>
    <x v="597"/>
    <s v="Diabetes"/>
    <s v="No"/>
    <x v="0"/>
    <x v="0"/>
    <x v="0"/>
    <x v="1"/>
  </r>
  <r>
    <x v="1328"/>
    <n v="40.39"/>
    <s v="Obesity"/>
    <x v="180"/>
    <s v="Normal"/>
    <s v="Yes"/>
    <x v="0"/>
    <x v="1"/>
    <x v="3"/>
    <x v="1"/>
  </r>
  <r>
    <x v="1329"/>
    <n v="25.96"/>
    <s v="Overweight "/>
    <x v="82"/>
    <s v="Normal"/>
    <s v="Yes"/>
    <x v="0"/>
    <x v="1"/>
    <x v="3"/>
    <x v="1"/>
  </r>
  <r>
    <x v="1330"/>
    <n v="17.68"/>
    <s v="Underweight "/>
    <x v="598"/>
    <s v="Diabetes"/>
    <s v="Yes"/>
    <x v="0"/>
    <x v="1"/>
    <x v="3"/>
    <x v="1"/>
  </r>
  <r>
    <x v="1331"/>
    <n v="30.875"/>
    <s v="Obesity"/>
    <x v="276"/>
    <s v="Normal"/>
    <s v="No"/>
    <x v="0"/>
    <x v="0"/>
    <x v="0"/>
    <x v="1"/>
  </r>
  <r>
    <x v="1332"/>
    <n v="30.81"/>
    <s v="Obesity"/>
    <x v="326"/>
    <s v="Normal"/>
    <s v="No"/>
    <x v="0"/>
    <x v="0"/>
    <x v="0"/>
    <x v="1"/>
  </r>
  <r>
    <x v="1333"/>
    <n v="36.85"/>
    <s v="Obesity"/>
    <x v="63"/>
    <s v="Diabetes"/>
    <s v="No"/>
    <x v="0"/>
    <x v="0"/>
    <x v="1"/>
    <x v="1"/>
  </r>
  <r>
    <x v="1334"/>
    <n v="35.86"/>
    <s v="Obesity"/>
    <x v="7"/>
    <s v="Diabetes"/>
    <s v="No"/>
    <x v="0"/>
    <x v="0"/>
    <x v="1"/>
    <x v="1"/>
  </r>
  <r>
    <x v="1335"/>
    <n v="30.3"/>
    <s v="Obesity"/>
    <x v="306"/>
    <s v="Diabetes"/>
    <s v="No"/>
    <x v="0"/>
    <x v="0"/>
    <x v="1"/>
    <x v="1"/>
  </r>
  <r>
    <x v="1336"/>
    <n v="32.015000000000001"/>
    <s v="Obesity"/>
    <x v="16"/>
    <s v="Diabetes"/>
    <s v="No"/>
    <x v="0"/>
    <x v="0"/>
    <x v="0"/>
    <x v="1"/>
  </r>
  <r>
    <x v="1337"/>
    <n v="25.06"/>
    <s v="Overweight "/>
    <x v="317"/>
    <s v="Diabetes"/>
    <s v="No"/>
    <x v="0"/>
    <x v="0"/>
    <x v="1"/>
    <x v="1"/>
  </r>
  <r>
    <x v="1338"/>
    <n v="18.829999999999998"/>
    <s v="Normal Weight"/>
    <x v="220"/>
    <s v="Diabetes"/>
    <s v="Yes"/>
    <x v="0"/>
    <x v="0"/>
    <x v="0"/>
    <x v="1"/>
  </r>
  <r>
    <x v="1339"/>
    <n v="47.52"/>
    <s v="Obesity"/>
    <x v="271"/>
    <s v="Diabetes"/>
    <s v="Yes"/>
    <x v="0"/>
    <x v="0"/>
    <x v="3"/>
    <x v="1"/>
  </r>
  <r>
    <x v="1340"/>
    <n v="37.82"/>
    <s v="Obesity"/>
    <x v="341"/>
    <s v="Prediabetes "/>
    <s v="No"/>
    <x v="0"/>
    <x v="0"/>
    <x v="0"/>
    <x v="1"/>
  </r>
  <r>
    <x v="1341"/>
    <n v="44.16"/>
    <s v="Obesity"/>
    <x v="391"/>
    <s v="Normal"/>
    <s v="Yes"/>
    <x v="0"/>
    <x v="0"/>
    <x v="0"/>
    <x v="1"/>
  </r>
  <r>
    <x v="1342"/>
    <n v="37.049999999999997"/>
    <s v="Obesity"/>
    <x v="435"/>
    <s v="Normal"/>
    <s v="No"/>
    <x v="0"/>
    <x v="1"/>
    <x v="3"/>
    <x v="1"/>
  </r>
  <r>
    <x v="1343"/>
    <n v="18.66"/>
    <s v="Normal Weight"/>
    <x v="441"/>
    <s v="Diabetes"/>
    <s v="No"/>
    <x v="0"/>
    <x v="0"/>
    <x v="0"/>
    <x v="1"/>
  </r>
  <r>
    <x v="1344"/>
    <n v="36.200000000000003"/>
    <s v="Obesity"/>
    <x v="599"/>
    <s v="Diabetes"/>
    <s v="Yes"/>
    <x v="0"/>
    <x v="0"/>
    <x v="3"/>
    <x v="1"/>
  </r>
  <r>
    <x v="1345"/>
    <n v="18.87"/>
    <s v="Normal Weight"/>
    <x v="432"/>
    <s v="Diabetes"/>
    <s v="No"/>
    <x v="0"/>
    <x v="0"/>
    <x v="0"/>
    <x v="1"/>
  </r>
  <r>
    <x v="1346"/>
    <n v="32.299999999999997"/>
    <s v="Obesity"/>
    <x v="28"/>
    <s v="Diabetes"/>
    <s v="Yes"/>
    <x v="0"/>
    <x v="0"/>
    <x v="3"/>
    <x v="1"/>
  </r>
  <r>
    <x v="1347"/>
    <n v="22.64"/>
    <s v="Normal Weight"/>
    <x v="600"/>
    <s v="Diabetes"/>
    <s v="Yes"/>
    <x v="0"/>
    <x v="0"/>
    <x v="1"/>
    <x v="1"/>
  </r>
  <r>
    <x v="1348"/>
    <n v="28.69"/>
    <s v="Overweight "/>
    <x v="66"/>
    <s v="Normal"/>
    <s v="No"/>
    <x v="0"/>
    <x v="0"/>
    <x v="0"/>
    <x v="1"/>
  </r>
  <r>
    <x v="1349"/>
    <n v="28.16"/>
    <s v="Overweight "/>
    <x v="224"/>
    <s v="Normal"/>
    <s v="Yes"/>
    <x v="0"/>
    <x v="0"/>
    <x v="0"/>
    <x v="1"/>
  </r>
  <r>
    <x v="1350"/>
    <n v="45.54"/>
    <s v="Obesity"/>
    <x v="85"/>
    <s v="Prediabetes "/>
    <s v="No"/>
    <x v="0"/>
    <x v="1"/>
    <x v="3"/>
    <x v="1"/>
  </r>
  <r>
    <x v="1351"/>
    <n v="28.7"/>
    <s v="Overweight "/>
    <x v="267"/>
    <s v="Normal"/>
    <s v="No"/>
    <x v="0"/>
    <x v="0"/>
    <x v="0"/>
    <x v="1"/>
  </r>
  <r>
    <x v="1352"/>
    <n v="27.74"/>
    <s v="Overweight "/>
    <x v="87"/>
    <s v="Prediabetes "/>
    <s v="Yes"/>
    <x v="0"/>
    <x v="0"/>
    <x v="0"/>
    <x v="1"/>
  </r>
  <r>
    <x v="1353"/>
    <n v="36.954999999999998"/>
    <s v="Obesity"/>
    <x v="601"/>
    <s v="Diabetes"/>
    <s v="No"/>
    <x v="0"/>
    <x v="0"/>
    <x v="0"/>
    <x v="1"/>
  </r>
  <r>
    <x v="1354"/>
    <n v="30.69"/>
    <s v="Obesity"/>
    <x v="259"/>
    <s v="Prediabetes "/>
    <s v="No"/>
    <x v="0"/>
    <x v="0"/>
    <x v="0"/>
    <x v="1"/>
  </r>
  <r>
    <x v="1355"/>
    <n v="24.984999999999999"/>
    <s v="Overweight "/>
    <x v="176"/>
    <s v="Normal"/>
    <s v="No"/>
    <x v="0"/>
    <x v="0"/>
    <x v="0"/>
    <x v="1"/>
  </r>
  <r>
    <x v="1356"/>
    <n v="39.42"/>
    <s v="Obesity"/>
    <x v="18"/>
    <s v="Normal"/>
    <s v="Yes"/>
    <x v="0"/>
    <x v="0"/>
    <x v="3"/>
    <x v="1"/>
  </r>
  <r>
    <x v="1357"/>
    <n v="16.8"/>
    <s v="Underweight "/>
    <x v="602"/>
    <s v="Diabetes"/>
    <s v="No"/>
    <x v="0"/>
    <x v="0"/>
    <x v="0"/>
    <x v="1"/>
  </r>
  <r>
    <x v="1358"/>
    <n v="23.274999999999999"/>
    <s v="Normal Weight"/>
    <x v="106"/>
    <s v="Prediabetes "/>
    <s v="Yes"/>
    <x v="0"/>
    <x v="1"/>
    <x v="3"/>
    <x v="1"/>
  </r>
  <r>
    <x v="1359"/>
    <n v="22.8"/>
    <s v="Normal Weight"/>
    <x v="144"/>
    <s v="Normal"/>
    <s v="Yes"/>
    <x v="0"/>
    <x v="1"/>
    <x v="3"/>
    <x v="1"/>
  </r>
  <r>
    <x v="1360"/>
    <n v="24.3"/>
    <s v="Normal Weight"/>
    <x v="508"/>
    <s v="Normal"/>
    <s v="No"/>
    <x v="0"/>
    <x v="0"/>
    <x v="1"/>
    <x v="1"/>
  </r>
  <r>
    <x v="1361"/>
    <n v="25.13"/>
    <s v="Overweight "/>
    <x v="96"/>
    <s v="Diabetes"/>
    <s v="Yes"/>
    <x v="0"/>
    <x v="0"/>
    <x v="3"/>
    <x v="1"/>
  </r>
  <r>
    <x v="1362"/>
    <n v="22.72"/>
    <s v="Normal Weight"/>
    <x v="531"/>
    <s v="Diabetes"/>
    <s v="Yes"/>
    <x v="0"/>
    <x v="0"/>
    <x v="1"/>
    <x v="1"/>
  </r>
  <r>
    <x v="1363"/>
    <n v="32.6"/>
    <s v="Obesity"/>
    <x v="555"/>
    <s v="Diabetes"/>
    <s v="Yes"/>
    <x v="0"/>
    <x v="0"/>
    <x v="0"/>
    <x v="1"/>
  </r>
  <r>
    <x v="1364"/>
    <n v="17.28"/>
    <s v="Underweight "/>
    <x v="21"/>
    <s v="Prediabetes "/>
    <s v="Yes"/>
    <x v="0"/>
    <x v="0"/>
    <x v="1"/>
    <x v="1"/>
  </r>
  <r>
    <x v="1365"/>
    <n v="27.92"/>
    <s v="Overweight "/>
    <x v="427"/>
    <s v="Prediabetes "/>
    <s v="No"/>
    <x v="0"/>
    <x v="0"/>
    <x v="3"/>
    <x v="1"/>
  </r>
  <r>
    <x v="1366"/>
    <n v="38.284999999999997"/>
    <s v="Obesity"/>
    <x v="86"/>
    <s v="Normal"/>
    <s v="No"/>
    <x v="0"/>
    <x v="0"/>
    <x v="0"/>
    <x v="1"/>
  </r>
  <r>
    <x v="1367"/>
    <n v="16.48"/>
    <s v="Underweight "/>
    <x v="53"/>
    <s v="Diabetes"/>
    <s v="No"/>
    <x v="0"/>
    <x v="0"/>
    <x v="0"/>
    <x v="1"/>
  </r>
  <r>
    <x v="1368"/>
    <n v="38.57"/>
    <s v="Obesity"/>
    <x v="128"/>
    <s v="Prediabetes "/>
    <s v="No"/>
    <x v="0"/>
    <x v="0"/>
    <x v="0"/>
    <x v="1"/>
  </r>
  <r>
    <x v="1369"/>
    <n v="43.85"/>
    <s v="Obesity"/>
    <x v="372"/>
    <s v="Normal"/>
    <s v="Yes"/>
    <x v="0"/>
    <x v="0"/>
    <x v="0"/>
    <x v="1"/>
  </r>
  <r>
    <x v="1370"/>
    <n v="30.11"/>
    <s v="Obesity"/>
    <x v="337"/>
    <s v="Normal"/>
    <s v="No"/>
    <x v="0"/>
    <x v="0"/>
    <x v="0"/>
    <x v="1"/>
  </r>
  <r>
    <x v="1371"/>
    <n v="31.59"/>
    <s v="Obesity"/>
    <x v="214"/>
    <s v="Prediabetes "/>
    <s v="No"/>
    <x v="0"/>
    <x v="0"/>
    <x v="0"/>
    <x v="1"/>
  </r>
  <r>
    <x v="1372"/>
    <n v="40.15"/>
    <s v="Obesity"/>
    <x v="496"/>
    <s v="Diabetes"/>
    <s v="No"/>
    <x v="0"/>
    <x v="0"/>
    <x v="0"/>
    <x v="1"/>
  </r>
  <r>
    <x v="1373"/>
    <n v="40.700000000000003"/>
    <s v="Obesity"/>
    <x v="128"/>
    <s v="Prediabetes "/>
    <s v="Yes"/>
    <x v="0"/>
    <x v="1"/>
    <x v="3"/>
    <x v="1"/>
  </r>
  <r>
    <x v="1374"/>
    <n v="40.76"/>
    <s v="Obesity"/>
    <x v="124"/>
    <s v="Normal"/>
    <s v="No"/>
    <x v="0"/>
    <x v="0"/>
    <x v="0"/>
    <x v="1"/>
  </r>
  <r>
    <x v="1375"/>
    <n v="29.7"/>
    <s v="Overweight "/>
    <x v="355"/>
    <s v="Diabetes"/>
    <s v="No"/>
    <x v="0"/>
    <x v="0"/>
    <x v="0"/>
    <x v="1"/>
  </r>
  <r>
    <x v="1376"/>
    <n v="40.58"/>
    <s v="Obesity"/>
    <x v="134"/>
    <s v="Normal"/>
    <s v="Yes"/>
    <x v="0"/>
    <x v="1"/>
    <x v="3"/>
    <x v="1"/>
  </r>
  <r>
    <x v="1377"/>
    <n v="33.06"/>
    <s v="Obesity"/>
    <x v="399"/>
    <s v="Diabetes"/>
    <s v="Yes"/>
    <x v="0"/>
    <x v="0"/>
    <x v="0"/>
    <x v="1"/>
  </r>
  <r>
    <x v="1378"/>
    <n v="26.62"/>
    <s v="Overweight "/>
    <x v="259"/>
    <s v="Prediabetes "/>
    <s v="Yes"/>
    <x v="0"/>
    <x v="0"/>
    <x v="0"/>
    <x v="1"/>
  </r>
  <r>
    <x v="1379"/>
    <n v="37.1"/>
    <s v="Obesity"/>
    <x v="421"/>
    <s v="Diabetes"/>
    <s v="No"/>
    <x v="0"/>
    <x v="0"/>
    <x v="0"/>
    <x v="1"/>
  </r>
  <r>
    <x v="1380"/>
    <n v="18.28"/>
    <s v="Underweight "/>
    <x v="547"/>
    <s v="Diabetes"/>
    <s v="No"/>
    <x v="0"/>
    <x v="0"/>
    <x v="0"/>
    <x v="1"/>
  </r>
  <r>
    <x v="1381"/>
    <n v="35.814999999999998"/>
    <s v="Obesity"/>
    <x v="195"/>
    <s v="Prediabetes "/>
    <s v="No"/>
    <x v="0"/>
    <x v="0"/>
    <x v="0"/>
    <x v="1"/>
  </r>
  <r>
    <x v="1382"/>
    <n v="30.69"/>
    <s v="Obesity"/>
    <x v="364"/>
    <s v="Diabetes"/>
    <s v="No"/>
    <x v="0"/>
    <x v="0"/>
    <x v="0"/>
    <x v="1"/>
  </r>
  <r>
    <x v="1383"/>
    <n v="26.125"/>
    <s v="Overweight "/>
    <x v="151"/>
    <s v="Normal"/>
    <s v="No"/>
    <x v="0"/>
    <x v="0"/>
    <x v="0"/>
    <x v="1"/>
  </r>
  <r>
    <x v="1384"/>
    <n v="34.58"/>
    <s v="Obesity"/>
    <x v="562"/>
    <s v="Prediabetes "/>
    <s v="No"/>
    <x v="0"/>
    <x v="1"/>
    <x v="3"/>
    <x v="1"/>
  </r>
  <r>
    <x v="1385"/>
    <n v="27.4"/>
    <s v="Overweight "/>
    <x v="603"/>
    <s v="Diabetes"/>
    <s v="No"/>
    <x v="0"/>
    <x v="0"/>
    <x v="0"/>
    <x v="1"/>
  </r>
  <r>
    <x v="1386"/>
    <n v="27.53"/>
    <s v="Overweight "/>
    <x v="92"/>
    <s v="Normal"/>
    <s v="No"/>
    <x v="0"/>
    <x v="0"/>
    <x v="3"/>
    <x v="1"/>
  </r>
  <r>
    <x v="1387"/>
    <n v="33"/>
    <s v="Obesity"/>
    <x v="90"/>
    <s v="Normal"/>
    <s v="No"/>
    <x v="0"/>
    <x v="0"/>
    <x v="0"/>
    <x v="1"/>
  </r>
  <r>
    <x v="1388"/>
    <n v="25.78"/>
    <s v="Overweight "/>
    <x v="579"/>
    <s v="Diabetes"/>
    <s v="Yes"/>
    <x v="0"/>
    <x v="0"/>
    <x v="0"/>
    <x v="1"/>
  </r>
  <r>
    <x v="1389"/>
    <n v="22.66"/>
    <s v="Normal Weight"/>
    <x v="604"/>
    <s v="Diabetes"/>
    <s v="No"/>
    <x v="0"/>
    <x v="0"/>
    <x v="0"/>
    <x v="1"/>
  </r>
  <r>
    <x v="1390"/>
    <n v="38.81"/>
    <s v="Obesity"/>
    <x v="105"/>
    <s v="Prediabetes "/>
    <s v="Yes"/>
    <x v="0"/>
    <x v="0"/>
    <x v="3"/>
    <x v="1"/>
  </r>
  <r>
    <x v="1391"/>
    <n v="38.51"/>
    <s v="Obesity"/>
    <x v="4"/>
    <s v="Normal"/>
    <s v="Yes"/>
    <x v="0"/>
    <x v="0"/>
    <x v="0"/>
    <x v="1"/>
  </r>
  <r>
    <x v="1392"/>
    <n v="22.98"/>
    <s v="Normal Weight"/>
    <x v="105"/>
    <s v="Prediabetes "/>
    <s v="Yes"/>
    <x v="0"/>
    <x v="0"/>
    <x v="0"/>
    <x v="1"/>
  </r>
  <r>
    <x v="1393"/>
    <n v="15.65"/>
    <s v="Underweight "/>
    <x v="594"/>
    <s v="Diabetes"/>
    <s v="No"/>
    <x v="0"/>
    <x v="0"/>
    <x v="0"/>
    <x v="1"/>
  </r>
  <r>
    <x v="1394"/>
    <n v="39.97"/>
    <s v="Obesity"/>
    <x v="197"/>
    <s v="Normal"/>
    <s v="No"/>
    <x v="0"/>
    <x v="0"/>
    <x v="3"/>
    <x v="1"/>
  </r>
  <r>
    <x v="1395"/>
    <n v="37.22"/>
    <s v="Obesity"/>
    <x v="473"/>
    <s v="Normal"/>
    <s v="No"/>
    <x v="0"/>
    <x v="1"/>
    <x v="3"/>
    <x v="1"/>
  </r>
  <r>
    <x v="1396"/>
    <n v="41.325000000000003"/>
    <s v="Obesity"/>
    <x v="1"/>
    <s v="Prediabetes "/>
    <s v="No"/>
    <x v="0"/>
    <x v="0"/>
    <x v="0"/>
    <x v="1"/>
  </r>
  <r>
    <x v="1397"/>
    <n v="40.31"/>
    <s v="Obesity"/>
    <x v="85"/>
    <s v="Prediabetes "/>
    <s v="No"/>
    <x v="0"/>
    <x v="0"/>
    <x v="0"/>
    <x v="1"/>
  </r>
  <r>
    <x v="1398"/>
    <n v="29.48"/>
    <s v="Overweight "/>
    <x v="470"/>
    <s v="Normal"/>
    <s v="No"/>
    <x v="0"/>
    <x v="0"/>
    <x v="0"/>
    <x v="1"/>
  </r>
  <r>
    <x v="1399"/>
    <n v="33.155000000000001"/>
    <s v="Obesity"/>
    <x v="103"/>
    <s v="Normal"/>
    <s v="No"/>
    <x v="0"/>
    <x v="0"/>
    <x v="0"/>
    <x v="1"/>
  </r>
  <r>
    <x v="1400"/>
    <n v="42.85"/>
    <s v="Obesity"/>
    <x v="336"/>
    <s v="Prediabetes "/>
    <s v="Yes"/>
    <x v="0"/>
    <x v="0"/>
    <x v="0"/>
    <x v="1"/>
  </r>
  <r>
    <x v="1401"/>
    <n v="32.340000000000003"/>
    <s v="Obesity"/>
    <x v="533"/>
    <s v="Diabetes"/>
    <s v="No"/>
    <x v="0"/>
    <x v="0"/>
    <x v="0"/>
    <x v="1"/>
  </r>
  <r>
    <x v="1402"/>
    <n v="27.5"/>
    <s v="Overweight "/>
    <x v="605"/>
    <s v="Diabetes"/>
    <s v="No"/>
    <x v="0"/>
    <x v="0"/>
    <x v="0"/>
    <x v="1"/>
  </r>
  <r>
    <x v="1403"/>
    <n v="25.8"/>
    <s v="Overweight "/>
    <x v="606"/>
    <s v="Diabetes"/>
    <s v="No"/>
    <x v="0"/>
    <x v="0"/>
    <x v="0"/>
    <x v="1"/>
  </r>
  <r>
    <x v="1404"/>
    <n v="25"/>
    <s v="Overweight "/>
    <x v="607"/>
    <s v="Diabetes"/>
    <s v="No"/>
    <x v="0"/>
    <x v="0"/>
    <x v="0"/>
    <x v="1"/>
  </r>
  <r>
    <x v="1405"/>
    <n v="41.2"/>
    <s v="Obesity"/>
    <x v="237"/>
    <s v="Normal"/>
    <s v="Yes"/>
    <x v="0"/>
    <x v="0"/>
    <x v="0"/>
    <x v="1"/>
  </r>
  <r>
    <x v="1406"/>
    <n v="17.78"/>
    <s v="Underweight "/>
    <x v="608"/>
    <s v="Diabetes"/>
    <s v="No"/>
    <x v="0"/>
    <x v="0"/>
    <x v="0"/>
    <x v="1"/>
  </r>
  <r>
    <x v="1407"/>
    <n v="40.119999999999997"/>
    <s v="Obesity"/>
    <x v="21"/>
    <s v="Prediabetes "/>
    <s v="Yes"/>
    <x v="0"/>
    <x v="1"/>
    <x v="3"/>
    <x v="1"/>
  </r>
  <r>
    <x v="1408"/>
    <n v="19.350000000000001"/>
    <s v="Normal Weight"/>
    <x v="609"/>
    <s v="Diabetes"/>
    <s v="Yes"/>
    <x v="0"/>
    <x v="0"/>
    <x v="0"/>
    <x v="1"/>
  </r>
  <r>
    <x v="1409"/>
    <n v="36.69"/>
    <s v="Obesity"/>
    <x v="259"/>
    <s v="Prediabetes "/>
    <s v="No"/>
    <x v="0"/>
    <x v="0"/>
    <x v="0"/>
    <x v="1"/>
  </r>
  <r>
    <x v="1410"/>
    <n v="28.51"/>
    <s v="Overweight "/>
    <x v="120"/>
    <s v="Normal"/>
    <s v="Yes"/>
    <x v="0"/>
    <x v="0"/>
    <x v="3"/>
    <x v="1"/>
  </r>
  <r>
    <x v="1411"/>
    <n v="30.21"/>
    <s v="Obesity"/>
    <x v="335"/>
    <s v="Normal"/>
    <s v="No"/>
    <x v="0"/>
    <x v="0"/>
    <x v="3"/>
    <x v="1"/>
  </r>
  <r>
    <x v="1412"/>
    <n v="24.33"/>
    <s v="Normal Weight"/>
    <x v="96"/>
    <s v="Diabetes"/>
    <s v="No"/>
    <x v="0"/>
    <x v="0"/>
    <x v="0"/>
    <x v="1"/>
  </r>
  <r>
    <x v="1413"/>
    <n v="19.855"/>
    <s v="Normal Weight"/>
    <x v="268"/>
    <s v="Prediabetes "/>
    <s v="Yes"/>
    <x v="0"/>
    <x v="0"/>
    <x v="0"/>
    <x v="1"/>
  </r>
  <r>
    <x v="1414"/>
    <n v="25.364999999999998"/>
    <s v="Overweight "/>
    <x v="308"/>
    <s v="Diabetes"/>
    <s v="No"/>
    <x v="0"/>
    <x v="0"/>
    <x v="0"/>
    <x v="1"/>
  </r>
  <r>
    <x v="1415"/>
    <n v="29.6"/>
    <s v="Overweight "/>
    <x v="331"/>
    <s v="Prediabetes "/>
    <s v="Yes"/>
    <x v="0"/>
    <x v="1"/>
    <x v="3"/>
    <x v="1"/>
  </r>
  <r>
    <x v="1416"/>
    <n v="39.43"/>
    <s v="Obesity"/>
    <x v="148"/>
    <s v="Prediabetes "/>
    <s v="Yes"/>
    <x v="0"/>
    <x v="1"/>
    <x v="3"/>
    <x v="1"/>
  </r>
  <r>
    <x v="1417"/>
    <n v="27.34"/>
    <s v="Overweight "/>
    <x v="27"/>
    <s v="Normal"/>
    <s v="Yes"/>
    <x v="0"/>
    <x v="0"/>
    <x v="3"/>
    <x v="1"/>
  </r>
  <r>
    <x v="1418"/>
    <n v="39.01"/>
    <s v="Obesity"/>
    <x v="191"/>
    <s v="Normal"/>
    <s v="Yes"/>
    <x v="0"/>
    <x v="0"/>
    <x v="0"/>
    <x v="1"/>
  </r>
  <r>
    <x v="1419"/>
    <n v="18.989999999999998"/>
    <s v="Normal Weight"/>
    <x v="137"/>
    <s v="Diabetes"/>
    <s v="Yes"/>
    <x v="0"/>
    <x v="0"/>
    <x v="0"/>
    <x v="1"/>
  </r>
  <r>
    <x v="1420"/>
    <n v="42.3"/>
    <s v="Obesity"/>
    <x v="87"/>
    <s v="Prediabetes "/>
    <s v="Yes"/>
    <x v="0"/>
    <x v="0"/>
    <x v="0"/>
    <x v="1"/>
  </r>
  <r>
    <x v="1421"/>
    <n v="39.805"/>
    <s v="Obesity"/>
    <x v="119"/>
    <s v="Prediabetes "/>
    <s v="No"/>
    <x v="0"/>
    <x v="0"/>
    <x v="0"/>
    <x v="1"/>
  </r>
  <r>
    <x v="1422"/>
    <n v="33.700000000000003"/>
    <s v="Obesity"/>
    <x v="231"/>
    <s v="Prediabetes "/>
    <s v="No"/>
    <x v="0"/>
    <x v="0"/>
    <x v="0"/>
    <x v="1"/>
  </r>
  <r>
    <x v="1423"/>
    <n v="36.195"/>
    <s v="Obesity"/>
    <x v="21"/>
    <s v="Prediabetes "/>
    <s v="No"/>
    <x v="0"/>
    <x v="0"/>
    <x v="0"/>
    <x v="1"/>
  </r>
  <r>
    <x v="1424"/>
    <n v="32.6"/>
    <s v="Obesity"/>
    <x v="208"/>
    <s v="Prediabetes "/>
    <s v="No"/>
    <x v="0"/>
    <x v="1"/>
    <x v="3"/>
    <x v="1"/>
  </r>
  <r>
    <x v="1425"/>
    <n v="30.2"/>
    <s v="Obesity"/>
    <x v="155"/>
    <s v="Prediabetes "/>
    <s v="No"/>
    <x v="0"/>
    <x v="0"/>
    <x v="0"/>
    <x v="1"/>
  </r>
  <r>
    <x v="1426"/>
    <n v="27.645"/>
    <s v="Overweight "/>
    <x v="418"/>
    <s v="Diabetes"/>
    <s v="No"/>
    <x v="0"/>
    <x v="0"/>
    <x v="0"/>
    <x v="1"/>
  </r>
  <r>
    <x v="1427"/>
    <n v="26.41"/>
    <s v="Overweight "/>
    <x v="154"/>
    <s v="Diabetes"/>
    <s v="No"/>
    <x v="0"/>
    <x v="0"/>
    <x v="0"/>
    <x v="1"/>
  </r>
  <r>
    <x v="1428"/>
    <n v="34.1"/>
    <s v="Obesity"/>
    <x v="109"/>
    <s v="Prediabetes "/>
    <s v="Yes"/>
    <x v="0"/>
    <x v="1"/>
    <x v="3"/>
    <x v="1"/>
  </r>
  <r>
    <x v="1429"/>
    <n v="17.3"/>
    <s v="Underweight "/>
    <x v="568"/>
    <s v="Diabetes"/>
    <s v="No"/>
    <x v="0"/>
    <x v="0"/>
    <x v="0"/>
    <x v="1"/>
  </r>
  <r>
    <x v="1430"/>
    <n v="35.020000000000003"/>
    <s v="Obesity"/>
    <x v="226"/>
    <s v="Normal"/>
    <s v="No"/>
    <x v="0"/>
    <x v="1"/>
    <x v="3"/>
    <x v="1"/>
  </r>
  <r>
    <x v="1431"/>
    <n v="37.1"/>
    <s v="Obesity"/>
    <x v="541"/>
    <s v="Diabetes"/>
    <s v="Yes"/>
    <x v="0"/>
    <x v="0"/>
    <x v="0"/>
    <x v="1"/>
  </r>
  <r>
    <x v="1432"/>
    <n v="16.79"/>
    <s v="Underweight "/>
    <x v="154"/>
    <s v="Diabetes"/>
    <s v="No"/>
    <x v="0"/>
    <x v="0"/>
    <x v="0"/>
    <x v="1"/>
  </r>
  <r>
    <x v="1433"/>
    <n v="31.635000000000002"/>
    <s v="Obesity"/>
    <x v="402"/>
    <s v="Diabetes"/>
    <s v="Yes"/>
    <x v="0"/>
    <x v="0"/>
    <x v="0"/>
    <x v="1"/>
  </r>
  <r>
    <x v="1434"/>
    <n v="24.19"/>
    <s v="Normal Weight"/>
    <x v="21"/>
    <s v="Prediabetes "/>
    <s v="Yes"/>
    <x v="0"/>
    <x v="1"/>
    <x v="3"/>
    <x v="1"/>
  </r>
  <r>
    <x v="1435"/>
    <n v="35.29"/>
    <s v="Obesity"/>
    <x v="229"/>
    <s v="Prediabetes "/>
    <s v="No"/>
    <x v="0"/>
    <x v="1"/>
    <x v="3"/>
    <x v="1"/>
  </r>
  <r>
    <x v="1436"/>
    <n v="35.299999999999997"/>
    <s v="Obesity"/>
    <x v="150"/>
    <s v="Normal"/>
    <s v="No"/>
    <x v="0"/>
    <x v="0"/>
    <x v="0"/>
    <x v="1"/>
  </r>
  <r>
    <x v="1437"/>
    <n v="35.64"/>
    <s v="Obesity"/>
    <x v="331"/>
    <s v="Prediabetes "/>
    <s v="No"/>
    <x v="0"/>
    <x v="1"/>
    <x v="3"/>
    <x v="1"/>
  </r>
  <r>
    <x v="1438"/>
    <n v="33.1"/>
    <s v="Obesity"/>
    <x v="328"/>
    <s v="Normal"/>
    <s v="No"/>
    <x v="0"/>
    <x v="0"/>
    <x v="0"/>
    <x v="1"/>
  </r>
  <r>
    <x v="1439"/>
    <n v="26.41"/>
    <s v="Overweight "/>
    <x v="179"/>
    <s v="Diabetes"/>
    <s v="Yes"/>
    <x v="0"/>
    <x v="0"/>
    <x v="3"/>
    <x v="1"/>
  </r>
  <r>
    <x v="1440"/>
    <n v="29.9"/>
    <s v="Obesity"/>
    <x v="173"/>
    <s v="Normal"/>
    <s v="No"/>
    <x v="0"/>
    <x v="1"/>
    <x v="3"/>
    <x v="1"/>
  </r>
  <r>
    <x v="1441"/>
    <n v="25.24"/>
    <s v="Overweight "/>
    <x v="99"/>
    <s v="Prediabetes "/>
    <s v="No"/>
    <x v="0"/>
    <x v="0"/>
    <x v="3"/>
    <x v="1"/>
  </r>
  <r>
    <x v="1442"/>
    <n v="25.08"/>
    <s v="Overweight "/>
    <x v="330"/>
    <s v="Prediabetes "/>
    <s v="No"/>
    <x v="0"/>
    <x v="1"/>
    <x v="3"/>
    <x v="1"/>
  </r>
  <r>
    <x v="1443"/>
    <n v="29.164999999999999"/>
    <s v="Overweight "/>
    <x v="189"/>
    <s v="Normal"/>
    <s v="No"/>
    <x v="1"/>
    <x v="0"/>
    <x v="3"/>
    <x v="1"/>
  </r>
  <r>
    <x v="1444"/>
    <n v="15.05"/>
    <s v="Underweight "/>
    <x v="584"/>
    <s v="Diabetes"/>
    <s v="No"/>
    <x v="0"/>
    <x v="0"/>
    <x v="0"/>
    <x v="1"/>
  </r>
  <r>
    <x v="1445"/>
    <n v="19.95"/>
    <s v="Normal Weight"/>
    <x v="67"/>
    <s v="Normal"/>
    <s v="No"/>
    <x v="0"/>
    <x v="0"/>
    <x v="1"/>
    <x v="1"/>
  </r>
  <r>
    <x v="1446"/>
    <n v="16.66"/>
    <s v="Underweight "/>
    <x v="405"/>
    <s v="Diabetes"/>
    <s v="No"/>
    <x v="0"/>
    <x v="0"/>
    <x v="0"/>
    <x v="1"/>
  </r>
  <r>
    <x v="1447"/>
    <n v="16.62"/>
    <s v="Underweight "/>
    <x v="610"/>
    <s v="Diabetes"/>
    <s v="No"/>
    <x v="0"/>
    <x v="0"/>
    <x v="0"/>
    <x v="1"/>
  </r>
  <r>
    <x v="1448"/>
    <n v="15.36"/>
    <s v="Underweight "/>
    <x v="206"/>
    <s v="Normal"/>
    <s v="Yes"/>
    <x v="0"/>
    <x v="0"/>
    <x v="1"/>
    <x v="1"/>
  </r>
  <r>
    <x v="1449"/>
    <n v="27.74"/>
    <s v="Overweight "/>
    <x v="10"/>
    <s v="Prediabetes "/>
    <s v="Yes"/>
    <x v="0"/>
    <x v="0"/>
    <x v="0"/>
    <x v="1"/>
  </r>
  <r>
    <x v="1450"/>
    <n v="22.44"/>
    <s v="Normal Weight"/>
    <x v="473"/>
    <s v="Normal"/>
    <s v="Yes"/>
    <x v="0"/>
    <x v="0"/>
    <x v="0"/>
    <x v="1"/>
  </r>
  <r>
    <x v="1451"/>
    <n v="37.049999999999997"/>
    <s v="Obesity"/>
    <x v="531"/>
    <s v="Diabetes"/>
    <s v="Yes"/>
    <x v="0"/>
    <x v="0"/>
    <x v="0"/>
    <x v="1"/>
  </r>
  <r>
    <x v="1452"/>
    <n v="22.95"/>
    <s v="Normal Weight"/>
    <x v="317"/>
    <s v="Diabetes"/>
    <s v="No"/>
    <x v="0"/>
    <x v="0"/>
    <x v="1"/>
    <x v="1"/>
  </r>
  <r>
    <x v="1453"/>
    <n v="34.200000000000003"/>
    <s v="Obesity"/>
    <x v="611"/>
    <s v="Diabetes"/>
    <s v="Yes"/>
    <x v="0"/>
    <x v="0"/>
    <x v="0"/>
    <x v="1"/>
  </r>
  <r>
    <x v="1454"/>
    <n v="30.59"/>
    <s v="Obesity"/>
    <x v="612"/>
    <s v="Diabetes"/>
    <s v="Yes"/>
    <x v="0"/>
    <x v="0"/>
    <x v="0"/>
    <x v="1"/>
  </r>
  <r>
    <x v="1455"/>
    <n v="25.51"/>
    <s v="Overweight "/>
    <x v="3"/>
    <s v="Prediabetes "/>
    <s v="No"/>
    <x v="0"/>
    <x v="0"/>
    <x v="0"/>
    <x v="1"/>
  </r>
  <r>
    <x v="1456"/>
    <n v="29.04"/>
    <s v="Overweight "/>
    <x v="525"/>
    <s v="Diabetes"/>
    <s v="Yes"/>
    <x v="0"/>
    <x v="0"/>
    <x v="3"/>
    <x v="1"/>
  </r>
  <r>
    <x v="1457"/>
    <n v="22.135000000000002"/>
    <s v="Normal Weight"/>
    <x v="592"/>
    <s v="Diabetes"/>
    <s v="Yes"/>
    <x v="0"/>
    <x v="0"/>
    <x v="3"/>
    <x v="1"/>
  </r>
  <r>
    <x v="1458"/>
    <n v="21.375"/>
    <s v="Normal Weight"/>
    <x v="538"/>
    <s v="Normal"/>
    <s v="No"/>
    <x v="0"/>
    <x v="0"/>
    <x v="0"/>
    <x v="1"/>
  </r>
  <r>
    <x v="1459"/>
    <n v="29.19"/>
    <s v="Overweight "/>
    <x v="161"/>
    <s v="Normal"/>
    <s v="No"/>
    <x v="0"/>
    <x v="0"/>
    <x v="0"/>
    <x v="1"/>
  </r>
  <r>
    <x v="1460"/>
    <n v="31.92"/>
    <s v="Obesity"/>
    <x v="358"/>
    <s v="Normal"/>
    <s v="Yes"/>
    <x v="0"/>
    <x v="1"/>
    <x v="3"/>
    <x v="1"/>
  </r>
  <r>
    <x v="1461"/>
    <n v="26.315000000000001"/>
    <s v="Overweight "/>
    <x v="176"/>
    <s v="Normal"/>
    <s v="Yes"/>
    <x v="0"/>
    <x v="1"/>
    <x v="3"/>
    <x v="1"/>
  </r>
  <r>
    <x v="1462"/>
    <n v="35.299999999999997"/>
    <s v="Obesity"/>
    <x v="495"/>
    <s v="Normal"/>
    <s v="No"/>
    <x v="0"/>
    <x v="0"/>
    <x v="0"/>
    <x v="1"/>
  </r>
  <r>
    <x v="1463"/>
    <n v="18.91"/>
    <s v="Normal Weight"/>
    <x v="613"/>
    <s v="Diabetes"/>
    <s v="No"/>
    <x v="0"/>
    <x v="0"/>
    <x v="0"/>
    <x v="1"/>
  </r>
  <r>
    <x v="1464"/>
    <n v="22.41"/>
    <s v="Normal Weight"/>
    <x v="433"/>
    <s v="Diabetes"/>
    <s v="Yes"/>
    <x v="0"/>
    <x v="0"/>
    <x v="3"/>
    <x v="1"/>
  </r>
  <r>
    <x v="1465"/>
    <n v="22.704999999999998"/>
    <s v="Normal Weight"/>
    <x v="105"/>
    <s v="Prediabetes "/>
    <s v="No"/>
    <x v="0"/>
    <x v="0"/>
    <x v="0"/>
    <x v="1"/>
  </r>
  <r>
    <x v="1466"/>
    <n v="37.18"/>
    <s v="Obesity"/>
    <x v="143"/>
    <s v="Normal"/>
    <s v="No"/>
    <x v="0"/>
    <x v="0"/>
    <x v="0"/>
    <x v="1"/>
  </r>
  <r>
    <x v="1467"/>
    <n v="35.97"/>
    <s v="Obesity"/>
    <x v="192"/>
    <s v="Normal"/>
    <s v="No"/>
    <x v="0"/>
    <x v="0"/>
    <x v="0"/>
    <x v="1"/>
  </r>
  <r>
    <x v="1468"/>
    <n v="35.799999999999997"/>
    <s v="Obesity"/>
    <x v="614"/>
    <s v="Normal"/>
    <s v="No"/>
    <x v="0"/>
    <x v="0"/>
    <x v="0"/>
    <x v="1"/>
  </r>
  <r>
    <x v="1469"/>
    <n v="28.31"/>
    <s v="Overweight "/>
    <x v="488"/>
    <s v="Diabetes"/>
    <s v="Yes"/>
    <x v="0"/>
    <x v="0"/>
    <x v="0"/>
    <x v="1"/>
  </r>
  <r>
    <x v="1470"/>
    <n v="38.06"/>
    <s v="Obesity"/>
    <x v="537"/>
    <s v="Diabetes"/>
    <s v="No"/>
    <x v="0"/>
    <x v="0"/>
    <x v="0"/>
    <x v="1"/>
  </r>
  <r>
    <x v="1471"/>
    <n v="28"/>
    <s v="Overweight "/>
    <x v="27"/>
    <s v="Normal"/>
    <s v="No"/>
    <x v="0"/>
    <x v="0"/>
    <x v="3"/>
    <x v="1"/>
  </r>
  <r>
    <x v="1472"/>
    <n v="34.32"/>
    <s v="Obesity"/>
    <x v="401"/>
    <s v="Diabetes"/>
    <s v="No"/>
    <x v="0"/>
    <x v="0"/>
    <x v="0"/>
    <x v="1"/>
  </r>
  <r>
    <x v="1473"/>
    <n v="22.3"/>
    <s v="Normal Weight"/>
    <x v="436"/>
    <s v="Normal"/>
    <s v="Yes"/>
    <x v="0"/>
    <x v="0"/>
    <x v="0"/>
    <x v="1"/>
  </r>
  <r>
    <x v="1474"/>
    <n v="27.835000000000001"/>
    <s v="Overweight "/>
    <x v="100"/>
    <s v="Prediabetes "/>
    <s v="No"/>
    <x v="0"/>
    <x v="0"/>
    <x v="3"/>
    <x v="1"/>
  </r>
  <r>
    <x v="1475"/>
    <n v="39.229999999999997"/>
    <s v="Obesity"/>
    <x v="332"/>
    <s v="Normal"/>
    <s v="No"/>
    <x v="0"/>
    <x v="0"/>
    <x v="0"/>
    <x v="1"/>
  </r>
  <r>
    <x v="1476"/>
    <n v="19.95"/>
    <s v="Normal Weight"/>
    <x v="184"/>
    <s v="Prediabetes "/>
    <s v="No"/>
    <x v="0"/>
    <x v="0"/>
    <x v="3"/>
    <x v="1"/>
  </r>
  <r>
    <x v="1477"/>
    <n v="34.64"/>
    <s v="Obesity"/>
    <x v="316"/>
    <s v="Normal"/>
    <s v="No"/>
    <x v="0"/>
    <x v="1"/>
    <x v="3"/>
    <x v="1"/>
  </r>
  <r>
    <x v="1478"/>
    <n v="18.75"/>
    <s v="Normal Weight"/>
    <x v="379"/>
    <s v="Diabetes"/>
    <s v="No"/>
    <x v="0"/>
    <x v="0"/>
    <x v="0"/>
    <x v="1"/>
  </r>
  <r>
    <x v="1479"/>
    <n v="26.48"/>
    <s v="Overweight "/>
    <x v="267"/>
    <s v="Normal"/>
    <s v="No"/>
    <x v="0"/>
    <x v="0"/>
    <x v="3"/>
    <x v="1"/>
  </r>
  <r>
    <x v="1480"/>
    <n v="34.83"/>
    <s v="Obesity"/>
    <x v="427"/>
    <s v="Prediabetes "/>
    <s v="No"/>
    <x v="0"/>
    <x v="0"/>
    <x v="3"/>
    <x v="1"/>
  </r>
  <r>
    <x v="1481"/>
    <n v="25.46"/>
    <s v="Overweight "/>
    <x v="144"/>
    <s v="Normal"/>
    <s v="No"/>
    <x v="0"/>
    <x v="0"/>
    <x v="0"/>
    <x v="1"/>
  </r>
  <r>
    <x v="1482"/>
    <n v="23.31"/>
    <s v="Normal Weight"/>
    <x v="615"/>
    <s v="Diabetes"/>
    <s v="No"/>
    <x v="0"/>
    <x v="0"/>
    <x v="0"/>
    <x v="1"/>
  </r>
  <r>
    <x v="1483"/>
    <n v="29"/>
    <s v="Overweight "/>
    <x v="176"/>
    <s v="Normal"/>
    <s v="No"/>
    <x v="0"/>
    <x v="0"/>
    <x v="0"/>
    <x v="1"/>
  </r>
  <r>
    <x v="1484"/>
    <n v="32.869999999999997"/>
    <s v="Obesity"/>
    <x v="196"/>
    <s v="Normal"/>
    <s v="No"/>
    <x v="0"/>
    <x v="0"/>
    <x v="0"/>
    <x v="1"/>
  </r>
  <r>
    <x v="1485"/>
    <n v="26.18"/>
    <s v="Overweight "/>
    <x v="507"/>
    <s v="Normal"/>
    <s v="No"/>
    <x v="0"/>
    <x v="0"/>
    <x v="0"/>
    <x v="1"/>
  </r>
  <r>
    <x v="1486"/>
    <n v="25.3"/>
    <s v="Overweight "/>
    <x v="89"/>
    <s v="Normal"/>
    <s v="No"/>
    <x v="0"/>
    <x v="0"/>
    <x v="0"/>
    <x v="1"/>
  </r>
  <r>
    <x v="1487"/>
    <n v="36.94"/>
    <s v="Obesity"/>
    <x v="616"/>
    <s v="Normal"/>
    <s v="Yes"/>
    <x v="0"/>
    <x v="0"/>
    <x v="3"/>
    <x v="1"/>
  </r>
  <r>
    <x v="1488"/>
    <n v="22.86"/>
    <s v="Normal Weight"/>
    <x v="617"/>
    <s v="Diabetes"/>
    <s v="No"/>
    <x v="0"/>
    <x v="0"/>
    <x v="0"/>
    <x v="1"/>
  </r>
  <r>
    <x v="1489"/>
    <n v="18.760000000000002"/>
    <s v="Normal Weight"/>
    <x v="316"/>
    <s v="Normal"/>
    <s v="Yes"/>
    <x v="0"/>
    <x v="1"/>
    <x v="3"/>
    <x v="1"/>
  </r>
  <r>
    <x v="1490"/>
    <n v="24.36"/>
    <s v="Normal Weight"/>
    <x v="252"/>
    <s v="Normal"/>
    <s v="No"/>
    <x v="0"/>
    <x v="0"/>
    <x v="0"/>
    <x v="1"/>
  </r>
  <r>
    <x v="1491"/>
    <n v="32.299999999999997"/>
    <s v="Obesity"/>
    <x v="391"/>
    <s v="Normal"/>
    <s v="No"/>
    <x v="0"/>
    <x v="0"/>
    <x v="0"/>
    <x v="1"/>
  </r>
  <r>
    <x v="1492"/>
    <n v="22.704999999999998"/>
    <s v="Normal Weight"/>
    <x v="90"/>
    <s v="Normal"/>
    <s v="Yes"/>
    <x v="0"/>
    <x v="0"/>
    <x v="0"/>
    <x v="1"/>
  </r>
  <r>
    <x v="1493"/>
    <n v="21.79"/>
    <s v="Normal Weight"/>
    <x v="234"/>
    <s v="Diabetes"/>
    <s v="Yes"/>
    <x v="0"/>
    <x v="0"/>
    <x v="3"/>
    <x v="1"/>
  </r>
  <r>
    <x v="1494"/>
    <n v="24.52"/>
    <s v="Normal Weight"/>
    <x v="70"/>
    <s v="Normal"/>
    <s v="No"/>
    <x v="0"/>
    <x v="0"/>
    <x v="0"/>
    <x v="1"/>
  </r>
  <r>
    <x v="1495"/>
    <n v="39.520000000000003"/>
    <s v="Obesity"/>
    <x v="536"/>
    <s v="Diabetes"/>
    <s v="No"/>
    <x v="0"/>
    <x v="0"/>
    <x v="0"/>
    <x v="1"/>
  </r>
  <r>
    <x v="1496"/>
    <n v="24.49"/>
    <s v="Normal Weight"/>
    <x v="145"/>
    <s v="Normal"/>
    <s v="No"/>
    <x v="0"/>
    <x v="0"/>
    <x v="0"/>
    <x v="1"/>
  </r>
  <r>
    <x v="1497"/>
    <n v="26.315000000000001"/>
    <s v="Overweight "/>
    <x v="216"/>
    <s v="Prediabetes "/>
    <s v="No"/>
    <x v="0"/>
    <x v="0"/>
    <x v="0"/>
    <x v="1"/>
  </r>
  <r>
    <x v="1498"/>
    <n v="22.58"/>
    <s v="Normal Weight"/>
    <x v="258"/>
    <s v="Diabetes"/>
    <s v="No"/>
    <x v="0"/>
    <x v="0"/>
    <x v="0"/>
    <x v="1"/>
  </r>
  <r>
    <x v="1499"/>
    <n v="19.475000000000001"/>
    <s v="Normal Weight"/>
    <x v="435"/>
    <s v="Normal"/>
    <s v="No"/>
    <x v="0"/>
    <x v="0"/>
    <x v="3"/>
    <x v="1"/>
  </r>
  <r>
    <x v="1500"/>
    <n v="26.33"/>
    <s v="Overweight "/>
    <x v="270"/>
    <s v="Normal"/>
    <s v="No"/>
    <x v="0"/>
    <x v="0"/>
    <x v="0"/>
    <x v="1"/>
  </r>
  <r>
    <x v="1501"/>
    <n v="17.29"/>
    <s v="Underweight "/>
    <x v="353"/>
    <s v="Normal"/>
    <s v="Yes"/>
    <x v="0"/>
    <x v="0"/>
    <x v="0"/>
    <x v="1"/>
  </r>
  <r>
    <x v="1502"/>
    <n v="42.88"/>
    <s v="Obesity"/>
    <x v="189"/>
    <s v="Normal"/>
    <s v="No"/>
    <x v="1"/>
    <x v="0"/>
    <x v="3"/>
    <x v="1"/>
  </r>
  <r>
    <x v="1503"/>
    <n v="32.200000000000003"/>
    <s v="Obesity"/>
    <x v="618"/>
    <s v="Diabetes"/>
    <s v="Yes"/>
    <x v="0"/>
    <x v="0"/>
    <x v="0"/>
    <x v="1"/>
  </r>
  <r>
    <x v="1504"/>
    <n v="18.75"/>
    <s v="Normal Weight"/>
    <x v="324"/>
    <s v="Normal"/>
    <s v="Yes"/>
    <x v="0"/>
    <x v="1"/>
    <x v="3"/>
    <x v="1"/>
  </r>
  <r>
    <x v="1505"/>
    <n v="22.36"/>
    <s v="Normal Weight"/>
    <x v="461"/>
    <s v="Diabetes"/>
    <s v="No"/>
    <x v="0"/>
    <x v="0"/>
    <x v="0"/>
    <x v="1"/>
  </r>
  <r>
    <x v="1506"/>
    <n v="23.94"/>
    <s v="Normal Weight"/>
    <x v="537"/>
    <s v="Diabetes"/>
    <s v="Yes"/>
    <x v="0"/>
    <x v="0"/>
    <x v="0"/>
    <x v="1"/>
  </r>
  <r>
    <x v="1507"/>
    <n v="30.1"/>
    <s v="Obesity"/>
    <x v="495"/>
    <s v="Normal"/>
    <s v="No"/>
    <x v="0"/>
    <x v="1"/>
    <x v="3"/>
    <x v="1"/>
  </r>
  <r>
    <x v="1508"/>
    <n v="21.93"/>
    <s v="Normal Weight"/>
    <x v="562"/>
    <s v="Prediabetes "/>
    <s v="No"/>
    <x v="0"/>
    <x v="0"/>
    <x v="0"/>
    <x v="1"/>
  </r>
  <r>
    <x v="1509"/>
    <n v="39.75"/>
    <s v="Obesity"/>
    <x v="86"/>
    <s v="Normal"/>
    <s v="No"/>
    <x v="1"/>
    <x v="0"/>
    <x v="3"/>
    <x v="1"/>
  </r>
  <r>
    <x v="1510"/>
    <n v="26.03"/>
    <s v="Overweight "/>
    <x v="47"/>
    <s v="Normal"/>
    <s v="No"/>
    <x v="0"/>
    <x v="1"/>
    <x v="3"/>
    <x v="1"/>
  </r>
  <r>
    <x v="1511"/>
    <n v="34.51"/>
    <s v="Obesity"/>
    <x v="106"/>
    <s v="Prediabetes "/>
    <s v="No"/>
    <x v="0"/>
    <x v="0"/>
    <x v="0"/>
    <x v="1"/>
  </r>
  <r>
    <x v="1512"/>
    <n v="19.32"/>
    <s v="Normal Weight"/>
    <x v="619"/>
    <s v="Diabetes"/>
    <s v="Yes"/>
    <x v="0"/>
    <x v="0"/>
    <x v="3"/>
    <x v="1"/>
  </r>
  <r>
    <x v="1513"/>
    <n v="28.5"/>
    <s v="Overweight "/>
    <x v="67"/>
    <s v="Normal"/>
    <s v="No"/>
    <x v="0"/>
    <x v="0"/>
    <x v="0"/>
    <x v="1"/>
  </r>
  <r>
    <x v="1514"/>
    <n v="30.875"/>
    <s v="Obesity"/>
    <x v="419"/>
    <s v="Normal"/>
    <s v="Yes"/>
    <x v="0"/>
    <x v="0"/>
    <x v="0"/>
    <x v="1"/>
  </r>
  <r>
    <x v="1515"/>
    <n v="24.02"/>
    <s v="Normal Weight"/>
    <x v="24"/>
    <s v="Normal"/>
    <s v="No"/>
    <x v="0"/>
    <x v="0"/>
    <x v="0"/>
    <x v="1"/>
  </r>
  <r>
    <x v="1516"/>
    <n v="36.08"/>
    <s v="Obesity"/>
    <x v="429"/>
    <s v="Diabetes"/>
    <s v="Yes"/>
    <x v="0"/>
    <x v="0"/>
    <x v="0"/>
    <x v="1"/>
  </r>
  <r>
    <x v="1517"/>
    <n v="32.200000000000003"/>
    <s v="Obesity"/>
    <x v="620"/>
    <s v="Diabetes"/>
    <s v="Yes"/>
    <x v="0"/>
    <x v="0"/>
    <x v="0"/>
    <x v="1"/>
  </r>
  <r>
    <x v="1518"/>
    <n v="28.05"/>
    <s v="Overweight "/>
    <x v="543"/>
    <s v="Diabetes"/>
    <s v="Yes"/>
    <x v="0"/>
    <x v="0"/>
    <x v="0"/>
    <x v="1"/>
  </r>
  <r>
    <x v="1519"/>
    <n v="19"/>
    <s v="Normal Weight"/>
    <x v="339"/>
    <s v="Normal"/>
    <s v="Yes"/>
    <x v="0"/>
    <x v="0"/>
    <x v="3"/>
    <x v="1"/>
  </r>
  <r>
    <x v="1520"/>
    <n v="16.13"/>
    <s v="Underweight "/>
    <x v="117"/>
    <s v="Normal"/>
    <s v="Yes"/>
    <x v="0"/>
    <x v="0"/>
    <x v="1"/>
    <x v="1"/>
  </r>
  <r>
    <x v="1521"/>
    <n v="18.77"/>
    <s v="Normal Weight"/>
    <x v="621"/>
    <s v="Diabetes"/>
    <s v="Yes"/>
    <x v="0"/>
    <x v="0"/>
    <x v="1"/>
    <x v="1"/>
  </r>
  <r>
    <x v="1522"/>
    <n v="28.88"/>
    <s v="Overweight "/>
    <x v="5"/>
    <s v="Diabetes"/>
    <s v="Yes"/>
    <x v="0"/>
    <x v="0"/>
    <x v="3"/>
    <x v="1"/>
  </r>
  <r>
    <x v="1523"/>
    <n v="27.55"/>
    <s v="Overweight "/>
    <x v="535"/>
    <s v="Diabetes"/>
    <s v="Yes"/>
    <x v="0"/>
    <x v="0"/>
    <x v="3"/>
    <x v="1"/>
  </r>
  <r>
    <x v="1524"/>
    <n v="15.6"/>
    <s v="Underweight "/>
    <x v="461"/>
    <s v="Diabetes"/>
    <s v="No"/>
    <x v="0"/>
    <x v="0"/>
    <x v="0"/>
    <x v="1"/>
  </r>
  <r>
    <x v="1525"/>
    <n v="21.99"/>
    <s v="Normal Weight"/>
    <x v="104"/>
    <s v="Diabetes"/>
    <s v="No"/>
    <x v="0"/>
    <x v="0"/>
    <x v="0"/>
    <x v="1"/>
  </r>
  <r>
    <x v="1526"/>
    <n v="34.85"/>
    <s v="Obesity"/>
    <x v="56"/>
    <s v="Prediabetes "/>
    <s v="No"/>
    <x v="0"/>
    <x v="0"/>
    <x v="0"/>
    <x v="1"/>
  </r>
  <r>
    <x v="1527"/>
    <n v="24.51"/>
    <s v="Normal Weight"/>
    <x v="249"/>
    <s v="Normal"/>
    <s v="Yes"/>
    <x v="0"/>
    <x v="1"/>
    <x v="3"/>
    <x v="1"/>
  </r>
  <r>
    <x v="1528"/>
    <n v="19.399999999999999"/>
    <s v="Normal Weight"/>
    <x v="398"/>
    <s v="Diabetes"/>
    <s v="No"/>
    <x v="0"/>
    <x v="0"/>
    <x v="0"/>
    <x v="1"/>
  </r>
  <r>
    <x v="1529"/>
    <n v="15.1"/>
    <s v="Underweight "/>
    <x v="12"/>
    <s v="Diabetes"/>
    <s v="No"/>
    <x v="0"/>
    <x v="0"/>
    <x v="0"/>
    <x v="1"/>
  </r>
  <r>
    <x v="1530"/>
    <n v="23.37"/>
    <s v="Normal Weight"/>
    <x v="450"/>
    <s v="Normal"/>
    <s v="Yes"/>
    <x v="0"/>
    <x v="0"/>
    <x v="0"/>
    <x v="1"/>
  </r>
  <r>
    <x v="1531"/>
    <n v="42.4"/>
    <s v="Obesity"/>
    <x v="81"/>
    <s v="Normal"/>
    <s v="No"/>
    <x v="0"/>
    <x v="0"/>
    <x v="0"/>
    <x v="1"/>
  </r>
  <r>
    <x v="1532"/>
    <n v="28.405000000000001"/>
    <s v="Overweight "/>
    <x v="13"/>
    <s v="Diabetes"/>
    <s v="Yes"/>
    <x v="0"/>
    <x v="0"/>
    <x v="0"/>
    <x v="1"/>
  </r>
  <r>
    <x v="1533"/>
    <n v="23.4"/>
    <s v="Normal Weight"/>
    <x v="47"/>
    <s v="Normal"/>
    <s v="No"/>
    <x v="0"/>
    <x v="0"/>
    <x v="0"/>
    <x v="1"/>
  </r>
  <r>
    <x v="1534"/>
    <n v="33.44"/>
    <s v="Obesity"/>
    <x v="117"/>
    <s v="Normal"/>
    <s v="No"/>
    <x v="0"/>
    <x v="0"/>
    <x v="0"/>
    <x v="1"/>
  </r>
  <r>
    <x v="1535"/>
    <n v="21.12"/>
    <s v="Normal Weight"/>
    <x v="115"/>
    <s v="Normal"/>
    <s v="No"/>
    <x v="0"/>
    <x v="0"/>
    <x v="3"/>
    <x v="1"/>
  </r>
  <r>
    <x v="1536"/>
    <n v="18.48"/>
    <s v="Underweight "/>
    <x v="293"/>
    <s v="Diabetes"/>
    <s v="Yes"/>
    <x v="0"/>
    <x v="0"/>
    <x v="1"/>
    <x v="1"/>
  </r>
  <r>
    <x v="1537"/>
    <n v="16.815000000000001"/>
    <s v="Underweight "/>
    <x v="507"/>
    <s v="Normal"/>
    <s v="No"/>
    <x v="0"/>
    <x v="0"/>
    <x v="3"/>
    <x v="1"/>
  </r>
  <r>
    <x v="1538"/>
    <n v="26.72"/>
    <s v="Overweight "/>
    <x v="419"/>
    <s v="Normal"/>
    <s v="No"/>
    <x v="0"/>
    <x v="0"/>
    <x v="0"/>
    <x v="1"/>
  </r>
  <r>
    <x v="1539"/>
    <n v="41.42"/>
    <s v="Obesity"/>
    <x v="587"/>
    <s v="Normal"/>
    <s v="No"/>
    <x v="0"/>
    <x v="1"/>
    <x v="3"/>
    <x v="1"/>
  </r>
  <r>
    <x v="1540"/>
    <n v="20.69"/>
    <s v="Normal Weight"/>
    <x v="622"/>
    <s v="Diabetes"/>
    <s v="No"/>
    <x v="0"/>
    <x v="0"/>
    <x v="1"/>
    <x v="1"/>
  </r>
  <r>
    <x v="1541"/>
    <n v="41.23"/>
    <s v="Obesity"/>
    <x v="180"/>
    <s v="Normal"/>
    <s v="No"/>
    <x v="0"/>
    <x v="0"/>
    <x v="0"/>
    <x v="1"/>
  </r>
  <r>
    <x v="1542"/>
    <n v="29.9"/>
    <s v="Obesity"/>
    <x v="119"/>
    <s v="Prediabetes "/>
    <s v="No"/>
    <x v="0"/>
    <x v="0"/>
    <x v="0"/>
    <x v="1"/>
  </r>
  <r>
    <x v="1543"/>
    <n v="34.104999999999997"/>
    <s v="Obesity"/>
    <x v="623"/>
    <s v="Prediabetes "/>
    <s v="No"/>
    <x v="0"/>
    <x v="0"/>
    <x v="0"/>
    <x v="1"/>
  </r>
  <r>
    <x v="1544"/>
    <n v="24.97"/>
    <s v="Overweight "/>
    <x v="585"/>
    <s v="Normal"/>
    <s v="No"/>
    <x v="0"/>
    <x v="0"/>
    <x v="0"/>
    <x v="1"/>
  </r>
  <r>
    <x v="1545"/>
    <n v="34.799999999999997"/>
    <s v="Obesity"/>
    <x v="40"/>
    <s v="Normal"/>
    <s v="No"/>
    <x v="0"/>
    <x v="0"/>
    <x v="3"/>
    <x v="1"/>
  </r>
  <r>
    <x v="1546"/>
    <n v="32.965000000000003"/>
    <s v="Obesity"/>
    <x v="624"/>
    <s v="Diabetes"/>
    <s v="Yes"/>
    <x v="0"/>
    <x v="0"/>
    <x v="0"/>
    <x v="1"/>
  </r>
  <r>
    <x v="1547"/>
    <n v="27.265000000000001"/>
    <s v="Overweight "/>
    <x v="49"/>
    <s v="Normal"/>
    <s v="No"/>
    <x v="0"/>
    <x v="0"/>
    <x v="3"/>
    <x v="1"/>
  </r>
  <r>
    <x v="1548"/>
    <n v="17.059999999999999"/>
    <s v="Underweight "/>
    <x v="519"/>
    <s v="Diabetes"/>
    <s v="No"/>
    <x v="0"/>
    <x v="0"/>
    <x v="0"/>
    <x v="1"/>
  </r>
  <r>
    <x v="1549"/>
    <n v="36.29"/>
    <s v="Obesity"/>
    <x v="195"/>
    <s v="Prediabetes "/>
    <s v="No"/>
    <x v="0"/>
    <x v="0"/>
    <x v="0"/>
    <x v="1"/>
  </r>
  <r>
    <x v="1550"/>
    <n v="28.594999999999999"/>
    <s v="Overweight "/>
    <x v="625"/>
    <s v="Diabetes"/>
    <s v="Yes"/>
    <x v="0"/>
    <x v="0"/>
    <x v="3"/>
    <x v="1"/>
  </r>
  <r>
    <x v="1551"/>
    <n v="17.8"/>
    <s v="Underweight "/>
    <x v="56"/>
    <s v="Prediabetes "/>
    <s v="Yes"/>
    <x v="0"/>
    <x v="1"/>
    <x v="3"/>
    <x v="1"/>
  </r>
  <r>
    <x v="1552"/>
    <n v="21.4"/>
    <s v="Normal Weight"/>
    <x v="374"/>
    <s v="Normal"/>
    <s v="No"/>
    <x v="0"/>
    <x v="0"/>
    <x v="0"/>
    <x v="1"/>
  </r>
  <r>
    <x v="1553"/>
    <n v="23.01"/>
    <s v="Normal Weight"/>
    <x v="82"/>
    <s v="Normal"/>
    <s v="No"/>
    <x v="0"/>
    <x v="0"/>
    <x v="0"/>
    <x v="1"/>
  </r>
  <r>
    <x v="1554"/>
    <n v="19.86"/>
    <s v="Normal Weight"/>
    <x v="133"/>
    <s v="Normal"/>
    <s v="Yes"/>
    <x v="0"/>
    <x v="0"/>
    <x v="0"/>
    <x v="1"/>
  </r>
  <r>
    <x v="1555"/>
    <n v="33.58"/>
    <s v="Obesity"/>
    <x v="31"/>
    <s v="Normal"/>
    <s v="No"/>
    <x v="0"/>
    <x v="0"/>
    <x v="0"/>
    <x v="1"/>
  </r>
  <r>
    <x v="1556"/>
    <n v="29.81"/>
    <s v="Overweight "/>
    <x v="124"/>
    <s v="Normal"/>
    <s v="No"/>
    <x v="0"/>
    <x v="0"/>
    <x v="0"/>
    <x v="1"/>
  </r>
  <r>
    <x v="1557"/>
    <n v="27.4"/>
    <s v="Overweight "/>
    <x v="152"/>
    <s v="Normal"/>
    <s v="No"/>
    <x v="0"/>
    <x v="0"/>
    <x v="0"/>
    <x v="1"/>
  </r>
  <r>
    <x v="1558"/>
    <n v="17.98"/>
    <s v="Underweight "/>
    <x v="428"/>
    <s v="Diabetes"/>
    <s v="Yes"/>
    <x v="0"/>
    <x v="0"/>
    <x v="1"/>
    <x v="1"/>
  </r>
  <r>
    <x v="1559"/>
    <n v="37.9"/>
    <s v="Obesity"/>
    <x v="334"/>
    <s v="Prediabetes "/>
    <s v="No"/>
    <x v="0"/>
    <x v="0"/>
    <x v="0"/>
    <x v="1"/>
  </r>
  <r>
    <x v="1560"/>
    <n v="25.27"/>
    <s v="Overweight "/>
    <x v="42"/>
    <s v="Diabetes"/>
    <s v="Yes"/>
    <x v="0"/>
    <x v="0"/>
    <x v="0"/>
    <x v="1"/>
  </r>
  <r>
    <x v="1561"/>
    <n v="29.26"/>
    <s v="Overweight "/>
    <x v="79"/>
    <s v="Normal"/>
    <s v="No"/>
    <x v="0"/>
    <x v="0"/>
    <x v="3"/>
    <x v="1"/>
  </r>
  <r>
    <x v="1562"/>
    <n v="27.835000000000001"/>
    <s v="Overweight "/>
    <x v="176"/>
    <s v="Normal"/>
    <s v="No"/>
    <x v="0"/>
    <x v="0"/>
    <x v="3"/>
    <x v="1"/>
  </r>
  <r>
    <x v="1563"/>
    <n v="46.53"/>
    <s v="Obesity"/>
    <x v="626"/>
    <s v="Normal"/>
    <s v="Yes"/>
    <x v="0"/>
    <x v="0"/>
    <x v="0"/>
    <x v="1"/>
  </r>
  <r>
    <x v="1564"/>
    <n v="20.58"/>
    <s v="Normal Weight"/>
    <x v="573"/>
    <s v="Diabetes"/>
    <s v="Yes"/>
    <x v="0"/>
    <x v="0"/>
    <x v="3"/>
    <x v="1"/>
  </r>
  <r>
    <x v="1565"/>
    <n v="19.53"/>
    <s v="Normal Weight"/>
    <x v="34"/>
    <s v="Prediabetes "/>
    <s v="Yes"/>
    <x v="0"/>
    <x v="0"/>
    <x v="0"/>
    <x v="1"/>
  </r>
  <r>
    <x v="1566"/>
    <n v="27.7"/>
    <s v="Overweight "/>
    <x v="380"/>
    <s v="Normal"/>
    <s v="No"/>
    <x v="0"/>
    <x v="0"/>
    <x v="3"/>
    <x v="1"/>
  </r>
  <r>
    <x v="1567"/>
    <n v="18.920000000000002"/>
    <s v="Normal Weight"/>
    <x v="222"/>
    <s v="Diabetes"/>
    <s v="No"/>
    <x v="0"/>
    <x v="0"/>
    <x v="0"/>
    <x v="1"/>
  </r>
  <r>
    <x v="1568"/>
    <n v="17.760000000000002"/>
    <s v="Underweight "/>
    <x v="590"/>
    <s v="Diabetes"/>
    <s v="Yes"/>
    <x v="0"/>
    <x v="0"/>
    <x v="1"/>
    <x v="1"/>
  </r>
  <r>
    <x v="1569"/>
    <n v="29.83"/>
    <s v="Overweight "/>
    <x v="52"/>
    <s v="Normal"/>
    <s v="Yes"/>
    <x v="0"/>
    <x v="0"/>
    <x v="0"/>
    <x v="1"/>
  </r>
  <r>
    <x v="1570"/>
    <n v="23.465"/>
    <s v="Normal Weight"/>
    <x v="209"/>
    <s v="Normal"/>
    <s v="No"/>
    <x v="0"/>
    <x v="0"/>
    <x v="3"/>
    <x v="1"/>
  </r>
  <r>
    <x v="1571"/>
    <n v="29.355"/>
    <s v="Overweight "/>
    <x v="280"/>
    <s v="Normal"/>
    <s v="No"/>
    <x v="0"/>
    <x v="0"/>
    <x v="0"/>
    <x v="1"/>
  </r>
  <r>
    <x v="1572"/>
    <n v="35.49"/>
    <s v="Obesity"/>
    <x v="127"/>
    <s v="Normal"/>
    <s v="Yes"/>
    <x v="0"/>
    <x v="1"/>
    <x v="3"/>
    <x v="1"/>
  </r>
  <r>
    <x v="1573"/>
    <n v="26.315000000000001"/>
    <s v="Overweight "/>
    <x v="256"/>
    <s v="Prediabetes "/>
    <s v="No"/>
    <x v="0"/>
    <x v="0"/>
    <x v="0"/>
    <x v="1"/>
  </r>
  <r>
    <x v="1574"/>
    <n v="19.79"/>
    <s v="Normal Weight"/>
    <x v="358"/>
    <s v="Normal"/>
    <s v="Yes"/>
    <x v="0"/>
    <x v="0"/>
    <x v="0"/>
    <x v="1"/>
  </r>
  <r>
    <x v="1575"/>
    <n v="40.564999999999998"/>
    <s v="Obesity"/>
    <x v="585"/>
    <s v="Normal"/>
    <s v="No"/>
    <x v="0"/>
    <x v="0"/>
    <x v="3"/>
    <x v="1"/>
  </r>
  <r>
    <x v="1576"/>
    <n v="18.03"/>
    <s v="Underweight "/>
    <x v="627"/>
    <s v="Diabetes"/>
    <s v="Yes"/>
    <x v="0"/>
    <x v="0"/>
    <x v="1"/>
    <x v="1"/>
  </r>
  <r>
    <x v="1577"/>
    <n v="34.65"/>
    <s v="Obesity"/>
    <x v="213"/>
    <s v="Prediabetes "/>
    <s v="Yes"/>
    <x v="0"/>
    <x v="0"/>
    <x v="0"/>
    <x v="1"/>
  </r>
  <r>
    <x v="1578"/>
    <n v="42.94"/>
    <s v="Obesity"/>
    <x v="83"/>
    <s v="Normal"/>
    <s v="No"/>
    <x v="0"/>
    <x v="0"/>
    <x v="0"/>
    <x v="1"/>
  </r>
  <r>
    <x v="1579"/>
    <n v="31.254999999999999"/>
    <s v="Obesity"/>
    <x v="587"/>
    <s v="Normal"/>
    <s v="No"/>
    <x v="0"/>
    <x v="0"/>
    <x v="0"/>
    <x v="1"/>
  </r>
  <r>
    <x v="1580"/>
    <n v="45.43"/>
    <s v="Obesity"/>
    <x v="80"/>
    <s v="Normal"/>
    <s v="Yes"/>
    <x v="0"/>
    <x v="1"/>
    <x v="3"/>
    <x v="1"/>
  </r>
  <r>
    <x v="1581"/>
    <n v="32.340000000000003"/>
    <s v="Obesity"/>
    <x v="316"/>
    <s v="Normal"/>
    <s v="Yes"/>
    <x v="0"/>
    <x v="1"/>
    <x v="3"/>
    <x v="1"/>
  </r>
  <r>
    <x v="1582"/>
    <n v="25.46"/>
    <s v="Overweight "/>
    <x v="628"/>
    <s v="Diabetes"/>
    <s v="Yes"/>
    <x v="0"/>
    <x v="0"/>
    <x v="3"/>
    <x v="1"/>
  </r>
  <r>
    <x v="1583"/>
    <n v="37.145000000000003"/>
    <s v="Obesity"/>
    <x v="134"/>
    <s v="Normal"/>
    <s v="No"/>
    <x v="0"/>
    <x v="0"/>
    <x v="0"/>
    <x v="1"/>
  </r>
  <r>
    <x v="1584"/>
    <n v="30.8"/>
    <s v="Obesity"/>
    <x v="334"/>
    <s v="Prediabetes "/>
    <s v="Yes"/>
    <x v="0"/>
    <x v="0"/>
    <x v="0"/>
    <x v="1"/>
  </r>
  <r>
    <x v="1585"/>
    <n v="29.5"/>
    <s v="Overweight "/>
    <x v="540"/>
    <s v="Normal"/>
    <s v="Yes"/>
    <x v="0"/>
    <x v="0"/>
    <x v="0"/>
    <x v="1"/>
  </r>
  <r>
    <x v="1586"/>
    <n v="43.39"/>
    <s v="Obesity"/>
    <x v="561"/>
    <s v="Prediabetes "/>
    <s v="No"/>
    <x v="1"/>
    <x v="0"/>
    <x v="3"/>
    <x v="1"/>
  </r>
  <r>
    <x v="1587"/>
    <n v="15.08"/>
    <s v="Underweight "/>
    <x v="239"/>
    <s v="Normal"/>
    <s v="Yes"/>
    <x v="0"/>
    <x v="1"/>
    <x v="3"/>
    <x v="1"/>
  </r>
  <r>
    <x v="1588"/>
    <n v="20.48"/>
    <s v="Normal Weight"/>
    <x v="305"/>
    <s v="Diabetes"/>
    <s v="No"/>
    <x v="0"/>
    <x v="0"/>
    <x v="0"/>
    <x v="1"/>
  </r>
  <r>
    <x v="1589"/>
    <n v="34.450000000000003"/>
    <s v="Obesity"/>
    <x v="224"/>
    <s v="Normal"/>
    <s v="Yes"/>
    <x v="0"/>
    <x v="0"/>
    <x v="0"/>
    <x v="1"/>
  </r>
  <r>
    <x v="1590"/>
    <n v="34.21"/>
    <s v="Obesity"/>
    <x v="318"/>
    <s v="Diabetes"/>
    <s v="Yes"/>
    <x v="0"/>
    <x v="0"/>
    <x v="0"/>
    <x v="1"/>
  </r>
  <r>
    <x v="1591"/>
    <n v="28.8"/>
    <s v="Overweight "/>
    <x v="19"/>
    <s v="Diabetes"/>
    <s v="Yes"/>
    <x v="0"/>
    <x v="0"/>
    <x v="0"/>
    <x v="1"/>
  </r>
  <r>
    <x v="1592"/>
    <n v="31.74"/>
    <s v="Obesity"/>
    <x v="135"/>
    <s v="Normal"/>
    <s v="No"/>
    <x v="0"/>
    <x v="1"/>
    <x v="3"/>
    <x v="1"/>
  </r>
  <r>
    <x v="1593"/>
    <n v="21.78"/>
    <s v="Normal Weight"/>
    <x v="629"/>
    <s v="Diabetes"/>
    <s v="Yes"/>
    <x v="0"/>
    <x v="0"/>
    <x v="0"/>
    <x v="1"/>
  </r>
  <r>
    <x v="1594"/>
    <n v="23.75"/>
    <s v="Normal Weight"/>
    <x v="52"/>
    <s v="Normal"/>
    <s v="No"/>
    <x v="0"/>
    <x v="0"/>
    <x v="3"/>
    <x v="1"/>
  </r>
  <r>
    <x v="1595"/>
    <n v="33.21"/>
    <s v="Obesity"/>
    <x v="103"/>
    <s v="Normal"/>
    <s v="Yes"/>
    <x v="0"/>
    <x v="0"/>
    <x v="3"/>
    <x v="1"/>
  </r>
  <r>
    <x v="1596"/>
    <n v="17.7"/>
    <s v="Underweight "/>
    <x v="583"/>
    <s v="Diabetes"/>
    <s v="Yes"/>
    <x v="0"/>
    <x v="0"/>
    <x v="1"/>
    <x v="1"/>
  </r>
  <r>
    <x v="1597"/>
    <n v="17.2"/>
    <s v="Underweight "/>
    <x v="589"/>
    <s v="Diabetes"/>
    <s v="No"/>
    <x v="0"/>
    <x v="0"/>
    <x v="1"/>
    <x v="1"/>
  </r>
  <r>
    <x v="1598"/>
    <n v="19.21"/>
    <s v="Normal Weight"/>
    <x v="315"/>
    <s v="Normal"/>
    <s v="No"/>
    <x v="0"/>
    <x v="0"/>
    <x v="1"/>
    <x v="1"/>
  </r>
  <r>
    <x v="1599"/>
    <n v="23.2"/>
    <s v="Normal Weight"/>
    <x v="500"/>
    <s v="Normal"/>
    <s v="No"/>
    <x v="0"/>
    <x v="1"/>
    <x v="3"/>
    <x v="1"/>
  </r>
  <r>
    <x v="1600"/>
    <n v="32.5"/>
    <s v="Obesity"/>
    <x v="164"/>
    <s v="Normal"/>
    <s v="Yes"/>
    <x v="0"/>
    <x v="1"/>
    <x v="3"/>
    <x v="1"/>
  </r>
  <r>
    <x v="1601"/>
    <n v="20.9"/>
    <s v="Normal Weight"/>
    <x v="457"/>
    <s v="Diabetes"/>
    <s v="No"/>
    <x v="0"/>
    <x v="0"/>
    <x v="0"/>
    <x v="1"/>
  </r>
  <r>
    <x v="1602"/>
    <n v="19.11"/>
    <s v="Normal Weight"/>
    <x v="261"/>
    <s v="Normal"/>
    <s v="No"/>
    <x v="0"/>
    <x v="0"/>
    <x v="1"/>
    <x v="1"/>
  </r>
  <r>
    <x v="1603"/>
    <n v="31.17"/>
    <s v="Obesity"/>
    <x v="124"/>
    <s v="Normal"/>
    <s v="No"/>
    <x v="0"/>
    <x v="0"/>
    <x v="3"/>
    <x v="1"/>
  </r>
  <r>
    <x v="1604"/>
    <n v="36.08"/>
    <s v="Obesity"/>
    <x v="144"/>
    <s v="Normal"/>
    <s v="No"/>
    <x v="0"/>
    <x v="0"/>
    <x v="0"/>
    <x v="1"/>
  </r>
  <r>
    <x v="1605"/>
    <n v="28.024999999999999"/>
    <s v="Overweight "/>
    <x v="363"/>
    <s v="Normal"/>
    <s v="Yes"/>
    <x v="0"/>
    <x v="0"/>
    <x v="0"/>
    <x v="1"/>
  </r>
  <r>
    <x v="1606"/>
    <n v="24.32"/>
    <s v="Normal Weight"/>
    <x v="209"/>
    <s v="Normal"/>
    <s v="Yes"/>
    <x v="0"/>
    <x v="0"/>
    <x v="0"/>
    <x v="1"/>
  </r>
  <r>
    <x v="1607"/>
    <n v="38"/>
    <s v="Obesity"/>
    <x v="86"/>
    <s v="Normal"/>
    <s v="Yes"/>
    <x v="0"/>
    <x v="0"/>
    <x v="3"/>
    <x v="1"/>
  </r>
  <r>
    <x v="1608"/>
    <n v="31.6"/>
    <s v="Obesity"/>
    <x v="218"/>
    <s v="Diabetes"/>
    <s v="Yes"/>
    <x v="0"/>
    <x v="0"/>
    <x v="0"/>
    <x v="1"/>
  </r>
  <r>
    <x v="1609"/>
    <n v="31.02"/>
    <s v="Obesity"/>
    <x v="630"/>
    <s v="Diabetes"/>
    <s v="Yes"/>
    <x v="0"/>
    <x v="0"/>
    <x v="0"/>
    <x v="1"/>
  </r>
  <r>
    <x v="1610"/>
    <n v="29.26"/>
    <s v="Overweight "/>
    <x v="251"/>
    <s v="Normal"/>
    <s v="Yes"/>
    <x v="0"/>
    <x v="0"/>
    <x v="3"/>
    <x v="1"/>
  </r>
  <r>
    <x v="1611"/>
    <n v="15.09"/>
    <s v="Underweight "/>
    <x v="14"/>
    <s v="Diabetes"/>
    <s v="Yes"/>
    <x v="0"/>
    <x v="0"/>
    <x v="1"/>
    <x v="1"/>
  </r>
  <r>
    <x v="1612"/>
    <n v="22.63"/>
    <s v="Normal Weight"/>
    <x v="111"/>
    <s v="Normal"/>
    <s v="Yes"/>
    <x v="0"/>
    <x v="0"/>
    <x v="0"/>
    <x v="1"/>
  </r>
  <r>
    <x v="1613"/>
    <n v="23.46"/>
    <s v="Normal Weight"/>
    <x v="139"/>
    <s v="Normal"/>
    <s v="No"/>
    <x v="0"/>
    <x v="0"/>
    <x v="3"/>
    <x v="1"/>
  </r>
  <r>
    <x v="1614"/>
    <n v="22.56"/>
    <s v="Normal Weight"/>
    <x v="83"/>
    <s v="Normal"/>
    <s v="Yes"/>
    <x v="0"/>
    <x v="0"/>
    <x v="0"/>
    <x v="1"/>
  </r>
  <r>
    <x v="1615"/>
    <n v="19.28"/>
    <s v="Normal Weight"/>
    <x v="543"/>
    <s v="Diabetes"/>
    <s v="No"/>
    <x v="0"/>
    <x v="0"/>
    <x v="1"/>
    <x v="1"/>
  </r>
  <r>
    <x v="1616"/>
    <n v="15.37"/>
    <s v="Underweight "/>
    <x v="631"/>
    <s v="Diabetes"/>
    <s v="Yes"/>
    <x v="0"/>
    <x v="0"/>
    <x v="1"/>
    <x v="1"/>
  </r>
  <r>
    <x v="1617"/>
    <n v="18.71"/>
    <s v="Normal Weight"/>
    <x v="319"/>
    <s v="Normal"/>
    <s v="Yes"/>
    <x v="0"/>
    <x v="0"/>
    <x v="0"/>
    <x v="1"/>
  </r>
  <r>
    <x v="1618"/>
    <n v="20.61"/>
    <s v="Normal Weight"/>
    <x v="632"/>
    <s v="Diabetes"/>
    <s v="No"/>
    <x v="0"/>
    <x v="0"/>
    <x v="0"/>
    <x v="1"/>
  </r>
  <r>
    <x v="1619"/>
    <n v="15.99"/>
    <s v="Underweight "/>
    <x v="90"/>
    <s v="Normal"/>
    <s v="Yes"/>
    <x v="0"/>
    <x v="1"/>
    <x v="3"/>
    <x v="1"/>
  </r>
  <r>
    <x v="1620"/>
    <n v="33.155000000000001"/>
    <s v="Obesity"/>
    <x v="538"/>
    <s v="Normal"/>
    <s v="No"/>
    <x v="0"/>
    <x v="0"/>
    <x v="0"/>
    <x v="1"/>
  </r>
  <r>
    <x v="1621"/>
    <n v="26.22"/>
    <s v="Overweight "/>
    <x v="252"/>
    <s v="Normal"/>
    <s v="Yes"/>
    <x v="0"/>
    <x v="1"/>
    <x v="3"/>
    <x v="1"/>
  </r>
  <r>
    <x v="1622"/>
    <n v="21.85"/>
    <s v="Normal Weight"/>
    <x v="274"/>
    <s v="Normal"/>
    <s v="Yes"/>
    <x v="0"/>
    <x v="1"/>
    <x v="3"/>
    <x v="1"/>
  </r>
  <r>
    <x v="1623"/>
    <n v="30.495000000000001"/>
    <s v="Obesity"/>
    <x v="178"/>
    <s v="Prediabetes "/>
    <s v="No"/>
    <x v="0"/>
    <x v="0"/>
    <x v="0"/>
    <x v="1"/>
  </r>
  <r>
    <x v="1624"/>
    <n v="34.104999999999997"/>
    <s v="Obesity"/>
    <x v="215"/>
    <s v="Normal"/>
    <s v="Yes"/>
    <x v="0"/>
    <x v="0"/>
    <x v="0"/>
    <x v="1"/>
  </r>
  <r>
    <x v="1625"/>
    <n v="32.770000000000003"/>
    <s v="Obesity"/>
    <x v="614"/>
    <s v="Normal"/>
    <s v="Yes"/>
    <x v="0"/>
    <x v="0"/>
    <x v="3"/>
    <x v="1"/>
  </r>
  <r>
    <x v="1626"/>
    <n v="16.850000000000001"/>
    <s v="Underweight "/>
    <x v="35"/>
    <s v="Diabetes"/>
    <s v="Yes"/>
    <x v="0"/>
    <x v="0"/>
    <x v="1"/>
    <x v="1"/>
  </r>
  <r>
    <x v="1627"/>
    <n v="34.700000000000003"/>
    <s v="Obesity"/>
    <x v="87"/>
    <s v="Prediabetes "/>
    <s v="No"/>
    <x v="0"/>
    <x v="0"/>
    <x v="3"/>
    <x v="1"/>
  </r>
  <r>
    <x v="1628"/>
    <n v="37.049999999999997"/>
    <s v="Obesity"/>
    <x v="233"/>
    <s v="Normal"/>
    <s v="No"/>
    <x v="0"/>
    <x v="0"/>
    <x v="3"/>
    <x v="1"/>
  </r>
  <r>
    <x v="1629"/>
    <n v="18.78"/>
    <s v="Normal Weight"/>
    <x v="150"/>
    <s v="Normal"/>
    <s v="No"/>
    <x v="0"/>
    <x v="1"/>
    <x v="3"/>
    <x v="1"/>
  </r>
  <r>
    <x v="1630"/>
    <n v="28.024999999999999"/>
    <s v="Overweight "/>
    <x v="633"/>
    <s v="Normal"/>
    <s v="No"/>
    <x v="0"/>
    <x v="0"/>
    <x v="3"/>
    <x v="1"/>
  </r>
  <r>
    <x v="1631"/>
    <n v="35.090000000000003"/>
    <s v="Obesity"/>
    <x v="85"/>
    <s v="Prediabetes "/>
    <s v="No"/>
    <x v="0"/>
    <x v="0"/>
    <x v="0"/>
    <x v="1"/>
  </r>
  <r>
    <x v="1632"/>
    <n v="34.42"/>
    <s v="Obesity"/>
    <x v="127"/>
    <s v="Normal"/>
    <s v="Yes"/>
    <x v="0"/>
    <x v="0"/>
    <x v="0"/>
    <x v="1"/>
  </r>
  <r>
    <x v="1633"/>
    <n v="29.4"/>
    <s v="Overweight "/>
    <x v="228"/>
    <s v="Normal"/>
    <s v="No"/>
    <x v="0"/>
    <x v="0"/>
    <x v="0"/>
    <x v="1"/>
  </r>
  <r>
    <x v="1634"/>
    <n v="21.31"/>
    <s v="Normal Weight"/>
    <x v="550"/>
    <s v="Normal"/>
    <s v="No"/>
    <x v="0"/>
    <x v="0"/>
    <x v="0"/>
    <x v="1"/>
  </r>
  <r>
    <x v="1635"/>
    <n v="19.559999999999999"/>
    <s v="Normal Weight"/>
    <x v="499"/>
    <s v="Diabetes"/>
    <s v="No"/>
    <x v="0"/>
    <x v="0"/>
    <x v="0"/>
    <x v="1"/>
  </r>
  <r>
    <x v="1636"/>
    <n v="37.335000000000001"/>
    <s v="Obesity"/>
    <x v="106"/>
    <s v="Prediabetes "/>
    <s v="Yes"/>
    <x v="0"/>
    <x v="0"/>
    <x v="3"/>
    <x v="1"/>
  </r>
  <r>
    <x v="1637"/>
    <n v="19.53"/>
    <s v="Normal Weight"/>
    <x v="41"/>
    <s v="Diabetes"/>
    <s v="No"/>
    <x v="0"/>
    <x v="0"/>
    <x v="0"/>
    <x v="1"/>
  </r>
  <r>
    <x v="1638"/>
    <n v="34.1"/>
    <s v="Obesity"/>
    <x v="361"/>
    <s v="Normal"/>
    <s v="No"/>
    <x v="0"/>
    <x v="0"/>
    <x v="0"/>
    <x v="1"/>
  </r>
  <r>
    <x v="1639"/>
    <n v="16.5"/>
    <s v="Underweight "/>
    <x v="452"/>
    <s v="Diabetes"/>
    <s v="Yes"/>
    <x v="0"/>
    <x v="0"/>
    <x v="1"/>
    <x v="1"/>
  </r>
  <r>
    <x v="1640"/>
    <n v="30.69"/>
    <s v="Obesity"/>
    <x v="249"/>
    <s v="Normal"/>
    <s v="No"/>
    <x v="0"/>
    <x v="0"/>
    <x v="3"/>
    <x v="1"/>
  </r>
  <r>
    <x v="1641"/>
    <n v="28.93"/>
    <s v="Overweight "/>
    <x v="189"/>
    <s v="Normal"/>
    <s v="No"/>
    <x v="0"/>
    <x v="0"/>
    <x v="3"/>
    <x v="1"/>
  </r>
  <r>
    <x v="1642"/>
    <n v="38.9"/>
    <s v="Obesity"/>
    <x v="141"/>
    <s v="Normal"/>
    <s v="No"/>
    <x v="0"/>
    <x v="0"/>
    <x v="0"/>
    <x v="1"/>
  </r>
  <r>
    <x v="1643"/>
    <n v="26.9"/>
    <s v="Overweight "/>
    <x v="212"/>
    <s v="Normal"/>
    <s v="No"/>
    <x v="0"/>
    <x v="0"/>
    <x v="0"/>
    <x v="1"/>
  </r>
  <r>
    <x v="1644"/>
    <n v="24.86"/>
    <s v="Normal Weight"/>
    <x v="195"/>
    <s v="Prediabetes "/>
    <s v="No"/>
    <x v="0"/>
    <x v="0"/>
    <x v="0"/>
    <x v="1"/>
  </r>
  <r>
    <x v="1645"/>
    <n v="39.14"/>
    <s v="Obesity"/>
    <x v="149"/>
    <s v="Prediabetes "/>
    <s v="No"/>
    <x v="1"/>
    <x v="0"/>
    <x v="3"/>
    <x v="1"/>
  </r>
  <r>
    <x v="1646"/>
    <n v="39.799999999999997"/>
    <s v="Obesity"/>
    <x v="331"/>
    <s v="Prediabetes "/>
    <s v="No"/>
    <x v="0"/>
    <x v="1"/>
    <x v="3"/>
    <x v="1"/>
  </r>
  <r>
    <x v="1647"/>
    <n v="34.32"/>
    <s v="Obesity"/>
    <x v="361"/>
    <s v="Normal"/>
    <s v="No"/>
    <x v="0"/>
    <x v="0"/>
    <x v="3"/>
    <x v="1"/>
  </r>
  <r>
    <x v="1648"/>
    <n v="32.51"/>
    <s v="Obesity"/>
    <x v="167"/>
    <s v="Normal"/>
    <s v="No"/>
    <x v="0"/>
    <x v="0"/>
    <x v="0"/>
    <x v="1"/>
  </r>
  <r>
    <x v="1649"/>
    <n v="30.71"/>
    <s v="Obesity"/>
    <x v="105"/>
    <s v="Prediabetes "/>
    <s v="No"/>
    <x v="0"/>
    <x v="1"/>
    <x v="3"/>
    <x v="1"/>
  </r>
  <r>
    <x v="1650"/>
    <n v="28.9"/>
    <s v="Overweight "/>
    <x v="332"/>
    <s v="Normal"/>
    <s v="No"/>
    <x v="0"/>
    <x v="0"/>
    <x v="3"/>
    <x v="1"/>
  </r>
  <r>
    <x v="1651"/>
    <n v="36.19"/>
    <s v="Obesity"/>
    <x v="167"/>
    <s v="Normal"/>
    <s v="No"/>
    <x v="0"/>
    <x v="0"/>
    <x v="0"/>
    <x v="1"/>
  </r>
  <r>
    <x v="1652"/>
    <n v="29.6"/>
    <s v="Overweight "/>
    <x v="197"/>
    <s v="Normal"/>
    <s v="No"/>
    <x v="0"/>
    <x v="0"/>
    <x v="0"/>
    <x v="1"/>
  </r>
  <r>
    <x v="1653"/>
    <n v="30.95"/>
    <s v="Obesity"/>
    <x v="128"/>
    <s v="Prediabetes "/>
    <s v="No"/>
    <x v="0"/>
    <x v="1"/>
    <x v="3"/>
    <x v="1"/>
  </r>
  <r>
    <x v="1654"/>
    <n v="19.95"/>
    <s v="Normal Weight"/>
    <x v="125"/>
    <s v="Normal"/>
    <s v="No"/>
    <x v="0"/>
    <x v="0"/>
    <x v="3"/>
    <x v="1"/>
  </r>
  <r>
    <x v="1655"/>
    <n v="23.65"/>
    <s v="Normal Weight"/>
    <x v="56"/>
    <s v="Prediabetes "/>
    <s v="Yes"/>
    <x v="0"/>
    <x v="0"/>
    <x v="0"/>
    <x v="1"/>
  </r>
  <r>
    <x v="1656"/>
    <n v="43.34"/>
    <s v="Obesity"/>
    <x v="470"/>
    <s v="Normal"/>
    <s v="No"/>
    <x v="0"/>
    <x v="0"/>
    <x v="3"/>
    <x v="1"/>
  </r>
  <r>
    <x v="1657"/>
    <n v="31.98"/>
    <s v="Obesity"/>
    <x v="135"/>
    <s v="Normal"/>
    <s v="Yes"/>
    <x v="0"/>
    <x v="0"/>
    <x v="3"/>
    <x v="1"/>
  </r>
  <r>
    <x v="1658"/>
    <n v="35.86"/>
    <s v="Obesity"/>
    <x v="21"/>
    <s v="Prediabetes "/>
    <s v="No"/>
    <x v="0"/>
    <x v="0"/>
    <x v="3"/>
    <x v="1"/>
  </r>
  <r>
    <x v="1659"/>
    <n v="15.2"/>
    <s v="Underweight "/>
    <x v="163"/>
    <s v="Diabetes"/>
    <s v="No"/>
    <x v="0"/>
    <x v="0"/>
    <x v="0"/>
    <x v="1"/>
  </r>
  <r>
    <x v="1660"/>
    <n v="37.200000000000003"/>
    <s v="Obesity"/>
    <x v="417"/>
    <s v="Diabetes"/>
    <s v="No"/>
    <x v="0"/>
    <x v="0"/>
    <x v="0"/>
    <x v="1"/>
  </r>
  <r>
    <x v="1661"/>
    <n v="17.91"/>
    <s v="Underweight "/>
    <x v="497"/>
    <s v="Normal"/>
    <s v="No"/>
    <x v="0"/>
    <x v="0"/>
    <x v="1"/>
    <x v="1"/>
  </r>
  <r>
    <x v="1662"/>
    <n v="20.76"/>
    <s v="Normal Weight"/>
    <x v="106"/>
    <s v="Prediabetes "/>
    <s v="No"/>
    <x v="0"/>
    <x v="0"/>
    <x v="0"/>
    <x v="1"/>
  </r>
  <r>
    <x v="1663"/>
    <n v="38.99"/>
    <s v="Obesity"/>
    <x v="127"/>
    <s v="Normal"/>
    <s v="No"/>
    <x v="1"/>
    <x v="0"/>
    <x v="3"/>
    <x v="1"/>
  </r>
  <r>
    <x v="1664"/>
    <n v="42.655000000000001"/>
    <s v="Obesity"/>
    <x v="425"/>
    <s v="Prediabetes "/>
    <s v="Yes"/>
    <x v="0"/>
    <x v="1"/>
    <x v="3"/>
    <x v="1"/>
  </r>
  <r>
    <x v="1665"/>
    <n v="30.57"/>
    <s v="Obesity"/>
    <x v="45"/>
    <s v="Normal"/>
    <s v="No"/>
    <x v="0"/>
    <x v="1"/>
    <x v="3"/>
    <x v="1"/>
  </r>
  <r>
    <x v="1666"/>
    <n v="17.7"/>
    <s v="Underweight "/>
    <x v="245"/>
    <s v="Prediabetes "/>
    <s v="No"/>
    <x v="0"/>
    <x v="0"/>
    <x v="1"/>
    <x v="1"/>
  </r>
  <r>
    <x v="1667"/>
    <n v="34.770000000000003"/>
    <s v="Obesity"/>
    <x v="47"/>
    <s v="Normal"/>
    <s v="No"/>
    <x v="0"/>
    <x v="0"/>
    <x v="3"/>
    <x v="1"/>
  </r>
  <r>
    <x v="1668"/>
    <n v="16.88"/>
    <s v="Underweight "/>
    <x v="531"/>
    <s v="Diabetes"/>
    <s v="No"/>
    <x v="0"/>
    <x v="0"/>
    <x v="0"/>
    <x v="1"/>
  </r>
  <r>
    <x v="1669"/>
    <n v="40.26"/>
    <s v="Obesity"/>
    <x v="634"/>
    <s v="Diabetes"/>
    <s v="Yes"/>
    <x v="0"/>
    <x v="0"/>
    <x v="0"/>
    <x v="1"/>
  </r>
  <r>
    <x v="1670"/>
    <n v="25.6"/>
    <s v="Overweight "/>
    <x v="100"/>
    <s v="Prediabetes "/>
    <s v="No"/>
    <x v="0"/>
    <x v="1"/>
    <x v="3"/>
    <x v="1"/>
  </r>
  <r>
    <x v="1671"/>
    <n v="33.549999999999997"/>
    <s v="Obesity"/>
    <x v="333"/>
    <s v="Diabetes"/>
    <s v="Yes"/>
    <x v="0"/>
    <x v="0"/>
    <x v="0"/>
    <x v="1"/>
  </r>
  <r>
    <x v="1672"/>
    <n v="16.690000000000001"/>
    <s v="Underweight "/>
    <x v="627"/>
    <s v="Diabetes"/>
    <s v="No"/>
    <x v="0"/>
    <x v="0"/>
    <x v="0"/>
    <x v="1"/>
  </r>
  <r>
    <x v="1673"/>
    <n v="19.95"/>
    <s v="Normal Weight"/>
    <x v="458"/>
    <s v="Normal"/>
    <s v="No"/>
    <x v="0"/>
    <x v="0"/>
    <x v="3"/>
    <x v="1"/>
  </r>
  <r>
    <x v="1674"/>
    <n v="17.55"/>
    <s v="Underweight "/>
    <x v="80"/>
    <s v="Normal"/>
    <s v="No"/>
    <x v="0"/>
    <x v="0"/>
    <x v="1"/>
    <x v="1"/>
  </r>
  <r>
    <x v="1675"/>
    <n v="22.01"/>
    <s v="Normal Weight"/>
    <x v="170"/>
    <s v="Normal"/>
    <s v="No"/>
    <x v="0"/>
    <x v="0"/>
    <x v="3"/>
    <x v="1"/>
  </r>
  <r>
    <x v="1676"/>
    <n v="41.8"/>
    <s v="Obesity"/>
    <x v="99"/>
    <s v="Prediabetes "/>
    <s v="Yes"/>
    <x v="0"/>
    <x v="1"/>
    <x v="3"/>
    <x v="1"/>
  </r>
  <r>
    <x v="1677"/>
    <n v="19.170000000000002"/>
    <s v="Normal Weight"/>
    <x v="569"/>
    <s v="Diabetes"/>
    <s v="No"/>
    <x v="0"/>
    <x v="0"/>
    <x v="0"/>
    <x v="1"/>
  </r>
  <r>
    <x v="1678"/>
    <n v="32.799999999999997"/>
    <s v="Obesity"/>
    <x v="635"/>
    <s v="Prediabetes "/>
    <s v="Yes"/>
    <x v="0"/>
    <x v="1"/>
    <x v="3"/>
    <x v="1"/>
  </r>
  <r>
    <x v="1679"/>
    <n v="35.814999999999998"/>
    <s v="Obesity"/>
    <x v="325"/>
    <s v="Normal"/>
    <s v="No"/>
    <x v="0"/>
    <x v="0"/>
    <x v="3"/>
    <x v="1"/>
  </r>
  <r>
    <x v="1680"/>
    <n v="24.3"/>
    <s v="Normal Weight"/>
    <x v="195"/>
    <s v="Prediabetes "/>
    <s v="No"/>
    <x v="0"/>
    <x v="0"/>
    <x v="0"/>
    <x v="1"/>
  </r>
  <r>
    <x v="1681"/>
    <n v="19.059999999999999"/>
    <s v="Normal Weight"/>
    <x v="534"/>
    <s v="Diabetes"/>
    <s v="No"/>
    <x v="0"/>
    <x v="0"/>
    <x v="0"/>
    <x v="1"/>
  </r>
  <r>
    <x v="1682"/>
    <n v="33.25"/>
    <s v="Obesity"/>
    <x v="133"/>
    <s v="Normal"/>
    <s v="Yes"/>
    <x v="0"/>
    <x v="0"/>
    <x v="3"/>
    <x v="1"/>
  </r>
  <r>
    <x v="1683"/>
    <n v="21.37"/>
    <s v="Normal Weight"/>
    <x v="117"/>
    <s v="Normal"/>
    <s v="Yes"/>
    <x v="0"/>
    <x v="1"/>
    <x v="3"/>
    <x v="1"/>
  </r>
  <r>
    <x v="1684"/>
    <n v="34.43"/>
    <s v="Obesity"/>
    <x v="636"/>
    <s v="Diabetes"/>
    <s v="Yes"/>
    <x v="0"/>
    <x v="0"/>
    <x v="3"/>
    <x v="1"/>
  </r>
  <r>
    <x v="1685"/>
    <n v="20.86"/>
    <s v="Normal Weight"/>
    <x v="67"/>
    <s v="Normal"/>
    <s v="Yes"/>
    <x v="0"/>
    <x v="0"/>
    <x v="0"/>
    <x v="1"/>
  </r>
  <r>
    <x v="1686"/>
    <n v="18.34"/>
    <s v="Underweight "/>
    <x v="564"/>
    <s v="Diabetes"/>
    <s v="No"/>
    <x v="0"/>
    <x v="0"/>
    <x v="0"/>
    <x v="1"/>
  </r>
  <r>
    <x v="1687"/>
    <n v="34.15"/>
    <s v="Obesity"/>
    <x v="140"/>
    <s v="Normal"/>
    <s v="No"/>
    <x v="0"/>
    <x v="0"/>
    <x v="0"/>
    <x v="1"/>
  </r>
  <r>
    <x v="1688"/>
    <n v="18.350000000000001"/>
    <s v="Underweight "/>
    <x v="89"/>
    <s v="Normal"/>
    <s v="No"/>
    <x v="0"/>
    <x v="0"/>
    <x v="0"/>
    <x v="1"/>
  </r>
  <r>
    <x v="1689"/>
    <n v="22.13"/>
    <s v="Normal Weight"/>
    <x v="77"/>
    <s v="Diabetes"/>
    <s v="Yes"/>
    <x v="0"/>
    <x v="0"/>
    <x v="0"/>
    <x v="1"/>
  </r>
  <r>
    <x v="1690"/>
    <n v="22.51"/>
    <s v="Normal Weight"/>
    <x v="637"/>
    <s v="Prediabetes "/>
    <s v="Yes"/>
    <x v="0"/>
    <x v="0"/>
    <x v="3"/>
    <x v="1"/>
  </r>
  <r>
    <x v="1691"/>
    <n v="31"/>
    <s v="Obesity"/>
    <x v="372"/>
    <s v="Normal"/>
    <s v="No"/>
    <x v="0"/>
    <x v="0"/>
    <x v="3"/>
    <x v="1"/>
  </r>
  <r>
    <x v="1692"/>
    <n v="28.27"/>
    <s v="Overweight "/>
    <x v="473"/>
    <s v="Normal"/>
    <s v="No"/>
    <x v="0"/>
    <x v="0"/>
    <x v="3"/>
    <x v="1"/>
  </r>
  <r>
    <x v="1693"/>
    <n v="29.92"/>
    <s v="Obesity"/>
    <x v="269"/>
    <s v="Diabetes"/>
    <s v="Yes"/>
    <x v="0"/>
    <x v="0"/>
    <x v="3"/>
    <x v="1"/>
  </r>
  <r>
    <x v="1694"/>
    <n v="25.9"/>
    <s v="Overweight "/>
    <x v="438"/>
    <s v="Diabetes"/>
    <s v="Yes"/>
    <x v="0"/>
    <x v="0"/>
    <x v="3"/>
    <x v="1"/>
  </r>
  <r>
    <x v="1695"/>
    <n v="27.74"/>
    <s v="Overweight "/>
    <x v="179"/>
    <s v="Diabetes"/>
    <s v="Yes"/>
    <x v="0"/>
    <x v="0"/>
    <x v="3"/>
    <x v="1"/>
  </r>
  <r>
    <x v="1696"/>
    <n v="17.260000000000002"/>
    <s v="Underweight "/>
    <x v="638"/>
    <s v="Diabetes"/>
    <s v="No"/>
    <x v="0"/>
    <x v="0"/>
    <x v="1"/>
    <x v="1"/>
  </r>
  <r>
    <x v="1697"/>
    <n v="19.855"/>
    <s v="Normal Weight"/>
    <x v="639"/>
    <s v="Diabetes"/>
    <s v="Yes"/>
    <x v="0"/>
    <x v="0"/>
    <x v="3"/>
    <x v="1"/>
  </r>
  <r>
    <x v="1698"/>
    <n v="41.69"/>
    <s v="Obesity"/>
    <x v="123"/>
    <s v="Prediabetes "/>
    <s v="No"/>
    <x v="0"/>
    <x v="0"/>
    <x v="0"/>
    <x v="1"/>
  </r>
  <r>
    <x v="1699"/>
    <n v="16.12"/>
    <s v="Underweight "/>
    <x v="446"/>
    <s v="Diabetes"/>
    <s v="No"/>
    <x v="0"/>
    <x v="0"/>
    <x v="0"/>
    <x v="1"/>
  </r>
  <r>
    <x v="1700"/>
    <n v="37.43"/>
    <s v="Obesity"/>
    <x v="193"/>
    <s v="Normal"/>
    <s v="No"/>
    <x v="0"/>
    <x v="0"/>
    <x v="3"/>
    <x v="1"/>
  </r>
  <r>
    <x v="1701"/>
    <n v="31.065000000000001"/>
    <s v="Obesity"/>
    <x v="268"/>
    <s v="Prediabetes "/>
    <s v="No"/>
    <x v="0"/>
    <x v="0"/>
    <x v="0"/>
    <x v="1"/>
  </r>
  <r>
    <x v="1702"/>
    <n v="25.08"/>
    <s v="Overweight "/>
    <x v="372"/>
    <s v="Normal"/>
    <s v="No"/>
    <x v="0"/>
    <x v="0"/>
    <x v="0"/>
    <x v="1"/>
  </r>
  <r>
    <x v="1703"/>
    <n v="15.2"/>
    <s v="Underweight "/>
    <x v="570"/>
    <s v="Diabetes"/>
    <s v="Yes"/>
    <x v="0"/>
    <x v="0"/>
    <x v="3"/>
    <x v="1"/>
  </r>
  <r>
    <x v="1704"/>
    <n v="22.34"/>
    <s v="Normal Weight"/>
    <x v="27"/>
    <s v="Normal"/>
    <s v="Yes"/>
    <x v="0"/>
    <x v="0"/>
    <x v="0"/>
    <x v="1"/>
  </r>
  <r>
    <x v="1705"/>
    <n v="40.15"/>
    <s v="Obesity"/>
    <x v="623"/>
    <s v="Prediabetes "/>
    <s v="No"/>
    <x v="0"/>
    <x v="0"/>
    <x v="3"/>
    <x v="1"/>
  </r>
  <r>
    <x v="1706"/>
    <n v="37.729999999999997"/>
    <s v="Obesity"/>
    <x v="109"/>
    <s v="Prediabetes "/>
    <s v="No"/>
    <x v="0"/>
    <x v="0"/>
    <x v="3"/>
    <x v="1"/>
  </r>
  <r>
    <x v="1707"/>
    <n v="25.35"/>
    <s v="Overweight "/>
    <x v="166"/>
    <s v="Normal"/>
    <s v="No"/>
    <x v="0"/>
    <x v="0"/>
    <x v="0"/>
    <x v="1"/>
  </r>
  <r>
    <x v="1708"/>
    <n v="26.41"/>
    <s v="Overweight "/>
    <x v="103"/>
    <s v="Normal"/>
    <s v="Yes"/>
    <x v="0"/>
    <x v="0"/>
    <x v="3"/>
    <x v="1"/>
  </r>
  <r>
    <x v="1709"/>
    <n v="27.6"/>
    <s v="Overweight "/>
    <x v="196"/>
    <s v="Normal"/>
    <s v="No"/>
    <x v="0"/>
    <x v="0"/>
    <x v="3"/>
    <x v="1"/>
  </r>
  <r>
    <x v="1710"/>
    <n v="33.82"/>
    <s v="Obesity"/>
    <x v="640"/>
    <s v="Diabetes"/>
    <s v="Yes"/>
    <x v="0"/>
    <x v="0"/>
    <x v="3"/>
    <x v="1"/>
  </r>
  <r>
    <x v="1711"/>
    <n v="32.9"/>
    <s v="Obesity"/>
    <x v="261"/>
    <s v="Normal"/>
    <s v="No"/>
    <x v="0"/>
    <x v="0"/>
    <x v="0"/>
    <x v="1"/>
  </r>
  <r>
    <x v="1712"/>
    <n v="30.875"/>
    <s v="Obesity"/>
    <x v="114"/>
    <s v="Diabetes"/>
    <s v="Yes"/>
    <x v="0"/>
    <x v="0"/>
    <x v="3"/>
    <x v="1"/>
  </r>
  <r>
    <x v="1713"/>
    <n v="32.64"/>
    <s v="Obesity"/>
    <x v="119"/>
    <s v="Prediabetes "/>
    <s v="No"/>
    <x v="0"/>
    <x v="0"/>
    <x v="0"/>
    <x v="1"/>
  </r>
  <r>
    <x v="1714"/>
    <n v="22.135000000000002"/>
    <s v="Normal Weight"/>
    <x v="199"/>
    <s v="Normal"/>
    <s v="No"/>
    <x v="0"/>
    <x v="0"/>
    <x v="0"/>
    <x v="1"/>
  </r>
  <r>
    <x v="1715"/>
    <n v="16.53"/>
    <s v="Underweight "/>
    <x v="31"/>
    <s v="Normal"/>
    <s v="No"/>
    <x v="0"/>
    <x v="0"/>
    <x v="1"/>
    <x v="1"/>
  </r>
  <r>
    <x v="1716"/>
    <n v="32.774999999999999"/>
    <s v="Obesity"/>
    <x v="505"/>
    <s v="Normal"/>
    <s v="No"/>
    <x v="0"/>
    <x v="0"/>
    <x v="0"/>
    <x v="1"/>
  </r>
  <r>
    <x v="1717"/>
    <n v="30.9"/>
    <s v="Obesity"/>
    <x v="3"/>
    <s v="Prediabetes "/>
    <s v="No"/>
    <x v="0"/>
    <x v="0"/>
    <x v="3"/>
    <x v="1"/>
  </r>
  <r>
    <x v="1718"/>
    <n v="15.58"/>
    <s v="Underweight "/>
    <x v="162"/>
    <s v="Diabetes"/>
    <s v="No"/>
    <x v="0"/>
    <x v="0"/>
    <x v="0"/>
    <x v="1"/>
  </r>
  <r>
    <x v="1719"/>
    <n v="26.315000000000001"/>
    <s v="Overweight "/>
    <x v="136"/>
    <s v="Prediabetes "/>
    <s v="No"/>
    <x v="0"/>
    <x v="0"/>
    <x v="0"/>
    <x v="1"/>
  </r>
  <r>
    <x v="1720"/>
    <n v="35.61"/>
    <s v="Obesity"/>
    <x v="120"/>
    <s v="Normal"/>
    <s v="No"/>
    <x v="1"/>
    <x v="0"/>
    <x v="3"/>
    <x v="1"/>
  </r>
  <r>
    <x v="1721"/>
    <n v="37.56"/>
    <s v="Obesity"/>
    <x v="169"/>
    <s v="Prediabetes "/>
    <s v="No"/>
    <x v="1"/>
    <x v="0"/>
    <x v="3"/>
    <x v="1"/>
  </r>
  <r>
    <x v="1722"/>
    <n v="15.49"/>
    <s v="Underweight "/>
    <x v="327"/>
    <s v="Diabetes"/>
    <s v="No"/>
    <x v="0"/>
    <x v="0"/>
    <x v="0"/>
    <x v="1"/>
  </r>
  <r>
    <x v="1723"/>
    <n v="23.48"/>
    <s v="Normal Weight"/>
    <x v="149"/>
    <s v="Prediabetes "/>
    <s v="No"/>
    <x v="0"/>
    <x v="0"/>
    <x v="3"/>
    <x v="1"/>
  </r>
  <r>
    <x v="1724"/>
    <n v="30.02"/>
    <s v="Obesity"/>
    <x v="281"/>
    <s v="Diabetes"/>
    <s v="Yes"/>
    <x v="0"/>
    <x v="0"/>
    <x v="3"/>
    <x v="1"/>
  </r>
  <r>
    <x v="1725"/>
    <n v="26.885000000000002"/>
    <s v="Overweight "/>
    <x v="262"/>
    <s v="Diabetes"/>
    <s v="Yes"/>
    <x v="0"/>
    <x v="0"/>
    <x v="3"/>
    <x v="1"/>
  </r>
  <r>
    <x v="1726"/>
    <n v="25.84"/>
    <s v="Overweight "/>
    <x v="641"/>
    <s v="Diabetes"/>
    <s v="Yes"/>
    <x v="0"/>
    <x v="0"/>
    <x v="3"/>
    <x v="1"/>
  </r>
  <r>
    <x v="1727"/>
    <n v="27.454999999999998"/>
    <s v="Overweight "/>
    <x v="117"/>
    <s v="Normal"/>
    <s v="No"/>
    <x v="0"/>
    <x v="0"/>
    <x v="0"/>
    <x v="1"/>
  </r>
  <r>
    <x v="1728"/>
    <n v="24.605"/>
    <s v="Normal Weight"/>
    <x v="155"/>
    <s v="Prediabetes "/>
    <s v="No"/>
    <x v="0"/>
    <x v="0"/>
    <x v="0"/>
    <x v="1"/>
  </r>
  <r>
    <x v="1729"/>
    <n v="30.8"/>
    <s v="Obesity"/>
    <x v="103"/>
    <s v="Normal"/>
    <s v="No"/>
    <x v="0"/>
    <x v="0"/>
    <x v="0"/>
    <x v="1"/>
  </r>
  <r>
    <x v="1730"/>
    <n v="34.799999999999997"/>
    <s v="Obesity"/>
    <x v="24"/>
    <s v="Normal"/>
    <s v="No"/>
    <x v="0"/>
    <x v="0"/>
    <x v="3"/>
    <x v="1"/>
  </r>
  <r>
    <x v="1731"/>
    <n v="34.21"/>
    <s v="Obesity"/>
    <x v="117"/>
    <s v="Normal"/>
    <s v="No"/>
    <x v="0"/>
    <x v="0"/>
    <x v="3"/>
    <x v="1"/>
  </r>
  <r>
    <x v="1732"/>
    <n v="31"/>
    <s v="Obesity"/>
    <x v="626"/>
    <s v="Normal"/>
    <s v="No"/>
    <x v="0"/>
    <x v="0"/>
    <x v="3"/>
    <x v="1"/>
  </r>
  <r>
    <x v="1733"/>
    <n v="26.125"/>
    <s v="Overweight "/>
    <x v="122"/>
    <s v="Normal"/>
    <s v="No"/>
    <x v="0"/>
    <x v="0"/>
    <x v="3"/>
    <x v="1"/>
  </r>
  <r>
    <x v="1734"/>
    <n v="30.13"/>
    <s v="Obesity"/>
    <x v="79"/>
    <s v="Normal"/>
    <s v="Yes"/>
    <x v="0"/>
    <x v="0"/>
    <x v="3"/>
    <x v="1"/>
  </r>
  <r>
    <x v="1735"/>
    <n v="34.19"/>
    <s v="Obesity"/>
    <x v="40"/>
    <s v="Normal"/>
    <s v="No"/>
    <x v="0"/>
    <x v="0"/>
    <x v="0"/>
    <x v="1"/>
  </r>
  <r>
    <x v="1736"/>
    <n v="22.515000000000001"/>
    <s v="Normal Weight"/>
    <x v="161"/>
    <s v="Normal"/>
    <s v="No"/>
    <x v="0"/>
    <x v="1"/>
    <x v="3"/>
    <x v="1"/>
  </r>
  <r>
    <x v="1737"/>
    <n v="18.239999999999998"/>
    <s v="Underweight "/>
    <x v="391"/>
    <s v="Normal"/>
    <s v="Yes"/>
    <x v="0"/>
    <x v="1"/>
    <x v="3"/>
    <x v="1"/>
  </r>
  <r>
    <x v="1738"/>
    <n v="37.28"/>
    <s v="Obesity"/>
    <x v="497"/>
    <s v="Normal"/>
    <s v="No"/>
    <x v="1"/>
    <x v="0"/>
    <x v="3"/>
    <x v="1"/>
  </r>
  <r>
    <x v="1739"/>
    <n v="18.2"/>
    <s v="Underweight "/>
    <x v="366"/>
    <s v="Prediabetes "/>
    <s v="No"/>
    <x v="0"/>
    <x v="1"/>
    <x v="3"/>
    <x v="1"/>
  </r>
  <r>
    <x v="1740"/>
    <n v="20.53"/>
    <s v="Normal Weight"/>
    <x v="320"/>
    <s v="Normal"/>
    <s v="No"/>
    <x v="0"/>
    <x v="0"/>
    <x v="3"/>
    <x v="1"/>
  </r>
  <r>
    <x v="1741"/>
    <n v="23.79"/>
    <s v="Normal Weight"/>
    <x v="435"/>
    <s v="Normal"/>
    <s v="No"/>
    <x v="0"/>
    <x v="0"/>
    <x v="0"/>
    <x v="1"/>
  </r>
  <r>
    <x v="1742"/>
    <n v="29.8"/>
    <s v="Overweight "/>
    <x v="100"/>
    <s v="Prediabetes "/>
    <s v="No"/>
    <x v="0"/>
    <x v="0"/>
    <x v="0"/>
    <x v="1"/>
  </r>
  <r>
    <x v="1743"/>
    <n v="31.54"/>
    <s v="Obesity"/>
    <x v="380"/>
    <s v="Normal"/>
    <s v="No"/>
    <x v="0"/>
    <x v="0"/>
    <x v="0"/>
    <x v="1"/>
  </r>
  <r>
    <x v="1744"/>
    <n v="20.82"/>
    <s v="Normal Weight"/>
    <x v="122"/>
    <s v="Normal"/>
    <s v="No"/>
    <x v="0"/>
    <x v="0"/>
    <x v="3"/>
    <x v="1"/>
  </r>
  <r>
    <x v="1745"/>
    <n v="38.83"/>
    <s v="Obesity"/>
    <x v="226"/>
    <s v="Normal"/>
    <s v="No"/>
    <x v="0"/>
    <x v="1"/>
    <x v="3"/>
    <x v="1"/>
  </r>
  <r>
    <x v="1746"/>
    <n v="23.44"/>
    <s v="Normal Weight"/>
    <x v="347"/>
    <s v="Normal"/>
    <s v="Yes"/>
    <x v="0"/>
    <x v="0"/>
    <x v="3"/>
    <x v="1"/>
  </r>
  <r>
    <x v="1747"/>
    <n v="24.13"/>
    <s v="Normal Weight"/>
    <x v="112"/>
    <s v="Normal"/>
    <s v="No"/>
    <x v="0"/>
    <x v="0"/>
    <x v="3"/>
    <x v="1"/>
  </r>
  <r>
    <x v="1748"/>
    <n v="42.13"/>
    <s v="Obesity"/>
    <x v="117"/>
    <s v="Normal"/>
    <s v="Yes"/>
    <x v="0"/>
    <x v="0"/>
    <x v="3"/>
    <x v="1"/>
  </r>
  <r>
    <x v="1749"/>
    <n v="17.86"/>
    <s v="Underweight "/>
    <x v="92"/>
    <s v="Normal"/>
    <s v="No"/>
    <x v="0"/>
    <x v="0"/>
    <x v="3"/>
    <x v="1"/>
  </r>
  <r>
    <x v="1750"/>
    <n v="32.78"/>
    <s v="Obesity"/>
    <x v="368"/>
    <s v="Normal"/>
    <s v="No"/>
    <x v="0"/>
    <x v="0"/>
    <x v="0"/>
    <x v="1"/>
  </r>
  <r>
    <x v="1751"/>
    <n v="23.9"/>
    <s v="Normal Weight"/>
    <x v="87"/>
    <s v="Prediabetes "/>
    <s v="Yes"/>
    <x v="0"/>
    <x v="1"/>
    <x v="3"/>
    <x v="1"/>
  </r>
  <r>
    <x v="1752"/>
    <n v="15.47"/>
    <s v="Underweight "/>
    <x v="642"/>
    <s v="Diabetes"/>
    <s v="No"/>
    <x v="0"/>
    <x v="0"/>
    <x v="0"/>
    <x v="1"/>
  </r>
  <r>
    <x v="1753"/>
    <n v="28.54"/>
    <s v="Overweight "/>
    <x v="49"/>
    <s v="Normal"/>
    <s v="No"/>
    <x v="0"/>
    <x v="1"/>
    <x v="3"/>
    <x v="1"/>
  </r>
  <r>
    <x v="1754"/>
    <n v="18.54"/>
    <s v="Normal Weight"/>
    <x v="436"/>
    <s v="Normal"/>
    <s v="No"/>
    <x v="0"/>
    <x v="0"/>
    <x v="0"/>
    <x v="1"/>
  </r>
  <r>
    <x v="1755"/>
    <n v="32.18"/>
    <s v="Obesity"/>
    <x v="643"/>
    <s v="Diabetes"/>
    <s v="Yes"/>
    <x v="0"/>
    <x v="1"/>
    <x v="3"/>
    <x v="1"/>
  </r>
  <r>
    <x v="1756"/>
    <n v="37.380000000000003"/>
    <s v="Obesity"/>
    <x v="3"/>
    <s v="Prediabetes "/>
    <s v="Yes"/>
    <x v="0"/>
    <x v="0"/>
    <x v="0"/>
    <x v="1"/>
  </r>
  <r>
    <x v="1757"/>
    <n v="31.12"/>
    <s v="Obesity"/>
    <x v="70"/>
    <s v="Normal"/>
    <s v="Yes"/>
    <x v="0"/>
    <x v="1"/>
    <x v="3"/>
    <x v="1"/>
  </r>
  <r>
    <x v="1758"/>
    <n v="22.01"/>
    <s v="Normal Weight"/>
    <x v="379"/>
    <s v="Diabetes"/>
    <s v="Yes"/>
    <x v="0"/>
    <x v="0"/>
    <x v="3"/>
    <x v="1"/>
  </r>
  <r>
    <x v="1759"/>
    <n v="27.645"/>
    <s v="Overweight "/>
    <x v="155"/>
    <s v="Prediabetes "/>
    <s v="No"/>
    <x v="0"/>
    <x v="0"/>
    <x v="0"/>
    <x v="1"/>
  </r>
  <r>
    <x v="1760"/>
    <n v="29.64"/>
    <s v="Overweight "/>
    <x v="391"/>
    <s v="Normal"/>
    <s v="Yes"/>
    <x v="0"/>
    <x v="0"/>
    <x v="0"/>
    <x v="1"/>
  </r>
  <r>
    <x v="1761"/>
    <n v="33.700000000000003"/>
    <s v="Obesity"/>
    <x v="538"/>
    <s v="Normal"/>
    <s v="Yes"/>
    <x v="0"/>
    <x v="0"/>
    <x v="3"/>
    <x v="1"/>
  </r>
  <r>
    <x v="1762"/>
    <n v="27.5"/>
    <s v="Overweight "/>
    <x v="80"/>
    <s v="Normal"/>
    <s v="Yes"/>
    <x v="0"/>
    <x v="0"/>
    <x v="3"/>
    <x v="1"/>
  </r>
  <r>
    <x v="1763"/>
    <n v="16.12"/>
    <s v="Underweight "/>
    <x v="34"/>
    <s v="Prediabetes "/>
    <s v="No"/>
    <x v="0"/>
    <x v="0"/>
    <x v="0"/>
    <x v="1"/>
  </r>
  <r>
    <x v="1764"/>
    <n v="26.73"/>
    <s v="Overweight "/>
    <x v="435"/>
    <s v="Normal"/>
    <s v="Yes"/>
    <x v="0"/>
    <x v="0"/>
    <x v="3"/>
    <x v="1"/>
  </r>
  <r>
    <x v="1765"/>
    <n v="37.25"/>
    <s v="Obesity"/>
    <x v="195"/>
    <s v="Prediabetes "/>
    <s v="Yes"/>
    <x v="0"/>
    <x v="0"/>
    <x v="0"/>
    <x v="1"/>
  </r>
  <r>
    <x v="1766"/>
    <n v="23.56"/>
    <s v="Normal Weight"/>
    <x v="4"/>
    <s v="Normal"/>
    <s v="Yes"/>
    <x v="0"/>
    <x v="0"/>
    <x v="3"/>
    <x v="1"/>
  </r>
  <r>
    <x v="1767"/>
    <n v="15.84"/>
    <s v="Underweight "/>
    <x v="532"/>
    <s v="Diabetes"/>
    <s v="No"/>
    <x v="0"/>
    <x v="0"/>
    <x v="1"/>
    <x v="1"/>
  </r>
  <r>
    <x v="1768"/>
    <n v="36.630000000000003"/>
    <s v="Obesity"/>
    <x v="616"/>
    <s v="Normal"/>
    <s v="No"/>
    <x v="0"/>
    <x v="0"/>
    <x v="0"/>
    <x v="1"/>
  </r>
  <r>
    <x v="1769"/>
    <n v="16.47"/>
    <s v="Underweight "/>
    <x v="644"/>
    <s v="Diabetes"/>
    <s v="No"/>
    <x v="0"/>
    <x v="0"/>
    <x v="0"/>
    <x v="1"/>
  </r>
  <r>
    <x v="1770"/>
    <n v="25.8"/>
    <s v="Overweight "/>
    <x v="319"/>
    <s v="Normal"/>
    <s v="No"/>
    <x v="0"/>
    <x v="0"/>
    <x v="0"/>
    <x v="1"/>
  </r>
  <r>
    <x v="1771"/>
    <n v="23.6"/>
    <s v="Normal Weight"/>
    <x v="280"/>
    <s v="Normal"/>
    <s v="No"/>
    <x v="0"/>
    <x v="0"/>
    <x v="0"/>
    <x v="1"/>
  </r>
  <r>
    <x v="1772"/>
    <n v="32.11"/>
    <s v="Obesity"/>
    <x v="149"/>
    <s v="Prediabetes "/>
    <s v="No"/>
    <x v="0"/>
    <x v="1"/>
    <x v="3"/>
    <x v="1"/>
  </r>
  <r>
    <x v="1773"/>
    <n v="30.114999999999998"/>
    <s v="Obesity"/>
    <x v="429"/>
    <s v="Diabetes"/>
    <s v="No"/>
    <x v="0"/>
    <x v="0"/>
    <x v="0"/>
    <x v="1"/>
  </r>
  <r>
    <x v="1774"/>
    <n v="20.28"/>
    <s v="Normal Weight"/>
    <x v="445"/>
    <s v="Diabetes"/>
    <s v="Yes"/>
    <x v="0"/>
    <x v="0"/>
    <x v="0"/>
    <x v="1"/>
  </r>
  <r>
    <x v="1775"/>
    <n v="20.234999999999999"/>
    <s v="Normal Weight"/>
    <x v="27"/>
    <s v="Normal"/>
    <s v="No"/>
    <x v="0"/>
    <x v="1"/>
    <x v="3"/>
    <x v="1"/>
  </r>
  <r>
    <x v="1776"/>
    <n v="25.27"/>
    <s v="Overweight "/>
    <x v="155"/>
    <s v="Prediabetes "/>
    <s v="Yes"/>
    <x v="0"/>
    <x v="0"/>
    <x v="3"/>
    <x v="1"/>
  </r>
  <r>
    <x v="1777"/>
    <n v="24.24"/>
    <s v="Normal Weight"/>
    <x v="259"/>
    <s v="Prediabetes "/>
    <s v="No"/>
    <x v="0"/>
    <x v="0"/>
    <x v="0"/>
    <x v="1"/>
  </r>
  <r>
    <x v="1778"/>
    <n v="35.75"/>
    <s v="Obesity"/>
    <x v="103"/>
    <s v="Normal"/>
    <s v="No"/>
    <x v="0"/>
    <x v="0"/>
    <x v="0"/>
    <x v="1"/>
  </r>
  <r>
    <x v="1779"/>
    <n v="29.92"/>
    <s v="Obesity"/>
    <x v="221"/>
    <s v="Diabetes"/>
    <s v="Yes"/>
    <x v="0"/>
    <x v="0"/>
    <x v="3"/>
    <x v="1"/>
  </r>
  <r>
    <x v="1780"/>
    <n v="26.2"/>
    <s v="Overweight "/>
    <x v="185"/>
    <s v="Diabetes"/>
    <s v="Yes"/>
    <x v="0"/>
    <x v="0"/>
    <x v="3"/>
    <x v="1"/>
  </r>
  <r>
    <x v="1781"/>
    <n v="26.695"/>
    <s v="Overweight "/>
    <x v="139"/>
    <s v="Normal"/>
    <s v="Yes"/>
    <x v="0"/>
    <x v="1"/>
    <x v="3"/>
    <x v="1"/>
  </r>
  <r>
    <x v="1782"/>
    <n v="23.16"/>
    <s v="Normal Weight"/>
    <x v="335"/>
    <s v="Normal"/>
    <s v="No"/>
    <x v="0"/>
    <x v="0"/>
    <x v="0"/>
    <x v="1"/>
  </r>
  <r>
    <x v="1783"/>
    <n v="32.585000000000001"/>
    <s v="Obesity"/>
    <x v="328"/>
    <s v="Normal"/>
    <s v="Yes"/>
    <x v="0"/>
    <x v="0"/>
    <x v="3"/>
    <x v="1"/>
  </r>
  <r>
    <x v="1784"/>
    <n v="33.97"/>
    <s v="Obesity"/>
    <x v="374"/>
    <s v="Normal"/>
    <s v="Yes"/>
    <x v="0"/>
    <x v="0"/>
    <x v="0"/>
    <x v="1"/>
  </r>
  <r>
    <x v="1785"/>
    <n v="16.57"/>
    <s v="Underweight "/>
    <x v="645"/>
    <s v="Diabetes"/>
    <s v="No"/>
    <x v="0"/>
    <x v="0"/>
    <x v="0"/>
    <x v="1"/>
  </r>
  <r>
    <x v="1786"/>
    <n v="17.55"/>
    <s v="Underweight "/>
    <x v="623"/>
    <s v="Prediabetes "/>
    <s v="No"/>
    <x v="0"/>
    <x v="1"/>
    <x v="3"/>
    <x v="1"/>
  </r>
  <r>
    <x v="1787"/>
    <n v="29.41"/>
    <s v="Overweight "/>
    <x v="109"/>
    <s v="Prediabetes "/>
    <s v="Yes"/>
    <x v="0"/>
    <x v="0"/>
    <x v="3"/>
    <x v="1"/>
  </r>
  <r>
    <x v="1788"/>
    <n v="17.91"/>
    <s v="Underweight "/>
    <x v="120"/>
    <s v="Normal"/>
    <s v="No"/>
    <x v="0"/>
    <x v="0"/>
    <x v="3"/>
    <x v="1"/>
  </r>
  <r>
    <x v="1789"/>
    <n v="31.57"/>
    <s v="Obesity"/>
    <x v="259"/>
    <s v="Prediabetes "/>
    <s v="No"/>
    <x v="0"/>
    <x v="0"/>
    <x v="3"/>
    <x v="1"/>
  </r>
  <r>
    <x v="1790"/>
    <n v="33.18"/>
    <s v="Obesity"/>
    <x v="151"/>
    <s v="Normal"/>
    <s v="No"/>
    <x v="1"/>
    <x v="0"/>
    <x v="3"/>
    <x v="1"/>
  </r>
  <r>
    <x v="1791"/>
    <n v="37"/>
    <s v="Obesity"/>
    <x v="278"/>
    <s v="Diabetes"/>
    <s v="No"/>
    <x v="0"/>
    <x v="0"/>
    <x v="0"/>
    <x v="1"/>
  </r>
  <r>
    <x v="1792"/>
    <n v="18.905000000000001"/>
    <s v="Normal Weight"/>
    <x v="470"/>
    <s v="Normal"/>
    <s v="Yes"/>
    <x v="0"/>
    <x v="0"/>
    <x v="3"/>
    <x v="1"/>
  </r>
  <r>
    <x v="1793"/>
    <n v="20.03"/>
    <s v="Normal Weight"/>
    <x v="646"/>
    <s v="Diabetes"/>
    <s v="Yes"/>
    <x v="0"/>
    <x v="0"/>
    <x v="0"/>
    <x v="1"/>
  </r>
  <r>
    <x v="1794"/>
    <n v="16.7"/>
    <s v="Underweight "/>
    <x v="647"/>
    <s v="Diabetes"/>
    <s v="No"/>
    <x v="0"/>
    <x v="0"/>
    <x v="0"/>
    <x v="1"/>
  </r>
  <r>
    <x v="1795"/>
    <n v="39.82"/>
    <s v="Obesity"/>
    <x v="87"/>
    <s v="Prediabetes "/>
    <s v="No"/>
    <x v="0"/>
    <x v="0"/>
    <x v="0"/>
    <x v="1"/>
  </r>
  <r>
    <x v="1796"/>
    <n v="22.04"/>
    <s v="Normal Weight"/>
    <x v="236"/>
    <s v="Prediabetes "/>
    <s v="No"/>
    <x v="0"/>
    <x v="0"/>
    <x v="3"/>
    <x v="1"/>
  </r>
  <r>
    <x v="1797"/>
    <n v="28.27"/>
    <s v="Overweight "/>
    <x v="196"/>
    <s v="Normal"/>
    <s v="No"/>
    <x v="0"/>
    <x v="0"/>
    <x v="0"/>
    <x v="1"/>
  </r>
  <r>
    <x v="1798"/>
    <n v="18.5"/>
    <s v="Normal Weight"/>
    <x v="196"/>
    <s v="Normal"/>
    <s v="No"/>
    <x v="0"/>
    <x v="0"/>
    <x v="0"/>
    <x v="1"/>
  </r>
  <r>
    <x v="1799"/>
    <n v="38.6"/>
    <s v="Obesity"/>
    <x v="216"/>
    <s v="Prediabetes "/>
    <s v="No"/>
    <x v="0"/>
    <x v="0"/>
    <x v="3"/>
    <x v="1"/>
  </r>
  <r>
    <x v="1800"/>
    <n v="43.12"/>
    <s v="Obesity"/>
    <x v="178"/>
    <s v="Prediabetes "/>
    <s v="No"/>
    <x v="0"/>
    <x v="0"/>
    <x v="3"/>
    <x v="1"/>
  </r>
  <r>
    <x v="1801"/>
    <n v="30.5"/>
    <s v="Obesity"/>
    <x v="358"/>
    <s v="Normal"/>
    <s v="No"/>
    <x v="0"/>
    <x v="0"/>
    <x v="3"/>
    <x v="1"/>
  </r>
  <r>
    <x v="1802"/>
    <n v="27.61"/>
    <s v="Overweight "/>
    <x v="192"/>
    <s v="Normal"/>
    <s v="No"/>
    <x v="0"/>
    <x v="0"/>
    <x v="3"/>
    <x v="1"/>
  </r>
  <r>
    <x v="1803"/>
    <n v="27.1"/>
    <s v="Overweight "/>
    <x v="31"/>
    <s v="Normal"/>
    <s v="No"/>
    <x v="0"/>
    <x v="0"/>
    <x v="3"/>
    <x v="1"/>
  </r>
  <r>
    <x v="1804"/>
    <n v="35.93"/>
    <s v="Obesity"/>
    <x v="508"/>
    <s v="Normal"/>
    <s v="No"/>
    <x v="1"/>
    <x v="0"/>
    <x v="3"/>
    <x v="1"/>
  </r>
  <r>
    <x v="1805"/>
    <n v="32.68"/>
    <s v="Obesity"/>
    <x v="576"/>
    <s v="Normal"/>
    <s v="No"/>
    <x v="0"/>
    <x v="0"/>
    <x v="0"/>
    <x v="1"/>
  </r>
  <r>
    <x v="1806"/>
    <n v="20.74"/>
    <s v="Normal Weight"/>
    <x v="648"/>
    <s v="Diabetes"/>
    <s v="Yes"/>
    <x v="0"/>
    <x v="0"/>
    <x v="3"/>
    <x v="1"/>
  </r>
  <r>
    <x v="1807"/>
    <n v="15.57"/>
    <s v="Underweight "/>
    <x v="6"/>
    <s v="Prediabetes "/>
    <s v="No"/>
    <x v="0"/>
    <x v="0"/>
    <x v="0"/>
    <x v="1"/>
  </r>
  <r>
    <x v="1808"/>
    <n v="23.844999999999999"/>
    <s v="Normal Weight"/>
    <x v="67"/>
    <s v="Normal"/>
    <s v="No"/>
    <x v="0"/>
    <x v="0"/>
    <x v="0"/>
    <x v="1"/>
  </r>
  <r>
    <x v="1809"/>
    <n v="22.895"/>
    <s v="Normal Weight"/>
    <x v="219"/>
    <s v="Normal"/>
    <s v="No"/>
    <x v="0"/>
    <x v="0"/>
    <x v="3"/>
    <x v="1"/>
  </r>
  <r>
    <x v="1810"/>
    <n v="21.945"/>
    <s v="Normal Weight"/>
    <x v="191"/>
    <s v="Normal"/>
    <s v="No"/>
    <x v="0"/>
    <x v="0"/>
    <x v="3"/>
    <x v="1"/>
  </r>
  <r>
    <x v="1811"/>
    <n v="19.47"/>
    <s v="Normal Weight"/>
    <x v="416"/>
    <s v="Diabetes"/>
    <s v="Yes"/>
    <x v="0"/>
    <x v="0"/>
    <x v="0"/>
    <x v="1"/>
  </r>
  <r>
    <x v="1812"/>
    <n v="15.61"/>
    <s v="Underweight "/>
    <x v="1"/>
    <s v="Prediabetes "/>
    <s v="No"/>
    <x v="0"/>
    <x v="0"/>
    <x v="0"/>
    <x v="1"/>
  </r>
  <r>
    <x v="1813"/>
    <n v="28.6"/>
    <s v="Overweight "/>
    <x v="637"/>
    <s v="Prediabetes "/>
    <s v="No"/>
    <x v="0"/>
    <x v="1"/>
    <x v="3"/>
    <x v="1"/>
  </r>
  <r>
    <x v="1814"/>
    <n v="46.53"/>
    <s v="Obesity"/>
    <x v="243"/>
    <s v="Normal"/>
    <s v="No"/>
    <x v="0"/>
    <x v="0"/>
    <x v="0"/>
    <x v="1"/>
  </r>
  <r>
    <x v="1815"/>
    <n v="34.99"/>
    <s v="Obesity"/>
    <x v="199"/>
    <s v="Normal"/>
    <s v="No"/>
    <x v="0"/>
    <x v="1"/>
    <x v="3"/>
    <x v="1"/>
  </r>
  <r>
    <x v="1816"/>
    <n v="17.05"/>
    <s v="Underweight "/>
    <x v="352"/>
    <s v="Normal"/>
    <s v="No"/>
    <x v="0"/>
    <x v="1"/>
    <x v="3"/>
    <x v="1"/>
  </r>
  <r>
    <x v="1817"/>
    <n v="37.18"/>
    <s v="Obesity"/>
    <x v="166"/>
    <s v="Normal"/>
    <s v="No"/>
    <x v="0"/>
    <x v="0"/>
    <x v="0"/>
    <x v="1"/>
  </r>
  <r>
    <x v="1818"/>
    <n v="35.200000000000003"/>
    <s v="Obesity"/>
    <x v="122"/>
    <s v="Normal"/>
    <s v="No"/>
    <x v="0"/>
    <x v="0"/>
    <x v="0"/>
    <x v="1"/>
  </r>
  <r>
    <x v="1819"/>
    <n v="37.335000000000001"/>
    <s v="Obesity"/>
    <x v="436"/>
    <s v="Normal"/>
    <s v="No"/>
    <x v="0"/>
    <x v="0"/>
    <x v="0"/>
    <x v="1"/>
  </r>
  <r>
    <x v="1820"/>
    <n v="27.265000000000001"/>
    <s v="Overweight "/>
    <x v="649"/>
    <s v="Diabetes"/>
    <s v="Yes"/>
    <x v="0"/>
    <x v="0"/>
    <x v="0"/>
    <x v="1"/>
  </r>
  <r>
    <x v="1821"/>
    <n v="30.8"/>
    <s v="Obesity"/>
    <x v="166"/>
    <s v="Normal"/>
    <s v="Yes"/>
    <x v="0"/>
    <x v="0"/>
    <x v="0"/>
    <x v="1"/>
  </r>
  <r>
    <x v="1822"/>
    <n v="30.21"/>
    <s v="Obesity"/>
    <x v="127"/>
    <s v="Normal"/>
    <s v="No"/>
    <x v="0"/>
    <x v="0"/>
    <x v="3"/>
    <x v="1"/>
  </r>
  <r>
    <x v="1823"/>
    <n v="35.340000000000003"/>
    <s v="Obesity"/>
    <x v="351"/>
    <s v="Normal"/>
    <s v="No"/>
    <x v="1"/>
    <x v="0"/>
    <x v="3"/>
    <x v="1"/>
  </r>
  <r>
    <x v="1824"/>
    <n v="26.695"/>
    <s v="Overweight "/>
    <x v="124"/>
    <s v="Normal"/>
    <s v="No"/>
    <x v="0"/>
    <x v="0"/>
    <x v="0"/>
    <x v="1"/>
  </r>
  <r>
    <x v="1825"/>
    <n v="29.355"/>
    <s v="Overweight "/>
    <x v="82"/>
    <s v="Normal"/>
    <s v="Yes"/>
    <x v="0"/>
    <x v="0"/>
    <x v="0"/>
    <x v="1"/>
  </r>
  <r>
    <x v="1826"/>
    <n v="29.59"/>
    <s v="Overweight "/>
    <x v="81"/>
    <s v="Normal"/>
    <s v="No"/>
    <x v="0"/>
    <x v="0"/>
    <x v="0"/>
    <x v="1"/>
  </r>
  <r>
    <x v="1827"/>
    <n v="31.35"/>
    <s v="Obesity"/>
    <x v="267"/>
    <s v="Normal"/>
    <s v="No"/>
    <x v="1"/>
    <x v="0"/>
    <x v="3"/>
    <x v="1"/>
  </r>
  <r>
    <x v="1828"/>
    <n v="20.52"/>
    <s v="Normal Weight"/>
    <x v="249"/>
    <s v="Normal"/>
    <s v="No"/>
    <x v="0"/>
    <x v="0"/>
    <x v="0"/>
    <x v="1"/>
  </r>
  <r>
    <x v="1829"/>
    <n v="42.9"/>
    <s v="Obesity"/>
    <x v="189"/>
    <s v="Normal"/>
    <s v="Yes"/>
    <x v="0"/>
    <x v="0"/>
    <x v="3"/>
    <x v="1"/>
  </r>
  <r>
    <x v="1830"/>
    <n v="24.6"/>
    <s v="Normal Weight"/>
    <x v="236"/>
    <s v="Prediabetes "/>
    <s v="No"/>
    <x v="0"/>
    <x v="1"/>
    <x v="3"/>
    <x v="1"/>
  </r>
  <r>
    <x v="1831"/>
    <n v="28.405000000000001"/>
    <s v="Overweight "/>
    <x v="198"/>
    <s v="Normal"/>
    <s v="No"/>
    <x v="0"/>
    <x v="0"/>
    <x v="3"/>
    <x v="1"/>
  </r>
  <r>
    <x v="1832"/>
    <n v="34.674999999999997"/>
    <s v="Obesity"/>
    <x v="268"/>
    <s v="Prediabetes "/>
    <s v="Yes"/>
    <x v="0"/>
    <x v="0"/>
    <x v="3"/>
    <x v="1"/>
  </r>
  <r>
    <x v="1833"/>
    <n v="18.850000000000001"/>
    <s v="Normal Weight"/>
    <x v="100"/>
    <s v="Prediabetes "/>
    <s v="No"/>
    <x v="0"/>
    <x v="0"/>
    <x v="3"/>
    <x v="1"/>
  </r>
  <r>
    <x v="1834"/>
    <n v="34.130000000000003"/>
    <s v="Obesity"/>
    <x v="120"/>
    <s v="Normal"/>
    <s v="No"/>
    <x v="0"/>
    <x v="1"/>
    <x v="3"/>
    <x v="1"/>
  </r>
  <r>
    <x v="1835"/>
    <n v="17.34"/>
    <s v="Underweight "/>
    <x v="203"/>
    <s v="Normal"/>
    <s v="No"/>
    <x v="0"/>
    <x v="0"/>
    <x v="0"/>
    <x v="1"/>
  </r>
  <r>
    <x v="1836"/>
    <n v="17.440000000000001"/>
    <s v="Underweight "/>
    <x v="106"/>
    <s v="Prediabetes "/>
    <s v="No"/>
    <x v="0"/>
    <x v="0"/>
    <x v="0"/>
    <x v="1"/>
  </r>
  <r>
    <x v="1837"/>
    <n v="33.659999999999997"/>
    <s v="Obesity"/>
    <x v="337"/>
    <s v="Normal"/>
    <s v="Yes"/>
    <x v="0"/>
    <x v="1"/>
    <x v="3"/>
    <x v="1"/>
  </r>
  <r>
    <x v="1838"/>
    <n v="21.375"/>
    <s v="Normal Weight"/>
    <x v="366"/>
    <s v="Prediabetes "/>
    <s v="Yes"/>
    <x v="0"/>
    <x v="0"/>
    <x v="3"/>
    <x v="1"/>
  </r>
  <r>
    <x v="1839"/>
    <n v="27.14"/>
    <s v="Overweight "/>
    <x v="214"/>
    <s v="Prediabetes "/>
    <s v="No"/>
    <x v="0"/>
    <x v="0"/>
    <x v="3"/>
    <x v="1"/>
  </r>
  <r>
    <x v="1840"/>
    <n v="35.78"/>
    <s v="Obesity"/>
    <x v="6"/>
    <s v="Prediabetes "/>
    <s v="No"/>
    <x v="1"/>
    <x v="0"/>
    <x v="3"/>
    <x v="1"/>
  </r>
  <r>
    <x v="1841"/>
    <n v="34.96"/>
    <s v="Obesity"/>
    <x v="507"/>
    <s v="Normal"/>
    <s v="No"/>
    <x v="0"/>
    <x v="0"/>
    <x v="0"/>
    <x v="1"/>
  </r>
  <r>
    <x v="1842"/>
    <n v="38.39"/>
    <s v="Obesity"/>
    <x v="3"/>
    <s v="Prediabetes "/>
    <s v="No"/>
    <x v="0"/>
    <x v="0"/>
    <x v="0"/>
    <x v="1"/>
  </r>
  <r>
    <x v="1843"/>
    <n v="33.82"/>
    <s v="Obesity"/>
    <x v="347"/>
    <s v="Normal"/>
    <s v="No"/>
    <x v="0"/>
    <x v="0"/>
    <x v="0"/>
    <x v="1"/>
  </r>
  <r>
    <x v="1844"/>
    <n v="27.835000000000001"/>
    <s v="Overweight "/>
    <x v="191"/>
    <s v="Normal"/>
    <s v="No"/>
    <x v="0"/>
    <x v="0"/>
    <x v="0"/>
    <x v="1"/>
  </r>
  <r>
    <x v="1845"/>
    <n v="33"/>
    <s v="Obesity"/>
    <x v="125"/>
    <s v="Normal"/>
    <s v="No"/>
    <x v="0"/>
    <x v="0"/>
    <x v="0"/>
    <x v="1"/>
  </r>
  <r>
    <x v="1846"/>
    <n v="26.885000000000002"/>
    <s v="Overweight "/>
    <x v="236"/>
    <s v="Prediabetes "/>
    <s v="No"/>
    <x v="0"/>
    <x v="0"/>
    <x v="0"/>
    <x v="1"/>
  </r>
  <r>
    <x v="1847"/>
    <n v="29.26"/>
    <s v="Overweight "/>
    <x v="321"/>
    <s v="Normal"/>
    <s v="No"/>
    <x v="0"/>
    <x v="0"/>
    <x v="0"/>
    <x v="1"/>
  </r>
  <r>
    <x v="1848"/>
    <n v="26.98"/>
    <s v="Overweight "/>
    <x v="500"/>
    <s v="Normal"/>
    <s v="No"/>
    <x v="0"/>
    <x v="0"/>
    <x v="0"/>
    <x v="1"/>
  </r>
  <r>
    <x v="1849"/>
    <n v="32.11"/>
    <s v="Obesity"/>
    <x v="27"/>
    <s v="Normal"/>
    <s v="No"/>
    <x v="0"/>
    <x v="1"/>
    <x v="3"/>
    <x v="1"/>
  </r>
  <r>
    <x v="1850"/>
    <n v="31.73"/>
    <s v="Obesity"/>
    <x v="361"/>
    <s v="Normal"/>
    <s v="No"/>
    <x v="0"/>
    <x v="1"/>
    <x v="3"/>
    <x v="1"/>
  </r>
  <r>
    <x v="1851"/>
    <n v="22.515000000000001"/>
    <s v="Normal Weight"/>
    <x v="180"/>
    <s v="Normal"/>
    <s v="No"/>
    <x v="0"/>
    <x v="0"/>
    <x v="0"/>
    <x v="1"/>
  </r>
  <r>
    <x v="1852"/>
    <n v="25.9"/>
    <s v="Overweight "/>
    <x v="4"/>
    <s v="Normal"/>
    <s v="No"/>
    <x v="0"/>
    <x v="0"/>
    <x v="3"/>
    <x v="1"/>
  </r>
  <r>
    <x v="1853"/>
    <n v="27.72"/>
    <s v="Overweight "/>
    <x v="52"/>
    <s v="Normal"/>
    <s v="Yes"/>
    <x v="0"/>
    <x v="0"/>
    <x v="3"/>
    <x v="1"/>
  </r>
  <r>
    <x v="1854"/>
    <n v="31.5"/>
    <s v="Obesity"/>
    <x v="385"/>
    <s v="Diabetes"/>
    <s v="Yes"/>
    <x v="0"/>
    <x v="0"/>
    <x v="3"/>
    <x v="1"/>
  </r>
  <r>
    <x v="1855"/>
    <n v="29.7"/>
    <s v="Overweight "/>
    <x v="650"/>
    <s v="Diabetes"/>
    <s v="Yes"/>
    <x v="0"/>
    <x v="0"/>
    <x v="3"/>
    <x v="1"/>
  </r>
  <r>
    <x v="1856"/>
    <n v="21.26"/>
    <s v="Normal Weight"/>
    <x v="332"/>
    <s v="Normal"/>
    <s v="Yes"/>
    <x v="0"/>
    <x v="0"/>
    <x v="3"/>
    <x v="1"/>
  </r>
  <r>
    <x v="1857"/>
    <n v="17.09"/>
    <s v="Underweight "/>
    <x v="363"/>
    <s v="Normal"/>
    <s v="No"/>
    <x v="0"/>
    <x v="0"/>
    <x v="0"/>
    <x v="1"/>
  </r>
  <r>
    <x v="1858"/>
    <n v="24.3"/>
    <s v="Normal Weight"/>
    <x v="166"/>
    <s v="Normal"/>
    <s v="Yes"/>
    <x v="0"/>
    <x v="1"/>
    <x v="3"/>
    <x v="1"/>
  </r>
  <r>
    <x v="1859"/>
    <n v="29.734999999999999"/>
    <s v="Overweight "/>
    <x v="123"/>
    <s v="Prediabetes "/>
    <s v="No"/>
    <x v="0"/>
    <x v="0"/>
    <x v="0"/>
    <x v="1"/>
  </r>
  <r>
    <x v="1860"/>
    <n v="29.26"/>
    <s v="Overweight "/>
    <x v="577"/>
    <s v="Normal"/>
    <s v="No"/>
    <x v="0"/>
    <x v="0"/>
    <x v="0"/>
    <x v="1"/>
  </r>
  <r>
    <x v="1861"/>
    <n v="33"/>
    <s v="Obesity"/>
    <x v="288"/>
    <s v="Prediabetes "/>
    <s v="No"/>
    <x v="0"/>
    <x v="0"/>
    <x v="0"/>
    <x v="1"/>
  </r>
  <r>
    <x v="1862"/>
    <n v="31.065000000000001"/>
    <s v="Obesity"/>
    <x v="80"/>
    <s v="Normal"/>
    <s v="No"/>
    <x v="0"/>
    <x v="0"/>
    <x v="0"/>
    <x v="1"/>
  </r>
  <r>
    <x v="1863"/>
    <n v="26.51"/>
    <s v="Overweight "/>
    <x v="331"/>
    <s v="Prediabetes "/>
    <s v="No"/>
    <x v="0"/>
    <x v="0"/>
    <x v="0"/>
    <x v="1"/>
  </r>
  <r>
    <x v="1864"/>
    <n v="28.88"/>
    <s v="Overweight "/>
    <x v="98"/>
    <s v="Normal"/>
    <s v="No"/>
    <x v="0"/>
    <x v="0"/>
    <x v="0"/>
    <x v="1"/>
  </r>
  <r>
    <x v="1865"/>
    <n v="35.814999999999998"/>
    <s v="Obesity"/>
    <x v="78"/>
    <s v="Normal"/>
    <s v="Yes"/>
    <x v="0"/>
    <x v="0"/>
    <x v="3"/>
    <x v="1"/>
  </r>
  <r>
    <x v="1866"/>
    <n v="21.28"/>
    <s v="Normal Weight"/>
    <x v="458"/>
    <s v="Normal"/>
    <s v="No"/>
    <x v="1"/>
    <x v="0"/>
    <x v="3"/>
    <x v="1"/>
  </r>
  <r>
    <x v="1867"/>
    <n v="33.81"/>
    <s v="Obesity"/>
    <x v="651"/>
    <s v="Diabetes"/>
    <s v="No"/>
    <x v="0"/>
    <x v="1"/>
    <x v="3"/>
    <x v="1"/>
  </r>
  <r>
    <x v="1868"/>
    <n v="44.22"/>
    <s v="Obesity"/>
    <x v="40"/>
    <s v="Normal"/>
    <s v="No"/>
    <x v="0"/>
    <x v="0"/>
    <x v="3"/>
    <x v="1"/>
  </r>
  <r>
    <x v="1869"/>
    <n v="15.46"/>
    <s v="Underweight "/>
    <x v="115"/>
    <s v="Normal"/>
    <s v="Yes"/>
    <x v="0"/>
    <x v="1"/>
    <x v="3"/>
    <x v="1"/>
  </r>
  <r>
    <x v="1870"/>
    <n v="30.3"/>
    <s v="Obesity"/>
    <x v="372"/>
    <s v="Normal"/>
    <s v="Yes"/>
    <x v="0"/>
    <x v="0"/>
    <x v="3"/>
    <x v="1"/>
  </r>
  <r>
    <x v="1871"/>
    <n v="16.670000000000002"/>
    <s v="Underweight "/>
    <x v="339"/>
    <s v="Normal"/>
    <s v="No"/>
    <x v="0"/>
    <x v="0"/>
    <x v="0"/>
    <x v="1"/>
  </r>
  <r>
    <x v="1872"/>
    <n v="28.594999999999999"/>
    <s v="Overweight "/>
    <x v="508"/>
    <s v="Normal"/>
    <s v="No"/>
    <x v="0"/>
    <x v="0"/>
    <x v="0"/>
    <x v="1"/>
  </r>
  <r>
    <x v="1873"/>
    <n v="25.934999999999999"/>
    <s v="Overweight "/>
    <x v="144"/>
    <s v="Normal"/>
    <s v="No"/>
    <x v="0"/>
    <x v="0"/>
    <x v="0"/>
    <x v="1"/>
  </r>
  <r>
    <x v="1874"/>
    <n v="27.645"/>
    <s v="Overweight "/>
    <x v="174"/>
    <s v="Normal"/>
    <s v="No"/>
    <x v="0"/>
    <x v="0"/>
    <x v="3"/>
    <x v="1"/>
  </r>
  <r>
    <x v="1875"/>
    <n v="30.1"/>
    <s v="Obesity"/>
    <x v="299"/>
    <s v="Normal"/>
    <s v="No"/>
    <x v="0"/>
    <x v="0"/>
    <x v="3"/>
    <x v="1"/>
  </r>
  <r>
    <x v="1876"/>
    <n v="26.79"/>
    <s v="Overweight "/>
    <x v="633"/>
    <s v="Normal"/>
    <s v="Yes"/>
    <x v="0"/>
    <x v="1"/>
    <x v="3"/>
    <x v="1"/>
  </r>
  <r>
    <x v="1877"/>
    <n v="27.1"/>
    <s v="Overweight "/>
    <x v="138"/>
    <s v="Normal"/>
    <s v="Yes"/>
    <x v="0"/>
    <x v="0"/>
    <x v="3"/>
    <x v="1"/>
  </r>
  <r>
    <x v="1878"/>
    <n v="24.31"/>
    <s v="Normal Weight"/>
    <x v="66"/>
    <s v="Normal"/>
    <s v="No"/>
    <x v="0"/>
    <x v="0"/>
    <x v="0"/>
    <x v="1"/>
  </r>
  <r>
    <x v="1879"/>
    <n v="15.53"/>
    <s v="Underweight "/>
    <x v="336"/>
    <s v="Prediabetes "/>
    <s v="No"/>
    <x v="0"/>
    <x v="0"/>
    <x v="3"/>
    <x v="1"/>
  </r>
  <r>
    <x v="1880"/>
    <n v="30.7"/>
    <s v="Obesity"/>
    <x v="99"/>
    <s v="Prediabetes "/>
    <s v="No"/>
    <x v="0"/>
    <x v="0"/>
    <x v="3"/>
    <x v="1"/>
  </r>
  <r>
    <x v="1881"/>
    <n v="33.33"/>
    <s v="Obesity"/>
    <x v="48"/>
    <s v="Normal"/>
    <s v="No"/>
    <x v="0"/>
    <x v="0"/>
    <x v="3"/>
    <x v="1"/>
  </r>
  <r>
    <x v="1882"/>
    <n v="32.4"/>
    <s v="Obesity"/>
    <x v="31"/>
    <s v="Normal"/>
    <s v="No"/>
    <x v="0"/>
    <x v="0"/>
    <x v="3"/>
    <x v="1"/>
  </r>
  <r>
    <x v="1883"/>
    <n v="27.93"/>
    <s v="Overweight "/>
    <x v="450"/>
    <s v="Normal"/>
    <s v="No"/>
    <x v="0"/>
    <x v="0"/>
    <x v="3"/>
    <x v="1"/>
  </r>
  <r>
    <x v="1884"/>
    <n v="21.754999999999999"/>
    <s v="Normal Weight"/>
    <x v="89"/>
    <s v="Normal"/>
    <s v="No"/>
    <x v="0"/>
    <x v="0"/>
    <x v="0"/>
    <x v="1"/>
  </r>
  <r>
    <x v="1885"/>
    <n v="25.934999999999999"/>
    <s v="Overweight "/>
    <x v="436"/>
    <s v="Normal"/>
    <s v="No"/>
    <x v="0"/>
    <x v="0"/>
    <x v="0"/>
    <x v="1"/>
  </r>
  <r>
    <x v="1886"/>
    <n v="31.5"/>
    <s v="Obesity"/>
    <x v="635"/>
    <s v="Prediabetes "/>
    <s v="No"/>
    <x v="0"/>
    <x v="0"/>
    <x v="0"/>
    <x v="1"/>
  </r>
  <r>
    <x v="1887"/>
    <n v="30.03"/>
    <s v="Obesity"/>
    <x v="652"/>
    <s v="Diabetes"/>
    <s v="No"/>
    <x v="0"/>
    <x v="0"/>
    <x v="0"/>
    <x v="1"/>
  </r>
  <r>
    <x v="1888"/>
    <n v="33.479999999999997"/>
    <s v="Obesity"/>
    <x v="653"/>
    <s v="Diabetes"/>
    <s v="No"/>
    <x v="0"/>
    <x v="0"/>
    <x v="0"/>
    <x v="1"/>
  </r>
  <r>
    <x v="1889"/>
    <n v="16.510000000000002"/>
    <s v="Underweight "/>
    <x v="614"/>
    <s v="Normal"/>
    <s v="Yes"/>
    <x v="0"/>
    <x v="1"/>
    <x v="3"/>
    <x v="1"/>
  </r>
  <r>
    <x v="1890"/>
    <n v="33.155000000000001"/>
    <s v="Obesity"/>
    <x v="352"/>
    <s v="Normal"/>
    <s v="Yes"/>
    <x v="0"/>
    <x v="0"/>
    <x v="3"/>
    <x v="1"/>
  </r>
  <r>
    <x v="1891"/>
    <n v="37.29"/>
    <s v="Obesity"/>
    <x v="202"/>
    <s v="Normal"/>
    <s v="No"/>
    <x v="0"/>
    <x v="1"/>
    <x v="3"/>
    <x v="1"/>
  </r>
  <r>
    <x v="1892"/>
    <n v="20.23"/>
    <s v="Normal Weight"/>
    <x v="635"/>
    <s v="Prediabetes "/>
    <s v="Yes"/>
    <x v="0"/>
    <x v="0"/>
    <x v="3"/>
    <x v="1"/>
  </r>
  <r>
    <x v="1893"/>
    <n v="28.975000000000001"/>
    <s v="Overweight "/>
    <x v="198"/>
    <s v="Normal"/>
    <s v="No"/>
    <x v="0"/>
    <x v="1"/>
    <x v="3"/>
    <x v="1"/>
  </r>
  <r>
    <x v="1894"/>
    <n v="16.420000000000002"/>
    <s v="Underweight "/>
    <x v="1"/>
    <s v="Prediabetes "/>
    <s v="Yes"/>
    <x v="0"/>
    <x v="1"/>
    <x v="3"/>
    <x v="1"/>
  </r>
  <r>
    <x v="1895"/>
    <n v="17.559999999999999"/>
    <s v="Underweight "/>
    <x v="58"/>
    <s v="Prediabetes "/>
    <s v="No"/>
    <x v="0"/>
    <x v="0"/>
    <x v="3"/>
    <x v="1"/>
  </r>
  <r>
    <x v="1896"/>
    <n v="24.13"/>
    <s v="Normal Weight"/>
    <x v="495"/>
    <s v="Normal"/>
    <s v="No"/>
    <x v="0"/>
    <x v="0"/>
    <x v="3"/>
    <x v="1"/>
  </r>
  <r>
    <x v="1897"/>
    <n v="19.95"/>
    <s v="Normal Weight"/>
    <x v="273"/>
    <s v="Normal"/>
    <s v="No"/>
    <x v="1"/>
    <x v="0"/>
    <x v="1"/>
    <x v="1"/>
  </r>
  <r>
    <x v="1898"/>
    <n v="21.24"/>
    <s v="Normal Weight"/>
    <x v="326"/>
    <s v="Normal"/>
    <s v="No"/>
    <x v="0"/>
    <x v="0"/>
    <x v="0"/>
    <x v="1"/>
  </r>
  <r>
    <x v="1899"/>
    <n v="44.22"/>
    <s v="Obesity"/>
    <x v="348"/>
    <s v="Prediabetes "/>
    <s v="No"/>
    <x v="0"/>
    <x v="0"/>
    <x v="0"/>
    <x v="1"/>
  </r>
  <r>
    <x v="1900"/>
    <n v="41.1"/>
    <s v="Obesity"/>
    <x v="427"/>
    <s v="Prediabetes "/>
    <s v="No"/>
    <x v="0"/>
    <x v="0"/>
    <x v="0"/>
    <x v="1"/>
  </r>
  <r>
    <x v="1901"/>
    <n v="34.200000000000003"/>
    <s v="Obesity"/>
    <x v="226"/>
    <s v="Normal"/>
    <s v="Yes"/>
    <x v="0"/>
    <x v="0"/>
    <x v="0"/>
    <x v="1"/>
  </r>
  <r>
    <x v="1902"/>
    <n v="29.92"/>
    <s v="Obesity"/>
    <x v="216"/>
    <s v="Prediabetes "/>
    <s v="Yes"/>
    <x v="0"/>
    <x v="0"/>
    <x v="0"/>
    <x v="1"/>
  </r>
  <r>
    <x v="1903"/>
    <n v="28.93"/>
    <s v="Overweight "/>
    <x v="321"/>
    <s v="Normal"/>
    <s v="No"/>
    <x v="0"/>
    <x v="0"/>
    <x v="0"/>
    <x v="1"/>
  </r>
  <r>
    <x v="1904"/>
    <n v="31.254999999999999"/>
    <s v="Obesity"/>
    <x v="85"/>
    <s v="Prediabetes "/>
    <s v="Yes"/>
    <x v="0"/>
    <x v="0"/>
    <x v="3"/>
    <x v="1"/>
  </r>
  <r>
    <x v="1905"/>
    <n v="29.83"/>
    <s v="Overweight "/>
    <x v="125"/>
    <s v="Normal"/>
    <s v="No"/>
    <x v="0"/>
    <x v="0"/>
    <x v="0"/>
    <x v="1"/>
  </r>
  <r>
    <x v="1906"/>
    <n v="29.59"/>
    <s v="Overweight "/>
    <x v="635"/>
    <s v="Prediabetes "/>
    <s v="No"/>
    <x v="0"/>
    <x v="1"/>
    <x v="3"/>
    <x v="1"/>
  </r>
  <r>
    <x v="1907"/>
    <n v="31.16"/>
    <s v="Obesity"/>
    <x v="326"/>
    <s v="Normal"/>
    <s v="No"/>
    <x v="0"/>
    <x v="1"/>
    <x v="3"/>
    <x v="1"/>
  </r>
  <r>
    <x v="1908"/>
    <n v="34.21"/>
    <s v="Obesity"/>
    <x v="338"/>
    <s v="Normal"/>
    <s v="Yes"/>
    <x v="0"/>
    <x v="0"/>
    <x v="3"/>
    <x v="1"/>
  </r>
  <r>
    <x v="1909"/>
    <n v="34.86"/>
    <s v="Obesity"/>
    <x v="221"/>
    <s v="Diabetes"/>
    <s v="No"/>
    <x v="0"/>
    <x v="0"/>
    <x v="0"/>
    <x v="1"/>
  </r>
  <r>
    <x v="1910"/>
    <n v="34.58"/>
    <s v="Obesity"/>
    <x v="39"/>
    <s v="Normal"/>
    <s v="No"/>
    <x v="1"/>
    <x v="0"/>
    <x v="1"/>
    <x v="1"/>
  </r>
  <r>
    <x v="1911"/>
    <n v="17.940000000000001"/>
    <s v="Underweight "/>
    <x v="587"/>
    <s v="Normal"/>
    <s v="Yes"/>
    <x v="0"/>
    <x v="0"/>
    <x v="0"/>
    <x v="1"/>
  </r>
  <r>
    <x v="1912"/>
    <n v="26.8"/>
    <s v="Overweight "/>
    <x v="194"/>
    <s v="Prediabetes "/>
    <s v="Yes"/>
    <x v="0"/>
    <x v="1"/>
    <x v="3"/>
    <x v="1"/>
  </r>
  <r>
    <x v="1913"/>
    <n v="17.690000000000001"/>
    <s v="Underweight "/>
    <x v="269"/>
    <s v="Diabetes"/>
    <s v="Yes"/>
    <x v="0"/>
    <x v="0"/>
    <x v="0"/>
    <x v="1"/>
  </r>
  <r>
    <x v="1914"/>
    <n v="25.77"/>
    <s v="Overweight "/>
    <x v="46"/>
    <s v="Normal"/>
    <s v="No"/>
    <x v="0"/>
    <x v="1"/>
    <x v="3"/>
    <x v="1"/>
  </r>
  <r>
    <x v="1915"/>
    <n v="34.46"/>
    <s v="Obesity"/>
    <x v="550"/>
    <s v="Normal"/>
    <s v="No"/>
    <x v="1"/>
    <x v="0"/>
    <x v="3"/>
    <x v="1"/>
  </r>
  <r>
    <x v="1916"/>
    <n v="30.875"/>
    <s v="Obesity"/>
    <x v="436"/>
    <s v="Normal"/>
    <s v="Yes"/>
    <x v="0"/>
    <x v="0"/>
    <x v="0"/>
    <x v="1"/>
  </r>
  <r>
    <x v="1917"/>
    <n v="39.49"/>
    <s v="Obesity"/>
    <x v="273"/>
    <s v="Normal"/>
    <s v="No"/>
    <x v="0"/>
    <x v="0"/>
    <x v="0"/>
    <x v="1"/>
  </r>
  <r>
    <x v="1918"/>
    <n v="28.88"/>
    <s v="Overweight "/>
    <x v="276"/>
    <s v="Normal"/>
    <s v="No"/>
    <x v="0"/>
    <x v="0"/>
    <x v="0"/>
    <x v="1"/>
  </r>
  <r>
    <x v="1919"/>
    <n v="20.234999999999999"/>
    <s v="Normal Weight"/>
    <x v="170"/>
    <s v="Normal"/>
    <s v="Yes"/>
    <x v="0"/>
    <x v="0"/>
    <x v="0"/>
    <x v="1"/>
  </r>
  <r>
    <x v="1920"/>
    <n v="30.67"/>
    <s v="Obesity"/>
    <x v="111"/>
    <s v="Normal"/>
    <s v="Yes"/>
    <x v="0"/>
    <x v="0"/>
    <x v="0"/>
    <x v="1"/>
  </r>
  <r>
    <x v="1921"/>
    <n v="30.875"/>
    <s v="Obesity"/>
    <x v="651"/>
    <s v="Diabetes"/>
    <s v="No"/>
    <x v="0"/>
    <x v="0"/>
    <x v="0"/>
    <x v="1"/>
  </r>
  <r>
    <x v="1922"/>
    <n v="23.8"/>
    <s v="Normal Weight"/>
    <x v="337"/>
    <s v="Normal"/>
    <s v="No"/>
    <x v="0"/>
    <x v="0"/>
    <x v="0"/>
    <x v="1"/>
  </r>
  <r>
    <x v="1923"/>
    <n v="15.37"/>
    <s v="Underweight "/>
    <x v="447"/>
    <s v="Diabetes"/>
    <s v="Yes"/>
    <x v="0"/>
    <x v="0"/>
    <x v="0"/>
    <x v="1"/>
  </r>
  <r>
    <x v="1924"/>
    <n v="30.4"/>
    <s v="Obesity"/>
    <x v="124"/>
    <s v="Normal"/>
    <s v="No"/>
    <x v="0"/>
    <x v="0"/>
    <x v="0"/>
    <x v="1"/>
  </r>
  <r>
    <x v="1925"/>
    <n v="19.48"/>
    <s v="Normal Weight"/>
    <x v="507"/>
    <s v="Normal"/>
    <s v="Yes"/>
    <x v="0"/>
    <x v="0"/>
    <x v="3"/>
    <x v="1"/>
  </r>
  <r>
    <x v="1926"/>
    <n v="16.96"/>
    <s v="Underweight "/>
    <x v="62"/>
    <s v="Diabetes"/>
    <s v="Yes"/>
    <x v="0"/>
    <x v="0"/>
    <x v="0"/>
    <x v="1"/>
  </r>
  <r>
    <x v="1927"/>
    <n v="19.05"/>
    <s v="Normal Weight"/>
    <x v="329"/>
    <s v="Normal"/>
    <s v="No"/>
    <x v="0"/>
    <x v="0"/>
    <x v="3"/>
    <x v="1"/>
  </r>
  <r>
    <x v="1928"/>
    <n v="37.619999999999997"/>
    <s v="Obesity"/>
    <x v="237"/>
    <s v="Normal"/>
    <s v="No"/>
    <x v="0"/>
    <x v="0"/>
    <x v="0"/>
    <x v="1"/>
  </r>
  <r>
    <x v="1929"/>
    <n v="29.1"/>
    <s v="Overweight "/>
    <x v="145"/>
    <s v="Normal"/>
    <s v="No"/>
    <x v="0"/>
    <x v="0"/>
    <x v="0"/>
    <x v="1"/>
  </r>
  <r>
    <x v="1930"/>
    <n v="26.62"/>
    <s v="Overweight "/>
    <x v="149"/>
    <s v="Prediabetes "/>
    <s v="No"/>
    <x v="0"/>
    <x v="0"/>
    <x v="0"/>
    <x v="1"/>
  </r>
  <r>
    <x v="1931"/>
    <n v="25.74"/>
    <s v="Overweight "/>
    <x v="74"/>
    <s v="Prediabetes "/>
    <s v="No"/>
    <x v="0"/>
    <x v="0"/>
    <x v="0"/>
    <x v="1"/>
  </r>
  <r>
    <x v="1932"/>
    <n v="18.22"/>
    <s v="Underweight "/>
    <x v="172"/>
    <s v="Diabetes"/>
    <s v="Yes"/>
    <x v="0"/>
    <x v="0"/>
    <x v="3"/>
    <x v="1"/>
  </r>
  <r>
    <x v="1933"/>
    <n v="26.03"/>
    <s v="Overweight "/>
    <x v="412"/>
    <s v="Prediabetes "/>
    <s v="No"/>
    <x v="0"/>
    <x v="1"/>
    <x v="3"/>
    <x v="1"/>
  </r>
  <r>
    <x v="1934"/>
    <n v="17.29"/>
    <s v="Underweight "/>
    <x v="244"/>
    <s v="Normal"/>
    <s v="No"/>
    <x v="0"/>
    <x v="0"/>
    <x v="0"/>
    <x v="1"/>
  </r>
  <r>
    <x v="1935"/>
    <n v="18.170000000000002"/>
    <s v="Underweight "/>
    <x v="654"/>
    <s v="Diabetes"/>
    <s v="Yes"/>
    <x v="0"/>
    <x v="0"/>
    <x v="3"/>
    <x v="1"/>
  </r>
  <r>
    <x v="1936"/>
    <n v="32.54"/>
    <s v="Obesity"/>
    <x v="245"/>
    <s v="Prediabetes "/>
    <s v="No"/>
    <x v="1"/>
    <x v="0"/>
    <x v="3"/>
    <x v="1"/>
  </r>
  <r>
    <x v="1937"/>
    <n v="30.25"/>
    <s v="Obesity"/>
    <x v="372"/>
    <s v="Normal"/>
    <s v="No"/>
    <x v="0"/>
    <x v="0"/>
    <x v="0"/>
    <x v="1"/>
  </r>
  <r>
    <x v="1938"/>
    <n v="19.59"/>
    <s v="Normal Weight"/>
    <x v="60"/>
    <s v="Prediabetes "/>
    <s v="Yes"/>
    <x v="0"/>
    <x v="0"/>
    <x v="3"/>
    <x v="1"/>
  </r>
  <r>
    <x v="1939"/>
    <n v="45.9"/>
    <s v="Obesity"/>
    <x v="167"/>
    <s v="Normal"/>
    <s v="Yes"/>
    <x v="0"/>
    <x v="0"/>
    <x v="3"/>
    <x v="1"/>
  </r>
  <r>
    <x v="1940"/>
    <n v="17.059999999999999"/>
    <s v="Underweight "/>
    <x v="356"/>
    <s v="Diabetes"/>
    <s v="Yes"/>
    <x v="0"/>
    <x v="0"/>
    <x v="0"/>
    <x v="1"/>
  </r>
  <r>
    <x v="1941"/>
    <n v="32.07"/>
    <s v="Obesity"/>
    <x v="174"/>
    <s v="Normal"/>
    <s v="No"/>
    <x v="0"/>
    <x v="1"/>
    <x v="3"/>
    <x v="1"/>
  </r>
  <r>
    <x v="1942"/>
    <n v="16.5"/>
    <s v="Underweight "/>
    <x v="52"/>
    <s v="Normal"/>
    <s v="No"/>
    <x v="0"/>
    <x v="0"/>
    <x v="3"/>
    <x v="1"/>
  </r>
  <r>
    <x v="1943"/>
    <n v="31.4"/>
    <s v="Obesity"/>
    <x v="169"/>
    <s v="Prediabetes "/>
    <s v="No"/>
    <x v="0"/>
    <x v="0"/>
    <x v="3"/>
    <x v="1"/>
  </r>
  <r>
    <x v="1944"/>
    <n v="20.36"/>
    <s v="Normal Weight"/>
    <x v="326"/>
    <s v="Normal"/>
    <s v="No"/>
    <x v="0"/>
    <x v="0"/>
    <x v="0"/>
    <x v="1"/>
  </r>
  <r>
    <x v="1945"/>
    <n v="25.46"/>
    <s v="Overweight "/>
    <x v="419"/>
    <s v="Normal"/>
    <s v="No"/>
    <x v="0"/>
    <x v="0"/>
    <x v="3"/>
    <x v="1"/>
  </r>
  <r>
    <x v="1946"/>
    <n v="17.09"/>
    <s v="Underweight "/>
    <x v="330"/>
    <s v="Prediabetes "/>
    <s v="Yes"/>
    <x v="0"/>
    <x v="0"/>
    <x v="0"/>
    <x v="1"/>
  </r>
  <r>
    <x v="1947"/>
    <n v="20.83"/>
    <s v="Normal Weight"/>
    <x v="89"/>
    <s v="Normal"/>
    <s v="No"/>
    <x v="0"/>
    <x v="0"/>
    <x v="0"/>
    <x v="1"/>
  </r>
  <r>
    <x v="1948"/>
    <n v="18.920000000000002"/>
    <s v="Normal Weight"/>
    <x v="213"/>
    <s v="Prediabetes "/>
    <s v="Yes"/>
    <x v="0"/>
    <x v="0"/>
    <x v="3"/>
    <x v="1"/>
  </r>
  <r>
    <x v="1949"/>
    <n v="37.1"/>
    <s v="Obesity"/>
    <x v="339"/>
    <s v="Normal"/>
    <s v="No"/>
    <x v="0"/>
    <x v="0"/>
    <x v="0"/>
    <x v="1"/>
  </r>
  <r>
    <x v="1950"/>
    <n v="22.515000000000001"/>
    <s v="Normal Weight"/>
    <x v="470"/>
    <s v="Normal"/>
    <s v="Yes"/>
    <x v="0"/>
    <x v="1"/>
    <x v="3"/>
    <x v="1"/>
  </r>
  <r>
    <x v="1951"/>
    <n v="32.700000000000003"/>
    <s v="Obesity"/>
    <x v="497"/>
    <s v="Normal"/>
    <s v="No"/>
    <x v="0"/>
    <x v="0"/>
    <x v="0"/>
    <x v="1"/>
  </r>
  <r>
    <x v="1952"/>
    <n v="17.75"/>
    <s v="Underweight "/>
    <x v="555"/>
    <s v="Diabetes"/>
    <s v="Yes"/>
    <x v="0"/>
    <x v="0"/>
    <x v="3"/>
    <x v="1"/>
  </r>
  <r>
    <x v="1953"/>
    <n v="33.630000000000003"/>
    <s v="Obesity"/>
    <x v="47"/>
    <s v="Normal"/>
    <s v="Yes"/>
    <x v="0"/>
    <x v="0"/>
    <x v="0"/>
    <x v="1"/>
  </r>
  <r>
    <x v="1954"/>
    <n v="34.799999999999997"/>
    <s v="Obesity"/>
    <x v="337"/>
    <s v="Normal"/>
    <s v="Yes"/>
    <x v="0"/>
    <x v="0"/>
    <x v="3"/>
    <x v="1"/>
  </r>
  <r>
    <x v="1955"/>
    <n v="16.809999999999999"/>
    <s v="Underweight "/>
    <x v="49"/>
    <s v="Normal"/>
    <s v="Yes"/>
    <x v="0"/>
    <x v="0"/>
    <x v="3"/>
    <x v="1"/>
  </r>
  <r>
    <x v="1956"/>
    <n v="16.690000000000001"/>
    <s v="Underweight "/>
    <x v="655"/>
    <s v="Diabetes"/>
    <s v="Yes"/>
    <x v="0"/>
    <x v="0"/>
    <x v="0"/>
    <x v="1"/>
  </r>
  <r>
    <x v="1957"/>
    <n v="23.21"/>
    <s v="Normal Weight"/>
    <x v="39"/>
    <s v="Normal"/>
    <s v="Yes"/>
    <x v="0"/>
    <x v="0"/>
    <x v="3"/>
    <x v="1"/>
  </r>
  <r>
    <x v="1958"/>
    <n v="25.175000000000001"/>
    <s v="Overweight "/>
    <x v="127"/>
    <s v="Normal"/>
    <s v="Yes"/>
    <x v="0"/>
    <x v="0"/>
    <x v="3"/>
    <x v="1"/>
  </r>
  <r>
    <x v="1959"/>
    <n v="34.770000000000003"/>
    <s v="Obesity"/>
    <x v="195"/>
    <s v="Prediabetes "/>
    <s v="No"/>
    <x v="0"/>
    <x v="0"/>
    <x v="0"/>
    <x v="1"/>
  </r>
  <r>
    <x v="1960"/>
    <n v="27.7"/>
    <s v="Overweight "/>
    <x v="374"/>
    <s v="Normal"/>
    <s v="No"/>
    <x v="0"/>
    <x v="0"/>
    <x v="3"/>
    <x v="1"/>
  </r>
  <r>
    <x v="1961"/>
    <n v="19.12"/>
    <s v="Normal Weight"/>
    <x v="18"/>
    <s v="Normal"/>
    <s v="Yes"/>
    <x v="0"/>
    <x v="0"/>
    <x v="3"/>
    <x v="1"/>
  </r>
  <r>
    <x v="1962"/>
    <n v="32.67"/>
    <s v="Obesity"/>
    <x v="145"/>
    <s v="Normal"/>
    <s v="No"/>
    <x v="0"/>
    <x v="1"/>
    <x v="3"/>
    <x v="1"/>
  </r>
  <r>
    <x v="1963"/>
    <n v="28.5"/>
    <s v="Overweight "/>
    <x v="184"/>
    <s v="Prediabetes "/>
    <s v="No"/>
    <x v="0"/>
    <x v="0"/>
    <x v="3"/>
    <x v="1"/>
  </r>
  <r>
    <x v="1964"/>
    <n v="39.270000000000003"/>
    <s v="Obesity"/>
    <x v="178"/>
    <s v="Prediabetes "/>
    <s v="No"/>
    <x v="0"/>
    <x v="0"/>
    <x v="0"/>
    <x v="1"/>
  </r>
  <r>
    <x v="1965"/>
    <n v="32.49"/>
    <s v="Obesity"/>
    <x v="544"/>
    <s v="Normal"/>
    <s v="Yes"/>
    <x v="0"/>
    <x v="0"/>
    <x v="0"/>
    <x v="1"/>
  </r>
  <r>
    <x v="1966"/>
    <n v="23.7"/>
    <s v="Normal Weight"/>
    <x v="122"/>
    <s v="Normal"/>
    <s v="Yes"/>
    <x v="0"/>
    <x v="0"/>
    <x v="0"/>
    <x v="1"/>
  </r>
  <r>
    <x v="1967"/>
    <n v="30.4"/>
    <s v="Obesity"/>
    <x v="33"/>
    <s v="Prediabetes "/>
    <s v="No"/>
    <x v="1"/>
    <x v="0"/>
    <x v="3"/>
    <x v="1"/>
  </r>
  <r>
    <x v="1968"/>
    <n v="38.94"/>
    <s v="Obesity"/>
    <x v="67"/>
    <s v="Normal"/>
    <s v="No"/>
    <x v="0"/>
    <x v="1"/>
    <x v="3"/>
    <x v="1"/>
  </r>
  <r>
    <x v="1969"/>
    <n v="31.02"/>
    <s v="Obesity"/>
    <x v="95"/>
    <s v="Normal"/>
    <s v="No"/>
    <x v="0"/>
    <x v="1"/>
    <x v="3"/>
    <x v="1"/>
  </r>
  <r>
    <x v="1970"/>
    <n v="17.5"/>
    <s v="Underweight "/>
    <x v="176"/>
    <s v="Normal"/>
    <s v="No"/>
    <x v="0"/>
    <x v="0"/>
    <x v="3"/>
    <x v="1"/>
  </r>
  <r>
    <x v="1971"/>
    <n v="34.799999999999997"/>
    <s v="Obesity"/>
    <x v="614"/>
    <s v="Normal"/>
    <s v="Yes"/>
    <x v="1"/>
    <x v="0"/>
    <x v="1"/>
    <x v="1"/>
  </r>
  <r>
    <x v="1972"/>
    <n v="17.3"/>
    <s v="Underweight "/>
    <x v="223"/>
    <s v="Diabetes"/>
    <s v="Yes"/>
    <x v="0"/>
    <x v="0"/>
    <x v="3"/>
    <x v="1"/>
  </r>
  <r>
    <x v="1973"/>
    <n v="32.25"/>
    <s v="Obesity"/>
    <x v="112"/>
    <s v="Normal"/>
    <s v="Yes"/>
    <x v="0"/>
    <x v="0"/>
    <x v="0"/>
    <x v="1"/>
  </r>
  <r>
    <x v="1974"/>
    <n v="42.4"/>
    <s v="Obesity"/>
    <x v="102"/>
    <s v="Normal"/>
    <s v="Yes"/>
    <x v="0"/>
    <x v="0"/>
    <x v="0"/>
    <x v="1"/>
  </r>
  <r>
    <x v="1975"/>
    <n v="38.664999999999999"/>
    <s v="Obesity"/>
    <x v="320"/>
    <s v="Normal"/>
    <s v="No"/>
    <x v="1"/>
    <x v="0"/>
    <x v="3"/>
    <x v="1"/>
  </r>
  <r>
    <x v="1976"/>
    <n v="29.92"/>
    <s v="Obesity"/>
    <x v="206"/>
    <s v="Normal"/>
    <s v="Yes"/>
    <x v="0"/>
    <x v="0"/>
    <x v="0"/>
    <x v="1"/>
  </r>
  <r>
    <x v="1977"/>
    <n v="29.48"/>
    <s v="Overweight "/>
    <x v="197"/>
    <s v="Normal"/>
    <s v="Yes"/>
    <x v="0"/>
    <x v="0"/>
    <x v="0"/>
    <x v="1"/>
  </r>
  <r>
    <x v="1978"/>
    <n v="28.785"/>
    <s v="Overweight "/>
    <x v="283"/>
    <s v="Normal"/>
    <s v="Yes"/>
    <x v="0"/>
    <x v="0"/>
    <x v="0"/>
    <x v="1"/>
  </r>
  <r>
    <x v="1979"/>
    <n v="19.8"/>
    <s v="Normal Weight"/>
    <x v="544"/>
    <s v="Normal"/>
    <s v="Yes"/>
    <x v="0"/>
    <x v="0"/>
    <x v="0"/>
    <x v="1"/>
  </r>
  <r>
    <x v="1980"/>
    <n v="35.53"/>
    <s v="Obesity"/>
    <x v="82"/>
    <s v="Normal"/>
    <s v="No"/>
    <x v="0"/>
    <x v="1"/>
    <x v="3"/>
    <x v="1"/>
  </r>
  <r>
    <x v="1981"/>
    <n v="21.47"/>
    <s v="Normal Weight"/>
    <x v="93"/>
    <s v="Normal"/>
    <s v="Yes"/>
    <x v="0"/>
    <x v="0"/>
    <x v="3"/>
    <x v="1"/>
  </r>
  <r>
    <x v="1982"/>
    <n v="25.9"/>
    <s v="Overweight "/>
    <x v="89"/>
    <s v="Normal"/>
    <s v="No"/>
    <x v="0"/>
    <x v="1"/>
    <x v="3"/>
    <x v="1"/>
  </r>
  <r>
    <x v="1983"/>
    <n v="20.81"/>
    <s v="Normal Weight"/>
    <x v="315"/>
    <s v="Normal"/>
    <s v="No"/>
    <x v="0"/>
    <x v="0"/>
    <x v="0"/>
    <x v="1"/>
  </r>
  <r>
    <x v="1984"/>
    <n v="25.84"/>
    <s v="Overweight "/>
    <x v="336"/>
    <s v="Prediabetes "/>
    <s v="Yes"/>
    <x v="0"/>
    <x v="1"/>
    <x v="3"/>
    <x v="1"/>
  </r>
  <r>
    <x v="1985"/>
    <n v="30.95"/>
    <s v="Obesity"/>
    <x v="361"/>
    <s v="Normal"/>
    <s v="No"/>
    <x v="0"/>
    <x v="1"/>
    <x v="3"/>
    <x v="1"/>
  </r>
  <r>
    <x v="1986"/>
    <n v="30.54"/>
    <s v="Obesity"/>
    <x v="633"/>
    <s v="Normal"/>
    <s v="No"/>
    <x v="0"/>
    <x v="1"/>
    <x v="3"/>
    <x v="1"/>
  </r>
  <r>
    <x v="1987"/>
    <n v="33.914999999999999"/>
    <s v="Obesity"/>
    <x v="85"/>
    <s v="Prediabetes "/>
    <s v="Yes"/>
    <x v="0"/>
    <x v="0"/>
    <x v="0"/>
    <x v="1"/>
  </r>
  <r>
    <x v="1988"/>
    <n v="33.31"/>
    <s v="Obesity"/>
    <x v="40"/>
    <s v="Normal"/>
    <s v="No"/>
    <x v="0"/>
    <x v="1"/>
    <x v="3"/>
    <x v="1"/>
  </r>
  <r>
    <x v="1989"/>
    <n v="25.745000000000001"/>
    <s v="Overweight "/>
    <x v="473"/>
    <s v="Normal"/>
    <s v="Yes"/>
    <x v="0"/>
    <x v="0"/>
    <x v="0"/>
    <x v="1"/>
  </r>
  <r>
    <x v="1990"/>
    <n v="37.1"/>
    <s v="Obesity"/>
    <x v="149"/>
    <s v="Prediabetes "/>
    <s v="No"/>
    <x v="0"/>
    <x v="0"/>
    <x v="0"/>
    <x v="1"/>
  </r>
  <r>
    <x v="1991"/>
    <n v="35.435000000000002"/>
    <s v="Obesity"/>
    <x v="336"/>
    <s v="Prediabetes "/>
    <s v="No"/>
    <x v="0"/>
    <x v="0"/>
    <x v="0"/>
    <x v="1"/>
  </r>
  <r>
    <x v="1992"/>
    <n v="20.399999999999999"/>
    <s v="Normal Weight"/>
    <x v="249"/>
    <s v="Normal"/>
    <s v="No"/>
    <x v="0"/>
    <x v="0"/>
    <x v="0"/>
    <x v="1"/>
  </r>
  <r>
    <x v="1993"/>
    <n v="42.13"/>
    <s v="Obesity"/>
    <x v="186"/>
    <s v="Prediabetes "/>
    <s v="Yes"/>
    <x v="0"/>
    <x v="1"/>
    <x v="3"/>
    <x v="1"/>
  </r>
  <r>
    <x v="1994"/>
    <n v="33.99"/>
    <s v="Obesity"/>
    <x v="249"/>
    <s v="Normal"/>
    <s v="Yes"/>
    <x v="0"/>
    <x v="1"/>
    <x v="3"/>
    <x v="1"/>
  </r>
  <r>
    <x v="1995"/>
    <n v="28.594999999999999"/>
    <s v="Overweight "/>
    <x v="419"/>
    <s v="Normal"/>
    <s v="Yes"/>
    <x v="0"/>
    <x v="1"/>
    <x v="3"/>
    <x v="1"/>
  </r>
  <r>
    <x v="1996"/>
    <n v="20.8"/>
    <s v="Normal Weight"/>
    <x v="212"/>
    <s v="Normal"/>
    <s v="Yes"/>
    <x v="0"/>
    <x v="1"/>
    <x v="3"/>
    <x v="1"/>
  </r>
  <r>
    <x v="1997"/>
    <n v="23.465"/>
    <s v="Normal Weight"/>
    <x v="106"/>
    <s v="Prediabetes "/>
    <s v="Yes"/>
    <x v="0"/>
    <x v="1"/>
    <x v="3"/>
    <x v="1"/>
  </r>
  <r>
    <x v="1998"/>
    <n v="40.185000000000002"/>
    <s v="Obesity"/>
    <x v="169"/>
    <s v="Prediabetes "/>
    <s v="Yes"/>
    <x v="0"/>
    <x v="0"/>
    <x v="0"/>
    <x v="1"/>
  </r>
  <r>
    <x v="1999"/>
    <n v="21.89"/>
    <s v="Normal Weight"/>
    <x v="186"/>
    <s v="Prediabetes "/>
    <s v="Yes"/>
    <x v="0"/>
    <x v="0"/>
    <x v="0"/>
    <x v="1"/>
  </r>
  <r>
    <x v="2000"/>
    <n v="29.34"/>
    <s v="Overweight "/>
    <x v="34"/>
    <s v="Prediabetes "/>
    <s v="Yes"/>
    <x v="1"/>
    <x v="0"/>
    <x v="1"/>
    <x v="1"/>
  </r>
  <r>
    <x v="2001"/>
    <n v="22.61"/>
    <s v="Normal Weight"/>
    <x v="69"/>
    <s v="Normal"/>
    <s v="Yes"/>
    <x v="0"/>
    <x v="0"/>
    <x v="0"/>
    <x v="1"/>
  </r>
  <r>
    <x v="2002"/>
    <n v="22.23"/>
    <s v="Normal Weight"/>
    <x v="34"/>
    <s v="Prediabetes "/>
    <s v="Yes"/>
    <x v="0"/>
    <x v="0"/>
    <x v="0"/>
    <x v="1"/>
  </r>
  <r>
    <x v="2003"/>
    <n v="33.4"/>
    <s v="Obesity"/>
    <x v="49"/>
    <s v="Normal"/>
    <s v="No"/>
    <x v="0"/>
    <x v="0"/>
    <x v="0"/>
    <x v="1"/>
  </r>
  <r>
    <x v="2004"/>
    <n v="33.11"/>
    <s v="Obesity"/>
    <x v="507"/>
    <s v="Normal"/>
    <s v="No"/>
    <x v="0"/>
    <x v="0"/>
    <x v="0"/>
    <x v="1"/>
  </r>
  <r>
    <x v="2005"/>
    <n v="16.815000000000001"/>
    <s v="Underweight "/>
    <x v="319"/>
    <s v="Normal"/>
    <s v="Yes"/>
    <x v="0"/>
    <x v="0"/>
    <x v="0"/>
    <x v="1"/>
  </r>
  <r>
    <x v="2006"/>
    <n v="25.61"/>
    <s v="Overweight "/>
    <x v="544"/>
    <s v="Normal"/>
    <s v="No"/>
    <x v="0"/>
    <x v="1"/>
    <x v="3"/>
    <x v="1"/>
  </r>
  <r>
    <x v="2007"/>
    <n v="25.8"/>
    <s v="Overweight "/>
    <x v="206"/>
    <s v="Normal"/>
    <s v="No"/>
    <x v="0"/>
    <x v="0"/>
    <x v="0"/>
    <x v="1"/>
  </r>
  <r>
    <x v="2008"/>
    <n v="27.39"/>
    <s v="Overweight "/>
    <x v="45"/>
    <s v="Normal"/>
    <s v="No"/>
    <x v="0"/>
    <x v="0"/>
    <x v="0"/>
    <x v="1"/>
  </r>
  <r>
    <x v="2009"/>
    <n v="17.03"/>
    <s v="Underweight "/>
    <x v="198"/>
    <s v="Normal"/>
    <s v="No"/>
    <x v="0"/>
    <x v="0"/>
    <x v="3"/>
    <x v="1"/>
  </r>
  <r>
    <x v="2010"/>
    <n v="23.75"/>
    <s v="Normal Weight"/>
    <x v="206"/>
    <s v="Normal"/>
    <s v="Yes"/>
    <x v="0"/>
    <x v="0"/>
    <x v="0"/>
    <x v="1"/>
  </r>
  <r>
    <x v="2011"/>
    <n v="26.03"/>
    <s v="Overweight "/>
    <x v="78"/>
    <s v="Normal"/>
    <s v="Yes"/>
    <x v="0"/>
    <x v="0"/>
    <x v="3"/>
    <x v="1"/>
  </r>
  <r>
    <x v="2012"/>
    <n v="16.079999999999998"/>
    <s v="Underweight "/>
    <x v="425"/>
    <s v="Prediabetes "/>
    <s v="No"/>
    <x v="0"/>
    <x v="0"/>
    <x v="0"/>
    <x v="1"/>
  </r>
  <r>
    <x v="2013"/>
    <n v="30.875"/>
    <s v="Obesity"/>
    <x v="540"/>
    <s v="Normal"/>
    <s v="No"/>
    <x v="0"/>
    <x v="0"/>
    <x v="0"/>
    <x v="1"/>
  </r>
  <r>
    <x v="2014"/>
    <n v="31.79"/>
    <s v="Obesity"/>
    <x v="656"/>
    <s v="Diabetes"/>
    <s v="No"/>
    <x v="0"/>
    <x v="0"/>
    <x v="0"/>
    <x v="1"/>
  </r>
  <r>
    <x v="2015"/>
    <n v="28.48"/>
    <s v="Overweight "/>
    <x v="21"/>
    <s v="Prediabetes "/>
    <s v="Yes"/>
    <x v="0"/>
    <x v="1"/>
    <x v="3"/>
    <x v="1"/>
  </r>
  <r>
    <x v="2016"/>
    <n v="26.6"/>
    <s v="Overweight "/>
    <x v="280"/>
    <s v="Normal"/>
    <s v="No"/>
    <x v="0"/>
    <x v="0"/>
    <x v="3"/>
    <x v="1"/>
  </r>
  <r>
    <x v="2017"/>
    <n v="25.27"/>
    <s v="Overweight "/>
    <x v="334"/>
    <s v="Prediabetes "/>
    <s v="No"/>
    <x v="0"/>
    <x v="0"/>
    <x v="3"/>
    <x v="1"/>
  </r>
  <r>
    <x v="2018"/>
    <n v="34.484999999999999"/>
    <s v="Obesity"/>
    <x v="577"/>
    <s v="Normal"/>
    <s v="Yes"/>
    <x v="0"/>
    <x v="1"/>
    <x v="3"/>
    <x v="1"/>
  </r>
  <r>
    <x v="2019"/>
    <n v="15.57"/>
    <s v="Underweight "/>
    <x v="212"/>
    <s v="Normal"/>
    <s v="Yes"/>
    <x v="0"/>
    <x v="0"/>
    <x v="3"/>
    <x v="1"/>
  </r>
  <r>
    <x v="2020"/>
    <n v="30.36"/>
    <s v="Obesity"/>
    <x v="464"/>
    <s v="Diabetes"/>
    <s v="No"/>
    <x v="0"/>
    <x v="0"/>
    <x v="0"/>
    <x v="1"/>
  </r>
  <r>
    <x v="2021"/>
    <n v="19.37"/>
    <s v="Normal Weight"/>
    <x v="237"/>
    <s v="Normal"/>
    <s v="No"/>
    <x v="0"/>
    <x v="0"/>
    <x v="0"/>
    <x v="1"/>
  </r>
  <r>
    <x v="2022"/>
    <n v="16.71"/>
    <s v="Underweight "/>
    <x v="237"/>
    <s v="Normal"/>
    <s v="No"/>
    <x v="0"/>
    <x v="0"/>
    <x v="3"/>
    <x v="1"/>
  </r>
  <r>
    <x v="2023"/>
    <n v="24.1"/>
    <s v="Normal Weight"/>
    <x v="171"/>
    <s v="Normal"/>
    <s v="Yes"/>
    <x v="0"/>
    <x v="0"/>
    <x v="3"/>
    <x v="1"/>
  </r>
  <r>
    <x v="2024"/>
    <n v="29.77"/>
    <s v="Overweight "/>
    <x v="207"/>
    <s v="Diabetes"/>
    <s v="No"/>
    <x v="0"/>
    <x v="0"/>
    <x v="0"/>
    <x v="1"/>
  </r>
  <r>
    <x v="2025"/>
    <n v="46.53"/>
    <s v="Obesity"/>
    <x v="95"/>
    <s v="Normal"/>
    <s v="Yes"/>
    <x v="0"/>
    <x v="0"/>
    <x v="0"/>
    <x v="1"/>
  </r>
  <r>
    <x v="2026"/>
    <n v="23.4"/>
    <s v="Normal Weight"/>
    <x v="102"/>
    <s v="Normal"/>
    <s v="No"/>
    <x v="0"/>
    <x v="1"/>
    <x v="3"/>
    <x v="1"/>
  </r>
  <r>
    <x v="2027"/>
    <n v="30"/>
    <s v="Obesity"/>
    <x v="280"/>
    <s v="Normal"/>
    <s v="Yes"/>
    <x v="0"/>
    <x v="0"/>
    <x v="0"/>
    <x v="1"/>
  </r>
  <r>
    <x v="2028"/>
    <n v="29.15"/>
    <s v="Overweight "/>
    <x v="470"/>
    <s v="Normal"/>
    <s v="Yes"/>
    <x v="0"/>
    <x v="0"/>
    <x v="0"/>
    <x v="1"/>
  </r>
  <r>
    <x v="2029"/>
    <n v="34.865000000000002"/>
    <s v="Obesity"/>
    <x v="375"/>
    <s v="Normal"/>
    <s v="No"/>
    <x v="0"/>
    <x v="0"/>
    <x v="0"/>
    <x v="1"/>
  </r>
  <r>
    <x v="2030"/>
    <n v="28.12"/>
    <s v="Overweight "/>
    <x v="122"/>
    <s v="Normal"/>
    <s v="Yes"/>
    <x v="1"/>
    <x v="0"/>
    <x v="1"/>
    <x v="1"/>
  </r>
  <r>
    <x v="2031"/>
    <n v="29.45"/>
    <s v="Overweight "/>
    <x v="219"/>
    <s v="Normal"/>
    <s v="Yes"/>
    <x v="0"/>
    <x v="0"/>
    <x v="0"/>
    <x v="1"/>
  </r>
  <r>
    <x v="2032"/>
    <n v="27.94"/>
    <s v="Overweight "/>
    <x v="637"/>
    <s v="Prediabetes "/>
    <s v="No"/>
    <x v="0"/>
    <x v="1"/>
    <x v="3"/>
    <x v="1"/>
  </r>
  <r>
    <x v="2033"/>
    <n v="27.2"/>
    <s v="Overweight "/>
    <x v="334"/>
    <s v="Prediabetes "/>
    <s v="No"/>
    <x v="0"/>
    <x v="1"/>
    <x v="3"/>
    <x v="1"/>
  </r>
  <r>
    <x v="2034"/>
    <n v="33.344999999999999"/>
    <s v="Obesity"/>
    <x v="144"/>
    <s v="Normal"/>
    <s v="No"/>
    <x v="0"/>
    <x v="0"/>
    <x v="3"/>
    <x v="1"/>
  </r>
  <r>
    <x v="2035"/>
    <n v="29.925000000000001"/>
    <s v="Obesity"/>
    <x v="352"/>
    <s v="Normal"/>
    <s v="No"/>
    <x v="0"/>
    <x v="0"/>
    <x v="3"/>
    <x v="1"/>
  </r>
  <r>
    <x v="2036"/>
    <n v="24.225000000000001"/>
    <s v="Normal Weight"/>
    <x v="614"/>
    <s v="Normal"/>
    <s v="No"/>
    <x v="0"/>
    <x v="0"/>
    <x v="3"/>
    <x v="1"/>
  </r>
  <r>
    <x v="2037"/>
    <n v="29.68"/>
    <s v="Overweight "/>
    <x v="251"/>
    <s v="Normal"/>
    <s v="No"/>
    <x v="1"/>
    <x v="0"/>
    <x v="3"/>
    <x v="1"/>
  </r>
  <r>
    <x v="2038"/>
    <n v="20.614999999999998"/>
    <s v="Normal Weight"/>
    <x v="3"/>
    <s v="Prediabetes "/>
    <s v="No"/>
    <x v="0"/>
    <x v="1"/>
    <x v="3"/>
    <x v="1"/>
  </r>
  <r>
    <x v="2039"/>
    <n v="32.119999999999997"/>
    <s v="Obesity"/>
    <x v="196"/>
    <s v="Normal"/>
    <s v="No"/>
    <x v="1"/>
    <x v="0"/>
    <x v="3"/>
    <x v="1"/>
  </r>
  <r>
    <x v="2040"/>
    <n v="27.36"/>
    <s v="Overweight "/>
    <x v="21"/>
    <s v="Prediabetes "/>
    <s v="No"/>
    <x v="0"/>
    <x v="0"/>
    <x v="0"/>
    <x v="1"/>
  </r>
  <r>
    <x v="2041"/>
    <n v="17.385000000000002"/>
    <s v="Underweight "/>
    <x v="85"/>
    <s v="Prediabetes "/>
    <s v="No"/>
    <x v="0"/>
    <x v="0"/>
    <x v="0"/>
    <x v="1"/>
  </r>
  <r>
    <x v="2042"/>
    <n v="30.13"/>
    <s v="Obesity"/>
    <x v="268"/>
    <s v="Prediabetes "/>
    <s v="No"/>
    <x v="1"/>
    <x v="0"/>
    <x v="3"/>
    <x v="1"/>
  </r>
  <r>
    <x v="2043"/>
    <n v="25.44"/>
    <s v="Overweight "/>
    <x v="60"/>
    <s v="Prediabetes "/>
    <s v="Yes"/>
    <x v="0"/>
    <x v="1"/>
    <x v="3"/>
    <x v="1"/>
  </r>
  <r>
    <x v="2044"/>
    <n v="39.805"/>
    <s v="Obesity"/>
    <x v="24"/>
    <s v="Normal"/>
    <s v="No"/>
    <x v="1"/>
    <x v="0"/>
    <x v="3"/>
    <x v="1"/>
  </r>
  <r>
    <x v="2045"/>
    <n v="30.4"/>
    <s v="Obesity"/>
    <x v="209"/>
    <s v="Normal"/>
    <s v="Yes"/>
    <x v="1"/>
    <x v="0"/>
    <x v="3"/>
    <x v="1"/>
  </r>
  <r>
    <x v="2046"/>
    <n v="23.18"/>
    <s v="Normal Weight"/>
    <x v="180"/>
    <s v="Normal"/>
    <s v="No"/>
    <x v="1"/>
    <x v="0"/>
    <x v="3"/>
    <x v="1"/>
  </r>
  <r>
    <x v="2047"/>
    <n v="39.615000000000002"/>
    <s v="Obesity"/>
    <x v="147"/>
    <s v="Prediabetes "/>
    <s v="No"/>
    <x v="0"/>
    <x v="1"/>
    <x v="3"/>
    <x v="1"/>
  </r>
  <r>
    <x v="2048"/>
    <n v="30.59"/>
    <s v="Obesity"/>
    <x v="562"/>
    <s v="Prediabetes "/>
    <s v="Yes"/>
    <x v="0"/>
    <x v="1"/>
    <x v="3"/>
    <x v="1"/>
  </r>
  <r>
    <x v="2049"/>
    <n v="16.72"/>
    <s v="Underweight "/>
    <x v="24"/>
    <s v="Normal"/>
    <s v="Yes"/>
    <x v="0"/>
    <x v="0"/>
    <x v="3"/>
    <x v="1"/>
  </r>
  <r>
    <x v="2050"/>
    <n v="26.22"/>
    <s v="Overweight "/>
    <x v="347"/>
    <s v="Normal"/>
    <s v="Yes"/>
    <x v="0"/>
    <x v="1"/>
    <x v="3"/>
    <x v="1"/>
  </r>
  <r>
    <x v="2051"/>
    <n v="31.824999999999999"/>
    <s v="Obesity"/>
    <x v="577"/>
    <s v="Normal"/>
    <s v="No"/>
    <x v="0"/>
    <x v="1"/>
    <x v="3"/>
    <x v="1"/>
  </r>
  <r>
    <x v="2052"/>
    <n v="25.745000000000001"/>
    <s v="Overweight "/>
    <x v="83"/>
    <s v="Normal"/>
    <s v="No"/>
    <x v="0"/>
    <x v="1"/>
    <x v="3"/>
    <x v="1"/>
  </r>
  <r>
    <x v="2053"/>
    <n v="24.605"/>
    <s v="Normal Weight"/>
    <x v="133"/>
    <s v="Normal"/>
    <s v="No"/>
    <x v="0"/>
    <x v="1"/>
    <x v="3"/>
    <x v="1"/>
  </r>
  <r>
    <x v="2054"/>
    <n v="24.51"/>
    <s v="Normal Weight"/>
    <x v="180"/>
    <s v="Normal"/>
    <s v="No"/>
    <x v="0"/>
    <x v="1"/>
    <x v="3"/>
    <x v="1"/>
  </r>
  <r>
    <x v="2055"/>
    <n v="31.065000000000001"/>
    <s v="Obesity"/>
    <x v="90"/>
    <s v="Normal"/>
    <s v="Yes"/>
    <x v="0"/>
    <x v="0"/>
    <x v="0"/>
    <x v="1"/>
  </r>
  <r>
    <x v="2056"/>
    <n v="28.12"/>
    <s v="Overweight "/>
    <x v="203"/>
    <s v="Normal"/>
    <s v="No"/>
    <x v="0"/>
    <x v="0"/>
    <x v="0"/>
    <x v="1"/>
  </r>
  <r>
    <x v="2057"/>
    <n v="38.06"/>
    <s v="Obesity"/>
    <x v="635"/>
    <s v="Prediabetes "/>
    <s v="No"/>
    <x v="0"/>
    <x v="0"/>
    <x v="0"/>
    <x v="1"/>
  </r>
  <r>
    <x v="2058"/>
    <n v="24.96"/>
    <s v="Overweight "/>
    <x v="90"/>
    <s v="Normal"/>
    <s v="No"/>
    <x v="0"/>
    <x v="0"/>
    <x v="0"/>
    <x v="1"/>
  </r>
  <r>
    <x v="2059"/>
    <n v="17.670000000000002"/>
    <s v="Underweight "/>
    <x v="102"/>
    <s v="Normal"/>
    <s v="Yes"/>
    <x v="0"/>
    <x v="0"/>
    <x v="0"/>
    <x v="1"/>
  </r>
  <r>
    <x v="2060"/>
    <n v="31.35"/>
    <s v="Obesity"/>
    <x v="85"/>
    <s v="Prediabetes "/>
    <s v="No"/>
    <x v="1"/>
    <x v="0"/>
    <x v="3"/>
    <x v="1"/>
  </r>
  <r>
    <x v="2061"/>
    <n v="28.31"/>
    <s v="Overweight "/>
    <x v="652"/>
    <s v="Diabetes"/>
    <s v="No"/>
    <x v="1"/>
    <x v="0"/>
    <x v="3"/>
    <x v="1"/>
  </r>
  <r>
    <x v="2062"/>
    <n v="30.3"/>
    <s v="Obesity"/>
    <x v="376"/>
    <s v="Normal"/>
    <s v="Yes"/>
    <x v="0"/>
    <x v="1"/>
    <x v="3"/>
    <x v="1"/>
  </r>
  <r>
    <x v="2063"/>
    <n v="26.4"/>
    <s v="Overweight "/>
    <x v="21"/>
    <s v="Prediabetes "/>
    <s v="Yes"/>
    <x v="0"/>
    <x v="0"/>
    <x v="0"/>
    <x v="1"/>
  </r>
  <r>
    <x v="2064"/>
    <n v="22.135000000000002"/>
    <s v="Normal Weight"/>
    <x v="135"/>
    <s v="Normal"/>
    <s v="Yes"/>
    <x v="0"/>
    <x v="0"/>
    <x v="0"/>
    <x v="1"/>
  </r>
  <r>
    <x v="2065"/>
    <n v="17.399999999999999"/>
    <s v="Underweight "/>
    <x v="146"/>
    <s v="Normal"/>
    <s v="Yes"/>
    <x v="0"/>
    <x v="0"/>
    <x v="0"/>
    <x v="1"/>
  </r>
  <r>
    <x v="2066"/>
    <n v="28.06"/>
    <s v="Overweight "/>
    <x v="640"/>
    <s v="Diabetes"/>
    <s v="No"/>
    <x v="0"/>
    <x v="0"/>
    <x v="0"/>
    <x v="1"/>
  </r>
  <r>
    <x v="2067"/>
    <n v="31.13"/>
    <s v="Obesity"/>
    <x v="657"/>
    <s v="Diabetes"/>
    <s v="No"/>
    <x v="0"/>
    <x v="0"/>
    <x v="0"/>
    <x v="1"/>
  </r>
  <r>
    <x v="2068"/>
    <n v="18.46"/>
    <s v="Underweight "/>
    <x v="174"/>
    <s v="Normal"/>
    <s v="No"/>
    <x v="0"/>
    <x v="0"/>
    <x v="0"/>
    <x v="1"/>
  </r>
  <r>
    <x v="2069"/>
    <n v="17.3"/>
    <s v="Underweight "/>
    <x v="505"/>
    <s v="Normal"/>
    <s v="No"/>
    <x v="0"/>
    <x v="0"/>
    <x v="0"/>
    <x v="1"/>
  </r>
  <r>
    <x v="2070"/>
    <n v="35.625"/>
    <s v="Obesity"/>
    <x v="82"/>
    <s v="Normal"/>
    <s v="Yes"/>
    <x v="0"/>
    <x v="1"/>
    <x v="3"/>
    <x v="1"/>
  </r>
  <r>
    <x v="2071"/>
    <n v="20.234999999999999"/>
    <s v="Normal Weight"/>
    <x v="331"/>
    <s v="Prediabetes "/>
    <s v="Yes"/>
    <x v="1"/>
    <x v="0"/>
    <x v="1"/>
    <x v="1"/>
  </r>
  <r>
    <x v="2072"/>
    <n v="27.55"/>
    <s v="Overweight "/>
    <x v="176"/>
    <s v="Normal"/>
    <s v="Yes"/>
    <x v="0"/>
    <x v="1"/>
    <x v="3"/>
    <x v="1"/>
  </r>
  <r>
    <x v="2073"/>
    <n v="17.97"/>
    <s v="Underweight "/>
    <x v="562"/>
    <s v="Prediabetes "/>
    <s v="No"/>
    <x v="0"/>
    <x v="0"/>
    <x v="0"/>
    <x v="1"/>
  </r>
  <r>
    <x v="2074"/>
    <n v="29.98"/>
    <s v="Obesity"/>
    <x v="100"/>
    <s v="Prediabetes "/>
    <s v="No"/>
    <x v="1"/>
    <x v="0"/>
    <x v="3"/>
    <x v="1"/>
  </r>
  <r>
    <x v="2075"/>
    <n v="33.659999999999997"/>
    <s v="Obesity"/>
    <x v="267"/>
    <s v="Normal"/>
    <s v="Yes"/>
    <x v="0"/>
    <x v="0"/>
    <x v="3"/>
    <x v="1"/>
  </r>
  <r>
    <x v="2076"/>
    <n v="32.67"/>
    <s v="Obesity"/>
    <x v="515"/>
    <s v="Normal"/>
    <s v="Yes"/>
    <x v="0"/>
    <x v="0"/>
    <x v="3"/>
    <x v="1"/>
  </r>
  <r>
    <x v="2077"/>
    <n v="30.5"/>
    <s v="Obesity"/>
    <x v="169"/>
    <s v="Prediabetes "/>
    <s v="Yes"/>
    <x v="0"/>
    <x v="0"/>
    <x v="3"/>
    <x v="1"/>
  </r>
  <r>
    <x v="2078"/>
    <n v="23.1"/>
    <s v="Normal Weight"/>
    <x v="563"/>
    <s v="Prediabetes "/>
    <s v="Yes"/>
    <x v="0"/>
    <x v="0"/>
    <x v="3"/>
    <x v="1"/>
  </r>
  <r>
    <x v="2079"/>
    <n v="39.49"/>
    <s v="Obesity"/>
    <x v="358"/>
    <s v="Normal"/>
    <s v="No"/>
    <x v="0"/>
    <x v="0"/>
    <x v="3"/>
    <x v="1"/>
  </r>
  <r>
    <x v="2080"/>
    <n v="33.99"/>
    <s v="Obesity"/>
    <x v="188"/>
    <s v="Normal"/>
    <s v="No"/>
    <x v="0"/>
    <x v="0"/>
    <x v="3"/>
    <x v="1"/>
  </r>
  <r>
    <x v="2081"/>
    <n v="27.72"/>
    <s v="Overweight "/>
    <x v="658"/>
    <s v="Diabetes"/>
    <s v="No"/>
    <x v="0"/>
    <x v="0"/>
    <x v="3"/>
    <x v="1"/>
  </r>
  <r>
    <x v="2082"/>
    <n v="30.59"/>
    <s v="Obesity"/>
    <x v="659"/>
    <s v="Diabetes"/>
    <s v="No"/>
    <x v="0"/>
    <x v="0"/>
    <x v="0"/>
    <x v="1"/>
  </r>
  <r>
    <x v="2083"/>
    <n v="22.6"/>
    <s v="Normal Weight"/>
    <x v="60"/>
    <s v="Prediabetes "/>
    <s v="No"/>
    <x v="0"/>
    <x v="0"/>
    <x v="3"/>
    <x v="1"/>
  </r>
  <r>
    <x v="2084"/>
    <n v="28.785"/>
    <s v="Overweight "/>
    <x v="163"/>
    <s v="Diabetes"/>
    <s v="No"/>
    <x v="0"/>
    <x v="0"/>
    <x v="0"/>
    <x v="1"/>
  </r>
  <r>
    <x v="2085"/>
    <n v="50.38"/>
    <s v="Obesity"/>
    <x v="330"/>
    <s v="Prediabetes "/>
    <s v="No"/>
    <x v="0"/>
    <x v="0"/>
    <x v="0"/>
    <x v="1"/>
  </r>
  <r>
    <x v="2086"/>
    <n v="35.200000000000003"/>
    <s v="Obesity"/>
    <x v="141"/>
    <s v="Normal"/>
    <s v="No"/>
    <x v="0"/>
    <x v="0"/>
    <x v="0"/>
    <x v="1"/>
  </r>
  <r>
    <x v="2087"/>
    <n v="35.72"/>
    <s v="Obesity"/>
    <x v="335"/>
    <s v="Normal"/>
    <s v="Yes"/>
    <x v="0"/>
    <x v="0"/>
    <x v="0"/>
    <x v="1"/>
  </r>
  <r>
    <x v="2088"/>
    <n v="24.51"/>
    <s v="Normal Weight"/>
    <x v="164"/>
    <s v="Normal"/>
    <s v="No"/>
    <x v="0"/>
    <x v="0"/>
    <x v="0"/>
    <x v="1"/>
  </r>
  <r>
    <x v="2089"/>
    <n v="23.844999999999999"/>
    <s v="Normal Weight"/>
    <x v="46"/>
    <s v="Normal"/>
    <s v="No"/>
    <x v="0"/>
    <x v="0"/>
    <x v="0"/>
    <x v="1"/>
  </r>
  <r>
    <x v="2090"/>
    <n v="15.68"/>
    <s v="Underweight "/>
    <x v="635"/>
    <s v="Prediabetes "/>
    <s v="Yes"/>
    <x v="0"/>
    <x v="0"/>
    <x v="3"/>
    <x v="1"/>
  </r>
  <r>
    <x v="2091"/>
    <n v="32.395000000000003"/>
    <s v="Obesity"/>
    <x v="485"/>
    <s v="Diabetes"/>
    <s v="No"/>
    <x v="0"/>
    <x v="0"/>
    <x v="0"/>
    <x v="1"/>
  </r>
  <r>
    <x v="2092"/>
    <n v="23.655000000000001"/>
    <s v="Normal Weight"/>
    <x v="563"/>
    <s v="Prediabetes "/>
    <s v="No"/>
    <x v="0"/>
    <x v="0"/>
    <x v="3"/>
    <x v="1"/>
  </r>
  <r>
    <x v="2093"/>
    <n v="28.4"/>
    <s v="Overweight "/>
    <x v="412"/>
    <s v="Prediabetes "/>
    <s v="No"/>
    <x v="0"/>
    <x v="1"/>
    <x v="3"/>
    <x v="1"/>
  </r>
  <r>
    <x v="2094"/>
    <n v="35.42"/>
    <s v="Obesity"/>
    <x v="202"/>
    <s v="Normal"/>
    <s v="Yes"/>
    <x v="0"/>
    <x v="0"/>
    <x v="0"/>
    <x v="1"/>
  </r>
  <r>
    <x v="2095"/>
    <n v="26.18"/>
    <s v="Overweight "/>
    <x v="65"/>
    <s v="Prediabetes "/>
    <s v="No"/>
    <x v="1"/>
    <x v="0"/>
    <x v="3"/>
    <x v="1"/>
  </r>
  <r>
    <x v="2096"/>
    <n v="20.8"/>
    <s v="Normal Weight"/>
    <x v="189"/>
    <s v="Normal"/>
    <s v="Yes"/>
    <x v="0"/>
    <x v="0"/>
    <x v="0"/>
    <x v="1"/>
  </r>
  <r>
    <x v="2097"/>
    <n v="15.82"/>
    <s v="Underweight "/>
    <x v="192"/>
    <s v="Normal"/>
    <s v="No"/>
    <x v="0"/>
    <x v="0"/>
    <x v="0"/>
    <x v="1"/>
  </r>
  <r>
    <x v="2098"/>
    <n v="17.670000000000002"/>
    <s v="Underweight "/>
    <x v="226"/>
    <s v="Normal"/>
    <s v="No"/>
    <x v="0"/>
    <x v="0"/>
    <x v="0"/>
    <x v="1"/>
  </r>
  <r>
    <x v="2099"/>
    <n v="31.92"/>
    <s v="Obesity"/>
    <x v="53"/>
    <s v="Diabetes"/>
    <s v="No"/>
    <x v="0"/>
    <x v="0"/>
    <x v="0"/>
    <x v="1"/>
  </r>
  <r>
    <x v="2100"/>
    <n v="28.975000000000001"/>
    <s v="Overweight "/>
    <x v="580"/>
    <s v="Diabetes"/>
    <s v="No"/>
    <x v="0"/>
    <x v="0"/>
    <x v="0"/>
    <x v="1"/>
  </r>
  <r>
    <x v="2101"/>
    <n v="31.73"/>
    <s v="Obesity"/>
    <x v="226"/>
    <s v="Normal"/>
    <s v="Yes"/>
    <x v="1"/>
    <x v="0"/>
    <x v="1"/>
    <x v="1"/>
  </r>
  <r>
    <x v="2102"/>
    <n v="28.88"/>
    <s v="Overweight "/>
    <x v="34"/>
    <s v="Prediabetes "/>
    <s v="Yes"/>
    <x v="1"/>
    <x v="0"/>
    <x v="1"/>
    <x v="1"/>
  </r>
  <r>
    <x v="2103"/>
    <n v="25.555"/>
    <s v="Overweight "/>
    <x v="78"/>
    <s v="Normal"/>
    <s v="No"/>
    <x v="0"/>
    <x v="1"/>
    <x v="3"/>
    <x v="1"/>
  </r>
  <r>
    <x v="2104"/>
    <n v="37.29"/>
    <s v="Obesity"/>
    <x v="135"/>
    <s v="Normal"/>
    <s v="No"/>
    <x v="1"/>
    <x v="0"/>
    <x v="3"/>
    <x v="1"/>
  </r>
  <r>
    <x v="2105"/>
    <n v="40.28"/>
    <s v="Obesity"/>
    <x v="184"/>
    <s v="Prediabetes "/>
    <s v="No"/>
    <x v="1"/>
    <x v="0"/>
    <x v="3"/>
    <x v="1"/>
  </r>
  <r>
    <x v="2106"/>
    <n v="40.185000000000002"/>
    <s v="Obesity"/>
    <x v="497"/>
    <s v="Normal"/>
    <s v="No"/>
    <x v="1"/>
    <x v="0"/>
    <x v="3"/>
    <x v="1"/>
  </r>
  <r>
    <x v="2107"/>
    <n v="23.57"/>
    <s v="Normal Weight"/>
    <x v="105"/>
    <s v="Prediabetes "/>
    <s v="No"/>
    <x v="0"/>
    <x v="0"/>
    <x v="0"/>
    <x v="1"/>
  </r>
  <r>
    <x v="2108"/>
    <n v="35.625"/>
    <s v="Obesity"/>
    <x v="200"/>
    <s v="Prediabetes "/>
    <s v="No"/>
    <x v="1"/>
    <x v="0"/>
    <x v="3"/>
    <x v="1"/>
  </r>
  <r>
    <x v="2109"/>
    <n v="33.155000000000001"/>
    <s v="Obesity"/>
    <x v="192"/>
    <s v="Normal"/>
    <s v="No"/>
    <x v="1"/>
    <x v="0"/>
    <x v="3"/>
    <x v="1"/>
  </r>
  <r>
    <x v="2110"/>
    <n v="31.92"/>
    <s v="Obesity"/>
    <x v="264"/>
    <s v="Normal"/>
    <s v="No"/>
    <x v="1"/>
    <x v="0"/>
    <x v="3"/>
    <x v="1"/>
  </r>
  <r>
    <x v="2111"/>
    <n v="30.305"/>
    <s v="Obesity"/>
    <x v="31"/>
    <s v="Normal"/>
    <s v="No"/>
    <x v="1"/>
    <x v="0"/>
    <x v="3"/>
    <x v="1"/>
  </r>
  <r>
    <x v="2112"/>
    <n v="30.114999999999998"/>
    <s v="Obesity"/>
    <x v="24"/>
    <s v="Normal"/>
    <s v="No"/>
    <x v="1"/>
    <x v="0"/>
    <x v="3"/>
    <x v="1"/>
  </r>
  <r>
    <x v="2113"/>
    <n v="24.09"/>
    <s v="Normal Weight"/>
    <x v="270"/>
    <s v="Normal"/>
    <s v="No"/>
    <x v="1"/>
    <x v="0"/>
    <x v="3"/>
    <x v="1"/>
  </r>
  <r>
    <x v="2114"/>
    <n v="28.215"/>
    <s v="Overweight "/>
    <x v="139"/>
    <s v="Normal"/>
    <s v="No"/>
    <x v="1"/>
    <x v="0"/>
    <x v="3"/>
    <x v="1"/>
  </r>
  <r>
    <x v="2115"/>
    <n v="26.315000000000001"/>
    <s v="Overweight "/>
    <x v="324"/>
    <s v="Normal"/>
    <s v="No"/>
    <x v="1"/>
    <x v="0"/>
    <x v="3"/>
    <x v="1"/>
  </r>
  <r>
    <x v="2116"/>
    <n v="25.08"/>
    <s v="Overweight "/>
    <x v="111"/>
    <s v="Normal"/>
    <s v="No"/>
    <x v="1"/>
    <x v="0"/>
    <x v="3"/>
    <x v="1"/>
  </r>
  <r>
    <x v="2117"/>
    <n v="15.41"/>
    <s v="Underweight "/>
    <x v="31"/>
    <s v="Normal"/>
    <s v="No"/>
    <x v="0"/>
    <x v="0"/>
    <x v="0"/>
    <x v="1"/>
  </r>
  <r>
    <x v="2118"/>
    <n v="23.83"/>
    <s v="Normal Weight"/>
    <x v="251"/>
    <s v="Normal"/>
    <s v="No"/>
    <x v="0"/>
    <x v="0"/>
    <x v="0"/>
    <x v="1"/>
  </r>
  <r>
    <x v="2119"/>
    <n v="36"/>
    <s v="Obesity"/>
    <x v="497"/>
    <s v="Normal"/>
    <s v="No"/>
    <x v="1"/>
    <x v="0"/>
    <x v="3"/>
    <x v="1"/>
  </r>
  <r>
    <x v="2120"/>
    <n v="28.82"/>
    <s v="Overweight "/>
    <x v="450"/>
    <s v="Normal"/>
    <s v="No"/>
    <x v="1"/>
    <x v="0"/>
    <x v="3"/>
    <x v="1"/>
  </r>
  <r>
    <x v="2121"/>
    <n v="28.05"/>
    <s v="Overweight "/>
    <x v="58"/>
    <s v="Prediabetes "/>
    <s v="No"/>
    <x v="1"/>
    <x v="0"/>
    <x v="3"/>
    <x v="1"/>
  </r>
  <r>
    <x v="2122"/>
    <n v="27.1"/>
    <s v="Overweight "/>
    <x v="150"/>
    <s v="Normal"/>
    <s v="No"/>
    <x v="1"/>
    <x v="0"/>
    <x v="3"/>
    <x v="1"/>
  </r>
  <r>
    <x v="2123"/>
    <n v="24.3"/>
    <s v="Normal Weight"/>
    <x v="148"/>
    <s v="Prediabetes "/>
    <s v="Yes"/>
    <x v="1"/>
    <x v="0"/>
    <x v="3"/>
    <x v="1"/>
  </r>
  <r>
    <x v="2124"/>
    <n v="30.72"/>
    <s v="Obesity"/>
    <x v="87"/>
    <s v="Prediabetes "/>
    <s v="No"/>
    <x v="1"/>
    <x v="0"/>
    <x v="3"/>
    <x v="1"/>
  </r>
  <r>
    <x v="2125"/>
    <n v="37.43"/>
    <s v="Obesity"/>
    <x v="176"/>
    <s v="Normal"/>
    <s v="No"/>
    <x v="0"/>
    <x v="1"/>
    <x v="3"/>
    <x v="1"/>
  </r>
  <r>
    <x v="2126"/>
    <n v="25.74"/>
    <s v="Overweight "/>
    <x v="652"/>
    <s v="Diabetes"/>
    <s v="Yes"/>
    <x v="0"/>
    <x v="1"/>
    <x v="3"/>
    <x v="1"/>
  </r>
  <r>
    <x v="2127"/>
    <n v="36.575000000000003"/>
    <s v="Obesity"/>
    <x v="252"/>
    <s v="Normal"/>
    <s v="No"/>
    <x v="0"/>
    <x v="1"/>
    <x v="3"/>
    <x v="1"/>
  </r>
  <r>
    <x v="2128"/>
    <n v="35.15"/>
    <s v="Obesity"/>
    <x v="324"/>
    <s v="Normal"/>
    <s v="No"/>
    <x v="0"/>
    <x v="1"/>
    <x v="3"/>
    <x v="1"/>
  </r>
  <r>
    <x v="2129"/>
    <n v="32.11"/>
    <s v="Obesity"/>
    <x v="46"/>
    <s v="Normal"/>
    <s v="No"/>
    <x v="0"/>
    <x v="1"/>
    <x v="3"/>
    <x v="1"/>
  </r>
  <r>
    <x v="2130"/>
    <n v="30.495000000000001"/>
    <s v="Obesity"/>
    <x v="436"/>
    <s v="Normal"/>
    <s v="No"/>
    <x v="0"/>
    <x v="1"/>
    <x v="3"/>
    <x v="1"/>
  </r>
  <r>
    <x v="2131"/>
    <n v="29.24"/>
    <s v="Overweight "/>
    <x v="299"/>
    <s v="Normal"/>
    <s v="No"/>
    <x v="1"/>
    <x v="0"/>
    <x v="3"/>
    <x v="1"/>
  </r>
  <r>
    <x v="2132"/>
    <n v="22.515000000000001"/>
    <s v="Normal Weight"/>
    <x v="623"/>
    <s v="Prediabetes "/>
    <s v="No"/>
    <x v="0"/>
    <x v="1"/>
    <x v="3"/>
    <x v="1"/>
  </r>
  <r>
    <x v="2133"/>
    <n v="15.65"/>
    <s v="Underweight "/>
    <x v="80"/>
    <s v="Normal"/>
    <s v="No"/>
    <x v="0"/>
    <x v="0"/>
    <x v="0"/>
    <x v="1"/>
  </r>
  <r>
    <x v="2134"/>
    <n v="27.36"/>
    <s v="Overweight "/>
    <x v="450"/>
    <s v="Normal"/>
    <s v="Yes"/>
    <x v="0"/>
    <x v="0"/>
    <x v="0"/>
    <x v="1"/>
  </r>
  <r>
    <x v="2135"/>
    <n v="22.3"/>
    <s v="Normal Weight"/>
    <x v="143"/>
    <s v="Normal"/>
    <s v="Yes"/>
    <x v="0"/>
    <x v="0"/>
    <x v="0"/>
    <x v="1"/>
  </r>
  <r>
    <x v="2136"/>
    <n v="26.03"/>
    <s v="Overweight "/>
    <x v="336"/>
    <s v="Prediabetes "/>
    <s v="Yes"/>
    <x v="0"/>
    <x v="0"/>
    <x v="0"/>
    <x v="1"/>
  </r>
  <r>
    <x v="2137"/>
    <n v="27.74"/>
    <s v="Overweight "/>
    <x v="144"/>
    <s v="Normal"/>
    <s v="No"/>
    <x v="1"/>
    <x v="0"/>
    <x v="3"/>
    <x v="1"/>
  </r>
  <r>
    <x v="2138"/>
    <n v="32.11"/>
    <s v="Obesity"/>
    <x v="79"/>
    <s v="Normal"/>
    <s v="Yes"/>
    <x v="1"/>
    <x v="0"/>
    <x v="1"/>
    <x v="1"/>
  </r>
  <r>
    <x v="2139"/>
    <n v="25.175000000000001"/>
    <s v="Overweight "/>
    <x v="109"/>
    <s v="Prediabetes "/>
    <s v="Yes"/>
    <x v="1"/>
    <x v="0"/>
    <x v="1"/>
    <x v="1"/>
  </r>
  <r>
    <x v="2140"/>
    <n v="39.49"/>
    <s v="Obesity"/>
    <x v="338"/>
    <s v="Normal"/>
    <s v="Yes"/>
    <x v="0"/>
    <x v="0"/>
    <x v="0"/>
    <x v="1"/>
  </r>
  <r>
    <x v="2141"/>
    <n v="34.869999999999997"/>
    <s v="Obesity"/>
    <x v="49"/>
    <s v="Normal"/>
    <s v="Yes"/>
    <x v="0"/>
    <x v="0"/>
    <x v="0"/>
    <x v="1"/>
  </r>
  <r>
    <x v="2142"/>
    <n v="34.6"/>
    <s v="Obesity"/>
    <x v="146"/>
    <s v="Normal"/>
    <s v="Yes"/>
    <x v="0"/>
    <x v="0"/>
    <x v="0"/>
    <x v="1"/>
  </r>
  <r>
    <x v="2143"/>
    <n v="25.8"/>
    <s v="Overweight "/>
    <x v="109"/>
    <s v="Prediabetes "/>
    <s v="Yes"/>
    <x v="0"/>
    <x v="0"/>
    <x v="0"/>
    <x v="1"/>
  </r>
  <r>
    <x v="2144"/>
    <n v="35.86"/>
    <s v="Obesity"/>
    <x v="280"/>
    <s v="Normal"/>
    <s v="No"/>
    <x v="0"/>
    <x v="0"/>
    <x v="3"/>
    <x v="1"/>
  </r>
  <r>
    <x v="2145"/>
    <n v="40.47"/>
    <s v="Obesity"/>
    <x v="660"/>
    <s v="Diabetes"/>
    <s v="No"/>
    <x v="0"/>
    <x v="0"/>
    <x v="0"/>
    <x v="1"/>
  </r>
  <r>
    <x v="2146"/>
    <n v="32.01"/>
    <s v="Obesity"/>
    <x v="589"/>
    <s v="Diabetes"/>
    <s v="No"/>
    <x v="0"/>
    <x v="0"/>
    <x v="3"/>
    <x v="1"/>
  </r>
  <r>
    <x v="2147"/>
    <n v="33"/>
    <s v="Obesity"/>
    <x v="101"/>
    <s v="Diabetes"/>
    <s v="No"/>
    <x v="0"/>
    <x v="0"/>
    <x v="0"/>
    <x v="1"/>
  </r>
  <r>
    <x v="2148"/>
    <n v="29.3"/>
    <s v="Overweight "/>
    <x v="259"/>
    <s v="Prediabetes "/>
    <s v="No"/>
    <x v="0"/>
    <x v="0"/>
    <x v="3"/>
    <x v="1"/>
  </r>
  <r>
    <x v="2149"/>
    <n v="25.8"/>
    <s v="Overweight "/>
    <x v="351"/>
    <s v="Normal"/>
    <s v="No"/>
    <x v="0"/>
    <x v="0"/>
    <x v="3"/>
    <x v="1"/>
  </r>
  <r>
    <x v="2150"/>
    <n v="23.4"/>
    <s v="Normal Weight"/>
    <x v="180"/>
    <s v="Normal"/>
    <s v="No"/>
    <x v="0"/>
    <x v="0"/>
    <x v="3"/>
    <x v="1"/>
  </r>
  <r>
    <x v="2151"/>
    <n v="27.93"/>
    <s v="Overweight "/>
    <x v="502"/>
    <s v="Diabetes"/>
    <s v="No"/>
    <x v="0"/>
    <x v="0"/>
    <x v="0"/>
    <x v="1"/>
  </r>
  <r>
    <x v="2152"/>
    <n v="22"/>
    <s v="Normal Weight"/>
    <x v="292"/>
    <s v="Diabetes"/>
    <s v="No"/>
    <x v="0"/>
    <x v="0"/>
    <x v="0"/>
    <x v="1"/>
  </r>
  <r>
    <x v="2153"/>
    <n v="36.86"/>
    <s v="Obesity"/>
    <x v="482"/>
    <s v="Normal"/>
    <s v="Yes"/>
    <x v="0"/>
    <x v="0"/>
    <x v="0"/>
    <x v="1"/>
  </r>
  <r>
    <x v="2154"/>
    <n v="31.254999999999999"/>
    <s v="Obesity"/>
    <x v="206"/>
    <s v="Normal"/>
    <s v="Yes"/>
    <x v="0"/>
    <x v="0"/>
    <x v="0"/>
    <x v="1"/>
  </r>
  <r>
    <x v="2155"/>
    <n v="23.06"/>
    <s v="Normal Weight"/>
    <x v="47"/>
    <s v="Normal"/>
    <s v="No"/>
    <x v="0"/>
    <x v="0"/>
    <x v="0"/>
    <x v="1"/>
  </r>
  <r>
    <x v="2156"/>
    <n v="28.975000000000001"/>
    <s v="Overweight "/>
    <x v="83"/>
    <s v="Normal"/>
    <s v="Yes"/>
    <x v="0"/>
    <x v="0"/>
    <x v="0"/>
    <x v="1"/>
  </r>
  <r>
    <x v="2157"/>
    <n v="33.299999999999997"/>
    <s v="Obesity"/>
    <x v="661"/>
    <s v="Diabetes"/>
    <s v="No"/>
    <x v="0"/>
    <x v="0"/>
    <x v="0"/>
    <x v="1"/>
  </r>
  <r>
    <x v="2158"/>
    <n v="33"/>
    <s v="Obesity"/>
    <x v="307"/>
    <s v="Diabetes"/>
    <s v="No"/>
    <x v="0"/>
    <x v="0"/>
    <x v="0"/>
    <x v="1"/>
  </r>
  <r>
    <x v="2159"/>
    <n v="31.46"/>
    <s v="Obesity"/>
    <x v="217"/>
    <s v="Diabetes"/>
    <s v="No"/>
    <x v="0"/>
    <x v="0"/>
    <x v="0"/>
    <x v="1"/>
  </r>
  <r>
    <x v="2160"/>
    <n v="29.6"/>
    <s v="Overweight "/>
    <x v="303"/>
    <s v="Diabetes"/>
    <s v="No"/>
    <x v="0"/>
    <x v="0"/>
    <x v="0"/>
    <x v="1"/>
  </r>
  <r>
    <x v="2161"/>
    <n v="22.05"/>
    <s v="Normal Weight"/>
    <x v="46"/>
    <s v="Normal"/>
    <s v="Yes"/>
    <x v="0"/>
    <x v="0"/>
    <x v="0"/>
    <x v="1"/>
  </r>
  <r>
    <x v="2162"/>
    <n v="27.06"/>
    <s v="Overweight "/>
    <x v="105"/>
    <s v="Prediabetes "/>
    <s v="No"/>
    <x v="1"/>
    <x v="0"/>
    <x v="3"/>
    <x v="1"/>
  </r>
  <r>
    <x v="2163"/>
    <n v="20.49"/>
    <s v="Normal Weight"/>
    <x v="189"/>
    <s v="Normal"/>
    <s v="No"/>
    <x v="0"/>
    <x v="0"/>
    <x v="0"/>
    <x v="1"/>
  </r>
  <r>
    <x v="2164"/>
    <n v="28.4"/>
    <s v="Overweight "/>
    <x v="167"/>
    <s v="Normal"/>
    <s v="No"/>
    <x v="0"/>
    <x v="1"/>
    <x v="3"/>
    <x v="1"/>
  </r>
  <r>
    <x v="2165"/>
    <n v="41.91"/>
    <s v="Obesity"/>
    <x v="366"/>
    <s v="Prediabetes "/>
    <s v="No"/>
    <x v="0"/>
    <x v="0"/>
    <x v="0"/>
    <x v="1"/>
  </r>
  <r>
    <x v="2166"/>
    <n v="24.6"/>
    <s v="Normal Weight"/>
    <x v="366"/>
    <s v="Prediabetes "/>
    <s v="No"/>
    <x v="0"/>
    <x v="1"/>
    <x v="3"/>
    <x v="1"/>
  </r>
  <r>
    <x v="2167"/>
    <n v="20.9"/>
    <s v="Normal Weight"/>
    <x v="89"/>
    <s v="Normal"/>
    <s v="No"/>
    <x v="0"/>
    <x v="1"/>
    <x v="3"/>
    <x v="1"/>
  </r>
  <r>
    <x v="2168"/>
    <n v="34.4"/>
    <s v="Obesity"/>
    <x v="299"/>
    <s v="Normal"/>
    <s v="No"/>
    <x v="0"/>
    <x v="0"/>
    <x v="0"/>
    <x v="1"/>
  </r>
  <r>
    <x v="2169"/>
    <n v="32.56"/>
    <s v="Obesity"/>
    <x v="332"/>
    <s v="Normal"/>
    <s v="No"/>
    <x v="0"/>
    <x v="0"/>
    <x v="0"/>
    <x v="1"/>
  </r>
  <r>
    <x v="2170"/>
    <n v="27.98"/>
    <s v="Overweight "/>
    <x v="24"/>
    <s v="Normal"/>
    <s v="No"/>
    <x v="1"/>
    <x v="0"/>
    <x v="3"/>
    <x v="1"/>
  </r>
  <r>
    <x v="2171"/>
    <n v="26.51"/>
    <s v="Overweight "/>
    <x v="253"/>
    <s v="Normal"/>
    <s v="No"/>
    <x v="0"/>
    <x v="0"/>
    <x v="0"/>
    <x v="1"/>
  </r>
  <r>
    <x v="2172"/>
    <n v="29.734999999999999"/>
    <s v="Overweight "/>
    <x v="397"/>
    <s v="Diabetes"/>
    <s v="No"/>
    <x v="0"/>
    <x v="0"/>
    <x v="0"/>
    <x v="1"/>
  </r>
  <r>
    <x v="2173"/>
    <n v="40.5"/>
    <s v="Obesity"/>
    <x v="66"/>
    <s v="Normal"/>
    <s v="No"/>
    <x v="0"/>
    <x v="1"/>
    <x v="3"/>
    <x v="1"/>
  </r>
  <r>
    <x v="2174"/>
    <n v="25.64"/>
    <s v="Overweight "/>
    <x v="70"/>
    <s v="Normal"/>
    <s v="No"/>
    <x v="0"/>
    <x v="0"/>
    <x v="3"/>
    <x v="1"/>
  </r>
  <r>
    <x v="2175"/>
    <n v="32.9"/>
    <s v="Obesity"/>
    <x v="226"/>
    <s v="Normal"/>
    <s v="No"/>
    <x v="0"/>
    <x v="1"/>
    <x v="3"/>
    <x v="1"/>
  </r>
  <r>
    <x v="2176"/>
    <n v="29.8"/>
    <s v="Overweight "/>
    <x v="228"/>
    <s v="Normal"/>
    <s v="No"/>
    <x v="0"/>
    <x v="1"/>
    <x v="3"/>
    <x v="1"/>
  </r>
  <r>
    <x v="2177"/>
    <n v="28.9"/>
    <s v="Overweight "/>
    <x v="561"/>
    <s v="Prediabetes "/>
    <s v="No"/>
    <x v="0"/>
    <x v="1"/>
    <x v="3"/>
    <x v="1"/>
  </r>
  <r>
    <x v="2178"/>
    <n v="24.7"/>
    <s v="Normal Weight"/>
    <x v="134"/>
    <s v="Normal"/>
    <s v="No"/>
    <x v="0"/>
    <x v="1"/>
    <x v="3"/>
    <x v="1"/>
  </r>
  <r>
    <x v="2179"/>
    <n v="20.6"/>
    <s v="Normal Weight"/>
    <x v="39"/>
    <s v="Normal"/>
    <s v="No"/>
    <x v="0"/>
    <x v="1"/>
    <x v="3"/>
    <x v="1"/>
  </r>
  <r>
    <x v="2180"/>
    <n v="18.600000000000001"/>
    <s v="Normal Weight"/>
    <x v="633"/>
    <s v="Normal"/>
    <s v="No"/>
    <x v="0"/>
    <x v="1"/>
    <x v="3"/>
    <x v="1"/>
  </r>
  <r>
    <x v="2181"/>
    <n v="17.8"/>
    <s v="Underweight "/>
    <x v="188"/>
    <s v="Normal"/>
    <s v="No"/>
    <x v="0"/>
    <x v="1"/>
    <x v="3"/>
    <x v="1"/>
  </r>
  <r>
    <x v="2182"/>
    <n v="35.200000000000003"/>
    <s v="Obesity"/>
    <x v="412"/>
    <s v="Prediabetes "/>
    <s v="No"/>
    <x v="1"/>
    <x v="0"/>
    <x v="3"/>
    <x v="1"/>
  </r>
  <r>
    <x v="2183"/>
    <n v="33.770000000000003"/>
    <s v="Obesity"/>
    <x v="93"/>
    <s v="Normal"/>
    <s v="No"/>
    <x v="1"/>
    <x v="0"/>
    <x v="3"/>
    <x v="1"/>
  </r>
  <r>
    <x v="2184"/>
    <n v="30.03"/>
    <s v="Obesity"/>
    <x v="299"/>
    <s v="Normal"/>
    <s v="No"/>
    <x v="1"/>
    <x v="0"/>
    <x v="3"/>
    <x v="1"/>
  </r>
  <r>
    <x v="2185"/>
    <n v="29.37"/>
    <s v="Overweight "/>
    <x v="540"/>
    <s v="Normal"/>
    <s v="No"/>
    <x v="1"/>
    <x v="0"/>
    <x v="3"/>
    <x v="1"/>
  </r>
  <r>
    <x v="2186"/>
    <n v="28.5"/>
    <s v="Overweight "/>
    <x v="79"/>
    <s v="Normal"/>
    <s v="No"/>
    <x v="1"/>
    <x v="0"/>
    <x v="3"/>
    <x v="1"/>
  </r>
  <r>
    <x v="2187"/>
    <n v="23.32"/>
    <s v="Normal Weight"/>
    <x v="133"/>
    <s v="Normal"/>
    <s v="No"/>
    <x v="1"/>
    <x v="0"/>
    <x v="3"/>
    <x v="1"/>
  </r>
  <r>
    <x v="2188"/>
    <n v="26.125"/>
    <s v="Overweight "/>
    <x v="173"/>
    <s v="Normal"/>
    <s v="No"/>
    <x v="1"/>
    <x v="0"/>
    <x v="3"/>
    <x v="1"/>
  </r>
  <r>
    <x v="2189"/>
    <n v="25.46"/>
    <s v="Overweight "/>
    <x v="107"/>
    <s v="Normal"/>
    <s v="No"/>
    <x v="1"/>
    <x v="0"/>
    <x v="3"/>
    <x v="1"/>
  </r>
  <r>
    <x v="2190"/>
    <n v="23.75"/>
    <s v="Normal Weight"/>
    <x v="173"/>
    <s v="Normal"/>
    <s v="No"/>
    <x v="1"/>
    <x v="0"/>
    <x v="3"/>
    <x v="1"/>
  </r>
  <r>
    <x v="2191"/>
    <n v="23.085000000000001"/>
    <s v="Normal Weight"/>
    <x v="133"/>
    <s v="Normal"/>
    <s v="No"/>
    <x v="1"/>
    <x v="0"/>
    <x v="3"/>
    <x v="1"/>
  </r>
  <r>
    <x v="2192"/>
    <n v="22.99"/>
    <s v="Normal Weight"/>
    <x v="388"/>
    <s v="Normal"/>
    <s v="No"/>
    <x v="1"/>
    <x v="0"/>
    <x v="3"/>
    <x v="1"/>
  </r>
  <r>
    <x v="2193"/>
    <n v="21.47"/>
    <s v="Normal Weight"/>
    <x v="164"/>
    <s v="Normal"/>
    <s v="No"/>
    <x v="1"/>
    <x v="0"/>
    <x v="3"/>
    <x v="1"/>
  </r>
  <r>
    <x v="2194"/>
    <n v="15.96"/>
    <s v="Underweight "/>
    <x v="576"/>
    <s v="Normal"/>
    <s v="No"/>
    <x v="1"/>
    <x v="0"/>
    <x v="3"/>
    <x v="1"/>
  </r>
  <r>
    <x v="2195"/>
    <n v="39.5"/>
    <s v="Obesity"/>
    <x v="203"/>
    <s v="Normal"/>
    <s v="No"/>
    <x v="1"/>
    <x v="0"/>
    <x v="3"/>
    <x v="1"/>
  </r>
  <r>
    <x v="2196"/>
    <n v="33.770000000000003"/>
    <s v="Obesity"/>
    <x v="272"/>
    <s v="Prediabetes "/>
    <s v="No"/>
    <x v="1"/>
    <x v="0"/>
    <x v="3"/>
    <x v="1"/>
  </r>
  <r>
    <x v="2197"/>
    <n v="26.84"/>
    <s v="Overweight "/>
    <x v="74"/>
    <s v="Prediabetes "/>
    <s v="Yes"/>
    <x v="1"/>
    <x v="0"/>
    <x v="3"/>
    <x v="1"/>
  </r>
  <r>
    <x v="2198"/>
    <n v="35.53"/>
    <s v="Obesity"/>
    <x v="67"/>
    <s v="Normal"/>
    <s v="No"/>
    <x v="0"/>
    <x v="1"/>
    <x v="3"/>
    <x v="1"/>
  </r>
  <r>
    <x v="2199"/>
    <n v="30.59"/>
    <s v="Obesity"/>
    <x v="500"/>
    <s v="Normal"/>
    <s v="No"/>
    <x v="0"/>
    <x v="1"/>
    <x v="3"/>
    <x v="1"/>
  </r>
  <r>
    <x v="2200"/>
    <n v="30.59"/>
    <s v="Obesity"/>
    <x v="550"/>
    <s v="Normal"/>
    <s v="No"/>
    <x v="0"/>
    <x v="1"/>
    <x v="3"/>
    <x v="1"/>
  </r>
  <r>
    <x v="2201"/>
    <n v="27.835000000000001"/>
    <s v="Overweight "/>
    <x v="321"/>
    <s v="Normal"/>
    <s v="No"/>
    <x v="0"/>
    <x v="1"/>
    <x v="3"/>
    <x v="1"/>
  </r>
  <r>
    <x v="2202"/>
    <n v="40.26"/>
    <s v="Obesity"/>
    <x v="315"/>
    <s v="Normal"/>
    <s v="No"/>
    <x v="1"/>
    <x v="0"/>
    <x v="3"/>
    <x v="1"/>
  </r>
  <r>
    <x v="2203"/>
    <n v="39.82"/>
    <s v="Obesity"/>
    <x v="214"/>
    <s v="Prediabetes "/>
    <s v="No"/>
    <x v="1"/>
    <x v="0"/>
    <x v="3"/>
    <x v="1"/>
  </r>
  <r>
    <x v="2204"/>
    <n v="39.159999999999997"/>
    <s v="Obesity"/>
    <x v="336"/>
    <s v="Prediabetes "/>
    <s v="No"/>
    <x v="1"/>
    <x v="0"/>
    <x v="3"/>
    <x v="1"/>
  </r>
  <r>
    <x v="2205"/>
    <n v="25.555"/>
    <s v="Overweight "/>
    <x v="161"/>
    <s v="Normal"/>
    <s v="No"/>
    <x v="0"/>
    <x v="1"/>
    <x v="3"/>
    <x v="1"/>
  </r>
  <r>
    <x v="2206"/>
    <n v="25.175000000000001"/>
    <s v="Overweight "/>
    <x v="300"/>
    <s v="Prediabetes "/>
    <s v="No"/>
    <x v="0"/>
    <x v="1"/>
    <x v="3"/>
    <x v="1"/>
  </r>
  <r>
    <x v="2207"/>
    <n v="38.28"/>
    <s v="Obesity"/>
    <x v="125"/>
    <s v="Normal"/>
    <s v="No"/>
    <x v="1"/>
    <x v="0"/>
    <x v="3"/>
    <x v="1"/>
  </r>
  <r>
    <x v="2208"/>
    <n v="38.17"/>
    <s v="Obesity"/>
    <x v="212"/>
    <s v="Normal"/>
    <s v="No"/>
    <x v="1"/>
    <x v="0"/>
    <x v="3"/>
    <x v="1"/>
  </r>
  <r>
    <x v="2209"/>
    <n v="36.85"/>
    <s v="Obesity"/>
    <x v="206"/>
    <s v="Normal"/>
    <s v="No"/>
    <x v="1"/>
    <x v="0"/>
    <x v="3"/>
    <x v="1"/>
  </r>
  <r>
    <x v="2210"/>
    <n v="22.61"/>
    <s v="Normal Weight"/>
    <x v="251"/>
    <s v="Normal"/>
    <s v="No"/>
    <x v="0"/>
    <x v="1"/>
    <x v="3"/>
    <x v="1"/>
  </r>
  <r>
    <x v="2211"/>
    <n v="21.754999999999999"/>
    <s v="Normal Weight"/>
    <x v="34"/>
    <s v="Prediabetes "/>
    <s v="No"/>
    <x v="0"/>
    <x v="1"/>
    <x v="3"/>
    <x v="1"/>
  </r>
  <r>
    <x v="2212"/>
    <n v="20.425000000000001"/>
    <s v="Normal Weight"/>
    <x v="102"/>
    <s v="Normal"/>
    <s v="No"/>
    <x v="0"/>
    <x v="1"/>
    <x v="3"/>
    <x v="1"/>
  </r>
  <r>
    <x v="2213"/>
    <n v="31.35"/>
    <s v="Obesity"/>
    <x v="141"/>
    <s v="Normal"/>
    <s v="No"/>
    <x v="1"/>
    <x v="0"/>
    <x v="3"/>
    <x v="1"/>
  </r>
  <r>
    <x v="2214"/>
    <n v="31.13"/>
    <s v="Obesity"/>
    <x v="214"/>
    <s v="Prediabetes "/>
    <s v="No"/>
    <x v="1"/>
    <x v="0"/>
    <x v="3"/>
    <x v="1"/>
  </r>
  <r>
    <x v="2215"/>
    <n v="17.48"/>
    <s v="Underweight "/>
    <x v="662"/>
    <s v="Normal"/>
    <s v="No"/>
    <x v="0"/>
    <x v="1"/>
    <x v="3"/>
    <x v="1"/>
  </r>
  <r>
    <x v="2216"/>
    <n v="22.57"/>
    <s v="Normal Weight"/>
    <x v="330"/>
    <s v="Prediabetes "/>
    <s v="Yes"/>
    <x v="0"/>
    <x v="0"/>
    <x v="3"/>
    <x v="1"/>
  </r>
  <r>
    <x v="2217"/>
    <n v="26.73"/>
    <s v="Overweight "/>
    <x v="31"/>
    <s v="Normal"/>
    <s v="No"/>
    <x v="1"/>
    <x v="0"/>
    <x v="3"/>
    <x v="1"/>
  </r>
  <r>
    <x v="2218"/>
    <n v="20.79"/>
    <s v="Normal Weight"/>
    <x v="85"/>
    <s v="Prediabetes "/>
    <s v="No"/>
    <x v="1"/>
    <x v="0"/>
    <x v="3"/>
    <x v="1"/>
  </r>
  <r>
    <x v="2219"/>
    <n v="20.149999999999999"/>
    <s v="Normal Weight"/>
    <x v="325"/>
    <s v="Normal"/>
    <s v="No"/>
    <x v="0"/>
    <x v="0"/>
    <x v="3"/>
    <x v="1"/>
  </r>
  <r>
    <x v="2220"/>
    <n v="36.85"/>
    <s v="Obesity"/>
    <x v="67"/>
    <s v="Normal"/>
    <s v="Yes"/>
    <x v="0"/>
    <x v="0"/>
    <x v="0"/>
    <x v="1"/>
  </r>
  <r>
    <x v="2221"/>
    <n v="35.53"/>
    <s v="Obesity"/>
    <x v="188"/>
    <s v="Normal"/>
    <s v="Yes"/>
    <x v="0"/>
    <x v="0"/>
    <x v="0"/>
    <x v="1"/>
  </r>
  <r>
    <x v="2222"/>
    <n v="31.1"/>
    <s v="Obesity"/>
    <x v="161"/>
    <s v="Normal"/>
    <s v="Yes"/>
    <x v="0"/>
    <x v="0"/>
    <x v="0"/>
    <x v="1"/>
  </r>
  <r>
    <x v="2223"/>
    <n v="23.21"/>
    <s v="Normal Weight"/>
    <x v="219"/>
    <s v="Normal"/>
    <s v="Yes"/>
    <x v="0"/>
    <x v="0"/>
    <x v="0"/>
    <x v="1"/>
  </r>
  <r>
    <x v="2224"/>
    <n v="18.36"/>
    <s v="Underweight "/>
    <x v="10"/>
    <s v="Prediabetes "/>
    <s v="No"/>
    <x v="0"/>
    <x v="0"/>
    <x v="3"/>
    <x v="1"/>
  </r>
  <r>
    <x v="2225"/>
    <n v="15.92"/>
    <s v="Underweight "/>
    <x v="70"/>
    <s v="Normal"/>
    <s v="Yes"/>
    <x v="0"/>
    <x v="0"/>
    <x v="3"/>
    <x v="1"/>
  </r>
  <r>
    <x v="2226"/>
    <n v="15.17"/>
    <s v="Underweight "/>
    <x v="167"/>
    <s v="Normal"/>
    <s v="Yes"/>
    <x v="0"/>
    <x v="1"/>
    <x v="3"/>
    <x v="1"/>
  </r>
  <r>
    <x v="2227"/>
    <n v="16.63"/>
    <s v="Underweight "/>
    <x v="146"/>
    <s v="Normal"/>
    <s v="No"/>
    <x v="0"/>
    <x v="0"/>
    <x v="3"/>
    <x v="1"/>
  </r>
  <r>
    <x v="2228"/>
    <n v="19.39"/>
    <s v="Normal Weight"/>
    <x v="450"/>
    <s v="Normal"/>
    <s v="No"/>
    <x v="0"/>
    <x v="1"/>
    <x v="3"/>
    <x v="1"/>
  </r>
  <r>
    <x v="2229"/>
    <n v="17.34"/>
    <s v="Underweight "/>
    <x v="109"/>
    <s v="Prediabetes "/>
    <s v="Yes"/>
    <x v="0"/>
    <x v="1"/>
    <x v="3"/>
    <x v="1"/>
  </r>
  <r>
    <x v="2230"/>
    <n v="17.940000000000001"/>
    <s v="Underweight "/>
    <x v="40"/>
    <s v="Normal"/>
    <s v="No"/>
    <x v="1"/>
    <x v="0"/>
    <x v="3"/>
    <x v="1"/>
  </r>
  <r>
    <x v="2231"/>
    <n v="16.670000000000002"/>
    <s v="Underweight "/>
    <x v="577"/>
    <s v="Normal"/>
    <s v="Yes"/>
    <x v="0"/>
    <x v="1"/>
    <x v="3"/>
    <x v="1"/>
  </r>
  <r>
    <x v="2232"/>
    <n v="20.58"/>
    <s v="Normal Weight"/>
    <x v="409"/>
    <s v="Normal"/>
    <s v="Yes"/>
    <x v="0"/>
    <x v="0"/>
    <x v="0"/>
    <x v="1"/>
  </r>
  <r>
    <x v="2233"/>
    <n v="16.5"/>
    <s v="Underweight "/>
    <x v="92"/>
    <s v="Normal"/>
    <s v="Yes"/>
    <x v="0"/>
    <x v="0"/>
    <x v="0"/>
    <x v="1"/>
  </r>
  <r>
    <x v="2234"/>
    <n v="15.41"/>
    <s v="Underweight "/>
    <x v="508"/>
    <s v="Normal"/>
    <s v="Yes"/>
    <x v="0"/>
    <x v="1"/>
    <x v="3"/>
    <x v="1"/>
  </r>
  <r>
    <x v="2235"/>
    <n v="24.59"/>
    <s v="Normal Weight"/>
    <x v="24"/>
    <s v="Normal"/>
    <s v="No"/>
    <x v="0"/>
    <x v="0"/>
    <x v="3"/>
    <x v="1"/>
  </r>
  <r>
    <x v="2236"/>
    <n v="33.33"/>
    <s v="Obesity"/>
    <x v="663"/>
    <s v="Diabetes"/>
    <s v="No"/>
    <x v="0"/>
    <x v="0"/>
    <x v="0"/>
    <x v="1"/>
  </r>
  <r>
    <x v="2237"/>
    <n v="18.5"/>
    <s v="Normal Weight"/>
    <x v="496"/>
    <s v="Diabetes"/>
    <s v="No"/>
    <x v="0"/>
    <x v="0"/>
    <x v="0"/>
    <x v="1"/>
  </r>
  <r>
    <x v="2238"/>
    <n v="18.579999999999998"/>
    <s v="Normal Weight"/>
    <x v="21"/>
    <s v="Prediabetes "/>
    <s v="No"/>
    <x v="0"/>
    <x v="0"/>
    <x v="0"/>
    <x v="1"/>
  </r>
  <r>
    <x v="2239"/>
    <n v="16.64"/>
    <s v="Underweight "/>
    <x v="564"/>
    <s v="Diabetes"/>
    <s v="No"/>
    <x v="0"/>
    <x v="0"/>
    <x v="0"/>
    <x v="1"/>
  </r>
  <r>
    <x v="2240"/>
    <n v="19.329999999999998"/>
    <s v="Normal Weight"/>
    <x v="538"/>
    <s v="Normal"/>
    <s v="No"/>
    <x v="0"/>
    <x v="0"/>
    <x v="3"/>
    <x v="1"/>
  </r>
  <r>
    <x v="2241"/>
    <n v="21.26"/>
    <s v="Normal Weight"/>
    <x v="120"/>
    <s v="Normal"/>
    <s v="Yes"/>
    <x v="0"/>
    <x v="1"/>
    <x v="3"/>
    <x v="1"/>
  </r>
  <r>
    <x v="2242"/>
    <n v="15.6"/>
    <s v="Underweight "/>
    <x v="198"/>
    <s v="Normal"/>
    <s v="Yes"/>
    <x v="0"/>
    <x v="0"/>
    <x v="3"/>
    <x v="1"/>
  </r>
  <r>
    <x v="2243"/>
    <n v="24.39"/>
    <s v="Normal Weight"/>
    <x v="149"/>
    <s v="Prediabetes "/>
    <s v="No"/>
    <x v="0"/>
    <x v="0"/>
    <x v="3"/>
    <x v="1"/>
  </r>
  <r>
    <x v="2244"/>
    <n v="24.75"/>
    <s v="Normal Weight"/>
    <x v="249"/>
    <s v="Normal"/>
    <s v="No"/>
    <x v="0"/>
    <x v="0"/>
    <x v="0"/>
    <x v="1"/>
  </r>
  <r>
    <x v="2245"/>
    <n v="20.88"/>
    <s v="Normal Weight"/>
    <x v="565"/>
    <s v="Diabetes"/>
    <s v="No"/>
    <x v="0"/>
    <x v="0"/>
    <x v="0"/>
    <x v="1"/>
  </r>
  <r>
    <x v="2246"/>
    <n v="20.43"/>
    <s v="Normal Weight"/>
    <x v="117"/>
    <s v="Normal"/>
    <s v="No"/>
    <x v="0"/>
    <x v="0"/>
    <x v="0"/>
    <x v="1"/>
  </r>
  <r>
    <x v="2247"/>
    <n v="15.18"/>
    <s v="Underweight "/>
    <x v="498"/>
    <s v="Diabetes"/>
    <s v="No"/>
    <x v="0"/>
    <x v="0"/>
    <x v="0"/>
    <x v="1"/>
  </r>
  <r>
    <x v="2248"/>
    <n v="15.12"/>
    <s v="Underweight "/>
    <x v="79"/>
    <s v="Normal"/>
    <s v="Yes"/>
    <x v="0"/>
    <x v="0"/>
    <x v="0"/>
    <x v="1"/>
  </r>
  <r>
    <x v="2249"/>
    <n v="23.88"/>
    <s v="Normal Weight"/>
    <x v="523"/>
    <s v="Normal"/>
    <s v="No"/>
    <x v="0"/>
    <x v="0"/>
    <x v="3"/>
    <x v="1"/>
  </r>
  <r>
    <x v="2250"/>
    <n v="16.13"/>
    <s v="Underweight "/>
    <x v="209"/>
    <s v="Normal"/>
    <s v="No"/>
    <x v="1"/>
    <x v="0"/>
    <x v="3"/>
    <x v="1"/>
  </r>
  <r>
    <x v="2251"/>
    <n v="24.09"/>
    <s v="Normal Weight"/>
    <x v="276"/>
    <s v="Normal"/>
    <s v="No"/>
    <x v="1"/>
    <x v="0"/>
    <x v="3"/>
    <x v="1"/>
  </r>
  <r>
    <x v="2252"/>
    <n v="19.43"/>
    <s v="Normal Weight"/>
    <x v="561"/>
    <s v="Prediabetes "/>
    <s v="No"/>
    <x v="1"/>
    <x v="0"/>
    <x v="3"/>
    <x v="1"/>
  </r>
  <r>
    <x v="2253"/>
    <n v="15.22"/>
    <s v="Underweight "/>
    <x v="329"/>
    <s v="Normal"/>
    <s v="Yes"/>
    <x v="0"/>
    <x v="1"/>
    <x v="3"/>
    <x v="1"/>
  </r>
  <r>
    <x v="2254"/>
    <n v="20.72"/>
    <s v="Normal Weight"/>
    <x v="403"/>
    <s v="Diabetes"/>
    <s v="No"/>
    <x v="0"/>
    <x v="0"/>
    <x v="0"/>
    <x v="1"/>
  </r>
  <r>
    <x v="2255"/>
    <n v="35.4"/>
    <s v="Obesity"/>
    <x v="425"/>
    <s v="Prediabetes "/>
    <s v="No"/>
    <x v="0"/>
    <x v="1"/>
    <x v="3"/>
    <x v="1"/>
  </r>
  <r>
    <x v="2256"/>
    <n v="34.4"/>
    <s v="Obesity"/>
    <x v="155"/>
    <s v="Prediabetes "/>
    <s v="No"/>
    <x v="0"/>
    <x v="1"/>
    <x v="3"/>
    <x v="1"/>
  </r>
  <r>
    <x v="2257"/>
    <n v="34.1"/>
    <s v="Obesity"/>
    <x v="351"/>
    <s v="Normal"/>
    <s v="No"/>
    <x v="0"/>
    <x v="1"/>
    <x v="3"/>
    <x v="1"/>
  </r>
  <r>
    <x v="2258"/>
    <n v="30.4"/>
    <s v="Obesity"/>
    <x v="372"/>
    <s v="Normal"/>
    <s v="No"/>
    <x v="0"/>
    <x v="1"/>
    <x v="3"/>
    <x v="1"/>
  </r>
  <r>
    <x v="2259"/>
    <n v="28.7"/>
    <s v="Overweight "/>
    <x v="115"/>
    <s v="Normal"/>
    <s v="No"/>
    <x v="0"/>
    <x v="1"/>
    <x v="3"/>
    <x v="1"/>
  </r>
  <r>
    <x v="2260"/>
    <n v="17.440000000000001"/>
    <s v="Underweight "/>
    <x v="614"/>
    <s v="Normal"/>
    <s v="Yes"/>
    <x v="0"/>
    <x v="1"/>
    <x v="3"/>
    <x v="1"/>
  </r>
  <r>
    <x v="2261"/>
    <n v="27.6"/>
    <s v="Overweight "/>
    <x v="138"/>
    <s v="Normal"/>
    <s v="No"/>
    <x v="0"/>
    <x v="1"/>
    <x v="3"/>
    <x v="1"/>
  </r>
  <r>
    <x v="2262"/>
    <n v="20.7"/>
    <s v="Normal Weight"/>
    <x v="326"/>
    <s v="Normal"/>
    <s v="No"/>
    <x v="0"/>
    <x v="1"/>
    <x v="3"/>
    <x v="1"/>
  </r>
  <r>
    <x v="2263"/>
    <n v="20.3"/>
    <s v="Normal Weight"/>
    <x v="240"/>
    <s v="Prediabetes "/>
    <s v="No"/>
    <x v="0"/>
    <x v="1"/>
    <x v="3"/>
    <x v="1"/>
  </r>
  <r>
    <x v="2264"/>
    <n v="19.8"/>
    <s v="Normal Weight"/>
    <x v="89"/>
    <s v="Normal"/>
    <s v="No"/>
    <x v="0"/>
    <x v="1"/>
    <x v="3"/>
    <x v="1"/>
  </r>
  <r>
    <x v="2265"/>
    <n v="21.87"/>
    <s v="Normal Weight"/>
    <x v="350"/>
    <s v="Diabetes"/>
    <s v="No"/>
    <x v="0"/>
    <x v="0"/>
    <x v="0"/>
    <x v="1"/>
  </r>
  <r>
    <x v="2266"/>
    <n v="16.600000000000001"/>
    <s v="Underweight "/>
    <x v="231"/>
    <s v="Prediabetes "/>
    <s v="No"/>
    <x v="0"/>
    <x v="0"/>
    <x v="3"/>
    <x v="1"/>
  </r>
  <r>
    <x v="2267"/>
    <n v="21.98"/>
    <s v="Normal Weight"/>
    <x v="355"/>
    <s v="Diabetes"/>
    <s v="No"/>
    <x v="0"/>
    <x v="0"/>
    <x v="0"/>
    <x v="1"/>
  </r>
  <r>
    <x v="2268"/>
    <n v="19.7"/>
    <s v="Normal Weight"/>
    <x v="49"/>
    <s v="Normal"/>
    <s v="No"/>
    <x v="0"/>
    <x v="0"/>
    <x v="3"/>
    <x v="1"/>
  </r>
  <r>
    <x v="2269"/>
    <n v="19.21"/>
    <s v="Normal Weight"/>
    <x v="70"/>
    <s v="Normal"/>
    <s v="No"/>
    <x v="1"/>
    <x v="0"/>
    <x v="3"/>
    <x v="1"/>
  </r>
  <r>
    <x v="2270"/>
    <n v="19.3"/>
    <s v="Normal Weight"/>
    <x v="577"/>
    <s v="Normal"/>
    <s v="No"/>
    <x v="1"/>
    <x v="0"/>
    <x v="3"/>
    <x v="1"/>
  </r>
  <r>
    <x v="2271"/>
    <n v="16.22"/>
    <s v="Underweight "/>
    <x v="200"/>
    <s v="Prediabetes "/>
    <s v="Yes"/>
    <x v="0"/>
    <x v="0"/>
    <x v="0"/>
    <x v="1"/>
  </r>
  <r>
    <x v="2272"/>
    <n v="17.12"/>
    <s v="Underweight "/>
    <x v="193"/>
    <s v="Normal"/>
    <s v="No"/>
    <x v="1"/>
    <x v="0"/>
    <x v="3"/>
    <x v="1"/>
  </r>
  <r>
    <x v="2273"/>
    <n v="19.07"/>
    <s v="Normal Weight"/>
    <x v="4"/>
    <s v="Normal"/>
    <s v="No"/>
    <x v="0"/>
    <x v="0"/>
    <x v="3"/>
    <x v="1"/>
  </r>
  <r>
    <x v="2274"/>
    <n v="15.56"/>
    <s v="Underweight "/>
    <x v="614"/>
    <s v="Normal"/>
    <s v="No"/>
    <x v="0"/>
    <x v="0"/>
    <x v="0"/>
    <x v="1"/>
  </r>
  <r>
    <x v="2275"/>
    <n v="22.76"/>
    <s v="Normal Weight"/>
    <x v="664"/>
    <s v="Diabetes"/>
    <s v="No"/>
    <x v="0"/>
    <x v="0"/>
    <x v="0"/>
    <x v="1"/>
  </r>
  <r>
    <x v="2276"/>
    <n v="22.79"/>
    <s v="Normal Weight"/>
    <x v="259"/>
    <s v="Prediabetes "/>
    <s v="Yes"/>
    <x v="0"/>
    <x v="1"/>
    <x v="3"/>
    <x v="1"/>
  </r>
  <r>
    <x v="2277"/>
    <n v="17.41"/>
    <s v="Underweight "/>
    <x v="273"/>
    <s v="Normal"/>
    <s v="Yes"/>
    <x v="0"/>
    <x v="0"/>
    <x v="0"/>
    <x v="1"/>
  </r>
  <r>
    <x v="2278"/>
    <n v="19.32"/>
    <s v="Normal Weight"/>
    <x v="98"/>
    <s v="Normal"/>
    <s v="Yes"/>
    <x v="0"/>
    <x v="0"/>
    <x v="0"/>
    <x v="1"/>
  </r>
  <r>
    <x v="2279"/>
    <n v="18.25"/>
    <s v="Underweight "/>
    <x v="400"/>
    <s v="Diabetes"/>
    <s v="No"/>
    <x v="0"/>
    <x v="0"/>
    <x v="0"/>
    <x v="1"/>
  </r>
  <r>
    <x v="2280"/>
    <n v="53.13"/>
    <s v="Obesity"/>
    <x v="321"/>
    <s v="Normal"/>
    <s v="No"/>
    <x v="1"/>
    <x v="0"/>
    <x v="3"/>
    <x v="1"/>
  </r>
  <r>
    <x v="2281"/>
    <n v="20.46"/>
    <s v="Normal Weight"/>
    <x v="93"/>
    <s v="Normal"/>
    <s v="No"/>
    <x v="0"/>
    <x v="0"/>
    <x v="0"/>
    <x v="1"/>
  </r>
  <r>
    <x v="2282"/>
    <n v="43.01"/>
    <s v="Obesity"/>
    <x v="576"/>
    <s v="Normal"/>
    <s v="No"/>
    <x v="1"/>
    <x v="0"/>
    <x v="3"/>
    <x v="1"/>
  </r>
  <r>
    <x v="2283"/>
    <n v="15.01"/>
    <s v="Underweight "/>
    <x v="325"/>
    <s v="Normal"/>
    <s v="No"/>
    <x v="0"/>
    <x v="1"/>
    <x v="3"/>
    <x v="1"/>
  </r>
  <r>
    <x v="2284"/>
    <n v="41.14"/>
    <s v="Obesity"/>
    <x v="216"/>
    <s v="Prediabetes "/>
    <s v="No"/>
    <x v="1"/>
    <x v="0"/>
    <x v="3"/>
    <x v="1"/>
  </r>
  <r>
    <x v="2285"/>
    <n v="16.55"/>
    <s v="Underweight "/>
    <x v="582"/>
    <s v="Diabetes"/>
    <s v="No"/>
    <x v="0"/>
    <x v="0"/>
    <x v="0"/>
    <x v="1"/>
  </r>
  <r>
    <x v="2286"/>
    <n v="37.29"/>
    <s v="Obesity"/>
    <x v="52"/>
    <s v="Normal"/>
    <s v="No"/>
    <x v="1"/>
    <x v="0"/>
    <x v="3"/>
    <x v="1"/>
  </r>
  <r>
    <x v="2287"/>
    <n v="16.739999999999998"/>
    <s v="Underweight "/>
    <x v="337"/>
    <s v="Normal"/>
    <s v="Yes"/>
    <x v="0"/>
    <x v="0"/>
    <x v="0"/>
    <x v="1"/>
  </r>
  <r>
    <x v="2288"/>
    <n v="34.43"/>
    <s v="Obesity"/>
    <x v="159"/>
    <s v="Normal"/>
    <s v="No"/>
    <x v="1"/>
    <x v="0"/>
    <x v="3"/>
    <x v="1"/>
  </r>
  <r>
    <x v="2289"/>
    <n v="34.1"/>
    <s v="Obesity"/>
    <x v="212"/>
    <s v="Normal"/>
    <s v="No"/>
    <x v="1"/>
    <x v="0"/>
    <x v="3"/>
    <x v="1"/>
  </r>
  <r>
    <x v="2290"/>
    <n v="19.3"/>
    <s v="Normal Weight"/>
    <x v="665"/>
    <s v="Diabetes"/>
    <s v="No"/>
    <x v="0"/>
    <x v="0"/>
    <x v="0"/>
    <x v="1"/>
  </r>
  <r>
    <x v="2291"/>
    <n v="33.659999999999997"/>
    <s v="Obesity"/>
    <x v="268"/>
    <s v="Prediabetes "/>
    <s v="No"/>
    <x v="1"/>
    <x v="0"/>
    <x v="3"/>
    <x v="1"/>
  </r>
  <r>
    <x v="2292"/>
    <n v="33.33"/>
    <s v="Obesity"/>
    <x v="637"/>
    <s v="Prediabetes "/>
    <s v="No"/>
    <x v="1"/>
    <x v="0"/>
    <x v="3"/>
    <x v="1"/>
  </r>
  <r>
    <x v="2293"/>
    <n v="21.84"/>
    <s v="Normal Weight"/>
    <x v="268"/>
    <s v="Prediabetes "/>
    <s v="No"/>
    <x v="1"/>
    <x v="0"/>
    <x v="3"/>
    <x v="1"/>
  </r>
  <r>
    <x v="2294"/>
    <n v="16.87"/>
    <s v="Underweight "/>
    <x v="402"/>
    <s v="Diabetes"/>
    <s v="No"/>
    <x v="0"/>
    <x v="0"/>
    <x v="0"/>
    <x v="1"/>
  </r>
  <r>
    <x v="2295"/>
    <n v="30.14"/>
    <s v="Obesity"/>
    <x v="206"/>
    <s v="Normal"/>
    <s v="No"/>
    <x v="1"/>
    <x v="0"/>
    <x v="3"/>
    <x v="1"/>
  </r>
  <r>
    <x v="2296"/>
    <n v="23.21"/>
    <s v="Normal Weight"/>
    <x v="161"/>
    <s v="Normal"/>
    <s v="No"/>
    <x v="1"/>
    <x v="0"/>
    <x v="3"/>
    <x v="1"/>
  </r>
  <r>
    <x v="2297"/>
    <n v="17.170000000000002"/>
    <s v="Underweight "/>
    <x v="666"/>
    <s v="Diabetes"/>
    <s v="No"/>
    <x v="0"/>
    <x v="0"/>
    <x v="0"/>
    <x v="1"/>
  </r>
  <r>
    <x v="2298"/>
    <n v="15.61"/>
    <s v="Underweight "/>
    <x v="124"/>
    <s v="Normal"/>
    <s v="No"/>
    <x v="0"/>
    <x v="0"/>
    <x v="3"/>
    <x v="1"/>
  </r>
  <r>
    <x v="2299"/>
    <n v="17.98"/>
    <s v="Underweight "/>
    <x v="196"/>
    <s v="Normal"/>
    <s v="Yes"/>
    <x v="0"/>
    <x v="1"/>
    <x v="3"/>
    <x v="1"/>
  </r>
  <r>
    <x v="2300"/>
    <n v="21.64"/>
    <s v="Normal Weight"/>
    <x v="335"/>
    <s v="Normal"/>
    <s v="No"/>
    <x v="1"/>
    <x v="0"/>
    <x v="3"/>
    <x v="1"/>
  </r>
  <r>
    <x v="2301"/>
    <n v="16.399999999999999"/>
    <s v="Underweight "/>
    <x v="66"/>
    <s v="Normal"/>
    <s v="No"/>
    <x v="0"/>
    <x v="1"/>
    <x v="3"/>
    <x v="1"/>
  </r>
  <r>
    <x v="2302"/>
    <n v="15.77"/>
    <s v="Underweight "/>
    <x v="3"/>
    <s v="Prediabetes "/>
    <s v="Yes"/>
    <x v="0"/>
    <x v="0"/>
    <x v="3"/>
    <x v="1"/>
  </r>
  <r>
    <x v="2303"/>
    <n v="18.27"/>
    <s v="Underweight "/>
    <x v="467"/>
    <s v="Diabetes"/>
    <s v="No"/>
    <x v="0"/>
    <x v="0"/>
    <x v="0"/>
    <x v="1"/>
  </r>
  <r>
    <x v="2304"/>
    <n v="16.489999999999998"/>
    <s v="Underweight "/>
    <x v="456"/>
    <s v="Diabetes"/>
    <s v="No"/>
    <x v="0"/>
    <x v="0"/>
    <x v="0"/>
    <x v="1"/>
  </r>
  <r>
    <x v="2305"/>
    <n v="16.14"/>
    <s v="Underweight "/>
    <x v="320"/>
    <s v="Normal"/>
    <s v="No"/>
    <x v="0"/>
    <x v="0"/>
    <x v="0"/>
    <x v="1"/>
  </r>
  <r>
    <x v="2306"/>
    <n v="20.85"/>
    <s v="Normal Weight"/>
    <x v="150"/>
    <s v="Normal"/>
    <s v="Yes"/>
    <x v="0"/>
    <x v="0"/>
    <x v="3"/>
    <x v="1"/>
  </r>
  <r>
    <x v="2307"/>
    <n v="15.88"/>
    <s v="Underweight "/>
    <x v="67"/>
    <s v="Normal"/>
    <s v="No"/>
    <x v="0"/>
    <x v="0"/>
    <x v="0"/>
    <x v="1"/>
  </r>
  <r>
    <x v="2308"/>
    <n v="20.66"/>
    <s v="Normal Weight"/>
    <x v="330"/>
    <s v="Prediabetes "/>
    <s v="No"/>
    <x v="1"/>
    <x v="0"/>
    <x v="3"/>
    <x v="1"/>
  </r>
  <r>
    <x v="2309"/>
    <n v="20.399999999999999"/>
    <s v="Normal Weight"/>
    <x v="173"/>
    <s v="Normal"/>
    <s v="No"/>
    <x v="0"/>
    <x v="0"/>
    <x v="0"/>
    <x v="1"/>
  </r>
  <r>
    <x v="2310"/>
    <n v="25.19"/>
    <s v="Overweight "/>
    <x v="409"/>
    <s v="Normal"/>
    <s v="Yes"/>
    <x v="0"/>
    <x v="0"/>
    <x v="0"/>
    <x v="1"/>
  </r>
  <r>
    <x v="2311"/>
    <n v="20.54"/>
    <s v="Normal Weight"/>
    <x v="267"/>
    <s v="Normal"/>
    <s v="Yes"/>
    <x v="0"/>
    <x v="0"/>
    <x v="3"/>
    <x v="1"/>
  </r>
  <r>
    <x v="2312"/>
    <n v="20.13"/>
    <s v="Normal Weight"/>
    <x v="140"/>
    <s v="Normal"/>
    <s v="No"/>
    <x v="0"/>
    <x v="0"/>
    <x v="0"/>
    <x v="1"/>
  </r>
  <r>
    <x v="2313"/>
    <n v="18.93"/>
    <s v="Normal Weight"/>
    <x v="184"/>
    <s v="Prediabetes "/>
    <s v="No"/>
    <x v="0"/>
    <x v="1"/>
    <x v="3"/>
    <x v="1"/>
  </r>
  <r>
    <x v="2314"/>
    <n v="24.14"/>
    <s v="Normal Weight"/>
    <x v="319"/>
    <s v="Normal"/>
    <s v="No"/>
    <x v="1"/>
    <x v="0"/>
    <x v="3"/>
    <x v="1"/>
  </r>
  <r>
    <x v="2315"/>
    <n v="25.03"/>
    <s v="Overweight "/>
    <x v="119"/>
    <s v="Prediabetes "/>
    <s v="No"/>
    <x v="1"/>
    <x v="0"/>
    <x v="3"/>
    <x v="1"/>
  </r>
  <r>
    <x v="2316"/>
    <n v="20.47"/>
    <s v="Normal Weight"/>
    <x v="336"/>
    <s v="Prediabetes "/>
    <s v="Yes"/>
    <x v="0"/>
    <x v="0"/>
    <x v="3"/>
    <x v="1"/>
  </r>
  <r>
    <x v="2317"/>
    <n v="18.82"/>
    <s v="Normal Weight"/>
    <x v="49"/>
    <s v="Normal"/>
    <s v="Yes"/>
    <x v="0"/>
    <x v="0"/>
    <x v="0"/>
    <x v="1"/>
  </r>
  <r>
    <x v="2318"/>
    <n v="17.079999999999998"/>
    <s v="Underweight "/>
    <x v="208"/>
    <s v="Prediabetes "/>
    <s v="No"/>
    <x v="0"/>
    <x v="1"/>
    <x v="3"/>
    <x v="1"/>
  </r>
  <r>
    <x v="2319"/>
    <n v="19.21"/>
    <s v="Normal Weight"/>
    <x v="102"/>
    <s v="Normal"/>
    <s v="Yes"/>
    <x v="0"/>
    <x v="0"/>
    <x v="0"/>
    <x v="1"/>
  </r>
  <r>
    <x v="2320"/>
    <n v="17.86"/>
    <s v="Underweight "/>
    <x v="508"/>
    <s v="Normal"/>
    <s v="No"/>
    <x v="0"/>
    <x v="1"/>
    <x v="3"/>
    <x v="1"/>
  </r>
  <r>
    <x v="2321"/>
    <n v="21.38"/>
    <s v="Normal Weight"/>
    <x v="126"/>
    <s v="Diabetes"/>
    <s v="No"/>
    <x v="0"/>
    <x v="0"/>
    <x v="0"/>
    <x v="1"/>
  </r>
  <r>
    <x v="2322"/>
    <n v="23.35"/>
    <s v="Normal Weight"/>
    <x v="425"/>
    <s v="Prediabetes "/>
    <s v="No"/>
    <x v="0"/>
    <x v="0"/>
    <x v="0"/>
    <x v="1"/>
  </r>
  <r>
    <x v="2323"/>
    <n v="22.24"/>
    <s v="Normal Weight"/>
    <x v="264"/>
    <s v="Normal"/>
    <s v="No"/>
    <x v="0"/>
    <x v="0"/>
    <x v="0"/>
    <x v="1"/>
  </r>
  <r>
    <x v="2324"/>
    <n v="24.76"/>
    <s v="Normal Weight"/>
    <x v="117"/>
    <s v="Normal"/>
    <s v="Yes"/>
    <x v="0"/>
    <x v="0"/>
    <x v="0"/>
    <x v="1"/>
  </r>
  <r>
    <x v="2325"/>
    <n v="20.100000000000001"/>
    <s v="Normal Weight"/>
    <x v="374"/>
    <s v="Normal"/>
    <s v="Yes"/>
    <x v="0"/>
    <x v="1"/>
    <x v="3"/>
    <x v="1"/>
  </r>
  <r>
    <x v="2326"/>
    <n v="21.77"/>
    <s v="Normal Weight"/>
    <x v="156"/>
    <s v="Diabetes"/>
    <s v="No"/>
    <x v="0"/>
    <x v="0"/>
    <x v="0"/>
    <x v="1"/>
  </r>
  <r>
    <x v="2327"/>
    <n v="17.82"/>
    <s v="Underweight "/>
    <x v="274"/>
    <s v="Normal"/>
    <s v="Yes"/>
    <x v="0"/>
    <x v="0"/>
    <x v="3"/>
    <x v="1"/>
  </r>
  <r>
    <x v="2328"/>
    <n v="17.07"/>
    <s v="Underweight "/>
    <x v="151"/>
    <s v="Normal"/>
    <s v="No"/>
    <x v="0"/>
    <x v="1"/>
    <x v="3"/>
    <x v="1"/>
  </r>
  <r>
    <x v="2329"/>
    <n v="22.24"/>
    <s v="Normal Weight"/>
    <x v="144"/>
    <s v="Normal"/>
    <s v="Yes"/>
    <x v="0"/>
    <x v="0"/>
    <x v="0"/>
    <x v="1"/>
  </r>
  <r>
    <x v="2330"/>
    <n v="22.34"/>
    <s v="Normal Weight"/>
    <x v="252"/>
    <s v="Normal"/>
    <s v="No"/>
    <x v="0"/>
    <x v="0"/>
    <x v="3"/>
    <x v="1"/>
  </r>
  <r>
    <x v="2331"/>
    <n v="17.7"/>
    <s v="Underweight "/>
    <x v="288"/>
    <s v="Prediabetes "/>
    <s v="No"/>
    <x v="0"/>
    <x v="0"/>
    <x v="3"/>
    <x v="1"/>
  </r>
  <r>
    <x v="2332"/>
    <n v="16.47"/>
    <s v="Underweight "/>
    <x v="348"/>
    <s v="Prediabetes "/>
    <s v="No"/>
    <x v="0"/>
    <x v="1"/>
    <x v="3"/>
    <x v="1"/>
  </r>
  <r>
    <x v="2333"/>
    <n v="17.600000000000001"/>
    <s v="Underweight "/>
    <x v="495"/>
    <s v="Normal"/>
    <s v="No"/>
    <x v="0"/>
    <x v="0"/>
    <x v="3"/>
    <x v="1"/>
  </r>
  <r>
    <x v="2334"/>
    <n v="17.579999999999998"/>
    <s v="Underweight "/>
    <x v="523"/>
    <s v="Normal"/>
    <s v="No"/>
    <x v="0"/>
    <x v="0"/>
    <x v="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Ms.  Kelly"/>
    <n v="47.41"/>
    <x v="0"/>
    <n v="7.47"/>
    <x v="0"/>
    <s v="No"/>
    <s v="No"/>
    <s v="No"/>
    <n v="0"/>
    <s v="Yes"/>
    <d v="1968-09-12T00:00:00"/>
    <x v="0"/>
    <x v="0"/>
    <s v="tier - 3"/>
    <x v="0"/>
  </r>
  <r>
    <s v="Id2"/>
    <s v="Lehner, Mr.  Matthew D"/>
    <n v="30.36"/>
    <x v="0"/>
    <n v="5.77"/>
    <x v="1"/>
    <s v="No"/>
    <s v="No"/>
    <s v="No"/>
    <n v="0"/>
    <s v="Yes"/>
    <d v="1977-08-08T00:00:00"/>
    <x v="1"/>
    <x v="1"/>
    <s v="tier - 3"/>
    <x v="0"/>
  </r>
  <r>
    <s v="Id3"/>
    <s v="Lu, Mr.  Phil"/>
    <n v="34.484999999999999"/>
    <x v="0"/>
    <n v="11.87"/>
    <x v="0"/>
    <s v="Yes"/>
    <s v="No"/>
    <s v="No"/>
    <n v="2"/>
    <s v="Yes"/>
    <d v="1970-07-11T00:00:00"/>
    <x v="2"/>
    <x v="0"/>
    <s v="tier - 1"/>
    <x v="1"/>
  </r>
  <r>
    <s v="Id4"/>
    <s v="Osborne, Ms.  Kelsey"/>
    <n v="38.094999999999999"/>
    <x v="0"/>
    <n v="6.05"/>
    <x v="1"/>
    <s v="No"/>
    <s v="No"/>
    <s v="No"/>
    <n v="0"/>
    <s v="Yes"/>
    <d v="1991-06-06T00:00:00"/>
    <x v="3"/>
    <x v="0"/>
    <s v="tier - 3"/>
    <x v="2"/>
  </r>
  <r>
    <s v="Id5"/>
    <s v="Kadala, Ms.  Kristyn"/>
    <n v="35.53"/>
    <x v="0"/>
    <n v="5.45"/>
    <x v="2"/>
    <s v="No"/>
    <s v="No"/>
    <s v="No"/>
    <n v="0"/>
    <s v="Yes"/>
    <d v="1989-05-19T00:00:00"/>
    <x v="4"/>
    <x v="0"/>
    <s v="tier - 2"/>
    <x v="1"/>
  </r>
  <r>
    <s v="Id6"/>
    <s v="Baker, Mr.  Russell B."/>
    <n v="32.799999999999997"/>
    <x v="0"/>
    <n v="6.59"/>
    <x v="0"/>
    <s v="No"/>
    <s v="No"/>
    <s v="No"/>
    <n v="0"/>
    <s v="Yes"/>
    <d v="1962-04-04T00:00:00"/>
    <x v="5"/>
    <x v="0"/>
    <s v="tier - 3"/>
    <x v="3"/>
  </r>
  <r>
    <s v="Id7"/>
    <s v="Macpherson, Mr.  Scott"/>
    <n v="36.4"/>
    <x v="0"/>
    <n v="6.07"/>
    <x v="1"/>
    <s v="No"/>
    <s v="No"/>
    <s v="No"/>
    <n v="0"/>
    <s v="Yes"/>
    <d v="1994-03-27T00:00:00"/>
    <x v="6"/>
    <x v="0"/>
    <s v="tier - 3"/>
    <x v="3"/>
  </r>
  <r>
    <s v="Id8"/>
    <s v="Hallman, Mr.  Stephen"/>
    <n v="36.96"/>
    <x v="0"/>
    <n v="7.93"/>
    <x v="0"/>
    <s v="No"/>
    <s v="No"/>
    <s v="No"/>
    <n v="3"/>
    <s v="Yes"/>
    <d v="1958-02-27T00:00:00"/>
    <x v="7"/>
    <x v="1"/>
    <s v="tier - 2"/>
    <x v="0"/>
  </r>
  <r>
    <s v="Id9"/>
    <s v="Moran, Mr.  Patrick R."/>
    <n v="41.14"/>
    <x v="0"/>
    <n v="9.58"/>
    <x v="0"/>
    <s v="Yes"/>
    <s v="No"/>
    <s v="Yes"/>
    <n v="1"/>
    <s v="Yes"/>
    <d v="1963-01-04T00:00:00"/>
    <x v="8"/>
    <x v="0"/>
    <s v="tier - 2"/>
    <x v="0"/>
  </r>
  <r>
    <s v="Id10"/>
    <s v="Benner, Ms.  Brooke N."/>
    <n v="38.06"/>
    <x v="0"/>
    <n v="10.79"/>
    <x v="0"/>
    <s v="No"/>
    <s v="No"/>
    <s v="No"/>
    <n v="0"/>
    <s v="Yes"/>
    <d v="1978-12-29T00:00:00"/>
    <x v="9"/>
    <x v="0"/>
    <s v="tier - 2"/>
    <x v="0"/>
  </r>
  <r>
    <s v="Id11"/>
    <s v="Fierro Vargas, Ms.  Paola Andrea"/>
    <n v="37.700000000000003"/>
    <x v="0"/>
    <n v="5.96"/>
    <x v="1"/>
    <s v="Yes"/>
    <s v="No"/>
    <s v="No"/>
    <n v="2"/>
    <s v="Yes"/>
    <d v="1959-11-22T00:00:00"/>
    <x v="10"/>
    <x v="1"/>
    <s v="tier - 1"/>
    <x v="3"/>
  </r>
  <r>
    <s v="Id12"/>
    <s v="Franz, Mr.  David"/>
    <n v="42.13"/>
    <x v="0"/>
    <n v="11.9"/>
    <x v="0"/>
    <s v="No"/>
    <s v="No"/>
    <s v="No"/>
    <n v="0"/>
    <s v="Yes"/>
    <d v="1965-10-27T00:00:00"/>
    <x v="11"/>
    <x v="0"/>
    <s v="tier - 2"/>
    <x v="0"/>
  </r>
  <r>
    <s v="Id13"/>
    <s v="Foster, Mr.  Wade"/>
    <n v="40.92"/>
    <x v="0"/>
    <n v="8.41"/>
    <x v="0"/>
    <s v="No"/>
    <s v="No"/>
    <s v="No"/>
    <n v="0"/>
    <s v="Yes"/>
    <d v="1962-09-11T00:00:00"/>
    <x v="12"/>
    <x v="0"/>
    <s v="tier - 2"/>
    <x v="0"/>
  </r>
  <r>
    <s v="Id14"/>
    <s v="Tenorio, Mr.  Franklin"/>
    <n v="40.564999999999998"/>
    <x v="0"/>
    <n v="7.02"/>
    <x v="0"/>
    <s v="No"/>
    <s v="No"/>
    <s v="No"/>
    <n v="0"/>
    <s v="Yes"/>
    <d v="1968-08-01T00:00:00"/>
    <x v="13"/>
    <x v="0"/>
    <s v="tier - 3"/>
    <x v="4"/>
  </r>
  <r>
    <s v="Id15"/>
    <s v="Rios, Ms.  Leilani M."/>
    <n v="36.384999999999998"/>
    <x v="0"/>
    <n v="7.59"/>
    <x v="0"/>
    <s v="Yes"/>
    <s v="No"/>
    <s v="No"/>
    <n v="2"/>
    <s v="Yes"/>
    <d v="1961-07-21T00:00:00"/>
    <x v="14"/>
    <x v="0"/>
    <s v="tier - 3"/>
    <x v="2"/>
  </r>
  <r>
    <s v="Id16"/>
    <s v="Viau-Dupuis, Mr.  Philippe"/>
    <n v="39.9"/>
    <x v="0"/>
    <n v="11.32"/>
    <x v="0"/>
    <s v="No"/>
    <s v="No"/>
    <s v="No"/>
    <n v="0"/>
    <s v="Yes"/>
    <d v="1962-06-27T00:00:00"/>
    <x v="15"/>
    <x v="0"/>
    <s v="tier - 3"/>
    <x v="3"/>
  </r>
  <r>
    <s v="Id17"/>
    <s v="Cronin, Ms.  Jennifer A."/>
    <n v="33.799999999999997"/>
    <x v="0"/>
    <n v="7.67"/>
    <x v="0"/>
    <s v="No"/>
    <s v="No"/>
    <s v="No"/>
    <n v="3"/>
    <s v="Yes"/>
    <d v="1958-05-16T00:00:00"/>
    <x v="16"/>
    <x v="1"/>
    <s v="tier - 3"/>
    <x v="3"/>
  </r>
  <r>
    <s v="Id18"/>
    <s v="Noordstar, Ms.  Christina M."/>
    <n v="36.765000000000001"/>
    <x v="0"/>
    <n v="7.29"/>
    <x v="0"/>
    <s v="Yes"/>
    <s v="No"/>
    <s v="Yes"/>
    <n v="1"/>
    <s v="Yes"/>
    <d v="1963-04-05T00:00:00"/>
    <x v="17"/>
    <x v="0"/>
    <s v="tier - 3"/>
    <x v="2"/>
  </r>
  <r>
    <s v="Id19"/>
    <s v="Boudalia, Mr.  Said Sr."/>
    <n v="36.954999999999998"/>
    <x v="0"/>
    <n v="4.72"/>
    <x v="2"/>
    <s v="Yes"/>
    <s v="No"/>
    <s v="No"/>
    <n v="1"/>
    <s v="Yes"/>
    <d v="1964-03-07T00:00:00"/>
    <x v="18"/>
    <x v="0"/>
    <s v="tier - 3"/>
    <x v="1"/>
  </r>
  <r>
    <s v="Id20"/>
    <s v="Flor, Mr.  John"/>
    <n v="42.9"/>
    <x v="0"/>
    <n v="11.41"/>
    <x v="0"/>
    <s v="No"/>
    <s v="No"/>
    <s v="No"/>
    <n v="0"/>
    <s v="Yes"/>
    <d v="1971-02-27T00:00:00"/>
    <x v="19"/>
    <x v="0"/>
    <s v="tier - 2"/>
    <x v="0"/>
  </r>
  <r>
    <s v="Id21"/>
    <s v="Fennon, Mr.  Myles"/>
    <n v="36.299999999999997"/>
    <x v="0"/>
    <n v="11.5"/>
    <x v="0"/>
    <s v="Yes"/>
    <s v="No"/>
    <s v="No"/>
    <n v="2"/>
    <s v="Yes"/>
    <d v="1961-01-13T00:00:00"/>
    <x v="20"/>
    <x v="0"/>
    <s v="tier - 3"/>
    <x v="3"/>
  </r>
  <r>
    <s v="Id22"/>
    <s v="Hribar, Ms.  Madelyn C"/>
    <n v="32.200000000000003"/>
    <x v="0"/>
    <n v="6.22"/>
    <x v="1"/>
    <s v="Yes"/>
    <s v="No"/>
    <s v="No"/>
    <n v="2"/>
    <s v="Yes"/>
    <d v="1959-12-04T00:00:00"/>
    <x v="21"/>
    <x v="1"/>
    <s v="tier - 1"/>
    <x v="3"/>
  </r>
  <r>
    <s v="Id23"/>
    <s v="Tassello, Ms.  Nicole"/>
    <n v="31.3"/>
    <x v="0"/>
    <n v="11.38"/>
    <x v="0"/>
    <s v="No"/>
    <s v="No"/>
    <s v="No"/>
    <n v="3"/>
    <s v="Yes"/>
    <d v="1958-11-03T00:00:00"/>
    <x v="22"/>
    <x v="1"/>
    <s v="tier - 1"/>
    <x v="3"/>
  </r>
  <r>
    <s v="Id24"/>
    <s v="Mauricette, Mr.  Eric A."/>
    <n v="41.8"/>
    <x v="0"/>
    <n v="7.89"/>
    <x v="0"/>
    <s v="Yes"/>
    <s v="No"/>
    <s v="No"/>
    <n v="2"/>
    <s v="Yes"/>
    <d v="1970-10-28T00:00:00"/>
    <x v="23"/>
    <x v="0"/>
    <s v="tier - 2"/>
    <x v="0"/>
  </r>
  <r>
    <s v="Id25"/>
    <s v="Garcia, Mr.  Emiliano I."/>
    <n v="35.090000000000003"/>
    <x v="0"/>
    <n v="4.38"/>
    <x v="2"/>
    <s v="Yes"/>
    <s v="No"/>
    <s v="No"/>
    <n v="2"/>
    <s v="Yes"/>
    <d v="1959-09-14T00:00:00"/>
    <x v="24"/>
    <x v="1"/>
    <s v="tier - 1"/>
    <x v="0"/>
  </r>
  <r>
    <s v="Id26"/>
    <s v="Airoldi, Mr.  Adam"/>
    <n v="33.880000000000003"/>
    <x v="0"/>
    <n v="7.01"/>
    <x v="0"/>
    <s v="No"/>
    <s v="No"/>
    <s v="No"/>
    <n v="3"/>
    <s v="Yes"/>
    <d v="1958-08-15T00:00:00"/>
    <x v="25"/>
    <x v="1"/>
    <s v="tier - 3"/>
    <x v="0"/>
  </r>
  <r>
    <s v="Id27"/>
    <s v="Cater-Cyker, Mr.  Zach"/>
    <n v="30.875"/>
    <x v="0"/>
    <n v="11.88"/>
    <x v="0"/>
    <s v="No"/>
    <s v="No"/>
    <s v="No"/>
    <n v="0"/>
    <s v="Yes"/>
    <d v="1960-07-17T00:00:00"/>
    <x v="26"/>
    <x v="0"/>
    <s v="tier - 1"/>
    <x v="1"/>
  </r>
  <r>
    <s v="Id28"/>
    <s v="Hamm, Ms.  Stephanie W."/>
    <n v="36.86"/>
    <x v="0"/>
    <n v="5.19"/>
    <x v="2"/>
    <s v="Yes"/>
    <s v="No"/>
    <s v="Yes"/>
    <n v="1"/>
    <s v="Yes"/>
    <d v="1969-06-23T00:00:00"/>
    <x v="27"/>
    <x v="0"/>
    <s v="tier - 3"/>
    <x v="1"/>
  </r>
  <r>
    <s v="Id29"/>
    <s v="Cox, Mr.  Stephen"/>
    <n v="35.86"/>
    <x v="0"/>
    <n v="6.74"/>
    <x v="0"/>
    <s v="Yes"/>
    <s v="No"/>
    <s v="No"/>
    <n v="2"/>
    <s v="Yes"/>
    <d v="1961-05-08T00:00:00"/>
    <x v="28"/>
    <x v="0"/>
    <s v="tier - 1"/>
    <x v="0"/>
  </r>
  <r>
    <s v="Id30"/>
    <s v="Sachrajda, Ms.  Natalie"/>
    <n v="37.049999999999997"/>
    <x v="0"/>
    <n v="8.44"/>
    <x v="0"/>
    <s v="No"/>
    <s v="No"/>
    <s v="No"/>
    <n v="0"/>
    <s v="Yes"/>
    <d v="1971-04-06T00:00:00"/>
    <x v="29"/>
    <x v="0"/>
    <s v="tier - 3"/>
    <x v="2"/>
  </r>
  <r>
    <s v="Id31"/>
    <s v="Gareri, Ms.  Nicole J."/>
    <n v="43.89"/>
    <x v="0"/>
    <n v="8.7100000000000009"/>
    <x v="0"/>
    <s v="No"/>
    <s v="No"/>
    <s v="No"/>
    <n v="0"/>
    <s v="Yes"/>
    <d v="1978-03-17T00:00:00"/>
    <x v="30"/>
    <x v="0"/>
    <s v="tier - 1"/>
    <x v="0"/>
  </r>
  <r>
    <s v="Id32"/>
    <s v="Welch, Mr.  Jefferson D"/>
    <n v="42.35"/>
    <x v="0"/>
    <n v="5.08"/>
    <x v="2"/>
    <s v="Yes"/>
    <s v="No"/>
    <s v="No"/>
    <n v="0"/>
    <s v="Yes"/>
    <d v="1976-02-02T00:00:00"/>
    <x v="31"/>
    <x v="0"/>
    <s v="tier - 3"/>
    <x v="0"/>
  </r>
  <r>
    <s v="Id33"/>
    <s v="Prindiville, Mr.  Brendan D."/>
    <n v="31.35"/>
    <x v="0"/>
    <n v="6.86"/>
    <x v="0"/>
    <s v="No"/>
    <s v="No"/>
    <s v="No"/>
    <n v="0"/>
    <s v="Yes"/>
    <d v="1962-01-04T00:00:00"/>
    <x v="32"/>
    <x v="0"/>
    <s v="tier - 1"/>
    <x v="1"/>
  </r>
  <r>
    <s v="Id34"/>
    <s v="Kincaid, Ms.  Courtney"/>
    <n v="47.6"/>
    <x v="0"/>
    <n v="5.95"/>
    <x v="1"/>
    <s v="Yes"/>
    <s v="No"/>
    <s v="No"/>
    <n v="0"/>
    <s v="Yes"/>
    <d v="1985-12-30T00:00:00"/>
    <x v="33"/>
    <x v="1"/>
    <s v="tier - 3"/>
    <x v="3"/>
  </r>
  <r>
    <s v="Id35"/>
    <s v="Bruestle, Ms.  Sydney L."/>
    <n v="46.2"/>
    <x v="0"/>
    <n v="6.09"/>
    <x v="1"/>
    <s v="No"/>
    <s v="No"/>
    <s v="Yes"/>
    <n v="1"/>
    <s v="Yes"/>
    <d v="1979-11-12T00:00:00"/>
    <x v="34"/>
    <x v="1"/>
    <s v="tier - 1"/>
    <x v="0"/>
  </r>
  <r>
    <s v="Id36"/>
    <s v="Lachance, Mr.  Julien"/>
    <n v="32.015000000000001"/>
    <x v="0"/>
    <n v="11.75"/>
    <x v="0"/>
    <s v="No"/>
    <s v="No"/>
    <s v="No"/>
    <n v="0"/>
    <s v="Yes"/>
    <d v="1960-10-21T00:00:00"/>
    <x v="35"/>
    <x v="1"/>
    <s v="tier - 2"/>
    <x v="4"/>
  </r>
  <r>
    <s v="Id37"/>
    <s v="Eason, Mr.  Ryan M"/>
    <n v="40.564999999999998"/>
    <x v="0"/>
    <n v="7.37"/>
    <x v="0"/>
    <s v="No"/>
    <s v="No"/>
    <s v="No"/>
    <n v="0"/>
    <s v="Yes"/>
    <d v="1974-09-09T00:00:00"/>
    <x v="36"/>
    <x v="1"/>
    <s v="tier - 2"/>
    <x v="1"/>
  </r>
  <r>
    <s v="Id38"/>
    <s v="Grummon, Ms.  Anna H."/>
    <n v="32.450000000000003"/>
    <x v="0"/>
    <n v="11.91"/>
    <x v="0"/>
    <s v="No"/>
    <s v="No"/>
    <s v="No"/>
    <n v="0"/>
    <s v="Yes"/>
    <d v="1962-08-17T00:00:00"/>
    <x v="37"/>
    <x v="1"/>
    <s v="tier - 2"/>
    <x v="0"/>
  </r>
  <r>
    <s v="Id39"/>
    <s v="Vanwechel, Ms.  Samantha"/>
    <n v="34.96"/>
    <x v="0"/>
    <n v="6.52"/>
    <x v="0"/>
    <s v="No"/>
    <s v="No"/>
    <s v="No"/>
    <n v="0"/>
    <s v="Yes"/>
    <d v="1971-07-13T00:00:00"/>
    <x v="38"/>
    <x v="1"/>
    <s v="tier - 3"/>
    <x v="2"/>
  </r>
  <r>
    <s v="Id40"/>
    <s v="Fisher, Mr.  Robert"/>
    <n v="35.5"/>
    <x v="0"/>
    <n v="5.14"/>
    <x v="2"/>
    <s v="No"/>
    <s v="No"/>
    <s v="Yes"/>
    <n v="1"/>
    <s v="Yes"/>
    <d v="1993-06-11T00:00:00"/>
    <x v="39"/>
    <x v="1"/>
    <s v="tier - 2"/>
    <x v="3"/>
  </r>
  <r>
    <s v="Id41"/>
    <s v="Jenkins, Mr.  James R."/>
    <n v="52.58"/>
    <x v="0"/>
    <n v="4.1900000000000004"/>
    <x v="2"/>
    <s v="No"/>
    <s v="yes"/>
    <s v="No"/>
    <n v="1"/>
    <s v="Yes"/>
    <d v="2000-05-02T00:00:00"/>
    <x v="40"/>
    <x v="1"/>
    <s v="tier - 3"/>
    <x v="0"/>
  </r>
  <r>
    <s v="Id42"/>
    <s v="Peters, Ms.  Roseann"/>
    <n v="35.200000000000003"/>
    <x v="0"/>
    <n v="11.68"/>
    <x v="0"/>
    <s v="Yes"/>
    <s v="No"/>
    <s v="No"/>
    <n v="0"/>
    <s v="Yes"/>
    <d v="1967-04-14T00:00:00"/>
    <x v="41"/>
    <x v="1"/>
    <s v="tier - 3"/>
    <x v="0"/>
  </r>
  <r>
    <s v="Id43"/>
    <s v="Aha, Ms.  Nicole"/>
    <n v="38.06"/>
    <x v="0"/>
    <n v="6.98"/>
    <x v="0"/>
    <s v="No"/>
    <s v="No"/>
    <s v="No"/>
    <n v="0"/>
    <s v="Yes"/>
    <d v="1971-03-29T00:00:00"/>
    <x v="42"/>
    <x v="1"/>
    <s v="tier - 2"/>
    <x v="0"/>
  </r>
  <r>
    <s v="Id44"/>
    <s v="McElwain, Mr.  Spencer"/>
    <n v="34.21"/>
    <x v="0"/>
    <n v="8.34"/>
    <x v="0"/>
    <s v="No"/>
    <s v="No"/>
    <s v="No"/>
    <n v="0"/>
    <s v="Yes"/>
    <d v="1968-02-24T00:00:00"/>
    <x v="43"/>
    <x v="1"/>
    <s v="tier - 1"/>
    <x v="0"/>
  </r>
  <r>
    <s v="Id45"/>
    <s v="Januszewski, Mr.  Eric W"/>
    <n v="38.94"/>
    <x v="0"/>
    <n v="8.49"/>
    <x v="0"/>
    <s v="Yes"/>
    <s v="No"/>
    <s v="No"/>
    <n v="1"/>
    <s v="Yes"/>
    <d v="1975-01-01T00:00:00"/>
    <x v="44"/>
    <x v="1"/>
    <s v="tier - 2"/>
    <x v="0"/>
  </r>
  <r>
    <s v="Id46"/>
    <s v="Rohne, Ms.  Brianna L"/>
    <n v="30.21"/>
    <x v="0"/>
    <n v="5.34"/>
    <x v="2"/>
    <s v="Yes"/>
    <s v="No"/>
    <s v="No"/>
    <n v="1"/>
    <s v="Yes"/>
    <d v="1988-12-16T00:00:00"/>
    <x v="45"/>
    <x v="1"/>
    <s v="tier - 1"/>
    <x v="1"/>
  </r>
  <r>
    <s v="Id47"/>
    <s v="O'Grady, Mr.  Thomas J."/>
    <n v="33.630000000000003"/>
    <x v="0"/>
    <n v="4.43"/>
    <x v="2"/>
    <s v="Yes"/>
    <s v="No"/>
    <s v="No"/>
    <n v="2"/>
    <s v="Yes"/>
    <d v="1966-11-05T00:00:00"/>
    <x v="46"/>
    <x v="1"/>
    <s v="tier - 2"/>
    <x v="1"/>
  </r>
  <r>
    <s v="Id48"/>
    <s v="Peters, Ms.  Melissa L"/>
    <n v="40.369999999999997"/>
    <x v="0"/>
    <n v="4.47"/>
    <x v="2"/>
    <s v="No"/>
    <s v="No"/>
    <s v="No"/>
    <n v="0"/>
    <s v="Yes"/>
    <d v="1980-10-10T00:00:00"/>
    <x v="47"/>
    <x v="1"/>
    <s v="tier - 1"/>
    <x v="0"/>
  </r>
  <r>
    <s v="Id49"/>
    <s v="De Simone, Mr.  Flavio"/>
    <n v="53.09"/>
    <x v="0"/>
    <n v="4.82"/>
    <x v="2"/>
    <s v="Yes"/>
    <s v="No"/>
    <s v="No"/>
    <n v="2"/>
    <s v="Yes"/>
    <d v="1966-09-02T00:00:00"/>
    <x v="48"/>
    <x v="1"/>
    <s v="tier - 3"/>
    <x v="1"/>
  </r>
  <r>
    <s v="Id50"/>
    <s v="Beckett, Mr.  Ryan"/>
    <n v="31.79"/>
    <x v="0"/>
    <n v="5.51"/>
    <x v="2"/>
    <s v="Yes"/>
    <s v="No"/>
    <s v="No"/>
    <n v="2"/>
    <s v="Yes"/>
    <d v="1966-08-25T00:00:00"/>
    <x v="49"/>
    <x v="1"/>
    <s v="tier - 2"/>
    <x v="0"/>
  </r>
  <r>
    <s v="Id51"/>
    <s v="Sobrilsky, Mr.  Anthony J."/>
    <n v="41.895000000000003"/>
    <x v="0"/>
    <n v="10.87"/>
    <x v="0"/>
    <s v="Yes"/>
    <s v="No"/>
    <s v="No"/>
    <n v="1"/>
    <s v="Yes"/>
    <d v="1986-07-29T00:00:00"/>
    <x v="50"/>
    <x v="1"/>
    <s v="tier - 1"/>
    <x v="5"/>
  </r>
  <r>
    <s v="Id52"/>
    <s v="Wang, Ms.  Alex"/>
    <n v="31.16"/>
    <x v="0"/>
    <n v="9.34"/>
    <x v="0"/>
    <s v="No"/>
    <s v="No"/>
    <s v="No"/>
    <n v="0"/>
    <s v="Yes"/>
    <d v="1965-06-22T00:00:00"/>
    <x v="51"/>
    <x v="1"/>
    <s v="tier - 2"/>
    <x v="1"/>
  </r>
  <r>
    <s v="Id53"/>
    <s v="Campa, Mr.  David"/>
    <n v="34.104999999999997"/>
    <x v="0"/>
    <n v="5.03"/>
    <x v="2"/>
    <s v="Yes"/>
    <s v="No"/>
    <s v="Yes"/>
    <n v="1"/>
    <s v="Yes"/>
    <d v="1969-05-03T00:00:00"/>
    <x v="52"/>
    <x v="1"/>
    <s v="tier - 2"/>
    <x v="4"/>
  </r>
  <r>
    <s v="Id54"/>
    <s v="Clifford, Mr.  Andrew B"/>
    <n v="51.93"/>
    <x v="0"/>
    <n v="11.05"/>
    <x v="0"/>
    <s v="No"/>
    <s v="No"/>
    <s v="No"/>
    <n v="0"/>
    <s v="Yes"/>
    <d v="1965-04-29T00:00:00"/>
    <x v="53"/>
    <x v="1"/>
    <s v="tier - 2"/>
    <x v="3"/>
  </r>
  <r>
    <s v="Id55"/>
    <s v="Dalmata, Ms.  Dara E"/>
    <n v="38.950000000000003"/>
    <x v="0"/>
    <n v="11.95"/>
    <x v="0"/>
    <s v="No"/>
    <s v="No"/>
    <s v="No"/>
    <n v="0"/>
    <s v="Yes"/>
    <d v="1978-03-04T00:00:00"/>
    <x v="54"/>
    <x v="0"/>
    <s v="tier - 2"/>
    <x v="1"/>
  </r>
  <r>
    <s v="Id56"/>
    <s v="Vishik, Ms.  Inna"/>
    <n v="36.630000000000003"/>
    <x v="0"/>
    <n v="7.72"/>
    <x v="0"/>
    <s v="Yes"/>
    <s v="No"/>
    <s v="No"/>
    <n v="1"/>
    <s v="Yes"/>
    <d v="1975-02-23T00:00:00"/>
    <x v="55"/>
    <x v="0"/>
    <s v="tier - 3"/>
    <x v="0"/>
  </r>
  <r>
    <s v="Id57"/>
    <s v="Schorr, Mr.  Ari"/>
    <n v="34.200000000000003"/>
    <x v="0"/>
    <n v="5.75"/>
    <x v="1"/>
    <s v="No"/>
    <s v="No"/>
    <s v="No"/>
    <n v="2"/>
    <s v="Yes"/>
    <d v="1972-01-10T00:00:00"/>
    <x v="56"/>
    <x v="0"/>
    <s v="tier - 1"/>
    <x v="3"/>
  </r>
  <r>
    <s v="Id58"/>
    <s v="Lusardi, Ms.  Lindsey"/>
    <n v="50.63"/>
    <x v="0"/>
    <n v="11.89"/>
    <x v="0"/>
    <s v="No"/>
    <s v="No"/>
    <s v="No"/>
    <n v="0"/>
    <s v="Yes"/>
    <d v="1965-12-29T00:00:00"/>
    <x v="57"/>
    <x v="0"/>
    <s v="tier - 2"/>
    <x v="3"/>
  </r>
  <r>
    <s v="Id59"/>
    <s v="Rayner, Mr.  Kenny"/>
    <n v="36.479999999999997"/>
    <x v="0"/>
    <n v="6.2"/>
    <x v="1"/>
    <s v="No"/>
    <s v="No"/>
    <s v="No"/>
    <n v="0"/>
    <s v="Yes"/>
    <d v="1977-11-21T00:00:00"/>
    <x v="58"/>
    <x v="0"/>
    <s v="tier - 2"/>
    <x v="1"/>
  </r>
  <r>
    <s v="Id60"/>
    <s v="Voghel, Ms.  Louise"/>
    <n v="54.82"/>
    <x v="0"/>
    <n v="10.61"/>
    <x v="0"/>
    <s v="No"/>
    <s v="No"/>
    <s v="No"/>
    <n v="0"/>
    <s v="Yes"/>
    <d v="1971-10-03T00:00:00"/>
    <x v="59"/>
    <x v="0"/>
    <s v="tier - 3"/>
    <x v="3"/>
  </r>
  <r>
    <s v="Id61"/>
    <s v="Rieth, Mr.  Cameron"/>
    <n v="38.06"/>
    <x v="0"/>
    <n v="6.04"/>
    <x v="1"/>
    <s v="No"/>
    <s v="No"/>
    <s v="Yes"/>
    <n v="1"/>
    <s v="Yes"/>
    <d v="1979-09-27T00:00:00"/>
    <x v="60"/>
    <x v="0"/>
    <s v="tier - 3"/>
    <x v="0"/>
  </r>
  <r>
    <s v="Id62"/>
    <s v="Gollotto, Ms.  Katie T."/>
    <n v="51.48"/>
    <x v="0"/>
    <n v="9.33"/>
    <x v="0"/>
    <s v="Yes"/>
    <s v="No"/>
    <s v="No"/>
    <n v="0"/>
    <s v="Yes"/>
    <d v="1967-08-27T00:00:00"/>
    <x v="61"/>
    <x v="0"/>
    <s v="tier - 3"/>
    <x v="3"/>
  </r>
  <r>
    <s v="Id63"/>
    <s v="Dunn, Ms.  Casey"/>
    <n v="52.06"/>
    <x v="0"/>
    <n v="11.47"/>
    <x v="0"/>
    <s v="No"/>
    <s v="No"/>
    <s v="No"/>
    <n v="0"/>
    <s v="Yes"/>
    <d v="1968-07-03T00:00:00"/>
    <x v="62"/>
    <x v="0"/>
    <s v="tier - 2"/>
    <x v="3"/>
  </r>
  <r>
    <s v="Id64"/>
    <s v="Blitzer, Mr.  David"/>
    <n v="30.684999999999999"/>
    <x v="0"/>
    <n v="7.02"/>
    <x v="0"/>
    <s v="Yes"/>
    <s v="No"/>
    <s v="No"/>
    <n v="0"/>
    <s v="Yes"/>
    <d v="1967-06-28T00:00:00"/>
    <x v="63"/>
    <x v="0"/>
    <s v="tier - 2"/>
    <x v="4"/>
  </r>
  <r>
    <s v="Id65"/>
    <s v="Smith, Mr.  Bryson C."/>
    <n v="36.08"/>
    <x v="0"/>
    <n v="8.8000000000000007"/>
    <x v="0"/>
    <s v="Yes"/>
    <s v="No"/>
    <s v="No"/>
    <n v="1"/>
    <s v="Yes"/>
    <d v="1975-05-15T00:00:00"/>
    <x v="64"/>
    <x v="0"/>
    <s v="tier - 3"/>
    <x v="0"/>
  </r>
  <r>
    <s v="Id66"/>
    <s v="Hyland, Ms.  Megan"/>
    <n v="54.99"/>
    <x v="0"/>
    <n v="8.68"/>
    <x v="0"/>
    <s v="No"/>
    <s v="No"/>
    <s v="No"/>
    <n v="2"/>
    <s v="Yes"/>
    <d v="1973-04-18T00:00:00"/>
    <x v="65"/>
    <x v="0"/>
    <s v="tier - 1"/>
    <x v="3"/>
  </r>
  <r>
    <s v="Id67"/>
    <s v="Ducharme, Mr.  Daniel"/>
    <n v="35.97"/>
    <x v="0"/>
    <n v="6.12"/>
    <x v="1"/>
    <s v="No"/>
    <s v="No"/>
    <s v="Yes"/>
    <n v="1"/>
    <s v="Yes"/>
    <d v="1979-03-03T00:00:00"/>
    <x v="66"/>
    <x v="0"/>
    <s v="tier - 1"/>
    <x v="0"/>
  </r>
  <r>
    <s v="Id68"/>
    <s v="Johnson, Mr.  Steven M."/>
    <n v="45.54"/>
    <x v="0"/>
    <n v="5.4"/>
    <x v="2"/>
    <s v="Yes"/>
    <s v="No"/>
    <s v="Yes"/>
    <n v="1"/>
    <s v="Yes"/>
    <d v="1997-02-09T00:00:00"/>
    <x v="67"/>
    <x v="0"/>
    <s v="tier - 3"/>
    <x v="0"/>
  </r>
  <r>
    <s v="Id69"/>
    <s v="Mutz, Ms.  Jenna L."/>
    <n v="35.53"/>
    <x v="0"/>
    <n v="4.3600000000000003"/>
    <x v="2"/>
    <s v="Yes"/>
    <s v="No"/>
    <s v="No"/>
    <n v="0"/>
    <s v="Yes"/>
    <d v="1976-01-28T00:00:00"/>
    <x v="68"/>
    <x v="0"/>
    <s v="tier - 1"/>
    <x v="2"/>
  </r>
  <r>
    <s v="Id70"/>
    <s v="Lee, Mr.  Freeman"/>
    <n v="30.8"/>
    <x v="0"/>
    <n v="9.77"/>
    <x v="0"/>
    <s v="No"/>
    <s v="No"/>
    <s v="No"/>
    <n v="0"/>
    <s v="Yes"/>
    <d v="1968-12-19T00:00:00"/>
    <x v="69"/>
    <x v="0"/>
    <s v="tier - 3"/>
    <x v="0"/>
  </r>
  <r>
    <s v="Id71"/>
    <s v="Turner, Mr.  Jeff"/>
    <n v="38.39"/>
    <x v="0"/>
    <n v="4.25"/>
    <x v="2"/>
    <s v="No"/>
    <s v="No"/>
    <s v="No"/>
    <n v="1"/>
    <s v="Yes"/>
    <d v="1984-11-10T00:00:00"/>
    <x v="70"/>
    <x v="0"/>
    <s v="tier - 1"/>
    <x v="0"/>
  </r>
  <r>
    <s v="Id72"/>
    <s v="Rangel, Mr.  Elenilton V. Sr."/>
    <n v="32.299999999999997"/>
    <x v="0"/>
    <n v="4.76"/>
    <x v="2"/>
    <s v="No"/>
    <s v="No"/>
    <s v="No"/>
    <n v="2"/>
    <s v="Yes"/>
    <d v="1972-10-08T00:00:00"/>
    <x v="71"/>
    <x v="0"/>
    <s v="tier - 1"/>
    <x v="4"/>
  </r>
  <r>
    <s v="Id73"/>
    <s v="Lacey, Ms.  Maurya"/>
    <n v="48.8"/>
    <x v="0"/>
    <n v="6.22"/>
    <x v="1"/>
    <s v="Yes"/>
    <s v="No"/>
    <s v="No"/>
    <n v="2"/>
    <s v="Yes"/>
    <d v="1966-09-21T00:00:00"/>
    <x v="72"/>
    <x v="0"/>
    <s v="tier - 3"/>
    <x v="3"/>
  </r>
  <r>
    <s v="Id74"/>
    <s v="Stiger, Ms.  Samantha C"/>
    <n v="45.5"/>
    <x v="0"/>
    <n v="7.96"/>
    <x v="0"/>
    <s v="No"/>
    <s v="No"/>
    <s v="No"/>
    <n v="0"/>
    <s v="Yes"/>
    <d v="1962-08-22T00:00:00"/>
    <x v="73"/>
    <x v="0"/>
    <s v="tier - 3"/>
    <x v="3"/>
  </r>
  <r>
    <s v="Id75"/>
    <s v="Caldwell, Ms.  Bethany A"/>
    <n v="53.61"/>
    <x v="0"/>
    <n v="10.92"/>
    <x v="0"/>
    <s v="Yes"/>
    <s v="No"/>
    <s v="No"/>
    <n v="1"/>
    <s v="Yes"/>
    <d v="1975-07-29T00:00:00"/>
    <x v="74"/>
    <x v="0"/>
    <s v="tier - 1"/>
    <x v="3"/>
  </r>
  <r>
    <s v="Id76"/>
    <s v="Marmillod, Mr.  Yves"/>
    <n v="36.19"/>
    <x v="0"/>
    <n v="11.51"/>
    <x v="0"/>
    <s v="Yes"/>
    <s v="No"/>
    <s v="No"/>
    <n v="1"/>
    <s v="Yes"/>
    <d v="1975-06-14T00:00:00"/>
    <x v="75"/>
    <x v="0"/>
    <s v="tier - 2"/>
    <x v="0"/>
  </r>
  <r>
    <s v="Id77"/>
    <s v="Cloutier-Simons, Ms.  Danielle"/>
    <n v="34.6"/>
    <x v="0"/>
    <n v="5.99"/>
    <x v="1"/>
    <s v="Yes"/>
    <s v="No"/>
    <s v="No"/>
    <n v="0"/>
    <s v="Yes"/>
    <d v="1976-05-29T00:00:00"/>
    <x v="76"/>
    <x v="0"/>
    <s v="tier - 3"/>
    <x v="3"/>
  </r>
  <r>
    <s v="Id78"/>
    <s v="Vegas, Ms.  Julia"/>
    <n v="54.12"/>
    <x v="0"/>
    <n v="11.57"/>
    <x v="0"/>
    <s v="No"/>
    <s v="No"/>
    <s v="No"/>
    <n v="0"/>
    <s v="Yes"/>
    <d v="1974-04-24T00:00:00"/>
    <x v="77"/>
    <x v="0"/>
    <s v="tier - 1"/>
    <x v="3"/>
  </r>
  <r>
    <s v="Id79"/>
    <s v="Cochran, Mr.  Joshua"/>
    <n v="48.82"/>
    <x v="0"/>
    <n v="6.67"/>
    <x v="0"/>
    <s v="Yes"/>
    <s v="No"/>
    <s v="No"/>
    <n v="0"/>
    <s v="Yes"/>
    <d v="1967-03-22T00:00:00"/>
    <x v="78"/>
    <x v="0"/>
    <s v="tier - 2"/>
    <x v="3"/>
  </r>
  <r>
    <s v="Id80"/>
    <s v="Holtzapple, Ms.  Jennifer"/>
    <n v="51.01"/>
    <x v="0"/>
    <n v="9.1999999999999993"/>
    <x v="0"/>
    <s v="No"/>
    <s v="No"/>
    <s v="No"/>
    <n v="0"/>
    <s v="Yes"/>
    <d v="1971-02-16T00:00:00"/>
    <x v="79"/>
    <x v="0"/>
    <s v="tier - 2"/>
    <x v="3"/>
  </r>
  <r>
    <s v="Id81"/>
    <s v="Meyer, Ms.  Gwen M."/>
    <n v="45.65"/>
    <x v="0"/>
    <n v="5.1100000000000003"/>
    <x v="2"/>
    <s v="Yes"/>
    <s v="No"/>
    <s v="No"/>
    <n v="1"/>
    <s v="Yes"/>
    <d v="1964-01-07T00:00:00"/>
    <x v="80"/>
    <x v="0"/>
    <s v="tier - 2"/>
    <x v="3"/>
  </r>
  <r>
    <s v="Id82"/>
    <s v="Brickley, Mr.  Patrick"/>
    <n v="52.9"/>
    <x v="0"/>
    <n v="5.34"/>
    <x v="2"/>
    <s v="No"/>
    <s v="No"/>
    <s v="No"/>
    <n v="0"/>
    <s v="Yes"/>
    <d v="1977-12-27T00:00:00"/>
    <x v="81"/>
    <x v="0"/>
    <s v="tier - 2"/>
    <x v="3"/>
  </r>
  <r>
    <s v="Id83"/>
    <s v="Magee, Ms.  Kate"/>
    <n v="45.41"/>
    <x v="0"/>
    <n v="4.03"/>
    <x v="2"/>
    <s v="Yes"/>
    <s v="No"/>
    <s v="No"/>
    <n v="1"/>
    <s v="Yes"/>
    <d v="1964-11-06T00:00:00"/>
    <x v="82"/>
    <x v="0"/>
    <s v="tier - 3"/>
    <x v="3"/>
  </r>
  <r>
    <s v="Id84"/>
    <s v="Thoma, Mr.  Kevin"/>
    <n v="49.41"/>
    <x v="0"/>
    <n v="4.2300000000000004"/>
    <x v="2"/>
    <s v="Yes"/>
    <s v="No"/>
    <s v="Yes"/>
    <n v="1"/>
    <s v="Yes"/>
    <d v="1969-10-08T00:00:00"/>
    <x v="83"/>
    <x v="0"/>
    <s v="tier - 2"/>
    <x v="3"/>
  </r>
  <r>
    <s v="Id85"/>
    <s v="Heagy, Mr.  Stephen II"/>
    <n v="31.824999999999999"/>
    <x v="0"/>
    <n v="4.0599999999999996"/>
    <x v="2"/>
    <s v="No"/>
    <s v="No"/>
    <s v="No"/>
    <n v="2"/>
    <s v="Yes"/>
    <d v="1972-09-06T00:00:00"/>
    <x v="84"/>
    <x v="0"/>
    <s v="tier - 3"/>
    <x v="4"/>
  </r>
  <r>
    <s v="Id86"/>
    <s v="Regnier, Mr.  Philip"/>
    <n v="51.28"/>
    <x v="0"/>
    <n v="4.68"/>
    <x v="2"/>
    <s v="No"/>
    <s v="No"/>
    <s v="No"/>
    <n v="2"/>
    <s v="Yes"/>
    <d v="1972-08-12T00:00:00"/>
    <x v="85"/>
    <x v="0"/>
    <s v="tier - 2"/>
    <x v="3"/>
  </r>
  <r>
    <s v="Id87"/>
    <s v="Parendo, Mr.  Brett A"/>
    <n v="34.96"/>
    <x v="0"/>
    <n v="4.34"/>
    <x v="2"/>
    <s v="No"/>
    <s v="No"/>
    <s v="Yes"/>
    <n v="1"/>
    <s v="Yes"/>
    <d v="1979-07-11T00:00:00"/>
    <x v="86"/>
    <x v="0"/>
    <s v="tier - 3"/>
    <x v="6"/>
  </r>
  <r>
    <s v="Id88"/>
    <s v="Schell, Ms.  Rebecca"/>
    <n v="33.11"/>
    <x v="0"/>
    <n v="10.51"/>
    <x v="0"/>
    <s v="No"/>
    <s v="No"/>
    <s v="No"/>
    <n v="0"/>
    <s v="Yes"/>
    <d v="1974-06-05T00:00:00"/>
    <x v="87"/>
    <x v="0"/>
    <s v="tier - 2"/>
    <x v="0"/>
  </r>
  <r>
    <s v="Id89"/>
    <s v="Driscoll, Ms.  Kelley"/>
    <n v="54.74"/>
    <x v="0"/>
    <n v="5.84"/>
    <x v="1"/>
    <s v="Yes"/>
    <s v="No"/>
    <s v="Yes"/>
    <n v="1"/>
    <s v="Yes"/>
    <d v="1983-05-08T00:00:00"/>
    <x v="88"/>
    <x v="0"/>
    <s v="tier - 2"/>
    <x v="3"/>
  </r>
  <r>
    <s v="Id90"/>
    <s v="Mitchell, Ms.  Abigail K"/>
    <n v="32.56"/>
    <x v="0"/>
    <n v="5.41"/>
    <x v="2"/>
    <s v="No"/>
    <s v="No"/>
    <s v="Yes"/>
    <n v="1"/>
    <s v="Yes"/>
    <d v="1979-04-16T00:00:00"/>
    <x v="89"/>
    <x v="0"/>
    <s v="tier - 2"/>
    <x v="0"/>
  </r>
  <r>
    <s v="Id91"/>
    <s v="Cutler, Ms.  Hope"/>
    <n v="39.049999999999997"/>
    <x v="0"/>
    <n v="6.06"/>
    <x v="1"/>
    <s v="No"/>
    <s v="No"/>
    <s v="No"/>
    <n v="1"/>
    <s v="Yes"/>
    <d v="1992-03-04T00:00:00"/>
    <x v="90"/>
    <x v="0"/>
    <s v="tier - 2"/>
    <x v="0"/>
  </r>
  <r>
    <s v="Id92"/>
    <s v="Derian, Ms.  Elyse M."/>
    <n v="42.75"/>
    <x v="0"/>
    <n v="4.22"/>
    <x v="2"/>
    <s v="No"/>
    <s v="No"/>
    <s v="No"/>
    <n v="0"/>
    <s v="Yes"/>
    <d v="1999-02-02T00:00:00"/>
    <x v="91"/>
    <x v="0"/>
    <s v="tier - 1"/>
    <x v="2"/>
  </r>
  <r>
    <s v="Id93"/>
    <s v="Farina, Mr.  Nicholas"/>
    <n v="50.58"/>
    <x v="0"/>
    <n v="5.12"/>
    <x v="2"/>
    <s v="No"/>
    <s v="No"/>
    <s v="No"/>
    <n v="2"/>
    <s v="Yes"/>
    <d v="1972-01-10T00:00:00"/>
    <x v="92"/>
    <x v="0"/>
    <s v="tier - 3"/>
    <x v="3"/>
  </r>
  <r>
    <s v="Id94"/>
    <s v="Saunders, Mr.  David"/>
    <n v="30.495000000000001"/>
    <x v="0"/>
    <n v="4.57"/>
    <x v="2"/>
    <s v="Yes"/>
    <s v="No"/>
    <s v="No"/>
    <n v="0"/>
    <s v="Yes"/>
    <d v="1976-12-26T00:00:00"/>
    <x v="93"/>
    <x v="0"/>
    <s v="tier - 3"/>
    <x v="1"/>
  </r>
  <r>
    <s v="Id95"/>
    <s v="Kratz, Ms.  Natalie"/>
    <n v="48.31"/>
    <x v="0"/>
    <n v="9.58"/>
    <x v="0"/>
    <s v="Yes"/>
    <s v="No"/>
    <s v="No"/>
    <n v="2"/>
    <s v="Yes"/>
    <d v="1970-11-25T00:00:00"/>
    <x v="94"/>
    <x v="0"/>
    <s v="tier - 1"/>
    <x v="3"/>
  </r>
  <r>
    <s v="Id96"/>
    <s v="Boland, Mr.  Thomas"/>
    <n v="48.99"/>
    <x v="0"/>
    <n v="9.7799999999999994"/>
    <x v="0"/>
    <s v="Yes"/>
    <s v="No"/>
    <s v="No"/>
    <n v="1"/>
    <s v="Yes"/>
    <d v="1975-10-10T00:00:00"/>
    <x v="95"/>
    <x v="0"/>
    <s v="tier - 3"/>
    <x v="1"/>
  </r>
  <r>
    <s v="Id97"/>
    <s v="Van Hout, Ms.  Pamela J."/>
    <n v="38.39"/>
    <x v="0"/>
    <n v="4.1100000000000003"/>
    <x v="2"/>
    <s v="Yes"/>
    <s v="No"/>
    <s v="No"/>
    <n v="0"/>
    <s v="Yes"/>
    <d v="1985-09-03T00:00:00"/>
    <x v="96"/>
    <x v="0"/>
    <s v="tier - 2"/>
    <x v="0"/>
  </r>
  <r>
    <s v="Id98"/>
    <s v="Ramsey, Ms.  Jessica"/>
    <n v="44.34"/>
    <x v="0"/>
    <n v="4.0199999999999996"/>
    <x v="2"/>
    <s v="Yes"/>
    <s v="No"/>
    <s v="No"/>
    <n v="2"/>
    <s v="Yes"/>
    <d v="1966-08-12T00:00:00"/>
    <x v="97"/>
    <x v="0"/>
    <s v="tier - 3"/>
    <x v="3"/>
  </r>
  <r>
    <s v="Id99"/>
    <s v="Gage, Mr.  Ron N"/>
    <n v="41.51"/>
    <x v="0"/>
    <n v="6.92"/>
    <x v="0"/>
    <s v="No"/>
    <s v="No"/>
    <s v="No"/>
    <n v="0"/>
    <s v="Yes"/>
    <d v="1962-07-04T00:00:00"/>
    <x v="98"/>
    <x v="0"/>
    <s v="tier - 3"/>
    <x v="3"/>
  </r>
  <r>
    <s v="Id100"/>
    <s v="Gollins, Mr.  Daniel"/>
    <n v="48.2"/>
    <x v="0"/>
    <n v="4.84"/>
    <x v="2"/>
    <s v="No"/>
    <s v="No"/>
    <s v="No"/>
    <n v="0"/>
    <s v="Yes"/>
    <d v="1977-06-27T00:00:00"/>
    <x v="99"/>
    <x v="0"/>
    <s v="tier - 3"/>
    <x v="1"/>
  </r>
  <r>
    <s v="Id101"/>
    <s v="Benestad, Mr.  Brian"/>
    <n v="35.75"/>
    <x v="0"/>
    <n v="8"/>
    <x v="0"/>
    <s v="Yes"/>
    <s v="No"/>
    <s v="No"/>
    <n v="0"/>
    <s v="Yes"/>
    <d v="1981-05-04T00:00:00"/>
    <x v="100"/>
    <x v="0"/>
    <s v="tier - 3"/>
    <x v="0"/>
  </r>
  <r>
    <s v="Id102"/>
    <s v="Aviv, Ms.  Sari"/>
    <n v="53.81"/>
    <x v="0"/>
    <n v="8.77"/>
    <x v="0"/>
    <s v="Yes"/>
    <s v="No"/>
    <s v="No"/>
    <n v="0"/>
    <s v="Yes"/>
    <d v="1981-04-28T00:00:00"/>
    <x v="101"/>
    <x v="0"/>
    <s v="tier - 2"/>
    <x v="3"/>
  </r>
  <r>
    <s v="Id103"/>
    <s v="Burns, Mr.  Robert M."/>
    <n v="49.48"/>
    <x v="0"/>
    <n v="4.96"/>
    <x v="2"/>
    <s v="No"/>
    <s v="No"/>
    <s v="Yes"/>
    <n v="1"/>
    <s v="Yes"/>
    <d v="1979-03-18T00:00:00"/>
    <x v="102"/>
    <x v="0"/>
    <s v="tier - 3"/>
    <x v="1"/>
  </r>
  <r>
    <s v="Id104"/>
    <s v="Maldonado, Mr.  Ricardo"/>
    <n v="34.1"/>
    <x v="0"/>
    <n v="4.43"/>
    <x v="2"/>
    <s v="Yes"/>
    <s v="No"/>
    <s v="No"/>
    <n v="0"/>
    <s v="Yes"/>
    <d v="1985-02-21T00:00:00"/>
    <x v="103"/>
    <x v="0"/>
    <s v="tier - 2"/>
    <x v="3"/>
  </r>
  <r>
    <s v="Id105"/>
    <s v="Yitref, Mr.  Gedion"/>
    <n v="35.299999999999997"/>
    <x v="0"/>
    <n v="5.82"/>
    <x v="1"/>
    <s v="Yes"/>
    <s v="No"/>
    <s v="Yes"/>
    <n v="1"/>
    <s v="Yes"/>
    <d v="1983-01-14T00:00:00"/>
    <x v="104"/>
    <x v="0"/>
    <s v="tier - 2"/>
    <x v="3"/>
  </r>
  <r>
    <s v="Id106"/>
    <s v="Loudon-Brown, Mr.  Mark"/>
    <n v="43.83"/>
    <x v="0"/>
    <n v="6.03"/>
    <x v="1"/>
    <s v="Yes"/>
    <s v="No"/>
    <s v="No"/>
    <n v="2"/>
    <s v="Yes"/>
    <d v="1966-12-12T00:00:00"/>
    <x v="105"/>
    <x v="0"/>
    <s v="tier - 3"/>
    <x v="3"/>
  </r>
  <r>
    <s v="Id107"/>
    <s v="Sugathadasa, Mr.  Gamini P."/>
    <n v="50.07"/>
    <x v="0"/>
    <n v="9.27"/>
    <x v="0"/>
    <s v="No"/>
    <s v="No"/>
    <s v="No"/>
    <n v="0"/>
    <s v="Yes"/>
    <d v="1978-11-20T00:00:00"/>
    <x v="106"/>
    <x v="0"/>
    <s v="tier - 3"/>
    <x v="3"/>
  </r>
  <r>
    <s v="Id108"/>
    <s v="Ganley, Ms.  Emily J"/>
    <n v="32.774999999999999"/>
    <x v="0"/>
    <n v="5.53"/>
    <x v="2"/>
    <s v="No"/>
    <s v="No"/>
    <s v="No"/>
    <n v="0"/>
    <s v="Yes"/>
    <d v="1982-10-25T00:00:00"/>
    <x v="107"/>
    <x v="0"/>
    <s v="tier - 1"/>
    <x v="1"/>
  </r>
  <r>
    <s v="Id109"/>
    <s v="Potter, Ms.  Amanda"/>
    <n v="34.104999999999997"/>
    <x v="0"/>
    <n v="5.07"/>
    <x v="2"/>
    <s v="No"/>
    <s v="No"/>
    <s v="No"/>
    <n v="1"/>
    <s v="Yes"/>
    <d v="1987-09-08T00:00:00"/>
    <x v="108"/>
    <x v="1"/>
    <s v="tier - 3"/>
    <x v="1"/>
  </r>
  <r>
    <s v="Id110"/>
    <s v="Rasmussen, Mr.  Nicholas"/>
    <n v="48.93"/>
    <x v="0"/>
    <n v="11.17"/>
    <x v="0"/>
    <s v="Yes"/>
    <s v="No"/>
    <s v="No"/>
    <n v="1"/>
    <s v="Yes"/>
    <d v="1975-08-02T00:00:00"/>
    <x v="109"/>
    <x v="1"/>
    <s v="tier - 2"/>
    <x v="3"/>
  </r>
  <r>
    <s v="Id111"/>
    <s v="Robinson, Mr.  Knox"/>
    <n v="37.07"/>
    <x v="0"/>
    <n v="6.14"/>
    <x v="1"/>
    <s v="Yes"/>
    <s v="No"/>
    <s v="No"/>
    <n v="0"/>
    <s v="Yes"/>
    <d v="1985-07-22T00:00:00"/>
    <x v="110"/>
    <x v="0"/>
    <s v="tier - 2"/>
    <x v="0"/>
  </r>
  <r>
    <s v="Id112"/>
    <s v="Antonopoulos, Ms.  Yianna"/>
    <n v="51.51"/>
    <x v="0"/>
    <n v="6.26"/>
    <x v="1"/>
    <s v="Yes"/>
    <s v="No"/>
    <s v="Yes"/>
    <n v="1"/>
    <s v="Yes"/>
    <d v="1983-06-01T00:00:00"/>
    <x v="111"/>
    <x v="1"/>
    <s v="tier - 2"/>
    <x v="3"/>
  </r>
  <r>
    <s v="Id113"/>
    <s v="Groner, Ms.  Roberta"/>
    <n v="34.799999999999997"/>
    <x v="0"/>
    <n v="4.72"/>
    <x v="2"/>
    <s v="Yes"/>
    <s v="No"/>
    <s v="No"/>
    <n v="0"/>
    <s v="Yes"/>
    <d v="1985-05-17T00:00:00"/>
    <x v="112"/>
    <x v="1"/>
    <s v="tier - 1"/>
    <x v="3"/>
  </r>
  <r>
    <s v="Id114"/>
    <s v="Zywicki, Mr.  Benjamin P."/>
    <n v="36.67"/>
    <x v="0"/>
    <n v="5.18"/>
    <x v="2"/>
    <s v="No"/>
    <s v="No"/>
    <s v="No"/>
    <n v="1"/>
    <s v="Yes"/>
    <d v="1987-04-24T00:00:00"/>
    <x v="113"/>
    <x v="0"/>
    <s v="tier - 1"/>
    <x v="7"/>
  </r>
  <r>
    <s v="Id115"/>
    <s v="Cardinal, Mr.  Craig"/>
    <n v="30.9"/>
    <x v="0"/>
    <n v="9.4"/>
    <x v="0"/>
    <s v="No"/>
    <s v="No"/>
    <s v="No"/>
    <n v="2"/>
    <s v="Yes"/>
    <d v="1973-03-17T00:00:00"/>
    <x v="114"/>
    <x v="0"/>
    <s v="tier - 2"/>
    <x v="3"/>
  </r>
  <r>
    <s v="Id116"/>
    <s v="Alleman, Ms.  Ann"/>
    <n v="30.495000000000001"/>
    <x v="0"/>
    <n v="6.29"/>
    <x v="1"/>
    <s v="No"/>
    <s v="No"/>
    <s v="No"/>
    <n v="0"/>
    <s v="Yes"/>
    <d v="1977-02-12T00:00:00"/>
    <x v="115"/>
    <x v="1"/>
    <s v="tier - 1"/>
    <x v="1"/>
  </r>
  <r>
    <s v="Id117"/>
    <s v="Stroffolino, Mr.  Jamie P"/>
    <n v="44.88"/>
    <x v="0"/>
    <n v="6.04"/>
    <x v="1"/>
    <s v="No"/>
    <s v="No"/>
    <s v="Yes"/>
    <n v="1"/>
    <s v="Yes"/>
    <d v="2003-01-16T00:00:00"/>
    <x v="116"/>
    <x v="0"/>
    <s v="tier - 1"/>
    <x v="0"/>
  </r>
  <r>
    <s v="Id118"/>
    <s v="Clubb, Mr.  John"/>
    <n v="44.32"/>
    <x v="0"/>
    <n v="10.55"/>
    <x v="0"/>
    <s v="No"/>
    <s v="No"/>
    <s v="No"/>
    <n v="0"/>
    <s v="Yes"/>
    <d v="1968-12-29T00:00:00"/>
    <x v="117"/>
    <x v="1"/>
    <s v="tier - 2"/>
    <x v="3"/>
  </r>
  <r>
    <s v="Id119"/>
    <s v="McGoogan, Mr.  Charlie"/>
    <n v="46.39"/>
    <x v="0"/>
    <n v="5.09"/>
    <x v="2"/>
    <s v="No"/>
    <s v="No"/>
    <s v="No"/>
    <n v="0"/>
    <s v="Yes"/>
    <d v="1977-11-17T00:00:00"/>
    <x v="118"/>
    <x v="1"/>
    <s v="tier - 1"/>
    <x v="1"/>
  </r>
  <r>
    <s v="Id120"/>
    <s v="Keflezighi, Mr.  Meb"/>
    <n v="42.13"/>
    <x v="0"/>
    <n v="5.2"/>
    <x v="2"/>
    <s v="Yes"/>
    <s v="No"/>
    <s v="No"/>
    <n v="1"/>
    <s v="Yes"/>
    <d v="1995-10-07T00:00:00"/>
    <x v="119"/>
    <x v="0"/>
    <s v="tier - 3"/>
    <x v="0"/>
  </r>
  <r>
    <s v="Id121"/>
    <s v="Syed, Mr.  Aaqib L."/>
    <n v="30.78"/>
    <x v="0"/>
    <n v="8.4499999999999993"/>
    <x v="0"/>
    <s v="Yes"/>
    <s v="No"/>
    <s v="No"/>
    <n v="0"/>
    <s v="Yes"/>
    <d v="1981-09-05T00:00:00"/>
    <x v="120"/>
    <x v="0"/>
    <s v="tier - 2"/>
    <x v="6"/>
  </r>
  <r>
    <s v="Id122"/>
    <s v="Segal, Mr.  Craig A."/>
    <n v="31.35"/>
    <x v="0"/>
    <n v="9.5399999999999991"/>
    <x v="0"/>
    <s v="No"/>
    <s v="No"/>
    <s v="No"/>
    <n v="0"/>
    <s v="Yes"/>
    <d v="1978-08-12T00:00:00"/>
    <x v="121"/>
    <x v="0"/>
    <s v="tier - 2"/>
    <x v="5"/>
  </r>
  <r>
    <s v="Id123"/>
    <s v="Defranco, Ms.  Meredith"/>
    <n v="41.46"/>
    <x v="0"/>
    <n v="4.99"/>
    <x v="2"/>
    <s v="Yes"/>
    <s v="No"/>
    <s v="No"/>
    <n v="2"/>
    <s v="Yes"/>
    <d v="1966-07-24T00:00:00"/>
    <x v="122"/>
    <x v="1"/>
    <s v="tier - 2"/>
    <x v="3"/>
  </r>
  <r>
    <s v="Id124"/>
    <s v="Kells, Mr.  Doug"/>
    <n v="48"/>
    <x v="0"/>
    <n v="10.54"/>
    <x v="0"/>
    <s v="No"/>
    <s v="No"/>
    <s v="No"/>
    <n v="0"/>
    <s v="Yes"/>
    <d v="1978-06-05T00:00:00"/>
    <x v="123"/>
    <x v="1"/>
    <s v="tier - 3"/>
    <x v="3"/>
  </r>
  <r>
    <s v="Id125"/>
    <s v="Lawton, Ms.  Elizabeth J."/>
    <n v="49.13"/>
    <x v="0"/>
    <n v="4.54"/>
    <x v="2"/>
    <s v="No"/>
    <s v="No"/>
    <s v="No"/>
    <n v="0"/>
    <s v="Yes"/>
    <d v="1982-05-16T00:00:00"/>
    <x v="124"/>
    <x v="1"/>
    <s v="tier - 3"/>
    <x v="3"/>
  </r>
  <r>
    <s v="Id126"/>
    <s v="Bejar, Mr.  Matthew P"/>
    <n v="37.799999999999997"/>
    <x v="0"/>
    <n v="6.29"/>
    <x v="1"/>
    <s v="No"/>
    <s v="No"/>
    <s v="No"/>
    <n v="1"/>
    <s v="Yes"/>
    <d v="1992-04-30T00:00:00"/>
    <x v="125"/>
    <x v="0"/>
    <s v="tier - 3"/>
    <x v="3"/>
  </r>
  <r>
    <s v="Id127"/>
    <s v="Navarro Castro, Mr.  Guillermo Sr."/>
    <n v="38.299999999999997"/>
    <x v="0"/>
    <n v="9.51"/>
    <x v="0"/>
    <s v="No"/>
    <s v="No"/>
    <s v="No"/>
    <n v="0"/>
    <s v="Yes"/>
    <d v="1962-03-07T00:00:00"/>
    <x v="126"/>
    <x v="1"/>
    <s v="tier - 1"/>
    <x v="3"/>
  </r>
  <r>
    <s v="Id128"/>
    <s v="Tice, Mr.  Ryan C"/>
    <n v="32.774999999999999"/>
    <x v="0"/>
    <n v="4.72"/>
    <x v="2"/>
    <s v="No"/>
    <s v="No"/>
    <s v="No"/>
    <n v="0"/>
    <s v="Yes"/>
    <d v="1982-02-04T00:00:00"/>
    <x v="127"/>
    <x v="0"/>
    <s v="tier - 1"/>
    <x v="4"/>
  </r>
  <r>
    <s v="Id129"/>
    <s v="Wolf, Mr.  Dane"/>
    <n v="34.200000000000003"/>
    <x v="0"/>
    <n v="5.91"/>
    <x v="1"/>
    <s v="Yes"/>
    <s v="No"/>
    <s v="No"/>
    <n v="0"/>
    <s v="Yes"/>
    <d v="1985-01-20T00:00:00"/>
    <x v="128"/>
    <x v="0"/>
    <s v="tier - 3"/>
    <x v="6"/>
  </r>
  <r>
    <s v="Id130"/>
    <s v="Oppedal, Mr.  Jonas"/>
    <n v="30.2"/>
    <x v="0"/>
    <n v="9.58"/>
    <x v="0"/>
    <s v="No"/>
    <s v="No"/>
    <s v="No"/>
    <n v="0"/>
    <s v="Yes"/>
    <d v="1978-12-12T00:00:00"/>
    <x v="129"/>
    <x v="0"/>
    <s v="tier - 1"/>
    <x v="3"/>
  </r>
  <r>
    <s v="Id131"/>
    <s v="Wright, Mr.  George E"/>
    <n v="48.32"/>
    <x v="0"/>
    <n v="5.77"/>
    <x v="1"/>
    <s v="No"/>
    <s v="No"/>
    <s v="No"/>
    <n v="0"/>
    <s v="Yes"/>
    <d v="1980-11-24T00:00:00"/>
    <x v="130"/>
    <x v="1"/>
    <s v="tier - 3"/>
    <x v="3"/>
  </r>
  <r>
    <s v="Id132"/>
    <s v="Ellis, Ms.  Sara S"/>
    <n v="44.86"/>
    <x v="0"/>
    <n v="4.38"/>
    <x v="2"/>
    <s v="Yes"/>
    <s v="No"/>
    <s v="No"/>
    <n v="0"/>
    <s v="Yes"/>
    <d v="1976-10-15T00:00:00"/>
    <x v="131"/>
    <x v="1"/>
    <s v="tier - 3"/>
    <x v="3"/>
  </r>
  <r>
    <s v="Id133"/>
    <s v="Taormina, Mr.  Nick"/>
    <n v="52.15"/>
    <x v="0"/>
    <n v="5.65"/>
    <x v="2"/>
    <s v="No"/>
    <s v="No"/>
    <s v="No"/>
    <n v="1"/>
    <s v="Yes"/>
    <d v="1987-09-16T00:00:00"/>
    <x v="132"/>
    <x v="1"/>
    <s v="tier - 2"/>
    <x v="3"/>
  </r>
  <r>
    <s v="Id134"/>
    <s v="Lynch, Mr.  Timothy"/>
    <n v="41.12"/>
    <x v="0"/>
    <n v="7.54"/>
    <x v="0"/>
    <s v="Yes"/>
    <s v="No"/>
    <s v="No"/>
    <n v="0"/>
    <s v="Yes"/>
    <d v="1967-08-30T00:00:00"/>
    <x v="133"/>
    <x v="0"/>
    <s v="tier - 2"/>
    <x v="3"/>
  </r>
  <r>
    <s v="Id135"/>
    <s v="Tavella, Ms.  Becky L"/>
    <n v="38.39"/>
    <x v="0"/>
    <n v="5.1100000000000003"/>
    <x v="2"/>
    <s v="Yes"/>
    <s v="No"/>
    <s v="No"/>
    <n v="1"/>
    <s v="Yes"/>
    <d v="1964-07-06T00:00:00"/>
    <x v="134"/>
    <x v="1"/>
    <s v="tier - 2"/>
    <x v="3"/>
  </r>
  <r>
    <s v="Id136"/>
    <s v="Neufeld, Ms.  Steph K."/>
    <n v="46.85"/>
    <x v="0"/>
    <n v="4.25"/>
    <x v="2"/>
    <s v="No"/>
    <s v="No"/>
    <s v="Yes"/>
    <n v="1"/>
    <s v="Yes"/>
    <d v="1979-06-03T00:00:00"/>
    <x v="135"/>
    <x v="1"/>
    <s v="tier - 1"/>
    <x v="3"/>
  </r>
  <r>
    <s v="Id137"/>
    <s v="Walhovd, Ms.  Kristine B."/>
    <n v="42.24"/>
    <x v="0"/>
    <n v="5.55"/>
    <x v="2"/>
    <s v="No"/>
    <s v="yes"/>
    <s v="No"/>
    <n v="1"/>
    <s v="Yes"/>
    <d v="2004-05-05T00:00:00"/>
    <x v="136"/>
    <x v="1"/>
    <s v="tier - 2"/>
    <x v="0"/>
  </r>
  <r>
    <s v="Id138"/>
    <s v="Washburn, Mr.  Taylor B"/>
    <n v="34.39"/>
    <x v="0"/>
    <n v="5.78"/>
    <x v="1"/>
    <s v="No"/>
    <s v="No"/>
    <s v="No"/>
    <n v="0"/>
    <s v="Yes"/>
    <d v="1991-04-08T00:00:00"/>
    <x v="137"/>
    <x v="0"/>
    <s v="tier - 2"/>
    <x v="1"/>
  </r>
  <r>
    <s v="Id139"/>
    <s v="Mroz, Mr.  William"/>
    <n v="42.89"/>
    <x v="0"/>
    <n v="5.28"/>
    <x v="2"/>
    <s v="Yes"/>
    <s v="No"/>
    <s v="No"/>
    <n v="0"/>
    <s v="Yes"/>
    <d v="1976-03-15T00:00:00"/>
    <x v="138"/>
    <x v="1"/>
    <s v="tier - 2"/>
    <x v="1"/>
  </r>
  <r>
    <s v="Id140"/>
    <s v="Canaday, Mr.  Sage"/>
    <n v="36.299999999999997"/>
    <x v="0"/>
    <n v="5.39"/>
    <x v="2"/>
    <s v="No"/>
    <s v="No"/>
    <s v="No"/>
    <n v="0"/>
    <s v="Yes"/>
    <d v="1991-02-02T00:00:00"/>
    <x v="139"/>
    <x v="1"/>
    <s v="tier - 2"/>
    <x v="3"/>
  </r>
  <r>
    <s v="Id141"/>
    <s v="Atkins, Mr.  Cole"/>
    <n v="35.200000000000003"/>
    <x v="0"/>
    <n v="8.01"/>
    <x v="0"/>
    <s v="Yes"/>
    <s v="No"/>
    <s v="No"/>
    <n v="1"/>
    <s v="Yes"/>
    <d v="1986-12-20T00:00:00"/>
    <x v="140"/>
    <x v="0"/>
    <s v="tier - 3"/>
    <x v="0"/>
  </r>
  <r>
    <s v="Id142"/>
    <s v="Kropelnicki, Mr.  Jesse"/>
    <n v="53.62"/>
    <x v="0"/>
    <n v="5.21"/>
    <x v="2"/>
    <s v="No"/>
    <s v="No"/>
    <s v="No"/>
    <n v="0"/>
    <s v="Yes"/>
    <d v="1990-11-13T00:00:00"/>
    <x v="141"/>
    <x v="1"/>
    <s v="tier - 2"/>
    <x v="3"/>
  </r>
  <r>
    <s v="Id143"/>
    <s v="Braund, Ms.  Tammi J."/>
    <n v="36.67"/>
    <x v="0"/>
    <n v="6.27"/>
    <x v="1"/>
    <s v="No"/>
    <s v="No"/>
    <s v="No"/>
    <n v="0"/>
    <s v="Yes"/>
    <d v="1999-10-12T00:00:00"/>
    <x v="142"/>
    <x v="1"/>
    <s v="tier - 2"/>
    <x v="2"/>
  </r>
  <r>
    <s v="Id144"/>
    <s v="Anderson, Mr.  Matthew S."/>
    <n v="33.4"/>
    <x v="0"/>
    <n v="10.73"/>
    <x v="0"/>
    <s v="Yes"/>
    <s v="No"/>
    <s v="No"/>
    <n v="1"/>
    <s v="Yes"/>
    <d v="1986-09-21T00:00:00"/>
    <x v="143"/>
    <x v="0"/>
    <s v="tier - 2"/>
    <x v="3"/>
  </r>
  <r>
    <s v="Id145"/>
    <s v="Bilbrey, Mr.  Eric"/>
    <n v="42.71"/>
    <x v="0"/>
    <n v="10.52"/>
    <x v="0"/>
    <s v="No"/>
    <s v="No"/>
    <s v="No"/>
    <n v="0"/>
    <s v="Yes"/>
    <d v="1971-08-23T00:00:00"/>
    <x v="144"/>
    <x v="1"/>
    <s v="tier - 1"/>
    <x v="3"/>
  </r>
  <r>
    <s v="Id146"/>
    <s v="Curtis, Ms.  Valeria R"/>
    <n v="41.52"/>
    <x v="0"/>
    <n v="11.82"/>
    <x v="0"/>
    <s v="Yes"/>
    <s v="No"/>
    <s v="No"/>
    <n v="2"/>
    <s v="Yes"/>
    <d v="1970-07-22T00:00:00"/>
    <x v="145"/>
    <x v="1"/>
    <s v="tier - 3"/>
    <x v="3"/>
  </r>
  <r>
    <s v="Id147"/>
    <s v="Meyer, Mr.  Michael P"/>
    <n v="39.4"/>
    <x v="0"/>
    <n v="6.76"/>
    <x v="0"/>
    <s v="No"/>
    <s v="No"/>
    <s v="No"/>
    <n v="0"/>
    <s v="Yes"/>
    <d v="2002-06-17T00:00:00"/>
    <x v="146"/>
    <x v="0"/>
    <s v="tier - 3"/>
    <x v="3"/>
  </r>
  <r>
    <s v="Id148"/>
    <s v="Bardeesy, Mr.  Rami"/>
    <n v="46.45"/>
    <x v="0"/>
    <n v="5.62"/>
    <x v="2"/>
    <s v="No"/>
    <s v="No"/>
    <s v="No"/>
    <n v="0"/>
    <s v="Yes"/>
    <d v="1980-05-12T00:00:00"/>
    <x v="147"/>
    <x v="0"/>
    <s v="tier - 3"/>
    <x v="3"/>
  </r>
  <r>
    <s v="Id149"/>
    <s v="Shanahan, Mr.  Denis"/>
    <n v="35.75"/>
    <x v="0"/>
    <n v="4.1900000000000004"/>
    <x v="2"/>
    <s v="No"/>
    <s v="No"/>
    <s v="No"/>
    <n v="0"/>
    <s v="Yes"/>
    <d v="1989-04-30T00:00:00"/>
    <x v="148"/>
    <x v="0"/>
    <s v="tier - 2"/>
    <x v="0"/>
  </r>
  <r>
    <s v="Id150"/>
    <s v="Sutter, Mr.  Brian E"/>
    <n v="26.07"/>
    <x v="1"/>
    <n v="5.32"/>
    <x v="2"/>
    <s v="No"/>
    <s v="No"/>
    <s v="No"/>
    <n v="0"/>
    <s v="Yes"/>
    <d v="1980-03-16T00:00:00"/>
    <x v="149"/>
    <x v="0"/>
    <s v="tier - 2"/>
    <x v="0"/>
  </r>
  <r>
    <s v="Id151"/>
    <s v="Yesian, Ms.  Bonnie"/>
    <n v="36.54"/>
    <x v="0"/>
    <n v="4.46"/>
    <x v="2"/>
    <s v="Yes"/>
    <s v="No"/>
    <s v="No"/>
    <n v="1"/>
    <s v="Yes"/>
    <d v="1964-02-16T00:00:00"/>
    <x v="150"/>
    <x v="1"/>
    <s v="tier - 3"/>
    <x v="3"/>
  </r>
  <r>
    <s v="Id152"/>
    <s v="Meers, Mr.  Michael P"/>
    <n v="51.64"/>
    <x v="0"/>
    <n v="5.65"/>
    <x v="2"/>
    <s v="No"/>
    <s v="No"/>
    <s v="No"/>
    <n v="0"/>
    <s v="Yes"/>
    <d v="1989-01-08T00:00:00"/>
    <x v="151"/>
    <x v="1"/>
    <s v="tier - 3"/>
    <x v="3"/>
  </r>
  <r>
    <s v="Id153"/>
    <s v="Conlon, Mr.  Paul"/>
    <n v="42.83"/>
    <x v="0"/>
    <n v="6.04"/>
    <x v="1"/>
    <s v="No"/>
    <s v="No"/>
    <s v="No"/>
    <n v="2"/>
    <s v="Yes"/>
    <d v="1972-12-19T00:00:00"/>
    <x v="152"/>
    <x v="1"/>
    <s v="tier - 2"/>
    <x v="3"/>
  </r>
  <r>
    <s v="Id154"/>
    <s v="Arnstein, Mr.  Michael"/>
    <n v="40.15"/>
    <x v="0"/>
    <n v="5.76"/>
    <x v="1"/>
    <s v="No"/>
    <s v="No"/>
    <s v="No"/>
    <n v="1"/>
    <s v="Yes"/>
    <d v="1998-11-29T00:00:00"/>
    <x v="153"/>
    <x v="0"/>
    <s v="tier - 3"/>
    <x v="0"/>
  </r>
  <r>
    <s v="Id155"/>
    <s v="Jurek, Mr.  Samuel"/>
    <n v="27.8"/>
    <x v="1"/>
    <n v="4.3600000000000003"/>
    <x v="2"/>
    <s v="No"/>
    <s v="No"/>
    <s v="Yes"/>
    <n v="1"/>
    <s v="Yes"/>
    <d v="1979-10-09T00:00:00"/>
    <x v="154"/>
    <x v="0"/>
    <s v="tier - 2"/>
    <x v="3"/>
  </r>
  <r>
    <s v="Id156"/>
    <s v="Thill, Mr.  Matthew"/>
    <n v="45.81"/>
    <x v="0"/>
    <n v="4.76"/>
    <x v="2"/>
    <s v="Yes"/>
    <s v="No"/>
    <s v="Yes"/>
    <n v="1"/>
    <s v="Yes"/>
    <d v="1983-09-26T00:00:00"/>
    <x v="155"/>
    <x v="1"/>
    <s v="tier - 2"/>
    <x v="3"/>
  </r>
  <r>
    <s v="Id157"/>
    <s v="Glaz, Mr.  Daniel"/>
    <n v="34.43"/>
    <x v="0"/>
    <n v="10.82"/>
    <x v="0"/>
    <s v="Yes"/>
    <s v="No"/>
    <s v="No"/>
    <n v="1"/>
    <s v="Yes"/>
    <d v="1986-08-15T00:00:00"/>
    <x v="156"/>
    <x v="0"/>
    <s v="tier - 1"/>
    <x v="0"/>
  </r>
  <r>
    <s v="Id158"/>
    <s v="Sampson, Ms.  Syndy"/>
    <n v="41.33"/>
    <x v="0"/>
    <n v="4.01"/>
    <x v="2"/>
    <s v="Yes"/>
    <s v="No"/>
    <s v="No"/>
    <n v="0"/>
    <s v="Yes"/>
    <d v="1976-07-18T00:00:00"/>
    <x v="157"/>
    <x v="1"/>
    <s v="tier - 2"/>
    <x v="3"/>
  </r>
  <r>
    <s v="Id159"/>
    <s v="Duliba, Ms.  Aleksandra"/>
    <n v="31.92"/>
    <x v="0"/>
    <n v="5.12"/>
    <x v="2"/>
    <s v="Yes"/>
    <s v="No"/>
    <s v="No"/>
    <n v="1"/>
    <s v="Yes"/>
    <d v="1988-06-10T00:00:00"/>
    <x v="158"/>
    <x v="1"/>
    <s v="tier - 3"/>
    <x v="8"/>
  </r>
  <r>
    <s v="Id160"/>
    <s v="Tanguay, Mr.  Steeve T Sr."/>
    <n v="39.799999999999997"/>
    <x v="0"/>
    <n v="10.54"/>
    <x v="0"/>
    <s v="Yes"/>
    <s v="No"/>
    <s v="No"/>
    <n v="2"/>
    <s v="Yes"/>
    <d v="1970-05-28T00:00:00"/>
    <x v="159"/>
    <x v="1"/>
    <s v="tier - 3"/>
    <x v="3"/>
  </r>
  <r>
    <s v="Id161"/>
    <s v="McClelland, Mr.  Richard"/>
    <n v="42.82"/>
    <x v="0"/>
    <n v="4.21"/>
    <x v="2"/>
    <s v="No"/>
    <s v="No"/>
    <s v="No"/>
    <n v="0"/>
    <s v="Yes"/>
    <d v="1982-04-20T00:00:00"/>
    <x v="160"/>
    <x v="1"/>
    <s v="tier - 2"/>
    <x v="1"/>
  </r>
  <r>
    <s v="Id162"/>
    <s v="Gorman, Mr.  Aaron T"/>
    <n v="33.630000000000003"/>
    <x v="0"/>
    <n v="5.42"/>
    <x v="2"/>
    <s v="No"/>
    <s v="No"/>
    <s v="No"/>
    <n v="0"/>
    <s v="Yes"/>
    <d v="1990-03-16T00:00:00"/>
    <x v="161"/>
    <x v="0"/>
    <s v="tier - 2"/>
    <x v="9"/>
  </r>
  <r>
    <s v="Id163"/>
    <s v="Nishimura, Mr.  Akira"/>
    <n v="37.07"/>
    <x v="0"/>
    <n v="4.28"/>
    <x v="2"/>
    <s v="No"/>
    <s v="yes"/>
    <s v="No"/>
    <n v="1"/>
    <s v="Yes"/>
    <d v="2000-02-12T00:00:00"/>
    <x v="162"/>
    <x v="0"/>
    <s v="tier - 1"/>
    <x v="0"/>
  </r>
  <r>
    <s v="Id164"/>
    <s v="Brimble, Mr.  Ben"/>
    <n v="35.625"/>
    <x v="0"/>
    <n v="8.9"/>
    <x v="0"/>
    <s v="No"/>
    <s v="No"/>
    <s v="No"/>
    <n v="0"/>
    <s v="Yes"/>
    <d v="2002-01-27T00:00:00"/>
    <x v="163"/>
    <x v="0"/>
    <s v="tier - 2"/>
    <x v="1"/>
  </r>
  <r>
    <s v="Id165"/>
    <s v="Trenk, Ms.  Jana"/>
    <n v="42.69"/>
    <x v="0"/>
    <n v="4.8899999999999997"/>
    <x v="2"/>
    <s v="No"/>
    <s v="No"/>
    <s v="Yes"/>
    <n v="1"/>
    <s v="Yes"/>
    <d v="1979-12-03T00:00:00"/>
    <x v="164"/>
    <x v="1"/>
    <s v="tier - 1"/>
    <x v="3"/>
  </r>
  <r>
    <s v="Id166"/>
    <s v="Wittmann, Mr.  Jay T."/>
    <n v="37.869999999999997"/>
    <x v="0"/>
    <n v="4.29"/>
    <x v="2"/>
    <s v="Yes"/>
    <s v="No"/>
    <s v="Yes"/>
    <n v="1"/>
    <s v="Yes"/>
    <d v="1969-11-30T00:00:00"/>
    <x v="165"/>
    <x v="0"/>
    <s v="tier - 3"/>
    <x v="3"/>
  </r>
  <r>
    <s v="Id167"/>
    <s v="Tremblay, Ms.  Marie-Helene"/>
    <n v="40.61"/>
    <x v="0"/>
    <n v="8"/>
    <x v="0"/>
    <s v="Yes"/>
    <s v="No"/>
    <s v="No"/>
    <n v="1"/>
    <s v="Yes"/>
    <d v="1975-10-09T00:00:00"/>
    <x v="166"/>
    <x v="1"/>
    <s v="tier - 3"/>
    <x v="3"/>
  </r>
  <r>
    <s v="Id168"/>
    <s v="Scofield, Ms.  Bret R"/>
    <n v="30.78"/>
    <x v="0"/>
    <n v="4.67"/>
    <x v="2"/>
    <s v="Yes"/>
    <s v="No"/>
    <s v="No"/>
    <n v="0"/>
    <s v="Yes"/>
    <d v="1985-09-17T00:00:00"/>
    <x v="167"/>
    <x v="1"/>
    <s v="tier - 1"/>
    <x v="2"/>
  </r>
  <r>
    <s v="Id169"/>
    <s v="Yost, Mr.  Gardner L"/>
    <n v="49.49"/>
    <x v="0"/>
    <n v="4.5"/>
    <x v="2"/>
    <s v="No"/>
    <s v="No"/>
    <s v="No"/>
    <n v="0"/>
    <s v="Yes"/>
    <d v="1990-08-17T00:00:00"/>
    <x v="168"/>
    <x v="1"/>
    <s v="tier - 2"/>
    <x v="3"/>
  </r>
  <r>
    <s v="Id170"/>
    <s v="Torphy, Mr.  Bobby"/>
    <n v="37.619999999999997"/>
    <x v="0"/>
    <n v="6.32"/>
    <x v="1"/>
    <s v="Yes"/>
    <s v="yes"/>
    <s v="No"/>
    <n v="2"/>
    <s v="Yes"/>
    <d v="2000-07-05T00:00:00"/>
    <x v="169"/>
    <x v="0"/>
    <s v="tier - 3"/>
    <x v="10"/>
  </r>
  <r>
    <s v="Id171"/>
    <s v="Busby, Ms.  Natalie"/>
    <n v="36.08"/>
    <x v="0"/>
    <n v="6.1"/>
    <x v="1"/>
    <s v="Yes"/>
    <s v="No"/>
    <s v="No"/>
    <n v="1"/>
    <s v="Yes"/>
    <d v="1995-06-30T00:00:00"/>
    <x v="170"/>
    <x v="1"/>
    <s v="tier - 2"/>
    <x v="0"/>
  </r>
  <r>
    <s v="Id172"/>
    <s v="Nguyen, Ms.  Lina"/>
    <n v="33.5"/>
    <x v="0"/>
    <n v="5.4"/>
    <x v="2"/>
    <s v="No"/>
    <s v="No"/>
    <s v="No"/>
    <n v="0"/>
    <s v="Yes"/>
    <d v="1989-05-10T00:00:00"/>
    <x v="171"/>
    <x v="1"/>
    <s v="tier - 3"/>
    <x v="3"/>
  </r>
  <r>
    <s v="Id173"/>
    <s v="Hanley, Mr.  Zebulon"/>
    <n v="47.46"/>
    <x v="0"/>
    <n v="6.24"/>
    <x v="1"/>
    <s v="Yes"/>
    <s v="No"/>
    <s v="No"/>
    <n v="1"/>
    <s v="Yes"/>
    <d v="1988-04-17T00:00:00"/>
    <x v="172"/>
    <x v="1"/>
    <s v="tier - 1"/>
    <x v="3"/>
  </r>
  <r>
    <s v="Id174"/>
    <s v="Scheer, Ms.  Amanda"/>
    <n v="49.24"/>
    <x v="0"/>
    <n v="4.45"/>
    <x v="2"/>
    <s v="No"/>
    <s v="No"/>
    <s v="No"/>
    <n v="0"/>
    <s v="Yes"/>
    <d v="1991-03-01T00:00:00"/>
    <x v="173"/>
    <x v="1"/>
    <s v="tier - 2"/>
    <x v="3"/>
  </r>
  <r>
    <s v="Id175"/>
    <s v="Rankin, Mr.  Greg"/>
    <n v="54.4"/>
    <x v="0"/>
    <n v="5.22"/>
    <x v="2"/>
    <s v="No"/>
    <s v="No"/>
    <s v="No"/>
    <n v="1"/>
    <s v="Yes"/>
    <d v="1992-02-13T00:00:00"/>
    <x v="174"/>
    <x v="1"/>
    <s v="tier - 3"/>
    <x v="3"/>
  </r>
  <r>
    <s v="Id176"/>
    <s v="Ricardi, Mr.  John"/>
    <n v="35.53"/>
    <x v="0"/>
    <n v="4.6100000000000003"/>
    <x v="2"/>
    <s v="No"/>
    <s v="No"/>
    <s v="No"/>
    <n v="1"/>
    <s v="Yes"/>
    <d v="1992-01-25T00:00:00"/>
    <x v="175"/>
    <x v="0"/>
    <s v="tier - 1"/>
    <x v="0"/>
  </r>
  <r>
    <s v="Id177"/>
    <s v="Karkos, Ms.  Kelsey A."/>
    <n v="39.729999999999997"/>
    <x v="0"/>
    <n v="6.24"/>
    <x v="1"/>
    <s v="No"/>
    <s v="No"/>
    <s v="No"/>
    <n v="0"/>
    <s v="Yes"/>
    <d v="1977-12-13T00:00:00"/>
    <x v="176"/>
    <x v="1"/>
    <s v="tier - 1"/>
    <x v="3"/>
  </r>
  <r>
    <s v="Id178"/>
    <s v="Price-Dierksen, Ms.  Bronwen L"/>
    <n v="35.68"/>
    <x v="0"/>
    <n v="10.039999999999999"/>
    <x v="0"/>
    <s v="No"/>
    <s v="No"/>
    <s v="No"/>
    <n v="0"/>
    <s v="Yes"/>
    <d v="1968-11-22T00:00:00"/>
    <x v="177"/>
    <x v="1"/>
    <s v="tier - 1"/>
    <x v="3"/>
  </r>
  <r>
    <s v="Id179"/>
    <s v="Knispel, Ms.  Manuela"/>
    <n v="48.86"/>
    <x v="0"/>
    <n v="6.09"/>
    <x v="1"/>
    <s v="No"/>
    <s v="No"/>
    <s v="No"/>
    <n v="0"/>
    <s v="Yes"/>
    <d v="1991-10-10T00:00:00"/>
    <x v="178"/>
    <x v="1"/>
    <s v="tier - 2"/>
    <x v="3"/>
  </r>
  <r>
    <s v="Id180"/>
    <s v="King, Ms.  Jennifer L"/>
    <n v="34.799999999999997"/>
    <x v="0"/>
    <n v="11.4"/>
    <x v="0"/>
    <s v="Yes"/>
    <s v="No"/>
    <s v="Yes"/>
    <n v="1"/>
    <s v="No"/>
    <d v="1963-09-24T00:00:00"/>
    <x v="179"/>
    <x v="1"/>
    <s v="tier - 2"/>
    <x v="3"/>
  </r>
  <r>
    <s v="Id181"/>
    <s v="Samuelson, Ms.  Abby W."/>
    <n v="32.49"/>
    <x v="0"/>
    <n v="4.29"/>
    <x v="2"/>
    <s v="No"/>
    <s v="No"/>
    <s v="Yes"/>
    <n v="1"/>
    <s v="Yes"/>
    <d v="2003-08-21T00:00:00"/>
    <x v="180"/>
    <x v="1"/>
    <s v="tier - 1"/>
    <x v="1"/>
  </r>
  <r>
    <s v="Id182"/>
    <s v="Fredsall, Mr.  Tyler"/>
    <n v="39"/>
    <x v="0"/>
    <n v="5.7"/>
    <x v="1"/>
    <s v="No"/>
    <s v="No"/>
    <s v="No"/>
    <n v="2"/>
    <s v="Yes"/>
    <d v="1972-07-05T00:00:00"/>
    <x v="181"/>
    <x v="0"/>
    <s v="tier - 3"/>
    <x v="3"/>
  </r>
  <r>
    <s v="Id183"/>
    <s v="Eggleston, Mr.  Jeffrey"/>
    <n v="35.299999999999997"/>
    <x v="0"/>
    <n v="6.09"/>
    <x v="1"/>
    <s v="No"/>
    <s v="No"/>
    <s v="No"/>
    <n v="1"/>
    <s v="Yes"/>
    <d v="1992-06-04T00:00:00"/>
    <x v="182"/>
    <x v="1"/>
    <s v="tier - 3"/>
    <x v="3"/>
  </r>
  <r>
    <s v="Id184"/>
    <s v="Palombaro, Mr.  Matthew F"/>
    <n v="33.42"/>
    <x v="0"/>
    <n v="10.67"/>
    <x v="0"/>
    <s v="No"/>
    <s v="No"/>
    <s v="No"/>
    <n v="0"/>
    <s v="Yes"/>
    <d v="1965-04-28T00:00:00"/>
    <x v="183"/>
    <x v="1"/>
    <s v="tier - 1"/>
    <x v="3"/>
  </r>
  <r>
    <s v="Id185"/>
    <s v="Silva, Mr.  Ryan J."/>
    <n v="37.18"/>
    <x v="0"/>
    <n v="6.75"/>
    <x v="0"/>
    <s v="Yes"/>
    <s v="No"/>
    <s v="No"/>
    <n v="2"/>
    <s v="Yes"/>
    <d v="1970-03-14T00:00:00"/>
    <x v="184"/>
    <x v="0"/>
    <s v="tier - 1"/>
    <x v="3"/>
  </r>
  <r>
    <s v="Id186"/>
    <s v="Bugala, Ms.  Amy"/>
    <n v="33.33"/>
    <x v="0"/>
    <n v="9.26"/>
    <x v="0"/>
    <s v="Yes"/>
    <s v="No"/>
    <s v="No"/>
    <n v="2"/>
    <s v="No"/>
    <d v="1961-03-01T00:00:00"/>
    <x v="185"/>
    <x v="1"/>
    <s v="tier - 2"/>
    <x v="0"/>
  </r>
  <r>
    <s v="Id187"/>
    <s v="Dublin, Mr.  Andrew P"/>
    <n v="53.21"/>
    <x v="0"/>
    <n v="4.2699999999999996"/>
    <x v="2"/>
    <s v="No"/>
    <s v="No"/>
    <s v="No"/>
    <n v="1"/>
    <s v="Yes"/>
    <d v="1992-01-09T00:00:00"/>
    <x v="186"/>
    <x v="0"/>
    <s v="tier - 2"/>
    <x v="3"/>
  </r>
  <r>
    <s v="Id188"/>
    <s v="Cleland, Mr.  George M. V"/>
    <n v="38.729999999999997"/>
    <x v="0"/>
    <n v="11.51"/>
    <x v="0"/>
    <s v="No"/>
    <s v="No"/>
    <s v="No"/>
    <n v="2"/>
    <s v="Yes"/>
    <d v="1973-12-09T00:00:00"/>
    <x v="187"/>
    <x v="1"/>
    <s v="tier - 3"/>
    <x v="3"/>
  </r>
  <r>
    <s v="Id189"/>
    <s v="Evans, Ms.  Sarah"/>
    <n v="29.73"/>
    <x v="1"/>
    <n v="7.22"/>
    <x v="0"/>
    <s v="No"/>
    <s v="No"/>
    <s v="No"/>
    <n v="0"/>
    <s v="Yes"/>
    <d v="1962-11-19T00:00:00"/>
    <x v="188"/>
    <x v="1"/>
    <s v="tier - 2"/>
    <x v="3"/>
  </r>
  <r>
    <s v="Id190"/>
    <s v="Boyd, Ms.  Lara"/>
    <n v="34.700000000000003"/>
    <x v="0"/>
    <n v="4.37"/>
    <x v="2"/>
    <s v="No"/>
    <s v="No"/>
    <s v="Yes"/>
    <n v="1"/>
    <s v="Yes"/>
    <d v="2003-10-09T00:00:00"/>
    <x v="189"/>
    <x v="1"/>
    <s v="tier - 3"/>
    <x v="3"/>
  </r>
  <r>
    <s v="Id191"/>
    <s v="Roulier, Mr.  Sebastien"/>
    <n v="38.28"/>
    <x v="0"/>
    <n v="11.56"/>
    <x v="0"/>
    <s v="Yes"/>
    <s v="No"/>
    <s v="No"/>
    <n v="1"/>
    <s v="Yes"/>
    <d v="1975-09-05T00:00:00"/>
    <x v="190"/>
    <x v="0"/>
    <s v="tier - 2"/>
    <x v="3"/>
  </r>
  <r>
    <s v="Id192"/>
    <s v="Mullins, Mr.  Padraig"/>
    <n v="33.57"/>
    <x v="0"/>
    <n v="8.82"/>
    <x v="0"/>
    <s v="Yes"/>
    <s v="No"/>
    <s v="No"/>
    <n v="0"/>
    <s v="Yes"/>
    <d v="1967-08-18T00:00:00"/>
    <x v="191"/>
    <x v="0"/>
    <s v="tier - 3"/>
    <x v="3"/>
  </r>
  <r>
    <s v="Id193"/>
    <s v="Hofmann, Ms.  Heather"/>
    <n v="52.06"/>
    <x v="0"/>
    <n v="4.6900000000000004"/>
    <x v="2"/>
    <s v="No"/>
    <s v="No"/>
    <s v="No"/>
    <n v="1"/>
    <s v="Yes"/>
    <d v="1992-07-16T00:00:00"/>
    <x v="192"/>
    <x v="1"/>
    <s v="tier - 2"/>
    <x v="3"/>
  </r>
  <r>
    <s v="Id194"/>
    <s v="Garcia Garcia, Mr.  Jorge"/>
    <n v="38.17"/>
    <x v="0"/>
    <n v="4.53"/>
    <x v="2"/>
    <s v="No"/>
    <s v="yes"/>
    <s v="No"/>
    <n v="1"/>
    <s v="Yes"/>
    <d v="2004-06-25T00:00:00"/>
    <x v="193"/>
    <x v="0"/>
    <s v="tier - 2"/>
    <x v="0"/>
  </r>
  <r>
    <s v="Id195"/>
    <s v="Klecker, Mr.  Jack R"/>
    <n v="36.954999999999998"/>
    <x v="0"/>
    <n v="5.84"/>
    <x v="1"/>
    <s v="No"/>
    <s v="No"/>
    <s v="Yes"/>
    <n v="1"/>
    <s v="Yes"/>
    <d v="2003-05-05T00:00:00"/>
    <x v="194"/>
    <x v="0"/>
    <s v="tier - 1"/>
    <x v="1"/>
  </r>
  <r>
    <s v="Id196"/>
    <s v="Cancre, Mr.  Felix"/>
    <n v="34.4"/>
    <x v="0"/>
    <n v="4.9000000000000004"/>
    <x v="2"/>
    <s v="No"/>
    <s v="No"/>
    <s v="Yes"/>
    <n v="1"/>
    <s v="Yes"/>
    <d v="1993-04-28T00:00:00"/>
    <x v="195"/>
    <x v="0"/>
    <s v="tier - 3"/>
    <x v="3"/>
  </r>
  <r>
    <s v="Id197"/>
    <s v="Denucci, Mr.  Christopher C"/>
    <n v="31.73"/>
    <x v="0"/>
    <n v="4.3"/>
    <x v="2"/>
    <s v="No"/>
    <s v="No"/>
    <s v="No"/>
    <n v="0"/>
    <s v="Yes"/>
    <d v="1999-03-01T00:00:00"/>
    <x v="196"/>
    <x v="0"/>
    <s v="tier - 3"/>
    <x v="4"/>
  </r>
  <r>
    <s v="Id198"/>
    <s v="Saldana, Mr.  Jesse"/>
    <n v="36.64"/>
    <x v="0"/>
    <n v="11.34"/>
    <x v="0"/>
    <s v="No"/>
    <s v="No"/>
    <s v="No"/>
    <n v="0"/>
    <s v="Yes"/>
    <d v="1974-02-06T00:00:00"/>
    <x v="197"/>
    <x v="1"/>
    <s v="tier - 3"/>
    <x v="1"/>
  </r>
  <r>
    <s v="Id199"/>
    <s v="Weinberg, Ms.  Jill"/>
    <n v="36.85"/>
    <x v="0"/>
    <n v="5.88"/>
    <x v="1"/>
    <s v="No"/>
    <s v="yes"/>
    <s v="No"/>
    <n v="1"/>
    <s v="Yes"/>
    <d v="2004-01-30T00:00:00"/>
    <x v="198"/>
    <x v="1"/>
    <s v="tier - 2"/>
    <x v="0"/>
  </r>
  <r>
    <s v="Id200"/>
    <s v="Walsh, Mr.  William"/>
    <n v="33.33"/>
    <x v="0"/>
    <n v="5.01"/>
    <x v="2"/>
    <s v="Yes"/>
    <s v="No"/>
    <s v="Yes"/>
    <n v="1"/>
    <s v="Yes"/>
    <d v="1997-12-12T00:00:00"/>
    <x v="199"/>
    <x v="0"/>
    <s v="tier - 3"/>
    <x v="0"/>
  </r>
  <r>
    <s v="Id201"/>
    <s v="Pasten, Mr.  Alejandro"/>
    <n v="39.14"/>
    <x v="0"/>
    <n v="4.4000000000000004"/>
    <x v="2"/>
    <s v="No"/>
    <s v="No"/>
    <s v="Yes"/>
    <n v="1"/>
    <s v="Yes"/>
    <d v="1979-11-04T00:00:00"/>
    <x v="200"/>
    <x v="1"/>
    <s v="tier - 2"/>
    <x v="3"/>
  </r>
  <r>
    <s v="Id202"/>
    <s v="LaBelle, Mr.  Ian E."/>
    <n v="32.9"/>
    <x v="0"/>
    <n v="6.26"/>
    <x v="1"/>
    <s v="Yes"/>
    <s v="No"/>
    <s v="No"/>
    <n v="0"/>
    <s v="Yes"/>
    <d v="1996-10-20T00:00:00"/>
    <x v="201"/>
    <x v="0"/>
    <s v="tier - 1"/>
    <x v="3"/>
  </r>
  <r>
    <s v="Id203"/>
    <s v="Guzman, Mr.  Hector Sr."/>
    <n v="29.78"/>
    <x v="1"/>
    <n v="10.27"/>
    <x v="0"/>
    <s v="Yes"/>
    <s v="No"/>
    <s v="Yes"/>
    <n v="1"/>
    <s v="Yes"/>
    <d v="1963-09-22T00:00:00"/>
    <x v="202"/>
    <x v="1"/>
    <s v="tier - 1"/>
    <x v="3"/>
  </r>
  <r>
    <s v="Id204"/>
    <s v="Turnbull, Ms.  Rebecca"/>
    <n v="32.78"/>
    <x v="0"/>
    <n v="5.27"/>
    <x v="2"/>
    <s v="No"/>
    <s v="No"/>
    <s v="No"/>
    <n v="0"/>
    <s v="Yes"/>
    <d v="1999-08-04T00:00:00"/>
    <x v="203"/>
    <x v="1"/>
    <s v="tier - 3"/>
    <x v="0"/>
  </r>
  <r>
    <s v="Id205"/>
    <s v="Aguero, Mr.  Matt"/>
    <n v="41.65"/>
    <x v="0"/>
    <n v="10.73"/>
    <x v="0"/>
    <s v="Yes"/>
    <s v="No"/>
    <s v="No"/>
    <n v="0"/>
    <s v="Yes"/>
    <d v="1981-07-22T00:00:00"/>
    <x v="204"/>
    <x v="0"/>
    <s v="tier - 3"/>
    <x v="3"/>
  </r>
  <r>
    <s v="Id206"/>
    <s v="Woodward, Ms.  Elizabeth H"/>
    <n v="50.79"/>
    <x v="0"/>
    <n v="4.45"/>
    <x v="2"/>
    <s v="No"/>
    <s v="No"/>
    <s v="No"/>
    <n v="1"/>
    <s v="Yes"/>
    <d v="1992-06-18T00:00:00"/>
    <x v="205"/>
    <x v="1"/>
    <s v="tier - 1"/>
    <x v="3"/>
  </r>
  <r>
    <s v="Id207"/>
    <s v="McElroy, Ms.  Grace"/>
    <n v="35.43"/>
    <x v="0"/>
    <n v="5.25"/>
    <x v="2"/>
    <s v="Yes"/>
    <s v="No"/>
    <s v="No"/>
    <n v="0"/>
    <s v="Yes"/>
    <d v="1976-05-04T00:00:00"/>
    <x v="206"/>
    <x v="1"/>
    <s v="tier - 2"/>
    <x v="3"/>
  </r>
  <r>
    <s v="Id208"/>
    <s v="Lopez, Mr.  Jaime"/>
    <n v="35.25"/>
    <x v="0"/>
    <n v="9.51"/>
    <x v="0"/>
    <s v="No"/>
    <s v="No"/>
    <s v="No"/>
    <n v="0"/>
    <s v="Yes"/>
    <d v="1974-04-15T00:00:00"/>
    <x v="207"/>
    <x v="1"/>
    <s v="tier - 3"/>
    <x v="1"/>
  </r>
  <r>
    <s v="Id209"/>
    <s v="Cardosi, Ms.  Calesse"/>
    <n v="36.85"/>
    <x v="0"/>
    <n v="11.12"/>
    <x v="0"/>
    <s v="No"/>
    <s v="No"/>
    <s v="No"/>
    <n v="0"/>
    <s v="Yes"/>
    <d v="1978-03-19T00:00:00"/>
    <x v="208"/>
    <x v="1"/>
    <s v="tier - 1"/>
    <x v="3"/>
  </r>
  <r>
    <s v="Id210"/>
    <s v="Looney, Ms.  Kate L"/>
    <n v="31.02"/>
    <x v="0"/>
    <n v="4.5599999999999996"/>
    <x v="2"/>
    <s v="No"/>
    <s v="yes"/>
    <s v="No"/>
    <n v="1"/>
    <s v="Yes"/>
    <d v="2000-02-17T00:00:00"/>
    <x v="209"/>
    <x v="1"/>
    <s v="tier - 3"/>
    <x v="0"/>
  </r>
  <r>
    <s v="Id211"/>
    <s v="Zyryanov, Mr.  Sergey"/>
    <n v="35.6"/>
    <x v="0"/>
    <n v="4.0199999999999996"/>
    <x v="2"/>
    <s v="Yes"/>
    <s v="yes"/>
    <s v="No"/>
    <n v="2"/>
    <s v="Yes"/>
    <d v="2000-01-19T00:00:00"/>
    <x v="210"/>
    <x v="1"/>
    <s v="tier - 3"/>
    <x v="3"/>
  </r>
  <r>
    <s v="Id212"/>
    <s v="Gavin, Mr.  Timothy V"/>
    <n v="34.39"/>
    <x v="0"/>
    <n v="8.7200000000000006"/>
    <x v="0"/>
    <s v="No"/>
    <s v="No"/>
    <s v="No"/>
    <n v="0"/>
    <s v="Yes"/>
    <d v="1971-11-10T00:00:00"/>
    <x v="211"/>
    <x v="0"/>
    <s v="tier - 3"/>
    <x v="3"/>
  </r>
  <r>
    <s v="Id213"/>
    <s v="Littlefield, Mr.  Andrew S"/>
    <n v="29.06"/>
    <x v="1"/>
    <n v="6.25"/>
    <x v="1"/>
    <s v="Yes"/>
    <s v="No"/>
    <s v="No"/>
    <n v="1"/>
    <s v="Yes"/>
    <d v="1964-10-29T00:00:00"/>
    <x v="212"/>
    <x v="1"/>
    <s v="tier - 1"/>
    <x v="3"/>
  </r>
  <r>
    <s v="Id214"/>
    <s v="Shearer, Mr.  Matthew D"/>
    <n v="35.799999999999997"/>
    <x v="0"/>
    <n v="7.32"/>
    <x v="0"/>
    <s v="No"/>
    <s v="No"/>
    <s v="No"/>
    <n v="2"/>
    <s v="Yes"/>
    <d v="1973-09-27T00:00:00"/>
    <x v="213"/>
    <x v="0"/>
    <s v="tier - 1"/>
    <x v="3"/>
  </r>
  <r>
    <s v="Id215"/>
    <s v="Armstrong, Ms.  Jessica"/>
    <n v="49.8"/>
    <x v="0"/>
    <n v="4.24"/>
    <x v="2"/>
    <s v="No"/>
    <s v="No"/>
    <s v="No"/>
    <n v="1"/>
    <s v="Yes"/>
    <d v="1992-08-13T00:00:00"/>
    <x v="214"/>
    <x v="1"/>
    <s v="tier - 3"/>
    <x v="3"/>
  </r>
  <r>
    <s v="Id216"/>
    <s v="Warriner, Mr.  Lawrence"/>
    <n v="35.71"/>
    <x v="0"/>
    <n v="6.84"/>
    <x v="0"/>
    <s v="No"/>
    <s v="No"/>
    <s v="No"/>
    <n v="2"/>
    <s v="Yes"/>
    <d v="1973-07-16T00:00:00"/>
    <x v="215"/>
    <x v="1"/>
    <s v="tier - 2"/>
    <x v="3"/>
  </r>
  <r>
    <s v="Id217"/>
    <s v="White, Mr.  Alex"/>
    <n v="30.8"/>
    <x v="0"/>
    <n v="5.23"/>
    <x v="2"/>
    <s v="Yes"/>
    <s v="No"/>
    <s v="No"/>
    <n v="1"/>
    <s v="Yes"/>
    <d v="1988-06-20T00:00:00"/>
    <x v="216"/>
    <x v="0"/>
    <s v="tier - 2"/>
    <x v="3"/>
  </r>
  <r>
    <s v="Id218"/>
    <s v="Cordaro, Mr.  Kevin"/>
    <n v="33.69"/>
    <x v="0"/>
    <n v="9.68"/>
    <x v="0"/>
    <s v="No"/>
    <s v="No"/>
    <s v="No"/>
    <n v="0"/>
    <s v="Yes"/>
    <d v="1971-05-22T00:00:00"/>
    <x v="217"/>
    <x v="1"/>
    <s v="tier - 3"/>
    <x v="3"/>
  </r>
  <r>
    <s v="Id219"/>
    <s v="Hamilton, Mr.  Gavin M."/>
    <n v="42.27"/>
    <x v="0"/>
    <n v="6.05"/>
    <x v="1"/>
    <s v="Yes"/>
    <s v="No"/>
    <s v="No"/>
    <n v="1"/>
    <s v="Yes"/>
    <d v="1988-04-19T00:00:00"/>
    <x v="218"/>
    <x v="1"/>
    <s v="tier - 1"/>
    <x v="3"/>
  </r>
  <r>
    <s v="Id220"/>
    <s v="Meyer, Mr.  Rick E"/>
    <n v="53.25"/>
    <x v="0"/>
    <n v="6.11"/>
    <x v="1"/>
    <s v="Yes"/>
    <s v="No"/>
    <s v="Yes"/>
    <n v="1"/>
    <s v="Yes"/>
    <d v="1997-03-09T00:00:00"/>
    <x v="219"/>
    <x v="0"/>
    <s v="tier - 2"/>
    <x v="3"/>
  </r>
  <r>
    <s v="Id221"/>
    <s v="Duke, Ms.  Andrea H."/>
    <n v="26.8"/>
    <x v="1"/>
    <n v="10.93"/>
    <x v="0"/>
    <s v="Yes"/>
    <s v="No"/>
    <s v="No"/>
    <n v="0"/>
    <s v="No"/>
    <d v="1967-03-02T00:00:00"/>
    <x v="220"/>
    <x v="1"/>
    <s v="tier - 2"/>
    <x v="3"/>
  </r>
  <r>
    <s v="Id222"/>
    <s v="Malatesta, Mr.  Anthony S"/>
    <n v="28.5"/>
    <x v="1"/>
    <n v="5.12"/>
    <x v="2"/>
    <s v="No"/>
    <s v="No"/>
    <s v="No"/>
    <n v="1"/>
    <s v="Yes"/>
    <d v="1998-01-22T00:00:00"/>
    <x v="221"/>
    <x v="0"/>
    <s v="tier - 1"/>
    <x v="4"/>
  </r>
  <r>
    <s v="Id223"/>
    <s v="Hinrichsen, Mr.  Erik"/>
    <n v="22.895"/>
    <x v="2"/>
    <n v="5.72"/>
    <x v="1"/>
    <s v="No"/>
    <s v="No"/>
    <s v="No"/>
    <n v="0"/>
    <s v="Yes"/>
    <d v="1977-12-29T00:00:00"/>
    <x v="222"/>
    <x v="0"/>
    <s v="tier - 1"/>
    <x v="6"/>
  </r>
  <r>
    <s v="Id224"/>
    <s v="Lucan, Ms.  Kiley D"/>
    <n v="34.06"/>
    <x v="0"/>
    <n v="11.83"/>
    <x v="0"/>
    <s v="Yes"/>
    <s v="No"/>
    <s v="No"/>
    <n v="1"/>
    <s v="Yes"/>
    <d v="1975-11-29T00:00:00"/>
    <x v="223"/>
    <x v="1"/>
    <s v="tier - 1"/>
    <x v="3"/>
  </r>
  <r>
    <s v="Id225"/>
    <s v="Koch, Ms.  Jennifer"/>
    <n v="36.409999999999997"/>
    <x v="0"/>
    <n v="4.55"/>
    <x v="2"/>
    <s v="No"/>
    <s v="No"/>
    <s v="No"/>
    <n v="0"/>
    <s v="Yes"/>
    <d v="1982-10-05T00:00:00"/>
    <x v="224"/>
    <x v="1"/>
    <s v="tier - 3"/>
    <x v="3"/>
  </r>
  <r>
    <s v="Id226"/>
    <s v="Smith, Mr.  Chris"/>
    <n v="52.3"/>
    <x v="0"/>
    <n v="4.87"/>
    <x v="2"/>
    <s v="Yes"/>
    <s v="No"/>
    <s v="Yes"/>
    <n v="1"/>
    <s v="Yes"/>
    <d v="1997-09-22T00:00:00"/>
    <x v="225"/>
    <x v="1"/>
    <s v="tier - 2"/>
    <x v="3"/>
  </r>
  <r>
    <s v="Id227"/>
    <s v="O'Connor, Ms.  Marian M."/>
    <n v="52.66"/>
    <x v="0"/>
    <n v="4.45"/>
    <x v="2"/>
    <s v="No"/>
    <s v="No"/>
    <s v="No"/>
    <n v="1"/>
    <s v="Yes"/>
    <d v="1998-08-22T00:00:00"/>
    <x v="226"/>
    <x v="1"/>
    <s v="tier - 1"/>
    <x v="3"/>
  </r>
  <r>
    <s v="Id228"/>
    <s v="Kampwerth, Mr.  Jeremy"/>
    <n v="29.57"/>
    <x v="1"/>
    <n v="9.42"/>
    <x v="0"/>
    <s v="Yes"/>
    <s v="No"/>
    <s v="No"/>
    <n v="0"/>
    <s v="Yes"/>
    <d v="1967-07-07T00:00:00"/>
    <x v="227"/>
    <x v="1"/>
    <s v="tier - 2"/>
    <x v="3"/>
  </r>
  <r>
    <s v="Id229"/>
    <s v="Federoff, Ms.  Allison H"/>
    <n v="36.99"/>
    <x v="0"/>
    <n v="5.37"/>
    <x v="2"/>
    <s v="Yes"/>
    <s v="No"/>
    <s v="Yes"/>
    <n v="1"/>
    <s v="Yes"/>
    <d v="1983-06-29T00:00:00"/>
    <x v="228"/>
    <x v="1"/>
    <s v="tier - 3"/>
    <x v="3"/>
  </r>
  <r>
    <s v="Id230"/>
    <s v="Goya, Ms.  Elizabeth"/>
    <n v="31.4"/>
    <x v="0"/>
    <n v="4.5999999999999996"/>
    <x v="2"/>
    <s v="Yes"/>
    <s v="No"/>
    <s v="No"/>
    <n v="1"/>
    <s v="Yes"/>
    <d v="1995-05-17T00:00:00"/>
    <x v="229"/>
    <x v="1"/>
    <s v="tier - 3"/>
    <x v="3"/>
  </r>
  <r>
    <s v="Id231"/>
    <s v="Hodges, Mr.  Andrew"/>
    <n v="34.9"/>
    <x v="0"/>
    <n v="6.22"/>
    <x v="1"/>
    <s v="No"/>
    <s v="No"/>
    <s v="Yes"/>
    <n v="1"/>
    <s v="Yes"/>
    <d v="2003-04-17T00:00:00"/>
    <x v="230"/>
    <x v="0"/>
    <s v="tier - 3"/>
    <x v="3"/>
  </r>
  <r>
    <s v="Id232"/>
    <s v="Erickson, Mr.  Anders J"/>
    <n v="31.13"/>
    <x v="0"/>
    <n v="4.5199999999999996"/>
    <x v="2"/>
    <s v="Yes"/>
    <s v="No"/>
    <s v="No"/>
    <n v="1"/>
    <s v="Yes"/>
    <d v="1995-03-27T00:00:00"/>
    <x v="231"/>
    <x v="0"/>
    <s v="tier - 2"/>
    <x v="0"/>
  </r>
  <r>
    <s v="Id233"/>
    <s v="Welleck, Mr.  Sean"/>
    <n v="34.799999999999997"/>
    <x v="0"/>
    <n v="6.18"/>
    <x v="1"/>
    <s v="No"/>
    <s v="No"/>
    <s v="Yes"/>
    <n v="1"/>
    <s v="Yes"/>
    <d v="2003-02-03T00:00:00"/>
    <x v="232"/>
    <x v="0"/>
    <s v="tier - 2"/>
    <x v="3"/>
  </r>
  <r>
    <s v="Id234"/>
    <s v="Polen, Mr.  Brian M."/>
    <n v="31.68"/>
    <x v="0"/>
    <n v="4.4000000000000004"/>
    <x v="2"/>
    <s v="No"/>
    <s v="No"/>
    <s v="No"/>
    <n v="0"/>
    <s v="Yes"/>
    <d v="1994-01-07T00:00:00"/>
    <x v="233"/>
    <x v="0"/>
    <s v="tier - 3"/>
    <x v="0"/>
  </r>
  <r>
    <s v="Id235"/>
    <s v="Lynch, Mr.  Jeremy"/>
    <n v="33.534999999999997"/>
    <x v="0"/>
    <n v="6.23"/>
    <x v="1"/>
    <s v="No"/>
    <s v="yes"/>
    <s v="No"/>
    <n v="1"/>
    <s v="Yes"/>
    <d v="2004-12-09T00:00:00"/>
    <x v="234"/>
    <x v="0"/>
    <s v="tier - 3"/>
    <x v="4"/>
  </r>
  <r>
    <s v="Id236"/>
    <s v="Hufstader, Ms.  Susannah"/>
    <n v="31.92"/>
    <x v="0"/>
    <n v="5.33"/>
    <x v="2"/>
    <s v="Yes"/>
    <s v="No"/>
    <s v="No"/>
    <n v="0"/>
    <s v="Yes"/>
    <d v="1976-11-25T00:00:00"/>
    <x v="235"/>
    <x v="1"/>
    <s v="tier - 3"/>
    <x v="3"/>
  </r>
  <r>
    <s v="Id237"/>
    <s v="Doak, Mr.  Randy"/>
    <n v="32.700000000000003"/>
    <x v="0"/>
    <n v="4.09"/>
    <x v="2"/>
    <s v="No"/>
    <s v="No"/>
    <s v="No"/>
    <n v="1"/>
    <s v="Yes"/>
    <d v="1998-10-24T00:00:00"/>
    <x v="236"/>
    <x v="0"/>
    <s v="tier - 3"/>
    <x v="3"/>
  </r>
  <r>
    <s v="Id238"/>
    <s v="Noya, Mr.  Leslie"/>
    <n v="41.25"/>
    <x v="0"/>
    <n v="5.19"/>
    <x v="2"/>
    <s v="No"/>
    <s v="No"/>
    <s v="No"/>
    <n v="0"/>
    <s v="Yes"/>
    <d v="1990-09-24T00:00:00"/>
    <x v="237"/>
    <x v="0"/>
    <s v="tier - 2"/>
    <x v="3"/>
  </r>
  <r>
    <s v="Id239"/>
    <s v="Heninger, Ms.  Brittany L."/>
    <n v="33.11"/>
    <x v="0"/>
    <n v="4.12"/>
    <x v="2"/>
    <s v="No"/>
    <s v="No"/>
    <s v="Yes"/>
    <n v="1"/>
    <s v="Yes"/>
    <d v="2003-08-05T00:00:00"/>
    <x v="238"/>
    <x v="1"/>
    <s v="tier - 1"/>
    <x v="0"/>
  </r>
  <r>
    <s v="Id240"/>
    <s v="Richardson, Ms.  Cassie J."/>
    <n v="36.159999999999997"/>
    <x v="0"/>
    <n v="5.0999999999999996"/>
    <x v="2"/>
    <s v="No"/>
    <s v="No"/>
    <s v="No"/>
    <n v="1"/>
    <s v="Yes"/>
    <d v="1984-07-01T00:00:00"/>
    <x v="239"/>
    <x v="1"/>
    <s v="tier - 3"/>
    <x v="3"/>
  </r>
  <r>
    <s v="Id241"/>
    <s v="Deucher, Mr.  Peter W"/>
    <n v="33.72"/>
    <x v="0"/>
    <n v="6.21"/>
    <x v="1"/>
    <s v="Yes"/>
    <s v="No"/>
    <s v="Yes"/>
    <n v="1"/>
    <s v="Yes"/>
    <d v="1983-06-02T00:00:00"/>
    <x v="240"/>
    <x v="1"/>
    <s v="tier - 2"/>
    <x v="1"/>
  </r>
  <r>
    <s v="Id242"/>
    <s v="Wilson, Mr.  Douglas"/>
    <n v="37.74"/>
    <x v="0"/>
    <n v="9.5299999999999994"/>
    <x v="0"/>
    <s v="Yes"/>
    <s v="No"/>
    <s v="No"/>
    <n v="1"/>
    <s v="Yes"/>
    <d v="1986-04-11T00:00:00"/>
    <x v="241"/>
    <x v="0"/>
    <s v="tier - 2"/>
    <x v="3"/>
  </r>
  <r>
    <s v="Id243"/>
    <s v="Hall, Mr.  Dan"/>
    <n v="48.75"/>
    <x v="0"/>
    <n v="4.6399999999999997"/>
    <x v="2"/>
    <s v="Yes"/>
    <s v="No"/>
    <s v="No"/>
    <n v="1"/>
    <s v="Yes"/>
    <d v="1995-03-30T00:00:00"/>
    <x v="242"/>
    <x v="0"/>
    <s v="tier - 1"/>
    <x v="3"/>
  </r>
  <r>
    <s v="Id244"/>
    <s v="Reed, Mr.  Dan M."/>
    <n v="31.065000000000001"/>
    <x v="0"/>
    <n v="5.05"/>
    <x v="2"/>
    <s v="No"/>
    <s v="No"/>
    <s v="No"/>
    <n v="1"/>
    <s v="Yes"/>
    <d v="1998-02-11T00:00:00"/>
    <x v="243"/>
    <x v="0"/>
    <s v="tier - 3"/>
    <x v="9"/>
  </r>
  <r>
    <s v="Id245"/>
    <s v="Frome, Mr.  Eric L."/>
    <n v="23.55"/>
    <x v="2"/>
    <n v="10.38"/>
    <x v="0"/>
    <s v="No"/>
    <s v="No"/>
    <s v="No"/>
    <n v="0"/>
    <s v="Yes"/>
    <d v="1962-01-05T00:00:00"/>
    <x v="244"/>
    <x v="0"/>
    <s v="tier - 1"/>
    <x v="3"/>
  </r>
  <r>
    <s v="Id246"/>
    <s v="Creasy, Mr.  Les J"/>
    <n v="30.18"/>
    <x v="0"/>
    <n v="8.31"/>
    <x v="0"/>
    <s v="Yes"/>
    <s v="No"/>
    <s v="No"/>
    <n v="1"/>
    <s v="Yes"/>
    <d v="1975-12-21T00:00:00"/>
    <x v="245"/>
    <x v="1"/>
    <s v="tier - 1"/>
    <x v="1"/>
  </r>
  <r>
    <s v="Id247"/>
    <s v="Latimer, Ms.  Stephanie"/>
    <n v="29.94"/>
    <x v="0"/>
    <n v="7.59"/>
    <x v="0"/>
    <s v="No"/>
    <s v="No"/>
    <s v="No"/>
    <n v="0"/>
    <s v="Yes"/>
    <d v="1971-11-25T00:00:00"/>
    <x v="246"/>
    <x v="1"/>
    <s v="tier - 2"/>
    <x v="3"/>
  </r>
  <r>
    <s v="Id248"/>
    <s v="Wei, Ms.  Melissa Y"/>
    <n v="31.4"/>
    <x v="0"/>
    <n v="5.49"/>
    <x v="2"/>
    <s v="No"/>
    <s v="No"/>
    <s v="No"/>
    <n v="0"/>
    <s v="Yes"/>
    <d v="1999-10-06T00:00:00"/>
    <x v="247"/>
    <x v="1"/>
    <s v="tier - 3"/>
    <x v="3"/>
  </r>
  <r>
    <s v="Id249"/>
    <s v="Hayes, Ms.  Ashley"/>
    <n v="53.06"/>
    <x v="0"/>
    <n v="11.68"/>
    <x v="0"/>
    <s v="No"/>
    <s v="No"/>
    <s v="No"/>
    <n v="0"/>
    <s v="Yes"/>
    <d v="2002-09-26T00:00:00"/>
    <x v="248"/>
    <x v="1"/>
    <s v="tier - 3"/>
    <x v="3"/>
  </r>
  <r>
    <s v="Id250"/>
    <s v="Velardo, Ms.  Stephanie M."/>
    <n v="30.25"/>
    <x v="0"/>
    <n v="4.1900000000000004"/>
    <x v="2"/>
    <s v="No"/>
    <s v="No"/>
    <s v="No"/>
    <n v="2"/>
    <s v="Yes"/>
    <d v="1972-08-26T00:00:00"/>
    <x v="249"/>
    <x v="1"/>
    <s v="tier - 2"/>
    <x v="3"/>
  </r>
  <r>
    <s v="Id251"/>
    <s v="Kastes, Ms.  Kylie"/>
    <n v="46.68"/>
    <x v="0"/>
    <n v="4.01"/>
    <x v="2"/>
    <s v="No"/>
    <s v="No"/>
    <s v="No"/>
    <n v="0"/>
    <s v="Yes"/>
    <d v="1994-07-25T00:00:00"/>
    <x v="250"/>
    <x v="1"/>
    <s v="tier - 2"/>
    <x v="3"/>
  </r>
  <r>
    <s v="Id252"/>
    <s v="Escorcia, Ms.  Kelly"/>
    <n v="30.4"/>
    <x v="0"/>
    <n v="5.91"/>
    <x v="1"/>
    <s v="No"/>
    <s v="yes"/>
    <s v="No"/>
    <n v="2"/>
    <s v="Yes"/>
    <d v="2000-06-27T00:00:00"/>
    <x v="251"/>
    <x v="1"/>
    <s v="tier - 2"/>
    <x v="1"/>
  </r>
  <r>
    <s v="Id253"/>
    <s v="Larscheid, Ms.  Carrie"/>
    <n v="30.2"/>
    <x v="0"/>
    <n v="4.47"/>
    <x v="2"/>
    <s v="Yes"/>
    <s v="No"/>
    <s v="Yes"/>
    <n v="1"/>
    <s v="Yes"/>
    <d v="1997-05-09T00:00:00"/>
    <x v="252"/>
    <x v="1"/>
    <s v="tier - 3"/>
    <x v="3"/>
  </r>
  <r>
    <s v="Id254"/>
    <s v="O'Bannon, Mr.  Alex"/>
    <n v="51.18"/>
    <x v="0"/>
    <n v="4.5599999999999996"/>
    <x v="2"/>
    <s v="Yes"/>
    <s v="yes"/>
    <s v="No"/>
    <n v="2"/>
    <s v="Yes"/>
    <d v="2000-04-26T00:00:00"/>
    <x v="253"/>
    <x v="1"/>
    <s v="tier - 3"/>
    <x v="3"/>
  </r>
  <r>
    <s v="Id255"/>
    <s v="Ridgway, Mr.  Zach S"/>
    <n v="22.18"/>
    <x v="2"/>
    <n v="9.9"/>
    <x v="0"/>
    <s v="No"/>
    <s v="No"/>
    <s v="No"/>
    <n v="0"/>
    <s v="Yes"/>
    <d v="1962-03-11T00:00:00"/>
    <x v="254"/>
    <x v="0"/>
    <s v="tier - 3"/>
    <x v="3"/>
  </r>
  <r>
    <s v="Id256"/>
    <s v="Black, Mr.  Alan"/>
    <n v="31.92"/>
    <x v="0"/>
    <n v="5.1100000000000003"/>
    <x v="2"/>
    <s v="No"/>
    <s v="No"/>
    <s v="Yes"/>
    <n v="1"/>
    <s v="Yes"/>
    <d v="2003-02-12T00:00:00"/>
    <x v="255"/>
    <x v="0"/>
    <s v="tier - 3"/>
    <x v="1"/>
  </r>
  <r>
    <s v="Id257"/>
    <s v="Canton, Mr.  Nate"/>
    <n v="31.73"/>
    <x v="0"/>
    <n v="5.73"/>
    <x v="1"/>
    <s v="No"/>
    <s v="yes"/>
    <s v="No"/>
    <n v="1"/>
    <s v="Yes"/>
    <d v="2004-01-01T00:00:00"/>
    <x v="256"/>
    <x v="0"/>
    <s v="tier - 1"/>
    <x v="6"/>
  </r>
  <r>
    <s v="Id258"/>
    <s v="Fine, Mr.  Jesse G."/>
    <n v="45.52"/>
    <x v="0"/>
    <n v="6.04"/>
    <x v="1"/>
    <s v="No"/>
    <s v="No"/>
    <s v="Yes"/>
    <n v="1"/>
    <s v="Yes"/>
    <d v="1993-12-28T00:00:00"/>
    <x v="257"/>
    <x v="1"/>
    <s v="tier - 2"/>
    <x v="3"/>
  </r>
  <r>
    <s v="Id259"/>
    <s v="Bui, Mr.  Jason"/>
    <n v="52.81"/>
    <x v="0"/>
    <n v="5.19"/>
    <x v="2"/>
    <s v="No"/>
    <s v="No"/>
    <s v="Yes"/>
    <n v="1"/>
    <s v="Yes"/>
    <d v="2003-11-09T00:00:00"/>
    <x v="258"/>
    <x v="0"/>
    <s v="tier - 2"/>
    <x v="3"/>
  </r>
  <r>
    <s v="Id260"/>
    <s v="Riepma, Ms.  Megan A."/>
    <n v="33.58"/>
    <x v="0"/>
    <n v="5.56"/>
    <x v="2"/>
    <s v="No"/>
    <s v="No"/>
    <s v="No"/>
    <n v="1"/>
    <s v="Yes"/>
    <d v="1984-10-22T00:00:00"/>
    <x v="259"/>
    <x v="1"/>
    <s v="tier - 3"/>
    <x v="3"/>
  </r>
  <r>
    <s v="Id261"/>
    <s v="Inman, Mr.  Luke M"/>
    <n v="30.684999999999999"/>
    <x v="0"/>
    <n v="8.23"/>
    <x v="0"/>
    <s v="No"/>
    <s v="No"/>
    <s v="No"/>
    <n v="0"/>
    <s v="Yes"/>
    <d v="2002-09-25T00:00:00"/>
    <x v="260"/>
    <x v="0"/>
    <s v="tier - 1"/>
    <x v="11"/>
  </r>
  <r>
    <s v="Id262"/>
    <s v="Kruzel, Ms.  Jacy D"/>
    <n v="37.524999999999999"/>
    <x v="0"/>
    <n v="9.0299999999999994"/>
    <x v="0"/>
    <s v="Yes"/>
    <s v="No"/>
    <s v="No"/>
    <n v="2"/>
    <s v="No"/>
    <d v="1970-08-18T00:00:00"/>
    <x v="261"/>
    <x v="1"/>
    <s v="tier - 2"/>
    <x v="1"/>
  </r>
  <r>
    <s v="Id263"/>
    <s v="Lindsay, Mr.  Simon G."/>
    <n v="34.5"/>
    <x v="0"/>
    <n v="4.07"/>
    <x v="2"/>
    <s v="Yes"/>
    <s v="No"/>
    <s v="No"/>
    <n v="0"/>
    <s v="Yes"/>
    <d v="1985-07-07T00:00:00"/>
    <x v="262"/>
    <x v="1"/>
    <s v="tier - 2"/>
    <x v="3"/>
  </r>
  <r>
    <s v="Id264"/>
    <s v="Land, Ms.  Ainsley E."/>
    <n v="28.16"/>
    <x v="1"/>
    <n v="5.77"/>
    <x v="1"/>
    <s v="No"/>
    <s v="No"/>
    <s v="No"/>
    <n v="2"/>
    <s v="Yes"/>
    <d v="1972-06-05T00:00:00"/>
    <x v="263"/>
    <x v="1"/>
    <s v="tier - 3"/>
    <x v="3"/>
  </r>
  <r>
    <s v="Id265"/>
    <s v="Brecher, Ms.  Erica A."/>
    <n v="30.02"/>
    <x v="0"/>
    <n v="5.98"/>
    <x v="1"/>
    <s v="No"/>
    <s v="No"/>
    <s v="Yes"/>
    <n v="1"/>
    <s v="Yes"/>
    <d v="2003-05-28T00:00:00"/>
    <x v="264"/>
    <x v="1"/>
    <s v="tier - 3"/>
    <x v="1"/>
  </r>
  <r>
    <s v="Id266"/>
    <s v="Debolt, Mr.  Erik"/>
    <n v="37.82"/>
    <x v="0"/>
    <n v="6.01"/>
    <x v="1"/>
    <s v="No"/>
    <s v="No"/>
    <s v="No"/>
    <n v="0"/>
    <s v="Yes"/>
    <d v="1990-04-12T00:00:00"/>
    <x v="265"/>
    <x v="1"/>
    <s v="tier - 1"/>
    <x v="3"/>
  </r>
  <r>
    <s v="Id267"/>
    <s v="Oswalt, Ms.  Erin C."/>
    <n v="33.14"/>
    <x v="0"/>
    <n v="5.67"/>
    <x v="2"/>
    <s v="Yes"/>
    <s v="No"/>
    <s v="No"/>
    <n v="0"/>
    <s v="Yes"/>
    <d v="1985-03-15T00:00:00"/>
    <x v="266"/>
    <x v="1"/>
    <s v="tier - 1"/>
    <x v="3"/>
  </r>
  <r>
    <s v="Id268"/>
    <s v="Boyd, Ms.  Adrienne"/>
    <n v="25.14"/>
    <x v="1"/>
    <n v="6.02"/>
    <x v="1"/>
    <s v="Yes"/>
    <s v="No"/>
    <s v="Yes"/>
    <n v="1"/>
    <s v="Yes"/>
    <d v="1969-03-02T00:00:00"/>
    <x v="267"/>
    <x v="1"/>
    <s v="tier - 2"/>
    <x v="3"/>
  </r>
  <r>
    <s v="Id269"/>
    <s v="Bulewich, Mr.  Adam"/>
    <n v="20.18"/>
    <x v="2"/>
    <n v="11.19"/>
    <x v="0"/>
    <s v="No"/>
    <s v="No"/>
    <s v="No"/>
    <n v="0"/>
    <s v="Yes"/>
    <d v="1962-01-01T00:00:00"/>
    <x v="268"/>
    <x v="0"/>
    <s v="tier - 2"/>
    <x v="3"/>
  </r>
  <r>
    <s v="Id270"/>
    <s v="Fukuda, Mr.  Yutaka"/>
    <n v="44.36"/>
    <x v="0"/>
    <n v="5.1100000000000003"/>
    <x v="2"/>
    <s v="No"/>
    <s v="No"/>
    <s v="No"/>
    <n v="0"/>
    <s v="Yes"/>
    <d v="1994-12-28T00:00:00"/>
    <x v="269"/>
    <x v="0"/>
    <s v="tier - 2"/>
    <x v="3"/>
  </r>
  <r>
    <s v="Id271"/>
    <s v="Phillips, Mr.  Tyler M"/>
    <n v="23.82"/>
    <x v="2"/>
    <n v="10.85"/>
    <x v="0"/>
    <s v="Yes"/>
    <s v="No"/>
    <s v="No"/>
    <n v="0"/>
    <s v="Yes"/>
    <d v="1967-11-10T00:00:00"/>
    <x v="270"/>
    <x v="1"/>
    <s v="tier - 3"/>
    <x v="3"/>
  </r>
  <r>
    <s v="Id272"/>
    <s v="Maddison, Mr.  Stephen"/>
    <n v="45"/>
    <x v="0"/>
    <n v="5.24"/>
    <x v="2"/>
    <s v="Yes"/>
    <s v="No"/>
    <s v="No"/>
    <n v="1"/>
    <s v="Yes"/>
    <d v="1995-10-08T00:00:00"/>
    <x v="271"/>
    <x v="0"/>
    <s v="tier - 1"/>
    <x v="3"/>
  </r>
  <r>
    <s v="Id273"/>
    <s v="Lockwood, Mr.  Andrew B."/>
    <n v="26.62"/>
    <x v="1"/>
    <n v="10.08"/>
    <x v="0"/>
    <s v="No"/>
    <s v="No"/>
    <s v="No"/>
    <n v="0"/>
    <s v="Yes"/>
    <d v="1971-09-24T00:00:00"/>
    <x v="272"/>
    <x v="1"/>
    <s v="tier - 1"/>
    <x v="3"/>
  </r>
  <r>
    <s v="Id274"/>
    <s v="Defilippi, Mr.  James"/>
    <n v="32.67"/>
    <x v="0"/>
    <n v="10.97"/>
    <x v="0"/>
    <s v="Yes"/>
    <s v="No"/>
    <s v="No"/>
    <n v="0"/>
    <s v="Yes"/>
    <d v="1981-08-17T00:00:00"/>
    <x v="273"/>
    <x v="1"/>
    <s v="tier - 3"/>
    <x v="3"/>
  </r>
  <r>
    <s v="Id275"/>
    <s v="Jackson, Mr.  Shawn P."/>
    <n v="44.44"/>
    <x v="0"/>
    <n v="4.9000000000000004"/>
    <x v="2"/>
    <s v="Yes"/>
    <s v="No"/>
    <s v="No"/>
    <n v="1"/>
    <s v="Yes"/>
    <d v="1995-07-04T00:00:00"/>
    <x v="274"/>
    <x v="0"/>
    <s v="tier - 2"/>
    <x v="3"/>
  </r>
  <r>
    <s v="Id276"/>
    <s v="Ozahowski, Mr.  Matt"/>
    <n v="28.31"/>
    <x v="1"/>
    <n v="5.33"/>
    <x v="2"/>
    <s v="No"/>
    <s v="No"/>
    <s v="No"/>
    <n v="0"/>
    <s v="Yes"/>
    <d v="1980-06-12T00:00:00"/>
    <x v="275"/>
    <x v="0"/>
    <s v="tier - 3"/>
    <x v="1"/>
  </r>
  <r>
    <s v="Id277"/>
    <s v="Guthals, Mr.  Nathaniel"/>
    <n v="25.05"/>
    <x v="1"/>
    <n v="4.6100000000000003"/>
    <x v="2"/>
    <s v="No"/>
    <s v="No"/>
    <s v="No"/>
    <n v="2"/>
    <s v="Yes"/>
    <d v="1972-05-07T00:00:00"/>
    <x v="276"/>
    <x v="1"/>
    <s v="tier - 2"/>
    <x v="1"/>
  </r>
  <r>
    <s v="Id278"/>
    <s v="Yates, Mr.  Kevin D."/>
    <n v="28.34"/>
    <x v="1"/>
    <n v="8.18"/>
    <x v="0"/>
    <s v="No"/>
    <s v="No"/>
    <s v="No"/>
    <n v="0"/>
    <s v="Yes"/>
    <d v="1974-04-06T00:00:00"/>
    <x v="277"/>
    <x v="0"/>
    <s v="tier - 1"/>
    <x v="3"/>
  </r>
  <r>
    <s v="Id279"/>
    <s v="Samuelson, Ms.  Joan"/>
    <n v="17.765000000000001"/>
    <x v="3"/>
    <n v="5.62"/>
    <x v="2"/>
    <s v="No"/>
    <s v="No"/>
    <s v="No"/>
    <n v="0"/>
    <s v="Yes"/>
    <d v="1990-03-09T00:00:00"/>
    <x v="278"/>
    <x v="1"/>
    <s v="tier - 1"/>
    <x v="1"/>
  </r>
  <r>
    <s v="Id280"/>
    <s v="Lemos, Mr.  Christopher A"/>
    <n v="36.119999999999997"/>
    <x v="0"/>
    <n v="5.82"/>
    <x v="1"/>
    <s v="No"/>
    <s v="No"/>
    <s v="No"/>
    <n v="0"/>
    <s v="Yes"/>
    <d v="1990-03-02T00:00:00"/>
    <x v="279"/>
    <x v="0"/>
    <s v="tier - 2"/>
    <x v="3"/>
  </r>
  <r>
    <s v="Id281"/>
    <s v="Seynders, Ms.  Kacy L."/>
    <n v="23.19"/>
    <x v="2"/>
    <n v="7.66"/>
    <x v="0"/>
    <s v="No"/>
    <s v="No"/>
    <s v="No"/>
    <n v="0"/>
    <s v="Yes"/>
    <d v="1968-01-01T00:00:00"/>
    <x v="280"/>
    <x v="1"/>
    <s v="tier - 3"/>
    <x v="3"/>
  </r>
  <r>
    <s v="Id282"/>
    <s v="Saunders, Mr.  Benjamin H."/>
    <n v="35.99"/>
    <x v="0"/>
    <n v="4.2300000000000004"/>
    <x v="2"/>
    <s v="No"/>
    <s v="No"/>
    <s v="No"/>
    <n v="0"/>
    <s v="Yes"/>
    <d v="1990-12-13T00:00:00"/>
    <x v="281"/>
    <x v="0"/>
    <s v="tier - 1"/>
    <x v="3"/>
  </r>
  <r>
    <s v="Id283"/>
    <s v="Walker, Mr.  Xaviour J."/>
    <n v="30.25"/>
    <x v="0"/>
    <n v="5.58"/>
    <x v="2"/>
    <s v="No"/>
    <s v="No"/>
    <s v="Yes"/>
    <n v="1"/>
    <s v="Yes"/>
    <d v="2003-11-08T00:00:00"/>
    <x v="282"/>
    <x v="0"/>
    <s v="tier - 2"/>
    <x v="0"/>
  </r>
  <r>
    <s v="Id284"/>
    <s v="Lam, Mr.  Michael T."/>
    <n v="26.24"/>
    <x v="1"/>
    <n v="6.26"/>
    <x v="1"/>
    <s v="Yes"/>
    <s v="No"/>
    <s v="No"/>
    <n v="0"/>
    <s v="Yes"/>
    <d v="1976-10-19T00:00:00"/>
    <x v="283"/>
    <x v="1"/>
    <s v="tier - 1"/>
    <x v="3"/>
  </r>
  <r>
    <s v="Id285"/>
    <s v="Sweigart, Mr.  Bradley"/>
    <n v="31.36"/>
    <x v="0"/>
    <n v="10.6"/>
    <x v="0"/>
    <s v="Yes"/>
    <s v="No"/>
    <s v="No"/>
    <n v="0"/>
    <s v="Yes"/>
    <d v="1981-09-27T00:00:00"/>
    <x v="284"/>
    <x v="1"/>
    <s v="tier - 2"/>
    <x v="3"/>
  </r>
  <r>
    <s v="Id286"/>
    <s v="Sieczkowski, Ms.  Andrea"/>
    <n v="25.69"/>
    <x v="1"/>
    <n v="4.78"/>
    <x v="2"/>
    <s v="Yes"/>
    <s v="No"/>
    <s v="No"/>
    <n v="0"/>
    <s v="Yes"/>
    <d v="1976-08-09T00:00:00"/>
    <x v="285"/>
    <x v="1"/>
    <s v="tier - 3"/>
    <x v="3"/>
  </r>
  <r>
    <s v="Id287"/>
    <s v="Jurgens, Ms.  Nancy M"/>
    <n v="25.46"/>
    <x v="1"/>
    <n v="6.03"/>
    <x v="1"/>
    <s v="No"/>
    <s v="No"/>
    <s v="No"/>
    <n v="2"/>
    <s v="Yes"/>
    <d v="1972-07-19T00:00:00"/>
    <x v="286"/>
    <x v="1"/>
    <s v="tier - 2"/>
    <x v="3"/>
  </r>
  <r>
    <s v="Id288"/>
    <s v="Hackman, Mr.  Matt"/>
    <n v="31.83"/>
    <x v="0"/>
    <n v="11.55"/>
    <x v="0"/>
    <s v="Yes"/>
    <s v="No"/>
    <s v="No"/>
    <n v="1"/>
    <s v="Yes"/>
    <d v="1986-06-02T00:00:00"/>
    <x v="287"/>
    <x v="1"/>
    <s v="tier - 2"/>
    <x v="3"/>
  </r>
  <r>
    <s v="Id289"/>
    <s v="Klarich, Mr.  Lee"/>
    <n v="24.43"/>
    <x v="2"/>
    <n v="7.59"/>
    <x v="0"/>
    <s v="Yes"/>
    <s v="No"/>
    <s v="No"/>
    <n v="1"/>
    <s v="Yes"/>
    <d v="1975-05-17T00:00:00"/>
    <x v="288"/>
    <x v="1"/>
    <s v="tier - 3"/>
    <x v="1"/>
  </r>
  <r>
    <s v="Id290"/>
    <s v="Schulten, Mr.  Chris"/>
    <n v="41.9"/>
    <x v="0"/>
    <n v="4.26"/>
    <x v="2"/>
    <s v="No"/>
    <s v="No"/>
    <s v="No"/>
    <n v="0"/>
    <s v="Yes"/>
    <d v="1994-04-08T00:00:00"/>
    <x v="289"/>
    <x v="1"/>
    <s v="tier - 1"/>
    <x v="3"/>
  </r>
  <r>
    <s v="Id291"/>
    <s v="Fagerstrom, Mr.  Erik T."/>
    <n v="22.88"/>
    <x v="2"/>
    <n v="5.9"/>
    <x v="1"/>
    <s v="Yes"/>
    <s v="No"/>
    <s v="Yes"/>
    <n v="1"/>
    <s v="Yes"/>
    <d v="1969-03-11T00:00:00"/>
    <x v="290"/>
    <x v="0"/>
    <s v="tier - 2"/>
    <x v="3"/>
  </r>
  <r>
    <s v="Id292"/>
    <s v="Bien, Mr.  Rod W"/>
    <n v="29.734999999999999"/>
    <x v="1"/>
    <n v="7.79"/>
    <x v="0"/>
    <s v="No"/>
    <s v="No"/>
    <s v="No"/>
    <n v="0"/>
    <s v="No"/>
    <d v="1978-02-10T00:00:00"/>
    <x v="291"/>
    <x v="0"/>
    <s v="tier - 3"/>
    <x v="6"/>
  </r>
  <r>
    <s v="Id293"/>
    <s v="Hess, Mr.  Joey"/>
    <n v="40.74"/>
    <x v="0"/>
    <n v="5.28"/>
    <x v="2"/>
    <s v="No"/>
    <s v="No"/>
    <s v="Yes"/>
    <n v="1"/>
    <s v="Yes"/>
    <d v="1993-01-13T00:00:00"/>
    <x v="292"/>
    <x v="0"/>
    <s v="tier - 3"/>
    <x v="3"/>
  </r>
  <r>
    <s v="Id294"/>
    <s v="Shaw, Ms.  Hillary L."/>
    <n v="24.14"/>
    <x v="2"/>
    <n v="5.87"/>
    <x v="1"/>
    <s v="No"/>
    <s v="No"/>
    <s v="No"/>
    <n v="2"/>
    <s v="Yes"/>
    <d v="1972-12-21T00:00:00"/>
    <x v="293"/>
    <x v="1"/>
    <s v="tier - 1"/>
    <x v="3"/>
  </r>
  <r>
    <s v="Id295"/>
    <s v="Williams, Mr.  Eric J"/>
    <n v="25.15"/>
    <x v="1"/>
    <n v="9.08"/>
    <x v="0"/>
    <s v="Yes"/>
    <s v="No"/>
    <s v="No"/>
    <n v="1"/>
    <s v="Yes"/>
    <d v="1975-11-25T00:00:00"/>
    <x v="294"/>
    <x v="1"/>
    <s v="tier - 3"/>
    <x v="3"/>
  </r>
  <r>
    <s v="Id296"/>
    <s v="Menzies, Mr.  Nicolas"/>
    <n v="28.71"/>
    <x v="1"/>
    <n v="5.2"/>
    <x v="2"/>
    <s v="No"/>
    <s v="No"/>
    <s v="No"/>
    <n v="1"/>
    <s v="Yes"/>
    <d v="1984-10-10T00:00:00"/>
    <x v="295"/>
    <x v="1"/>
    <s v="tier - 1"/>
    <x v="3"/>
  </r>
  <r>
    <s v="Id297"/>
    <s v="Buehler, Mr.  Marcel"/>
    <n v="23"/>
    <x v="2"/>
    <n v="5.48"/>
    <x v="2"/>
    <s v="No"/>
    <s v="No"/>
    <s v="No"/>
    <n v="0"/>
    <s v="Yes"/>
    <d v="1977-09-14T00:00:00"/>
    <x v="296"/>
    <x v="1"/>
    <s v="tier - 2"/>
    <x v="1"/>
  </r>
  <r>
    <s v="Id298"/>
    <s v="Degen, Ms.  Ashley N"/>
    <n v="36.86"/>
    <x v="0"/>
    <n v="11.95"/>
    <x v="0"/>
    <s v="No"/>
    <s v="No"/>
    <s v="No"/>
    <n v="0"/>
    <s v="No"/>
    <d v="1960-08-13T00:00:00"/>
    <x v="297"/>
    <x v="1"/>
    <s v="tier - 1"/>
    <x v="2"/>
  </r>
  <r>
    <s v="Id299"/>
    <s v="Arsenault, Mr.  Evan D"/>
    <n v="24.25"/>
    <x v="2"/>
    <n v="8.6999999999999993"/>
    <x v="0"/>
    <s v="Yes"/>
    <s v="No"/>
    <s v="No"/>
    <n v="1"/>
    <s v="Yes"/>
    <d v="1975-07-29T00:00:00"/>
    <x v="298"/>
    <x v="1"/>
    <s v="tier - 1"/>
    <x v="3"/>
  </r>
  <r>
    <s v="Id300"/>
    <s v="Hoff, Ms.  Krisana"/>
    <n v="23.85"/>
    <x v="2"/>
    <n v="7.84"/>
    <x v="0"/>
    <s v="No"/>
    <s v="No"/>
    <s v="No"/>
    <n v="0"/>
    <s v="Yes"/>
    <d v="1974-06-08T00:00:00"/>
    <x v="299"/>
    <x v="1"/>
    <s v="tier - 3"/>
    <x v="3"/>
  </r>
  <r>
    <s v="Id301"/>
    <s v="Hall, Mr.  Kyle"/>
    <n v="40.020000000000003"/>
    <x v="0"/>
    <n v="5.19"/>
    <x v="2"/>
    <s v="Yes"/>
    <s v="No"/>
    <s v="No"/>
    <n v="1"/>
    <s v="Yes"/>
    <d v="1995-05-27T00:00:00"/>
    <x v="300"/>
    <x v="1"/>
    <s v="tier - 2"/>
    <x v="3"/>
  </r>
  <r>
    <s v="Id302"/>
    <s v="Ashley, Ms.  Kate"/>
    <n v="19.170000000000002"/>
    <x v="2"/>
    <n v="8.41"/>
    <x v="0"/>
    <s v="No"/>
    <s v="No"/>
    <s v="No"/>
    <n v="0"/>
    <s v="Yes"/>
    <d v="1968-04-09T00:00:00"/>
    <x v="301"/>
    <x v="1"/>
    <s v="tier - 1"/>
    <x v="3"/>
  </r>
  <r>
    <s v="Id303"/>
    <s v="Rindahl, Mr.  Martin A."/>
    <n v="43.53"/>
    <x v="0"/>
    <n v="5.86"/>
    <x v="1"/>
    <s v="Yes"/>
    <s v="yes"/>
    <s v="No"/>
    <n v="2"/>
    <s v="Yes"/>
    <d v="2000-03-22T00:00:00"/>
    <x v="302"/>
    <x v="0"/>
    <s v="tier - 1"/>
    <x v="3"/>
  </r>
  <r>
    <s v="Id304"/>
    <s v="Clark, Ms.  Stacey"/>
    <n v="46.06"/>
    <x v="0"/>
    <n v="4.18"/>
    <x v="2"/>
    <s v="No"/>
    <s v="yes"/>
    <s v="No"/>
    <n v="1"/>
    <s v="Yes"/>
    <d v="2004-02-09T00:00:00"/>
    <x v="303"/>
    <x v="1"/>
    <s v="tier - 1"/>
    <x v="3"/>
  </r>
  <r>
    <s v="Id305"/>
    <s v="Irish, Ms.  Christine"/>
    <n v="29.92"/>
    <x v="0"/>
    <n v="11.99"/>
    <x v="0"/>
    <s v="Yes"/>
    <s v="No"/>
    <s v="No"/>
    <n v="2"/>
    <s v="Yes"/>
    <d v="1961-01-09T00:00:00"/>
    <x v="304"/>
    <x v="1"/>
    <s v="tier - 2"/>
    <x v="0"/>
  </r>
  <r>
    <s v="Id306"/>
    <s v="Richardson, Ms.  Sarah C."/>
    <n v="28.46"/>
    <x v="1"/>
    <n v="4.8499999999999996"/>
    <x v="2"/>
    <s v="Yes"/>
    <s v="No"/>
    <s v="No"/>
    <n v="1"/>
    <s v="Yes"/>
    <d v="1988-12-05T00:00:00"/>
    <x v="305"/>
    <x v="1"/>
    <s v="tier - 1"/>
    <x v="3"/>
  </r>
  <r>
    <s v="Id307"/>
    <s v="Dewitt, Ms.  Megan"/>
    <n v="24.56"/>
    <x v="2"/>
    <n v="6.18"/>
    <x v="1"/>
    <s v="Yes"/>
    <s v="No"/>
    <s v="Yes"/>
    <n v="1"/>
    <s v="Yes"/>
    <d v="1983-11-21T00:00:00"/>
    <x v="306"/>
    <x v="1"/>
    <s v="tier - 3"/>
    <x v="3"/>
  </r>
  <r>
    <s v="Id308"/>
    <s v="Hickman, Mr.  Jason W"/>
    <n v="41.19"/>
    <x v="0"/>
    <n v="6.37"/>
    <x v="1"/>
    <s v="No"/>
    <s v="No"/>
    <s v="No"/>
    <n v="0"/>
    <s v="Yes"/>
    <d v="1999-10-21T00:00:00"/>
    <x v="307"/>
    <x v="0"/>
    <s v="tier - 2"/>
    <x v="3"/>
  </r>
  <r>
    <s v="Id309"/>
    <s v="Gonzalez, Ms.  Michele"/>
    <n v="18.63"/>
    <x v="2"/>
    <n v="9.81"/>
    <x v="0"/>
    <s v="Yes"/>
    <s v="No"/>
    <s v="No"/>
    <n v="2"/>
    <s v="Yes"/>
    <d v="1970-09-11T00:00:00"/>
    <x v="308"/>
    <x v="1"/>
    <s v="tier - 3"/>
    <x v="3"/>
  </r>
  <r>
    <s v="Id310"/>
    <s v="Difani, Ms.  Nikki"/>
    <n v="26.26"/>
    <x v="1"/>
    <n v="11.8"/>
    <x v="0"/>
    <s v="Yes"/>
    <s v="No"/>
    <s v="No"/>
    <n v="1"/>
    <s v="Yes"/>
    <d v="1986-08-10T00:00:00"/>
    <x v="309"/>
    <x v="1"/>
    <s v="tier - 1"/>
    <x v="3"/>
  </r>
  <r>
    <s v="Id311"/>
    <s v="Turner, Mr.  Philip J."/>
    <n v="22.37"/>
    <x v="2"/>
    <n v="5.86"/>
    <x v="1"/>
    <s v="Yes"/>
    <s v="No"/>
    <s v="Yes"/>
    <n v="1"/>
    <s v="Yes"/>
    <d v="1983-07-03T00:00:00"/>
    <x v="310"/>
    <x v="1"/>
    <s v="tier - 1"/>
    <x v="1"/>
  </r>
  <r>
    <s v="Id312"/>
    <s v="Widmann, Mr.  Bryan L"/>
    <n v="39.619999999999997"/>
    <x v="0"/>
    <n v="4.28"/>
    <x v="2"/>
    <s v="No"/>
    <s v="No"/>
    <s v="No"/>
    <n v="1"/>
    <s v="Yes"/>
    <d v="1998-06-28T00:00:00"/>
    <x v="311"/>
    <x v="1"/>
    <s v="tier - 3"/>
    <x v="3"/>
  </r>
  <r>
    <s v="Id313"/>
    <s v="Tunney, Mr.  Timothy F"/>
    <n v="18.329999999999998"/>
    <x v="3"/>
    <n v="4.16"/>
    <x v="2"/>
    <s v="Yes"/>
    <s v="No"/>
    <s v="No"/>
    <n v="0"/>
    <s v="Yes"/>
    <d v="1976-05-03T00:00:00"/>
    <x v="312"/>
    <x v="1"/>
    <s v="tier - 3"/>
    <x v="1"/>
  </r>
  <r>
    <s v="Id314"/>
    <s v="San Juan, Ms.  Angielyn M"/>
    <n v="17.11"/>
    <x v="3"/>
    <n v="4.9800000000000004"/>
    <x v="2"/>
    <s v="Yes"/>
    <s v="No"/>
    <s v="Yes"/>
    <n v="1"/>
    <s v="Yes"/>
    <d v="1969-04-30T00:00:00"/>
    <x v="313"/>
    <x v="1"/>
    <s v="tier - 2"/>
    <x v="3"/>
  </r>
  <r>
    <s v="Id315"/>
    <s v="Croll, Ms.  Jeanie M."/>
    <n v="43.5"/>
    <x v="0"/>
    <n v="6.38"/>
    <x v="1"/>
    <s v="No"/>
    <s v="yes"/>
    <s v="No"/>
    <n v="1"/>
    <s v="Yes"/>
    <d v="2004-03-01T00:00:00"/>
    <x v="314"/>
    <x v="1"/>
    <s v="tier - 2"/>
    <x v="3"/>
  </r>
  <r>
    <s v="Id316"/>
    <s v="Rolfes, Mr.  Greg"/>
    <n v="25.364999999999998"/>
    <x v="1"/>
    <n v="5.19"/>
    <x v="2"/>
    <s v="No"/>
    <s v="No"/>
    <s v="No"/>
    <n v="2"/>
    <s v="No"/>
    <d v="1972-02-24T00:00:00"/>
    <x v="315"/>
    <x v="0"/>
    <s v="tier - 1"/>
    <x v="1"/>
  </r>
  <r>
    <s v="Id317"/>
    <s v="Hinkle, Mr.  John"/>
    <n v="28.594999999999999"/>
    <x v="1"/>
    <n v="10.210000000000001"/>
    <x v="0"/>
    <s v="No"/>
    <s v="No"/>
    <s v="No"/>
    <n v="0"/>
    <s v="No"/>
    <d v="1962-01-15T00:00:00"/>
    <x v="316"/>
    <x v="0"/>
    <s v="tier - 1"/>
    <x v="7"/>
  </r>
  <r>
    <s v="Id318"/>
    <s v="Leuchanka, Mr.  Aliaksandr"/>
    <n v="29.83"/>
    <x v="1"/>
    <n v="9.6999999999999993"/>
    <x v="0"/>
    <s v="Yes"/>
    <s v="No"/>
    <s v="Yes"/>
    <n v="1"/>
    <s v="Yes"/>
    <d v="1963-12-13T00:00:00"/>
    <x v="317"/>
    <x v="0"/>
    <s v="tier - 1"/>
    <x v="7"/>
  </r>
  <r>
    <s v="Id319"/>
    <s v="Ayr, Mr.  Jason M."/>
    <n v="24.7"/>
    <x v="2"/>
    <n v="10.25"/>
    <x v="0"/>
    <s v="No"/>
    <s v="No"/>
    <s v="No"/>
    <n v="3"/>
    <s v="No"/>
    <d v="1958-11-11T00:00:00"/>
    <x v="318"/>
    <x v="0"/>
    <s v="tier - 3"/>
    <x v="1"/>
  </r>
  <r>
    <s v="Id320"/>
    <s v="Siegel, Ms.  Sheera K"/>
    <n v="17.940000000000001"/>
    <x v="3"/>
    <n v="9.77"/>
    <x v="0"/>
    <s v="No"/>
    <s v="No"/>
    <s v="No"/>
    <n v="0"/>
    <s v="Yes"/>
    <d v="1971-10-25T00:00:00"/>
    <x v="319"/>
    <x v="1"/>
    <s v="tier - 3"/>
    <x v="3"/>
  </r>
  <r>
    <s v="Id321"/>
    <s v="Penrose, Ms.  Janice"/>
    <n v="21.08"/>
    <x v="2"/>
    <n v="4.83"/>
    <x v="2"/>
    <s v="No"/>
    <s v="No"/>
    <s v="Yes"/>
    <n v="1"/>
    <s v="Yes"/>
    <d v="1979-09-02T00:00:00"/>
    <x v="320"/>
    <x v="1"/>
    <s v="tier - 3"/>
    <x v="3"/>
  </r>
  <r>
    <s v="Id322"/>
    <s v="Schuler, Mr.  Timothy G."/>
    <n v="37.715000000000003"/>
    <x v="0"/>
    <n v="10.86"/>
    <x v="0"/>
    <s v="Yes"/>
    <s v="No"/>
    <s v="No"/>
    <n v="0"/>
    <s v="No"/>
    <d v="1967-08-16T00:00:00"/>
    <x v="321"/>
    <x v="0"/>
    <s v="tier - 1"/>
    <x v="1"/>
  </r>
  <r>
    <s v="Id323"/>
    <s v="Walker, Mr.  Alan R"/>
    <n v="22.39"/>
    <x v="2"/>
    <n v="9.5299999999999994"/>
    <x v="0"/>
    <s v="Yes"/>
    <s v="No"/>
    <s v="No"/>
    <n v="0"/>
    <s v="Yes"/>
    <d v="1981-07-04T00:00:00"/>
    <x v="322"/>
    <x v="1"/>
    <s v="tier - 3"/>
    <x v="1"/>
  </r>
  <r>
    <s v="Id324"/>
    <s v="Stange, Mr.  Michael"/>
    <n v="28.78"/>
    <x v="1"/>
    <n v="5.68"/>
    <x v="2"/>
    <s v="No"/>
    <s v="No"/>
    <s v="No"/>
    <n v="0"/>
    <s v="Yes"/>
    <d v="1991-06-05T00:00:00"/>
    <x v="323"/>
    <x v="0"/>
    <s v="tier - 1"/>
    <x v="3"/>
  </r>
  <r>
    <s v="Id325"/>
    <s v="Roy, Ms.  Marie-France"/>
    <n v="18.329999999999998"/>
    <x v="3"/>
    <n v="5.57"/>
    <x v="2"/>
    <s v="Yes"/>
    <s v="No"/>
    <s v="No"/>
    <n v="0"/>
    <s v="Yes"/>
    <d v="1976-05-12T00:00:00"/>
    <x v="324"/>
    <x v="0"/>
    <s v="tier - 1"/>
    <x v="3"/>
  </r>
  <r>
    <s v="Id326"/>
    <s v="Potere, Mr.  Erik F."/>
    <n v="26.39"/>
    <x v="1"/>
    <n v="4.58"/>
    <x v="2"/>
    <s v="Yes"/>
    <s v="No"/>
    <s v="No"/>
    <n v="1"/>
    <s v="Yes"/>
    <d v="1988-04-30T00:00:00"/>
    <x v="325"/>
    <x v="0"/>
    <s v="tier - 1"/>
    <x v="3"/>
  </r>
  <r>
    <s v="Id327"/>
    <s v="Podgurski, Mr.  Andrew"/>
    <n v="19.260000000000002"/>
    <x v="2"/>
    <n v="8.9600000000000009"/>
    <x v="0"/>
    <s v="Yes"/>
    <s v="No"/>
    <s v="No"/>
    <n v="1"/>
    <s v="Yes"/>
    <d v="1975-03-19T00:00:00"/>
    <x v="326"/>
    <x v="0"/>
    <s v="tier - 3"/>
    <x v="3"/>
  </r>
  <r>
    <s v="Id328"/>
    <s v="Diamond, Mr.  Anthony"/>
    <n v="26.92"/>
    <x v="1"/>
    <n v="6.09"/>
    <x v="1"/>
    <s v="No"/>
    <s v="No"/>
    <s v="No"/>
    <n v="0"/>
    <s v="Yes"/>
    <d v="1989-03-02T00:00:00"/>
    <x v="327"/>
    <x v="0"/>
    <s v="tier - 3"/>
    <x v="3"/>
  </r>
  <r>
    <s v="Id329"/>
    <s v="Sallade, Mr.  Chris"/>
    <n v="19.73"/>
    <x v="2"/>
    <n v="4.3600000000000003"/>
    <x v="2"/>
    <s v="No"/>
    <s v="No"/>
    <s v="No"/>
    <n v="0"/>
    <s v="Yes"/>
    <d v="1982-01-29T00:00:00"/>
    <x v="328"/>
    <x v="0"/>
    <s v="tier - 1"/>
    <x v="1"/>
  </r>
  <r>
    <s v="Id330"/>
    <s v="Zhang, Mr.  Yu"/>
    <n v="23.56"/>
    <x v="2"/>
    <n v="11.74"/>
    <x v="0"/>
    <s v="Yes"/>
    <s v="No"/>
    <s v="No"/>
    <n v="0"/>
    <s v="Yes"/>
    <d v="1981-12-13T00:00:00"/>
    <x v="329"/>
    <x v="0"/>
    <s v="tier - 2"/>
    <x v="3"/>
  </r>
  <r>
    <s v="Id331"/>
    <s v="Chatfield, Mr.  Caleb N"/>
    <n v="37.67"/>
    <x v="0"/>
    <n v="5.89"/>
    <x v="1"/>
    <s v="No"/>
    <s v="No"/>
    <s v="No"/>
    <n v="1"/>
    <s v="Yes"/>
    <d v="1998-11-20T00:00:00"/>
    <x v="330"/>
    <x v="0"/>
    <s v="tier - 2"/>
    <x v="3"/>
  </r>
  <r>
    <s v="Id332"/>
    <s v="Bruns, Mr.  Jason M."/>
    <n v="18.73"/>
    <x v="2"/>
    <n v="10.64"/>
    <x v="0"/>
    <s v="No"/>
    <s v="No"/>
    <s v="No"/>
    <n v="2"/>
    <s v="Yes"/>
    <d v="1973-10-23T00:00:00"/>
    <x v="331"/>
    <x v="0"/>
    <s v="tier - 3"/>
    <x v="3"/>
  </r>
  <r>
    <s v="Id333"/>
    <s v="Yochum, Ms.  Angela R"/>
    <n v="33.090000000000003"/>
    <x v="0"/>
    <n v="6.06"/>
    <x v="1"/>
    <s v="No"/>
    <s v="No"/>
    <s v="Yes"/>
    <n v="1"/>
    <s v="Yes"/>
    <d v="1993-09-27T00:00:00"/>
    <x v="332"/>
    <x v="0"/>
    <s v="tier - 1"/>
    <x v="3"/>
  </r>
  <r>
    <s v="Id334"/>
    <s v="Freeburn, Mr.  Keith J"/>
    <n v="18.329999999999998"/>
    <x v="3"/>
    <n v="7.46"/>
    <x v="0"/>
    <s v="Yes"/>
    <s v="No"/>
    <s v="No"/>
    <n v="1"/>
    <s v="Yes"/>
    <d v="1975-08-03T00:00:00"/>
    <x v="333"/>
    <x v="0"/>
    <s v="tier - 1"/>
    <x v="3"/>
  </r>
  <r>
    <s v="Id335"/>
    <s v="Spencer, Ms.  Emma"/>
    <n v="27.74"/>
    <x v="1"/>
    <n v="4.68"/>
    <x v="2"/>
    <s v="Yes"/>
    <s v="No"/>
    <s v="No"/>
    <n v="2"/>
    <s v="Yes"/>
    <d v="1959-07-20T00:00:00"/>
    <x v="334"/>
    <x v="0"/>
    <s v="tier - 2"/>
    <x v="2"/>
  </r>
  <r>
    <s v="Id336"/>
    <s v="Jarosik, Mr.  Nathan A"/>
    <n v="24.2"/>
    <x v="2"/>
    <n v="6.15"/>
    <x v="1"/>
    <s v="No"/>
    <s v="No"/>
    <s v="No"/>
    <n v="1"/>
    <s v="Yes"/>
    <d v="1987-06-16T00:00:00"/>
    <x v="335"/>
    <x v="0"/>
    <s v="tier - 1"/>
    <x v="3"/>
  </r>
  <r>
    <s v="Id337"/>
    <s v="Heinzen, Ms.  Kathryn"/>
    <n v="22.03"/>
    <x v="2"/>
    <n v="4.28"/>
    <x v="2"/>
    <s v="Yes"/>
    <s v="No"/>
    <s v="No"/>
    <n v="0"/>
    <s v="Yes"/>
    <d v="1985-05-07T00:00:00"/>
    <x v="336"/>
    <x v="0"/>
    <s v="tier - 1"/>
    <x v="3"/>
  </r>
  <r>
    <s v="Id338"/>
    <s v="Kelley, Ms.  Elizabeth H."/>
    <n v="26.885000000000002"/>
    <x v="1"/>
    <n v="9.86"/>
    <x v="0"/>
    <s v="No"/>
    <s v="No"/>
    <s v="No"/>
    <n v="3"/>
    <s v="Yes"/>
    <d v="1958-04-05T00:00:00"/>
    <x v="337"/>
    <x v="0"/>
    <s v="tier - 2"/>
    <x v="1"/>
  </r>
  <r>
    <s v="Id339"/>
    <s v="Thacker, Mr.  Ben"/>
    <n v="16.36"/>
    <x v="3"/>
    <n v="11.19"/>
    <x v="0"/>
    <s v="No"/>
    <s v="No"/>
    <s v="No"/>
    <n v="0"/>
    <s v="Yes"/>
    <d v="1978-03-21T00:00:00"/>
    <x v="338"/>
    <x v="0"/>
    <s v="tier - 3"/>
    <x v="1"/>
  </r>
  <r>
    <s v="Id340"/>
    <s v="Jeseritz, Ms.  Cheryl A"/>
    <n v="32.299999999999997"/>
    <x v="0"/>
    <n v="4.8899999999999997"/>
    <x v="2"/>
    <s v="Yes"/>
    <s v="No"/>
    <s v="Yes"/>
    <n v="1"/>
    <s v="No"/>
    <d v="1969-02-09T00:00:00"/>
    <x v="339"/>
    <x v="0"/>
    <s v="tier - 3"/>
    <x v="2"/>
  </r>
  <r>
    <s v="Id341"/>
    <s v="Hohman, Ms.  Kimberly A"/>
    <n v="16.05"/>
    <x v="3"/>
    <n v="4.3499999999999996"/>
    <x v="2"/>
    <s v="Yes"/>
    <s v="No"/>
    <s v="No"/>
    <n v="0"/>
    <s v="Yes"/>
    <d v="1976-01-08T00:00:00"/>
    <x v="340"/>
    <x v="0"/>
    <s v="tier - 2"/>
    <x v="3"/>
  </r>
  <r>
    <s v="Id342"/>
    <s v="Hill, Ms.  Cynthia"/>
    <n v="29.07"/>
    <x v="1"/>
    <n v="8.66"/>
    <x v="0"/>
    <s v="Yes"/>
    <s v="No"/>
    <s v="No"/>
    <n v="2"/>
    <s v="Yes"/>
    <d v="1961-12-24T00:00:00"/>
    <x v="341"/>
    <x v="0"/>
    <s v="tier - 3"/>
    <x v="1"/>
  </r>
  <r>
    <s v="Id343"/>
    <s v="Kuepfer, Ms.  Jessica"/>
    <n v="17.43"/>
    <x v="3"/>
    <n v="8.64"/>
    <x v="0"/>
    <s v="No"/>
    <s v="No"/>
    <s v="No"/>
    <n v="0"/>
    <s v="Yes"/>
    <d v="1978-11-29T00:00:00"/>
    <x v="342"/>
    <x v="0"/>
    <s v="tier - 1"/>
    <x v="3"/>
  </r>
  <r>
    <s v="Id344"/>
    <s v="Kaczmarek, Mr.  Bruce"/>
    <n v="19.329999999999998"/>
    <x v="2"/>
    <n v="4.2699999999999996"/>
    <x v="2"/>
    <s v="No"/>
    <s v="No"/>
    <s v="No"/>
    <n v="0"/>
    <s v="Yes"/>
    <d v="1980-10-14T00:00:00"/>
    <x v="343"/>
    <x v="0"/>
    <s v="tier - 3"/>
    <x v="3"/>
  </r>
  <r>
    <s v="Id345"/>
    <s v="Pitt, Ms.  Allison"/>
    <n v="30.52"/>
    <x v="0"/>
    <n v="4.21"/>
    <x v="2"/>
    <s v="No"/>
    <s v="No"/>
    <s v="No"/>
    <n v="1"/>
    <s v="Yes"/>
    <d v="1992-09-07T00:00:00"/>
    <x v="344"/>
    <x v="0"/>
    <s v="tier - 3"/>
    <x v="3"/>
  </r>
  <r>
    <s v="Id346"/>
    <s v="Lorton, Mr.  Alex"/>
    <n v="39.21"/>
    <x v="0"/>
    <n v="5.04"/>
    <x v="2"/>
    <s v="No"/>
    <s v="No"/>
    <s v="Yes"/>
    <n v="1"/>
    <s v="Yes"/>
    <d v="2003-08-01T00:00:00"/>
    <x v="345"/>
    <x v="0"/>
    <s v="tier - 3"/>
    <x v="3"/>
  </r>
  <r>
    <s v="Id347"/>
    <s v="Castaneda, Ms.  Gabriela"/>
    <n v="26.98"/>
    <x v="1"/>
    <n v="5.21"/>
    <x v="2"/>
    <s v="Yes"/>
    <s v="No"/>
    <s v="No"/>
    <n v="2"/>
    <s v="Yes"/>
    <d v="1959-07-05T00:00:00"/>
    <x v="346"/>
    <x v="0"/>
    <s v="tier - 1"/>
    <x v="1"/>
  </r>
  <r>
    <s v="Id348"/>
    <s v="Cherop, Ms.  Sharon"/>
    <n v="25.84"/>
    <x v="1"/>
    <n v="8.83"/>
    <x v="0"/>
    <s v="No"/>
    <s v="No"/>
    <s v="No"/>
    <n v="0"/>
    <s v="No"/>
    <d v="1962-06-25T00:00:00"/>
    <x v="347"/>
    <x v="0"/>
    <s v="tier - 1"/>
    <x v="1"/>
  </r>
  <r>
    <s v="Id349"/>
    <s v="Howell, Mr.  Jason A"/>
    <n v="28.31"/>
    <x v="1"/>
    <n v="8.4700000000000006"/>
    <x v="0"/>
    <s v="Yes"/>
    <s v="No"/>
    <s v="No"/>
    <n v="2"/>
    <s v="Yes"/>
    <d v="1961-05-03T00:00:00"/>
    <x v="348"/>
    <x v="0"/>
    <s v="tier - 2"/>
    <x v="1"/>
  </r>
  <r>
    <s v="Id350"/>
    <s v="Palmer, Ms.  Chelsey C."/>
    <n v="23.94"/>
    <x v="2"/>
    <n v="4.2"/>
    <x v="2"/>
    <s v="No"/>
    <s v="No"/>
    <s v="No"/>
    <n v="0"/>
    <s v="Yes"/>
    <d v="1990-04-05T00:00:00"/>
    <x v="349"/>
    <x v="0"/>
    <s v="tier - 3"/>
    <x v="3"/>
  </r>
  <r>
    <s v="Id351"/>
    <s v="Olson, Mr.  Devon A."/>
    <n v="20.03"/>
    <x v="2"/>
    <n v="6.14"/>
    <x v="1"/>
    <s v="Yes"/>
    <s v="No"/>
    <s v="No"/>
    <n v="0"/>
    <s v="Yes"/>
    <d v="1985-03-27T00:00:00"/>
    <x v="350"/>
    <x v="0"/>
    <s v="tier - 3"/>
    <x v="3"/>
  </r>
  <r>
    <s v="Id352"/>
    <s v="Waldron, Ms.  Joni L"/>
    <n v="41.42"/>
    <x v="0"/>
    <n v="6.07"/>
    <x v="1"/>
    <s v="No"/>
    <s v="No"/>
    <s v="No"/>
    <n v="0"/>
    <s v="No"/>
    <d v="1982-02-11T00:00:00"/>
    <x v="351"/>
    <x v="0"/>
    <s v="tier - 2"/>
    <x v="1"/>
  </r>
  <r>
    <s v="Id353"/>
    <s v="Meyer, Mr.  Colin"/>
    <n v="36.67"/>
    <x v="0"/>
    <n v="10.210000000000001"/>
    <x v="0"/>
    <s v="No"/>
    <s v="No"/>
    <s v="No"/>
    <n v="0"/>
    <s v="No"/>
    <d v="1974-01-16T00:00:00"/>
    <x v="352"/>
    <x v="0"/>
    <s v="tier - 1"/>
    <x v="1"/>
  </r>
  <r>
    <s v="Id354"/>
    <s v="Stack, Ms.  Rachael"/>
    <n v="27.645"/>
    <x v="1"/>
    <n v="4.6900000000000004"/>
    <x v="2"/>
    <s v="No"/>
    <s v="No"/>
    <s v="No"/>
    <n v="0"/>
    <s v="No"/>
    <d v="1977-12-02T00:00:00"/>
    <x v="353"/>
    <x v="0"/>
    <s v="tier - 2"/>
    <x v="1"/>
  </r>
  <r>
    <s v="Id355"/>
    <s v="Sanchez Y Torres, Ms.  Maricela"/>
    <n v="22.72"/>
    <x v="2"/>
    <n v="5.71"/>
    <x v="1"/>
    <s v="No"/>
    <s v="No"/>
    <s v="No"/>
    <n v="0"/>
    <s v="Yes"/>
    <d v="1990-11-24T00:00:00"/>
    <x v="354"/>
    <x v="0"/>
    <s v="tier - 2"/>
    <x v="3"/>
  </r>
  <r>
    <s v="Id356"/>
    <s v="Daniels, Ms.  Marie"/>
    <n v="36.520000000000003"/>
    <x v="0"/>
    <n v="9.07"/>
    <x v="0"/>
    <s v="Yes"/>
    <s v="No"/>
    <s v="Yes"/>
    <n v="1"/>
    <s v="No"/>
    <d v="1963-10-25T00:00:00"/>
    <x v="355"/>
    <x v="0"/>
    <s v="tier - 1"/>
    <x v="0"/>
  </r>
  <r>
    <s v="Id357"/>
    <s v="Pepp, Mr.  Frank"/>
    <n v="33.96"/>
    <x v="0"/>
    <n v="4.99"/>
    <x v="2"/>
    <s v="No"/>
    <s v="No"/>
    <s v="No"/>
    <n v="0"/>
    <s v="Yes"/>
    <d v="1999-09-06T00:00:00"/>
    <x v="356"/>
    <x v="0"/>
    <s v="tier - 3"/>
    <x v="3"/>
  </r>
  <r>
    <s v="Id358"/>
    <s v="Buechler, Mr.  Jeffry"/>
    <n v="26.695"/>
    <x v="1"/>
    <n v="8.31"/>
    <x v="0"/>
    <s v="No"/>
    <s v="No"/>
    <s v="No"/>
    <n v="0"/>
    <s v="Yes"/>
    <d v="1960-08-22T00:00:00"/>
    <x v="357"/>
    <x v="0"/>
    <s v="tier - 2"/>
    <x v="9"/>
  </r>
  <r>
    <s v="Id359"/>
    <s v="Buenting, Mr.  Mike"/>
    <n v="18.45"/>
    <x v="3"/>
    <n v="5.07"/>
    <x v="2"/>
    <s v="Yes"/>
    <s v="No"/>
    <s v="No"/>
    <n v="0"/>
    <s v="Yes"/>
    <d v="1985-07-29T00:00:00"/>
    <x v="358"/>
    <x v="0"/>
    <s v="tier - 2"/>
    <x v="3"/>
  </r>
  <r>
    <s v="Id360"/>
    <s v="Evans, Mr.  Rick"/>
    <n v="33.18"/>
    <x v="0"/>
    <n v="4.79"/>
    <x v="2"/>
    <s v="No"/>
    <s v="No"/>
    <s v="No"/>
    <n v="0"/>
    <s v="Yes"/>
    <d v="1999-06-21T00:00:00"/>
    <x v="359"/>
    <x v="0"/>
    <s v="tier - 1"/>
    <x v="3"/>
  </r>
  <r>
    <s v="Id361"/>
    <s v="Arcand, Mr.  Pierre-Michel"/>
    <n v="36.1"/>
    <x v="0"/>
    <n v="11.39"/>
    <x v="0"/>
    <s v="Yes"/>
    <s v="No"/>
    <s v="No"/>
    <n v="2"/>
    <s v="No"/>
    <d v="1961-05-28T00:00:00"/>
    <x v="360"/>
    <x v="0"/>
    <s v="tier - 3"/>
    <x v="3"/>
  </r>
  <r>
    <s v="Id362"/>
    <s v="Kesack, Mr.  Daniel"/>
    <n v="22.77"/>
    <x v="2"/>
    <n v="6"/>
    <x v="1"/>
    <s v="No"/>
    <s v="No"/>
    <s v="No"/>
    <n v="0"/>
    <s v="Yes"/>
    <d v="1991-04-04T00:00:00"/>
    <x v="361"/>
    <x v="0"/>
    <s v="tier - 3"/>
    <x v="3"/>
  </r>
  <r>
    <s v="Id363"/>
    <s v="Post, Mr.  Brian L."/>
    <n v="21.24"/>
    <x v="2"/>
    <n v="5.13"/>
    <x v="2"/>
    <s v="No"/>
    <s v="No"/>
    <s v="No"/>
    <n v="0"/>
    <s v="Yes"/>
    <d v="1989-03-21T00:00:00"/>
    <x v="362"/>
    <x v="0"/>
    <s v="tier - 2"/>
    <x v="3"/>
  </r>
  <r>
    <s v="Id364"/>
    <s v="Dunne, Ms.  Morgan M."/>
    <n v="17.600000000000001"/>
    <x v="3"/>
    <n v="5.26"/>
    <x v="2"/>
    <s v="Yes"/>
    <s v="No"/>
    <s v="No"/>
    <n v="0"/>
    <s v="Yes"/>
    <d v="1985-02-04T00:00:00"/>
    <x v="363"/>
    <x v="0"/>
    <s v="tier - 1"/>
    <x v="3"/>
  </r>
  <r>
    <s v="Id365"/>
    <s v="Kilel, Ms.  Caroline"/>
    <n v="26.29"/>
    <x v="1"/>
    <n v="6.84"/>
    <x v="0"/>
    <s v="No"/>
    <s v="No"/>
    <s v="No"/>
    <n v="0"/>
    <s v="Yes"/>
    <d v="1960-01-06T00:00:00"/>
    <x v="364"/>
    <x v="0"/>
    <s v="tier - 1"/>
    <x v="0"/>
  </r>
  <r>
    <s v="Id366"/>
    <s v="Nicholson, Mr.  Drew T."/>
    <n v="35.31"/>
    <x v="0"/>
    <n v="9.0399999999999991"/>
    <x v="0"/>
    <s v="No"/>
    <s v="No"/>
    <s v="No"/>
    <n v="0"/>
    <s v="No"/>
    <d v="2002-12-06T00:00:00"/>
    <x v="365"/>
    <x v="0"/>
    <s v="tier - 3"/>
    <x v="0"/>
  </r>
  <r>
    <s v="Id367"/>
    <s v="Susmann, Mr.  Austin W"/>
    <n v="27.04"/>
    <x v="1"/>
    <n v="4.0999999999999996"/>
    <x v="2"/>
    <s v="No"/>
    <s v="No"/>
    <s v="No"/>
    <n v="1"/>
    <s v="Yes"/>
    <d v="1992-11-03T00:00:00"/>
    <x v="366"/>
    <x v="0"/>
    <s v="tier - 2"/>
    <x v="3"/>
  </r>
  <r>
    <s v="Id368"/>
    <s v="Harsh, Ms.  Berenice"/>
    <n v="30.23"/>
    <x v="0"/>
    <n v="4.2300000000000004"/>
    <x v="2"/>
    <s v="Yes"/>
    <s v="No"/>
    <s v="Yes"/>
    <n v="1"/>
    <s v="Yes"/>
    <d v="1997-10-07T00:00:00"/>
    <x v="367"/>
    <x v="0"/>
    <s v="tier - 1"/>
    <x v="3"/>
  </r>
  <r>
    <s v="Id369"/>
    <s v="Pocasangre, Mr.  Kenneth A"/>
    <n v="30.6"/>
    <x v="0"/>
    <n v="6.48"/>
    <x v="0"/>
    <s v="Yes"/>
    <s v="No"/>
    <s v="Yes"/>
    <n v="1"/>
    <s v="Yes"/>
    <d v="1997-09-09T00:00:00"/>
    <x v="368"/>
    <x v="1"/>
    <s v="tier - 3"/>
    <x v="3"/>
  </r>
  <r>
    <s v="Id370"/>
    <s v="Martinez Lopez, Mr.  Miguel"/>
    <n v="26.8"/>
    <x v="1"/>
    <n v="5.53"/>
    <x v="2"/>
    <s v="No"/>
    <s v="No"/>
    <s v="No"/>
    <n v="1"/>
    <s v="Yes"/>
    <d v="1992-08-11T00:00:00"/>
    <x v="369"/>
    <x v="1"/>
    <s v="tier - 3"/>
    <x v="3"/>
  </r>
  <r>
    <s v="Id371"/>
    <s v="Riegel, Ms.  Hadley T."/>
    <n v="16.86"/>
    <x v="3"/>
    <n v="4.07"/>
    <x v="2"/>
    <s v="Yes"/>
    <s v="No"/>
    <s v="No"/>
    <n v="0"/>
    <s v="Yes"/>
    <d v="1985-07-06T00:00:00"/>
    <x v="370"/>
    <x v="1"/>
    <s v="tier - 1"/>
    <x v="3"/>
  </r>
  <r>
    <s v="Id372"/>
    <s v="Monson, Mr.  Taylor"/>
    <n v="16.3"/>
    <x v="3"/>
    <n v="5.51"/>
    <x v="2"/>
    <s v="No"/>
    <s v="No"/>
    <s v="No"/>
    <n v="1"/>
    <s v="Yes"/>
    <d v="1984-06-22T00:00:00"/>
    <x v="371"/>
    <x v="1"/>
    <s v="tier - 2"/>
    <x v="3"/>
  </r>
  <r>
    <s v="Id373"/>
    <s v="Klubben, Ms.  Tenielle M"/>
    <n v="29.81"/>
    <x v="1"/>
    <n v="11.66"/>
    <x v="0"/>
    <s v="No"/>
    <s v="No"/>
    <s v="No"/>
    <n v="0"/>
    <s v="Yes"/>
    <d v="1965-05-19T00:00:00"/>
    <x v="372"/>
    <x v="1"/>
    <s v="tier - 3"/>
    <x v="0"/>
  </r>
  <r>
    <s v="Id374"/>
    <s v="Mascaro, Ms.  Andrea"/>
    <n v="16.329999999999998"/>
    <x v="3"/>
    <n v="7.26"/>
    <x v="0"/>
    <s v="Yes"/>
    <s v="No"/>
    <s v="No"/>
    <n v="0"/>
    <s v="Yes"/>
    <d v="1981-04-03T00:00:00"/>
    <x v="373"/>
    <x v="1"/>
    <s v="tier - 1"/>
    <x v="3"/>
  </r>
  <r>
    <s v="Id375"/>
    <s v="Norvell, Ms.  Nora P"/>
    <n v="16.37"/>
    <x v="3"/>
    <n v="4.79"/>
    <x v="2"/>
    <s v="Yes"/>
    <s v="No"/>
    <s v="No"/>
    <n v="0"/>
    <s v="Yes"/>
    <d v="1985-03-05T00:00:00"/>
    <x v="374"/>
    <x v="1"/>
    <s v="tier - 1"/>
    <x v="3"/>
  </r>
  <r>
    <s v="Id376"/>
    <s v="Ornelas, Mr.  Zachary"/>
    <n v="22.42"/>
    <x v="2"/>
    <n v="4.68"/>
    <x v="2"/>
    <s v="Yes"/>
    <s v="No"/>
    <s v="No"/>
    <n v="1"/>
    <s v="No"/>
    <d v="1988-02-15T00:00:00"/>
    <x v="375"/>
    <x v="1"/>
    <s v="tier - 3"/>
    <x v="5"/>
  </r>
  <r>
    <s v="Id377"/>
    <s v="Fitzpatrick, Mr.  Michael"/>
    <n v="31.35"/>
    <x v="0"/>
    <n v="4.33"/>
    <x v="2"/>
    <s v="Yes"/>
    <s v="No"/>
    <s v="Yes"/>
    <n v="1"/>
    <s v="No"/>
    <d v="1969-01-16T00:00:00"/>
    <x v="376"/>
    <x v="1"/>
    <s v="tier - 2"/>
    <x v="0"/>
  </r>
  <r>
    <s v="Id378"/>
    <s v="Bloomquist, Ms.  Alyssa K."/>
    <n v="31.9"/>
    <x v="0"/>
    <n v="11.89"/>
    <x v="0"/>
    <s v="No"/>
    <s v="No"/>
    <s v="No"/>
    <n v="0"/>
    <s v="No"/>
    <d v="1968-12-06T00:00:00"/>
    <x v="377"/>
    <x v="1"/>
    <s v="tier - 2"/>
    <x v="0"/>
  </r>
  <r>
    <s v="Id379"/>
    <s v="Wick, Ms.  Heather"/>
    <n v="30.6"/>
    <x v="0"/>
    <n v="5.24"/>
    <x v="2"/>
    <s v="No"/>
    <s v="No"/>
    <s v="No"/>
    <n v="0"/>
    <s v="Yes"/>
    <d v="1999-11-02T00:00:00"/>
    <x v="378"/>
    <x v="1"/>
    <s v="tier - 1"/>
    <x v="3"/>
  </r>
  <r>
    <s v="Id380"/>
    <s v="Zappala, Mr.  Dante"/>
    <n v="28.975000000000001"/>
    <x v="1"/>
    <n v="7.63"/>
    <x v="0"/>
    <s v="No"/>
    <s v="No"/>
    <s v="No"/>
    <n v="0"/>
    <s v="Yes"/>
    <d v="1965-10-21T00:00:00"/>
    <x v="379"/>
    <x v="1"/>
    <s v="tier - 1"/>
    <x v="6"/>
  </r>
  <r>
    <s v="Id381"/>
    <s v="Earle, Ms.  Sara E."/>
    <n v="24.86"/>
    <x v="2"/>
    <n v="8.92"/>
    <x v="0"/>
    <s v="Yes"/>
    <s v="No"/>
    <s v="No"/>
    <n v="2"/>
    <s v="No"/>
    <d v="1970-09-02T00:00:00"/>
    <x v="380"/>
    <x v="1"/>
    <s v="tier - 2"/>
    <x v="0"/>
  </r>
  <r>
    <s v="Id382"/>
    <s v="Majewski, Mr.  Scott"/>
    <n v="19.54"/>
    <x v="2"/>
    <n v="5.37"/>
    <x v="2"/>
    <s v="No"/>
    <s v="No"/>
    <s v="No"/>
    <n v="0"/>
    <s v="Yes"/>
    <d v="1990-08-13T00:00:00"/>
    <x v="381"/>
    <x v="1"/>
    <s v="tier - 3"/>
    <x v="3"/>
  </r>
  <r>
    <s v="Id383"/>
    <s v="Apfelbaum, Mr.  Sean"/>
    <n v="26.74"/>
    <x v="1"/>
    <n v="4.3099999999999996"/>
    <x v="2"/>
    <s v="No"/>
    <s v="No"/>
    <s v="No"/>
    <n v="0"/>
    <s v="Yes"/>
    <d v="1994-07-02T00:00:00"/>
    <x v="382"/>
    <x v="1"/>
    <s v="tier - 2"/>
    <x v="3"/>
  </r>
  <r>
    <s v="Id384"/>
    <s v="Graham, Ms.  Danielle"/>
    <n v="22.99"/>
    <x v="2"/>
    <n v="10.46"/>
    <x v="0"/>
    <s v="No"/>
    <s v="No"/>
    <s v="No"/>
    <n v="3"/>
    <s v="Yes"/>
    <d v="1958-06-30T00:00:00"/>
    <x v="383"/>
    <x v="1"/>
    <s v="tier - 2"/>
    <x v="0"/>
  </r>
  <r>
    <s v="Id385"/>
    <s v="Whitacre, Mr.  Andrew D."/>
    <n v="31.46"/>
    <x v="0"/>
    <n v="7.39"/>
    <x v="0"/>
    <s v="No"/>
    <s v="No"/>
    <s v="No"/>
    <n v="0"/>
    <s v="No"/>
    <d v="1960-05-09T00:00:00"/>
    <x v="384"/>
    <x v="1"/>
    <s v="tier - 2"/>
    <x v="0"/>
  </r>
  <r>
    <s v="Id386"/>
    <s v="Wegener, Mr.  Joel D"/>
    <n v="30.86"/>
    <x v="0"/>
    <n v="6.18"/>
    <x v="1"/>
    <s v="No"/>
    <s v="yes"/>
    <s v="No"/>
    <n v="2"/>
    <s v="Yes"/>
    <d v="2000-04-09T00:00:00"/>
    <x v="385"/>
    <x v="1"/>
    <s v="tier - 3"/>
    <x v="3"/>
  </r>
  <r>
    <s v="Id387"/>
    <s v="Collie, Ms.  Michelle"/>
    <n v="31.96"/>
    <x v="0"/>
    <n v="8.86"/>
    <x v="0"/>
    <s v="No"/>
    <s v="No"/>
    <s v="No"/>
    <n v="0"/>
    <s v="Yes"/>
    <d v="2002-03-17T00:00:00"/>
    <x v="386"/>
    <x v="1"/>
    <s v="tier - 2"/>
    <x v="3"/>
  </r>
  <r>
    <s v="Id388"/>
    <s v="Murphy, Mr.  Michael J."/>
    <n v="23.76"/>
    <x v="2"/>
    <n v="10.96"/>
    <x v="0"/>
    <s v="No"/>
    <s v="No"/>
    <s v="No"/>
    <n v="3"/>
    <s v="Yes"/>
    <d v="1958-02-25T00:00:00"/>
    <x v="387"/>
    <x v="1"/>
    <s v="tier - 1"/>
    <x v="0"/>
  </r>
  <r>
    <s v="Id389"/>
    <s v="Butters, Ms.  Nikki"/>
    <n v="19.38"/>
    <x v="2"/>
    <n v="6.28"/>
    <x v="1"/>
    <s v="No"/>
    <s v="No"/>
    <s v="No"/>
    <n v="0"/>
    <s v="Yes"/>
    <d v="1991-01-22T00:00:00"/>
    <x v="388"/>
    <x v="1"/>
    <s v="tier - 2"/>
    <x v="3"/>
  </r>
  <r>
    <s v="Id390"/>
    <s v="Cook, Ms.  Summer B."/>
    <n v="16.21"/>
    <x v="3"/>
    <n v="6.29"/>
    <x v="1"/>
    <s v="Yes"/>
    <s v="No"/>
    <s v="No"/>
    <n v="1"/>
    <s v="Yes"/>
    <d v="1988-12-22T00:00:00"/>
    <x v="389"/>
    <x v="1"/>
    <s v="tier - 1"/>
    <x v="3"/>
  </r>
  <r>
    <s v="Id391"/>
    <s v="Breen, Mr.  Edward"/>
    <n v="32.54"/>
    <x v="0"/>
    <n v="4.0199999999999996"/>
    <x v="2"/>
    <s v="No"/>
    <s v="yes"/>
    <s v="No"/>
    <n v="1"/>
    <s v="Yes"/>
    <d v="2004-11-05T00:00:00"/>
    <x v="390"/>
    <x v="1"/>
    <s v="tier - 2"/>
    <x v="3"/>
  </r>
  <r>
    <s v="Id392"/>
    <s v="Fitzsimons, Mr.  Ryan"/>
    <n v="36.765000000000001"/>
    <x v="0"/>
    <n v="11.95"/>
    <x v="0"/>
    <s v="Yes"/>
    <s v="No"/>
    <s v="No"/>
    <n v="2"/>
    <s v="No"/>
    <d v="1970-10-27T00:00:00"/>
    <x v="391"/>
    <x v="1"/>
    <s v="tier - 3"/>
    <x v="1"/>
  </r>
  <r>
    <s v="Id393"/>
    <s v="Houle, Ms.  Kacee"/>
    <n v="35.909999999999997"/>
    <x v="0"/>
    <n v="8.7100000000000009"/>
    <x v="0"/>
    <s v="No"/>
    <s v="No"/>
    <s v="No"/>
    <n v="0"/>
    <s v="No"/>
    <d v="1974-09-21T00:00:00"/>
    <x v="392"/>
    <x v="1"/>
    <s v="tier - 2"/>
    <x v="2"/>
  </r>
  <r>
    <s v="Id394"/>
    <s v="Woodward, Mr.  Dave"/>
    <n v="32.06"/>
    <x v="0"/>
    <n v="4.67"/>
    <x v="2"/>
    <s v="No"/>
    <s v="yes"/>
    <s v="No"/>
    <n v="1"/>
    <s v="Yes"/>
    <d v="2004-08-05T00:00:00"/>
    <x v="393"/>
    <x v="1"/>
    <s v="tier - 3"/>
    <x v="3"/>
  </r>
  <r>
    <s v="Id395"/>
    <s v="Ray, Ms.  Maryanna"/>
    <n v="24.1"/>
    <x v="2"/>
    <n v="11.14"/>
    <x v="0"/>
    <s v="Yes"/>
    <s v="No"/>
    <s v="No"/>
    <n v="1"/>
    <s v="No"/>
    <d v="1975-07-04T00:00:00"/>
    <x v="394"/>
    <x v="1"/>
    <s v="tier - 1"/>
    <x v="3"/>
  </r>
  <r>
    <s v="Id396"/>
    <s v="Jennings, Ms.  Jessica H."/>
    <n v="27.1"/>
    <x v="1"/>
    <n v="9.0500000000000007"/>
    <x v="0"/>
    <s v="No"/>
    <s v="No"/>
    <s v="No"/>
    <n v="2"/>
    <s v="No"/>
    <d v="1973-06-07T00:00:00"/>
    <x v="395"/>
    <x v="1"/>
    <s v="tier - 3"/>
    <x v="3"/>
  </r>
  <r>
    <s v="Id397"/>
    <s v="Fuller, Ms.  Deanna"/>
    <n v="24.42"/>
    <x v="2"/>
    <n v="11.31"/>
    <x v="0"/>
    <s v="No"/>
    <s v="No"/>
    <s v="No"/>
    <n v="0"/>
    <s v="Yes"/>
    <d v="2002-05-11T00:00:00"/>
    <x v="396"/>
    <x v="1"/>
    <s v="tier - 1"/>
    <x v="0"/>
  </r>
  <r>
    <s v="Id398"/>
    <s v="Lovisek, Mr.  Peter"/>
    <n v="26.695"/>
    <x v="1"/>
    <n v="4.68"/>
    <x v="2"/>
    <s v="Yes"/>
    <s v="No"/>
    <s v="No"/>
    <n v="2"/>
    <s v="Yes"/>
    <d v="1966-04-09T00:00:00"/>
    <x v="397"/>
    <x v="1"/>
    <s v="tier - 3"/>
    <x v="1"/>
  </r>
  <r>
    <s v="Id399"/>
    <s v="Painter, Ms.  Rebecca"/>
    <n v="27.79"/>
    <x v="1"/>
    <n v="6.05"/>
    <x v="1"/>
    <s v="Yes"/>
    <s v="yes"/>
    <s v="No"/>
    <n v="1"/>
    <s v="Yes"/>
    <d v="2000-03-26T00:00:00"/>
    <x v="398"/>
    <x v="1"/>
    <s v="tier - 3"/>
    <x v="3"/>
  </r>
  <r>
    <s v="Id400"/>
    <s v="Edwards, Ms.  Elizabeth M."/>
    <n v="32.68"/>
    <x v="0"/>
    <n v="4.68"/>
    <x v="2"/>
    <s v="Yes"/>
    <s v="No"/>
    <s v="No"/>
    <n v="0"/>
    <s v="No"/>
    <d v="2001-02-05T00:00:00"/>
    <x v="399"/>
    <x v="1"/>
    <s v="tier - 2"/>
    <x v="1"/>
  </r>
  <r>
    <s v="Id401"/>
    <s v="Liebl, Mr.  Gregory"/>
    <n v="26.4"/>
    <x v="1"/>
    <n v="9.5"/>
    <x v="0"/>
    <s v="Yes"/>
    <s v="No"/>
    <s v="No"/>
    <n v="2"/>
    <s v="No"/>
    <d v="1970-01-03T00:00:00"/>
    <x v="400"/>
    <x v="1"/>
    <s v="tier - 2"/>
    <x v="0"/>
  </r>
  <r>
    <s v="Id402"/>
    <s v="Kasabian-Larson, Ms.  Sarah E."/>
    <n v="23.655000000000001"/>
    <x v="2"/>
    <n v="10.84"/>
    <x v="0"/>
    <s v="Yes"/>
    <s v="No"/>
    <s v="Yes"/>
    <n v="1"/>
    <s v="Yes"/>
    <d v="1963-12-21T00:00:00"/>
    <x v="401"/>
    <x v="1"/>
    <s v="tier - 3"/>
    <x v="1"/>
  </r>
  <r>
    <s v="Id403"/>
    <s v="Creamer, Ms.  Anne Elise"/>
    <n v="27.36"/>
    <x v="1"/>
    <n v="5.88"/>
    <x v="1"/>
    <s v="No"/>
    <s v="No"/>
    <s v="No"/>
    <n v="2"/>
    <s v="No"/>
    <d v="1972-11-17T00:00:00"/>
    <x v="402"/>
    <x v="1"/>
    <s v="tier - 3"/>
    <x v="2"/>
  </r>
  <r>
    <s v="Id404"/>
    <s v="Kimbel, Mr.  Christopher R"/>
    <n v="27.82"/>
    <x v="1"/>
    <n v="5.24"/>
    <x v="2"/>
    <s v="Yes"/>
    <s v="No"/>
    <s v="No"/>
    <n v="0"/>
    <s v="Yes"/>
    <d v="2001-10-02T00:00:00"/>
    <x v="403"/>
    <x v="1"/>
    <s v="tier - 1"/>
    <x v="3"/>
  </r>
  <r>
    <s v="Id405"/>
    <s v="Livensparger, Mr.  Elliot"/>
    <n v="25.46"/>
    <x v="1"/>
    <n v="11.75"/>
    <x v="0"/>
    <s v="No"/>
    <s v="No"/>
    <s v="No"/>
    <n v="0"/>
    <s v="No"/>
    <d v="1968-09-11T00:00:00"/>
    <x v="404"/>
    <x v="1"/>
    <s v="tier - 3"/>
    <x v="6"/>
  </r>
  <r>
    <s v="Id406"/>
    <s v="Grange, Mr.  Christopher D."/>
    <n v="25.1"/>
    <x v="1"/>
    <n v="6.97"/>
    <x v="0"/>
    <s v="No"/>
    <s v="No"/>
    <s v="No"/>
    <n v="0"/>
    <s v="Yes"/>
    <d v="1968-08-22T00:00:00"/>
    <x v="405"/>
    <x v="1"/>
    <s v="tier - 2"/>
    <x v="3"/>
  </r>
  <r>
    <s v="Id407"/>
    <s v="Nunlist, Mr.  Corey"/>
    <n v="32.11"/>
    <x v="0"/>
    <n v="4.76"/>
    <x v="2"/>
    <s v="No"/>
    <s v="No"/>
    <s v="No"/>
    <n v="2"/>
    <s v="No"/>
    <d v="1972-07-26T00:00:00"/>
    <x v="406"/>
    <x v="1"/>
    <s v="tier - 2"/>
    <x v="6"/>
  </r>
  <r>
    <s v="Id408"/>
    <s v="Cutter, Mr.  Patrick D."/>
    <n v="29.8"/>
    <x v="1"/>
    <n v="8.24"/>
    <x v="0"/>
    <s v="Yes"/>
    <s v="No"/>
    <s v="No"/>
    <n v="1"/>
    <s v="Yes"/>
    <d v="1975-06-14T00:00:00"/>
    <x v="407"/>
    <x v="1"/>
    <s v="tier - 1"/>
    <x v="3"/>
  </r>
  <r>
    <s v="Id409"/>
    <s v="Martin, Mr.  Anthony D."/>
    <n v="24.01"/>
    <x v="2"/>
    <n v="4.76"/>
    <x v="2"/>
    <s v="No"/>
    <s v="No"/>
    <s v="No"/>
    <n v="1"/>
    <s v="Yes"/>
    <d v="1998-05-24T00:00:00"/>
    <x v="408"/>
    <x v="1"/>
    <s v="tier - 3"/>
    <x v="3"/>
  </r>
  <r>
    <s v="Id410"/>
    <s v="Cooney, Ms.  Melissa"/>
    <n v="23.21"/>
    <x v="2"/>
    <n v="6.03"/>
    <x v="1"/>
    <s v="No"/>
    <s v="No"/>
    <s v="No"/>
    <n v="1"/>
    <s v="No"/>
    <d v="1998-04-14T00:00:00"/>
    <x v="409"/>
    <x v="1"/>
    <s v="tier - 2"/>
    <x v="0"/>
  </r>
  <r>
    <s v="Id411"/>
    <s v="Bier, Ms.  Raven"/>
    <n v="21.2"/>
    <x v="2"/>
    <n v="4.07"/>
    <x v="2"/>
    <s v="Yes"/>
    <s v="No"/>
    <s v="No"/>
    <n v="1"/>
    <s v="Yes"/>
    <d v="1995-03-04T00:00:00"/>
    <x v="410"/>
    <x v="1"/>
    <s v="tier - 2"/>
    <x v="3"/>
  </r>
  <r>
    <s v="Id412"/>
    <s v="Muskopf, Mr.  Christopher"/>
    <n v="28.215"/>
    <x v="1"/>
    <n v="8.26"/>
    <x v="0"/>
    <s v="Yes"/>
    <s v="No"/>
    <s v="No"/>
    <n v="1"/>
    <s v="Yes"/>
    <d v="1975-02-14T00:00:00"/>
    <x v="411"/>
    <x v="1"/>
    <s v="tier - 3"/>
    <x v="1"/>
  </r>
  <r>
    <s v="Id413"/>
    <s v="Sirak, Ms.  Kendra A"/>
    <n v="38.094999999999999"/>
    <x v="0"/>
    <n v="4.76"/>
    <x v="2"/>
    <s v="No"/>
    <s v="No"/>
    <s v="No"/>
    <n v="1"/>
    <s v="No"/>
    <d v="1987-01-14T00:00:00"/>
    <x v="412"/>
    <x v="1"/>
    <s v="tier - 1"/>
    <x v="2"/>
  </r>
  <r>
    <s v="Id414"/>
    <s v="Nelsen, Ms.  Jordan"/>
    <n v="22.61"/>
    <x v="2"/>
    <n v="6.13"/>
    <x v="1"/>
    <s v="Yes"/>
    <s v="No"/>
    <s v="Yes"/>
    <n v="1"/>
    <s v="Yes"/>
    <d v="1969-12-23T00:00:00"/>
    <x v="413"/>
    <x v="1"/>
    <s v="tier - 1"/>
    <x v="2"/>
  </r>
  <r>
    <s v="Id415"/>
    <s v="Schallner, Mr.  Nils"/>
    <n v="24.32"/>
    <x v="2"/>
    <n v="10.47"/>
    <x v="0"/>
    <s v="Yes"/>
    <s v="No"/>
    <s v="No"/>
    <n v="2"/>
    <s v="Yes"/>
    <d v="1970-11-26T00:00:00"/>
    <x v="414"/>
    <x v="1"/>
    <s v="tier - 2"/>
    <x v="4"/>
  </r>
  <r>
    <s v="Id416"/>
    <s v="Dunlap, Mr.  Scott"/>
    <n v="20.96"/>
    <x v="2"/>
    <n v="4.04"/>
    <x v="2"/>
    <s v="Yes"/>
    <s v="No"/>
    <s v="No"/>
    <n v="1"/>
    <s v="Yes"/>
    <d v="1995-10-10T00:00:00"/>
    <x v="415"/>
    <x v="1"/>
    <s v="tier - 3"/>
    <x v="3"/>
  </r>
  <r>
    <s v="Id417"/>
    <s v="Messing, Ms.  Angela"/>
    <n v="19.68"/>
    <x v="2"/>
    <n v="5.74"/>
    <x v="1"/>
    <s v="No"/>
    <s v="No"/>
    <s v="No"/>
    <n v="0"/>
    <s v="Yes"/>
    <d v="1994-09-09T00:00:00"/>
    <x v="416"/>
    <x v="1"/>
    <s v="tier - 2"/>
    <x v="3"/>
  </r>
  <r>
    <s v="Id418"/>
    <s v="Bondell, Ms.  Allison"/>
    <n v="18.100000000000001"/>
    <x v="3"/>
    <n v="6.33"/>
    <x v="1"/>
    <s v="No"/>
    <s v="No"/>
    <s v="No"/>
    <n v="1"/>
    <s v="Yes"/>
    <d v="1992-08-11T00:00:00"/>
    <x v="417"/>
    <x v="1"/>
    <s v="tier - 3"/>
    <x v="3"/>
  </r>
  <r>
    <s v="Id419"/>
    <s v="Gaughan, Ms.  Caitlin O."/>
    <n v="29.64"/>
    <x v="1"/>
    <n v="4.28"/>
    <x v="2"/>
    <s v="Yes"/>
    <s v="No"/>
    <s v="No"/>
    <n v="0"/>
    <s v="No"/>
    <d v="1996-07-28T00:00:00"/>
    <x v="418"/>
    <x v="1"/>
    <s v="tier - 1"/>
    <x v="2"/>
  </r>
  <r>
    <s v="Id420"/>
    <s v="Gruman, Ms.  Tracy M"/>
    <n v="25.3"/>
    <x v="1"/>
    <n v="9.4700000000000006"/>
    <x v="0"/>
    <s v="Yes"/>
    <s v="No"/>
    <s v="No"/>
    <n v="2"/>
    <s v="Yes"/>
    <d v="1970-06-12T00:00:00"/>
    <x v="419"/>
    <x v="1"/>
    <s v="tier - 3"/>
    <x v="0"/>
  </r>
  <r>
    <s v="Id421"/>
    <s v="Whitlow, Mr.  Dustin M."/>
    <n v="27.6"/>
    <x v="1"/>
    <n v="4.8499999999999996"/>
    <x v="2"/>
    <s v="Yes"/>
    <s v="No"/>
    <s v="No"/>
    <n v="0"/>
    <s v="No"/>
    <d v="1976-05-12T00:00:00"/>
    <x v="420"/>
    <x v="1"/>
    <s v="tier - 2"/>
    <x v="3"/>
  </r>
  <r>
    <s v="Id422"/>
    <s v="Robinson, Ms.  Jenny"/>
    <n v="27.645"/>
    <x v="1"/>
    <n v="11.03"/>
    <x v="0"/>
    <s v="Yes"/>
    <s v="No"/>
    <s v="No"/>
    <n v="1"/>
    <s v="Yes"/>
    <d v="1975-04-13T00:00:00"/>
    <x v="421"/>
    <x v="1"/>
    <s v="tier - 2"/>
    <x v="1"/>
  </r>
  <r>
    <s v="Id423"/>
    <s v="Sabo, Ms.  Emily"/>
    <n v="27.6"/>
    <x v="1"/>
    <n v="5.22"/>
    <x v="2"/>
    <s v="No"/>
    <s v="No"/>
    <s v="No"/>
    <n v="2"/>
    <s v="Yes"/>
    <d v="1972-03-14T00:00:00"/>
    <x v="422"/>
    <x v="1"/>
    <s v="tier - 3"/>
    <x v="3"/>
  </r>
  <r>
    <s v="Id424"/>
    <s v="Nazarian, Ms.  Fabienne"/>
    <n v="25.08"/>
    <x v="1"/>
    <n v="9.52"/>
    <x v="0"/>
    <s v="Yes"/>
    <s v="No"/>
    <s v="No"/>
    <n v="2"/>
    <s v="No"/>
    <d v="1961-02-21T00:00:00"/>
    <x v="423"/>
    <x v="1"/>
    <s v="tier - 2"/>
    <x v="0"/>
  </r>
  <r>
    <s v="Id425"/>
    <s v="Lerma, Mr.  Jordan"/>
    <n v="30.02"/>
    <x v="0"/>
    <n v="11.09"/>
    <x v="0"/>
    <s v="No"/>
    <s v="No"/>
    <s v="No"/>
    <n v="0"/>
    <s v="No"/>
    <d v="1968-01-06T00:00:00"/>
    <x v="424"/>
    <x v="1"/>
    <s v="tier - 2"/>
    <x v="1"/>
  </r>
  <r>
    <s v="Id426"/>
    <s v="Dahl, Mr.  Matt"/>
    <n v="27.36"/>
    <x v="1"/>
    <n v="9.4499999999999993"/>
    <x v="0"/>
    <s v="Yes"/>
    <s v="No"/>
    <s v="No"/>
    <n v="2"/>
    <s v="Yes"/>
    <d v="1970-12-30T00:00:00"/>
    <x v="425"/>
    <x v="1"/>
    <s v="tier - 3"/>
    <x v="1"/>
  </r>
  <r>
    <s v="Id427"/>
    <s v="Surtees, Ms.  Taryn L"/>
    <n v="22.2"/>
    <x v="2"/>
    <n v="5.51"/>
    <x v="2"/>
    <s v="No"/>
    <s v="No"/>
    <s v="No"/>
    <n v="0"/>
    <s v="Yes"/>
    <d v="1999-11-07T00:00:00"/>
    <x v="426"/>
    <x v="1"/>
    <s v="tier - 1"/>
    <x v="3"/>
  </r>
  <r>
    <s v="Id428"/>
    <s v="Spetner, Ms.  Temima"/>
    <n v="25.71"/>
    <x v="1"/>
    <n v="4.18"/>
    <x v="2"/>
    <s v="No"/>
    <s v="yes"/>
    <s v="No"/>
    <n v="1"/>
    <s v="Yes"/>
    <d v="2004-10-03T00:00:00"/>
    <x v="427"/>
    <x v="1"/>
    <s v="tier - 1"/>
    <x v="3"/>
  </r>
  <r>
    <s v="Id429"/>
    <s v="Brandon, Ms.  Jennifer"/>
    <n v="41.91"/>
    <x v="0"/>
    <n v="5.98"/>
    <x v="1"/>
    <s v="Yes"/>
    <s v="No"/>
    <s v="No"/>
    <n v="1"/>
    <s v="No"/>
    <d v="1964-09-16T00:00:00"/>
    <x v="428"/>
    <x v="1"/>
    <s v="tier - 1"/>
    <x v="0"/>
  </r>
  <r>
    <s v="Id430"/>
    <s v="Eley, Ms.  Serena M."/>
    <n v="25.85"/>
    <x v="1"/>
    <n v="10.16"/>
    <x v="0"/>
    <s v="No"/>
    <s v="No"/>
    <s v="No"/>
    <n v="0"/>
    <s v="Yes"/>
    <d v="1974-08-10T00:00:00"/>
    <x v="429"/>
    <x v="1"/>
    <s v="tier - 1"/>
    <x v="0"/>
  </r>
  <r>
    <s v="Id431"/>
    <s v="Sedicum, Ms.  Victoria M."/>
    <n v="23.844999999999999"/>
    <x v="2"/>
    <n v="11.71"/>
    <x v="0"/>
    <s v="No"/>
    <s v="No"/>
    <s v="No"/>
    <n v="2"/>
    <s v="Yes"/>
    <d v="1973-07-13T00:00:00"/>
    <x v="430"/>
    <x v="1"/>
    <s v="tier - 2"/>
    <x v="2"/>
  </r>
  <r>
    <s v="Id432"/>
    <s v="Markle, Ms.  Phoebe"/>
    <n v="30.59"/>
    <x v="0"/>
    <n v="5.23"/>
    <x v="2"/>
    <s v="No"/>
    <s v="No"/>
    <s v="Yes"/>
    <n v="1"/>
    <s v="No"/>
    <d v="2003-06-30T00:00:00"/>
    <x v="431"/>
    <x v="1"/>
    <s v="tier - 2"/>
    <x v="1"/>
  </r>
  <r>
    <s v="Id433"/>
    <s v="Kunz, Mr.  Corey"/>
    <n v="24.795000000000002"/>
    <x v="2"/>
    <n v="6.85"/>
    <x v="0"/>
    <s v="No"/>
    <s v="No"/>
    <s v="No"/>
    <n v="0"/>
    <s v="Yes"/>
    <d v="1971-05-10T00:00:00"/>
    <x v="432"/>
    <x v="1"/>
    <s v="tier - 2"/>
    <x v="1"/>
  </r>
  <r>
    <s v="Id434"/>
    <s v="Wimert, Ms.  Rebecca"/>
    <n v="24.13"/>
    <x v="2"/>
    <n v="7.05"/>
    <x v="0"/>
    <s v="Yes"/>
    <s v="No"/>
    <s v="No"/>
    <n v="2"/>
    <s v="Yes"/>
    <d v="1970-04-08T00:00:00"/>
    <x v="433"/>
    <x v="1"/>
    <s v="tier - 3"/>
    <x v="1"/>
  </r>
  <r>
    <s v="Id435"/>
    <s v="Peterson, Mr.  Nicholas D"/>
    <n v="25.84"/>
    <x v="1"/>
    <n v="11.64"/>
    <x v="0"/>
    <s v="No"/>
    <s v="No"/>
    <s v="No"/>
    <n v="2"/>
    <s v="Yes"/>
    <d v="1973-03-27T00:00:00"/>
    <x v="434"/>
    <x v="1"/>
    <s v="tier - 3"/>
    <x v="1"/>
  </r>
  <r>
    <s v="Id436"/>
    <s v="Mercier, Mr.  Christian"/>
    <n v="28"/>
    <x v="1"/>
    <n v="10.52"/>
    <x v="0"/>
    <s v="No"/>
    <s v="No"/>
    <s v="No"/>
    <n v="0"/>
    <s v="Yes"/>
    <d v="1974-02-02T00:00:00"/>
    <x v="435"/>
    <x v="1"/>
    <s v="tier - 2"/>
    <x v="3"/>
  </r>
  <r>
    <s v="Id437"/>
    <s v="Laurie, Mr.  Jonathon S."/>
    <n v="34.1"/>
    <x v="0"/>
    <n v="4.01"/>
    <x v="2"/>
    <s v="Yes"/>
    <s v="No"/>
    <s v="Yes"/>
    <n v="1"/>
    <s v="No"/>
    <d v="1983-01-26T00:00:00"/>
    <x v="436"/>
    <x v="1"/>
    <s v="tier - 2"/>
    <x v="0"/>
  </r>
  <r>
    <s v="Id438"/>
    <s v="Sekaquaptewa, Ms.  Caroline"/>
    <n v="26.125"/>
    <x v="1"/>
    <n v="8.56"/>
    <x v="0"/>
    <s v="Yes"/>
    <s v="No"/>
    <s v="No"/>
    <n v="1"/>
    <s v="Yes"/>
    <d v="1975-12-13T00:00:00"/>
    <x v="437"/>
    <x v="1"/>
    <s v="tier - 3"/>
    <x v="2"/>
  </r>
  <r>
    <s v="Id439"/>
    <s v="Frash, Mr.  Joshua D."/>
    <n v="25.6"/>
    <x v="1"/>
    <n v="10.5"/>
    <x v="0"/>
    <s v="No"/>
    <s v="No"/>
    <s v="No"/>
    <n v="2"/>
    <s v="Yes"/>
    <d v="1973-11-22T00:00:00"/>
    <x v="438"/>
    <x v="1"/>
    <s v="tier - 2"/>
    <x v="3"/>
  </r>
  <r>
    <s v="Id440"/>
    <s v="Bukowski, Ms.  Nichole"/>
    <n v="24.32"/>
    <x v="2"/>
    <n v="6.39"/>
    <x v="1"/>
    <s v="No"/>
    <s v="No"/>
    <s v="No"/>
    <n v="0"/>
    <s v="No"/>
    <d v="1994-10-03T00:00:00"/>
    <x v="439"/>
    <x v="1"/>
    <s v="tier - 3"/>
    <x v="2"/>
  </r>
  <r>
    <s v="Id441"/>
    <s v="Sandahl, Ms.  Denise M"/>
    <n v="22.88"/>
    <x v="2"/>
    <n v="5.71"/>
    <x v="1"/>
    <s v="Yes"/>
    <s v="No"/>
    <s v="Yes"/>
    <n v="1"/>
    <s v="Yes"/>
    <d v="1969-09-14T00:00:00"/>
    <x v="440"/>
    <x v="1"/>
    <s v="tier - 3"/>
    <x v="0"/>
  </r>
  <r>
    <s v="Id442"/>
    <s v="Speight, Mr.  Peter R."/>
    <n v="24.984999999999999"/>
    <x v="1"/>
    <n v="4.43"/>
    <x v="2"/>
    <s v="Yes"/>
    <s v="No"/>
    <s v="Yes"/>
    <n v="1"/>
    <s v="No"/>
    <d v="1997-08-07T00:00:00"/>
    <x v="441"/>
    <x v="1"/>
    <s v="tier - 3"/>
    <x v="11"/>
  </r>
  <r>
    <s v="Id443"/>
    <s v="Lee, Mr.  Johnson K"/>
    <n v="33.1"/>
    <x v="0"/>
    <n v="5.52"/>
    <x v="2"/>
    <s v="No"/>
    <s v="No"/>
    <s v="Yes"/>
    <n v="1"/>
    <s v="No"/>
    <d v="2003-07-14T00:00:00"/>
    <x v="442"/>
    <x v="1"/>
    <s v="tier - 2"/>
    <x v="3"/>
  </r>
  <r>
    <s v="Id444"/>
    <s v="Nielsen, Ms.  Katherine"/>
    <n v="27.83"/>
    <x v="1"/>
    <n v="9.1999999999999993"/>
    <x v="0"/>
    <s v="Yes"/>
    <s v="No"/>
    <s v="No"/>
    <n v="1"/>
    <s v="Yes"/>
    <d v="1975-06-09T00:00:00"/>
    <x v="443"/>
    <x v="1"/>
    <s v="tier - 2"/>
    <x v="0"/>
  </r>
  <r>
    <s v="Id445"/>
    <s v="Zirdok, Ms.  Lynda"/>
    <n v="30.875"/>
    <x v="0"/>
    <n v="10.97"/>
    <x v="0"/>
    <s v="Yes"/>
    <s v="No"/>
    <s v="No"/>
    <n v="2"/>
    <s v="No"/>
    <d v="1970-05-09T00:00:00"/>
    <x v="444"/>
    <x v="1"/>
    <s v="tier - 2"/>
    <x v="2"/>
  </r>
  <r>
    <s v="Id446"/>
    <s v="Crudale, Mr.  Anthony"/>
    <n v="27.265000000000001"/>
    <x v="1"/>
    <n v="4.25"/>
    <x v="2"/>
    <s v="No"/>
    <s v="No"/>
    <s v="Yes"/>
    <n v="1"/>
    <s v="No"/>
    <d v="2003-04-25T00:00:00"/>
    <x v="445"/>
    <x v="1"/>
    <s v="tier - 1"/>
    <x v="1"/>
  </r>
  <r>
    <s v="Id447"/>
    <s v="Koopmans, Ms.  Linnea C."/>
    <n v="26.7"/>
    <x v="1"/>
    <n v="5.23"/>
    <x v="2"/>
    <s v="No"/>
    <s v="No"/>
    <s v="Yes"/>
    <n v="1"/>
    <s v="Yes"/>
    <d v="1979-03-14T00:00:00"/>
    <x v="446"/>
    <x v="2"/>
    <s v="tier - 2"/>
    <x v="3"/>
  </r>
  <r>
    <s v="Id448"/>
    <s v="Milani, Mr.  Massimiliano A."/>
    <n v="29.925000000000001"/>
    <x v="0"/>
    <n v="5.96"/>
    <x v="1"/>
    <s v="Yes"/>
    <s v="No"/>
    <s v="Yes"/>
    <n v="1"/>
    <s v="Yes"/>
    <d v="1983-02-21T00:00:00"/>
    <x v="447"/>
    <x v="2"/>
    <s v="tier - 1"/>
    <x v="9"/>
  </r>
  <r>
    <s v="Id449"/>
    <s v="Kelly, Mr.  James M."/>
    <n v="19.95"/>
    <x v="2"/>
    <n v="4.29"/>
    <x v="2"/>
    <s v="Yes"/>
    <s v="No"/>
    <s v="No"/>
    <n v="2"/>
    <s v="Yes"/>
    <d v="1966-01-18T00:00:00"/>
    <x v="448"/>
    <x v="2"/>
    <s v="tier - 3"/>
    <x v="7"/>
  </r>
  <r>
    <s v="Id450"/>
    <s v="Finelli, Ms.  Lauren"/>
    <n v="24.225000000000001"/>
    <x v="2"/>
    <n v="4.09"/>
    <x v="2"/>
    <s v="No"/>
    <s v="No"/>
    <s v="No"/>
    <n v="0"/>
    <s v="No"/>
    <d v="1999-12-26T00:00:00"/>
    <x v="449"/>
    <x v="2"/>
    <s v="tier - 2"/>
    <x v="2"/>
  </r>
  <r>
    <s v="Id451"/>
    <s v="Palmer, Ms.  Michele V."/>
    <n v="28.12"/>
    <x v="1"/>
    <n v="4.88"/>
    <x v="2"/>
    <s v="No"/>
    <s v="No"/>
    <s v="No"/>
    <n v="0"/>
    <s v="Yes"/>
    <d v="1982-11-27T00:00:00"/>
    <x v="450"/>
    <x v="1"/>
    <s v="tier - 3"/>
    <x v="2"/>
  </r>
  <r>
    <s v="Id452"/>
    <s v="Wang, Mr.  Xiao"/>
    <n v="23.21"/>
    <x v="2"/>
    <n v="6.76"/>
    <x v="0"/>
    <s v="No"/>
    <s v="No"/>
    <s v="No"/>
    <n v="0"/>
    <s v="Yes"/>
    <d v="1971-10-16T00:00:00"/>
    <x v="451"/>
    <x v="1"/>
    <s v="tier - 3"/>
    <x v="0"/>
  </r>
  <r>
    <s v="Id453"/>
    <s v="Beasley, Ms.  Harper L"/>
    <n v="23.98"/>
    <x v="2"/>
    <n v="10.67"/>
    <x v="0"/>
    <s v="No"/>
    <s v="No"/>
    <s v="No"/>
    <n v="0"/>
    <s v="No"/>
    <d v="1965-09-24T00:00:00"/>
    <x v="452"/>
    <x v="2"/>
    <s v="tier - 1"/>
    <x v="0"/>
  </r>
  <r>
    <s v="Id454"/>
    <s v="Bedbury, Mr.  Nick"/>
    <n v="30"/>
    <x v="0"/>
    <n v="6.21"/>
    <x v="1"/>
    <s v="No"/>
    <s v="No"/>
    <s v="No"/>
    <n v="0"/>
    <s v="Yes"/>
    <d v="1980-08-12T00:00:00"/>
    <x v="453"/>
    <x v="1"/>
    <s v="tier - 2"/>
    <x v="3"/>
  </r>
  <r>
    <s v="Id455"/>
    <s v="Stemberger, Mr.  Scott"/>
    <n v="17.350000000000001"/>
    <x v="3"/>
    <n v="5.03"/>
    <x v="2"/>
    <s v="Yes"/>
    <s v="No"/>
    <s v="No"/>
    <n v="0"/>
    <s v="Yes"/>
    <d v="2001-07-28T00:00:00"/>
    <x v="454"/>
    <x v="2"/>
    <s v="tier - 1"/>
    <x v="3"/>
  </r>
  <r>
    <s v="Id456"/>
    <s v="Chebet, Mr.  Wilson"/>
    <n v="22.704999999999998"/>
    <x v="2"/>
    <n v="5.27"/>
    <x v="2"/>
    <s v="No"/>
    <s v="No"/>
    <s v="No"/>
    <n v="0"/>
    <s v="No"/>
    <d v="1989-06-14T00:00:00"/>
    <x v="455"/>
    <x v="2"/>
    <s v="tier - 1"/>
    <x v="1"/>
  </r>
  <r>
    <s v="Id457"/>
    <s v="Muir, Mr.  Lee"/>
    <n v="25.41"/>
    <x v="1"/>
    <n v="10.53"/>
    <x v="0"/>
    <s v="Yes"/>
    <s v="No"/>
    <s v="No"/>
    <n v="1"/>
    <s v="Yes"/>
    <d v="1975-05-19T00:00:00"/>
    <x v="456"/>
    <x v="2"/>
    <s v="tier - 3"/>
    <x v="0"/>
  </r>
  <r>
    <s v="Id458"/>
    <s v="Yang, Mr.  Shizhong"/>
    <n v="18.23"/>
    <x v="3"/>
    <n v="5.78"/>
    <x v="1"/>
    <s v="No"/>
    <s v="No"/>
    <s v="Yes"/>
    <n v="1"/>
    <s v="Yes"/>
    <d v="2003-04-28T00:00:00"/>
    <x v="457"/>
    <x v="1"/>
    <s v="tier - 1"/>
    <x v="3"/>
  </r>
  <r>
    <s v="Id459"/>
    <s v="Gravel, Ms.  Marie-Claire"/>
    <n v="24.7"/>
    <x v="2"/>
    <n v="4.3600000000000003"/>
    <x v="2"/>
    <s v="No"/>
    <s v="No"/>
    <s v="Yes"/>
    <n v="1"/>
    <s v="Yes"/>
    <d v="1979-03-17T00:00:00"/>
    <x v="458"/>
    <x v="2"/>
    <s v="tier - 1"/>
    <x v="1"/>
  </r>
  <r>
    <s v="Id460"/>
    <s v="Smith, Mr.  Todd J."/>
    <n v="37.4"/>
    <x v="0"/>
    <n v="9.7200000000000006"/>
    <x v="0"/>
    <s v="Yes"/>
    <s v="No"/>
    <s v="Yes"/>
    <n v="1"/>
    <s v="No"/>
    <d v="1963-02-27T00:00:00"/>
    <x v="459"/>
    <x v="2"/>
    <s v="tier - 1"/>
    <x v="3"/>
  </r>
  <r>
    <s v="Id461"/>
    <s v="Williams, Ms.  Carolyn"/>
    <n v="26.885000000000002"/>
    <x v="1"/>
    <n v="5.18"/>
    <x v="2"/>
    <s v="No"/>
    <s v="No"/>
    <s v="Yes"/>
    <n v="1"/>
    <s v="Yes"/>
    <d v="1979-01-28T00:00:00"/>
    <x v="460"/>
    <x v="2"/>
    <s v="tier - 2"/>
    <x v="1"/>
  </r>
  <r>
    <s v="Id462"/>
    <s v="Meyer, Ms.  Lindsey"/>
    <n v="25.27"/>
    <x v="1"/>
    <n v="5.29"/>
    <x v="2"/>
    <s v="No"/>
    <s v="No"/>
    <s v="Yes"/>
    <n v="1"/>
    <s v="Yes"/>
    <d v="1979-12-20T00:00:00"/>
    <x v="461"/>
    <x v="2"/>
    <s v="tier - 1"/>
    <x v="2"/>
  </r>
  <r>
    <s v="Id463"/>
    <s v="Jamieson, Ms.  Marissa D"/>
    <n v="23.655000000000001"/>
    <x v="2"/>
    <n v="4.8600000000000003"/>
    <x v="2"/>
    <s v="Yes"/>
    <s v="No"/>
    <s v="No"/>
    <n v="0"/>
    <s v="Yes"/>
    <d v="1976-11-18T00:00:00"/>
    <x v="462"/>
    <x v="2"/>
    <s v="tier - 1"/>
    <x v="1"/>
  </r>
  <r>
    <s v="Id464"/>
    <s v="Dufeal, Mr.  Jean Luc"/>
    <n v="55.05"/>
    <x v="0"/>
    <n v="7.66"/>
    <x v="0"/>
    <s v="No"/>
    <s v="No"/>
    <s v="No"/>
    <n v="0"/>
    <s v="No"/>
    <d v="1962-10-16T00:00:00"/>
    <x v="463"/>
    <x v="1"/>
    <s v="tier - 2"/>
    <x v="1"/>
  </r>
  <r>
    <s v="Id465"/>
    <s v="Sansonetti, Ms.  Danielle"/>
    <n v="24.89"/>
    <x v="2"/>
    <n v="6.1"/>
    <x v="1"/>
    <s v="Yes"/>
    <s v="No"/>
    <s v="Yes"/>
    <n v="1"/>
    <s v="Yes"/>
    <d v="1983-09-25T00:00:00"/>
    <x v="464"/>
    <x v="2"/>
    <s v="tier - 3"/>
    <x v="2"/>
  </r>
  <r>
    <s v="Id466"/>
    <s v="Koneazny, Mr.  Jim"/>
    <n v="18.715"/>
    <x v="2"/>
    <n v="4.4400000000000004"/>
    <x v="2"/>
    <s v="No"/>
    <s v="No"/>
    <s v="No"/>
    <n v="0"/>
    <s v="No"/>
    <d v="1999-08-12T00:00:00"/>
    <x v="465"/>
    <x v="1"/>
    <s v="tier - 3"/>
    <x v="1"/>
  </r>
  <r>
    <s v="Id467"/>
    <s v="Johnson, Mr.  Matthew T"/>
    <n v="28.12"/>
    <x v="1"/>
    <n v="6.15"/>
    <x v="1"/>
    <s v="No"/>
    <s v="No"/>
    <s v="No"/>
    <n v="0"/>
    <s v="Yes"/>
    <d v="1990-07-21T00:00:00"/>
    <x v="466"/>
    <x v="1"/>
    <s v="tier - 2"/>
    <x v="1"/>
  </r>
  <r>
    <s v="Id468"/>
    <s v="Glasson, Ms.  Rachel L."/>
    <n v="26.6"/>
    <x v="1"/>
    <n v="4.53"/>
    <x v="2"/>
    <s v="No"/>
    <s v="No"/>
    <s v="No"/>
    <n v="0"/>
    <s v="Yes"/>
    <d v="1980-06-04T00:00:00"/>
    <x v="467"/>
    <x v="1"/>
    <s v="tier - 1"/>
    <x v="1"/>
  </r>
  <r>
    <s v="Id469"/>
    <s v="Canitz, Ms.  Corina"/>
    <n v="30.114999999999998"/>
    <x v="0"/>
    <n v="5.48"/>
    <x v="2"/>
    <s v="No"/>
    <s v="yes"/>
    <s v="No"/>
    <n v="1"/>
    <s v="No"/>
    <d v="2004-05-04T00:00:00"/>
    <x v="468"/>
    <x v="2"/>
    <s v="tier - 1"/>
    <x v="2"/>
  </r>
  <r>
    <s v="Id470"/>
    <s v="Li, Mr.  Guannan"/>
    <n v="24.605"/>
    <x v="2"/>
    <n v="5.48"/>
    <x v="2"/>
    <s v="No"/>
    <s v="No"/>
    <s v="No"/>
    <n v="0"/>
    <s v="Yes"/>
    <d v="1980-04-10T00:00:00"/>
    <x v="469"/>
    <x v="2"/>
    <s v="tier - 3"/>
    <x v="9"/>
  </r>
  <r>
    <s v="Id471"/>
    <s v="Parsons, Mr.  Don"/>
    <n v="29.6"/>
    <x v="1"/>
    <n v="8.1"/>
    <x v="0"/>
    <s v="No"/>
    <s v="No"/>
    <s v="No"/>
    <n v="0"/>
    <s v="No"/>
    <d v="1974-03-03T00:00:00"/>
    <x v="470"/>
    <x v="2"/>
    <s v="tier - 2"/>
    <x v="3"/>
  </r>
  <r>
    <s v="Id472"/>
    <s v="Raulli, Mr.  Chris"/>
    <n v="24.42"/>
    <x v="2"/>
    <n v="7.16"/>
    <x v="0"/>
    <s v="No"/>
    <s v="No"/>
    <s v="No"/>
    <n v="0"/>
    <s v="Yes"/>
    <d v="1974-02-14T00:00:00"/>
    <x v="471"/>
    <x v="2"/>
    <s v="tier - 2"/>
    <x v="0"/>
  </r>
  <r>
    <s v="Id473"/>
    <s v="Frome, Mr.  Gavin V."/>
    <n v="20.9"/>
    <x v="2"/>
    <n v="4.55"/>
    <x v="2"/>
    <s v="Yes"/>
    <s v="No"/>
    <s v="Yes"/>
    <n v="1"/>
    <s v="Yes"/>
    <d v="1969-01-26T00:00:00"/>
    <x v="472"/>
    <x v="2"/>
    <s v="tier - 1"/>
    <x v="0"/>
  </r>
  <r>
    <s v="Id474"/>
    <s v="Sevcik, Mr.  David"/>
    <n v="22.895"/>
    <x v="2"/>
    <n v="6.03"/>
    <x v="1"/>
    <s v="No"/>
    <s v="No"/>
    <s v="No"/>
    <n v="0"/>
    <s v="Yes"/>
    <d v="1977-12-23T00:00:00"/>
    <x v="473"/>
    <x v="2"/>
    <s v="tier - 3"/>
    <x v="1"/>
  </r>
  <r>
    <s v="Id475"/>
    <s v="Narang, Mr.  Jatin"/>
    <n v="28.3"/>
    <x v="1"/>
    <n v="5.47"/>
    <x v="2"/>
    <s v="Yes"/>
    <s v="No"/>
    <s v="Yes"/>
    <n v="1"/>
    <s v="Yes"/>
    <d v="1983-11-02T00:00:00"/>
    <x v="474"/>
    <x v="2"/>
    <s v="tier - 2"/>
    <x v="3"/>
  </r>
  <r>
    <s v="Id476"/>
    <s v="Royston, Mr.  J P. II"/>
    <n v="54.3"/>
    <x v="0"/>
    <n v="4.1500000000000004"/>
    <x v="2"/>
    <s v="Yes"/>
    <s v="No"/>
    <s v="No"/>
    <n v="1"/>
    <s v="No"/>
    <d v="1964-09-19T00:00:00"/>
    <x v="475"/>
    <x v="1"/>
    <s v="tier - 3"/>
    <x v="1"/>
  </r>
  <r>
    <s v="Id477"/>
    <s v="Tieri, Ms.  Angela M."/>
    <n v="33.344999999999999"/>
    <x v="0"/>
    <n v="11.32"/>
    <x v="0"/>
    <s v="Yes"/>
    <s v="No"/>
    <s v="No"/>
    <n v="1"/>
    <s v="No"/>
    <d v="1975-08-08T00:00:00"/>
    <x v="476"/>
    <x v="1"/>
    <s v="tier - 1"/>
    <x v="2"/>
  </r>
  <r>
    <s v="Id478"/>
    <s v="Whitney, Mr.  Blake K."/>
    <n v="33"/>
    <x v="0"/>
    <n v="9.51"/>
    <x v="0"/>
    <s v="Yes"/>
    <s v="No"/>
    <s v="No"/>
    <n v="0"/>
    <s v="No"/>
    <d v="1967-07-08T00:00:00"/>
    <x v="477"/>
    <x v="1"/>
    <s v="tier - 3"/>
    <x v="0"/>
  </r>
  <r>
    <s v="Id479"/>
    <s v="Wandzilak, Mr.  Brian T."/>
    <n v="28.024999999999999"/>
    <x v="1"/>
    <n v="7.67"/>
    <x v="0"/>
    <s v="Yes"/>
    <s v="No"/>
    <s v="No"/>
    <n v="1"/>
    <s v="Yes"/>
    <d v="1986-06-04T00:00:00"/>
    <x v="478"/>
    <x v="1"/>
    <s v="tier - 3"/>
    <x v="6"/>
  </r>
  <r>
    <s v="Id480"/>
    <s v="Valenzona, Mr.  Damon"/>
    <n v="28.69"/>
    <x v="1"/>
    <n v="6.23"/>
    <x v="1"/>
    <s v="No"/>
    <s v="No"/>
    <s v="No"/>
    <n v="1"/>
    <s v="Yes"/>
    <d v="1992-05-14T00:00:00"/>
    <x v="479"/>
    <x v="2"/>
    <s v="tier - 1"/>
    <x v="1"/>
  </r>
  <r>
    <s v="Id481"/>
    <s v="Young, Mr.  Jeffrey"/>
    <n v="40.28"/>
    <x v="0"/>
    <n v="8.9"/>
    <x v="0"/>
    <s v="No"/>
    <s v="No"/>
    <s v="No"/>
    <n v="0"/>
    <s v="No"/>
    <d v="1965-04-01T00:00:00"/>
    <x v="480"/>
    <x v="2"/>
    <s v="tier - 2"/>
    <x v="9"/>
  </r>
  <r>
    <s v="Id482"/>
    <s v="Richards, Mr.  Malcolm J."/>
    <n v="37.299999999999997"/>
    <x v="0"/>
    <n v="7.79"/>
    <x v="0"/>
    <s v="Yes"/>
    <s v="No"/>
    <s v="No"/>
    <n v="0"/>
    <s v="No"/>
    <d v="1967-03-17T00:00:00"/>
    <x v="481"/>
    <x v="1"/>
    <s v="tier - 3"/>
    <x v="3"/>
  </r>
  <r>
    <s v="Id483"/>
    <s v="Alexson, Ms.  Margaret B."/>
    <n v="54.47"/>
    <x v="0"/>
    <n v="4.49"/>
    <x v="2"/>
    <s v="Yes"/>
    <s v="No"/>
    <s v="No"/>
    <n v="2"/>
    <s v="No"/>
    <d v="1966-02-09T00:00:00"/>
    <x v="482"/>
    <x v="2"/>
    <s v="tier - 2"/>
    <x v="1"/>
  </r>
  <r>
    <s v="Id484"/>
    <s v="Wright, Ms.  Helen"/>
    <n v="38.06"/>
    <x v="0"/>
    <n v="5.24"/>
    <x v="2"/>
    <s v="Yes"/>
    <s v="No"/>
    <s v="Yes"/>
    <n v="1"/>
    <s v="No"/>
    <d v="1969-01-13T00:00:00"/>
    <x v="483"/>
    <x v="1"/>
    <s v="tier - 2"/>
    <x v="0"/>
  </r>
  <r>
    <s v="Id485"/>
    <s v="McKenna, Mr.  Matthew"/>
    <n v="51.47"/>
    <x v="0"/>
    <n v="9.6"/>
    <x v="0"/>
    <s v="No"/>
    <s v="No"/>
    <s v="No"/>
    <n v="0"/>
    <s v="No"/>
    <d v="1962-12-18T00:00:00"/>
    <x v="484"/>
    <x v="1"/>
    <s v="tier - 1"/>
    <x v="1"/>
  </r>
  <r>
    <s v="Id486"/>
    <s v="Sallade, Mr.  Jeff"/>
    <n v="29.8"/>
    <x v="1"/>
    <n v="5.78"/>
    <x v="1"/>
    <s v="Yes"/>
    <s v="No"/>
    <s v="No"/>
    <n v="0"/>
    <s v="No"/>
    <d v="1985-11-12T00:00:00"/>
    <x v="485"/>
    <x v="2"/>
    <s v="tier - 2"/>
    <x v="3"/>
  </r>
  <r>
    <s v="Id487"/>
    <s v="Argall, Mrs.  Tara R"/>
    <n v="49.77"/>
    <x v="0"/>
    <n v="7.02"/>
    <x v="0"/>
    <s v="No"/>
    <s v="No"/>
    <s v="No"/>
    <n v="0"/>
    <s v="No"/>
    <d v="1962-10-02T00:00:00"/>
    <x v="486"/>
    <x v="2"/>
    <s v="tier - 2"/>
    <x v="12"/>
  </r>
  <r>
    <s v="Id488"/>
    <s v="Patchell, Ms.  Kristin"/>
    <n v="25.555"/>
    <x v="1"/>
    <n v="4.09"/>
    <x v="2"/>
    <s v="Yes"/>
    <s v="No"/>
    <s v="No"/>
    <n v="0"/>
    <s v="Yes"/>
    <d v="1985-09-17T00:00:00"/>
    <x v="487"/>
    <x v="2"/>
    <s v="tier - 1"/>
    <x v="2"/>
  </r>
  <r>
    <s v="Id489"/>
    <s v="Catoggio, Mr.  Timothy"/>
    <n v="29.64"/>
    <x v="1"/>
    <n v="4.93"/>
    <x v="2"/>
    <s v="No"/>
    <s v="No"/>
    <s v="Yes"/>
    <n v="1"/>
    <s v="No"/>
    <d v="1993-08-07T00:00:00"/>
    <x v="488"/>
    <x v="2"/>
    <s v="tier - 3"/>
    <x v="4"/>
  </r>
  <r>
    <s v="Id490"/>
    <s v="Adams, Mr.  Scott"/>
    <n v="53.93"/>
    <x v="0"/>
    <n v="5.34"/>
    <x v="2"/>
    <s v="Yes"/>
    <s v="No"/>
    <s v="No"/>
    <n v="2"/>
    <s v="No"/>
    <d v="1966-07-22T00:00:00"/>
    <x v="489"/>
    <x v="1"/>
    <s v="tier - 3"/>
    <x v="1"/>
  </r>
  <r>
    <s v="Id491"/>
    <s v="Windt, Ms.  Carly E"/>
    <n v="28.024999999999999"/>
    <x v="1"/>
    <n v="5.65"/>
    <x v="2"/>
    <s v="No"/>
    <s v="No"/>
    <s v="No"/>
    <n v="1"/>
    <s v="Yes"/>
    <d v="1987-06-17T00:00:00"/>
    <x v="490"/>
    <x v="1"/>
    <s v="tier - 3"/>
    <x v="1"/>
  </r>
  <r>
    <s v="Id492"/>
    <s v="Ryan, Ms.  Lisa"/>
    <n v="27.5"/>
    <x v="1"/>
    <n v="4.49"/>
    <x v="2"/>
    <s v="No"/>
    <s v="No"/>
    <s v="No"/>
    <n v="0"/>
    <s v="No"/>
    <d v="1994-05-08T00:00:00"/>
    <x v="491"/>
    <x v="1"/>
    <s v="tier - 1"/>
    <x v="3"/>
  </r>
  <r>
    <s v="Id493"/>
    <s v="Marion, Ms.  Stacey"/>
    <n v="21.8"/>
    <x v="2"/>
    <n v="10.55"/>
    <x v="0"/>
    <s v="No"/>
    <s v="No"/>
    <s v="No"/>
    <n v="0"/>
    <s v="Yes"/>
    <d v="2002-04-09T00:00:00"/>
    <x v="492"/>
    <x v="2"/>
    <s v="tier - 3"/>
    <x v="3"/>
  </r>
  <r>
    <s v="Id494"/>
    <s v="Raffetto, Mr.  Louis"/>
    <n v="26.41"/>
    <x v="1"/>
    <n v="4.92"/>
    <x v="2"/>
    <s v="Yes"/>
    <s v="No"/>
    <s v="Yes"/>
    <n v="1"/>
    <s v="Yes"/>
    <d v="1983-03-06T00:00:00"/>
    <x v="493"/>
    <x v="1"/>
    <s v="tier - 1"/>
    <x v="4"/>
  </r>
  <r>
    <s v="Id495"/>
    <s v="Young, Mr.  Brian R."/>
    <n v="27.835000000000001"/>
    <x v="1"/>
    <n v="5.9"/>
    <x v="1"/>
    <s v="Yes"/>
    <s v="No"/>
    <s v="No"/>
    <n v="1"/>
    <s v="Yes"/>
    <d v="1988-02-25T00:00:00"/>
    <x v="494"/>
    <x v="1"/>
    <s v="tier - 1"/>
    <x v="1"/>
  </r>
  <r>
    <s v="Id496"/>
    <s v="Oehlke, Mrs.  Jessica"/>
    <n v="51.74"/>
    <x v="0"/>
    <n v="4.9800000000000004"/>
    <x v="2"/>
    <s v="Yes"/>
    <s v="No"/>
    <s v="No"/>
    <n v="2"/>
    <s v="No"/>
    <d v="1966-01-10T00:00:00"/>
    <x v="495"/>
    <x v="0"/>
    <s v="tier - 3"/>
    <x v="12"/>
  </r>
  <r>
    <s v="Id497"/>
    <s v="Sudol, Ms.  Dawn M."/>
    <n v="23.37"/>
    <x v="2"/>
    <n v="5.8"/>
    <x v="1"/>
    <s v="No"/>
    <s v="No"/>
    <s v="No"/>
    <n v="0"/>
    <s v="Yes"/>
    <d v="1980-12-09T00:00:00"/>
    <x v="496"/>
    <x v="0"/>
    <s v="tier - 2"/>
    <x v="2"/>
  </r>
  <r>
    <s v="Id498"/>
    <s v="Van Es, Mr.  Chris"/>
    <n v="29.7"/>
    <x v="1"/>
    <n v="6.21"/>
    <x v="1"/>
    <s v="Yes"/>
    <s v="No"/>
    <s v="Yes"/>
    <n v="1"/>
    <s v="Yes"/>
    <d v="1997-11-18T00:00:00"/>
    <x v="497"/>
    <x v="0"/>
    <s v="tier - 3"/>
    <x v="3"/>
  </r>
  <r>
    <s v="Id499"/>
    <s v="Dolge, Ms.  Karen"/>
    <n v="20.045000000000002"/>
    <x v="2"/>
    <n v="6.17"/>
    <x v="1"/>
    <s v="No"/>
    <s v="No"/>
    <s v="Yes"/>
    <n v="1"/>
    <s v="Yes"/>
    <d v="1979-10-30T00:00:00"/>
    <x v="498"/>
    <x v="0"/>
    <s v="tier - 1"/>
    <x v="2"/>
  </r>
  <r>
    <s v="Id500"/>
    <s v="Marlier, Ms.  Jessica"/>
    <n v="27.83"/>
    <x v="1"/>
    <n v="5.36"/>
    <x v="2"/>
    <s v="No"/>
    <s v="No"/>
    <s v="No"/>
    <n v="2"/>
    <s v="No"/>
    <d v="1972-09-14T00:00:00"/>
    <x v="499"/>
    <x v="0"/>
    <s v="tier - 3"/>
    <x v="0"/>
  </r>
  <r>
    <s v="Id501"/>
    <s v="Girard, Mr.  Mathieu"/>
    <n v="28.93"/>
    <x v="1"/>
    <n v="5.2"/>
    <x v="2"/>
    <s v="No"/>
    <s v="No"/>
    <s v="No"/>
    <n v="0"/>
    <s v="Yes"/>
    <d v="1990-08-08T00:00:00"/>
    <x v="500"/>
    <x v="0"/>
    <s v="tier - 2"/>
    <x v="0"/>
  </r>
  <r>
    <s v="Id502"/>
    <s v="Lee, Mr.  Kam S."/>
    <n v="33.82"/>
    <x v="0"/>
    <n v="5.42"/>
    <x v="2"/>
    <s v="No"/>
    <s v="No"/>
    <s v="No"/>
    <n v="0"/>
    <s v="No"/>
    <d v="1994-07-27T00:00:00"/>
    <x v="501"/>
    <x v="0"/>
    <s v="tier - 2"/>
    <x v="1"/>
  </r>
  <r>
    <s v="Id503"/>
    <s v="Hubbard, Ms.  Valerie A"/>
    <n v="20.234999999999999"/>
    <x v="2"/>
    <n v="6.84"/>
    <x v="0"/>
    <s v="No"/>
    <s v="No"/>
    <s v="No"/>
    <n v="0"/>
    <s v="Yes"/>
    <d v="1978-06-24T00:00:00"/>
    <x v="502"/>
    <x v="0"/>
    <s v="tier - 1"/>
    <x v="2"/>
  </r>
  <r>
    <s v="Id504"/>
    <s v="Koester, Ms.  Freya R"/>
    <n v="49.2"/>
    <x v="0"/>
    <n v="10.9"/>
    <x v="0"/>
    <s v="Yes"/>
    <s v="No"/>
    <s v="Yes"/>
    <n v="1"/>
    <s v="No"/>
    <d v="1963-05-14T00:00:00"/>
    <x v="503"/>
    <x v="0"/>
    <s v="tier - 3"/>
    <x v="1"/>
  </r>
  <r>
    <s v="Id505"/>
    <s v="Matthews, Ms.  Jennifer"/>
    <n v="26.4"/>
    <x v="1"/>
    <n v="4.87"/>
    <x v="2"/>
    <s v="Yes"/>
    <s v="No"/>
    <s v="No"/>
    <n v="0"/>
    <s v="Yes"/>
    <d v="1985-04-17T00:00:00"/>
    <x v="504"/>
    <x v="0"/>
    <s v="tier - 1"/>
    <x v="0"/>
  </r>
  <r>
    <s v="Id506"/>
    <s v="Rubinich, Ms.  Kara"/>
    <n v="28.38"/>
    <x v="1"/>
    <n v="6.07"/>
    <x v="1"/>
    <s v="No"/>
    <s v="No"/>
    <s v="No"/>
    <n v="1"/>
    <s v="Yes"/>
    <d v="1992-03-19T00:00:00"/>
    <x v="505"/>
    <x v="0"/>
    <s v="tier - 2"/>
    <x v="0"/>
  </r>
  <r>
    <s v="Id507"/>
    <s v="Alban, Mr.  Bradley A."/>
    <n v="24.64"/>
    <x v="2"/>
    <n v="4.33"/>
    <x v="2"/>
    <s v="No"/>
    <s v="No"/>
    <s v="No"/>
    <n v="0"/>
    <s v="Yes"/>
    <d v="1980-02-08T00:00:00"/>
    <x v="506"/>
    <x v="0"/>
    <s v="tier - 1"/>
    <x v="0"/>
  </r>
  <r>
    <s v="Id508"/>
    <s v="Corcoran, Mr.  Brendan"/>
    <n v="39.71"/>
    <x v="0"/>
    <n v="5.83"/>
    <x v="1"/>
    <s v="No"/>
    <s v="No"/>
    <s v="No"/>
    <n v="1"/>
    <s v="No"/>
    <d v="1987-01-30T00:00:00"/>
    <x v="507"/>
    <x v="0"/>
    <s v="tier - 3"/>
    <x v="9"/>
  </r>
  <r>
    <s v="Id509"/>
    <s v="Sargent, Ms.  Amber R"/>
    <n v="22.22"/>
    <x v="2"/>
    <n v="5.5"/>
    <x v="2"/>
    <s v="No"/>
    <s v="No"/>
    <s v="No"/>
    <n v="0"/>
    <s v="Yes"/>
    <d v="1982-12-15T00:00:00"/>
    <x v="508"/>
    <x v="0"/>
    <s v="tier - 1"/>
    <x v="0"/>
  </r>
  <r>
    <s v="Id510"/>
    <s v="Watson, Mr.  Sean K"/>
    <n v="33.344999999999999"/>
    <x v="0"/>
    <n v="4.79"/>
    <x v="2"/>
    <s v="No"/>
    <s v="No"/>
    <s v="Yes"/>
    <n v="1"/>
    <s v="No"/>
    <d v="1993-11-06T00:00:00"/>
    <x v="509"/>
    <x v="0"/>
    <s v="tier - 3"/>
    <x v="1"/>
  </r>
  <r>
    <s v="Id511"/>
    <s v="Esponda, Mr.  Rick"/>
    <n v="24.42"/>
    <x v="2"/>
    <n v="5.81"/>
    <x v="1"/>
    <s v="No"/>
    <s v="No"/>
    <s v="No"/>
    <n v="1"/>
    <s v="Yes"/>
    <d v="1987-10-30T00:00:00"/>
    <x v="510"/>
    <x v="0"/>
    <s v="tier - 3"/>
    <x v="0"/>
  </r>
  <r>
    <s v="Id512"/>
    <s v="Krall, Mr.  Matthew"/>
    <n v="29.81"/>
    <x v="1"/>
    <n v="5.58"/>
    <x v="2"/>
    <s v="No"/>
    <s v="No"/>
    <s v="No"/>
    <n v="0"/>
    <s v="Yes"/>
    <d v="1991-09-24T00:00:00"/>
    <x v="511"/>
    <x v="0"/>
    <s v="tier - 3"/>
    <x v="0"/>
  </r>
  <r>
    <s v="Id513"/>
    <s v="Poskin, Mr.  Brady"/>
    <n v="51.18"/>
    <x v="0"/>
    <n v="4.4000000000000004"/>
    <x v="2"/>
    <s v="Yes"/>
    <s v="No"/>
    <s v="No"/>
    <n v="2"/>
    <s v="No"/>
    <d v="1966-08-15T00:00:00"/>
    <x v="512"/>
    <x v="0"/>
    <s v="tier - 1"/>
    <x v="1"/>
  </r>
  <r>
    <s v="Id514"/>
    <s v="Halfmann, Ms.  Kameko"/>
    <n v="51.37"/>
    <x v="0"/>
    <n v="8.18"/>
    <x v="0"/>
    <s v="Yes"/>
    <s v="No"/>
    <s v="No"/>
    <n v="0"/>
    <s v="No"/>
    <d v="1967-07-29T00:00:00"/>
    <x v="513"/>
    <x v="0"/>
    <s v="tier - 1"/>
    <x v="1"/>
  </r>
  <r>
    <s v="Id515"/>
    <s v="Klapper, Mr.  Jeremy A"/>
    <n v="36.19"/>
    <x v="0"/>
    <n v="5.52"/>
    <x v="2"/>
    <s v="Yes"/>
    <s v="No"/>
    <s v="No"/>
    <n v="0"/>
    <s v="No"/>
    <d v="1985-06-28T00:00:00"/>
    <x v="514"/>
    <x v="0"/>
    <s v="tier - 3"/>
    <x v="0"/>
  </r>
  <r>
    <s v="Id516"/>
    <s v="George, Mr.  Daniel"/>
    <n v="25.9"/>
    <x v="1"/>
    <n v="4.84"/>
    <x v="2"/>
    <s v="No"/>
    <s v="No"/>
    <s v="No"/>
    <n v="0"/>
    <s v="Yes"/>
    <d v="1991-05-16T00:00:00"/>
    <x v="515"/>
    <x v="0"/>
    <s v="tier - 3"/>
    <x v="3"/>
  </r>
  <r>
    <s v="Id517"/>
    <s v="Hicks, Ms.  Amanda"/>
    <n v="35.72"/>
    <x v="0"/>
    <n v="4.08"/>
    <x v="2"/>
    <s v="No"/>
    <s v="No"/>
    <s v="Yes"/>
    <n v="1"/>
    <s v="No"/>
    <d v="1979-04-02T00:00:00"/>
    <x v="516"/>
    <x v="0"/>
    <s v="tier - 1"/>
    <x v="2"/>
  </r>
  <r>
    <s v="Id518"/>
    <s v="Lockyer, Ms.  Karen"/>
    <n v="27.94"/>
    <x v="1"/>
    <n v="4.4800000000000004"/>
    <x v="2"/>
    <s v="No"/>
    <s v="No"/>
    <s v="Yes"/>
    <n v="1"/>
    <s v="Yes"/>
    <d v="1993-03-28T00:00:00"/>
    <x v="517"/>
    <x v="0"/>
    <s v="tier - 2"/>
    <x v="0"/>
  </r>
  <r>
    <s v="Id519"/>
    <s v="Byrnes, Mr.  Gregory"/>
    <n v="27.1"/>
    <x v="1"/>
    <n v="5.73"/>
    <x v="1"/>
    <s v="No"/>
    <s v="No"/>
    <s v="No"/>
    <n v="0"/>
    <s v="Yes"/>
    <d v="1989-02-05T00:00:00"/>
    <x v="518"/>
    <x v="0"/>
    <s v="tier - 3"/>
    <x v="3"/>
  </r>
  <r>
    <s v="Id520"/>
    <s v="Norris, Ms.  Sabine"/>
    <n v="18.3"/>
    <x v="3"/>
    <n v="5.46"/>
    <x v="2"/>
    <s v="Yes"/>
    <s v="No"/>
    <s v="Yes"/>
    <n v="1"/>
    <s v="Yes"/>
    <d v="1983-01-19T00:00:00"/>
    <x v="519"/>
    <x v="0"/>
    <s v="tier - 3"/>
    <x v="3"/>
  </r>
  <r>
    <s v="Id521"/>
    <s v="Darda, Mr.  Joseph"/>
    <n v="25.3"/>
    <x v="1"/>
    <n v="5.0199999999999996"/>
    <x v="2"/>
    <s v="Yes"/>
    <s v="No"/>
    <s v="No"/>
    <n v="1"/>
    <s v="Yes"/>
    <d v="1988-12-24T00:00:00"/>
    <x v="520"/>
    <x v="0"/>
    <s v="tier - 3"/>
    <x v="0"/>
  </r>
  <r>
    <s v="Id522"/>
    <s v="Otstot, Mr.  Adam"/>
    <n v="38.83"/>
    <x v="0"/>
    <n v="6.36"/>
    <x v="1"/>
    <s v="No"/>
    <s v="No"/>
    <s v="No"/>
    <n v="1"/>
    <s v="No"/>
    <d v="1992-11-30T00:00:00"/>
    <x v="521"/>
    <x v="0"/>
    <s v="tier - 1"/>
    <x v="0"/>
  </r>
  <r>
    <s v="Id523"/>
    <s v="Bowley, Ms.  Karolyn A"/>
    <n v="27.6"/>
    <x v="1"/>
    <n v="5.36"/>
    <x v="2"/>
    <s v="No"/>
    <s v="No"/>
    <s v="No"/>
    <n v="1"/>
    <s v="No"/>
    <d v="1998-10-06T00:00:00"/>
    <x v="522"/>
    <x v="0"/>
    <s v="tier - 3"/>
    <x v="3"/>
  </r>
  <r>
    <s v="Id524"/>
    <s v="Rogers, Mrs.  Anita L."/>
    <n v="46.4"/>
    <x v="0"/>
    <n v="8.3699999999999992"/>
    <x v="0"/>
    <s v="Yes"/>
    <s v="No"/>
    <s v="Yes"/>
    <n v="1"/>
    <s v="No"/>
    <d v="1963-09-20T00:00:00"/>
    <x v="523"/>
    <x v="0"/>
    <s v="tier - 1"/>
    <x v="12"/>
  </r>
  <r>
    <s v="Id525"/>
    <s v="Mclaughlin, Ms.  Laura E."/>
    <n v="51.92"/>
    <x v="0"/>
    <n v="5.18"/>
    <x v="2"/>
    <s v="Yes"/>
    <s v="No"/>
    <s v="Yes"/>
    <n v="1"/>
    <s v="No"/>
    <d v="1969-08-03T00:00:00"/>
    <x v="524"/>
    <x v="0"/>
    <s v="tier - 3"/>
    <x v="1"/>
  </r>
  <r>
    <s v="Id526"/>
    <s v="Ziegler, Ms.  Sarah"/>
    <n v="32.395000000000003"/>
    <x v="0"/>
    <n v="5.68"/>
    <x v="2"/>
    <s v="Yes"/>
    <s v="No"/>
    <s v="No"/>
    <n v="1"/>
    <s v="No"/>
    <d v="1995-07-27T00:00:00"/>
    <x v="525"/>
    <x v="0"/>
    <s v="tier - 2"/>
    <x v="2"/>
  </r>
  <r>
    <s v="Id527"/>
    <s v="Hughey, Mrs.  Ashley E"/>
    <n v="46.19"/>
    <x v="0"/>
    <n v="7.31"/>
    <x v="0"/>
    <s v="Yes"/>
    <s v="No"/>
    <s v="Yes"/>
    <n v="1"/>
    <s v="No"/>
    <d v="1963-06-06T00:00:00"/>
    <x v="526"/>
    <x v="0"/>
    <s v="tier - 1"/>
    <x v="12"/>
  </r>
  <r>
    <s v="Id528"/>
    <s v="Knast, Ms.  Lindsey"/>
    <n v="27.93"/>
    <x v="1"/>
    <n v="4.67"/>
    <x v="2"/>
    <s v="No"/>
    <s v="No"/>
    <s v="Yes"/>
    <n v="1"/>
    <s v="No"/>
    <d v="2003-05-24T00:00:00"/>
    <x v="527"/>
    <x v="0"/>
    <s v="tier - 3"/>
    <x v="1"/>
  </r>
  <r>
    <s v="Id529"/>
    <s v="Stob, Mr.  Alan"/>
    <n v="45.62"/>
    <x v="0"/>
    <n v="6.87"/>
    <x v="0"/>
    <s v="No"/>
    <s v="No"/>
    <s v="No"/>
    <n v="0"/>
    <s v="No"/>
    <d v="1962-04-18T00:00:00"/>
    <x v="528"/>
    <x v="0"/>
    <s v="tier - 1"/>
    <x v="8"/>
  </r>
  <r>
    <s v="Id530"/>
    <s v="Jensen, Mr.  Dan R."/>
    <n v="35.31"/>
    <x v="0"/>
    <n v="5.87"/>
    <x v="1"/>
    <s v="No"/>
    <s v="No"/>
    <s v="Yes"/>
    <n v="1"/>
    <s v="No"/>
    <d v="1979-03-15T00:00:00"/>
    <x v="529"/>
    <x v="0"/>
    <s v="tier - 2"/>
    <x v="0"/>
  </r>
  <r>
    <s v="Id531"/>
    <s v="Mutter, Ms.  Katie"/>
    <n v="30.4"/>
    <x v="0"/>
    <n v="4.07"/>
    <x v="2"/>
    <s v="Yes"/>
    <s v="No"/>
    <s v="No"/>
    <n v="1"/>
    <s v="No"/>
    <d v="1995-02-28T00:00:00"/>
    <x v="530"/>
    <x v="0"/>
    <s v="tier - 1"/>
    <x v="1"/>
  </r>
  <r>
    <s v="Id532"/>
    <s v="Ahern, Mr.  Eric"/>
    <n v="20.13"/>
    <x v="2"/>
    <n v="6.47"/>
    <x v="0"/>
    <s v="No"/>
    <s v="No"/>
    <s v="Yes"/>
    <n v="1"/>
    <s v="Yes"/>
    <d v="1979-01-19T00:00:00"/>
    <x v="531"/>
    <x v="0"/>
    <s v="tier - 1"/>
    <x v="0"/>
  </r>
  <r>
    <s v="Id533"/>
    <s v="Chviruk, Ms.  Cathryn"/>
    <n v="23.655000000000001"/>
    <x v="2"/>
    <n v="5.14"/>
    <x v="2"/>
    <s v="No"/>
    <s v="No"/>
    <s v="No"/>
    <n v="1"/>
    <s v="Yes"/>
    <d v="1992-12-27T00:00:00"/>
    <x v="532"/>
    <x v="0"/>
    <s v="tier - 2"/>
    <x v="1"/>
  </r>
  <r>
    <s v="Id534"/>
    <s v="Meehan, Mr.  Brendan"/>
    <n v="49.05"/>
    <x v="0"/>
    <n v="9.77"/>
    <x v="0"/>
    <s v="Yes"/>
    <s v="No"/>
    <s v="No"/>
    <n v="0"/>
    <s v="No"/>
    <d v="1967-11-30T00:00:00"/>
    <x v="533"/>
    <x v="0"/>
    <s v="tier - 1"/>
    <x v="8"/>
  </r>
  <r>
    <s v="Id535"/>
    <s v="Gammon, Ms.  Shauna"/>
    <n v="51.94"/>
    <x v="0"/>
    <n v="8.8000000000000007"/>
    <x v="0"/>
    <s v="Yes"/>
    <s v="No"/>
    <s v="No"/>
    <n v="2"/>
    <s v="No"/>
    <d v="1970-10-17T00:00:00"/>
    <x v="534"/>
    <x v="0"/>
    <s v="tier - 3"/>
    <x v="1"/>
  </r>
  <r>
    <s v="Id536"/>
    <s v="Lee, Mr.  Terence"/>
    <n v="29.83"/>
    <x v="1"/>
    <n v="5.84"/>
    <x v="1"/>
    <s v="No"/>
    <s v="No"/>
    <s v="No"/>
    <n v="1"/>
    <s v="Yes"/>
    <d v="1998-09-23T00:00:00"/>
    <x v="535"/>
    <x v="0"/>
    <s v="tier - 1"/>
    <x v="9"/>
  </r>
  <r>
    <s v="Id537"/>
    <s v="Franco, Ms.  Marisol"/>
    <n v="22.6"/>
    <x v="2"/>
    <n v="10.43"/>
    <x v="0"/>
    <s v="Yes"/>
    <s v="No"/>
    <s v="No"/>
    <n v="1"/>
    <s v="Yes"/>
    <d v="1986-08-12T00:00:00"/>
    <x v="536"/>
    <x v="0"/>
    <s v="tier - 3"/>
    <x v="3"/>
  </r>
  <r>
    <s v="Id538"/>
    <s v="Patterson, Ms.  Lindsay"/>
    <n v="46.69"/>
    <x v="0"/>
    <n v="4.25"/>
    <x v="2"/>
    <s v="Yes"/>
    <s v="No"/>
    <s v="No"/>
    <n v="1"/>
    <s v="No"/>
    <d v="1964-07-26T00:00:00"/>
    <x v="537"/>
    <x v="0"/>
    <s v="tier - 2"/>
    <x v="1"/>
  </r>
  <r>
    <s v="Id539"/>
    <s v="Valdes, Ms.  Katie"/>
    <n v="28.49"/>
    <x v="1"/>
    <n v="4.8899999999999997"/>
    <x v="2"/>
    <s v="No"/>
    <s v="No"/>
    <s v="No"/>
    <n v="0"/>
    <s v="Yes"/>
    <d v="1999-06-15T00:00:00"/>
    <x v="538"/>
    <x v="0"/>
    <s v="tier - 2"/>
    <x v="0"/>
  </r>
  <r>
    <s v="Id540"/>
    <s v="Craig, Mr.  Daniel"/>
    <n v="28.5"/>
    <x v="1"/>
    <n v="5.55"/>
    <x v="2"/>
    <s v="Yes"/>
    <s v="No"/>
    <s v="No"/>
    <n v="1"/>
    <s v="Yes"/>
    <d v="1995-05-04T00:00:00"/>
    <x v="539"/>
    <x v="0"/>
    <s v="tier - 3"/>
    <x v="1"/>
  </r>
  <r>
    <s v="Id541"/>
    <s v="Whipple, Mr.  Brett W"/>
    <n v="24.4"/>
    <x v="2"/>
    <n v="4.5199999999999996"/>
    <x v="2"/>
    <s v="No"/>
    <s v="No"/>
    <s v="No"/>
    <n v="1"/>
    <s v="Yes"/>
    <d v="1992-04-25T00:00:00"/>
    <x v="540"/>
    <x v="0"/>
    <s v="tier - 3"/>
    <x v="3"/>
  </r>
  <r>
    <s v="Id542"/>
    <s v="Marton, Mr.  Dylan J"/>
    <n v="29.15"/>
    <x v="1"/>
    <n v="4.45"/>
    <x v="2"/>
    <s v="Yes"/>
    <s v="No"/>
    <s v="No"/>
    <n v="1"/>
    <s v="Yes"/>
    <d v="1995-03-03T00:00:00"/>
    <x v="541"/>
    <x v="0"/>
    <s v="tier - 1"/>
    <x v="0"/>
  </r>
  <r>
    <s v="Id543"/>
    <s v="Hildebrandt, Ms.  Elizabeth"/>
    <n v="27.28"/>
    <x v="1"/>
    <n v="4.72"/>
    <x v="2"/>
    <s v="No"/>
    <s v="yes"/>
    <s v="No"/>
    <n v="1"/>
    <s v="Yes"/>
    <d v="2004-02-10T00:00:00"/>
    <x v="542"/>
    <x v="0"/>
    <s v="tier - 3"/>
    <x v="0"/>
  </r>
  <r>
    <s v="Id544"/>
    <s v="Biggs, Ms.  Brooke M."/>
    <n v="32.229999999999997"/>
    <x v="0"/>
    <n v="4.6500000000000004"/>
    <x v="2"/>
    <s v="Yes"/>
    <s v="No"/>
    <s v="Yes"/>
    <n v="1"/>
    <s v="No"/>
    <d v="1997-01-15T00:00:00"/>
    <x v="543"/>
    <x v="0"/>
    <s v="tier - 1"/>
    <x v="0"/>
  </r>
  <r>
    <s v="Id545"/>
    <s v="Shigezumi, Mrs.  Teiko"/>
    <n v="44.2"/>
    <x v="0"/>
    <n v="11.34"/>
    <x v="0"/>
    <s v="Yes"/>
    <s v="No"/>
    <s v="Yes"/>
    <n v="1"/>
    <s v="No"/>
    <d v="1963-12-04T00:00:00"/>
    <x v="544"/>
    <x v="0"/>
    <s v="tier - 2"/>
    <x v="12"/>
  </r>
  <r>
    <s v="Id546"/>
    <s v="Meineke, Mr.  Zachary"/>
    <n v="29.734999999999999"/>
    <x v="1"/>
    <n v="4.53"/>
    <x v="2"/>
    <s v="No"/>
    <s v="No"/>
    <s v="Yes"/>
    <n v="1"/>
    <s v="No"/>
    <d v="1993-11-12T00:00:00"/>
    <x v="545"/>
    <x v="0"/>
    <s v="tier - 1"/>
    <x v="1"/>
  </r>
  <r>
    <s v="Id547"/>
    <s v="Ludington, Ms.  Johannah"/>
    <n v="28.31"/>
    <x v="1"/>
    <n v="6.35"/>
    <x v="1"/>
    <s v="No"/>
    <s v="No"/>
    <s v="No"/>
    <n v="0"/>
    <s v="Yes"/>
    <d v="1999-10-24T00:00:00"/>
    <x v="546"/>
    <x v="0"/>
    <s v="tier - 1"/>
    <x v="1"/>
  </r>
  <r>
    <s v="Id548"/>
    <s v="Perrich, Mr.  Ryan A"/>
    <n v="46.62"/>
    <x v="0"/>
    <n v="8.51"/>
    <x v="0"/>
    <s v="No"/>
    <s v="No"/>
    <s v="No"/>
    <n v="0"/>
    <s v="No"/>
    <d v="1965-09-17T00:00:00"/>
    <x v="547"/>
    <x v="0"/>
    <s v="tier - 2"/>
    <x v="1"/>
  </r>
  <r>
    <s v="Id549"/>
    <s v="Cervantes, Mr.  Andres Sr."/>
    <n v="51.75"/>
    <x v="0"/>
    <n v="8.59"/>
    <x v="0"/>
    <s v="Yes"/>
    <s v="No"/>
    <s v="No"/>
    <n v="1"/>
    <s v="No"/>
    <d v="1975-08-27T00:00:00"/>
    <x v="548"/>
    <x v="0"/>
    <s v="tier - 3"/>
    <x v="8"/>
  </r>
  <r>
    <s v="Id550"/>
    <s v="Andrews, Mr.  Bryan"/>
    <n v="25.7"/>
    <x v="1"/>
    <n v="4.13"/>
    <x v="2"/>
    <s v="Yes"/>
    <s v="No"/>
    <s v="No"/>
    <n v="0"/>
    <s v="Yes"/>
    <d v="2001-07-28T00:00:00"/>
    <x v="549"/>
    <x v="0"/>
    <s v="tier - 2"/>
    <x v="3"/>
  </r>
  <r>
    <s v="Id551"/>
    <s v="Ruvalcaba, Ms.  Lizette"/>
    <n v="31.79"/>
    <x v="0"/>
    <n v="4.55"/>
    <x v="2"/>
    <s v="No"/>
    <s v="No"/>
    <s v="No"/>
    <n v="0"/>
    <s v="No"/>
    <d v="1977-06-17T00:00:00"/>
    <x v="550"/>
    <x v="0"/>
    <s v="tier - 2"/>
    <x v="0"/>
  </r>
  <r>
    <s v="Id552"/>
    <s v="King, Mr.  Don"/>
    <n v="24.795000000000002"/>
    <x v="2"/>
    <n v="4.5199999999999996"/>
    <x v="2"/>
    <s v="No"/>
    <s v="No"/>
    <s v="No"/>
    <n v="0"/>
    <s v="Yes"/>
    <d v="1989-05-04T00:00:00"/>
    <x v="551"/>
    <x v="0"/>
    <s v="tier - 2"/>
    <x v="6"/>
  </r>
  <r>
    <s v="Id553"/>
    <s v="Stone, Mr.  Jeb"/>
    <n v="53.98"/>
    <x v="0"/>
    <n v="5.07"/>
    <x v="2"/>
    <s v="No"/>
    <s v="No"/>
    <s v="Yes"/>
    <n v="1"/>
    <s v="No"/>
    <d v="1979-04-12T00:00:00"/>
    <x v="552"/>
    <x v="0"/>
    <s v="tier - 3"/>
    <x v="1"/>
  </r>
  <r>
    <s v="Id554"/>
    <s v="Campbell, Ms.  Amy R."/>
    <n v="41.325000000000003"/>
    <x v="0"/>
    <n v="4.04"/>
    <x v="2"/>
    <s v="Yes"/>
    <s v="No"/>
    <s v="Yes"/>
    <n v="1"/>
    <s v="No"/>
    <d v="1997-03-26T00:00:00"/>
    <x v="553"/>
    <x v="0"/>
    <s v="tier - 2"/>
    <x v="2"/>
  </r>
  <r>
    <s v="Id555"/>
    <s v="Asher, Mr.  Brian"/>
    <n v="51.65"/>
    <x v="0"/>
    <n v="5.3"/>
    <x v="2"/>
    <s v="Yes"/>
    <s v="No"/>
    <s v="No"/>
    <n v="0"/>
    <s v="No"/>
    <d v="1976-02-12T00:00:00"/>
    <x v="554"/>
    <x v="0"/>
    <s v="tier - 2"/>
    <x v="1"/>
  </r>
  <r>
    <s v="Id556"/>
    <s v="Mazzotta, Mr.  Mike G"/>
    <n v="44.52"/>
    <x v="0"/>
    <n v="8.64"/>
    <x v="0"/>
    <s v="Yes"/>
    <s v="No"/>
    <s v="Yes"/>
    <n v="1"/>
    <s v="No"/>
    <d v="1963-01-08T00:00:00"/>
    <x v="555"/>
    <x v="0"/>
    <s v="tier - 2"/>
    <x v="1"/>
  </r>
  <r>
    <s v="Id557"/>
    <s v="Huttl, Ms.  Simonezitrone Sr."/>
    <n v="53.29"/>
    <x v="0"/>
    <n v="4.03"/>
    <x v="2"/>
    <s v="No"/>
    <s v="No"/>
    <s v="Yes"/>
    <n v="1"/>
    <s v="No"/>
    <d v="1979-12-10T00:00:00"/>
    <x v="556"/>
    <x v="0"/>
    <s v="tier - 2"/>
    <x v="1"/>
  </r>
  <r>
    <s v="Id558"/>
    <s v="Ferron, Mr.  Nicholas"/>
    <n v="46.63"/>
    <x v="0"/>
    <n v="4.26"/>
    <x v="2"/>
    <s v="Yes"/>
    <s v="No"/>
    <s v="No"/>
    <n v="2"/>
    <s v="No"/>
    <d v="1966-11-21T00:00:00"/>
    <x v="557"/>
    <x v="0"/>
    <s v="tier - 3"/>
    <x v="1"/>
  </r>
  <r>
    <s v="Id559"/>
    <s v="Colarusso, Ms.  Angela M"/>
    <n v="28.88"/>
    <x v="1"/>
    <n v="5.35"/>
    <x v="2"/>
    <s v="No"/>
    <s v="No"/>
    <s v="Yes"/>
    <n v="1"/>
    <s v="Yes"/>
    <d v="2003-10-14T00:00:00"/>
    <x v="558"/>
    <x v="0"/>
    <s v="tier - 1"/>
    <x v="1"/>
  </r>
  <r>
    <s v="Id560"/>
    <s v="Pearlman, Mr.  Oz"/>
    <n v="23.98"/>
    <x v="2"/>
    <n v="4.9000000000000004"/>
    <x v="2"/>
    <s v="No"/>
    <s v="No"/>
    <s v="No"/>
    <n v="0"/>
    <s v="Unknown"/>
    <d v="1994-09-01T00:00:00"/>
    <x v="559"/>
    <x v="0"/>
    <s v="tier - 3"/>
    <x v="0"/>
  </r>
  <r>
    <s v="Id561"/>
    <s v="O'Mara, Ms.  Erin M."/>
    <n v="23.65"/>
    <x v="2"/>
    <n v="4.5"/>
    <x v="2"/>
    <s v="No"/>
    <s v="No"/>
    <s v="No"/>
    <n v="0"/>
    <s v="No"/>
    <d v="1990-08-25T00:00:00"/>
    <x v="560"/>
    <x v="0"/>
    <s v="tier - 3"/>
    <x v="0"/>
  </r>
  <r>
    <s v="Id562"/>
    <s v="Niska, Mr.  Bobby E."/>
    <n v="49.09"/>
    <x v="0"/>
    <n v="8.3800000000000008"/>
    <x v="0"/>
    <s v="Yes"/>
    <s v="No"/>
    <s v="No"/>
    <n v="2"/>
    <s v="No"/>
    <d v="1970-07-26T00:00:00"/>
    <x v="561"/>
    <x v="0"/>
    <s v="tier - 3"/>
    <x v="1"/>
  </r>
  <r>
    <s v="Id563"/>
    <s v="Schlich, Mr.  Daniel P."/>
    <n v="28.024999999999999"/>
    <x v="1"/>
    <n v="7.03"/>
    <x v="0"/>
    <s v="No"/>
    <s v="No"/>
    <s v="No"/>
    <n v="0"/>
    <s v="Yes"/>
    <d v="2002-06-25T00:00:00"/>
    <x v="562"/>
    <x v="0"/>
    <s v="tier - 1"/>
    <x v="1"/>
  </r>
  <r>
    <s v="Id564"/>
    <s v="Zidek, Ms.  Marie E."/>
    <n v="43.32"/>
    <x v="0"/>
    <n v="8.75"/>
    <x v="0"/>
    <s v="Yes"/>
    <s v="No"/>
    <s v="Yes"/>
    <n v="1"/>
    <s v="No"/>
    <d v="1963-05-16T00:00:00"/>
    <x v="563"/>
    <x v="0"/>
    <s v="tier - 2"/>
    <x v="1"/>
  </r>
  <r>
    <s v="Id565"/>
    <s v="Ellgass, Mrs.  Katie"/>
    <n v="45.92"/>
    <x v="0"/>
    <n v="9.51"/>
    <x v="0"/>
    <s v="No"/>
    <s v="No"/>
    <s v="No"/>
    <n v="0"/>
    <s v="No"/>
    <d v="1968-04-12T00:00:00"/>
    <x v="564"/>
    <x v="0"/>
    <s v="tier - 1"/>
    <x v="12"/>
  </r>
  <r>
    <s v="Id566"/>
    <s v="Lowe, Mr.  Eric D"/>
    <n v="44.03"/>
    <x v="0"/>
    <n v="9.36"/>
    <x v="0"/>
    <s v="No"/>
    <s v="No"/>
    <s v="No"/>
    <n v="0"/>
    <s v="No"/>
    <d v="1965-03-16T00:00:00"/>
    <x v="565"/>
    <x v="0"/>
    <s v="tier - 2"/>
    <x v="8"/>
  </r>
  <r>
    <s v="Id567"/>
    <s v="Malone, Ms.  Tara"/>
    <n v="24.6"/>
    <x v="2"/>
    <n v="4.8099999999999996"/>
    <x v="2"/>
    <s v="No"/>
    <s v="No"/>
    <s v="No"/>
    <n v="0"/>
    <s v="Yes"/>
    <d v="1990-03-01T00:00:00"/>
    <x v="566"/>
    <x v="0"/>
    <s v="tier - 2"/>
    <x v="3"/>
  </r>
  <r>
    <s v="Id568"/>
    <s v="Dumke, Ms.  Haley L"/>
    <n v="49.15"/>
    <x v="0"/>
    <n v="8.08"/>
    <x v="0"/>
    <s v="No"/>
    <s v="No"/>
    <s v="No"/>
    <n v="0"/>
    <s v="No"/>
    <d v="1971-01-08T00:00:00"/>
    <x v="567"/>
    <x v="0"/>
    <s v="tier - 1"/>
    <x v="1"/>
  </r>
  <r>
    <s v="Id569"/>
    <s v="Strong, Ms.  Kayla B."/>
    <n v="28.31"/>
    <x v="1"/>
    <n v="6.29"/>
    <x v="1"/>
    <s v="No"/>
    <s v="No"/>
    <s v="Yes"/>
    <n v="1"/>
    <s v="Yes"/>
    <d v="2003-12-02T00:00:00"/>
    <x v="568"/>
    <x v="1"/>
    <s v="tier - 1"/>
    <x v="1"/>
  </r>
  <r>
    <s v="Id570"/>
    <s v="Ferguson, Mr.  Mark D."/>
    <n v="22.99"/>
    <x v="2"/>
    <n v="6.29"/>
    <x v="1"/>
    <s v="No"/>
    <s v="No"/>
    <s v="No"/>
    <n v="1"/>
    <s v="Yes"/>
    <d v="1992-11-18T00:00:00"/>
    <x v="569"/>
    <x v="1"/>
    <s v="tier - 1"/>
    <x v="1"/>
  </r>
  <r>
    <s v="Id571"/>
    <s v="Klein, Mr.  Patrick J."/>
    <n v="29.07"/>
    <x v="1"/>
    <n v="5.12"/>
    <x v="2"/>
    <s v="No"/>
    <s v="No"/>
    <s v="Yes"/>
    <n v="1"/>
    <s v="Yes"/>
    <d v="2003-10-01T00:00:00"/>
    <x v="570"/>
    <x v="1"/>
    <s v="tier - 3"/>
    <x v="1"/>
  </r>
  <r>
    <s v="Id572"/>
    <s v="Eusebio, Mr.  Alejandro"/>
    <n v="42.02"/>
    <x v="0"/>
    <n v="9.9499999999999993"/>
    <x v="0"/>
    <s v="Yes"/>
    <s v="No"/>
    <s v="Yes"/>
    <n v="1"/>
    <s v="No"/>
    <d v="1963-09-12T00:00:00"/>
    <x v="571"/>
    <x v="1"/>
    <s v="tier - 3"/>
    <x v="8"/>
  </r>
  <r>
    <s v="Id573"/>
    <s v="Szolosi, Mrs.  Beth A"/>
    <n v="49.07"/>
    <x v="0"/>
    <n v="9.08"/>
    <x v="0"/>
    <s v="Yes"/>
    <s v="No"/>
    <s v="No"/>
    <n v="1"/>
    <s v="No"/>
    <d v="1975-08-25T00:00:00"/>
    <x v="572"/>
    <x v="1"/>
    <s v="tier - 3"/>
    <x v="12"/>
  </r>
  <r>
    <s v="Id574"/>
    <s v="Butler, Mr.  Jason R"/>
    <n v="19.8"/>
    <x v="2"/>
    <n v="4.82"/>
    <x v="2"/>
    <s v="No"/>
    <s v="No"/>
    <s v="No"/>
    <n v="0"/>
    <s v="Yes"/>
    <d v="1982-07-22T00:00:00"/>
    <x v="573"/>
    <x v="1"/>
    <s v="tier - 1"/>
    <x v="0"/>
  </r>
  <r>
    <s v="Id575"/>
    <s v="Fukuchi, Mr.  Yoshinori"/>
    <n v="27.36"/>
    <x v="1"/>
    <n v="4.6500000000000004"/>
    <x v="2"/>
    <s v="No"/>
    <s v="yes"/>
    <s v="No"/>
    <n v="1"/>
    <s v="Yes"/>
    <d v="2004-06-18T00:00:00"/>
    <x v="574"/>
    <x v="1"/>
    <s v="tier - 2"/>
    <x v="9"/>
  </r>
  <r>
    <s v="Id576"/>
    <s v="Drucker, Ms.  Adrienne G."/>
    <n v="42.95"/>
    <x v="0"/>
    <n v="5.16"/>
    <x v="2"/>
    <s v="Yes"/>
    <s v="No"/>
    <s v="No"/>
    <n v="1"/>
    <s v="No"/>
    <d v="1964-05-07T00:00:00"/>
    <x v="575"/>
    <x v="1"/>
    <s v="tier - 2"/>
    <x v="1"/>
  </r>
  <r>
    <s v="Id577"/>
    <s v="Aziz, Mrs.  Meredith"/>
    <n v="42.66"/>
    <x v="0"/>
    <n v="10.44"/>
    <x v="0"/>
    <s v="No"/>
    <s v="No"/>
    <s v="No"/>
    <n v="0"/>
    <s v="No"/>
    <d v="1965-04-16T00:00:00"/>
    <x v="576"/>
    <x v="1"/>
    <s v="tier - 2"/>
    <x v="12"/>
  </r>
  <r>
    <s v="Id578"/>
    <s v="Pak, Mr.  Junyong"/>
    <n v="33.630000000000003"/>
    <x v="0"/>
    <n v="5.69"/>
    <x v="2"/>
    <s v="No"/>
    <s v="No"/>
    <s v="No"/>
    <n v="1"/>
    <s v="No"/>
    <d v="1998-03-03T00:00:00"/>
    <x v="577"/>
    <x v="1"/>
    <s v="tier - 3"/>
    <x v="4"/>
  </r>
  <r>
    <s v="Id579"/>
    <s v="Kieta, Ms.  Kristen A."/>
    <n v="26.84"/>
    <x v="1"/>
    <n v="6.5"/>
    <x v="0"/>
    <s v="No"/>
    <s v="No"/>
    <s v="No"/>
    <n v="0"/>
    <s v="Yes"/>
    <d v="2002-02-28T00:00:00"/>
    <x v="578"/>
    <x v="1"/>
    <s v="tier - 3"/>
    <x v="0"/>
  </r>
  <r>
    <s v="Id580"/>
    <s v="Velez, Ms.  Maria I."/>
    <n v="28.3"/>
    <x v="1"/>
    <n v="5.73"/>
    <x v="1"/>
    <s v="No"/>
    <s v="No"/>
    <s v="Yes"/>
    <n v="1"/>
    <s v="Yes"/>
    <d v="2003-01-26T00:00:00"/>
    <x v="579"/>
    <x v="1"/>
    <s v="tier - 2"/>
    <x v="3"/>
  </r>
  <r>
    <s v="Id581"/>
    <s v="Bussiere, Mr.  Jonathan"/>
    <n v="27.06"/>
    <x v="1"/>
    <n v="5.74"/>
    <x v="1"/>
    <s v="Yes"/>
    <s v="No"/>
    <s v="No"/>
    <n v="0"/>
    <s v="Yes"/>
    <d v="1996-12-10T00:00:00"/>
    <x v="580"/>
    <x v="1"/>
    <s v="tier - 3"/>
    <x v="0"/>
  </r>
  <r>
    <s v="Id582"/>
    <s v="McCartney, Mr.  Phil"/>
    <n v="47.13"/>
    <x v="0"/>
    <n v="8.6999999999999993"/>
    <x v="0"/>
    <s v="No"/>
    <s v="No"/>
    <s v="No"/>
    <n v="0"/>
    <s v="No"/>
    <d v="1971-11-22T00:00:00"/>
    <x v="581"/>
    <x v="1"/>
    <s v="tier - 2"/>
    <x v="8"/>
  </r>
  <r>
    <s v="Id583"/>
    <s v="Bambauer, Ms.  Benjamina C"/>
    <n v="51.72"/>
    <x v="0"/>
    <n v="5.09"/>
    <x v="2"/>
    <s v="No"/>
    <s v="No"/>
    <s v="No"/>
    <n v="0"/>
    <s v="No"/>
    <d v="1980-10-16T00:00:00"/>
    <x v="582"/>
    <x v="1"/>
    <s v="tier - 3"/>
    <x v="1"/>
  </r>
  <r>
    <s v="Id584"/>
    <s v="Mertz, Mr.  Christopher"/>
    <n v="48.59"/>
    <x v="0"/>
    <n v="5.57"/>
    <x v="2"/>
    <s v="No"/>
    <s v="No"/>
    <s v="No"/>
    <n v="0"/>
    <s v="No"/>
    <d v="1977-09-25T00:00:00"/>
    <x v="583"/>
    <x v="1"/>
    <s v="tier - 3"/>
    <x v="8"/>
  </r>
  <r>
    <s v="Id585"/>
    <s v="Mason, Ms.  Alison B"/>
    <n v="45.18"/>
    <x v="0"/>
    <n v="10.87"/>
    <x v="0"/>
    <s v="No"/>
    <s v="No"/>
    <s v="No"/>
    <n v="0"/>
    <s v="No"/>
    <d v="1968-08-21T00:00:00"/>
    <x v="584"/>
    <x v="1"/>
    <s v="tier - 3"/>
    <x v="1"/>
  </r>
  <r>
    <s v="Id586"/>
    <s v="Rotich, Ms.  Caroline"/>
    <n v="27.9"/>
    <x v="1"/>
    <n v="6.02"/>
    <x v="1"/>
    <s v="No"/>
    <s v="No"/>
    <s v="Yes"/>
    <n v="1"/>
    <s v="Yes"/>
    <d v="2003-07-10T00:00:00"/>
    <x v="585"/>
    <x v="1"/>
    <s v="tier - 2"/>
    <x v="3"/>
  </r>
  <r>
    <s v="Id587"/>
    <s v="Fetzer, Ms.  Alexis N"/>
    <n v="51.33"/>
    <x v="0"/>
    <n v="7"/>
    <x v="0"/>
    <s v="No"/>
    <s v="No"/>
    <s v="No"/>
    <n v="0"/>
    <s v="No"/>
    <d v="1974-06-08T00:00:00"/>
    <x v="586"/>
    <x v="1"/>
    <s v="tier - 3"/>
    <x v="3"/>
  </r>
  <r>
    <s v="Id588"/>
    <s v="Mattis, Ms.  Shanda L"/>
    <n v="30.59"/>
    <x v="0"/>
    <n v="5.56"/>
    <x v="2"/>
    <s v="Yes"/>
    <s v="No"/>
    <s v="No"/>
    <n v="1"/>
    <s v="No"/>
    <d v="1995-05-19T00:00:00"/>
    <x v="587"/>
    <x v="1"/>
    <s v="tier - 3"/>
    <x v="2"/>
  </r>
  <r>
    <s v="Id589"/>
    <s v="Cochran, Mrs.  Lacey"/>
    <n v="39.229999999999997"/>
    <x v="0"/>
    <n v="8.4499999999999993"/>
    <x v="0"/>
    <s v="No"/>
    <s v="No"/>
    <s v="No"/>
    <n v="0"/>
    <s v="No"/>
    <d v="1962-04-29T00:00:00"/>
    <x v="588"/>
    <x v="1"/>
    <s v="tier - 2"/>
    <x v="12"/>
  </r>
  <r>
    <s v="Id590"/>
    <s v="Balinsky, Ms.  Laurette"/>
    <n v="19.094999999999999"/>
    <x v="2"/>
    <n v="6.19"/>
    <x v="1"/>
    <s v="No"/>
    <s v="No"/>
    <s v="No"/>
    <n v="0"/>
    <s v="Yes"/>
    <d v="1989-03-23T00:00:00"/>
    <x v="589"/>
    <x v="1"/>
    <s v="tier - 2"/>
    <x v="2"/>
  </r>
  <r>
    <s v="Id591"/>
    <s v="Reilly, Mr.  Jason"/>
    <n v="49.72"/>
    <x v="0"/>
    <n v="7.71"/>
    <x v="0"/>
    <s v="No"/>
    <s v="No"/>
    <s v="No"/>
    <n v="0"/>
    <s v="No"/>
    <d v="1974-02-28T00:00:00"/>
    <x v="590"/>
    <x v="1"/>
    <s v="tier - 1"/>
    <x v="1"/>
  </r>
  <r>
    <s v="Id592"/>
    <s v="Johnson, Ms.  Mary"/>
    <n v="21.754999999999999"/>
    <x v="2"/>
    <n v="4.63"/>
    <x v="2"/>
    <s v="No"/>
    <s v="No"/>
    <s v="Yes"/>
    <n v="1"/>
    <s v="Yes"/>
    <d v="1993-01-05T00:00:00"/>
    <x v="591"/>
    <x v="1"/>
    <s v="tier - 1"/>
    <x v="2"/>
  </r>
  <r>
    <s v="Id593"/>
    <s v="Petry, Ms.  Kati A"/>
    <n v="48.39"/>
    <x v="0"/>
    <n v="4.6100000000000003"/>
    <x v="2"/>
    <s v="No"/>
    <s v="No"/>
    <s v="No"/>
    <n v="0"/>
    <s v="No"/>
    <d v="1977-12-25T00:00:00"/>
    <x v="592"/>
    <x v="1"/>
    <s v="tier - 1"/>
    <x v="1"/>
  </r>
  <r>
    <s v="Id594"/>
    <s v="Laleman, Mrs.  Kelly J"/>
    <n v="47.15"/>
    <x v="0"/>
    <n v="9.5299999999999994"/>
    <x v="0"/>
    <s v="Yes"/>
    <s v="No"/>
    <s v="No"/>
    <n v="1"/>
    <s v="No"/>
    <d v="1975-11-24T00:00:00"/>
    <x v="593"/>
    <x v="1"/>
    <s v="tier - 1"/>
    <x v="12"/>
  </r>
  <r>
    <s v="Id595"/>
    <s v="Colby, Ms.  Greer D"/>
    <n v="47.59"/>
    <x v="0"/>
    <n v="11.43"/>
    <x v="0"/>
    <s v="Yes"/>
    <s v="No"/>
    <s v="No"/>
    <n v="2"/>
    <s v="No"/>
    <d v="1970-10-10T00:00:00"/>
    <x v="594"/>
    <x v="1"/>
    <s v="tier - 2"/>
    <x v="3"/>
  </r>
  <r>
    <s v="Id596"/>
    <s v="Wathke, Mr.  Brent"/>
    <n v="39.81"/>
    <x v="0"/>
    <n v="7.65"/>
    <x v="0"/>
    <s v="Yes"/>
    <s v="No"/>
    <s v="Yes"/>
    <n v="1"/>
    <s v="No"/>
    <d v="1963-09-25T00:00:00"/>
    <x v="595"/>
    <x v="1"/>
    <s v="tier - 2"/>
    <x v="8"/>
  </r>
  <r>
    <s v="Id597"/>
    <s v="Daly, Mr.  Eugene M"/>
    <n v="31.02"/>
    <x v="0"/>
    <n v="5.87"/>
    <x v="1"/>
    <s v="Yes"/>
    <s v="No"/>
    <s v="No"/>
    <n v="0"/>
    <s v="No"/>
    <d v="2001-08-25T00:00:00"/>
    <x v="596"/>
    <x v="1"/>
    <s v="tier - 1"/>
    <x v="0"/>
  </r>
  <r>
    <s v="Id598"/>
    <s v="Dillon, Ms.  Erin D"/>
    <n v="24.75"/>
    <x v="2"/>
    <n v="4.3600000000000003"/>
    <x v="2"/>
    <s v="Yes"/>
    <s v="No"/>
    <s v="No"/>
    <n v="1"/>
    <s v="Yes"/>
    <d v="1995-07-23T00:00:00"/>
    <x v="597"/>
    <x v="1"/>
    <s v="tier - 1"/>
    <x v="0"/>
  </r>
  <r>
    <s v="Id599"/>
    <s v="Pontes, Ms.  Kamilla"/>
    <n v="30.114999999999998"/>
    <x v="0"/>
    <n v="10.119999999999999"/>
    <x v="0"/>
    <s v="No"/>
    <s v="No"/>
    <s v="No"/>
    <n v="3"/>
    <s v="No"/>
    <d v="1958-06-10T00:00:00"/>
    <x v="598"/>
    <x v="1"/>
    <s v="tier - 2"/>
    <x v="1"/>
  </r>
  <r>
    <s v="Id600"/>
    <s v="Spies, Mr.  Wayne I."/>
    <n v="26.03"/>
    <x v="1"/>
    <n v="4.01"/>
    <x v="2"/>
    <s v="No"/>
    <s v="No"/>
    <s v="Yes"/>
    <n v="1"/>
    <s v="Yes"/>
    <d v="2003-05-20T00:00:00"/>
    <x v="599"/>
    <x v="1"/>
    <s v="tier - 1"/>
    <x v="1"/>
  </r>
  <r>
    <s v="Id601"/>
    <s v="Greig, Ms.  Tracy L"/>
    <n v="20.045000000000002"/>
    <x v="2"/>
    <n v="4.7699999999999996"/>
    <x v="2"/>
    <s v="Yes"/>
    <s v="No"/>
    <s v="No"/>
    <n v="1"/>
    <s v="Yes"/>
    <d v="1995-04-28T00:00:00"/>
    <x v="600"/>
    <x v="1"/>
    <s v="tier - 3"/>
    <x v="1"/>
  </r>
  <r>
    <s v="Id602"/>
    <s v="Scott, Mrs.  Heather"/>
    <n v="40.24"/>
    <x v="0"/>
    <n v="6.83"/>
    <x v="0"/>
    <s v="No"/>
    <s v="No"/>
    <s v="No"/>
    <n v="0"/>
    <s v="No"/>
    <d v="1965-03-05T00:00:00"/>
    <x v="601"/>
    <x v="1"/>
    <s v="tier - 3"/>
    <x v="12"/>
  </r>
  <r>
    <s v="Id603"/>
    <s v="Erlandson, Mrs.  Megan C"/>
    <n v="43.15"/>
    <x v="0"/>
    <n v="6.14"/>
    <x v="1"/>
    <s v="Yes"/>
    <s v="No"/>
    <s v="Yes"/>
    <n v="1"/>
    <s v="No"/>
    <d v="1969-02-08T00:00:00"/>
    <x v="602"/>
    <x v="1"/>
    <s v="tier - 3"/>
    <x v="12"/>
  </r>
  <r>
    <s v="Id604"/>
    <s v="Autrey, Mr.  Jonathan"/>
    <n v="27.7"/>
    <x v="1"/>
    <n v="5.6"/>
    <x v="2"/>
    <s v="No"/>
    <s v="No"/>
    <s v="Yes"/>
    <n v="1"/>
    <s v="Yes"/>
    <d v="2003-01-24T00:00:00"/>
    <x v="603"/>
    <x v="1"/>
    <s v="tier - 3"/>
    <x v="3"/>
  </r>
  <r>
    <s v="Id605"/>
    <s v="Alleman, Mr.  Greg D."/>
    <n v="45.68"/>
    <x v="0"/>
    <n v="4.8"/>
    <x v="2"/>
    <s v="No"/>
    <s v="No"/>
    <s v="No"/>
    <n v="2"/>
    <s v="No"/>
    <d v="1972-12-30T00:00:00"/>
    <x v="604"/>
    <x v="1"/>
    <s v="tier - 2"/>
    <x v="8"/>
  </r>
  <r>
    <s v="Id606"/>
    <s v="Michalski, Mr.  Steven L."/>
    <n v="27.3"/>
    <x v="1"/>
    <n v="11.89"/>
    <x v="0"/>
    <s v="No"/>
    <s v="No"/>
    <s v="No"/>
    <n v="0"/>
    <s v="Yes"/>
    <d v="2002-11-08T00:00:00"/>
    <x v="605"/>
    <x v="1"/>
    <s v="tier - 1"/>
    <x v="3"/>
  </r>
  <r>
    <s v="Id607"/>
    <s v="Grillo, Mr.  Gianfilippo"/>
    <n v="54.45"/>
    <x v="0"/>
    <n v="4.7300000000000004"/>
    <x v="2"/>
    <s v="Yes"/>
    <s v="No"/>
    <s v="No"/>
    <n v="1"/>
    <s v="No"/>
    <d v="1988-10-21T00:00:00"/>
    <x v="606"/>
    <x v="1"/>
    <s v="tier - 1"/>
    <x v="1"/>
  </r>
  <r>
    <s v="Id608"/>
    <s v="Coronado, Mr.  Hector"/>
    <n v="54.43"/>
    <x v="0"/>
    <n v="4.6100000000000003"/>
    <x v="2"/>
    <s v="Yes"/>
    <s v="No"/>
    <s v="No"/>
    <n v="1"/>
    <s v="No"/>
    <d v="1988-09-06T00:00:00"/>
    <x v="607"/>
    <x v="1"/>
    <s v="tier - 2"/>
    <x v="1"/>
  </r>
  <r>
    <s v="Id609"/>
    <s v="Dewine, Mr.  Mark W."/>
    <n v="48.01"/>
    <x v="0"/>
    <n v="7.3"/>
    <x v="0"/>
    <s v="No"/>
    <s v="No"/>
    <s v="No"/>
    <n v="0"/>
    <s v="No"/>
    <d v="1974-08-11T00:00:00"/>
    <x v="608"/>
    <x v="1"/>
    <s v="tier - 3"/>
    <x v="1"/>
  </r>
  <r>
    <s v="Id610"/>
    <s v="Carman, Mrs.  Aubri"/>
    <n v="48.32"/>
    <x v="0"/>
    <n v="5.88"/>
    <x v="1"/>
    <s v="No"/>
    <s v="No"/>
    <s v="No"/>
    <n v="0"/>
    <s v="No"/>
    <d v="1982-07-06T00:00:00"/>
    <x v="609"/>
    <x v="1"/>
    <s v="tier - 1"/>
    <x v="12"/>
  </r>
  <r>
    <s v="Id611"/>
    <s v="Neems, Mr.  Justin"/>
    <n v="22.895"/>
    <x v="2"/>
    <n v="4.0599999999999996"/>
    <x v="2"/>
    <s v="No"/>
    <s v="No"/>
    <s v="Yes"/>
    <n v="1"/>
    <s v="Yes"/>
    <d v="1993-06-12T00:00:00"/>
    <x v="610"/>
    <x v="1"/>
    <s v="tier - 3"/>
    <x v="6"/>
  </r>
  <r>
    <s v="Id612"/>
    <s v="Pesyna, Ms.  Megan A."/>
    <n v="54.85"/>
    <x v="0"/>
    <n v="4.9000000000000004"/>
    <x v="2"/>
    <s v="No"/>
    <s v="No"/>
    <s v="No"/>
    <n v="1"/>
    <s v="No"/>
    <d v="1987-05-06T00:00:00"/>
    <x v="611"/>
    <x v="1"/>
    <s v="tier - 1"/>
    <x v="3"/>
  </r>
  <r>
    <s v="Id613"/>
    <s v="Meling, Ms.  Erika M."/>
    <n v="21.85"/>
    <x v="2"/>
    <n v="5.52"/>
    <x v="2"/>
    <s v="No"/>
    <s v="No"/>
    <s v="Yes"/>
    <n v="1"/>
    <s v="Yes"/>
    <d v="1993-04-08T00:00:00"/>
    <x v="612"/>
    <x v="1"/>
    <s v="tier - 1"/>
    <x v="2"/>
  </r>
  <r>
    <s v="Id614"/>
    <s v="Widlowski, Mr.  Daniel G."/>
    <n v="51.86"/>
    <x v="0"/>
    <n v="5.2"/>
    <x v="2"/>
    <s v="Yes"/>
    <s v="No"/>
    <s v="No"/>
    <n v="0"/>
    <s v="No"/>
    <d v="1985-03-27T00:00:00"/>
    <x v="613"/>
    <x v="1"/>
    <s v="tier - 3"/>
    <x v="1"/>
  </r>
  <r>
    <s v="Id615"/>
    <s v="Nadar, Ms.  Devin C."/>
    <n v="39.049999999999997"/>
    <x v="0"/>
    <n v="7.59"/>
    <x v="0"/>
    <s v="No"/>
    <s v="No"/>
    <s v="No"/>
    <n v="3"/>
    <s v="No"/>
    <d v="1958-02-21T00:00:00"/>
    <x v="614"/>
    <x v="1"/>
    <s v="tier - 2"/>
    <x v="0"/>
  </r>
  <r>
    <s v="Id616"/>
    <s v="Turner, Ms.  Louise A"/>
    <n v="31.824999999999999"/>
    <x v="0"/>
    <n v="8.2799999999999994"/>
    <x v="0"/>
    <s v="No"/>
    <s v="No"/>
    <s v="No"/>
    <n v="3"/>
    <s v="No"/>
    <d v="1958-01-22T00:00:00"/>
    <x v="615"/>
    <x v="1"/>
    <s v="tier - 2"/>
    <x v="2"/>
  </r>
  <r>
    <s v="Id617"/>
    <s v="Walker, Mrs.  Sarah"/>
    <n v="46.43"/>
    <x v="0"/>
    <n v="6.72"/>
    <x v="0"/>
    <s v="No"/>
    <s v="No"/>
    <s v="No"/>
    <n v="0"/>
    <s v="No"/>
    <d v="1978-12-16T00:00:00"/>
    <x v="616"/>
    <x v="1"/>
    <s v="tier - 2"/>
    <x v="12"/>
  </r>
  <r>
    <s v="Id618"/>
    <s v="Leedham, Ms.  Amy"/>
    <n v="53.63"/>
    <x v="0"/>
    <n v="5.47"/>
    <x v="2"/>
    <s v="Yes"/>
    <s v="No"/>
    <s v="No"/>
    <n v="1"/>
    <s v="No"/>
    <d v="1988-11-05T00:00:00"/>
    <x v="617"/>
    <x v="1"/>
    <s v="tier - 3"/>
    <x v="1"/>
  </r>
  <r>
    <s v="Id619"/>
    <s v="Haglund, Ms.  Brittany L."/>
    <n v="48.7"/>
    <x v="0"/>
    <n v="4.71"/>
    <x v="2"/>
    <s v="No"/>
    <s v="No"/>
    <s v="No"/>
    <n v="0"/>
    <s v="No"/>
    <d v="1980-10-19T00:00:00"/>
    <x v="618"/>
    <x v="1"/>
    <s v="tier - 2"/>
    <x v="1"/>
  </r>
  <r>
    <s v="Id620"/>
    <s v="Mills, Ms.  Jessica L"/>
    <n v="48.81"/>
    <x v="0"/>
    <n v="5.49"/>
    <x v="2"/>
    <s v="No"/>
    <s v="No"/>
    <s v="No"/>
    <n v="0"/>
    <s v="No"/>
    <d v="1982-09-24T00:00:00"/>
    <x v="619"/>
    <x v="1"/>
    <s v="tier - 1"/>
    <x v="1"/>
  </r>
  <r>
    <s v="Id621"/>
    <s v="Drnjevich, Mrs.  Kristina K"/>
    <n v="47.53"/>
    <x v="0"/>
    <n v="4.72"/>
    <x v="2"/>
    <s v="No"/>
    <s v="No"/>
    <s v="No"/>
    <n v="0"/>
    <s v="No"/>
    <d v="1980-08-12T00:00:00"/>
    <x v="620"/>
    <x v="1"/>
    <s v="tier - 3"/>
    <x v="12"/>
  </r>
  <r>
    <s v="Id622"/>
    <s v="Clay, Mr.  Brad"/>
    <n v="36.85"/>
    <x v="0"/>
    <n v="6.7"/>
    <x v="0"/>
    <s v="No"/>
    <s v="No"/>
    <s v="No"/>
    <n v="0"/>
    <s v="No"/>
    <d v="1962-07-25T00:00:00"/>
    <x v="621"/>
    <x v="1"/>
    <s v="tier - 1"/>
    <x v="13"/>
  </r>
  <r>
    <s v="Id623"/>
    <s v="Marbury, Ms.  Margaret O"/>
    <n v="29.3"/>
    <x v="1"/>
    <n v="5.5"/>
    <x v="2"/>
    <s v="No"/>
    <s v="No"/>
    <s v="No"/>
    <n v="0"/>
    <s v="No"/>
    <d v="1982-06-11T00:00:00"/>
    <x v="622"/>
    <x v="1"/>
    <s v="tier - 3"/>
    <x v="3"/>
  </r>
  <r>
    <s v="Id624"/>
    <s v="Coon, Mr.  Craig R."/>
    <n v="19.3"/>
    <x v="2"/>
    <n v="4.46"/>
    <x v="2"/>
    <s v="No"/>
    <s v="No"/>
    <s v="No"/>
    <n v="1"/>
    <s v="Yes"/>
    <d v="1984-05-26T00:00:00"/>
    <x v="623"/>
    <x v="1"/>
    <s v="tier - 3"/>
    <x v="3"/>
  </r>
  <r>
    <s v="Id625"/>
    <s v="Vanttinen, Mr.  Simo"/>
    <n v="24.13"/>
    <x v="2"/>
    <n v="5.29"/>
    <x v="2"/>
    <s v="Yes"/>
    <s v="No"/>
    <s v="Yes"/>
    <n v="1"/>
    <s v="Yes"/>
    <d v="1997-04-09T00:00:00"/>
    <x v="624"/>
    <x v="1"/>
    <s v="tier - 2"/>
    <x v="1"/>
  </r>
  <r>
    <s v="Id626"/>
    <s v="Garges, Mr.  Christopher J"/>
    <n v="46.7"/>
    <x v="0"/>
    <n v="10.99"/>
    <x v="0"/>
    <s v="No"/>
    <s v="No"/>
    <s v="No"/>
    <n v="0"/>
    <s v="No"/>
    <d v="1974-03-29T00:00:00"/>
    <x v="625"/>
    <x v="1"/>
    <s v="tier - 1"/>
    <x v="1"/>
  </r>
  <r>
    <s v="Id627"/>
    <s v="Rivel, Mr.  Mario Sr."/>
    <n v="45.27"/>
    <x v="0"/>
    <n v="5.2"/>
    <x v="2"/>
    <s v="Yes"/>
    <s v="No"/>
    <s v="No"/>
    <n v="0"/>
    <s v="No"/>
    <d v="1976-02-20T00:00:00"/>
    <x v="626"/>
    <x v="1"/>
    <s v="tier - 2"/>
    <x v="1"/>
  </r>
  <r>
    <s v="Id628"/>
    <s v="Lawson, Mrs.  Meghann R."/>
    <n v="44.29"/>
    <x v="0"/>
    <n v="9.66"/>
    <x v="0"/>
    <s v="No"/>
    <s v="No"/>
    <s v="No"/>
    <n v="2"/>
    <s v="No"/>
    <d v="1973-01-26T00:00:00"/>
    <x v="627"/>
    <x v="1"/>
    <s v="tier - 2"/>
    <x v="12"/>
  </r>
  <r>
    <s v="Id629"/>
    <s v="Cale, Mr.  Scott M"/>
    <n v="54.59"/>
    <x v="0"/>
    <n v="4.22"/>
    <x v="2"/>
    <s v="Yes"/>
    <s v="No"/>
    <s v="No"/>
    <n v="1"/>
    <s v="No"/>
    <d v="1988-12-22T00:00:00"/>
    <x v="628"/>
    <x v="1"/>
    <s v="tier - 2"/>
    <x v="3"/>
  </r>
  <r>
    <s v="Id630"/>
    <s v="Phillips, Ms.  Caitlin E."/>
    <n v="32.965000000000003"/>
    <x v="0"/>
    <n v="11.78"/>
    <x v="0"/>
    <s v="No"/>
    <s v="No"/>
    <s v="No"/>
    <n v="0"/>
    <s v="No"/>
    <d v="1960-11-06T00:00:00"/>
    <x v="629"/>
    <x v="1"/>
    <s v="tier - 2"/>
    <x v="1"/>
  </r>
  <r>
    <s v="Id631"/>
    <s v="Stewart, Mrs.  Samantha A."/>
    <n v="38.049999999999997"/>
    <x v="0"/>
    <n v="9.6199999999999992"/>
    <x v="0"/>
    <s v="No"/>
    <s v="No"/>
    <s v="No"/>
    <n v="0"/>
    <s v="No"/>
    <d v="1965-10-28T00:00:00"/>
    <x v="630"/>
    <x v="1"/>
    <s v="tier - 2"/>
    <x v="12"/>
  </r>
  <r>
    <s v="Id632"/>
    <s v="Drotz, Mr.  Erik"/>
    <n v="46.14"/>
    <x v="0"/>
    <n v="10.78"/>
    <x v="0"/>
    <s v="No"/>
    <s v="No"/>
    <s v="No"/>
    <n v="0"/>
    <s v="No"/>
    <d v="1974-09-30T00:00:00"/>
    <x v="631"/>
    <x v="1"/>
    <s v="tier - 2"/>
    <x v="1"/>
  </r>
  <r>
    <s v="Id633"/>
    <s v="Mutai, Mr.  Christopher"/>
    <n v="41.325000000000003"/>
    <x v="0"/>
    <n v="5.1100000000000003"/>
    <x v="2"/>
    <s v="Yes"/>
    <s v="No"/>
    <s v="No"/>
    <n v="2"/>
    <s v="No"/>
    <d v="1959-08-02T00:00:00"/>
    <x v="632"/>
    <x v="1"/>
    <s v="tier - 3"/>
    <x v="1"/>
  </r>
  <r>
    <s v="Id634"/>
    <s v="Lovlien, Mrs.  Maya"/>
    <n v="44.64"/>
    <x v="0"/>
    <n v="7.18"/>
    <x v="0"/>
    <s v="No"/>
    <s v="No"/>
    <s v="No"/>
    <n v="0"/>
    <s v="No"/>
    <d v="1974-07-28T00:00:00"/>
    <x v="633"/>
    <x v="1"/>
    <s v="tier - 2"/>
    <x v="12"/>
  </r>
  <r>
    <s v="Id635"/>
    <s v="Bruns, Mr.  Zachary T"/>
    <n v="25.175000000000001"/>
    <x v="1"/>
    <n v="4.96"/>
    <x v="2"/>
    <s v="No"/>
    <s v="yes"/>
    <s v="No"/>
    <n v="1"/>
    <s v="Unknown"/>
    <d v="2004-06-17T00:00:00"/>
    <x v="634"/>
    <x v="1"/>
    <s v="tier - 3"/>
    <x v="5"/>
  </r>
  <r>
    <s v="Id636"/>
    <s v="Stoney, Mrs.  Hilda"/>
    <n v="43.11"/>
    <x v="0"/>
    <n v="4.67"/>
    <x v="2"/>
    <s v="Yes"/>
    <s v="No"/>
    <s v="No"/>
    <n v="0"/>
    <s v="No"/>
    <d v="1976-05-20T00:00:00"/>
    <x v="635"/>
    <x v="1"/>
    <s v="tier - 1"/>
    <x v="12"/>
  </r>
  <r>
    <s v="Id637"/>
    <s v="Markert, Ms.  Stephanie"/>
    <n v="53.32"/>
    <x v="0"/>
    <n v="5.0599999999999996"/>
    <x v="2"/>
    <s v="No"/>
    <s v="No"/>
    <s v="No"/>
    <n v="0"/>
    <s v="No"/>
    <d v="1990-04-25T00:00:00"/>
    <x v="636"/>
    <x v="1"/>
    <s v="tier - 1"/>
    <x v="1"/>
  </r>
  <r>
    <s v="Id638"/>
    <s v="McLucas, Mr.  Doug"/>
    <n v="38.04"/>
    <x v="0"/>
    <n v="5.0199999999999996"/>
    <x v="2"/>
    <s v="Yes"/>
    <s v="No"/>
    <s v="No"/>
    <n v="1"/>
    <s v="No"/>
    <d v="1964-03-04T00:00:00"/>
    <x v="637"/>
    <x v="1"/>
    <s v="tier - 2"/>
    <x v="1"/>
  </r>
  <r>
    <s v="Id639"/>
    <s v="Erwin, Ms.  Bethany N."/>
    <n v="37.9"/>
    <x v="0"/>
    <n v="7.76"/>
    <x v="0"/>
    <s v="No"/>
    <s v="No"/>
    <s v="No"/>
    <n v="0"/>
    <s v="No"/>
    <d v="1962-02-06T00:00:00"/>
    <x v="638"/>
    <x v="1"/>
    <s v="tier - 2"/>
    <x v="3"/>
  </r>
  <r>
    <s v="Id640"/>
    <s v="Osborne, Mrs.  Sandra H"/>
    <n v="39.6"/>
    <x v="0"/>
    <n v="9.32"/>
    <x v="0"/>
    <s v="No"/>
    <s v="No"/>
    <s v="No"/>
    <n v="0"/>
    <s v="No"/>
    <d v="1968-01-18T00:00:00"/>
    <x v="639"/>
    <x v="1"/>
    <s v="tier - 1"/>
    <x v="12"/>
  </r>
  <r>
    <s v="Id641"/>
    <s v="Otsuka, Mr.  Takuo"/>
    <n v="50.92"/>
    <x v="0"/>
    <n v="5.31"/>
    <x v="2"/>
    <s v="Yes"/>
    <s v="No"/>
    <s v="No"/>
    <n v="1"/>
    <s v="No"/>
    <d v="1988-12-17T00:00:00"/>
    <x v="640"/>
    <x v="1"/>
    <s v="tier - 3"/>
    <x v="8"/>
  </r>
  <r>
    <s v="Id642"/>
    <s v="Smith, Ms.  Kelly A."/>
    <n v="21.85"/>
    <x v="2"/>
    <n v="5.56"/>
    <x v="2"/>
    <s v="Yes"/>
    <s v="No"/>
    <s v="No"/>
    <n v="0"/>
    <s v="Yes"/>
    <d v="2001-11-14T00:00:00"/>
    <x v="641"/>
    <x v="1"/>
    <s v="tier - 3"/>
    <x v="2"/>
  </r>
  <r>
    <s v="Id643"/>
    <s v="Myers, Mr.  Scott"/>
    <n v="36.08"/>
    <x v="0"/>
    <n v="7.11"/>
    <x v="0"/>
    <s v="Yes"/>
    <s v="No"/>
    <s v="Yes"/>
    <n v="1"/>
    <s v="No"/>
    <d v="1963-10-13T00:00:00"/>
    <x v="642"/>
    <x v="1"/>
    <s v="tier - 3"/>
    <x v="14"/>
  </r>
  <r>
    <s v="Id644"/>
    <s v="Cote, Mr.  Benoit"/>
    <n v="40.44"/>
    <x v="0"/>
    <n v="5.13"/>
    <x v="2"/>
    <s v="Yes"/>
    <s v="No"/>
    <s v="Yes"/>
    <n v="1"/>
    <s v="No"/>
    <d v="1969-09-16T00:00:00"/>
    <x v="643"/>
    <x v="1"/>
    <s v="tier - 2"/>
    <x v="8"/>
  </r>
  <r>
    <s v="Id645"/>
    <s v="Ehrhardt, Ms.  Elizabeth M."/>
    <n v="38.094999999999999"/>
    <x v="0"/>
    <n v="10.199999999999999"/>
    <x v="0"/>
    <s v="No"/>
    <s v="No"/>
    <s v="No"/>
    <n v="0"/>
    <s v="No"/>
    <d v="1960-08-25T00:00:00"/>
    <x v="644"/>
    <x v="1"/>
    <s v="tier - 2"/>
    <x v="2"/>
  </r>
  <r>
    <s v="Id646"/>
    <s v="Petersen, Ms.  Jessica A."/>
    <n v="44.95"/>
    <x v="0"/>
    <n v="10.4"/>
    <x v="0"/>
    <s v="No"/>
    <s v="No"/>
    <s v="No"/>
    <n v="0"/>
    <s v="No"/>
    <d v="1978-07-23T00:00:00"/>
    <x v="645"/>
    <x v="1"/>
    <s v="tier - 1"/>
    <x v="1"/>
  </r>
  <r>
    <s v="Id647"/>
    <s v="Ertel, Ms.  Monica K"/>
    <n v="35.54"/>
    <x v="0"/>
    <n v="10.67"/>
    <x v="0"/>
    <s v="No"/>
    <s v="No"/>
    <s v="No"/>
    <n v="0"/>
    <s v="No"/>
    <d v="1962-06-17T00:00:00"/>
    <x v="646"/>
    <x v="1"/>
    <s v="tier - 1"/>
    <x v="1"/>
  </r>
  <r>
    <s v="Id648"/>
    <s v="Lanza, Mr.  Kevin L"/>
    <n v="39.799999999999997"/>
    <x v="0"/>
    <n v="4.6500000000000004"/>
    <x v="2"/>
    <s v="Yes"/>
    <s v="No"/>
    <s v="No"/>
    <n v="2"/>
    <s v="No"/>
    <d v="1959-05-03T00:00:00"/>
    <x v="647"/>
    <x v="1"/>
    <s v="tier - 3"/>
    <x v="3"/>
  </r>
  <r>
    <s v="Id649"/>
    <s v="Picklesimer, Mr.  Gregory"/>
    <n v="33.659999999999997"/>
    <x v="0"/>
    <n v="5.65"/>
    <x v="2"/>
    <s v="Yes"/>
    <s v="No"/>
    <s v="No"/>
    <n v="2"/>
    <s v="No"/>
    <d v="1959-04-04T00:00:00"/>
    <x v="648"/>
    <x v="1"/>
    <s v="tier - 1"/>
    <x v="0"/>
  </r>
  <r>
    <s v="Id650"/>
    <s v="Giles, Ms.  Della"/>
    <n v="35.5"/>
    <x v="0"/>
    <n v="11.97"/>
    <x v="0"/>
    <s v="No"/>
    <s v="No"/>
    <s v="No"/>
    <n v="0"/>
    <s v="No"/>
    <d v="1962-03-25T00:00:00"/>
    <x v="649"/>
    <x v="1"/>
    <s v="tier - 2"/>
    <x v="1"/>
  </r>
  <r>
    <s v="Id651"/>
    <s v="Harmon, Mr.  David"/>
    <n v="41.63"/>
    <x v="0"/>
    <n v="6.71"/>
    <x v="0"/>
    <s v="No"/>
    <s v="No"/>
    <s v="No"/>
    <n v="0"/>
    <s v="No"/>
    <d v="1971-02-25T00:00:00"/>
    <x v="650"/>
    <x v="1"/>
    <s v="tier - 1"/>
    <x v="8"/>
  </r>
  <r>
    <s v="Id652"/>
    <s v="Pennings, Ms.  Victoria"/>
    <n v="46.49"/>
    <x v="0"/>
    <n v="11.92"/>
    <x v="0"/>
    <s v="No"/>
    <s v="No"/>
    <s v="No"/>
    <n v="0"/>
    <s v="No"/>
    <d v="1978-01-05T00:00:00"/>
    <x v="651"/>
    <x v="1"/>
    <s v="tier - 1"/>
    <x v="3"/>
  </r>
  <r>
    <s v="Id653"/>
    <s v="Tseronis, Mr.  Tasos"/>
    <n v="43.29"/>
    <x v="0"/>
    <n v="5.35"/>
    <x v="2"/>
    <s v="No"/>
    <s v="No"/>
    <s v="No"/>
    <n v="2"/>
    <s v="No"/>
    <d v="1972-12-07T00:00:00"/>
    <x v="652"/>
    <x v="1"/>
    <s v="tier - 1"/>
    <x v="1"/>
  </r>
  <r>
    <s v="Id654"/>
    <s v="Aliff, Mr.  Thomas"/>
    <n v="43.08"/>
    <x v="0"/>
    <n v="8.9600000000000009"/>
    <x v="0"/>
    <s v="Yes"/>
    <s v="No"/>
    <s v="No"/>
    <n v="1"/>
    <s v="No"/>
    <d v="1975-11-26T00:00:00"/>
    <x v="653"/>
    <x v="1"/>
    <s v="tier - 1"/>
    <x v="8"/>
  </r>
  <r>
    <s v="Id655"/>
    <s v="Willenberg, Mr.  Lukasz"/>
    <n v="39.07"/>
    <x v="0"/>
    <n v="11.93"/>
    <x v="0"/>
    <s v="No"/>
    <s v="No"/>
    <s v="No"/>
    <n v="0"/>
    <s v="No"/>
    <d v="1968-10-12T00:00:00"/>
    <x v="654"/>
    <x v="1"/>
    <s v="tier - 2"/>
    <x v="13"/>
  </r>
  <r>
    <s v="Id656"/>
    <s v="Millett, Mr.  Matthew A."/>
    <n v="41.3"/>
    <x v="0"/>
    <n v="9.59"/>
    <x v="0"/>
    <s v="No"/>
    <s v="No"/>
    <s v="No"/>
    <n v="0"/>
    <s v="No"/>
    <d v="1971-09-15T00:00:00"/>
    <x v="655"/>
    <x v="1"/>
    <s v="tier - 3"/>
    <x v="8"/>
  </r>
  <r>
    <s v="Id657"/>
    <s v="Haley, Ms.  Meta"/>
    <n v="42.95"/>
    <x v="0"/>
    <n v="11.88"/>
    <x v="0"/>
    <s v="Yes"/>
    <s v="No"/>
    <s v="No"/>
    <n v="2"/>
    <s v="No"/>
    <d v="1970-08-11T00:00:00"/>
    <x v="656"/>
    <x v="1"/>
    <s v="tier - 3"/>
    <x v="3"/>
  </r>
  <r>
    <s v="Id658"/>
    <s v="Ackerman, Ms.  Rachel E"/>
    <n v="46.96"/>
    <x v="0"/>
    <n v="4.6399999999999997"/>
    <x v="2"/>
    <s v="No"/>
    <s v="No"/>
    <s v="Yes"/>
    <n v="1"/>
    <s v="No"/>
    <d v="1979-07-25T00:00:00"/>
    <x v="657"/>
    <x v="1"/>
    <s v="tier - 1"/>
    <x v="3"/>
  </r>
  <r>
    <s v="Id659"/>
    <s v="Valdez, Ms.  Angelica"/>
    <n v="30.495000000000001"/>
    <x v="0"/>
    <n v="9.5299999999999994"/>
    <x v="0"/>
    <s v="No"/>
    <s v="No"/>
    <s v="No"/>
    <n v="0"/>
    <s v="No"/>
    <d v="1960-06-08T00:00:00"/>
    <x v="658"/>
    <x v="1"/>
    <s v="tier - 2"/>
    <x v="1"/>
  </r>
  <r>
    <s v="Id660"/>
    <s v="Michaud, Ms.  Kathleen"/>
    <n v="17.954999999999998"/>
    <x v="3"/>
    <n v="5.29"/>
    <x v="2"/>
    <s v="Yes"/>
    <s v="No"/>
    <s v="No"/>
    <n v="1"/>
    <s v="Yes"/>
    <d v="1995-05-02T00:00:00"/>
    <x v="659"/>
    <x v="1"/>
    <s v="tier - 2"/>
    <x v="2"/>
  </r>
  <r>
    <s v="Id661"/>
    <s v="Gunnink, Mr.  Gabriel D."/>
    <n v="25.6"/>
    <x v="1"/>
    <n v="10.95"/>
    <x v="0"/>
    <s v="No"/>
    <s v="No"/>
    <s v="No"/>
    <n v="3"/>
    <s v="No"/>
    <d v="1958-04-29T00:00:00"/>
    <x v="660"/>
    <x v="1"/>
    <s v="tier - 3"/>
    <x v="3"/>
  </r>
  <r>
    <s v="Id662"/>
    <s v="Knight, Mr.  Jeff T"/>
    <n v="34.21"/>
    <x v="0"/>
    <n v="9.17"/>
    <x v="0"/>
    <s v="No"/>
    <s v="No"/>
    <s v="No"/>
    <n v="0"/>
    <s v="No"/>
    <d v="1962-03-29T00:00:00"/>
    <x v="661"/>
    <x v="1"/>
    <s v="tier - 1"/>
    <x v="14"/>
  </r>
  <r>
    <s v="Id663"/>
    <s v="Grosscup, Mr.  Neil D"/>
    <n v="39.74"/>
    <x v="0"/>
    <n v="7.39"/>
    <x v="0"/>
    <s v="No"/>
    <s v="No"/>
    <s v="No"/>
    <n v="0"/>
    <s v="No"/>
    <d v="1968-02-08T00:00:00"/>
    <x v="662"/>
    <x v="1"/>
    <s v="tier - 2"/>
    <x v="1"/>
  </r>
  <r>
    <s v="Id664"/>
    <s v="Koniuch, Ms.  Katherine L."/>
    <n v="49.53"/>
    <x v="0"/>
    <n v="9.1300000000000008"/>
    <x v="0"/>
    <s v="Yes"/>
    <s v="No"/>
    <s v="No"/>
    <n v="0"/>
    <s v="No"/>
    <d v="1981-01-04T00:00:00"/>
    <x v="663"/>
    <x v="1"/>
    <s v="tier - 1"/>
    <x v="3"/>
  </r>
  <r>
    <s v="Id665"/>
    <s v="Heitzman, Ms.  Ariel E"/>
    <n v="39.33"/>
    <x v="0"/>
    <n v="10.4"/>
    <x v="0"/>
    <s v="No"/>
    <s v="No"/>
    <s v="No"/>
    <n v="3"/>
    <s v="No"/>
    <d v="1958-12-17T00:00:00"/>
    <x v="664"/>
    <x v="1"/>
    <s v="tier - 2"/>
    <x v="2"/>
  </r>
  <r>
    <s v="Id666"/>
    <s v="Tatton, Mr.  Christopher P"/>
    <n v="39.979999999999997"/>
    <x v="0"/>
    <n v="9.4600000000000009"/>
    <x v="0"/>
    <s v="Yes"/>
    <s v="No"/>
    <s v="No"/>
    <n v="2"/>
    <s v="No"/>
    <d v="1970-11-11T00:00:00"/>
    <x v="665"/>
    <x v="1"/>
    <s v="tier - 2"/>
    <x v="8"/>
  </r>
  <r>
    <s v="Id667"/>
    <s v="Flanagan, Mrs.  Erin M."/>
    <n v="46.51"/>
    <x v="0"/>
    <n v="8.69"/>
    <x v="0"/>
    <s v="Yes"/>
    <s v="No"/>
    <s v="No"/>
    <n v="0"/>
    <s v="No"/>
    <d v="1981-10-05T00:00:00"/>
    <x v="666"/>
    <x v="1"/>
    <s v="tier - 3"/>
    <x v="12"/>
  </r>
  <r>
    <s v="Id668"/>
    <s v="Funk, Mrs.  Molly K."/>
    <n v="43.58"/>
    <x v="0"/>
    <n v="4.2300000000000004"/>
    <x v="2"/>
    <s v="No"/>
    <s v="No"/>
    <s v="Yes"/>
    <n v="1"/>
    <s v="No"/>
    <d v="1979-09-18T00:00:00"/>
    <x v="667"/>
    <x v="1"/>
    <s v="tier - 3"/>
    <x v="12"/>
  </r>
  <r>
    <s v="Id669"/>
    <s v="Davenport, Mr.  Ryan J."/>
    <n v="42.28"/>
    <x v="0"/>
    <n v="9.16"/>
    <x v="0"/>
    <s v="Yes"/>
    <s v="No"/>
    <s v="No"/>
    <n v="1"/>
    <s v="No"/>
    <d v="1975-08-10T00:00:00"/>
    <x v="668"/>
    <x v="1"/>
    <s v="tier - 3"/>
    <x v="8"/>
  </r>
  <r>
    <s v="Id670"/>
    <s v="Nicholson, Mrs.  Jennifer"/>
    <n v="35.520000000000003"/>
    <x v="0"/>
    <n v="8.26"/>
    <x v="0"/>
    <s v="No"/>
    <s v="No"/>
    <s v="No"/>
    <n v="0"/>
    <s v="No"/>
    <d v="1965-07-27T00:00:00"/>
    <x v="669"/>
    <x v="1"/>
    <s v="tier - 2"/>
    <x v="12"/>
  </r>
  <r>
    <s v="Id671"/>
    <s v="Lindbloom, Mr.  Daniel M"/>
    <n v="33.6"/>
    <x v="0"/>
    <n v="11.25"/>
    <x v="0"/>
    <s v="No"/>
    <s v="No"/>
    <s v="No"/>
    <n v="0"/>
    <s v="No"/>
    <d v="1962-06-29T00:00:00"/>
    <x v="670"/>
    <x v="1"/>
    <s v="tier - 3"/>
    <x v="14"/>
  </r>
  <r>
    <s v="Id672"/>
    <s v="Wijayaratne, Ms.  Hiruni"/>
    <n v="22.42"/>
    <x v="2"/>
    <n v="6.74"/>
    <x v="0"/>
    <s v="No"/>
    <s v="No"/>
    <s v="No"/>
    <n v="0"/>
    <s v="Yes"/>
    <d v="2002-05-24T00:00:00"/>
    <x v="671"/>
    <x v="1"/>
    <s v="tier - 2"/>
    <x v="1"/>
  </r>
  <r>
    <s v="Id673"/>
    <s v="Ainsworth, Ms.  Reina H."/>
    <n v="46.86"/>
    <x v="0"/>
    <n v="4.87"/>
    <x v="2"/>
    <s v="No"/>
    <s v="No"/>
    <s v="No"/>
    <n v="0"/>
    <s v="No"/>
    <d v="1982-04-04T00:00:00"/>
    <x v="672"/>
    <x v="1"/>
    <s v="tier - 2"/>
    <x v="3"/>
  </r>
  <r>
    <s v="Id674"/>
    <s v="Gayagoy, Ms.  Kristi"/>
    <n v="32.965000000000003"/>
    <x v="0"/>
    <n v="6.68"/>
    <x v="0"/>
    <s v="No"/>
    <s v="No"/>
    <s v="No"/>
    <n v="3"/>
    <s v="No"/>
    <d v="1958-03-23T00:00:00"/>
    <x v="673"/>
    <x v="1"/>
    <s v="tier - 1"/>
    <x v="1"/>
  </r>
  <r>
    <s v="Id675"/>
    <s v="Fitzmaurice, Ms.  Meredith L."/>
    <n v="39.340000000000003"/>
    <x v="0"/>
    <n v="5.0199999999999996"/>
    <x v="2"/>
    <s v="Yes"/>
    <s v="No"/>
    <s v="Yes"/>
    <n v="1"/>
    <s v="No"/>
    <d v="1969-02-20T00:00:00"/>
    <x v="674"/>
    <x v="1"/>
    <s v="tier - 1"/>
    <x v="1"/>
  </r>
  <r>
    <s v="Id676"/>
    <s v="Rodriguez, Ms.  Jocelyn"/>
    <n v="47"/>
    <x v="0"/>
    <n v="10.64"/>
    <x v="0"/>
    <s v="Yes"/>
    <s v="No"/>
    <s v="No"/>
    <n v="0"/>
    <s v="No"/>
    <d v="1981-01-13T00:00:00"/>
    <x v="675"/>
    <x v="1"/>
    <s v="tier - 1"/>
    <x v="1"/>
  </r>
  <r>
    <s v="Id677"/>
    <s v="Tsoucas, Mrs.  Daphne"/>
    <n v="36.71"/>
    <x v="0"/>
    <n v="8.74"/>
    <x v="0"/>
    <s v="Yes"/>
    <s v="No"/>
    <s v="No"/>
    <n v="0"/>
    <s v="No"/>
    <d v="1967-12-01T00:00:00"/>
    <x v="676"/>
    <x v="1"/>
    <s v="tier - 3"/>
    <x v="12"/>
  </r>
  <r>
    <s v="Id678"/>
    <s v="Muhly, Ms.  Margaret E"/>
    <n v="53.48"/>
    <x v="0"/>
    <n v="5.64"/>
    <x v="2"/>
    <s v="No"/>
    <s v="No"/>
    <s v="No"/>
    <n v="0"/>
    <s v="No"/>
    <d v="1991-11-21T00:00:00"/>
    <x v="677"/>
    <x v="1"/>
    <s v="tier - 3"/>
    <x v="3"/>
  </r>
  <r>
    <s v="Id679"/>
    <s v="Lund, Mr.  Mario J."/>
    <n v="35.5"/>
    <x v="0"/>
    <n v="10.37"/>
    <x v="0"/>
    <s v="No"/>
    <s v="No"/>
    <s v="No"/>
    <n v="0"/>
    <s v="No"/>
    <d v="1965-10-08T00:00:00"/>
    <x v="678"/>
    <x v="1"/>
    <s v="tier - 3"/>
    <x v="14"/>
  </r>
  <r>
    <s v="Id680"/>
    <s v="Battaglino, Mr.  Peter"/>
    <n v="36.979999999999997"/>
    <x v="0"/>
    <n v="9.56"/>
    <x v="0"/>
    <s v="Yes"/>
    <s v="No"/>
    <s v="No"/>
    <n v="0"/>
    <s v="No"/>
    <d v="1967-09-18T00:00:00"/>
    <x v="679"/>
    <x v="1"/>
    <s v="tier - 3"/>
    <x v="13"/>
  </r>
  <r>
    <s v="Id681"/>
    <s v="Pena, Ms.  Carolina"/>
    <n v="32.395000000000003"/>
    <x v="0"/>
    <n v="8.23"/>
    <x v="0"/>
    <s v="Yes"/>
    <s v="No"/>
    <s v="Yes"/>
    <n v="1"/>
    <s v="No"/>
    <d v="1963-08-14T00:00:00"/>
    <x v="680"/>
    <x v="1"/>
    <s v="tier - 1"/>
    <x v="2"/>
  </r>
  <r>
    <s v="Id682"/>
    <s v="Thomason, Mrs.  Jenny K."/>
    <n v="32.729999999999997"/>
    <x v="0"/>
    <n v="7.03"/>
    <x v="0"/>
    <s v="No"/>
    <s v="No"/>
    <s v="No"/>
    <n v="0"/>
    <s v="No"/>
    <d v="1962-07-03T00:00:00"/>
    <x v="681"/>
    <x v="1"/>
    <s v="tier - 1"/>
    <x v="15"/>
  </r>
  <r>
    <s v="Id683"/>
    <s v="Hancox, Ms.  Jessica"/>
    <n v="20.52"/>
    <x v="2"/>
    <n v="5.45"/>
    <x v="2"/>
    <s v="No"/>
    <s v="No"/>
    <s v="No"/>
    <n v="1"/>
    <s v="Yes"/>
    <d v="1998-06-12T00:00:00"/>
    <x v="682"/>
    <x v="1"/>
    <s v="tier - 1"/>
    <x v="2"/>
  </r>
  <r>
    <s v="Id684"/>
    <s v="Canarecci, Ms.  Kimberly D"/>
    <n v="51.72"/>
    <x v="0"/>
    <n v="5.76"/>
    <x v="1"/>
    <s v="No"/>
    <s v="No"/>
    <s v="No"/>
    <n v="0"/>
    <s v="No"/>
    <d v="1989-05-14T00:00:00"/>
    <x v="683"/>
    <x v="1"/>
    <s v="tier - 3"/>
    <x v="3"/>
  </r>
  <r>
    <s v="Id685"/>
    <s v="Toupin, Mr.  Marc-Olivier"/>
    <n v="50.2"/>
    <x v="0"/>
    <n v="5.4"/>
    <x v="2"/>
    <s v="No"/>
    <s v="No"/>
    <s v="No"/>
    <n v="0"/>
    <s v="No"/>
    <d v="1989-04-22T00:00:00"/>
    <x v="684"/>
    <x v="1"/>
    <s v="tier - 3"/>
    <x v="1"/>
  </r>
  <r>
    <s v="Id686"/>
    <s v="Mulley, Mr.  Russell J"/>
    <n v="25.52"/>
    <x v="1"/>
    <n v="6.35"/>
    <x v="1"/>
    <s v="No"/>
    <s v="No"/>
    <s v="Yes"/>
    <n v="1"/>
    <s v="No"/>
    <d v="1979-03-20T00:00:00"/>
    <x v="685"/>
    <x v="1"/>
    <s v="tier - 2"/>
    <x v="0"/>
  </r>
  <r>
    <s v="Id687"/>
    <s v="Parry, Ms.  Karine"/>
    <n v="35.200000000000003"/>
    <x v="0"/>
    <n v="6.26"/>
    <x v="1"/>
    <s v="Yes"/>
    <s v="No"/>
    <s v="No"/>
    <n v="2"/>
    <s v="No"/>
    <d v="1959-02-20T00:00:00"/>
    <x v="686"/>
    <x v="1"/>
    <s v="tier - 2"/>
    <x v="0"/>
  </r>
  <r>
    <s v="Id688"/>
    <s v="Mason Cox, Ms.  Cheryl"/>
    <n v="41.26"/>
    <x v="0"/>
    <n v="5.97"/>
    <x v="1"/>
    <s v="Yes"/>
    <s v="No"/>
    <s v="No"/>
    <n v="0"/>
    <s v="No"/>
    <d v="1976-01-27T00:00:00"/>
    <x v="687"/>
    <x v="1"/>
    <s v="tier - 3"/>
    <x v="1"/>
  </r>
  <r>
    <s v="Id689"/>
    <s v="Thompson, Ms.  Allison M."/>
    <n v="17.195"/>
    <x v="3"/>
    <n v="5.29"/>
    <x v="2"/>
    <s v="Yes"/>
    <s v="No"/>
    <s v="No"/>
    <n v="0"/>
    <s v="Yes"/>
    <d v="1996-12-10T00:00:00"/>
    <x v="688"/>
    <x v="1"/>
    <s v="tier - 3"/>
    <x v="2"/>
  </r>
  <r>
    <s v="Id690"/>
    <s v="Nelson, Ms.  Adriana"/>
    <n v="23.085000000000001"/>
    <x v="2"/>
    <n v="4.2699999999999996"/>
    <x v="2"/>
    <s v="Yes"/>
    <s v="No"/>
    <s v="No"/>
    <n v="2"/>
    <s v="No"/>
    <d v="1959-11-03T00:00:00"/>
    <x v="689"/>
    <x v="1"/>
    <s v="tier - 3"/>
    <x v="8"/>
  </r>
  <r>
    <s v="Id691"/>
    <s v="Forte, Ms.  Miranda J"/>
    <n v="21.66"/>
    <x v="2"/>
    <n v="5.2"/>
    <x v="2"/>
    <s v="Yes"/>
    <s v="No"/>
    <s v="No"/>
    <n v="2"/>
    <s v="No"/>
    <d v="1959-10-29T00:00:00"/>
    <x v="690"/>
    <x v="1"/>
    <s v="tier - 1"/>
    <x v="2"/>
  </r>
  <r>
    <s v="Id692"/>
    <s v="Corona Iturriaga, Mr.  Roberto"/>
    <n v="36.47"/>
    <x v="0"/>
    <n v="8.23"/>
    <x v="0"/>
    <s v="Yes"/>
    <s v="No"/>
    <s v="No"/>
    <n v="0"/>
    <s v="No"/>
    <d v="1967-09-04T00:00:00"/>
    <x v="691"/>
    <x v="1"/>
    <s v="tier - 2"/>
    <x v="14"/>
  </r>
  <r>
    <s v="Id693"/>
    <s v="McCollum, Mrs.  Rebecca B."/>
    <n v="36.08"/>
    <x v="0"/>
    <n v="10.33"/>
    <x v="0"/>
    <s v="Yes"/>
    <s v="No"/>
    <s v="No"/>
    <n v="0"/>
    <s v="No"/>
    <d v="1967-08-15T00:00:00"/>
    <x v="692"/>
    <x v="1"/>
    <s v="tier - 2"/>
    <x v="12"/>
  </r>
  <r>
    <s v="Id694"/>
    <s v="Hevner, Ms.  Tiffany"/>
    <n v="23.18"/>
    <x v="2"/>
    <n v="6.13"/>
    <x v="1"/>
    <s v="No"/>
    <s v="No"/>
    <s v="No"/>
    <n v="0"/>
    <s v="No"/>
    <d v="1999-07-10T00:00:00"/>
    <x v="693"/>
    <x v="1"/>
    <s v="tier - 1"/>
    <x v="1"/>
  </r>
  <r>
    <s v="Id695"/>
    <s v="Looi, Mr.  Alexander"/>
    <n v="39.159999999999997"/>
    <x v="0"/>
    <n v="8.08"/>
    <x v="0"/>
    <s v="No"/>
    <s v="No"/>
    <s v="No"/>
    <n v="3"/>
    <s v="No"/>
    <d v="1958-06-20T00:00:00"/>
    <x v="694"/>
    <x v="1"/>
    <s v="tier - 3"/>
    <x v="0"/>
  </r>
  <r>
    <s v="Id696"/>
    <s v="Power, Mr.  Rich M"/>
    <n v="38.19"/>
    <x v="0"/>
    <n v="10.49"/>
    <x v="0"/>
    <s v="No"/>
    <s v="No"/>
    <s v="No"/>
    <n v="3"/>
    <s v="No"/>
    <d v="1958-05-29T00:00:00"/>
    <x v="695"/>
    <x v="1"/>
    <s v="tier - 2"/>
    <x v="4"/>
  </r>
  <r>
    <s v="Id697"/>
    <s v="Routon, Mr.  Aaron C"/>
    <n v="26.41"/>
    <x v="1"/>
    <n v="8.11"/>
    <x v="0"/>
    <s v="No"/>
    <s v="No"/>
    <s v="No"/>
    <n v="3"/>
    <s v="No"/>
    <d v="1958-04-14T00:00:00"/>
    <x v="696"/>
    <x v="1"/>
    <s v="tier - 1"/>
    <x v="11"/>
  </r>
  <r>
    <s v="Id698"/>
    <s v="Dochelli, Ms.  Kate"/>
    <n v="28.785"/>
    <x v="1"/>
    <n v="6.6"/>
    <x v="0"/>
    <s v="No"/>
    <s v="No"/>
    <s v="No"/>
    <n v="0"/>
    <s v="No"/>
    <d v="1965-03-22T00:00:00"/>
    <x v="697"/>
    <x v="1"/>
    <s v="tier - 3"/>
    <x v="2"/>
  </r>
  <r>
    <s v="Id699"/>
    <s v="Gillespie, Ms.  Maria M"/>
    <n v="26.695"/>
    <x v="1"/>
    <n v="10.14"/>
    <x v="0"/>
    <s v="Yes"/>
    <s v="No"/>
    <s v="Yes"/>
    <n v="1"/>
    <s v="No"/>
    <d v="1963-02-16T00:00:00"/>
    <x v="698"/>
    <x v="1"/>
    <s v="tier - 2"/>
    <x v="1"/>
  </r>
  <r>
    <s v="Id700"/>
    <s v="Oskvig, Mr.  Daven W"/>
    <n v="32.799999999999997"/>
    <x v="0"/>
    <n v="6.06"/>
    <x v="1"/>
    <s v="Yes"/>
    <s v="No"/>
    <s v="No"/>
    <n v="1"/>
    <s v="No"/>
    <d v="1988-01-16T00:00:00"/>
    <x v="699"/>
    <x v="1"/>
    <s v="tier - 2"/>
    <x v="3"/>
  </r>
  <r>
    <s v="Id701"/>
    <s v="Holland-Stergar, Mrs.  Brianne"/>
    <n v="35.869999999999997"/>
    <x v="0"/>
    <n v="9.91"/>
    <x v="0"/>
    <s v="Yes"/>
    <s v="No"/>
    <s v="No"/>
    <n v="0"/>
    <s v="No"/>
    <d v="1967-12-10T00:00:00"/>
    <x v="700"/>
    <x v="1"/>
    <s v="tier - 1"/>
    <x v="12"/>
  </r>
  <r>
    <s v="Id702"/>
    <s v="Arai, Mr.  Hiroki"/>
    <n v="21.66"/>
    <x v="2"/>
    <n v="4.1399999999999997"/>
    <x v="2"/>
    <s v="Yes"/>
    <s v="No"/>
    <s v="No"/>
    <n v="2"/>
    <s v="No"/>
    <d v="1959-11-24T00:00:00"/>
    <x v="701"/>
    <x v="1"/>
    <s v="tier - 2"/>
    <x v="1"/>
  </r>
  <r>
    <s v="Id703"/>
    <s v="Olausson, Mr.  Anders"/>
    <n v="37.72"/>
    <x v="0"/>
    <n v="4.38"/>
    <x v="2"/>
    <s v="Yes"/>
    <s v="No"/>
    <s v="Yes"/>
    <n v="1"/>
    <s v="No"/>
    <d v="1969-10-26T00:00:00"/>
    <x v="702"/>
    <x v="1"/>
    <s v="tier - 3"/>
    <x v="13"/>
  </r>
  <r>
    <s v="Id704"/>
    <s v="Wagner, Ms.  Danielle"/>
    <n v="39.700000000000003"/>
    <x v="0"/>
    <n v="9.83"/>
    <x v="0"/>
    <s v="No"/>
    <s v="No"/>
    <s v="No"/>
    <n v="3"/>
    <s v="No"/>
    <d v="1958-09-10T00:00:00"/>
    <x v="703"/>
    <x v="1"/>
    <s v="tier - 2"/>
    <x v="3"/>
  </r>
  <r>
    <s v="Id705"/>
    <s v="Delong, Ms.  Candace N"/>
    <n v="35.97"/>
    <x v="0"/>
    <n v="11.08"/>
    <x v="0"/>
    <s v="No"/>
    <s v="No"/>
    <s v="No"/>
    <n v="3"/>
    <s v="No"/>
    <d v="1958-08-15T00:00:00"/>
    <x v="704"/>
    <x v="1"/>
    <s v="tier - 3"/>
    <x v="0"/>
  </r>
  <r>
    <s v="Id706"/>
    <s v="Mehech, Mr.  Bruno F."/>
    <n v="37.85"/>
    <x v="0"/>
    <n v="11.01"/>
    <x v="0"/>
    <s v="No"/>
    <s v="No"/>
    <s v="No"/>
    <n v="0"/>
    <s v="No"/>
    <d v="1968-07-15T00:00:00"/>
    <x v="705"/>
    <x v="1"/>
    <s v="tier - 3"/>
    <x v="1"/>
  </r>
  <r>
    <s v="Id707"/>
    <s v="Machiela, Ms.  Emily"/>
    <n v="21.66"/>
    <x v="2"/>
    <n v="4.37"/>
    <x v="2"/>
    <s v="No"/>
    <s v="yes"/>
    <s v="No"/>
    <n v="1"/>
    <s v="Yes"/>
    <d v="2004-06-06T00:00:00"/>
    <x v="706"/>
    <x v="1"/>
    <s v="tier - 2"/>
    <x v="2"/>
  </r>
  <r>
    <s v="Id708"/>
    <s v="Young, Mrs.  Katie"/>
    <n v="39.369999999999997"/>
    <x v="0"/>
    <n v="5.91"/>
    <x v="1"/>
    <s v="No"/>
    <s v="No"/>
    <s v="No"/>
    <n v="2"/>
    <s v="No"/>
    <d v="1972-05-13T00:00:00"/>
    <x v="707"/>
    <x v="1"/>
    <s v="tier - 2"/>
    <x v="12"/>
  </r>
  <r>
    <s v="Id709"/>
    <s v="Dupere, Mrs.  Sally"/>
    <n v="40.880000000000003"/>
    <x v="0"/>
    <n v="7.65"/>
    <x v="0"/>
    <s v="No"/>
    <s v="No"/>
    <s v="No"/>
    <n v="0"/>
    <s v="No"/>
    <d v="1974-04-26T00:00:00"/>
    <x v="708"/>
    <x v="1"/>
    <s v="tier - 2"/>
    <x v="12"/>
  </r>
  <r>
    <s v="Id710"/>
    <s v="Iandolo, Ms.  Meaghan J"/>
    <n v="26.22"/>
    <x v="1"/>
    <n v="5.37"/>
    <x v="2"/>
    <s v="Yes"/>
    <s v="No"/>
    <s v="No"/>
    <n v="2"/>
    <s v="No"/>
    <d v="1959-03-08T00:00:00"/>
    <x v="709"/>
    <x v="1"/>
    <s v="tier - 3"/>
    <x v="1"/>
  </r>
  <r>
    <s v="Id711"/>
    <s v="Ito, Ms.  Rina"/>
    <n v="25.08"/>
    <x v="1"/>
    <n v="5.75"/>
    <x v="1"/>
    <s v="Yes"/>
    <s v="No"/>
    <s v="No"/>
    <n v="2"/>
    <s v="No"/>
    <d v="1959-02-10T00:00:00"/>
    <x v="710"/>
    <x v="1"/>
    <s v="tier - 1"/>
    <x v="1"/>
  </r>
  <r>
    <s v="Id712"/>
    <s v="Barry, Ms.  Kristin P."/>
    <n v="39.1"/>
    <x v="0"/>
    <n v="6.79"/>
    <x v="0"/>
    <s v="Yes"/>
    <s v="No"/>
    <s v="No"/>
    <n v="2"/>
    <s v="No"/>
    <d v="1961-01-25T00:00:00"/>
    <x v="711"/>
    <x v="1"/>
    <s v="tier - 1"/>
    <x v="3"/>
  </r>
  <r>
    <s v="Id713"/>
    <s v="Boyce, Mr.  Albert"/>
    <n v="37.905000000000001"/>
    <x v="0"/>
    <n v="7.03"/>
    <x v="0"/>
    <s v="No"/>
    <s v="No"/>
    <s v="No"/>
    <n v="3"/>
    <s v="No"/>
    <d v="1958-12-21T00:00:00"/>
    <x v="712"/>
    <x v="1"/>
    <s v="tier - 2"/>
    <x v="1"/>
  </r>
  <r>
    <s v="Id714"/>
    <s v="Lin, Mrs.  Ashley"/>
    <n v="43.35"/>
    <x v="0"/>
    <n v="5.41"/>
    <x v="2"/>
    <s v="Yes"/>
    <s v="No"/>
    <s v="Yes"/>
    <n v="1"/>
    <s v="No"/>
    <d v="1983-11-17T00:00:00"/>
    <x v="713"/>
    <x v="1"/>
    <s v="tier - 1"/>
    <x v="12"/>
  </r>
  <r>
    <s v="Id715"/>
    <s v="Smith, Mrs.  Shannon L"/>
    <n v="36.15"/>
    <x v="0"/>
    <n v="8.0500000000000007"/>
    <x v="0"/>
    <s v="No"/>
    <s v="No"/>
    <s v="No"/>
    <n v="0"/>
    <s v="No"/>
    <d v="1968-10-25T00:00:00"/>
    <x v="714"/>
    <x v="1"/>
    <s v="tier - 1"/>
    <x v="12"/>
  </r>
  <r>
    <s v="Id716"/>
    <s v="Nalven, Ms.  Amy B"/>
    <n v="44.98"/>
    <x v="0"/>
    <n v="5.94"/>
    <x v="1"/>
    <s v="No"/>
    <s v="No"/>
    <s v="No"/>
    <n v="1"/>
    <s v="No"/>
    <d v="1984-09-07T00:00:00"/>
    <x v="715"/>
    <x v="1"/>
    <s v="tier - 1"/>
    <x v="1"/>
  </r>
  <r>
    <s v="Id717"/>
    <s v="Bourgeois, Ms.  A Danielle"/>
    <n v="38.28"/>
    <x v="0"/>
    <n v="5.51"/>
    <x v="2"/>
    <s v="No"/>
    <s v="yes"/>
    <s v="No"/>
    <n v="1"/>
    <s v="No"/>
    <d v="2004-08-06T00:00:00"/>
    <x v="716"/>
    <x v="1"/>
    <s v="tier - 3"/>
    <x v="0"/>
  </r>
  <r>
    <s v="Id718"/>
    <s v="Orloff, Mr.  Conrad F"/>
    <n v="32.299999999999997"/>
    <x v="0"/>
    <n v="6.55"/>
    <x v="0"/>
    <s v="Yes"/>
    <s v="No"/>
    <s v="No"/>
    <n v="2"/>
    <s v="No"/>
    <d v="1961-07-14T00:00:00"/>
    <x v="717"/>
    <x v="1"/>
    <s v="tier - 1"/>
    <x v="1"/>
  </r>
  <r>
    <s v="Id719"/>
    <s v="Ramirez, Mr.  Josh"/>
    <n v="39.51"/>
    <x v="0"/>
    <n v="5.79"/>
    <x v="1"/>
    <s v="Yes"/>
    <s v="No"/>
    <s v="No"/>
    <n v="0"/>
    <s v="No"/>
    <d v="1976-06-26T00:00:00"/>
    <x v="718"/>
    <x v="1"/>
    <s v="tier - 3"/>
    <x v="8"/>
  </r>
  <r>
    <s v="Id720"/>
    <s v="Fouquet, Mr.  Maxime"/>
    <n v="50.46"/>
    <x v="0"/>
    <n v="4.5599999999999996"/>
    <x v="2"/>
    <s v="No"/>
    <s v="No"/>
    <s v="No"/>
    <n v="0"/>
    <s v="No"/>
    <d v="1991-05-12T00:00:00"/>
    <x v="719"/>
    <x v="1"/>
    <s v="tier - 3"/>
    <x v="1"/>
  </r>
  <r>
    <s v="Id721"/>
    <s v="McPhillips, Ms.  Natalie"/>
    <n v="31.73"/>
    <x v="0"/>
    <n v="7"/>
    <x v="0"/>
    <s v="No"/>
    <s v="No"/>
    <s v="No"/>
    <n v="0"/>
    <s v="No"/>
    <d v="1960-04-08T00:00:00"/>
    <x v="720"/>
    <x v="1"/>
    <s v="tier - 3"/>
    <x v="2"/>
  </r>
  <r>
    <s v="Id722"/>
    <s v="Burgin, Ms.  Melissa"/>
    <n v="32.1"/>
    <x v="0"/>
    <n v="6.57"/>
    <x v="0"/>
    <s v="Yes"/>
    <s v="No"/>
    <s v="Yes"/>
    <n v="1"/>
    <s v="No"/>
    <d v="1963-03-08T00:00:00"/>
    <x v="721"/>
    <x v="1"/>
    <s v="tier - 3"/>
    <x v="3"/>
  </r>
  <r>
    <s v="Id723"/>
    <s v="Roberts, Ms.  Laura P."/>
    <n v="27.83"/>
    <x v="1"/>
    <n v="11.61"/>
    <x v="0"/>
    <s v="Yes"/>
    <s v="No"/>
    <s v="Yes"/>
    <n v="1"/>
    <s v="No"/>
    <d v="1963-02-06T00:00:00"/>
    <x v="722"/>
    <x v="1"/>
    <s v="tier - 2"/>
    <x v="0"/>
  </r>
  <r>
    <s v="Id724"/>
    <s v="Nemec, Mrs.  Lisa"/>
    <n v="27.72"/>
    <x v="1"/>
    <n v="8.16"/>
    <x v="0"/>
    <s v="Yes"/>
    <s v="No"/>
    <s v="Yes"/>
    <n v="1"/>
    <s v="No"/>
    <d v="1963-01-23T00:00:00"/>
    <x v="723"/>
    <x v="1"/>
    <s v="tier - 1"/>
    <x v="0"/>
  </r>
  <r>
    <s v="Id725"/>
    <s v="Appman, Mr.  William D. Jr."/>
    <n v="36.765000000000001"/>
    <x v="0"/>
    <n v="4.4800000000000004"/>
    <x v="2"/>
    <s v="Yes"/>
    <s v="No"/>
    <s v="No"/>
    <n v="2"/>
    <s v="No"/>
    <d v="1959-12-06T00:00:00"/>
    <x v="724"/>
    <x v="1"/>
    <s v="tier - 1"/>
    <x v="4"/>
  </r>
  <r>
    <s v="Id726"/>
    <s v="Driscoll, Mr.  James"/>
    <n v="48.36"/>
    <x v="0"/>
    <n v="4.08"/>
    <x v="2"/>
    <s v="No"/>
    <s v="No"/>
    <s v="No"/>
    <n v="0"/>
    <s v="No"/>
    <d v="1990-11-13T00:00:00"/>
    <x v="725"/>
    <x v="1"/>
    <s v="tier - 1"/>
    <x v="8"/>
  </r>
  <r>
    <s v="Id727"/>
    <s v="Glotzbach, Mr.  John"/>
    <n v="31.445"/>
    <x v="0"/>
    <n v="4.4000000000000004"/>
    <x v="2"/>
    <s v="Yes"/>
    <s v="No"/>
    <s v="No"/>
    <n v="2"/>
    <s v="No"/>
    <d v="1959-10-29T00:00:00"/>
    <x v="726"/>
    <x v="1"/>
    <s v="tier - 2"/>
    <x v="9"/>
  </r>
  <r>
    <s v="Id728"/>
    <s v="Tenforde, Mr.  Adam S"/>
    <n v="27.55"/>
    <x v="1"/>
    <n v="9.02"/>
    <x v="0"/>
    <s v="No"/>
    <s v="No"/>
    <s v="No"/>
    <n v="0"/>
    <s v="No"/>
    <d v="1960-09-18T00:00:00"/>
    <x v="727"/>
    <x v="1"/>
    <s v="tier - 1"/>
    <x v="1"/>
  </r>
  <r>
    <s v="Id729"/>
    <s v="Ramirez, Mr.  Armando"/>
    <n v="33.11"/>
    <x v="0"/>
    <n v="8.06"/>
    <x v="0"/>
    <s v="No"/>
    <s v="No"/>
    <s v="No"/>
    <n v="0"/>
    <s v="No"/>
    <d v="1962-08-27T00:00:00"/>
    <x v="728"/>
    <x v="1"/>
    <s v="tier - 2"/>
    <x v="0"/>
  </r>
  <r>
    <s v="Id730"/>
    <s v="Stanley Torres, Ms.  Dana"/>
    <n v="36.85"/>
    <x v="0"/>
    <n v="6.21"/>
    <x v="1"/>
    <s v="Yes"/>
    <s v="No"/>
    <s v="No"/>
    <n v="2"/>
    <s v="No"/>
    <d v="1959-07-07T00:00:00"/>
    <x v="729"/>
    <x v="1"/>
    <s v="tier - 2"/>
    <x v="0"/>
  </r>
  <r>
    <s v="Id731"/>
    <s v="Vandongen, Ms.  Jennifer L"/>
    <n v="36.299999999999997"/>
    <x v="0"/>
    <n v="5.79"/>
    <x v="1"/>
    <s v="Yes"/>
    <s v="No"/>
    <s v="No"/>
    <n v="2"/>
    <s v="No"/>
    <d v="1959-06-29T00:00:00"/>
    <x v="730"/>
    <x v="1"/>
    <s v="tier - 3"/>
    <x v="0"/>
  </r>
  <r>
    <s v="Id732"/>
    <s v="Liebald, Mr.  Benjamin"/>
    <n v="45.34"/>
    <x v="0"/>
    <n v="5.69"/>
    <x v="2"/>
    <s v="Yes"/>
    <s v="No"/>
    <s v="No"/>
    <n v="0"/>
    <s v="No"/>
    <d v="1985-05-25T00:00:00"/>
    <x v="731"/>
    <x v="1"/>
    <s v="tier - 2"/>
    <x v="1"/>
  </r>
  <r>
    <s v="Id733"/>
    <s v="Holte, Ms.  Tanya"/>
    <n v="31.8"/>
    <x v="0"/>
    <n v="5.36"/>
    <x v="2"/>
    <s v="Yes"/>
    <s v="No"/>
    <s v="No"/>
    <n v="2"/>
    <s v="No"/>
    <d v="1959-04-05T00:00:00"/>
    <x v="732"/>
    <x v="1"/>
    <s v="tier - 2"/>
    <x v="3"/>
  </r>
  <r>
    <s v="Id734"/>
    <s v="Johnson, Ms.  Tracy"/>
    <n v="41.02"/>
    <x v="0"/>
    <n v="11.37"/>
    <x v="0"/>
    <s v="No"/>
    <s v="No"/>
    <s v="No"/>
    <n v="0"/>
    <s v="No"/>
    <d v="1978-03-19T00:00:00"/>
    <x v="733"/>
    <x v="1"/>
    <s v="tier - 1"/>
    <x v="1"/>
  </r>
  <r>
    <s v="Id735"/>
    <s v="Bartlett, Ms.  Emily S"/>
    <n v="32.68"/>
    <x v="0"/>
    <n v="11.87"/>
    <x v="0"/>
    <s v="No"/>
    <s v="No"/>
    <s v="No"/>
    <n v="0"/>
    <s v="No"/>
    <d v="1960-02-21T00:00:00"/>
    <x v="734"/>
    <x v="1"/>
    <s v="tier - 2"/>
    <x v="1"/>
  </r>
  <r>
    <s v="Id736"/>
    <s v="Bergman, Ms.  Kelly R"/>
    <n v="21.7"/>
    <x v="2"/>
    <n v="4.9000000000000004"/>
    <x v="2"/>
    <s v="No"/>
    <s v="No"/>
    <s v="Yes"/>
    <n v="1"/>
    <s v="Yes"/>
    <d v="2003-01-07T00:00:00"/>
    <x v="735"/>
    <x v="1"/>
    <s v="tier - 1"/>
    <x v="3"/>
  </r>
  <r>
    <s v="Id737"/>
    <s v="Aitken, Mr.  Kyle"/>
    <n v="40.479999999999997"/>
    <x v="0"/>
    <n v="6.7"/>
    <x v="0"/>
    <s v="No"/>
    <s v="No"/>
    <s v="No"/>
    <n v="3"/>
    <s v="No"/>
    <d v="1958-12-10T00:00:00"/>
    <x v="736"/>
    <x v="2"/>
    <s v="tier - 1"/>
    <x v="0"/>
  </r>
  <r>
    <s v="Id738"/>
    <s v="Berger, Mr.  Bruce A Jr."/>
    <n v="34.5"/>
    <x v="0"/>
    <n v="10.3"/>
    <x v="0"/>
    <s v="No"/>
    <s v="No"/>
    <s v="No"/>
    <n v="3"/>
    <s v="No"/>
    <d v="1958-11-25T00:00:00"/>
    <x v="737"/>
    <x v="2"/>
    <s v="tier - 3"/>
    <x v="3"/>
  </r>
  <r>
    <s v="Id739"/>
    <s v="Richey, Mr.  Cary J"/>
    <n v="45.9"/>
    <x v="0"/>
    <n v="11.14"/>
    <x v="0"/>
    <s v="Yes"/>
    <s v="No"/>
    <s v="No"/>
    <n v="1"/>
    <s v="No"/>
    <d v="1986-10-08T00:00:00"/>
    <x v="738"/>
    <x v="2"/>
    <s v="tier - 2"/>
    <x v="1"/>
  </r>
  <r>
    <s v="Id740"/>
    <s v="Trotter, Mrs.  Jill M"/>
    <n v="33.479999999999997"/>
    <x v="0"/>
    <n v="4.74"/>
    <x v="2"/>
    <s v="Yes"/>
    <s v="No"/>
    <s v="No"/>
    <n v="2"/>
    <s v="No"/>
    <d v="1966-09-10T00:00:00"/>
    <x v="739"/>
    <x v="2"/>
    <s v="tier - 3"/>
    <x v="12"/>
  </r>
  <r>
    <s v="Id741"/>
    <s v="Chavez, Mr.  Chris"/>
    <n v="28.31"/>
    <x v="1"/>
    <n v="5.96"/>
    <x v="1"/>
    <s v="Yes"/>
    <s v="No"/>
    <s v="No"/>
    <n v="2"/>
    <s v="No"/>
    <d v="1959-08-06T00:00:00"/>
    <x v="740"/>
    <x v="2"/>
    <s v="tier - 1"/>
    <x v="1"/>
  </r>
  <r>
    <s v="Id742"/>
    <s v="Orifice, Mr.  Michael E."/>
    <n v="21.565000000000001"/>
    <x v="2"/>
    <n v="4.95"/>
    <x v="2"/>
    <s v="No"/>
    <s v="yes"/>
    <s v="No"/>
    <n v="1"/>
    <s v="Yes"/>
    <d v="2004-07-16T00:00:00"/>
    <x v="741"/>
    <x v="2"/>
    <s v="tier - 2"/>
    <x v="11"/>
  </r>
  <r>
    <s v="Id743"/>
    <s v="Farkash, Mrs.  Lauren"/>
    <n v="35.590000000000003"/>
    <x v="0"/>
    <n v="5.21"/>
    <x v="2"/>
    <s v="Yes"/>
    <s v="No"/>
    <s v="Yes"/>
    <n v="1"/>
    <s v="No"/>
    <d v="1969-06-23T00:00:00"/>
    <x v="742"/>
    <x v="2"/>
    <s v="tier - 2"/>
    <x v="12"/>
  </r>
  <r>
    <s v="Id744"/>
    <s v="Hribar, Mrs.  Kathryn E"/>
    <n v="43.44"/>
    <x v="0"/>
    <n v="4.8600000000000003"/>
    <x v="2"/>
    <s v="Yes"/>
    <s v="No"/>
    <s v="No"/>
    <n v="0"/>
    <s v="No"/>
    <d v="1985-05-29T00:00:00"/>
    <x v="743"/>
    <x v="2"/>
    <s v="tier - 3"/>
    <x v="12"/>
  </r>
  <r>
    <s v="Id745"/>
    <s v="Crawford, Ms.  Polly"/>
    <n v="21.754999999999999"/>
    <x v="2"/>
    <n v="7.79"/>
    <x v="0"/>
    <s v="Yes"/>
    <s v="No"/>
    <s v="No"/>
    <n v="0"/>
    <s v="No"/>
    <d v="1981-04-02T00:00:00"/>
    <x v="744"/>
    <x v="2"/>
    <s v="tier - 2"/>
    <x v="2"/>
  </r>
  <r>
    <s v="Id746"/>
    <s v="Sittlington, Mr.  Mark H."/>
    <n v="44.55"/>
    <x v="0"/>
    <n v="7.12"/>
    <x v="0"/>
    <s v="Yes"/>
    <s v="No"/>
    <s v="No"/>
    <n v="1"/>
    <s v="No"/>
    <d v="1986-03-24T00:00:00"/>
    <x v="745"/>
    <x v="2"/>
    <s v="tier - 2"/>
    <x v="8"/>
  </r>
  <r>
    <s v="Id747"/>
    <s v="Silbert, Mrs.  Jessie M."/>
    <n v="43.32"/>
    <x v="0"/>
    <n v="4.67"/>
    <x v="2"/>
    <s v="Yes"/>
    <s v="No"/>
    <s v="No"/>
    <n v="0"/>
    <s v="No"/>
    <d v="1985-02-14T00:00:00"/>
    <x v="746"/>
    <x v="2"/>
    <s v="tier - 1"/>
    <x v="12"/>
  </r>
  <r>
    <s v="Id748"/>
    <s v="Carrique, Mr.  Chris"/>
    <n v="31.23"/>
    <x v="0"/>
    <n v="9.1199999999999992"/>
    <x v="0"/>
    <s v="Yes"/>
    <s v="No"/>
    <s v="Yes"/>
    <n v="1"/>
    <s v="No"/>
    <d v="1963-01-04T00:00:00"/>
    <x v="747"/>
    <x v="2"/>
    <s v="tier - 2"/>
    <x v="14"/>
  </r>
  <r>
    <s v="Id749"/>
    <s v="Kosla, Mr.  Daniel"/>
    <n v="42.81"/>
    <x v="0"/>
    <n v="4.1500000000000004"/>
    <x v="2"/>
    <s v="No"/>
    <s v="No"/>
    <s v="No"/>
    <n v="1"/>
    <s v="No"/>
    <d v="1984-12-20T00:00:00"/>
    <x v="748"/>
    <x v="2"/>
    <s v="tier - 3"/>
    <x v="8"/>
  </r>
  <r>
    <s v="Id750"/>
    <s v="Parker, Ms.  Megan"/>
    <n v="35.909999999999997"/>
    <x v="0"/>
    <n v="6.72"/>
    <x v="0"/>
    <s v="Yes"/>
    <s v="No"/>
    <s v="No"/>
    <n v="2"/>
    <s v="No"/>
    <d v="1961-11-24T00:00:00"/>
    <x v="749"/>
    <x v="2"/>
    <s v="tier - 3"/>
    <x v="2"/>
  </r>
  <r>
    <s v="Id751"/>
    <s v="Horton, Mr.  Kevin"/>
    <n v="36.65"/>
    <x v="0"/>
    <n v="5.01"/>
    <x v="2"/>
    <s v="Yes"/>
    <s v="No"/>
    <s v="Yes"/>
    <n v="1"/>
    <s v="No"/>
    <d v="1969-10-26T00:00:00"/>
    <x v="750"/>
    <x v="2"/>
    <s v="tier - 3"/>
    <x v="1"/>
  </r>
  <r>
    <s v="Id752"/>
    <s v="Boller, Ms.  Caroline S."/>
    <n v="22.04"/>
    <x v="2"/>
    <n v="10.9"/>
    <x v="0"/>
    <s v="Yes"/>
    <s v="No"/>
    <s v="No"/>
    <n v="2"/>
    <s v="No"/>
    <d v="1961-09-18T00:00:00"/>
    <x v="751"/>
    <x v="2"/>
    <s v="tier - 3"/>
    <x v="2"/>
  </r>
  <r>
    <s v="Id753"/>
    <s v="Olaru, Ms.  Nuta"/>
    <n v="31.824999999999999"/>
    <x v="0"/>
    <n v="5.52"/>
    <x v="2"/>
    <s v="Yes"/>
    <s v="No"/>
    <s v="No"/>
    <n v="1"/>
    <s v="No"/>
    <d v="1964-08-10T00:00:00"/>
    <x v="752"/>
    <x v="2"/>
    <s v="tier - 1"/>
    <x v="2"/>
  </r>
  <r>
    <s v="Id754"/>
    <s v="Prescott, Ms.  Margie"/>
    <n v="53.58"/>
    <x v="0"/>
    <n v="4.55"/>
    <x v="2"/>
    <s v="No"/>
    <s v="No"/>
    <s v="No"/>
    <n v="1"/>
    <s v="No"/>
    <d v="1992-07-14T00:00:00"/>
    <x v="753"/>
    <x v="2"/>
    <s v="tier - 1"/>
    <x v="1"/>
  </r>
  <r>
    <s v="Id755"/>
    <s v="Hines, Mrs.  Heidi"/>
    <n v="34.299999999999997"/>
    <x v="0"/>
    <n v="11.76"/>
    <x v="0"/>
    <s v="No"/>
    <s v="No"/>
    <s v="No"/>
    <n v="0"/>
    <s v="No"/>
    <d v="1968-06-15T00:00:00"/>
    <x v="754"/>
    <x v="2"/>
    <s v="tier - 3"/>
    <x v="12"/>
  </r>
  <r>
    <s v="Id756"/>
    <s v="Blanton, Mr.  Diego J"/>
    <n v="32.11"/>
    <x v="0"/>
    <n v="7.06"/>
    <x v="0"/>
    <s v="No"/>
    <s v="No"/>
    <s v="No"/>
    <n v="0"/>
    <s v="No"/>
    <d v="1960-05-11T00:00:00"/>
    <x v="755"/>
    <x v="2"/>
    <s v="tier - 3"/>
    <x v="6"/>
  </r>
  <r>
    <s v="Id757"/>
    <s v="Bustamante, Mr.  Enrique M Sr."/>
    <n v="31.78"/>
    <x v="0"/>
    <n v="11.35"/>
    <x v="0"/>
    <s v="Yes"/>
    <s v="No"/>
    <s v="Yes"/>
    <n v="1"/>
    <s v="No"/>
    <d v="1963-04-14T00:00:00"/>
    <x v="756"/>
    <x v="2"/>
    <s v="tier - 1"/>
    <x v="1"/>
  </r>
  <r>
    <s v="Id758"/>
    <s v="McCann, Mr.  Greg"/>
    <n v="46.89"/>
    <x v="0"/>
    <n v="5.52"/>
    <x v="2"/>
    <s v="No"/>
    <s v="No"/>
    <s v="No"/>
    <n v="0"/>
    <s v="No"/>
    <d v="1990-03-30T00:00:00"/>
    <x v="757"/>
    <x v="2"/>
    <s v="tier - 2"/>
    <x v="8"/>
  </r>
  <r>
    <s v="Id759"/>
    <s v="Schmole, Mr.  Filip"/>
    <n v="39.35"/>
    <x v="0"/>
    <n v="7.86"/>
    <x v="0"/>
    <s v="Yes"/>
    <s v="No"/>
    <s v="No"/>
    <n v="1"/>
    <s v="No"/>
    <d v="1975-02-07T00:00:00"/>
    <x v="758"/>
    <x v="2"/>
    <s v="tier - 2"/>
    <x v="1"/>
  </r>
  <r>
    <s v="Id760"/>
    <s v="Barber, Ms.  Rosemary E."/>
    <n v="39.200000000000003"/>
    <x v="0"/>
    <n v="11.38"/>
    <x v="0"/>
    <s v="No"/>
    <s v="No"/>
    <s v="No"/>
    <n v="0"/>
    <s v="No"/>
    <d v="1960-01-24T00:00:00"/>
    <x v="759"/>
    <x v="2"/>
    <s v="tier - 3"/>
    <x v="3"/>
  </r>
  <r>
    <s v="Id761"/>
    <s v="Reichmann, Ms.  Lisa"/>
    <n v="39.159999999999997"/>
    <x v="0"/>
    <n v="10.48"/>
    <x v="0"/>
    <s v="No"/>
    <s v="No"/>
    <s v="No"/>
    <n v="0"/>
    <s v="No"/>
    <d v="1960-12-28T00:00:00"/>
    <x v="760"/>
    <x v="2"/>
    <s v="tier - 2"/>
    <x v="0"/>
  </r>
  <r>
    <s v="Id762"/>
    <s v="Cavatorta, Mr.  Jason"/>
    <n v="44.1"/>
    <x v="0"/>
    <n v="5.04"/>
    <x v="2"/>
    <s v="Yes"/>
    <s v="No"/>
    <s v="No"/>
    <n v="0"/>
    <s v="No"/>
    <d v="1985-11-19T00:00:00"/>
    <x v="761"/>
    <x v="2"/>
    <s v="tier - 1"/>
    <x v="1"/>
  </r>
  <r>
    <s v="Id763"/>
    <s v="Yaeger, Ms.  Courtney"/>
    <n v="33.200000000000003"/>
    <x v="0"/>
    <n v="9.06"/>
    <x v="0"/>
    <s v="No"/>
    <s v="No"/>
    <s v="No"/>
    <n v="0"/>
    <s v="No"/>
    <d v="1960-10-16T00:00:00"/>
    <x v="762"/>
    <x v="2"/>
    <s v="tier - 2"/>
    <x v="3"/>
  </r>
  <r>
    <s v="Id764"/>
    <s v="Hughes, Ms.  Jennifer R."/>
    <n v="29.92"/>
    <x v="0"/>
    <n v="11.07"/>
    <x v="0"/>
    <s v="No"/>
    <s v="No"/>
    <s v="No"/>
    <n v="0"/>
    <s v="No"/>
    <d v="1960-09-11T00:00:00"/>
    <x v="763"/>
    <x v="2"/>
    <s v="tier - 1"/>
    <x v="0"/>
  </r>
  <r>
    <s v="Id765"/>
    <s v="Donahue, Ms.  Lauren E"/>
    <n v="25"/>
    <x v="1"/>
    <n v="10.45"/>
    <x v="0"/>
    <s v="No"/>
    <s v="No"/>
    <s v="No"/>
    <n v="0"/>
    <s v="No"/>
    <d v="1960-08-13T00:00:00"/>
    <x v="764"/>
    <x v="2"/>
    <s v="tier - 1"/>
    <x v="3"/>
  </r>
  <r>
    <s v="Id766"/>
    <s v="Greenwell, Ms.  Ashley M."/>
    <n v="38.869999999999997"/>
    <x v="0"/>
    <n v="8.6300000000000008"/>
    <x v="0"/>
    <s v="Yes"/>
    <s v="No"/>
    <s v="No"/>
    <n v="1"/>
    <s v="No"/>
    <d v="1975-07-29T00:00:00"/>
    <x v="765"/>
    <x v="2"/>
    <s v="tier - 2"/>
    <x v="1"/>
  </r>
  <r>
    <s v="Id767"/>
    <s v="Steele, Ms.  Alison R."/>
    <n v="32.299999999999997"/>
    <x v="0"/>
    <n v="5.28"/>
    <x v="2"/>
    <s v="Yes"/>
    <s v="No"/>
    <s v="No"/>
    <n v="2"/>
    <s v="No"/>
    <d v="1966-06-14T00:00:00"/>
    <x v="766"/>
    <x v="2"/>
    <s v="tier - 3"/>
    <x v="2"/>
  </r>
  <r>
    <s v="Id768"/>
    <s v="Gunter, Ms.  Madeleine"/>
    <n v="31.16"/>
    <x v="0"/>
    <n v="7.49"/>
    <x v="0"/>
    <s v="Yes"/>
    <s v="No"/>
    <s v="No"/>
    <n v="2"/>
    <s v="No"/>
    <d v="1961-05-03T00:00:00"/>
    <x v="767"/>
    <x v="2"/>
    <s v="tier - 3"/>
    <x v="1"/>
  </r>
  <r>
    <s v="Id769"/>
    <s v="McDonough, Ms.  Stacey"/>
    <n v="54.59"/>
    <x v="0"/>
    <n v="4.2699999999999996"/>
    <x v="2"/>
    <s v="No"/>
    <s v="No"/>
    <s v="No"/>
    <n v="0"/>
    <s v="No"/>
    <d v="1994-04-17T00:00:00"/>
    <x v="768"/>
    <x v="2"/>
    <s v="tier - 3"/>
    <x v="1"/>
  </r>
  <r>
    <s v="Id770"/>
    <s v="Sweetland, Ms.  Kimberly"/>
    <n v="21.09"/>
    <x v="2"/>
    <n v="9.2200000000000006"/>
    <x v="0"/>
    <s v="Yes"/>
    <s v="No"/>
    <s v="No"/>
    <n v="2"/>
    <s v="No"/>
    <d v="1961-03-22T00:00:00"/>
    <x v="769"/>
    <x v="2"/>
    <s v="tier - 2"/>
    <x v="1"/>
  </r>
  <r>
    <s v="Id771"/>
    <s v="Hammersmith, Mr.  Matthew D"/>
    <n v="52.41"/>
    <x v="0"/>
    <n v="5.99"/>
    <x v="1"/>
    <s v="No"/>
    <s v="No"/>
    <s v="No"/>
    <n v="1"/>
    <s v="No"/>
    <d v="1992-02-19T00:00:00"/>
    <x v="770"/>
    <x v="2"/>
    <s v="tier - 3"/>
    <x v="8"/>
  </r>
  <r>
    <s v="Id772"/>
    <s v="French, Mr.  Michael"/>
    <n v="41.47"/>
    <x v="0"/>
    <n v="5.86"/>
    <x v="1"/>
    <s v="Yes"/>
    <s v="No"/>
    <s v="No"/>
    <n v="2"/>
    <s v="No"/>
    <d v="1959-01-20T00:00:00"/>
    <x v="771"/>
    <x v="2"/>
    <s v="tier - 3"/>
    <x v="0"/>
  </r>
  <r>
    <s v="Id773"/>
    <s v="Garbe, Mr.  Ben"/>
    <n v="33.1"/>
    <x v="0"/>
    <n v="5.19"/>
    <x v="2"/>
    <s v="Yes"/>
    <s v="No"/>
    <s v="No"/>
    <n v="2"/>
    <s v="No"/>
    <d v="1959-12-25T00:00:00"/>
    <x v="772"/>
    <x v="2"/>
    <s v="tier - 1"/>
    <x v="3"/>
  </r>
  <r>
    <s v="Id774"/>
    <s v="Duncan, Mr.  Chris"/>
    <n v="30.8"/>
    <x v="0"/>
    <n v="4.37"/>
    <x v="2"/>
    <s v="Yes"/>
    <s v="No"/>
    <s v="No"/>
    <n v="2"/>
    <s v="No"/>
    <d v="1959-11-09T00:00:00"/>
    <x v="773"/>
    <x v="2"/>
    <s v="tier - 3"/>
    <x v="3"/>
  </r>
  <r>
    <s v="Id775"/>
    <s v="Wallace, Mr.  Jeremy J"/>
    <n v="42.06"/>
    <x v="0"/>
    <n v="5.32"/>
    <x v="2"/>
    <s v="No"/>
    <s v="No"/>
    <s v="No"/>
    <n v="1"/>
    <s v="No"/>
    <d v="1984-10-06T00:00:00"/>
    <x v="774"/>
    <x v="2"/>
    <s v="tier - 2"/>
    <x v="8"/>
  </r>
  <r>
    <s v="Id776"/>
    <s v="Tillman, Mrs.  Amy L."/>
    <n v="39.270000000000003"/>
    <x v="0"/>
    <n v="5.64"/>
    <x v="2"/>
    <s v="No"/>
    <s v="No"/>
    <s v="Yes"/>
    <n v="1"/>
    <s v="No"/>
    <d v="1979-09-30T00:00:00"/>
    <x v="775"/>
    <x v="2"/>
    <s v="tier - 3"/>
    <x v="12"/>
  </r>
  <r>
    <s v="Id777"/>
    <s v="Lee, Mrs.  Karen L."/>
    <n v="30.71"/>
    <x v="0"/>
    <n v="5.59"/>
    <x v="2"/>
    <s v="Yes"/>
    <s v="No"/>
    <s v="No"/>
    <n v="1"/>
    <s v="No"/>
    <d v="1964-08-24T00:00:00"/>
    <x v="776"/>
    <x v="2"/>
    <s v="tier - 2"/>
    <x v="15"/>
  </r>
  <r>
    <s v="Id778"/>
    <s v="Taylor, Ms.  Tennille"/>
    <n v="47.19"/>
    <x v="0"/>
    <n v="5.29"/>
    <x v="2"/>
    <s v="No"/>
    <s v="No"/>
    <s v="No"/>
    <n v="0"/>
    <s v="No"/>
    <d v="1990-07-02T00:00:00"/>
    <x v="777"/>
    <x v="2"/>
    <s v="tier - 1"/>
    <x v="1"/>
  </r>
  <r>
    <s v="Id779"/>
    <s v="McSween, Mr.  Matt"/>
    <n v="30.02"/>
    <x v="0"/>
    <n v="6.65"/>
    <x v="0"/>
    <s v="No"/>
    <s v="No"/>
    <s v="No"/>
    <n v="0"/>
    <s v="No"/>
    <d v="1960-06-11T00:00:00"/>
    <x v="778"/>
    <x v="2"/>
    <s v="tier - 1"/>
    <x v="1"/>
  </r>
  <r>
    <s v="Id780"/>
    <s v="Schubert, Ms.  Emily"/>
    <n v="37.909999999999997"/>
    <x v="0"/>
    <n v="5.68"/>
    <x v="2"/>
    <s v="Yes"/>
    <s v="No"/>
    <s v="No"/>
    <n v="0"/>
    <s v="No"/>
    <d v="1976-05-23T00:00:00"/>
    <x v="779"/>
    <x v="2"/>
    <s v="tier - 2"/>
    <x v="1"/>
  </r>
  <r>
    <s v="Id781"/>
    <s v="Lalanne, Mr.  Justin E"/>
    <n v="54.61"/>
    <x v="0"/>
    <n v="4.49"/>
    <x v="2"/>
    <s v="No"/>
    <s v="No"/>
    <s v="No"/>
    <n v="0"/>
    <s v="No"/>
    <d v="1994-04-01T00:00:00"/>
    <x v="780"/>
    <x v="2"/>
    <s v="tier - 3"/>
    <x v="1"/>
  </r>
  <r>
    <s v="Id782"/>
    <s v="Flanagan, Ms.  Shalane"/>
    <n v="36.005000000000003"/>
    <x v="0"/>
    <n v="6.9"/>
    <x v="0"/>
    <s v="No"/>
    <s v="No"/>
    <s v="No"/>
    <n v="0"/>
    <s v="No"/>
    <d v="1962-03-11T00:00:00"/>
    <x v="781"/>
    <x v="2"/>
    <s v="tier - 3"/>
    <x v="8"/>
  </r>
  <r>
    <s v="Id783"/>
    <s v="Arellano, Ms.  Jessica N."/>
    <n v="28.7"/>
    <x v="1"/>
    <n v="11.52"/>
    <x v="0"/>
    <s v="No"/>
    <s v="No"/>
    <s v="No"/>
    <n v="0"/>
    <s v="No"/>
    <d v="1962-02-24T00:00:00"/>
    <x v="782"/>
    <x v="2"/>
    <s v="tier - 2"/>
    <x v="3"/>
  </r>
  <r>
    <s v="Id784"/>
    <s v="Charette, Ms.  Melanie"/>
    <n v="34.295000000000002"/>
    <x v="0"/>
    <n v="11.24"/>
    <x v="0"/>
    <s v="No"/>
    <s v="No"/>
    <s v="No"/>
    <n v="0"/>
    <s v="No"/>
    <d v="1965-01-13T00:00:00"/>
    <x v="783"/>
    <x v="2"/>
    <s v="tier - 3"/>
    <x v="2"/>
  </r>
  <r>
    <s v="Id785"/>
    <s v="Pena Reyes, Ms.  Ruth Angelica"/>
    <n v="27.55"/>
    <x v="1"/>
    <n v="10.98"/>
    <x v="0"/>
    <s v="No"/>
    <s v="No"/>
    <s v="No"/>
    <n v="0"/>
    <s v="No"/>
    <d v="1962-12-07T00:00:00"/>
    <x v="784"/>
    <x v="2"/>
    <s v="tier - 1"/>
    <x v="2"/>
  </r>
  <r>
    <s v="Id786"/>
    <s v="Broderick, Ms.  Una M"/>
    <n v="40.700000000000003"/>
    <x v="0"/>
    <n v="5.42"/>
    <x v="2"/>
    <s v="No"/>
    <s v="No"/>
    <s v="No"/>
    <n v="0"/>
    <s v="No"/>
    <d v="1982-11-15T00:00:00"/>
    <x v="785"/>
    <x v="2"/>
    <s v="tier - 2"/>
    <x v="1"/>
  </r>
  <r>
    <s v="Id787"/>
    <s v="Summers, Ms.  Taralyn"/>
    <n v="18.335000000000001"/>
    <x v="3"/>
    <n v="10.97"/>
    <x v="0"/>
    <s v="No"/>
    <s v="No"/>
    <s v="No"/>
    <n v="0"/>
    <s v="No"/>
    <d v="1962-10-05T00:00:00"/>
    <x v="786"/>
    <x v="2"/>
    <s v="tier - 1"/>
    <x v="2"/>
  </r>
  <r>
    <s v="Id788"/>
    <s v="Fisher, Mr.  James A"/>
    <n v="33.914999999999999"/>
    <x v="0"/>
    <n v="9.56"/>
    <x v="0"/>
    <s v="Yes"/>
    <s v="No"/>
    <s v="No"/>
    <n v="2"/>
    <s v="No"/>
    <d v="1961-09-06T00:00:00"/>
    <x v="787"/>
    <x v="2"/>
    <s v="tier - 2"/>
    <x v="4"/>
  </r>
  <r>
    <s v="Id789"/>
    <s v="Zhou, Mr.  Ning"/>
    <n v="33.534999999999997"/>
    <x v="0"/>
    <n v="9.4"/>
    <x v="0"/>
    <s v="Yes"/>
    <s v="No"/>
    <s v="No"/>
    <n v="2"/>
    <s v="No"/>
    <d v="1961-08-06T00:00:00"/>
    <x v="788"/>
    <x v="2"/>
    <s v="tier - 2"/>
    <x v="16"/>
  </r>
  <r>
    <s v="Id790"/>
    <s v="Clarke-Ames, Mr.  Joel"/>
    <n v="23.655000000000001"/>
    <x v="2"/>
    <n v="8.48"/>
    <x v="0"/>
    <s v="Yes"/>
    <s v="No"/>
    <s v="No"/>
    <n v="2"/>
    <s v="No"/>
    <d v="1961-07-07T00:00:00"/>
    <x v="789"/>
    <x v="2"/>
    <s v="tier - 2"/>
    <x v="6"/>
  </r>
  <r>
    <s v="Id791"/>
    <s v="Staton, Ms.  Pamela J."/>
    <n v="28"/>
    <x v="1"/>
    <n v="5.57"/>
    <x v="2"/>
    <s v="No"/>
    <s v="No"/>
    <s v="No"/>
    <n v="0"/>
    <s v="No"/>
    <d v="1999-06-16T00:00:00"/>
    <x v="790"/>
    <x v="2"/>
    <s v="tier - 3"/>
    <x v="3"/>
  </r>
  <r>
    <s v="Id792"/>
    <s v="Forster, Ms.  Brittney"/>
    <n v="30.23"/>
    <x v="0"/>
    <n v="6.94"/>
    <x v="0"/>
    <s v="Yes"/>
    <s v="No"/>
    <s v="Yes"/>
    <n v="1"/>
    <s v="No"/>
    <d v="1963-05-14T00:00:00"/>
    <x v="791"/>
    <x v="2"/>
    <s v="tier - 1"/>
    <x v="1"/>
  </r>
  <r>
    <s v="Id793"/>
    <s v="Monaghan, Mrs.  Sheila"/>
    <n v="51.14"/>
    <x v="0"/>
    <n v="4.05"/>
    <x v="2"/>
    <s v="No"/>
    <s v="No"/>
    <s v="No"/>
    <n v="1"/>
    <s v="No"/>
    <d v="1992-04-12T00:00:00"/>
    <x v="792"/>
    <x v="2"/>
    <s v="tier - 2"/>
    <x v="12"/>
  </r>
  <r>
    <s v="Id794"/>
    <s v="Kawamoto, Mr.  Koji"/>
    <n v="24.32"/>
    <x v="2"/>
    <n v="10.220000000000001"/>
    <x v="0"/>
    <s v="No"/>
    <s v="No"/>
    <s v="No"/>
    <n v="0"/>
    <s v="No"/>
    <d v="1962-03-02T00:00:00"/>
    <x v="793"/>
    <x v="2"/>
    <s v="tier - 3"/>
    <x v="1"/>
  </r>
  <r>
    <s v="Id795"/>
    <s v="Dicharry, Ms.  Sarah"/>
    <n v="38.06"/>
    <x v="0"/>
    <n v="9.24"/>
    <x v="0"/>
    <s v="No"/>
    <s v="No"/>
    <s v="No"/>
    <n v="0"/>
    <s v="No"/>
    <d v="1971-03-02T00:00:00"/>
    <x v="794"/>
    <x v="2"/>
    <s v="tier - 2"/>
    <x v="3"/>
  </r>
  <r>
    <s v="Id796"/>
    <s v="Berry, Mrs.  Colleen M"/>
    <n v="37.700000000000003"/>
    <x v="0"/>
    <n v="8.6"/>
    <x v="0"/>
    <s v="No"/>
    <s v="No"/>
    <s v="No"/>
    <n v="0"/>
    <s v="No"/>
    <d v="1978-01-17T00:00:00"/>
    <x v="795"/>
    <x v="2"/>
    <s v="tier - 2"/>
    <x v="12"/>
  </r>
  <r>
    <s v="Id797"/>
    <s v="Porfirio, Ms.  Deedra G."/>
    <n v="44"/>
    <x v="0"/>
    <n v="9.32"/>
    <x v="0"/>
    <s v="Yes"/>
    <s v="No"/>
    <s v="No"/>
    <n v="2"/>
    <s v="No"/>
    <d v="1961-12-06T00:00:00"/>
    <x v="796"/>
    <x v="2"/>
    <s v="tier - 2"/>
    <x v="3"/>
  </r>
  <r>
    <s v="Id798"/>
    <s v="Thind, Mrs.  Kulwinder"/>
    <n v="41.45"/>
    <x v="0"/>
    <n v="6.12"/>
    <x v="1"/>
    <s v="Yes"/>
    <s v="No"/>
    <s v="No"/>
    <n v="0"/>
    <s v="No"/>
    <d v="1985-11-26T00:00:00"/>
    <x v="797"/>
    <x v="2"/>
    <s v="tier - 1"/>
    <x v="12"/>
  </r>
  <r>
    <s v="Id799"/>
    <s v="Ryan, Ms.  Ann M."/>
    <n v="25.364999999999998"/>
    <x v="1"/>
    <n v="9.19"/>
    <x v="0"/>
    <s v="Yes"/>
    <s v="No"/>
    <s v="No"/>
    <n v="0"/>
    <s v="No"/>
    <d v="1967-10-06T00:00:00"/>
    <x v="798"/>
    <x v="2"/>
    <s v="tier - 3"/>
    <x v="2"/>
  </r>
  <r>
    <s v="Id800"/>
    <s v="Horn, Ms.  Sarah E"/>
    <n v="34.56"/>
    <x v="0"/>
    <n v="5.84"/>
    <x v="1"/>
    <s v="Yes"/>
    <s v="No"/>
    <s v="Yes"/>
    <n v="1"/>
    <s v="No"/>
    <d v="1969-09-23T00:00:00"/>
    <x v="799"/>
    <x v="2"/>
    <s v="tier - 1"/>
    <x v="1"/>
  </r>
  <r>
    <s v="Id801"/>
    <s v="Sabadosa, Ms.  Apryl J."/>
    <n v="28.2"/>
    <x v="1"/>
    <n v="7.19"/>
    <x v="0"/>
    <s v="Yes"/>
    <s v="No"/>
    <s v="No"/>
    <n v="2"/>
    <s v="No"/>
    <d v="1961-08-09T00:00:00"/>
    <x v="800"/>
    <x v="2"/>
    <s v="tier - 1"/>
    <x v="3"/>
  </r>
  <r>
    <s v="Id802"/>
    <s v="Casady, Mrs.  Ilana"/>
    <n v="30.43"/>
    <x v="0"/>
    <n v="9.39"/>
    <x v="0"/>
    <s v="No"/>
    <s v="No"/>
    <s v="No"/>
    <n v="0"/>
    <s v="No"/>
    <d v="1965-07-04T00:00:00"/>
    <x v="801"/>
    <x v="2"/>
    <s v="tier - 2"/>
    <x v="15"/>
  </r>
  <r>
    <s v="Id803"/>
    <s v="Phillips, Ms.  Katherine"/>
    <n v="32.395000000000003"/>
    <x v="0"/>
    <n v="4.2699999999999996"/>
    <x v="2"/>
    <s v="Yes"/>
    <s v="No"/>
    <s v="No"/>
    <n v="1"/>
    <s v="No"/>
    <d v="1964-06-23T00:00:00"/>
    <x v="802"/>
    <x v="2"/>
    <s v="tier - 1"/>
    <x v="2"/>
  </r>
  <r>
    <s v="Id804"/>
    <s v="Ahokas, Ms.  Katherine"/>
    <n v="24.035"/>
    <x v="2"/>
    <n v="11.71"/>
    <x v="0"/>
    <s v="No"/>
    <s v="No"/>
    <s v="No"/>
    <n v="0"/>
    <s v="No"/>
    <d v="1962-05-20T00:00:00"/>
    <x v="803"/>
    <x v="2"/>
    <s v="tier - 1"/>
    <x v="1"/>
  </r>
  <r>
    <s v="Id805"/>
    <s v="Hebert, Mr.  Karl"/>
    <n v="37.119999999999997"/>
    <x v="0"/>
    <n v="5.29"/>
    <x v="2"/>
    <s v="No"/>
    <s v="No"/>
    <s v="No"/>
    <n v="2"/>
    <s v="No"/>
    <d v="1972-04-27T00:00:00"/>
    <x v="804"/>
    <x v="2"/>
    <s v="tier - 2"/>
    <x v="1"/>
  </r>
  <r>
    <s v="Id806"/>
    <s v="Fair, Mr.  Stephen"/>
    <n v="34.840000000000003"/>
    <x v="0"/>
    <n v="6"/>
    <x v="1"/>
    <s v="Yes"/>
    <s v="No"/>
    <s v="Yes"/>
    <n v="1"/>
    <s v="No"/>
    <d v="1969-03-13T00:00:00"/>
    <x v="805"/>
    <x v="2"/>
    <s v="tier - 3"/>
    <x v="1"/>
  </r>
  <r>
    <s v="Id807"/>
    <s v="Swenson, Mr.  Will"/>
    <n v="29.53"/>
    <x v="1"/>
    <n v="10.64"/>
    <x v="0"/>
    <s v="No"/>
    <s v="No"/>
    <s v="No"/>
    <n v="0"/>
    <s v="No"/>
    <d v="1962-02-24T00:00:00"/>
    <x v="806"/>
    <x v="2"/>
    <s v="tier - 1"/>
    <x v="1"/>
  </r>
  <r>
    <s v="Id808"/>
    <s v="Revenis, Mr.  Bradley D"/>
    <n v="42.51"/>
    <x v="0"/>
    <n v="8.2100000000000009"/>
    <x v="0"/>
    <s v="Yes"/>
    <s v="No"/>
    <s v="No"/>
    <n v="0"/>
    <s v="No"/>
    <d v="1981-01-30T00:00:00"/>
    <x v="807"/>
    <x v="2"/>
    <s v="tier - 1"/>
    <x v="1"/>
  </r>
  <r>
    <s v="Id809"/>
    <s v="Engnes, Mrs.  Amy M"/>
    <n v="38.14"/>
    <x v="0"/>
    <n v="5.58"/>
    <x v="2"/>
    <s v="No"/>
    <s v="No"/>
    <s v="Yes"/>
    <n v="1"/>
    <s v="No"/>
    <d v="1979-12-27T00:00:00"/>
    <x v="808"/>
    <x v="2"/>
    <s v="tier - 2"/>
    <x v="12"/>
  </r>
  <r>
    <s v="Id810"/>
    <s v="Wiltse, Mr.  Matthew W."/>
    <n v="39.93"/>
    <x v="0"/>
    <n v="8.75"/>
    <x v="0"/>
    <s v="No"/>
    <s v="No"/>
    <s v="No"/>
    <n v="0"/>
    <s v="No"/>
    <d v="1960-11-28T00:00:00"/>
    <x v="809"/>
    <x v="2"/>
    <s v="tier - 1"/>
    <x v="0"/>
  </r>
  <r>
    <s v="Id811"/>
    <s v="Fernandez, Mr.  Doug"/>
    <n v="38.83"/>
    <x v="0"/>
    <n v="11.86"/>
    <x v="0"/>
    <s v="No"/>
    <s v="No"/>
    <s v="No"/>
    <n v="0"/>
    <s v="No"/>
    <d v="1960-10-23T00:00:00"/>
    <x v="810"/>
    <x v="2"/>
    <s v="tier - 3"/>
    <x v="0"/>
  </r>
  <r>
    <s v="Id812"/>
    <s v="Edwards, Mr.  Tom"/>
    <n v="37.4"/>
    <x v="0"/>
    <n v="11.46"/>
    <x v="0"/>
    <s v="No"/>
    <s v="No"/>
    <s v="No"/>
    <n v="0"/>
    <s v="No"/>
    <d v="1960-09-22T00:00:00"/>
    <x v="811"/>
    <x v="2"/>
    <s v="tier - 1"/>
    <x v="3"/>
  </r>
  <r>
    <s v="Id813"/>
    <s v="Pinney, Mr.  Jonathan"/>
    <n v="21.4"/>
    <x v="2"/>
    <n v="9.0299999999999994"/>
    <x v="0"/>
    <s v="No"/>
    <s v="No"/>
    <s v="No"/>
    <n v="0"/>
    <s v="No"/>
    <d v="1960-08-04T00:00:00"/>
    <x v="812"/>
    <x v="2"/>
    <s v="tier - 1"/>
    <x v="3"/>
  </r>
  <r>
    <s v="Id814"/>
    <s v="Levy, Mr.  Wayne A."/>
    <n v="38.380000000000003"/>
    <x v="0"/>
    <n v="8.26"/>
    <x v="0"/>
    <s v="Yes"/>
    <s v="No"/>
    <s v="No"/>
    <n v="2"/>
    <s v="No"/>
    <d v="1961-07-20T00:00:00"/>
    <x v="813"/>
    <x v="2"/>
    <s v="tier - 1"/>
    <x v="1"/>
  </r>
  <r>
    <s v="Id815"/>
    <s v="Takeda, Mr.  Nobuyori"/>
    <n v="33.659999999999997"/>
    <x v="0"/>
    <n v="5.42"/>
    <x v="2"/>
    <s v="Yes"/>
    <s v="No"/>
    <s v="No"/>
    <n v="2"/>
    <s v="No"/>
    <d v="1966-06-22T00:00:00"/>
    <x v="814"/>
    <x v="2"/>
    <s v="tier - 3"/>
    <x v="0"/>
  </r>
  <r>
    <s v="Id816"/>
    <s v="Burke, Mr.  Rich"/>
    <n v="31.79"/>
    <x v="0"/>
    <n v="11.33"/>
    <x v="0"/>
    <s v="Yes"/>
    <s v="No"/>
    <s v="Yes"/>
    <n v="1"/>
    <s v="No"/>
    <d v="1963-05-14T00:00:00"/>
    <x v="815"/>
    <x v="2"/>
    <s v="tier - 2"/>
    <x v="0"/>
  </r>
  <r>
    <s v="Id817"/>
    <s v="Duarte, Mr.  Marcos S"/>
    <n v="29.7"/>
    <x v="1"/>
    <n v="7.69"/>
    <x v="0"/>
    <s v="Yes"/>
    <s v="No"/>
    <s v="Yes"/>
    <n v="1"/>
    <s v="No"/>
    <d v="1963-04-01T00:00:00"/>
    <x v="816"/>
    <x v="2"/>
    <s v="tier - 2"/>
    <x v="0"/>
  </r>
  <r>
    <s v="Id818"/>
    <s v="Clark, Mr.  Dave"/>
    <n v="25.46"/>
    <x v="1"/>
    <n v="8.77"/>
    <x v="0"/>
    <s v="Yes"/>
    <s v="No"/>
    <s v="Yes"/>
    <n v="1"/>
    <s v="No"/>
    <d v="1963-03-16T00:00:00"/>
    <x v="817"/>
    <x v="2"/>
    <s v="tier - 2"/>
    <x v="4"/>
  </r>
  <r>
    <s v="Id819"/>
    <s v="Nice, Mr.  Andy"/>
    <n v="39.14"/>
    <x v="0"/>
    <n v="4.91"/>
    <x v="2"/>
    <s v="No"/>
    <s v="yes"/>
    <s v="No"/>
    <n v="1"/>
    <s v="No"/>
    <d v="2004-02-09T00:00:00"/>
    <x v="818"/>
    <x v="2"/>
    <s v="tier - 1"/>
    <x v="9"/>
  </r>
  <r>
    <s v="Id820"/>
    <s v="Windler, Ms.  Mary"/>
    <n v="41.2"/>
    <x v="0"/>
    <n v="4.95"/>
    <x v="2"/>
    <s v="No"/>
    <s v="No"/>
    <s v="No"/>
    <n v="1"/>
    <s v="No"/>
    <d v="1984-01-06T00:00:00"/>
    <x v="819"/>
    <x v="2"/>
    <s v="tier - 3"/>
    <x v="1"/>
  </r>
  <r>
    <s v="Id821"/>
    <s v="Jones, Mr.  Marcus B"/>
    <n v="28.81"/>
    <x v="1"/>
    <n v="10.8"/>
    <x v="0"/>
    <s v="Yes"/>
    <s v="No"/>
    <s v="Yes"/>
    <n v="1"/>
    <s v="No"/>
    <d v="1963-12-27T00:00:00"/>
    <x v="820"/>
    <x v="2"/>
    <s v="tier - 3"/>
    <x v="14"/>
  </r>
  <r>
    <s v="Id822"/>
    <s v="Stevenson, Mr.  Thomas K."/>
    <n v="37.409999999999997"/>
    <x v="0"/>
    <n v="7.21"/>
    <x v="0"/>
    <s v="No"/>
    <s v="No"/>
    <s v="No"/>
    <n v="2"/>
    <s v="No"/>
    <d v="1973-11-22T00:00:00"/>
    <x v="821"/>
    <x v="2"/>
    <s v="tier - 1"/>
    <x v="1"/>
  </r>
  <r>
    <s v="Id823"/>
    <s v="Humphrey, Mr.  Robert"/>
    <n v="52.54"/>
    <x v="0"/>
    <n v="5.12"/>
    <x v="2"/>
    <s v="No"/>
    <s v="No"/>
    <s v="Yes"/>
    <n v="1"/>
    <s v="No"/>
    <d v="1993-10-27T00:00:00"/>
    <x v="822"/>
    <x v="2"/>
    <s v="tier - 2"/>
    <x v="1"/>
  </r>
  <r>
    <s v="Id824"/>
    <s v="Nelson, Mr.  Geoff"/>
    <n v="17.29"/>
    <x v="3"/>
    <n v="4.62"/>
    <x v="2"/>
    <s v="No"/>
    <s v="yes"/>
    <s v="No"/>
    <n v="1"/>
    <s v="Yes"/>
    <d v="2004-09-09T00:00:00"/>
    <x v="823"/>
    <x v="2"/>
    <s v="tier - 3"/>
    <x v="4"/>
  </r>
  <r>
    <s v="Id825"/>
    <s v="Payne, Mr.  Chris J."/>
    <n v="31.74"/>
    <x v="0"/>
    <n v="7.68"/>
    <x v="0"/>
    <s v="Yes"/>
    <s v="No"/>
    <s v="No"/>
    <n v="0"/>
    <s v="No"/>
    <d v="1967-08-25T00:00:00"/>
    <x v="824"/>
    <x v="2"/>
    <s v="tier - 3"/>
    <x v="14"/>
  </r>
  <r>
    <s v="Id826"/>
    <s v="Hails, Ms.  Kate A."/>
    <n v="26.504999999999999"/>
    <x v="1"/>
    <n v="6.79"/>
    <x v="0"/>
    <s v="Yes"/>
    <s v="No"/>
    <s v="Yes"/>
    <n v="1"/>
    <s v="No"/>
    <d v="1963-07-20T00:00:00"/>
    <x v="825"/>
    <x v="2"/>
    <s v="tier - 3"/>
    <x v="2"/>
  </r>
  <r>
    <s v="Id827"/>
    <s v="Proctor, Ms.  Kelli"/>
    <n v="36.479999999999997"/>
    <x v="0"/>
    <n v="11.09"/>
    <x v="0"/>
    <s v="No"/>
    <s v="No"/>
    <s v="No"/>
    <n v="0"/>
    <s v="No"/>
    <d v="1978-06-24T00:00:00"/>
    <x v="826"/>
    <x v="2"/>
    <s v="tier - 1"/>
    <x v="2"/>
  </r>
  <r>
    <s v="Id828"/>
    <s v="Ryan, Mrs.  Maggie M"/>
    <n v="39.159999999999997"/>
    <x v="0"/>
    <n v="5.24"/>
    <x v="2"/>
    <s v="Yes"/>
    <s v="No"/>
    <s v="Yes"/>
    <n v="1"/>
    <s v="No"/>
    <d v="1983-05-29T00:00:00"/>
    <x v="827"/>
    <x v="2"/>
    <s v="tier - 1"/>
    <x v="12"/>
  </r>
  <r>
    <s v="Id829"/>
    <s v="Watson, Mrs.  Michelle L."/>
    <n v="28.22"/>
    <x v="1"/>
    <n v="7.51"/>
    <x v="0"/>
    <s v="Yes"/>
    <s v="No"/>
    <s v="Yes"/>
    <n v="1"/>
    <s v="No"/>
    <d v="1963-04-05T00:00:00"/>
    <x v="828"/>
    <x v="2"/>
    <s v="tier - 3"/>
    <x v="15"/>
  </r>
  <r>
    <s v="Id830"/>
    <s v="Gresh, Mrs.  Ashley K"/>
    <n v="35"/>
    <x v="0"/>
    <n v="4.13"/>
    <x v="2"/>
    <s v="No"/>
    <s v="No"/>
    <s v="No"/>
    <n v="2"/>
    <s v="No"/>
    <d v="1972-03-07T00:00:00"/>
    <x v="829"/>
    <x v="2"/>
    <s v="tier - 3"/>
    <x v="12"/>
  </r>
  <r>
    <s v="Id831"/>
    <s v="Anis, Mr.  Michael"/>
    <n v="36.24"/>
    <x v="0"/>
    <n v="8.3800000000000008"/>
    <x v="0"/>
    <s v="Yes"/>
    <s v="No"/>
    <s v="No"/>
    <n v="1"/>
    <s v="No"/>
    <d v="1975-02-25T00:00:00"/>
    <x v="830"/>
    <x v="2"/>
    <s v="tier - 3"/>
    <x v="14"/>
  </r>
  <r>
    <s v="Id832"/>
    <s v="Swartz, Mr.  Ryan K."/>
    <n v="36.954999999999998"/>
    <x v="0"/>
    <n v="8.07"/>
    <x v="0"/>
    <s v="No"/>
    <s v="No"/>
    <s v="No"/>
    <n v="0"/>
    <s v="No"/>
    <d v="1962-01-01T00:00:00"/>
    <x v="831"/>
    <x v="2"/>
    <s v="tier - 1"/>
    <x v="6"/>
  </r>
  <r>
    <s v="Id833"/>
    <s v="Schluneker, Mr.  Matthew J"/>
    <n v="29.64"/>
    <x v="1"/>
    <n v="8.9499999999999993"/>
    <x v="0"/>
    <s v="No"/>
    <s v="No"/>
    <s v="No"/>
    <n v="0"/>
    <s v="No"/>
    <d v="1962-12-02T00:00:00"/>
    <x v="832"/>
    <x v="2"/>
    <s v="tier - 3"/>
    <x v="4"/>
  </r>
  <r>
    <s v="Id834"/>
    <s v="Bellemare, Mrs.  Karine"/>
    <n v="42.74"/>
    <x v="0"/>
    <n v="6.31"/>
    <x v="1"/>
    <s v="Yes"/>
    <s v="No"/>
    <s v="No"/>
    <n v="1"/>
    <s v="No"/>
    <d v="1988-11-17T00:00:00"/>
    <x v="833"/>
    <x v="2"/>
    <s v="tier - 1"/>
    <x v="12"/>
  </r>
  <r>
    <s v="Id835"/>
    <s v="Vitalo, Ms.  Antonia G"/>
    <n v="36.130000000000003"/>
    <x v="0"/>
    <n v="7.19"/>
    <x v="0"/>
    <s v="Yes"/>
    <s v="No"/>
    <s v="No"/>
    <n v="2"/>
    <s v="No"/>
    <d v="1970-10-08T00:00:00"/>
    <x v="834"/>
    <x v="2"/>
    <s v="tier - 1"/>
    <x v="3"/>
  </r>
  <r>
    <s v="Id836"/>
    <s v="Hamilton, Ms.  Casondra L"/>
    <n v="31.55"/>
    <x v="0"/>
    <n v="6.11"/>
    <x v="1"/>
    <s v="Yes"/>
    <s v="No"/>
    <s v="No"/>
    <n v="1"/>
    <s v="No"/>
    <d v="1964-09-28T00:00:00"/>
    <x v="835"/>
    <x v="2"/>
    <s v="tier - 3"/>
    <x v="3"/>
  </r>
  <r>
    <s v="Id837"/>
    <s v="Marshall, Ms.  Wendy"/>
    <n v="52.75"/>
    <x v="0"/>
    <n v="6.02"/>
    <x v="1"/>
    <s v="No"/>
    <s v="No"/>
    <s v="No"/>
    <n v="1"/>
    <s v="No"/>
    <d v="1992-08-07T00:00:00"/>
    <x v="836"/>
    <x v="2"/>
    <s v="tier - 2"/>
    <x v="3"/>
  </r>
  <r>
    <s v="Id838"/>
    <s v="Cale, Mr.  Eric D"/>
    <n v="36.67"/>
    <x v="0"/>
    <n v="11.86"/>
    <x v="0"/>
    <s v="No"/>
    <s v="No"/>
    <s v="No"/>
    <n v="0"/>
    <s v="No"/>
    <d v="1974-07-24T00:00:00"/>
    <x v="837"/>
    <x v="2"/>
    <s v="tier - 3"/>
    <x v="14"/>
  </r>
  <r>
    <s v="Id839"/>
    <s v="Pittaway, Ms.  Elizabeth"/>
    <n v="38.06"/>
    <x v="0"/>
    <n v="8.25"/>
    <x v="0"/>
    <s v="No"/>
    <s v="No"/>
    <s v="No"/>
    <n v="0"/>
    <s v="No"/>
    <d v="1962-06-27T00:00:00"/>
    <x v="838"/>
    <x v="2"/>
    <s v="tier - 2"/>
    <x v="0"/>
  </r>
  <r>
    <s v="Id840"/>
    <s v="Bill, Ms.  Laura F"/>
    <n v="38"/>
    <x v="0"/>
    <n v="8.1300000000000008"/>
    <x v="0"/>
    <s v="No"/>
    <s v="No"/>
    <s v="No"/>
    <n v="0"/>
    <s v="No"/>
    <d v="1965-05-14T00:00:00"/>
    <x v="839"/>
    <x v="2"/>
    <s v="tier - 2"/>
    <x v="3"/>
  </r>
  <r>
    <s v="Id841"/>
    <s v="Antrim, Ms.  Amelia F."/>
    <n v="35.1"/>
    <x v="0"/>
    <n v="10.1"/>
    <x v="0"/>
    <s v="No"/>
    <s v="No"/>
    <s v="No"/>
    <n v="0"/>
    <s v="No"/>
    <d v="1962-04-11T00:00:00"/>
    <x v="840"/>
    <x v="2"/>
    <s v="tier - 2"/>
    <x v="3"/>
  </r>
  <r>
    <s v="Id842"/>
    <s v="Doolittle-Crider, Ms.  Amy L."/>
    <n v="33.82"/>
    <x v="0"/>
    <n v="5.89"/>
    <x v="1"/>
    <s v="Yes"/>
    <s v="No"/>
    <s v="No"/>
    <n v="2"/>
    <s v="No"/>
    <d v="1966-03-17T00:00:00"/>
    <x v="841"/>
    <x v="2"/>
    <s v="tier - 1"/>
    <x v="1"/>
  </r>
  <r>
    <s v="Id843"/>
    <s v="Ruhlman, Ms.  Katie J"/>
    <n v="37.43"/>
    <x v="0"/>
    <n v="4.97"/>
    <x v="2"/>
    <s v="No"/>
    <s v="No"/>
    <s v="No"/>
    <n v="2"/>
    <s v="No"/>
    <d v="1972-02-05T00:00:00"/>
    <x v="842"/>
    <x v="2"/>
    <s v="tier - 1"/>
    <x v="3"/>
  </r>
  <r>
    <s v="Id844"/>
    <s v="Anderson, Ms.  Laura E."/>
    <n v="30.5"/>
    <x v="0"/>
    <n v="9.9"/>
    <x v="0"/>
    <s v="No"/>
    <s v="No"/>
    <s v="No"/>
    <n v="0"/>
    <s v="No"/>
    <d v="1962-01-22T00:00:00"/>
    <x v="843"/>
    <x v="2"/>
    <s v="tier - 1"/>
    <x v="3"/>
  </r>
  <r>
    <s v="Id845"/>
    <s v="Uchiyama, Mrs.  Mayumi"/>
    <n v="24.53"/>
    <x v="2"/>
    <n v="9.0500000000000007"/>
    <x v="0"/>
    <s v="No"/>
    <s v="No"/>
    <s v="No"/>
    <n v="0"/>
    <s v="No"/>
    <d v="1962-12-22T00:00:00"/>
    <x v="844"/>
    <x v="2"/>
    <s v="tier - 3"/>
    <x v="0"/>
  </r>
  <r>
    <s v="Id846"/>
    <s v="Desota, Ms.  Vanessa"/>
    <n v="25.74"/>
    <x v="1"/>
    <n v="10.93"/>
    <x v="0"/>
    <s v="No"/>
    <s v="No"/>
    <s v="No"/>
    <n v="0"/>
    <s v="No"/>
    <d v="1965-11-04T00:00:00"/>
    <x v="845"/>
    <x v="2"/>
    <s v="tier - 1"/>
    <x v="0"/>
  </r>
  <r>
    <s v="Id847"/>
    <s v="Edmonds, Ms.  Natali N"/>
    <n v="34.08"/>
    <x v="0"/>
    <n v="7.58"/>
    <x v="0"/>
    <s v="Yes"/>
    <s v="No"/>
    <s v="No"/>
    <n v="2"/>
    <s v="No"/>
    <d v="1970-10-28T00:00:00"/>
    <x v="846"/>
    <x v="2"/>
    <s v="tier - 1"/>
    <x v="1"/>
  </r>
  <r>
    <s v="Id848"/>
    <s v="Otto, Ms.  Beth"/>
    <n v="31.35"/>
    <x v="0"/>
    <n v="11"/>
    <x v="0"/>
    <s v="Yes"/>
    <s v="No"/>
    <s v="Yes"/>
    <n v="1"/>
    <s v="No"/>
    <d v="1963-09-19T00:00:00"/>
    <x v="847"/>
    <x v="2"/>
    <s v="tier - 1"/>
    <x v="1"/>
  </r>
  <r>
    <s v="Id849"/>
    <s v="Kurt, Mr.  Alex"/>
    <n v="26.79"/>
    <x v="1"/>
    <n v="5.0599999999999996"/>
    <x v="2"/>
    <s v="No"/>
    <s v="No"/>
    <s v="No"/>
    <n v="1"/>
    <s v="No"/>
    <d v="1998-08-18T00:00:00"/>
    <x v="848"/>
    <x v="2"/>
    <s v="tier - 3"/>
    <x v="1"/>
  </r>
  <r>
    <s v="Id850"/>
    <s v="Duhaime, Mr.  Spencer"/>
    <n v="42.78"/>
    <x v="0"/>
    <n v="6.11"/>
    <x v="1"/>
    <s v="Yes"/>
    <s v="No"/>
    <s v="No"/>
    <n v="1"/>
    <s v="No"/>
    <d v="1988-07-11T00:00:00"/>
    <x v="849"/>
    <x v="2"/>
    <s v="tier - 1"/>
    <x v="8"/>
  </r>
  <r>
    <s v="Id851"/>
    <s v="Swann, Ms.  Andee W."/>
    <n v="46.75"/>
    <x v="0"/>
    <n v="6.66"/>
    <x v="0"/>
    <s v="Yes"/>
    <s v="No"/>
    <s v="No"/>
    <n v="2"/>
    <s v="No"/>
    <d v="1970-06-18T00:00:00"/>
    <x v="850"/>
    <x v="2"/>
    <s v="tier - 2"/>
    <x v="0"/>
  </r>
  <r>
    <s v="Id852"/>
    <s v="Burton, Mrs.  Amy"/>
    <n v="32.15"/>
    <x v="0"/>
    <n v="4.0199999999999996"/>
    <x v="2"/>
    <s v="Yes"/>
    <s v="No"/>
    <s v="Yes"/>
    <n v="1"/>
    <s v="No"/>
    <d v="1969-05-26T00:00:00"/>
    <x v="851"/>
    <x v="2"/>
    <s v="tier - 1"/>
    <x v="15"/>
  </r>
  <r>
    <s v="Id853"/>
    <s v="Ricardi, Mr.  Joshua"/>
    <n v="43.4"/>
    <x v="0"/>
    <n v="8.81"/>
    <x v="0"/>
    <s v="Yes"/>
    <s v="No"/>
    <s v="No"/>
    <n v="2"/>
    <s v="No"/>
    <d v="1961-04-28T00:00:00"/>
    <x v="852"/>
    <x v="2"/>
    <s v="tier - 1"/>
    <x v="3"/>
  </r>
  <r>
    <s v="Id854"/>
    <s v="Joslyn, Mr.  C Fred"/>
    <n v="31.57"/>
    <x v="0"/>
    <n v="7.92"/>
    <x v="0"/>
    <s v="Yes"/>
    <s v="No"/>
    <s v="No"/>
    <n v="2"/>
    <s v="No"/>
    <d v="1961-03-28T00:00:00"/>
    <x v="853"/>
    <x v="2"/>
    <s v="tier - 3"/>
    <x v="0"/>
  </r>
  <r>
    <s v="Id855"/>
    <s v="Bennie, Mr.  Jeremy"/>
    <n v="24.32"/>
    <x v="2"/>
    <n v="7.48"/>
    <x v="0"/>
    <s v="No"/>
    <s v="No"/>
    <s v="No"/>
    <n v="0"/>
    <s v="No"/>
    <d v="1962-02-16T00:00:00"/>
    <x v="854"/>
    <x v="2"/>
    <s v="tier - 3"/>
    <x v="1"/>
  </r>
  <r>
    <s v="Id856"/>
    <s v="Kanyane, Mr.  Patrick Sr."/>
    <n v="31.07"/>
    <x v="0"/>
    <n v="4.62"/>
    <x v="2"/>
    <s v="Yes"/>
    <s v="No"/>
    <s v="No"/>
    <n v="2"/>
    <s v="No"/>
    <d v="1966-01-12T00:00:00"/>
    <x v="855"/>
    <x v="2"/>
    <s v="tier - 2"/>
    <x v="1"/>
  </r>
  <r>
    <s v="Id857"/>
    <s v="McFadden, Ms.  Kelly M."/>
    <n v="35.814999999999998"/>
    <x v="0"/>
    <n v="8.4700000000000006"/>
    <x v="0"/>
    <s v="No"/>
    <s v="No"/>
    <s v="No"/>
    <n v="0"/>
    <s v="No"/>
    <d v="1968-12-03T00:00:00"/>
    <x v="856"/>
    <x v="2"/>
    <s v="tier - 3"/>
    <x v="1"/>
  </r>
  <r>
    <s v="Id858"/>
    <s v="Connolly, Ms.  Katherine"/>
    <n v="40.81"/>
    <x v="0"/>
    <n v="10.58"/>
    <x v="0"/>
    <s v="Yes"/>
    <s v="No"/>
    <s v="No"/>
    <n v="0"/>
    <s v="No"/>
    <d v="1967-11-01T00:00:00"/>
    <x v="857"/>
    <x v="2"/>
    <s v="tier - 3"/>
    <x v="0"/>
  </r>
  <r>
    <s v="Id859"/>
    <s v="Merino, Ms.  Keila L"/>
    <n v="24.605"/>
    <x v="2"/>
    <n v="7.48"/>
    <x v="0"/>
    <s v="No"/>
    <s v="No"/>
    <s v="No"/>
    <n v="0"/>
    <s v="No"/>
    <d v="1968-10-12T00:00:00"/>
    <x v="858"/>
    <x v="2"/>
    <s v="tier - 3"/>
    <x v="1"/>
  </r>
  <r>
    <s v="Id860"/>
    <s v="Baird, Ms.  Zanae E"/>
    <n v="21.47"/>
    <x v="2"/>
    <n v="7.82"/>
    <x v="0"/>
    <s v="No"/>
    <s v="No"/>
    <s v="No"/>
    <n v="0"/>
    <s v="No"/>
    <d v="1968-09-26T00:00:00"/>
    <x v="859"/>
    <x v="2"/>
    <s v="tier - 1"/>
    <x v="1"/>
  </r>
  <r>
    <s v="Id861"/>
    <s v="Locatelli, Mr.  Alex"/>
    <n v="52.89"/>
    <x v="0"/>
    <n v="4.96"/>
    <x v="2"/>
    <s v="Yes"/>
    <s v="No"/>
    <s v="No"/>
    <n v="1"/>
    <s v="No"/>
    <d v="1995-08-09T00:00:00"/>
    <x v="860"/>
    <x v="2"/>
    <s v="tier - 3"/>
    <x v="1"/>
  </r>
  <r>
    <s v="Id862"/>
    <s v="Brake, Ms.  Kathryn"/>
    <n v="32.965000000000003"/>
    <x v="0"/>
    <n v="6.15"/>
    <x v="1"/>
    <s v="Yes"/>
    <s v="No"/>
    <s v="No"/>
    <n v="1"/>
    <s v="No"/>
    <d v="1964-07-04T00:00:00"/>
    <x v="861"/>
    <x v="2"/>
    <s v="tier - 3"/>
    <x v="2"/>
  </r>
  <r>
    <s v="Id863"/>
    <s v="Jacobs, Mr.  Jason L."/>
    <n v="36.799999999999997"/>
    <x v="0"/>
    <n v="4.62"/>
    <x v="2"/>
    <s v="No"/>
    <s v="No"/>
    <s v="Yes"/>
    <n v="1"/>
    <s v="No"/>
    <d v="1979-06-14T00:00:00"/>
    <x v="862"/>
    <x v="2"/>
    <s v="tier - 1"/>
    <x v="13"/>
  </r>
  <r>
    <s v="Id864"/>
    <s v="Vaught, Mr.  Benjamin J."/>
    <n v="34.299999999999997"/>
    <x v="0"/>
    <n v="4.87"/>
    <x v="2"/>
    <s v="No"/>
    <s v="No"/>
    <s v="No"/>
    <n v="2"/>
    <s v="No"/>
    <d v="1972-05-21T00:00:00"/>
    <x v="863"/>
    <x v="2"/>
    <s v="tier - 2"/>
    <x v="14"/>
  </r>
  <r>
    <s v="Id865"/>
    <s v="Monteleone, Mr.  Steven M."/>
    <n v="35.244999999999997"/>
    <x v="0"/>
    <n v="4.63"/>
    <x v="2"/>
    <s v="No"/>
    <s v="No"/>
    <s v="No"/>
    <n v="0"/>
    <s v="No"/>
    <d v="1989-04-29T00:00:00"/>
    <x v="864"/>
    <x v="2"/>
    <s v="tier - 3"/>
    <x v="4"/>
  </r>
  <r>
    <s v="Id866"/>
    <s v="Verdugo, Mrs.  Erika"/>
    <n v="26.23"/>
    <x v="1"/>
    <n v="11.93"/>
    <x v="0"/>
    <s v="No"/>
    <s v="No"/>
    <s v="No"/>
    <n v="0"/>
    <s v="No"/>
    <d v="1962-03-26T00:00:00"/>
    <x v="865"/>
    <x v="2"/>
    <s v="tier - 2"/>
    <x v="2"/>
  </r>
  <r>
    <s v="Id867"/>
    <s v="Sellers, Mr.  Chad"/>
    <n v="36.1"/>
    <x v="0"/>
    <n v="5.65"/>
    <x v="2"/>
    <s v="Yes"/>
    <s v="No"/>
    <s v="No"/>
    <n v="2"/>
    <s v="No"/>
    <d v="1966-03-01T00:00:00"/>
    <x v="866"/>
    <x v="2"/>
    <s v="tier - 3"/>
    <x v="3"/>
  </r>
  <r>
    <s v="Id868"/>
    <s v="Bowman, Mr.  Mark"/>
    <n v="37.1"/>
    <x v="0"/>
    <n v="11.21"/>
    <x v="0"/>
    <s v="Yes"/>
    <s v="No"/>
    <s v="Yes"/>
    <n v="1"/>
    <s v="No"/>
    <d v="1963-01-22T00:00:00"/>
    <x v="867"/>
    <x v="2"/>
    <s v="tier - 3"/>
    <x v="3"/>
  </r>
  <r>
    <s v="Id869"/>
    <s v="Marley, Mr.  David"/>
    <n v="27.5"/>
    <x v="1"/>
    <n v="10.62"/>
    <x v="0"/>
    <s v="Yes"/>
    <s v="No"/>
    <s v="Yes"/>
    <n v="1"/>
    <s v="No"/>
    <d v="1963-12-02T00:00:00"/>
    <x v="868"/>
    <x v="2"/>
    <s v="tier - 2"/>
    <x v="3"/>
  </r>
  <r>
    <s v="Id870"/>
    <s v="Grey, Mr.  Matthew R"/>
    <n v="24.7"/>
    <x v="2"/>
    <n v="10.7"/>
    <x v="0"/>
    <s v="Yes"/>
    <s v="No"/>
    <s v="Yes"/>
    <n v="1"/>
    <s v="No"/>
    <d v="1963-11-29T00:00:00"/>
    <x v="869"/>
    <x v="2"/>
    <s v="tier - 3"/>
    <x v="6"/>
  </r>
  <r>
    <s v="Id871"/>
    <s v="O'Rourke, Mrs.  Orla"/>
    <n v="26.78"/>
    <x v="1"/>
    <n v="10.02"/>
    <x v="0"/>
    <s v="Yes"/>
    <s v="No"/>
    <s v="Yes"/>
    <n v="1"/>
    <s v="No"/>
    <d v="1963-10-28T00:00:00"/>
    <x v="870"/>
    <x v="2"/>
    <s v="tier - 1"/>
    <x v="15"/>
  </r>
  <r>
    <s v="Id872"/>
    <s v="Fatehali, Ms.  Shaista S"/>
    <n v="45.8"/>
    <x v="0"/>
    <n v="4.8499999999999996"/>
    <x v="2"/>
    <s v="No"/>
    <s v="No"/>
    <s v="No"/>
    <n v="0"/>
    <s v="No"/>
    <d v="1990-09-29T00:00:00"/>
    <x v="871"/>
    <x v="2"/>
    <s v="tier - 1"/>
    <x v="3"/>
  </r>
  <r>
    <s v="Id873"/>
    <s v="Piza-Taylor, Mrs.  Emily"/>
    <n v="29"/>
    <x v="1"/>
    <n v="4.3899999999999997"/>
    <x v="2"/>
    <s v="Yes"/>
    <s v="No"/>
    <s v="No"/>
    <n v="2"/>
    <s v="No"/>
    <d v="1966-08-16T00:00:00"/>
    <x v="872"/>
    <x v="2"/>
    <s v="tier - 1"/>
    <x v="15"/>
  </r>
  <r>
    <s v="Id874"/>
    <s v="Cavanaugh, Ms.  Julie A."/>
    <n v="33.534999999999997"/>
    <x v="0"/>
    <n v="8.24"/>
    <x v="0"/>
    <s v="Yes"/>
    <s v="No"/>
    <s v="No"/>
    <n v="0"/>
    <s v="No"/>
    <d v="1967-07-28T00:00:00"/>
    <x v="873"/>
    <x v="2"/>
    <s v="tier - 2"/>
    <x v="1"/>
  </r>
  <r>
    <s v="Id875"/>
    <s v="Amako, Ms.  Megumi"/>
    <n v="32.774999999999999"/>
    <x v="0"/>
    <n v="9.77"/>
    <x v="0"/>
    <s v="Yes"/>
    <s v="No"/>
    <s v="No"/>
    <n v="0"/>
    <s v="No"/>
    <d v="1967-06-30T00:00:00"/>
    <x v="874"/>
    <x v="2"/>
    <s v="tier - 1"/>
    <x v="1"/>
  </r>
  <r>
    <s v="Id876"/>
    <s v="Musa, Ms.  Skylar"/>
    <n v="37.51"/>
    <x v="0"/>
    <n v="5.5"/>
    <x v="2"/>
    <s v="Yes"/>
    <s v="No"/>
    <s v="No"/>
    <n v="2"/>
    <s v="No"/>
    <d v="1966-05-06T00:00:00"/>
    <x v="875"/>
    <x v="2"/>
    <s v="tier - 3"/>
    <x v="0"/>
  </r>
  <r>
    <s v="Id877"/>
    <s v="Phillippi, Mrs.  Victoria"/>
    <n v="39.86"/>
    <x v="0"/>
    <n v="11.84"/>
    <x v="0"/>
    <s v="Yes"/>
    <s v="No"/>
    <s v="No"/>
    <n v="1"/>
    <s v="No"/>
    <d v="1986-04-13T00:00:00"/>
    <x v="876"/>
    <x v="2"/>
    <s v="tier - 2"/>
    <x v="12"/>
  </r>
  <r>
    <s v="Id878"/>
    <s v="Hoskins, Mrs.  Amanda L"/>
    <n v="42.13"/>
    <x v="0"/>
    <n v="4.66"/>
    <x v="2"/>
    <s v="No"/>
    <s v="No"/>
    <s v="No"/>
    <n v="0"/>
    <s v="No"/>
    <d v="1989-03-23T00:00:00"/>
    <x v="877"/>
    <x v="2"/>
    <s v="tier - 3"/>
    <x v="12"/>
  </r>
  <r>
    <s v="Id879"/>
    <s v="Imbalzano Zegar, Ms.  Renee"/>
    <n v="35.99"/>
    <x v="0"/>
    <n v="11.11"/>
    <x v="0"/>
    <s v="No"/>
    <s v="No"/>
    <s v="No"/>
    <n v="0"/>
    <s v="No"/>
    <d v="1974-02-23T00:00:00"/>
    <x v="878"/>
    <x v="2"/>
    <s v="tier - 1"/>
    <x v="1"/>
  </r>
  <r>
    <s v="Id880"/>
    <s v="Triedman, Ms.  Nellie A."/>
    <n v="35.200000000000003"/>
    <x v="0"/>
    <n v="7.72"/>
    <x v="0"/>
    <s v="Yes"/>
    <s v="No"/>
    <s v="Yes"/>
    <n v="1"/>
    <s v="No"/>
    <d v="1963-01-17T00:00:00"/>
    <x v="879"/>
    <x v="2"/>
    <s v="tier - 1"/>
    <x v="0"/>
  </r>
  <r>
    <s v="Id881"/>
    <s v="Lovuolo, Ms.  Tamara"/>
    <n v="29.91"/>
    <x v="0"/>
    <n v="5.55"/>
    <x v="2"/>
    <s v="Yes"/>
    <s v="No"/>
    <s v="No"/>
    <n v="2"/>
    <s v="No"/>
    <d v="1966-12-29T00:00:00"/>
    <x v="880"/>
    <x v="2"/>
    <s v="tier - 3"/>
    <x v="1"/>
  </r>
  <r>
    <s v="Id882"/>
    <s v="Chung, Ms.  Joan"/>
    <n v="36.479999999999997"/>
    <x v="0"/>
    <n v="5.05"/>
    <x v="2"/>
    <s v="Yes"/>
    <s v="No"/>
    <s v="No"/>
    <n v="1"/>
    <s v="No"/>
    <d v="1964-11-15T00:00:00"/>
    <x v="881"/>
    <x v="2"/>
    <s v="tier - 3"/>
    <x v="1"/>
  </r>
  <r>
    <s v="Id883"/>
    <s v="Newsom, Ms.  Aimee J."/>
    <n v="27.5"/>
    <x v="1"/>
    <n v="8.69"/>
    <x v="0"/>
    <s v="Yes"/>
    <s v="No"/>
    <s v="Yes"/>
    <n v="1"/>
    <s v="No"/>
    <d v="1963-10-19T00:00:00"/>
    <x v="882"/>
    <x v="2"/>
    <s v="tier - 1"/>
    <x v="3"/>
  </r>
  <r>
    <s v="Id884"/>
    <s v="Harrington, Ms.  Suzanne"/>
    <n v="33.44"/>
    <x v="0"/>
    <n v="5.9"/>
    <x v="1"/>
    <s v="Yes"/>
    <s v="No"/>
    <s v="No"/>
    <n v="1"/>
    <s v="No"/>
    <d v="1964-09-24T00:00:00"/>
    <x v="883"/>
    <x v="2"/>
    <s v="tier - 3"/>
    <x v="1"/>
  </r>
  <r>
    <s v="Id885"/>
    <s v="Hoffman, Ms.  Kristin A."/>
    <n v="28.215"/>
    <x v="1"/>
    <n v="6.29"/>
    <x v="1"/>
    <s v="Yes"/>
    <s v="No"/>
    <s v="No"/>
    <n v="1"/>
    <s v="No"/>
    <d v="1964-08-02T00:00:00"/>
    <x v="884"/>
    <x v="2"/>
    <s v="tier - 1"/>
    <x v="1"/>
  </r>
  <r>
    <s v="Id886"/>
    <s v="Van Vugt, Ms.  Bronwyn"/>
    <n v="27.17"/>
    <x v="1"/>
    <n v="5.84"/>
    <x v="1"/>
    <s v="Yes"/>
    <s v="No"/>
    <s v="No"/>
    <n v="1"/>
    <s v="No"/>
    <d v="1964-07-20T00:00:00"/>
    <x v="885"/>
    <x v="2"/>
    <s v="tier - 2"/>
    <x v="1"/>
  </r>
  <r>
    <s v="Id887"/>
    <s v="Feehley, Ms.  Taylor J"/>
    <n v="35.380000000000003"/>
    <x v="0"/>
    <n v="6.12"/>
    <x v="1"/>
    <s v="No"/>
    <s v="No"/>
    <s v="No"/>
    <n v="0"/>
    <s v="No"/>
    <d v="1977-06-14T00:00:00"/>
    <x v="886"/>
    <x v="2"/>
    <s v="tier - 1"/>
    <x v="1"/>
  </r>
  <r>
    <s v="Id888"/>
    <s v="Ashworth, Mrs.  Kimberly M."/>
    <n v="43.48"/>
    <x v="0"/>
    <n v="6.24"/>
    <x v="1"/>
    <s v="No"/>
    <s v="No"/>
    <s v="No"/>
    <n v="0"/>
    <s v="No"/>
    <d v="1991-05-29T00:00:00"/>
    <x v="887"/>
    <x v="2"/>
    <s v="tier - 3"/>
    <x v="12"/>
  </r>
  <r>
    <s v="Id889"/>
    <s v="Hansen, Mr.  Joshua E."/>
    <n v="41.73"/>
    <x v="0"/>
    <n v="6.25"/>
    <x v="1"/>
    <s v="No"/>
    <s v="No"/>
    <s v="No"/>
    <n v="1"/>
    <s v="No"/>
    <d v="1987-04-05T00:00:00"/>
    <x v="888"/>
    <x v="2"/>
    <s v="tier - 3"/>
    <x v="1"/>
  </r>
  <r>
    <s v="Id890"/>
    <s v="Czyz, Mr.  Jeffrey"/>
    <n v="28.9"/>
    <x v="1"/>
    <n v="11.96"/>
    <x v="0"/>
    <s v="No"/>
    <s v="No"/>
    <s v="No"/>
    <n v="0"/>
    <s v="No"/>
    <d v="1962-03-15T00:00:00"/>
    <x v="889"/>
    <x v="2"/>
    <s v="tier - 3"/>
    <x v="3"/>
  </r>
  <r>
    <s v="Id891"/>
    <s v="Bauder, Mr.  Andrew R"/>
    <n v="25.74"/>
    <x v="1"/>
    <n v="7.69"/>
    <x v="0"/>
    <s v="No"/>
    <s v="No"/>
    <s v="No"/>
    <n v="0"/>
    <s v="No"/>
    <d v="1962-02-04T00:00:00"/>
    <x v="890"/>
    <x v="2"/>
    <s v="tier - 2"/>
    <x v="0"/>
  </r>
  <r>
    <s v="Id892"/>
    <s v="Mendoza, Mr.  Francisco J. Sr."/>
    <n v="36.06"/>
    <x v="0"/>
    <n v="8.83"/>
    <x v="0"/>
    <s v="No"/>
    <s v="No"/>
    <s v="No"/>
    <n v="0"/>
    <s v="No"/>
    <d v="1974-01-16T00:00:00"/>
    <x v="891"/>
    <x v="2"/>
    <s v="tier - 3"/>
    <x v="1"/>
  </r>
  <r>
    <s v="Id893"/>
    <s v="Glass, Mrs.  Rhonda"/>
    <n v="43.28"/>
    <x v="0"/>
    <n v="4.41"/>
    <x v="2"/>
    <s v="No"/>
    <s v="No"/>
    <s v="No"/>
    <n v="0"/>
    <s v="No"/>
    <d v="1991-12-06T00:00:00"/>
    <x v="892"/>
    <x v="2"/>
    <s v="tier - 3"/>
    <x v="12"/>
  </r>
  <r>
    <s v="Id894"/>
    <s v="Butcher, Mr.  John"/>
    <n v="28.785"/>
    <x v="1"/>
    <n v="9.1"/>
    <x v="0"/>
    <s v="Yes"/>
    <s v="No"/>
    <s v="Yes"/>
    <n v="1"/>
    <s v="No"/>
    <d v="1963-11-04T00:00:00"/>
    <x v="893"/>
    <x v="2"/>
    <s v="tier - 1"/>
    <x v="1"/>
  </r>
  <r>
    <s v="Id895"/>
    <s v="Traiser, Mr.  Miles J."/>
    <n v="25.46"/>
    <x v="1"/>
    <n v="11.52"/>
    <x v="0"/>
    <s v="Yes"/>
    <s v="No"/>
    <s v="Yes"/>
    <n v="1"/>
    <s v="No"/>
    <d v="1963-10-20T00:00:00"/>
    <x v="894"/>
    <x v="2"/>
    <s v="tier - 1"/>
    <x v="1"/>
  </r>
  <r>
    <s v="Id896"/>
    <s v="Mudy-Mader, Ms.  Justyna I."/>
    <n v="30.8"/>
    <x v="0"/>
    <n v="10.95"/>
    <x v="0"/>
    <s v="No"/>
    <s v="No"/>
    <s v="No"/>
    <n v="0"/>
    <s v="No"/>
    <d v="1968-09-25T00:00:00"/>
    <x v="895"/>
    <x v="2"/>
    <s v="tier - 3"/>
    <x v="3"/>
  </r>
  <r>
    <s v="Id897"/>
    <s v="Rogers, Ms.  Lucille"/>
    <n v="28.88"/>
    <x v="1"/>
    <n v="11.5"/>
    <x v="0"/>
    <s v="No"/>
    <s v="No"/>
    <s v="No"/>
    <n v="0"/>
    <s v="No"/>
    <d v="1968-08-09T00:00:00"/>
    <x v="896"/>
    <x v="2"/>
    <s v="tier - 1"/>
    <x v="2"/>
  </r>
  <r>
    <s v="Id898"/>
    <s v="Woo, Ms.  April"/>
    <n v="23"/>
    <x v="2"/>
    <n v="9.8800000000000008"/>
    <x v="0"/>
    <s v="No"/>
    <s v="No"/>
    <s v="No"/>
    <n v="0"/>
    <s v="No"/>
    <d v="1968-07-21T00:00:00"/>
    <x v="897"/>
    <x v="2"/>
    <s v="tier - 3"/>
    <x v="3"/>
  </r>
  <r>
    <s v="Id899"/>
    <s v="Walsh, Mr.  Robert"/>
    <n v="38.25"/>
    <x v="0"/>
    <n v="6.2"/>
    <x v="1"/>
    <s v="No"/>
    <s v="No"/>
    <s v="No"/>
    <n v="1"/>
    <s v="No"/>
    <d v="1984-06-02T00:00:00"/>
    <x v="898"/>
    <x v="2"/>
    <s v="tier - 2"/>
    <x v="13"/>
  </r>
  <r>
    <s v="Id900"/>
    <s v="White, Mrs.  Alyssa"/>
    <n v="39.25"/>
    <x v="0"/>
    <n v="8.41"/>
    <x v="0"/>
    <s v="Yes"/>
    <s v="No"/>
    <s v="No"/>
    <n v="1"/>
    <s v="No"/>
    <d v="1986-05-07T00:00:00"/>
    <x v="899"/>
    <x v="2"/>
    <s v="tier - 2"/>
    <x v="12"/>
  </r>
  <r>
    <s v="Id901"/>
    <s v="Sheppard, Ms.  Jessica E."/>
    <n v="26.6"/>
    <x v="1"/>
    <n v="5.07"/>
    <x v="2"/>
    <s v="Yes"/>
    <s v="No"/>
    <s v="No"/>
    <n v="2"/>
    <s v="No"/>
    <d v="1966-04-24T00:00:00"/>
    <x v="900"/>
    <x v="2"/>
    <s v="tier - 1"/>
    <x v="1"/>
  </r>
  <r>
    <s v="Id902"/>
    <s v="Doran, Mr.  Patrick J."/>
    <n v="35.700000000000003"/>
    <x v="0"/>
    <n v="4.0599999999999996"/>
    <x v="2"/>
    <s v="No"/>
    <s v="No"/>
    <s v="Yes"/>
    <n v="1"/>
    <s v="No"/>
    <d v="1979-03-16T00:00:00"/>
    <x v="901"/>
    <x v="2"/>
    <s v="tier - 3"/>
    <x v="14"/>
  </r>
  <r>
    <s v="Id903"/>
    <s v="Labrosse, Ms.  Emilie"/>
    <n v="20.100000000000001"/>
    <x v="2"/>
    <n v="10.52"/>
    <x v="0"/>
    <s v="No"/>
    <s v="No"/>
    <s v="No"/>
    <n v="0"/>
    <s v="No"/>
    <d v="1965-03-01T00:00:00"/>
    <x v="902"/>
    <x v="2"/>
    <s v="tier - 1"/>
    <x v="3"/>
  </r>
  <r>
    <s v="Id904"/>
    <s v="Thomas, Ms.  Caitlin B."/>
    <n v="22.23"/>
    <x v="2"/>
    <n v="9.65"/>
    <x v="0"/>
    <s v="No"/>
    <s v="No"/>
    <s v="No"/>
    <n v="0"/>
    <s v="No"/>
    <d v="1965-01-09T00:00:00"/>
    <x v="903"/>
    <x v="2"/>
    <s v="tier - 2"/>
    <x v="2"/>
  </r>
  <r>
    <s v="Id905"/>
    <s v="Lesniak, Mr.  Joseph W"/>
    <n v="36.47"/>
    <x v="0"/>
    <n v="6.21"/>
    <x v="1"/>
    <s v="No"/>
    <s v="No"/>
    <s v="No"/>
    <n v="0"/>
    <s v="No"/>
    <d v="1982-12-17T00:00:00"/>
    <x v="904"/>
    <x v="2"/>
    <s v="tier - 3"/>
    <x v="14"/>
  </r>
  <r>
    <s v="Id906"/>
    <s v="Prowse, Ms.  Wendy"/>
    <n v="49.64"/>
    <x v="0"/>
    <n v="4.76"/>
    <x v="2"/>
    <s v="No"/>
    <s v="No"/>
    <s v="Yes"/>
    <n v="1"/>
    <s v="No"/>
    <d v="1993-11-12T00:00:00"/>
    <x v="905"/>
    <x v="2"/>
    <s v="tier - 2"/>
    <x v="1"/>
  </r>
  <r>
    <s v="Id907"/>
    <s v="Seigel, Mrs.  Leah L."/>
    <n v="36.799999999999997"/>
    <x v="0"/>
    <n v="5.73"/>
    <x v="1"/>
    <s v="Yes"/>
    <s v="No"/>
    <s v="Yes"/>
    <n v="1"/>
    <s v="No"/>
    <d v="1983-10-04T00:00:00"/>
    <x v="906"/>
    <x v="2"/>
    <s v="tier - 2"/>
    <x v="12"/>
  </r>
  <r>
    <s v="Id908"/>
    <s v="Blas, Mr.  Wayne L."/>
    <n v="33.880000000000003"/>
    <x v="0"/>
    <n v="10.78"/>
    <x v="0"/>
    <s v="Yes"/>
    <s v="No"/>
    <s v="No"/>
    <n v="0"/>
    <s v="No"/>
    <d v="1967-09-22T00:00:00"/>
    <x v="907"/>
    <x v="2"/>
    <s v="tier - 3"/>
    <x v="0"/>
  </r>
  <r>
    <s v="Id909"/>
    <s v="Simpson, Mr.  Jason M."/>
    <n v="32.01"/>
    <x v="0"/>
    <n v="5.08"/>
    <x v="2"/>
    <s v="Yes"/>
    <s v="No"/>
    <s v="No"/>
    <n v="1"/>
    <s v="No"/>
    <d v="1964-08-29T00:00:00"/>
    <x v="908"/>
    <x v="2"/>
    <s v="tier - 2"/>
    <x v="0"/>
  </r>
  <r>
    <s v="Id910"/>
    <s v="Gierman, Mr.  Floris"/>
    <n v="33.630000000000003"/>
    <x v="0"/>
    <n v="11.39"/>
    <x v="0"/>
    <s v="No"/>
    <s v="No"/>
    <s v="No"/>
    <n v="0"/>
    <s v="No"/>
    <d v="1965-07-01T00:00:00"/>
    <x v="909"/>
    <x v="2"/>
    <s v="tier - 2"/>
    <x v="1"/>
  </r>
  <r>
    <s v="Id911"/>
    <s v="Jeuland, Mr.  Marc"/>
    <n v="34.865000000000002"/>
    <x v="0"/>
    <n v="5.35"/>
    <x v="2"/>
    <s v="Yes"/>
    <s v="No"/>
    <s v="No"/>
    <n v="1"/>
    <s v="No"/>
    <d v="1964-06-25T00:00:00"/>
    <x v="910"/>
    <x v="2"/>
    <s v="tier - 2"/>
    <x v="4"/>
  </r>
  <r>
    <s v="Id912"/>
    <s v="Chorney, Mr.  Christopher"/>
    <n v="43.11"/>
    <x v="0"/>
    <n v="5.6"/>
    <x v="2"/>
    <s v="No"/>
    <s v="No"/>
    <s v="No"/>
    <n v="0"/>
    <s v="No"/>
    <d v="1991-05-19T00:00:00"/>
    <x v="911"/>
    <x v="2"/>
    <s v="tier - 1"/>
    <x v="8"/>
  </r>
  <r>
    <s v="Id913"/>
    <s v="Rook, Mr.  Kevin"/>
    <n v="30.305"/>
    <x v="0"/>
    <n v="4.2699999999999996"/>
    <x v="2"/>
    <s v="Yes"/>
    <s v="No"/>
    <s v="No"/>
    <n v="1"/>
    <s v="No"/>
    <d v="1964-04-02T00:00:00"/>
    <x v="912"/>
    <x v="2"/>
    <s v="tier - 3"/>
    <x v="9"/>
  </r>
  <r>
    <s v="Id914"/>
    <s v="Wright, Mr.  Aharon N"/>
    <n v="25.175000000000001"/>
    <x v="1"/>
    <n v="5.57"/>
    <x v="2"/>
    <s v="Yes"/>
    <s v="No"/>
    <s v="No"/>
    <n v="1"/>
    <s v="No"/>
    <d v="1964-03-20T00:00:00"/>
    <x v="913"/>
    <x v="2"/>
    <s v="tier - 1"/>
    <x v="9"/>
  </r>
  <r>
    <s v="Id915"/>
    <s v="Chin, Mr.  Lawrence D."/>
    <n v="26.8"/>
    <x v="1"/>
    <n v="5.68"/>
    <x v="2"/>
    <s v="Yes"/>
    <s v="No"/>
    <s v="No"/>
    <n v="1"/>
    <s v="No"/>
    <d v="1964-02-19T00:00:00"/>
    <x v="914"/>
    <x v="2"/>
    <s v="tier - 1"/>
    <x v="14"/>
  </r>
  <r>
    <s v="Id916"/>
    <s v="White, Mr.  Malcolm"/>
    <n v="21.78"/>
    <x v="2"/>
    <n v="5.3"/>
    <x v="2"/>
    <s v="No"/>
    <s v="yes"/>
    <s v="No"/>
    <n v="1"/>
    <s v="No"/>
    <d v="2004-01-02T00:00:00"/>
    <x v="915"/>
    <x v="2"/>
    <s v="tier - 3"/>
    <x v="0"/>
  </r>
  <r>
    <s v="Id917"/>
    <s v="Savage, Ms.  Anna E."/>
    <n v="30.14"/>
    <x v="0"/>
    <n v="9.4499999999999993"/>
    <x v="0"/>
    <s v="Yes"/>
    <s v="No"/>
    <s v="No"/>
    <n v="0"/>
    <s v="No"/>
    <d v="1967-12-29T00:00:00"/>
    <x v="916"/>
    <x v="2"/>
    <s v="tier - 1"/>
    <x v="0"/>
  </r>
  <r>
    <s v="Id918"/>
    <s v="Hitchings, Ms.  Jenny"/>
    <n v="29.7"/>
    <x v="1"/>
    <n v="6.79"/>
    <x v="0"/>
    <s v="Yes"/>
    <s v="No"/>
    <s v="No"/>
    <n v="0"/>
    <s v="No"/>
    <d v="1967-11-14T00:00:00"/>
    <x v="917"/>
    <x v="2"/>
    <s v="tier - 2"/>
    <x v="3"/>
  </r>
  <r>
    <s v="Id919"/>
    <s v="Truitt, Ms.  Melissa L"/>
    <n v="32.395000000000003"/>
    <x v="0"/>
    <n v="11.1"/>
    <x v="0"/>
    <s v="Yes"/>
    <s v="No"/>
    <s v="No"/>
    <n v="0"/>
    <s v="No"/>
    <d v="1967-10-24T00:00:00"/>
    <x v="918"/>
    <x v="2"/>
    <s v="tier - 3"/>
    <x v="2"/>
  </r>
  <r>
    <s v="Id920"/>
    <s v="Chang, Ms.  Chia J."/>
    <n v="36.64"/>
    <x v="0"/>
    <n v="7.26"/>
    <x v="0"/>
    <s v="No"/>
    <s v="No"/>
    <s v="No"/>
    <n v="0"/>
    <s v="No"/>
    <d v="1974-09-07T00:00:00"/>
    <x v="919"/>
    <x v="2"/>
    <s v="tier - 3"/>
    <x v="3"/>
  </r>
  <r>
    <s v="Id921"/>
    <s v="Frey, Ms.  Laura A"/>
    <n v="39.049999999999997"/>
    <x v="0"/>
    <n v="5.27"/>
    <x v="2"/>
    <s v="Yes"/>
    <s v="No"/>
    <s v="No"/>
    <n v="1"/>
    <s v="No"/>
    <d v="1964-08-29T00:00:00"/>
    <x v="920"/>
    <x v="2"/>
    <s v="tier - 2"/>
    <x v="0"/>
  </r>
  <r>
    <s v="Id922"/>
    <s v="Krishna, Ms.  Aditi"/>
    <n v="33.1"/>
    <x v="0"/>
    <n v="5.46"/>
    <x v="2"/>
    <s v="Yes"/>
    <s v="No"/>
    <s v="No"/>
    <n v="1"/>
    <s v="No"/>
    <d v="1964-07-27T00:00:00"/>
    <x v="921"/>
    <x v="2"/>
    <s v="tier - 2"/>
    <x v="3"/>
  </r>
  <r>
    <s v="Id923"/>
    <s v="Maher, Ms.  Leah A."/>
    <n v="31.824999999999999"/>
    <x v="0"/>
    <n v="8.1300000000000008"/>
    <x v="0"/>
    <s v="No"/>
    <s v="No"/>
    <s v="No"/>
    <n v="0"/>
    <s v="No"/>
    <d v="1965-06-10T00:00:00"/>
    <x v="922"/>
    <x v="2"/>
    <s v="tier - 3"/>
    <x v="1"/>
  </r>
  <r>
    <s v="Id924"/>
    <s v="Boivin, Ms.  Marianne"/>
    <n v="29"/>
    <x v="1"/>
    <n v="4.25"/>
    <x v="2"/>
    <s v="Yes"/>
    <s v="No"/>
    <s v="No"/>
    <n v="1"/>
    <s v="No"/>
    <d v="1964-05-11T00:00:00"/>
    <x v="923"/>
    <x v="2"/>
    <s v="tier - 2"/>
    <x v="3"/>
  </r>
  <r>
    <s v="Id925"/>
    <s v="McAlister, Ms.  Carla"/>
    <n v="30.495000000000001"/>
    <x v="0"/>
    <n v="8.68"/>
    <x v="0"/>
    <s v="No"/>
    <s v="No"/>
    <s v="No"/>
    <n v="0"/>
    <s v="No"/>
    <d v="1965-04-25T00:00:00"/>
    <x v="924"/>
    <x v="2"/>
    <s v="tier - 2"/>
    <x v="1"/>
  </r>
  <r>
    <s v="Id926"/>
    <s v="Akhmedova, Ms.  Oksana"/>
    <n v="25.2"/>
    <x v="1"/>
    <n v="6.25"/>
    <x v="1"/>
    <s v="Yes"/>
    <s v="No"/>
    <s v="No"/>
    <n v="1"/>
    <s v="No"/>
    <d v="1964-03-11T00:00:00"/>
    <x v="925"/>
    <x v="2"/>
    <s v="tier - 3"/>
    <x v="3"/>
  </r>
  <r>
    <s v="Id927"/>
    <s v="Tucker, Ms.  Rebecca B."/>
    <n v="22.77"/>
    <x v="2"/>
    <n v="4.47"/>
    <x v="2"/>
    <s v="Yes"/>
    <s v="No"/>
    <s v="No"/>
    <n v="1"/>
    <s v="No"/>
    <d v="1964-02-27T00:00:00"/>
    <x v="926"/>
    <x v="2"/>
    <s v="tier - 3"/>
    <x v="0"/>
  </r>
  <r>
    <s v="Id928"/>
    <s v="Gramelspacher, Ms.  Maria A."/>
    <n v="23.18"/>
    <x v="2"/>
    <n v="8.31"/>
    <x v="0"/>
    <s v="No"/>
    <s v="No"/>
    <s v="No"/>
    <n v="0"/>
    <s v="No"/>
    <d v="1965-01-03T00:00:00"/>
    <x v="927"/>
    <x v="2"/>
    <s v="tier - 1"/>
    <x v="1"/>
  </r>
  <r>
    <s v="Id929"/>
    <s v="Goldsmith, Mrs.  Lisa M"/>
    <n v="35.409999999999997"/>
    <x v="0"/>
    <n v="5.68"/>
    <x v="2"/>
    <s v="No"/>
    <s v="No"/>
    <s v="No"/>
    <n v="0"/>
    <s v="No"/>
    <d v="1982-12-20T00:00:00"/>
    <x v="928"/>
    <x v="2"/>
    <s v="tier - 3"/>
    <x v="12"/>
  </r>
  <r>
    <s v="Id930"/>
    <s v="Tranter, Mr.  Steve Jr."/>
    <n v="32.11"/>
    <x v="0"/>
    <n v="4.75"/>
    <x v="2"/>
    <s v="Yes"/>
    <s v="No"/>
    <s v="No"/>
    <n v="2"/>
    <s v="No"/>
    <d v="1966-11-25T00:00:00"/>
    <x v="929"/>
    <x v="2"/>
    <s v="tier - 3"/>
    <x v="4"/>
  </r>
  <r>
    <s v="Id931"/>
    <s v="Tu, Mrs.  Tiffany"/>
    <n v="34.479999999999997"/>
    <x v="0"/>
    <n v="6.31"/>
    <x v="1"/>
    <s v="No"/>
    <s v="No"/>
    <s v="Yes"/>
    <n v="1"/>
    <s v="No"/>
    <d v="1979-10-06T00:00:00"/>
    <x v="930"/>
    <x v="2"/>
    <s v="tier - 1"/>
    <x v="12"/>
  </r>
  <r>
    <s v="Id932"/>
    <s v="Kaczka, Mr.  Greg"/>
    <n v="34.39"/>
    <x v="0"/>
    <n v="6.28"/>
    <x v="1"/>
    <s v="Yes"/>
    <s v="No"/>
    <s v="No"/>
    <n v="1"/>
    <s v="No"/>
    <d v="1964-09-02T00:00:00"/>
    <x v="931"/>
    <x v="2"/>
    <s v="tier - 1"/>
    <x v="1"/>
  </r>
  <r>
    <s v="Id933"/>
    <s v="Hunter, Mr.  Dale"/>
    <n v="26.4"/>
    <x v="1"/>
    <n v="9.2899999999999991"/>
    <x v="0"/>
    <s v="Yes"/>
    <s v="No"/>
    <s v="Yes"/>
    <n v="1"/>
    <s v="No"/>
    <d v="1963-08-09T00:00:00"/>
    <x v="932"/>
    <x v="2"/>
    <s v="tier - 3"/>
    <x v="0"/>
  </r>
  <r>
    <s v="Id934"/>
    <s v="Moran, Ms.  Brittany A."/>
    <n v="28.1"/>
    <x v="1"/>
    <n v="5.79"/>
    <x v="1"/>
    <s v="Yes"/>
    <s v="No"/>
    <s v="Yes"/>
    <n v="1"/>
    <s v="No"/>
    <d v="1969-07-12T00:00:00"/>
    <x v="933"/>
    <x v="2"/>
    <s v="tier - 1"/>
    <x v="3"/>
  </r>
  <r>
    <s v="Id935"/>
    <s v="Ashby, Mr.  Robert S"/>
    <n v="27"/>
    <x v="1"/>
    <n v="4.54"/>
    <x v="2"/>
    <s v="Yes"/>
    <s v="No"/>
    <s v="No"/>
    <n v="1"/>
    <s v="No"/>
    <d v="1988-06-05T00:00:00"/>
    <x v="934"/>
    <x v="2"/>
    <s v="tier - 1"/>
    <x v="3"/>
  </r>
  <r>
    <s v="Id936"/>
    <s v="Ausen, Mr.  Cameron"/>
    <n v="28.594999999999999"/>
    <x v="1"/>
    <n v="4.68"/>
    <x v="2"/>
    <s v="Yes"/>
    <s v="No"/>
    <s v="No"/>
    <n v="1"/>
    <s v="No"/>
    <d v="1964-05-09T00:00:00"/>
    <x v="935"/>
    <x v="2"/>
    <s v="tier - 1"/>
    <x v="1"/>
  </r>
  <r>
    <s v="Id937"/>
    <s v="Savage, Mrs.  Ulrike"/>
    <n v="36.799999999999997"/>
    <x v="0"/>
    <n v="5.88"/>
    <x v="1"/>
    <s v="No"/>
    <s v="No"/>
    <s v="No"/>
    <n v="1"/>
    <s v="No"/>
    <d v="1984-04-26T00:00:00"/>
    <x v="936"/>
    <x v="2"/>
    <s v="tier - 3"/>
    <x v="12"/>
  </r>
  <r>
    <s v="Id938"/>
    <s v="O'Leary, Ms.  Katlyn A."/>
    <n v="23.75"/>
    <x v="2"/>
    <n v="5.42"/>
    <x v="2"/>
    <s v="Yes"/>
    <s v="No"/>
    <s v="Yes"/>
    <n v="1"/>
    <s v="No"/>
    <d v="1969-03-12T00:00:00"/>
    <x v="937"/>
    <x v="2"/>
    <s v="tier - 1"/>
    <x v="2"/>
  </r>
  <r>
    <s v="Id939"/>
    <s v="Scoville, Mr.  Morgan B."/>
    <n v="35.619999999999997"/>
    <x v="0"/>
    <n v="4.16"/>
    <x v="2"/>
    <s v="No"/>
    <s v="No"/>
    <s v="No"/>
    <n v="0"/>
    <s v="No"/>
    <d v="1982-02-21T00:00:00"/>
    <x v="938"/>
    <x v="2"/>
    <s v="tier - 2"/>
    <x v="14"/>
  </r>
  <r>
    <s v="Id940"/>
    <s v="Kaus, Mr.  Peter"/>
    <n v="30.69"/>
    <x v="0"/>
    <n v="7.05"/>
    <x v="0"/>
    <s v="Yes"/>
    <s v="No"/>
    <s v="No"/>
    <n v="2"/>
    <s v="No"/>
    <d v="1970-01-01T00:00:00"/>
    <x v="939"/>
    <x v="2"/>
    <s v="tier - 1"/>
    <x v="14"/>
  </r>
  <r>
    <s v="Id941"/>
    <s v="Rainey, Ms.  Chandler"/>
    <n v="35.799999999999997"/>
    <x v="0"/>
    <n v="5.63"/>
    <x v="2"/>
    <s v="Yes"/>
    <s v="No"/>
    <s v="No"/>
    <n v="2"/>
    <s v="No"/>
    <d v="1966-12-09T00:00:00"/>
    <x v="940"/>
    <x v="2"/>
    <s v="tier - 1"/>
    <x v="3"/>
  </r>
  <r>
    <s v="Id942"/>
    <s v="Rasch, Ms.  Silvana M."/>
    <n v="28.785"/>
    <x v="1"/>
    <n v="4.24"/>
    <x v="2"/>
    <s v="Yes"/>
    <s v="No"/>
    <s v="No"/>
    <n v="2"/>
    <s v="No"/>
    <d v="1966-11-23T00:00:00"/>
    <x v="941"/>
    <x v="2"/>
    <s v="tier - 3"/>
    <x v="2"/>
  </r>
  <r>
    <s v="Id943"/>
    <s v="Plunkett, Ms.  Natty"/>
    <n v="28.594999999999999"/>
    <x v="1"/>
    <n v="4.96"/>
    <x v="2"/>
    <s v="Yes"/>
    <s v="No"/>
    <s v="No"/>
    <n v="2"/>
    <s v="No"/>
    <d v="1966-10-06T00:00:00"/>
    <x v="942"/>
    <x v="2"/>
    <s v="tier - 1"/>
    <x v="2"/>
  </r>
  <r>
    <s v="Id944"/>
    <s v="Murphy, Mr.  Nicholas T"/>
    <n v="48.75"/>
    <x v="0"/>
    <n v="4.34"/>
    <x v="2"/>
    <s v="No"/>
    <s v="No"/>
    <s v="No"/>
    <n v="0"/>
    <s v="No"/>
    <d v="1994-09-20T00:00:00"/>
    <x v="943"/>
    <x v="2"/>
    <s v="tier - 2"/>
    <x v="8"/>
  </r>
  <r>
    <s v="Id945"/>
    <s v="Gusmer, Ms.  Rebecca"/>
    <n v="28.31"/>
    <x v="1"/>
    <n v="5.43"/>
    <x v="2"/>
    <s v="Yes"/>
    <s v="No"/>
    <s v="No"/>
    <n v="2"/>
    <s v="No"/>
    <d v="1966-08-04T00:00:00"/>
    <x v="944"/>
    <x v="2"/>
    <s v="tier - 2"/>
    <x v="2"/>
  </r>
  <r>
    <s v="Id946"/>
    <s v="Loftus, Mr.  John"/>
    <n v="38.39"/>
    <x v="0"/>
    <n v="8.33"/>
    <x v="0"/>
    <s v="Yes"/>
    <s v="No"/>
    <s v="No"/>
    <n v="1"/>
    <s v="No"/>
    <d v="1986-07-17T00:00:00"/>
    <x v="945"/>
    <x v="2"/>
    <s v="tier - 3"/>
    <x v="13"/>
  </r>
  <r>
    <s v="Id947"/>
    <s v="Scott, Mr.  Antony G"/>
    <n v="25.87"/>
    <x v="1"/>
    <n v="5.63"/>
    <x v="2"/>
    <s v="Yes"/>
    <s v="No"/>
    <s v="No"/>
    <n v="1"/>
    <s v="No"/>
    <d v="1964-06-20T00:00:00"/>
    <x v="946"/>
    <x v="2"/>
    <s v="tier - 1"/>
    <x v="16"/>
  </r>
  <r>
    <s v="Id948"/>
    <s v="Alvarez, Mr.  Eric"/>
    <n v="43.7"/>
    <x v="0"/>
    <n v="7.23"/>
    <x v="0"/>
    <s v="No"/>
    <s v="No"/>
    <s v="No"/>
    <n v="0"/>
    <s v="No"/>
    <d v="1965-05-06T00:00:00"/>
    <x v="947"/>
    <x v="2"/>
    <s v="tier - 3"/>
    <x v="3"/>
  </r>
  <r>
    <s v="Id949"/>
    <s v="Petersson, Mr.  Erik"/>
    <n v="40.945"/>
    <x v="0"/>
    <n v="10.57"/>
    <x v="0"/>
    <s v="No"/>
    <s v="No"/>
    <s v="No"/>
    <n v="0"/>
    <s v="No"/>
    <d v="1965-04-25T00:00:00"/>
    <x v="948"/>
    <x v="2"/>
    <s v="tier - 3"/>
    <x v="4"/>
  </r>
  <r>
    <s v="Id950"/>
    <s v="Liaw, Mr.  Matthew T"/>
    <n v="27.94"/>
    <x v="1"/>
    <n v="7.92"/>
    <x v="0"/>
    <s v="No"/>
    <s v="No"/>
    <s v="No"/>
    <n v="0"/>
    <s v="No"/>
    <d v="1965-03-27T00:00:00"/>
    <x v="949"/>
    <x v="2"/>
    <s v="tier - 1"/>
    <x v="0"/>
  </r>
  <r>
    <s v="Id951"/>
    <s v="Tripaldi, Ms.  Cassandra"/>
    <n v="31.9"/>
    <x v="0"/>
    <n v="10.119999999999999"/>
    <x v="0"/>
    <s v="No"/>
    <s v="No"/>
    <s v="No"/>
    <n v="2"/>
    <s v="No"/>
    <d v="1973-02-23T00:00:00"/>
    <x v="950"/>
    <x v="2"/>
    <s v="tier - 2"/>
    <x v="3"/>
  </r>
  <r>
    <s v="Id952"/>
    <s v="Kelley, Ms.  Rosemary C"/>
    <n v="31.64"/>
    <x v="0"/>
    <n v="7.91"/>
    <x v="0"/>
    <s v="No"/>
    <s v="No"/>
    <s v="No"/>
    <n v="0"/>
    <s v="No"/>
    <d v="1971-01-01T00:00:00"/>
    <x v="951"/>
    <x v="2"/>
    <s v="tier - 1"/>
    <x v="1"/>
  </r>
  <r>
    <s v="Id953"/>
    <s v="Endara, Ms.  Carrie A."/>
    <n v="46.7"/>
    <x v="0"/>
    <n v="10.9"/>
    <x v="0"/>
    <s v="No"/>
    <s v="No"/>
    <s v="No"/>
    <n v="0"/>
    <s v="No"/>
    <d v="1968-12-14T00:00:00"/>
    <x v="952"/>
    <x v="2"/>
    <s v="tier - 1"/>
    <x v="3"/>
  </r>
  <r>
    <s v="Id954"/>
    <s v="Valle, Mr.  Gerardo Sr."/>
    <n v="18.335000000000001"/>
    <x v="3"/>
    <n v="11.83"/>
    <x v="0"/>
    <s v="No"/>
    <s v="No"/>
    <s v="No"/>
    <n v="0"/>
    <s v="No"/>
    <d v="1965-11-03T00:00:00"/>
    <x v="953"/>
    <x v="2"/>
    <s v="tier - 1"/>
    <x v="6"/>
  </r>
  <r>
    <s v="Id955"/>
    <s v="Germain, Mr.  Matthew R."/>
    <n v="31.24"/>
    <x v="0"/>
    <n v="7.42"/>
    <x v="0"/>
    <s v="Yes"/>
    <s v="No"/>
    <s v="No"/>
    <n v="2"/>
    <s v="No"/>
    <d v="1970-10-23T00:00:00"/>
    <x v="954"/>
    <x v="2"/>
    <s v="tier - 1"/>
    <x v="1"/>
  </r>
  <r>
    <s v="Id956"/>
    <s v="Finecey, Mrs.  Meghan E"/>
    <n v="39.22"/>
    <x v="0"/>
    <n v="5.62"/>
    <x v="2"/>
    <s v="Yes"/>
    <s v="No"/>
    <s v="No"/>
    <n v="1"/>
    <s v="No"/>
    <d v="1988-09-12T00:00:00"/>
    <x v="955"/>
    <x v="2"/>
    <s v="tier - 1"/>
    <x v="12"/>
  </r>
  <r>
    <s v="Id957"/>
    <s v="Mendoza, Mr.  Eric"/>
    <n v="24.414999999999999"/>
    <x v="2"/>
    <n v="7.16"/>
    <x v="0"/>
    <s v="No"/>
    <s v="No"/>
    <s v="No"/>
    <n v="0"/>
    <s v="No"/>
    <d v="1971-08-19T00:00:00"/>
    <x v="956"/>
    <x v="2"/>
    <s v="tier - 1"/>
    <x v="1"/>
  </r>
  <r>
    <s v="Id958"/>
    <s v="Roe, Ms.  Lisa B"/>
    <n v="32.299999999999997"/>
    <x v="0"/>
    <n v="9.89"/>
    <x v="0"/>
    <s v="No"/>
    <s v="No"/>
    <s v="No"/>
    <n v="0"/>
    <s v="No"/>
    <d v="1968-07-24T00:00:00"/>
    <x v="957"/>
    <x v="2"/>
    <s v="tier - 1"/>
    <x v="2"/>
  </r>
  <r>
    <s v="Id959"/>
    <s v="Webb, Mrs.  Jane R."/>
    <n v="39.94"/>
    <x v="0"/>
    <n v="5.14"/>
    <x v="2"/>
    <s v="No"/>
    <s v="No"/>
    <s v="No"/>
    <n v="0"/>
    <s v="No"/>
    <d v="1989-06-06T00:00:00"/>
    <x v="958"/>
    <x v="2"/>
    <s v="tier - 3"/>
    <x v="12"/>
  </r>
  <r>
    <s v="Id960"/>
    <s v="Stocker, Ms.  Allison M"/>
    <n v="30"/>
    <x v="0"/>
    <n v="5.61"/>
    <x v="2"/>
    <s v="Yes"/>
    <s v="No"/>
    <s v="Yes"/>
    <n v="1"/>
    <s v="No"/>
    <d v="1969-05-11T00:00:00"/>
    <x v="959"/>
    <x v="2"/>
    <s v="tier - 1"/>
    <x v="1"/>
  </r>
  <r>
    <s v="Id961"/>
    <s v="Jacobson, Mrs.  Sarah E."/>
    <n v="35.340000000000003"/>
    <x v="0"/>
    <n v="5.51"/>
    <x v="2"/>
    <s v="Yes"/>
    <s v="No"/>
    <s v="Yes"/>
    <n v="1"/>
    <s v="No"/>
    <d v="1983-04-07T00:00:00"/>
    <x v="960"/>
    <x v="2"/>
    <s v="tier - 3"/>
    <x v="12"/>
  </r>
  <r>
    <s v="Id962"/>
    <s v="Shaw, Mr.  Philip J"/>
    <n v="32.204999999999998"/>
    <x v="0"/>
    <n v="8.3800000000000008"/>
    <x v="0"/>
    <s v="Yes"/>
    <s v="No"/>
    <s v="No"/>
    <n v="2"/>
    <s v="No"/>
    <d v="1970-03-13T00:00:00"/>
    <x v="961"/>
    <x v="2"/>
    <s v="tier - 1"/>
    <x v="7"/>
  </r>
  <r>
    <s v="Id963"/>
    <s v="Goodwin, Ms.  Jillian A."/>
    <n v="33.880000000000003"/>
    <x v="0"/>
    <n v="4.68"/>
    <x v="2"/>
    <s v="No"/>
    <s v="yes"/>
    <s v="No"/>
    <n v="1"/>
    <s v="No"/>
    <d v="2004-02-10T00:00:00"/>
    <x v="962"/>
    <x v="2"/>
    <s v="tier - 2"/>
    <x v="0"/>
  </r>
  <r>
    <s v="Id964"/>
    <s v="Brock, Mrs.  Laura D"/>
    <n v="26.63"/>
    <x v="1"/>
    <n v="4.3600000000000003"/>
    <x v="2"/>
    <s v="Yes"/>
    <s v="No"/>
    <s v="No"/>
    <n v="2"/>
    <s v="No"/>
    <d v="1966-01-07T00:00:00"/>
    <x v="963"/>
    <x v="2"/>
    <s v="tier - 2"/>
    <x v="15"/>
  </r>
  <r>
    <s v="Id965"/>
    <s v="Papp, Ms.  Megan E."/>
    <n v="28.7"/>
    <x v="1"/>
    <n v="7.74"/>
    <x v="0"/>
    <s v="No"/>
    <s v="No"/>
    <s v="No"/>
    <n v="0"/>
    <s v="No"/>
    <d v="1965-12-23T00:00:00"/>
    <x v="964"/>
    <x v="2"/>
    <s v="tier - 2"/>
    <x v="3"/>
  </r>
  <r>
    <s v="Id966"/>
    <s v="Siragusa, Ms.  Shannon J."/>
    <n v="25.65"/>
    <x v="1"/>
    <n v="4.05"/>
    <x v="2"/>
    <s v="Yes"/>
    <s v="No"/>
    <s v="No"/>
    <n v="2"/>
    <s v="No"/>
    <d v="1966-11-14T00:00:00"/>
    <x v="965"/>
    <x v="2"/>
    <s v="tier - 1"/>
    <x v="1"/>
  </r>
  <r>
    <s v="Id967"/>
    <s v="Pizarro, Ms.  Rachelle M"/>
    <n v="36.384999999999998"/>
    <x v="0"/>
    <n v="11.49"/>
    <x v="0"/>
    <s v="No"/>
    <s v="No"/>
    <s v="No"/>
    <n v="0"/>
    <s v="No"/>
    <d v="1971-10-12T00:00:00"/>
    <x v="966"/>
    <x v="2"/>
    <s v="tier - 3"/>
    <x v="1"/>
  </r>
  <r>
    <s v="Id968"/>
    <s v="Strange, Mr.  Casey"/>
    <n v="34.69"/>
    <x v="0"/>
    <n v="5.65"/>
    <x v="2"/>
    <s v="No"/>
    <s v="No"/>
    <s v="No"/>
    <n v="0"/>
    <s v="No"/>
    <d v="1980-09-17T00:00:00"/>
    <x v="967"/>
    <x v="2"/>
    <s v="tier - 3"/>
    <x v="14"/>
  </r>
  <r>
    <s v="Id969"/>
    <s v="Eidinger, Ms.  Jessica L"/>
    <n v="37.68"/>
    <x v="0"/>
    <n v="4.29"/>
    <x v="2"/>
    <s v="Yes"/>
    <s v="No"/>
    <s v="No"/>
    <n v="0"/>
    <s v="No"/>
    <d v="1985-08-09T00:00:00"/>
    <x v="968"/>
    <x v="2"/>
    <s v="tier - 1"/>
    <x v="1"/>
  </r>
  <r>
    <s v="Id970"/>
    <s v="Ginsburg, Mr.  Brandon F"/>
    <n v="35.49"/>
    <x v="0"/>
    <n v="4.74"/>
    <x v="2"/>
    <s v="Yes"/>
    <s v="No"/>
    <s v="Yes"/>
    <n v="1"/>
    <s v="No"/>
    <d v="1983-07-23T00:00:00"/>
    <x v="969"/>
    <x v="2"/>
    <s v="tier - 1"/>
    <x v="14"/>
  </r>
  <r>
    <s v="Id971"/>
    <s v="Truex, Ms.  Melissa"/>
    <n v="44.7"/>
    <x v="0"/>
    <n v="7.6"/>
    <x v="0"/>
    <s v="Yes"/>
    <s v="No"/>
    <s v="No"/>
    <n v="2"/>
    <s v="No"/>
    <d v="1970-06-07T00:00:00"/>
    <x v="970"/>
    <x v="2"/>
    <s v="tier - 2"/>
    <x v="3"/>
  </r>
  <r>
    <s v="Id972"/>
    <s v="Higgins, Ms.  Danielle N"/>
    <n v="38.380000000000003"/>
    <x v="0"/>
    <n v="8.5"/>
    <x v="0"/>
    <s v="Yes"/>
    <s v="No"/>
    <s v="No"/>
    <n v="2"/>
    <s v="No"/>
    <d v="1970-05-02T00:00:00"/>
    <x v="971"/>
    <x v="2"/>
    <s v="tier - 3"/>
    <x v="2"/>
  </r>
  <r>
    <s v="Id973"/>
    <s v="McCurdy, Mr.  Matthew"/>
    <n v="35.244999999999997"/>
    <x v="0"/>
    <n v="11.22"/>
    <x v="0"/>
    <s v="Yes"/>
    <s v="No"/>
    <s v="No"/>
    <n v="0"/>
    <s v="No"/>
    <d v="1967-04-19T00:00:00"/>
    <x v="972"/>
    <x v="2"/>
    <s v="tier - 1"/>
    <x v="11"/>
  </r>
  <r>
    <s v="Id974"/>
    <s v="Hughes, Mrs.  Bettina"/>
    <n v="49.84"/>
    <x v="0"/>
    <n v="5.0999999999999996"/>
    <x v="2"/>
    <s v="Yes"/>
    <s v="No"/>
    <s v="Yes"/>
    <n v="1"/>
    <s v="No"/>
    <d v="1997-03-28T00:00:00"/>
    <x v="973"/>
    <x v="2"/>
    <s v="tier - 2"/>
    <x v="12"/>
  </r>
  <r>
    <s v="Id975"/>
    <s v="Varner, Mr.  Alexander"/>
    <n v="49.06"/>
    <x v="0"/>
    <n v="5.43"/>
    <x v="2"/>
    <s v="Yes"/>
    <s v="No"/>
    <s v="No"/>
    <n v="1"/>
    <s v="No"/>
    <d v="1964-02-13T00:00:00"/>
    <x v="974"/>
    <x v="2"/>
    <s v="tier - 2"/>
    <x v="0"/>
  </r>
  <r>
    <s v="Id976"/>
    <s v="Dahmen, Mrs.  Holli"/>
    <n v="30.88"/>
    <x v="0"/>
    <n v="5.82"/>
    <x v="1"/>
    <s v="No"/>
    <s v="No"/>
    <s v="No"/>
    <n v="2"/>
    <s v="No"/>
    <d v="1972-01-06T00:00:00"/>
    <x v="975"/>
    <x v="2"/>
    <s v="tier - 2"/>
    <x v="15"/>
  </r>
  <r>
    <s v="Id977"/>
    <s v="Young, Mrs.  Heather C"/>
    <n v="33.35"/>
    <x v="0"/>
    <n v="6.05"/>
    <x v="1"/>
    <s v="No"/>
    <s v="No"/>
    <s v="Yes"/>
    <n v="1"/>
    <s v="No"/>
    <d v="1979-12-07T00:00:00"/>
    <x v="976"/>
    <x v="2"/>
    <s v="tier - 1"/>
    <x v="12"/>
  </r>
  <r>
    <s v="Id978"/>
    <s v="Fraser, Mr.  Kyle"/>
    <n v="38"/>
    <x v="0"/>
    <n v="6.38"/>
    <x v="1"/>
    <s v="Yes"/>
    <s v="No"/>
    <s v="No"/>
    <n v="1"/>
    <s v="No"/>
    <d v="1964-11-13T00:00:00"/>
    <x v="977"/>
    <x v="2"/>
    <s v="tier - 2"/>
    <x v="3"/>
  </r>
  <r>
    <s v="Id979"/>
    <s v="Deeg, Mr.  Thomas J"/>
    <n v="36.08"/>
    <x v="0"/>
    <n v="5.73"/>
    <x v="1"/>
    <s v="Yes"/>
    <s v="No"/>
    <s v="No"/>
    <n v="1"/>
    <s v="No"/>
    <d v="1964-10-03T00:00:00"/>
    <x v="978"/>
    <x v="2"/>
    <s v="tier - 1"/>
    <x v="0"/>
  </r>
  <r>
    <s v="Id980"/>
    <s v="Robertson, Mr.  Chris"/>
    <n v="35.700000000000003"/>
    <x v="0"/>
    <n v="5.47"/>
    <x v="2"/>
    <s v="Yes"/>
    <s v="No"/>
    <s v="No"/>
    <n v="1"/>
    <s v="No"/>
    <d v="1964-09-04T00:00:00"/>
    <x v="979"/>
    <x v="2"/>
    <s v="tier - 1"/>
    <x v="3"/>
  </r>
  <r>
    <s v="Id981"/>
    <s v="Peck, Mr.  Graham"/>
    <n v="34.01"/>
    <x v="0"/>
    <n v="11.3"/>
    <x v="0"/>
    <s v="No"/>
    <s v="No"/>
    <s v="No"/>
    <n v="0"/>
    <s v="No"/>
    <d v="1965-08-26T00:00:00"/>
    <x v="980"/>
    <x v="2"/>
    <s v="tier - 3"/>
    <x v="1"/>
  </r>
  <r>
    <s v="Id982"/>
    <s v="Burger, Mr.  Garrett"/>
    <n v="31.54"/>
    <x v="0"/>
    <n v="6.72"/>
    <x v="0"/>
    <s v="No"/>
    <s v="No"/>
    <s v="No"/>
    <n v="0"/>
    <s v="No"/>
    <d v="1965-07-29T00:00:00"/>
    <x v="981"/>
    <x v="2"/>
    <s v="tier - 1"/>
    <x v="1"/>
  </r>
  <r>
    <s v="Id983"/>
    <s v="Blain, Mr.  Andrew"/>
    <n v="23.3"/>
    <x v="2"/>
    <n v="5.36"/>
    <x v="2"/>
    <s v="Yes"/>
    <s v="No"/>
    <s v="No"/>
    <n v="1"/>
    <s v="No"/>
    <d v="1964-06-12T00:00:00"/>
    <x v="982"/>
    <x v="2"/>
    <s v="tier - 3"/>
    <x v="3"/>
  </r>
  <r>
    <s v="Id984"/>
    <s v="Winters, Mrs.  Annabelle M"/>
    <n v="27.75"/>
    <x v="1"/>
    <n v="9.8800000000000008"/>
    <x v="0"/>
    <s v="No"/>
    <s v="No"/>
    <s v="No"/>
    <n v="0"/>
    <s v="No"/>
    <d v="1968-05-02T00:00:00"/>
    <x v="983"/>
    <x v="2"/>
    <s v="tier - 2"/>
    <x v="15"/>
  </r>
  <r>
    <s v="Id985"/>
    <s v="McCue, Mr.  Daniel T."/>
    <n v="42.46"/>
    <x v="0"/>
    <n v="4.1100000000000003"/>
    <x v="2"/>
    <s v="No"/>
    <s v="No"/>
    <s v="No"/>
    <n v="0"/>
    <s v="No"/>
    <d v="1989-04-19T00:00:00"/>
    <x v="984"/>
    <x v="2"/>
    <s v="tier - 3"/>
    <x v="0"/>
  </r>
  <r>
    <s v="Id986"/>
    <s v="Webster, Ms.  Deanne"/>
    <n v="54.47"/>
    <x v="0"/>
    <n v="7.48"/>
    <x v="0"/>
    <s v="No"/>
    <s v="No"/>
    <s v="No"/>
    <n v="0"/>
    <s v="No"/>
    <d v="2002-03-20T00:00:00"/>
    <x v="985"/>
    <x v="2"/>
    <s v="tier - 3"/>
    <x v="1"/>
  </r>
  <r>
    <s v="Id987"/>
    <s v="Anderson, Ms.  Carrie"/>
    <n v="24.93"/>
    <x v="1"/>
    <n v="9.18"/>
    <x v="0"/>
    <s v="Yes"/>
    <s v="No"/>
    <s v="Yes"/>
    <n v="1"/>
    <s v="No"/>
    <d v="1963-02-11T00:00:00"/>
    <x v="986"/>
    <x v="2"/>
    <s v="tier - 1"/>
    <x v="1"/>
  </r>
  <r>
    <s v="Id988"/>
    <s v="Chiappone, Mrs.  Suzanne"/>
    <n v="48.12"/>
    <x v="0"/>
    <n v="4.51"/>
    <x v="2"/>
    <s v="Yes"/>
    <s v="No"/>
    <s v="No"/>
    <n v="1"/>
    <s v="No"/>
    <d v="1995-01-10T00:00:00"/>
    <x v="987"/>
    <x v="2"/>
    <s v="tier - 2"/>
    <x v="12"/>
  </r>
  <r>
    <s v="Id989"/>
    <s v="Opie, Ms.  Jasmine P."/>
    <n v="24.91"/>
    <x v="1"/>
    <n v="7.33"/>
    <x v="0"/>
    <s v="Yes"/>
    <s v="No"/>
    <s v="Yes"/>
    <n v="1"/>
    <s v="No"/>
    <d v="1963-12-22T00:00:00"/>
    <x v="988"/>
    <x v="2"/>
    <s v="tier - 3"/>
    <x v="1"/>
  </r>
  <r>
    <s v="Id990"/>
    <s v="Donnelly, Ms.  Jennifer"/>
    <n v="27.645"/>
    <x v="1"/>
    <n v="10.56"/>
    <x v="0"/>
    <s v="No"/>
    <s v="No"/>
    <s v="No"/>
    <n v="0"/>
    <s v="No"/>
    <d v="1968-11-06T00:00:00"/>
    <x v="989"/>
    <x v="2"/>
    <s v="tier - 1"/>
    <x v="1"/>
  </r>
  <r>
    <s v="Id991"/>
    <s v="Rall, Ms.  Tracie"/>
    <n v="33.700000000000003"/>
    <x v="0"/>
    <n v="4.01"/>
    <x v="2"/>
    <s v="No"/>
    <s v="No"/>
    <s v="No"/>
    <n v="2"/>
    <s v="No"/>
    <d v="1972-10-25T00:00:00"/>
    <x v="990"/>
    <x v="2"/>
    <s v="tier - 2"/>
    <x v="3"/>
  </r>
  <r>
    <s v="Id992"/>
    <s v="Mitchell, Mr.  Tristan D."/>
    <n v="38.93"/>
    <x v="0"/>
    <n v="5.64"/>
    <x v="2"/>
    <s v="Yes"/>
    <s v="No"/>
    <s v="No"/>
    <n v="1"/>
    <s v="No"/>
    <d v="1988-09-14T00:00:00"/>
    <x v="991"/>
    <x v="2"/>
    <s v="tier - 1"/>
    <x v="13"/>
  </r>
  <r>
    <s v="Id993"/>
    <s v="Chen, Mr.  Peiweng"/>
    <n v="32.774999999999999"/>
    <x v="0"/>
    <n v="8.02"/>
    <x v="0"/>
    <s v="Yes"/>
    <s v="No"/>
    <s v="No"/>
    <n v="2"/>
    <s v="No"/>
    <d v="1970-08-22T00:00:00"/>
    <x v="992"/>
    <x v="2"/>
    <s v="tier - 1"/>
    <x v="1"/>
  </r>
  <r>
    <s v="Id994"/>
    <s v="Tufaro, Ms.  Theresa M."/>
    <n v="29.83"/>
    <x v="1"/>
    <n v="7.2"/>
    <x v="0"/>
    <s v="Yes"/>
    <s v="No"/>
    <s v="No"/>
    <n v="0"/>
    <s v="No"/>
    <d v="1967-07-14T00:00:00"/>
    <x v="993"/>
    <x v="2"/>
    <s v="tier - 3"/>
    <x v="2"/>
  </r>
  <r>
    <s v="Id995"/>
    <s v="Peters, Mr.  Daniel J"/>
    <n v="28.31"/>
    <x v="1"/>
    <n v="4.55"/>
    <x v="2"/>
    <s v="No"/>
    <s v="yes"/>
    <s v="No"/>
    <n v="1"/>
    <s v="No"/>
    <d v="2004-06-04T00:00:00"/>
    <x v="994"/>
    <x v="2"/>
    <s v="tier - 2"/>
    <x v="9"/>
  </r>
  <r>
    <s v="Id996"/>
    <s v="Susedik, Mrs.  Courtney M."/>
    <n v="29.79"/>
    <x v="1"/>
    <n v="9.0299999999999994"/>
    <x v="0"/>
    <s v="No"/>
    <s v="No"/>
    <s v="No"/>
    <n v="0"/>
    <s v="No"/>
    <d v="1971-05-26T00:00:00"/>
    <x v="995"/>
    <x v="2"/>
    <s v="tier - 1"/>
    <x v="15"/>
  </r>
  <r>
    <s v="Id997"/>
    <s v="Garcia, Mr.  Jose A."/>
    <n v="36.6"/>
    <x v="0"/>
    <n v="5.2"/>
    <x v="2"/>
    <s v="Yes"/>
    <s v="No"/>
    <s v="Yes"/>
    <n v="1"/>
    <s v="No"/>
    <d v="1969-04-11T00:00:00"/>
    <x v="996"/>
    <x v="2"/>
    <s v="tier - 2"/>
    <x v="3"/>
  </r>
  <r>
    <s v="Id998"/>
    <s v="Deady, Mrs.  Lauren"/>
    <n v="35.93"/>
    <x v="0"/>
    <n v="8.3000000000000007"/>
    <x v="0"/>
    <s v="Yes"/>
    <s v="No"/>
    <s v="No"/>
    <n v="0"/>
    <s v="No"/>
    <d v="1981-03-02T00:00:00"/>
    <x v="997"/>
    <x v="2"/>
    <s v="tier - 1"/>
    <x v="12"/>
  </r>
  <r>
    <s v="Id999"/>
    <s v="Campbell, Mr.  Jonathon M."/>
    <n v="28.6"/>
    <x v="1"/>
    <n v="5.56"/>
    <x v="2"/>
    <s v="Yes"/>
    <s v="No"/>
    <s v="Yes"/>
    <n v="1"/>
    <s v="No"/>
    <d v="1969-02-20T00:00:00"/>
    <x v="998"/>
    <x v="2"/>
    <s v="tier - 1"/>
    <x v="3"/>
  </r>
  <r>
    <s v="Id1000"/>
    <s v="Schaefer, Mrs.  Stephanie A"/>
    <n v="39.17"/>
    <x v="0"/>
    <n v="4.1500000000000004"/>
    <x v="2"/>
    <s v="No"/>
    <s v="No"/>
    <s v="No"/>
    <n v="0"/>
    <s v="No"/>
    <d v="1989-01-17T00:00:00"/>
    <x v="999"/>
    <x v="2"/>
    <s v="tier - 2"/>
    <x v="12"/>
  </r>
  <r>
    <s v="Id1001"/>
    <s v="D'Alessandro, Mr.  Patrick"/>
    <n v="26.41"/>
    <x v="1"/>
    <n v="5.99"/>
    <x v="1"/>
    <s v="Yes"/>
    <s v="No"/>
    <s v="Yes"/>
    <n v="1"/>
    <s v="No"/>
    <d v="1969-12-30T00:00:00"/>
    <x v="1000"/>
    <x v="2"/>
    <s v="tier - 1"/>
    <x v="4"/>
  </r>
  <r>
    <s v="Id1002"/>
    <s v="Wyss, Mrs.  Krista"/>
    <n v="30.63"/>
    <x v="0"/>
    <n v="5.8"/>
    <x v="1"/>
    <s v="Yes"/>
    <s v="No"/>
    <s v="No"/>
    <n v="0"/>
    <s v="No"/>
    <d v="1976-11-28T00:00:00"/>
    <x v="1001"/>
    <x v="2"/>
    <s v="tier - 2"/>
    <x v="15"/>
  </r>
  <r>
    <s v="Id1003"/>
    <s v="Rose, Ms.  Jenessa"/>
    <n v="31.73"/>
    <x v="0"/>
    <n v="7.32"/>
    <x v="0"/>
    <s v="Yes"/>
    <s v="No"/>
    <s v="No"/>
    <n v="2"/>
    <s v="No"/>
    <d v="1970-10-14T00:00:00"/>
    <x v="1002"/>
    <x v="2"/>
    <s v="tier - 2"/>
    <x v="1"/>
  </r>
  <r>
    <s v="Id1004"/>
    <s v="Hopper, Mr.  Ryan M."/>
    <n v="30.7"/>
    <x v="0"/>
    <n v="5.16"/>
    <x v="2"/>
    <s v="No"/>
    <s v="No"/>
    <s v="No"/>
    <n v="2"/>
    <s v="No"/>
    <d v="1972-09-03T00:00:00"/>
    <x v="1003"/>
    <x v="2"/>
    <s v="tier - 2"/>
    <x v="14"/>
  </r>
  <r>
    <s v="Id1005"/>
    <s v="Finneran, Mr.  Thomas"/>
    <n v="25.934999999999999"/>
    <x v="1"/>
    <n v="5.96"/>
    <x v="1"/>
    <s v="Yes"/>
    <s v="No"/>
    <s v="No"/>
    <n v="2"/>
    <s v="No"/>
    <d v="1966-08-06T00:00:00"/>
    <x v="1004"/>
    <x v="2"/>
    <s v="tier - 1"/>
    <x v="4"/>
  </r>
  <r>
    <s v="Id1006"/>
    <s v="Basham, Ms.  Amanda N."/>
    <n v="35.9"/>
    <x v="0"/>
    <n v="4.8499999999999996"/>
    <x v="2"/>
    <s v="Yes"/>
    <s v="No"/>
    <s v="Yes"/>
    <n v="1"/>
    <s v="No"/>
    <d v="1969-07-25T00:00:00"/>
    <x v="1005"/>
    <x v="2"/>
    <s v="tier - 2"/>
    <x v="3"/>
  </r>
  <r>
    <s v="Id1007"/>
    <s v="Inman, Ms.  Teresa P."/>
    <n v="26.7"/>
    <x v="1"/>
    <n v="5.09"/>
    <x v="2"/>
    <s v="Yes"/>
    <s v="No"/>
    <s v="Yes"/>
    <n v="1"/>
    <s v="No"/>
    <d v="1969-06-30T00:00:00"/>
    <x v="1006"/>
    <x v="2"/>
    <s v="tier - 2"/>
    <x v="3"/>
  </r>
  <r>
    <s v="Id1008"/>
    <s v="Oscal, Mr.  Dorian"/>
    <n v="33.71"/>
    <x v="0"/>
    <n v="4.9400000000000004"/>
    <x v="2"/>
    <s v="No"/>
    <s v="No"/>
    <s v="No"/>
    <n v="0"/>
    <s v="No"/>
    <d v="1980-05-20T00:00:00"/>
    <x v="1007"/>
    <x v="2"/>
    <s v="tier - 1"/>
    <x v="14"/>
  </r>
  <r>
    <s v="Id1009"/>
    <s v="Craft, Ms.  Amy"/>
    <n v="41.91"/>
    <x v="0"/>
    <n v="4.92"/>
    <x v="2"/>
    <s v="Yes"/>
    <s v="No"/>
    <s v="No"/>
    <n v="2"/>
    <s v="No"/>
    <d v="1966-04-05T00:00:00"/>
    <x v="1008"/>
    <x v="2"/>
    <s v="tier - 1"/>
    <x v="0"/>
  </r>
  <r>
    <s v="Id1010"/>
    <s v="Kebede, Ms.  Aberu"/>
    <n v="39.82"/>
    <x v="0"/>
    <n v="6.05"/>
    <x v="1"/>
    <s v="Yes"/>
    <s v="No"/>
    <s v="No"/>
    <n v="2"/>
    <s v="No"/>
    <d v="1966-03-09T00:00:00"/>
    <x v="1009"/>
    <x v="2"/>
    <s v="tier - 1"/>
    <x v="0"/>
  </r>
  <r>
    <s v="Id1011"/>
    <s v="Strobel, Ms.  Ashley"/>
    <n v="28.12"/>
    <x v="1"/>
    <n v="4.67"/>
    <x v="2"/>
    <s v="No"/>
    <s v="No"/>
    <s v="No"/>
    <n v="2"/>
    <s v="No"/>
    <d v="1972-02-07T00:00:00"/>
    <x v="1010"/>
    <x v="2"/>
    <s v="tier - 2"/>
    <x v="1"/>
  </r>
  <r>
    <s v="Id1012"/>
    <s v="Dalton, Ms.  Anna E"/>
    <n v="26.98"/>
    <x v="1"/>
    <n v="9.81"/>
    <x v="0"/>
    <s v="Yes"/>
    <s v="No"/>
    <s v="No"/>
    <n v="0"/>
    <s v="No"/>
    <d v="1967-01-04T00:00:00"/>
    <x v="1011"/>
    <x v="2"/>
    <s v="tier - 2"/>
    <x v="1"/>
  </r>
  <r>
    <s v="Id1013"/>
    <s v="Morimoto, Ms.  Tania K."/>
    <n v="27.2"/>
    <x v="1"/>
    <n v="6.06"/>
    <x v="1"/>
    <s v="Yes"/>
    <s v="No"/>
    <s v="No"/>
    <n v="2"/>
    <s v="No"/>
    <d v="1966-12-20T00:00:00"/>
    <x v="1012"/>
    <x v="2"/>
    <s v="tier - 3"/>
    <x v="3"/>
  </r>
  <r>
    <s v="Id1014"/>
    <s v="Manlove, Ms.  Ashley E"/>
    <n v="25.3"/>
    <x v="1"/>
    <n v="5.19"/>
    <x v="2"/>
    <s v="Yes"/>
    <s v="No"/>
    <s v="No"/>
    <n v="2"/>
    <s v="No"/>
    <d v="1966-11-07T00:00:00"/>
    <x v="1013"/>
    <x v="2"/>
    <s v="tier - 3"/>
    <x v="3"/>
  </r>
  <r>
    <s v="Id1015"/>
    <s v="Madzik, Ms.  Aleksandra"/>
    <n v="30.25"/>
    <x v="0"/>
    <n v="10.16"/>
    <x v="0"/>
    <s v="No"/>
    <s v="No"/>
    <s v="No"/>
    <n v="0"/>
    <s v="No"/>
    <d v="1971-10-09T00:00:00"/>
    <x v="1014"/>
    <x v="2"/>
    <s v="tier - 2"/>
    <x v="1"/>
  </r>
  <r>
    <s v="Id1016"/>
    <s v="Hobson, Ms.  Valery L"/>
    <n v="54"/>
    <x v="0"/>
    <n v="4.68"/>
    <x v="2"/>
    <s v="Yes"/>
    <s v="yes"/>
    <s v="No"/>
    <n v="2"/>
    <s v="No"/>
    <d v="2000-09-18T00:00:00"/>
    <x v="1015"/>
    <x v="2"/>
    <s v="tier - 1"/>
    <x v="3"/>
  </r>
  <r>
    <s v="Id1017"/>
    <s v="Reyes, Mrs.  Joanna G."/>
    <n v="51.86"/>
    <x v="0"/>
    <n v="5.32"/>
    <x v="2"/>
    <s v="Yes"/>
    <s v="No"/>
    <s v="No"/>
    <n v="0"/>
    <s v="No"/>
    <d v="2001-08-17T00:00:00"/>
    <x v="1016"/>
    <x v="2"/>
    <s v="tier - 1"/>
    <x v="12"/>
  </r>
  <r>
    <s v="Id1018"/>
    <s v="Tierney, Mrs.  Stefanie F."/>
    <n v="31.39"/>
    <x v="0"/>
    <n v="6.99"/>
    <x v="0"/>
    <s v="No"/>
    <s v="No"/>
    <s v="No"/>
    <n v="0"/>
    <s v="No"/>
    <d v="1974-07-30T00:00:00"/>
    <x v="1017"/>
    <x v="2"/>
    <s v="tier - 2"/>
    <x v="15"/>
  </r>
  <r>
    <s v="Id1019"/>
    <s v="Gabris, Mr.  Stephen"/>
    <n v="39.97"/>
    <x v="0"/>
    <n v="5.55"/>
    <x v="2"/>
    <s v="No"/>
    <s v="No"/>
    <s v="No"/>
    <n v="0"/>
    <s v="No"/>
    <d v="1989-06-25T00:00:00"/>
    <x v="1018"/>
    <x v="2"/>
    <s v="tier - 1"/>
    <x v="1"/>
  </r>
  <r>
    <s v="Id1020"/>
    <s v="Howard, Ms.  Liza J."/>
    <n v="41.23"/>
    <x v="0"/>
    <n v="6.94"/>
    <x v="0"/>
    <s v="No"/>
    <s v="No"/>
    <s v="No"/>
    <n v="0"/>
    <s v="No"/>
    <d v="1974-05-10T00:00:00"/>
    <x v="1019"/>
    <x v="2"/>
    <s v="tier - 3"/>
    <x v="1"/>
  </r>
  <r>
    <s v="Id1021"/>
    <s v="Kallay, Mr.  Ian M."/>
    <n v="49.45"/>
    <x v="0"/>
    <n v="4.2"/>
    <x v="2"/>
    <s v="Yes"/>
    <s v="No"/>
    <s v="No"/>
    <n v="0"/>
    <s v="No"/>
    <d v="1996-04-21T00:00:00"/>
    <x v="1020"/>
    <x v="2"/>
    <s v="tier - 3"/>
    <x v="1"/>
  </r>
  <r>
    <s v="Id1022"/>
    <s v="Leguizamo, Ms.  Claudia L."/>
    <n v="41.04"/>
    <x v="0"/>
    <n v="5.59"/>
    <x v="2"/>
    <s v="No"/>
    <s v="No"/>
    <s v="No"/>
    <n v="0"/>
    <s v="No"/>
    <d v="1991-03-26T00:00:00"/>
    <x v="1021"/>
    <x v="2"/>
    <s v="tier - 2"/>
    <x v="1"/>
  </r>
  <r>
    <s v="Id1023"/>
    <s v="Escartin, Ms.  Jessica M"/>
    <n v="27.93"/>
    <x v="1"/>
    <n v="9.9600000000000009"/>
    <x v="0"/>
    <s v="No"/>
    <s v="No"/>
    <s v="No"/>
    <n v="0"/>
    <s v="No"/>
    <d v="1974-02-15T00:00:00"/>
    <x v="1022"/>
    <x v="2"/>
    <s v="tier - 1"/>
    <x v="1"/>
  </r>
  <r>
    <s v="Id1024"/>
    <s v="Chorey, Mr.  Billy Jr."/>
    <n v="21.01"/>
    <x v="2"/>
    <n v="7.37"/>
    <x v="0"/>
    <s v="No"/>
    <s v="No"/>
    <s v="No"/>
    <n v="0"/>
    <s v="No"/>
    <d v="1968-01-24T00:00:00"/>
    <x v="1023"/>
    <x v="2"/>
    <s v="tier - 1"/>
    <x v="0"/>
  </r>
  <r>
    <s v="Id1025"/>
    <s v="McVay, Mr.  David"/>
    <n v="52.37"/>
    <x v="0"/>
    <n v="5.0599999999999996"/>
    <x v="2"/>
    <s v="Yes"/>
    <s v="yes"/>
    <s v="No"/>
    <n v="2"/>
    <s v="No"/>
    <d v="2000-12-17T00:00:00"/>
    <x v="1024"/>
    <x v="2"/>
    <s v="tier - 3"/>
    <x v="1"/>
  </r>
  <r>
    <s v="Id1026"/>
    <s v="Vinson, Mr.  Tim"/>
    <n v="40.369999999999997"/>
    <x v="0"/>
    <n v="8.2100000000000009"/>
    <x v="0"/>
    <s v="No"/>
    <s v="No"/>
    <s v="No"/>
    <n v="0"/>
    <s v="No"/>
    <d v="1965-11-18T00:00:00"/>
    <x v="1025"/>
    <x v="2"/>
    <s v="tier - 3"/>
    <x v="0"/>
  </r>
  <r>
    <s v="Id1027"/>
    <s v="Astrike-Davis, Ms.  Emma M"/>
    <n v="41.47"/>
    <x v="0"/>
    <n v="10.34"/>
    <x v="0"/>
    <s v="No"/>
    <s v="No"/>
    <s v="No"/>
    <n v="2"/>
    <s v="No"/>
    <d v="1973-10-21T00:00:00"/>
    <x v="1026"/>
    <x v="2"/>
    <s v="tier - 1"/>
    <x v="0"/>
  </r>
  <r>
    <s v="Id1028"/>
    <s v="Harder, Mr.  Tim"/>
    <n v="33.725000000000001"/>
    <x v="0"/>
    <n v="5.51"/>
    <x v="2"/>
    <s v="Yes"/>
    <s v="No"/>
    <s v="No"/>
    <n v="2"/>
    <s v="No"/>
    <d v="1966-09-09T00:00:00"/>
    <x v="1027"/>
    <x v="2"/>
    <s v="tier - 2"/>
    <x v="1"/>
  </r>
  <r>
    <s v="Id1029"/>
    <s v="Bell, Mr.  Patrick"/>
    <n v="28.1"/>
    <x v="1"/>
    <n v="11.2"/>
    <x v="0"/>
    <s v="No"/>
    <s v="No"/>
    <s v="No"/>
    <n v="0"/>
    <s v="No"/>
    <d v="1965-08-19T00:00:00"/>
    <x v="1028"/>
    <x v="2"/>
    <s v="tier - 2"/>
    <x v="3"/>
  </r>
  <r>
    <s v="Id1030"/>
    <s v="Dawes, Ms.  Bridget K."/>
    <n v="37.43"/>
    <x v="0"/>
    <n v="4.3499999999999996"/>
    <x v="2"/>
    <s v="Yes"/>
    <s v="No"/>
    <s v="Yes"/>
    <n v="1"/>
    <s v="No"/>
    <d v="1969-07-14T00:00:00"/>
    <x v="1029"/>
    <x v="2"/>
    <s v="tier - 3"/>
    <x v="1"/>
  </r>
  <r>
    <s v="Id1031"/>
    <s v="Larios, Mr.  Gabriel"/>
    <n v="23.7"/>
    <x v="2"/>
    <n v="10.45"/>
    <x v="0"/>
    <s v="No"/>
    <s v="No"/>
    <s v="No"/>
    <n v="0"/>
    <s v="No"/>
    <d v="1965-06-04T00:00:00"/>
    <x v="1030"/>
    <x v="2"/>
    <s v="tier - 3"/>
    <x v="3"/>
  </r>
  <r>
    <s v="Id1032"/>
    <s v="Yaremczuk, Ms.  Natasha"/>
    <n v="24.795000000000002"/>
    <x v="2"/>
    <n v="4.07"/>
    <x v="2"/>
    <s v="Yes"/>
    <s v="No"/>
    <s v="Yes"/>
    <n v="1"/>
    <s v="No"/>
    <d v="1969-05-10T00:00:00"/>
    <x v="1031"/>
    <x v="2"/>
    <s v="tier - 3"/>
    <x v="1"/>
  </r>
  <r>
    <s v="Id1033"/>
    <s v="Knight, Ms.  Abby A."/>
    <n v="31.9"/>
    <x v="0"/>
    <n v="8.34"/>
    <x v="0"/>
    <s v="No"/>
    <s v="No"/>
    <s v="No"/>
    <n v="0"/>
    <s v="No"/>
    <d v="1968-04-12T00:00:00"/>
    <x v="1032"/>
    <x v="2"/>
    <s v="tier - 3"/>
    <x v="0"/>
  </r>
  <r>
    <s v="Id1034"/>
    <s v="Eversman, Ms.  Michelle"/>
    <n v="32.68"/>
    <x v="0"/>
    <n v="7.41"/>
    <x v="0"/>
    <s v="No"/>
    <s v="No"/>
    <s v="No"/>
    <n v="0"/>
    <s v="No"/>
    <d v="1968-03-13T00:00:00"/>
    <x v="1033"/>
    <x v="2"/>
    <s v="tier - 1"/>
    <x v="2"/>
  </r>
  <r>
    <s v="Id1035"/>
    <s v="Hickory, Ms.  Mckendree"/>
    <n v="47.13"/>
    <x v="0"/>
    <n v="4.3099999999999996"/>
    <x v="2"/>
    <s v="No"/>
    <s v="No"/>
    <s v="No"/>
    <n v="0"/>
    <s v="No"/>
    <d v="1994-02-06T00:00:00"/>
    <x v="1034"/>
    <x v="2"/>
    <s v="tier - 3"/>
    <x v="1"/>
  </r>
  <r>
    <s v="Id1036"/>
    <s v="Mooney, Ms.  Tara"/>
    <n v="36.67"/>
    <x v="0"/>
    <n v="10.83"/>
    <x v="0"/>
    <s v="No"/>
    <s v="No"/>
    <s v="No"/>
    <n v="0"/>
    <s v="No"/>
    <d v="1971-01-20T00:00:00"/>
    <x v="1035"/>
    <x v="2"/>
    <s v="tier - 3"/>
    <x v="1"/>
  </r>
  <r>
    <s v="Id1037"/>
    <s v="Craighead, Mr.  Daniel"/>
    <n v="33.630000000000003"/>
    <x v="0"/>
    <n v="11.31"/>
    <x v="0"/>
    <s v="No"/>
    <s v="No"/>
    <s v="No"/>
    <n v="0"/>
    <s v="No"/>
    <d v="1968-12-28T00:00:00"/>
    <x v="1036"/>
    <x v="2"/>
    <s v="tier - 3"/>
    <x v="1"/>
  </r>
  <r>
    <s v="Id1038"/>
    <s v="Gardner, Mr.  Joshua P"/>
    <n v="32.67"/>
    <x v="0"/>
    <n v="11.81"/>
    <x v="0"/>
    <s v="Yes"/>
    <s v="No"/>
    <s v="No"/>
    <n v="0"/>
    <s v="No"/>
    <d v="1967-11-02T00:00:00"/>
    <x v="1037"/>
    <x v="2"/>
    <s v="tier - 2"/>
    <x v="0"/>
  </r>
  <r>
    <s v="Id1039"/>
    <s v="Lohrenz, Ms.  Erin C"/>
    <n v="33.299999999999997"/>
    <x v="0"/>
    <n v="8.26"/>
    <x v="0"/>
    <s v="Yes"/>
    <s v="No"/>
    <s v="No"/>
    <n v="2"/>
    <s v="No"/>
    <d v="1970-10-18T00:00:00"/>
    <x v="1038"/>
    <x v="2"/>
    <s v="tier - 2"/>
    <x v="3"/>
  </r>
  <r>
    <s v="Id1040"/>
    <s v="Demise, Ms.  Shure"/>
    <n v="30.78"/>
    <x v="0"/>
    <n v="10.74"/>
    <x v="0"/>
    <s v="Yes"/>
    <s v="No"/>
    <s v="No"/>
    <n v="2"/>
    <s v="No"/>
    <d v="1970-09-28T00:00:00"/>
    <x v="1039"/>
    <x v="2"/>
    <s v="tier - 2"/>
    <x v="8"/>
  </r>
  <r>
    <s v="Id1041"/>
    <s v="Nelson, Mr.  Richard"/>
    <n v="28.975000000000001"/>
    <x v="1"/>
    <n v="7.69"/>
    <x v="0"/>
    <s v="Yes"/>
    <s v="No"/>
    <s v="No"/>
    <n v="0"/>
    <s v="No"/>
    <d v="1967-08-23T00:00:00"/>
    <x v="1040"/>
    <x v="2"/>
    <s v="tier - 1"/>
    <x v="9"/>
  </r>
  <r>
    <s v="Id1042"/>
    <s v="Guitard, Ms.  Brenda"/>
    <n v="33.4"/>
    <x v="0"/>
    <n v="4.84"/>
    <x v="2"/>
    <s v="No"/>
    <s v="No"/>
    <s v="No"/>
    <n v="0"/>
    <s v="No"/>
    <d v="1999-07-24T00:00:00"/>
    <x v="1041"/>
    <x v="2"/>
    <s v="tier - 1"/>
    <x v="3"/>
  </r>
  <r>
    <s v="Id1043"/>
    <s v="Navas, Mr.  Joseph M"/>
    <n v="21.5"/>
    <x v="2"/>
    <n v="9.77"/>
    <x v="0"/>
    <s v="Yes"/>
    <s v="No"/>
    <s v="No"/>
    <n v="0"/>
    <s v="No"/>
    <d v="1967-06-11T00:00:00"/>
    <x v="1042"/>
    <x v="2"/>
    <s v="tier - 2"/>
    <x v="3"/>
  </r>
  <r>
    <s v="Id1044"/>
    <s v="Ptucha, Mr.  Stephen J."/>
    <n v="38.14"/>
    <x v="0"/>
    <n v="5.84"/>
    <x v="1"/>
    <s v="No"/>
    <s v="No"/>
    <s v="No"/>
    <n v="0"/>
    <s v="No"/>
    <d v="1989-05-25T00:00:00"/>
    <x v="1043"/>
    <x v="2"/>
    <s v="tier - 2"/>
    <x v="13"/>
  </r>
  <r>
    <s v="Id1045"/>
    <s v="Kirouac, Mrs.  Kathya"/>
    <n v="35.42"/>
    <x v="0"/>
    <n v="8.6999999999999993"/>
    <x v="0"/>
    <s v="Yes"/>
    <s v="No"/>
    <s v="No"/>
    <n v="1"/>
    <s v="No"/>
    <d v="1986-04-29T00:00:00"/>
    <x v="1044"/>
    <x v="2"/>
    <s v="tier - 1"/>
    <x v="12"/>
  </r>
  <r>
    <s v="Id1046"/>
    <s v="Toews, Mr.  Wesley"/>
    <n v="35.625"/>
    <x v="0"/>
    <n v="10.79"/>
    <x v="0"/>
    <s v="No"/>
    <s v="No"/>
    <s v="No"/>
    <n v="0"/>
    <s v="No"/>
    <d v="1974-03-09T00:00:00"/>
    <x v="1045"/>
    <x v="2"/>
    <s v="tier - 1"/>
    <x v="4"/>
  </r>
  <r>
    <s v="Id1047"/>
    <s v="Perry, Mr.  Tim"/>
    <n v="45.51"/>
    <x v="0"/>
    <n v="4.32"/>
    <x v="2"/>
    <s v="No"/>
    <s v="No"/>
    <s v="No"/>
    <n v="1"/>
    <s v="No"/>
    <d v="1992-02-25T00:00:00"/>
    <x v="1046"/>
    <x v="2"/>
    <s v="tier - 1"/>
    <x v="1"/>
  </r>
  <r>
    <s v="Id1048"/>
    <s v="Kretz, Ms.  Jamie L."/>
    <n v="37.1"/>
    <x v="0"/>
    <n v="7.19"/>
    <x v="0"/>
    <s v="Yes"/>
    <s v="No"/>
    <s v="No"/>
    <n v="0"/>
    <s v="No"/>
    <d v="1967-01-05T00:00:00"/>
    <x v="1047"/>
    <x v="2"/>
    <s v="tier - 3"/>
    <x v="3"/>
  </r>
  <r>
    <s v="Id1049"/>
    <s v="Hempel, Ms.  Alexandra"/>
    <n v="30.5"/>
    <x v="0"/>
    <n v="11.94"/>
    <x v="0"/>
    <s v="Yes"/>
    <s v="No"/>
    <s v="No"/>
    <n v="0"/>
    <s v="No"/>
    <d v="1967-12-30T00:00:00"/>
    <x v="1048"/>
    <x v="2"/>
    <s v="tier - 2"/>
    <x v="3"/>
  </r>
  <r>
    <s v="Id1050"/>
    <s v="McBroom, Ms.  Tiffany"/>
    <n v="28.16"/>
    <x v="1"/>
    <n v="5.56"/>
    <x v="2"/>
    <s v="No"/>
    <s v="No"/>
    <s v="No"/>
    <n v="2"/>
    <s v="No"/>
    <d v="1972-11-24T00:00:00"/>
    <x v="1049"/>
    <x v="2"/>
    <s v="tier - 3"/>
    <x v="0"/>
  </r>
  <r>
    <s v="Id1051"/>
    <s v="Yoo, Mrs.  Rebecca J"/>
    <n v="29.1"/>
    <x v="1"/>
    <n v="5.64"/>
    <x v="2"/>
    <s v="Yes"/>
    <s v="No"/>
    <s v="No"/>
    <n v="0"/>
    <s v="No"/>
    <d v="1976-10-30T00:00:00"/>
    <x v="1050"/>
    <x v="2"/>
    <s v="tier - 1"/>
    <x v="15"/>
  </r>
  <r>
    <s v="Id1052"/>
    <s v="Rand, Mr.  Austin T."/>
    <n v="30.22"/>
    <x v="0"/>
    <n v="4.6500000000000004"/>
    <x v="2"/>
    <s v="No"/>
    <s v="No"/>
    <s v="No"/>
    <n v="0"/>
    <s v="No"/>
    <d v="1977-09-02T00:00:00"/>
    <x v="1051"/>
    <x v="2"/>
    <s v="tier - 2"/>
    <x v="14"/>
  </r>
  <r>
    <s v="Id1053"/>
    <s v="Wolfe, Ms.  Jamie T"/>
    <n v="24.29"/>
    <x v="2"/>
    <n v="9.0500000000000007"/>
    <x v="0"/>
    <s v="No"/>
    <s v="No"/>
    <s v="No"/>
    <n v="0"/>
    <s v="No"/>
    <d v="1962-08-07T00:00:00"/>
    <x v="1052"/>
    <x v="2"/>
    <s v="tier - 3"/>
    <x v="0"/>
  </r>
  <r>
    <s v="Id1054"/>
    <s v="Vance, Mr.  Matthew T."/>
    <n v="29.39"/>
    <x v="1"/>
    <n v="4.5199999999999996"/>
    <x v="2"/>
    <s v="Yes"/>
    <s v="No"/>
    <s v="No"/>
    <n v="0"/>
    <s v="No"/>
    <d v="1976-07-22T00:00:00"/>
    <x v="1053"/>
    <x v="2"/>
    <s v="tier - 2"/>
    <x v="14"/>
  </r>
  <r>
    <s v="Id1055"/>
    <s v="Burnett, Mrs.  Emily"/>
    <n v="25.66"/>
    <x v="1"/>
    <n v="4.62"/>
    <x v="2"/>
    <s v="Yes"/>
    <s v="No"/>
    <s v="No"/>
    <n v="1"/>
    <s v="No"/>
    <d v="1964-06-08T00:00:00"/>
    <x v="1054"/>
    <x v="2"/>
    <s v="tier - 3"/>
    <x v="0"/>
  </r>
  <r>
    <s v="Id1056"/>
    <s v="Clason, Ms.  Gillian"/>
    <n v="39.11"/>
    <x v="0"/>
    <n v="5.87"/>
    <x v="1"/>
    <s v="No"/>
    <s v="No"/>
    <s v="No"/>
    <n v="0"/>
    <s v="No"/>
    <d v="1990-05-06T00:00:00"/>
    <x v="1055"/>
    <x v="2"/>
    <s v="tier - 3"/>
    <x v="1"/>
  </r>
  <r>
    <s v="Id1057"/>
    <s v="Donnelly, Mrs.  Brenn E."/>
    <n v="43.78"/>
    <x v="0"/>
    <n v="5.71"/>
    <x v="1"/>
    <s v="No"/>
    <s v="No"/>
    <s v="No"/>
    <n v="1"/>
    <s v="No"/>
    <d v="1992-04-23T00:00:00"/>
    <x v="1056"/>
    <x v="2"/>
    <s v="tier - 3"/>
    <x v="12"/>
  </r>
  <r>
    <s v="Id1058"/>
    <s v="Pietz, Ms.  Lisa M"/>
    <n v="24.35"/>
    <x v="2"/>
    <n v="9.08"/>
    <x v="0"/>
    <s v="No"/>
    <s v="No"/>
    <s v="No"/>
    <n v="0"/>
    <s v="No"/>
    <d v="1965-03-27T00:00:00"/>
    <x v="1057"/>
    <x v="2"/>
    <s v="tier - 3"/>
    <x v="1"/>
  </r>
  <r>
    <s v="Id1059"/>
    <s v="Tegenkamp, Mr.  Matt"/>
    <n v="40.299999999999997"/>
    <x v="0"/>
    <n v="5.3"/>
    <x v="2"/>
    <s v="Yes"/>
    <s v="No"/>
    <s v="No"/>
    <n v="2"/>
    <s v="No"/>
    <d v="1966-02-02T00:00:00"/>
    <x v="1058"/>
    <x v="2"/>
    <s v="tier - 3"/>
    <x v="3"/>
  </r>
  <r>
    <s v="Id1060"/>
    <s v="Dover, Mr.  Thomas A."/>
    <n v="32.774999999999999"/>
    <x v="0"/>
    <n v="11.76"/>
    <x v="0"/>
    <s v="Yes"/>
    <s v="No"/>
    <s v="No"/>
    <n v="0"/>
    <s v="No"/>
    <d v="1967-01-23T00:00:00"/>
    <x v="1059"/>
    <x v="2"/>
    <s v="tier - 2"/>
    <x v="1"/>
  </r>
  <r>
    <s v="Id1061"/>
    <s v="Dockemeyer, Mr.  Kevin J"/>
    <n v="39.6"/>
    <x v="0"/>
    <n v="5.1100000000000003"/>
    <x v="2"/>
    <s v="Yes"/>
    <s v="No"/>
    <s v="No"/>
    <n v="2"/>
    <s v="No"/>
    <d v="1966-12-20T00:00:00"/>
    <x v="1060"/>
    <x v="2"/>
    <s v="tier - 2"/>
    <x v="3"/>
  </r>
  <r>
    <s v="Id1062"/>
    <s v="Steele, Mr.  William H. III"/>
    <n v="30.97"/>
    <x v="0"/>
    <n v="5.54"/>
    <x v="2"/>
    <s v="No"/>
    <s v="No"/>
    <s v="No"/>
    <n v="2"/>
    <s v="No"/>
    <d v="1972-11-14T00:00:00"/>
    <x v="1061"/>
    <x v="2"/>
    <s v="tier - 1"/>
    <x v="1"/>
  </r>
  <r>
    <s v="Id1063"/>
    <s v="Harel, Mr.  Gal"/>
    <n v="27.645"/>
    <x v="1"/>
    <n v="8.8699999999999992"/>
    <x v="0"/>
    <s v="Yes"/>
    <s v="No"/>
    <s v="No"/>
    <n v="0"/>
    <s v="No"/>
    <d v="1967-10-29T00:00:00"/>
    <x v="1062"/>
    <x v="2"/>
    <s v="tier - 1"/>
    <x v="1"/>
  </r>
  <r>
    <s v="Id1064"/>
    <s v="Aguila, Mr.  Anton"/>
    <n v="34.43"/>
    <x v="0"/>
    <n v="5.96"/>
    <x v="1"/>
    <s v="Yes"/>
    <s v="No"/>
    <s v="No"/>
    <n v="2"/>
    <s v="No"/>
    <d v="1966-09-03T00:00:00"/>
    <x v="1063"/>
    <x v="2"/>
    <s v="tier - 3"/>
    <x v="0"/>
  </r>
  <r>
    <s v="Id1065"/>
    <s v="Vallejo Sarmiento, Ms.  Yazmin"/>
    <n v="39.6"/>
    <x v="0"/>
    <n v="4.4400000000000004"/>
    <x v="2"/>
    <s v="Yes"/>
    <s v="No"/>
    <s v="Yes"/>
    <n v="1"/>
    <s v="No"/>
    <d v="1969-08-25T00:00:00"/>
    <x v="1064"/>
    <x v="2"/>
    <s v="tier - 3"/>
    <x v="0"/>
  </r>
  <r>
    <s v="Id1066"/>
    <s v="Beisheim, Mr.  Florian"/>
    <n v="22.1"/>
    <x v="2"/>
    <n v="4.6500000000000004"/>
    <x v="2"/>
    <s v="Yes"/>
    <s v="No"/>
    <s v="No"/>
    <n v="2"/>
    <s v="No"/>
    <d v="1966-07-11T00:00:00"/>
    <x v="1065"/>
    <x v="2"/>
    <s v="tier - 3"/>
    <x v="3"/>
  </r>
  <r>
    <s v="Id1067"/>
    <s v="Lenhoff, Ms.  Karen L"/>
    <n v="33.25"/>
    <x v="0"/>
    <n v="5.64"/>
    <x v="2"/>
    <s v="Yes"/>
    <s v="No"/>
    <s v="Yes"/>
    <n v="1"/>
    <s v="No"/>
    <d v="1969-06-17T00:00:00"/>
    <x v="1066"/>
    <x v="2"/>
    <s v="tier - 1"/>
    <x v="2"/>
  </r>
  <r>
    <s v="Id1068"/>
    <s v="Wehrwein, Mr.  Scott"/>
    <n v="33.33"/>
    <x v="0"/>
    <n v="10.19"/>
    <x v="0"/>
    <s v="No"/>
    <s v="No"/>
    <s v="No"/>
    <n v="0"/>
    <s v="No"/>
    <d v="1971-05-29T00:00:00"/>
    <x v="1067"/>
    <x v="2"/>
    <s v="tier - 2"/>
    <x v="0"/>
  </r>
  <r>
    <s v="Id1069"/>
    <s v="Wallace, Ms.  Claire"/>
    <n v="30.5"/>
    <x v="0"/>
    <n v="10.79"/>
    <x v="0"/>
    <s v="No"/>
    <s v="No"/>
    <s v="No"/>
    <n v="0"/>
    <s v="No"/>
    <d v="1971-04-26T00:00:00"/>
    <x v="1068"/>
    <x v="2"/>
    <s v="tier - 3"/>
    <x v="3"/>
  </r>
  <r>
    <s v="Id1070"/>
    <s v="Markowitz, Ms.  Lynn M."/>
    <n v="30.3"/>
    <x v="0"/>
    <n v="4.24"/>
    <x v="2"/>
    <s v="No"/>
    <s v="No"/>
    <s v="No"/>
    <n v="0"/>
    <s v="No"/>
    <d v="1977-03-25T00:00:00"/>
    <x v="1069"/>
    <x v="2"/>
    <s v="tier - 1"/>
    <x v="1"/>
  </r>
  <r>
    <s v="Id1071"/>
    <s v="Vos, Ms.  Sharon"/>
    <n v="26.22"/>
    <x v="1"/>
    <n v="5.83"/>
    <x v="1"/>
    <s v="No"/>
    <s v="No"/>
    <s v="No"/>
    <n v="2"/>
    <s v="No"/>
    <d v="1972-02-19T00:00:00"/>
    <x v="1070"/>
    <x v="2"/>
    <s v="tier - 1"/>
    <x v="1"/>
  </r>
  <r>
    <s v="Id1072"/>
    <s v="McLeod, Mrs.  Candice"/>
    <n v="29.99"/>
    <x v="0"/>
    <n v="11.85"/>
    <x v="0"/>
    <s v="No"/>
    <s v="No"/>
    <s v="No"/>
    <n v="0"/>
    <s v="No"/>
    <d v="1978-01-21T00:00:00"/>
    <x v="1071"/>
    <x v="2"/>
    <s v="tier - 3"/>
    <x v="15"/>
  </r>
  <r>
    <s v="Id1073"/>
    <s v="Balcom, Ms.  Jennifer D"/>
    <n v="36.380000000000003"/>
    <x v="0"/>
    <n v="5.98"/>
    <x v="1"/>
    <s v="No"/>
    <s v="No"/>
    <s v="No"/>
    <n v="1"/>
    <s v="No"/>
    <d v="1987-12-28T00:00:00"/>
    <x v="1072"/>
    <x v="2"/>
    <s v="tier - 1"/>
    <x v="1"/>
  </r>
  <r>
    <s v="Id1074"/>
    <s v="Dirth, Mr.  Eric"/>
    <n v="31.16"/>
    <x v="0"/>
    <n v="4.26"/>
    <x v="2"/>
    <s v="Yes"/>
    <s v="No"/>
    <s v="Yes"/>
    <n v="1"/>
    <s v="No"/>
    <d v="1969-11-22T00:00:00"/>
    <x v="1073"/>
    <x v="2"/>
    <s v="tier - 1"/>
    <x v="1"/>
  </r>
  <r>
    <s v="Id1075"/>
    <s v="Inglish, Mr.  Bryan"/>
    <n v="25.55"/>
    <x v="1"/>
    <n v="4.96"/>
    <x v="2"/>
    <s v="Yes"/>
    <s v="No"/>
    <s v="No"/>
    <n v="1"/>
    <s v="No"/>
    <d v="1964-10-27T00:00:00"/>
    <x v="1074"/>
    <x v="2"/>
    <s v="tier - 1"/>
    <x v="0"/>
  </r>
  <r>
    <s v="Id1076"/>
    <s v="Matthews, Mr.  Devon R."/>
    <n v="28.77"/>
    <x v="1"/>
    <n v="4"/>
    <x v="2"/>
    <s v="Yes"/>
    <s v="No"/>
    <s v="No"/>
    <n v="0"/>
    <s v="No"/>
    <d v="1976-09-03T00:00:00"/>
    <x v="1075"/>
    <x v="2"/>
    <s v="tier - 2"/>
    <x v="14"/>
  </r>
  <r>
    <s v="Id1077"/>
    <s v="Massa-Musiak, Ms.  Elena"/>
    <n v="23.14"/>
    <x v="2"/>
    <n v="4.1500000000000004"/>
    <x v="2"/>
    <s v="Yes"/>
    <s v="No"/>
    <s v="No"/>
    <n v="1"/>
    <s v="No"/>
    <d v="1964-08-14T00:00:00"/>
    <x v="1076"/>
    <x v="2"/>
    <s v="tier - 1"/>
    <x v="1"/>
  </r>
  <r>
    <s v="Id1078"/>
    <s v="Bailey, Mr.  Chris"/>
    <n v="39.6"/>
    <x v="0"/>
    <n v="11.36"/>
    <x v="0"/>
    <s v="No"/>
    <s v="No"/>
    <s v="No"/>
    <n v="0"/>
    <s v="No"/>
    <d v="1968-07-08T00:00:00"/>
    <x v="1077"/>
    <x v="2"/>
    <s v="tier - 1"/>
    <x v="3"/>
  </r>
  <r>
    <s v="Id1079"/>
    <s v="Jacoby, Mr.  Bert"/>
    <n v="29.2"/>
    <x v="1"/>
    <n v="7.53"/>
    <x v="0"/>
    <s v="No"/>
    <s v="No"/>
    <s v="No"/>
    <n v="0"/>
    <s v="No"/>
    <d v="1968-06-29T00:00:00"/>
    <x v="1078"/>
    <x v="2"/>
    <s v="tier - 3"/>
    <x v="3"/>
  </r>
  <r>
    <s v="Id1080"/>
    <s v="Crimmings, Mr.  John P."/>
    <n v="32.774999999999999"/>
    <x v="0"/>
    <n v="7.95"/>
    <x v="0"/>
    <s v="No"/>
    <s v="No"/>
    <s v="No"/>
    <n v="0"/>
    <s v="No"/>
    <d v="1968-05-23T00:00:00"/>
    <x v="1079"/>
    <x v="2"/>
    <s v="tier - 1"/>
    <x v="4"/>
  </r>
  <r>
    <s v="Id1081"/>
    <s v="Crane, Mr.  Daniel P"/>
    <n v="24.035"/>
    <x v="2"/>
    <n v="8.5"/>
    <x v="0"/>
    <s v="No"/>
    <s v="No"/>
    <s v="No"/>
    <n v="0"/>
    <s v="No"/>
    <d v="1968-04-27T00:00:00"/>
    <x v="1080"/>
    <x v="2"/>
    <s v="tier - 1"/>
    <x v="6"/>
  </r>
  <r>
    <s v="Id1082"/>
    <s v="Swartzfager, Mrs.  Lisa K."/>
    <n v="30.55"/>
    <x v="0"/>
    <n v="5.89"/>
    <x v="1"/>
    <s v="No"/>
    <s v="No"/>
    <s v="Yes"/>
    <n v="1"/>
    <s v="No"/>
    <d v="1979-03-25T00:00:00"/>
    <x v="1081"/>
    <x v="2"/>
    <s v="tier - 2"/>
    <x v="15"/>
  </r>
  <r>
    <s v="Id1083"/>
    <s v="Clevenger, Mrs.  Kristine"/>
    <n v="28.81"/>
    <x v="1"/>
    <n v="8.76"/>
    <x v="0"/>
    <s v="No"/>
    <s v="No"/>
    <s v="No"/>
    <n v="2"/>
    <s v="No"/>
    <d v="1973-02-11T00:00:00"/>
    <x v="1082"/>
    <x v="2"/>
    <s v="tier - 2"/>
    <x v="15"/>
  </r>
  <r>
    <s v="Id1084"/>
    <s v="Reichardt, Mr.  Paul A"/>
    <n v="31.66"/>
    <x v="0"/>
    <n v="4.1100000000000003"/>
    <x v="2"/>
    <s v="No"/>
    <s v="No"/>
    <s v="No"/>
    <n v="0"/>
    <s v="No"/>
    <d v="1980-01-24T00:00:00"/>
    <x v="1083"/>
    <x v="2"/>
    <s v="tier - 1"/>
    <x v="14"/>
  </r>
  <r>
    <s v="Id1085"/>
    <s v="Morton, Mr.  Bryan"/>
    <n v="28.215"/>
    <x v="1"/>
    <n v="7.56"/>
    <x v="0"/>
    <s v="Yes"/>
    <s v="No"/>
    <s v="No"/>
    <n v="1"/>
    <s v="No"/>
    <d v="1975-12-05T00:00:00"/>
    <x v="1084"/>
    <x v="2"/>
    <s v="tier - 1"/>
    <x v="5"/>
  </r>
  <r>
    <s v="Id1086"/>
    <s v="Sunstrum, Mr.  Chris"/>
    <n v="26.12"/>
    <x v="1"/>
    <n v="4.17"/>
    <x v="2"/>
    <s v="Yes"/>
    <s v="No"/>
    <s v="Yes"/>
    <n v="1"/>
    <s v="No"/>
    <d v="1969-11-07T00:00:00"/>
    <x v="1085"/>
    <x v="2"/>
    <s v="tier - 2"/>
    <x v="16"/>
  </r>
  <r>
    <s v="Id1087"/>
    <s v="Frownfelter, Ms.  Milah B"/>
    <n v="36.630000000000003"/>
    <x v="0"/>
    <n v="11.42"/>
    <x v="0"/>
    <s v="No"/>
    <s v="No"/>
    <s v="No"/>
    <n v="2"/>
    <s v="No"/>
    <d v="1973-10-19T00:00:00"/>
    <x v="1086"/>
    <x v="2"/>
    <s v="tier - 3"/>
    <x v="0"/>
  </r>
  <r>
    <s v="Id1088"/>
    <s v="Richter, Ms.  Annette M."/>
    <n v="33.344999999999999"/>
    <x v="0"/>
    <n v="7.33"/>
    <x v="0"/>
    <s v="No"/>
    <s v="No"/>
    <s v="No"/>
    <n v="2"/>
    <s v="No"/>
    <d v="1973-09-29T00:00:00"/>
    <x v="1087"/>
    <x v="2"/>
    <s v="tier - 3"/>
    <x v="2"/>
  </r>
  <r>
    <s v="Id1089"/>
    <s v="England, Mrs.  Yoko"/>
    <n v="27.11"/>
    <x v="1"/>
    <n v="6.7"/>
    <x v="0"/>
    <s v="No"/>
    <s v="No"/>
    <s v="No"/>
    <n v="0"/>
    <s v="No"/>
    <d v="1971-08-06T00:00:00"/>
    <x v="1088"/>
    <x v="2"/>
    <s v="tier - 1"/>
    <x v="15"/>
  </r>
  <r>
    <s v="Id1090"/>
    <s v="McLean, Ms.  Laura"/>
    <n v="26.6"/>
    <x v="1"/>
    <n v="5.27"/>
    <x v="2"/>
    <s v="Yes"/>
    <s v="No"/>
    <s v="Yes"/>
    <n v="1"/>
    <s v="No"/>
    <d v="1969-07-17T00:00:00"/>
    <x v="1089"/>
    <x v="2"/>
    <s v="tier - 1"/>
    <x v="1"/>
  </r>
  <r>
    <s v="Id1091"/>
    <s v="Gardner, Ms.  Tess A."/>
    <n v="30.41"/>
    <x v="0"/>
    <n v="7.72"/>
    <x v="0"/>
    <s v="No"/>
    <s v="No"/>
    <s v="No"/>
    <n v="0"/>
    <s v="No"/>
    <d v="1974-06-29T00:00:00"/>
    <x v="1090"/>
    <x v="2"/>
    <s v="tier - 1"/>
    <x v="1"/>
  </r>
  <r>
    <s v="Id1092"/>
    <s v="Lane, Mr.  William G."/>
    <n v="28.98"/>
    <x v="1"/>
    <n v="8.68"/>
    <x v="0"/>
    <s v="No"/>
    <s v="No"/>
    <s v="No"/>
    <n v="2"/>
    <s v="No"/>
    <d v="1973-05-08T00:00:00"/>
    <x v="1091"/>
    <x v="2"/>
    <s v="tier - 2"/>
    <x v="14"/>
  </r>
  <r>
    <s v="Id1093"/>
    <s v="Vonachen, Ms.  Paige"/>
    <n v="31.24"/>
    <x v="0"/>
    <n v="9.8000000000000007"/>
    <x v="0"/>
    <s v="No"/>
    <s v="No"/>
    <s v="No"/>
    <n v="0"/>
    <s v="No"/>
    <d v="1968-04-19T00:00:00"/>
    <x v="1092"/>
    <x v="2"/>
    <s v="tier - 1"/>
    <x v="0"/>
  </r>
  <r>
    <s v="Id1094"/>
    <s v="Smith, Mr.  Matthew J"/>
    <n v="31.54"/>
    <x v="0"/>
    <n v="4.4400000000000004"/>
    <x v="2"/>
    <s v="No"/>
    <s v="No"/>
    <s v="No"/>
    <n v="0"/>
    <s v="No"/>
    <d v="1982-03-21T00:00:00"/>
    <x v="1093"/>
    <x v="2"/>
    <s v="tier - 1"/>
    <x v="14"/>
  </r>
  <r>
    <s v="Id1095"/>
    <s v="Kidwell, Mr.  Matthew"/>
    <n v="38.6"/>
    <x v="0"/>
    <n v="7.19"/>
    <x v="0"/>
    <s v="Yes"/>
    <s v="No"/>
    <s v="No"/>
    <n v="2"/>
    <s v="No"/>
    <d v="1970-02-01T00:00:00"/>
    <x v="1094"/>
    <x v="2"/>
    <s v="tier - 3"/>
    <x v="3"/>
  </r>
  <r>
    <s v="Id1096"/>
    <s v="Betancourth, Mrs.  Maria"/>
    <n v="37.950000000000003"/>
    <x v="0"/>
    <n v="6.06"/>
    <x v="1"/>
    <s v="No"/>
    <s v="No"/>
    <s v="No"/>
    <n v="0"/>
    <s v="No"/>
    <d v="1991-01-21T00:00:00"/>
    <x v="1095"/>
    <x v="2"/>
    <s v="tier - 1"/>
    <x v="12"/>
  </r>
  <r>
    <s v="Id1097"/>
    <s v="Henstrom, Ms.  Stephanie D"/>
    <n v="38.97"/>
    <x v="0"/>
    <n v="5.12"/>
    <x v="2"/>
    <s v="No"/>
    <s v="No"/>
    <s v="No"/>
    <n v="0"/>
    <s v="No"/>
    <d v="1991-12-17T00:00:00"/>
    <x v="1096"/>
    <x v="2"/>
    <s v="tier - 2"/>
    <x v="1"/>
  </r>
  <r>
    <s v="Id1098"/>
    <s v="Pereira, Ms.  Tiffany"/>
    <n v="21.2"/>
    <x v="2"/>
    <n v="10.72"/>
    <x v="0"/>
    <s v="No"/>
    <s v="No"/>
    <s v="No"/>
    <n v="0"/>
    <s v="No"/>
    <d v="1962-11-12T00:00:00"/>
    <x v="1097"/>
    <x v="2"/>
    <s v="tier - 3"/>
    <x v="1"/>
  </r>
  <r>
    <s v="Id1099"/>
    <s v="Black, Ms.  Sara M."/>
    <n v="23.96"/>
    <x v="2"/>
    <n v="9.58"/>
    <x v="0"/>
    <s v="Yes"/>
    <s v="No"/>
    <s v="Yes"/>
    <n v="1"/>
    <s v="No"/>
    <d v="1963-10-24T00:00:00"/>
    <x v="1098"/>
    <x v="2"/>
    <s v="tier - 1"/>
    <x v="0"/>
  </r>
  <r>
    <s v="Id1100"/>
    <s v="Brown, Mr.  Scott A."/>
    <n v="35.93"/>
    <x v="0"/>
    <n v="6.4"/>
    <x v="0"/>
    <s v="Yes"/>
    <s v="No"/>
    <s v="No"/>
    <n v="1"/>
    <s v="No"/>
    <d v="1988-09-14T00:00:00"/>
    <x v="1099"/>
    <x v="2"/>
    <s v="tier - 1"/>
    <x v="14"/>
  </r>
  <r>
    <s v="Id1101"/>
    <s v="Reasoner, Mrs.  Lauren"/>
    <n v="26.11"/>
    <x v="1"/>
    <n v="6.8"/>
    <x v="0"/>
    <s v="Yes"/>
    <s v="No"/>
    <s v="No"/>
    <n v="2"/>
    <s v="No"/>
    <d v="1970-08-21T00:00:00"/>
    <x v="1100"/>
    <x v="2"/>
    <s v="tier - 1"/>
    <x v="2"/>
  </r>
  <r>
    <s v="Id1102"/>
    <s v="Wandzilak, Mr.  Scott"/>
    <n v="32.299999999999997"/>
    <x v="0"/>
    <n v="9.48"/>
    <x v="0"/>
    <s v="No"/>
    <s v="No"/>
    <s v="No"/>
    <n v="2"/>
    <s v="No"/>
    <d v="1973-07-27T00:00:00"/>
    <x v="1101"/>
    <x v="2"/>
    <s v="tier - 3"/>
    <x v="1"/>
  </r>
  <r>
    <s v="Id1103"/>
    <s v="Carver, Mr.  Brian A."/>
    <n v="28.69"/>
    <x v="1"/>
    <n v="7.45"/>
    <x v="0"/>
    <s v="No"/>
    <s v="No"/>
    <s v="No"/>
    <n v="2"/>
    <s v="No"/>
    <d v="1973-06-05T00:00:00"/>
    <x v="1102"/>
    <x v="2"/>
    <s v="tier - 2"/>
    <x v="1"/>
  </r>
  <r>
    <s v="Id1104"/>
    <s v="Borror, Ms.  Kaitlin R."/>
    <n v="31.28"/>
    <x v="0"/>
    <n v="6.94"/>
    <x v="0"/>
    <s v="Yes"/>
    <s v="No"/>
    <s v="No"/>
    <n v="1"/>
    <s v="No"/>
    <d v="1975-05-15T00:00:00"/>
    <x v="1103"/>
    <x v="2"/>
    <s v="tier - 2"/>
    <x v="3"/>
  </r>
  <r>
    <s v="Id1105"/>
    <s v="Saad, Mr.  Mohammad"/>
    <n v="30.21"/>
    <x v="0"/>
    <n v="7.83"/>
    <x v="0"/>
    <s v="No"/>
    <s v="No"/>
    <s v="No"/>
    <n v="0"/>
    <s v="No"/>
    <d v="1968-04-23T00:00:00"/>
    <x v="1104"/>
    <x v="2"/>
    <s v="tier - 1"/>
    <x v="1"/>
  </r>
  <r>
    <s v="Id1106"/>
    <s v="Paul, Mr.  Charlie"/>
    <n v="38.28"/>
    <x v="0"/>
    <n v="10.17"/>
    <x v="0"/>
    <s v="Yes"/>
    <s v="No"/>
    <s v="No"/>
    <n v="0"/>
    <s v="No"/>
    <d v="1967-03-28T00:00:00"/>
    <x v="1105"/>
    <x v="2"/>
    <s v="tier - 3"/>
    <x v="0"/>
  </r>
  <r>
    <s v="Id1107"/>
    <s v="Trail, Mr.  Brent"/>
    <n v="29.9"/>
    <x v="0"/>
    <n v="8.9600000000000009"/>
    <x v="0"/>
    <s v="Yes"/>
    <s v="No"/>
    <s v="No"/>
    <n v="0"/>
    <s v="No"/>
    <d v="1967-02-26T00:00:00"/>
    <x v="1106"/>
    <x v="2"/>
    <s v="tier - 2"/>
    <x v="3"/>
  </r>
  <r>
    <s v="Id1108"/>
    <s v="Benton, Ms.  Kelli M"/>
    <n v="23.18"/>
    <x v="2"/>
    <n v="6.96"/>
    <x v="0"/>
    <s v="Yes"/>
    <s v="No"/>
    <s v="No"/>
    <n v="2"/>
    <s v="No"/>
    <d v="1970-01-24T00:00:00"/>
    <x v="1107"/>
    <x v="2"/>
    <s v="tier - 1"/>
    <x v="2"/>
  </r>
  <r>
    <s v="Id1109"/>
    <s v="Bauman, Mrs.  Sheridan H"/>
    <n v="33.020000000000003"/>
    <x v="0"/>
    <n v="5.07"/>
    <x v="2"/>
    <s v="Yes"/>
    <s v="No"/>
    <s v="No"/>
    <n v="0"/>
    <s v="No"/>
    <d v="1985-12-16T00:00:00"/>
    <x v="1108"/>
    <x v="2"/>
    <s v="tier - 2"/>
    <x v="12"/>
  </r>
  <r>
    <s v="Id1110"/>
    <s v="Bakula, Mrs.  Sarah M."/>
    <n v="27.29"/>
    <x v="1"/>
    <n v="5.85"/>
    <x v="1"/>
    <s v="No"/>
    <s v="No"/>
    <s v="No"/>
    <n v="2"/>
    <s v="No"/>
    <d v="1972-11-10T00:00:00"/>
    <x v="1109"/>
    <x v="2"/>
    <s v="tier - 3"/>
    <x v="15"/>
  </r>
  <r>
    <s v="Id1111"/>
    <s v="Edwards, Ms.  Jennifer"/>
    <n v="23.18"/>
    <x v="2"/>
    <n v="10.56"/>
    <x v="0"/>
    <s v="No"/>
    <s v="No"/>
    <s v="No"/>
    <n v="2"/>
    <s v="No"/>
    <d v="1973-10-13T00:00:00"/>
    <x v="1110"/>
    <x v="2"/>
    <s v="tier - 2"/>
    <x v="1"/>
  </r>
  <r>
    <s v="Id1112"/>
    <s v="Davis, Mrs.  Laura J"/>
    <n v="32.659999999999997"/>
    <x v="0"/>
    <n v="8.92"/>
    <x v="0"/>
    <s v="Yes"/>
    <s v="No"/>
    <s v="No"/>
    <n v="0"/>
    <s v="No"/>
    <d v="1981-09-12T00:00:00"/>
    <x v="1111"/>
    <x v="2"/>
    <s v="tier - 1"/>
    <x v="15"/>
  </r>
  <r>
    <s v="Id1113"/>
    <s v="Weiler, Mr.  Thomas"/>
    <n v="30.78"/>
    <x v="0"/>
    <n v="8.6300000000000008"/>
    <x v="0"/>
    <s v="No"/>
    <s v="No"/>
    <s v="No"/>
    <n v="0"/>
    <s v="No"/>
    <d v="1974-08-30T00:00:00"/>
    <x v="1112"/>
    <x v="2"/>
    <s v="tier - 1"/>
    <x v="4"/>
  </r>
  <r>
    <s v="Id1114"/>
    <s v="Schaaf, Ms.  Gisele"/>
    <n v="47.2"/>
    <x v="0"/>
    <n v="6.29"/>
    <x v="1"/>
    <s v="Yes"/>
    <s v="No"/>
    <s v="Yes"/>
    <n v="1"/>
    <s v="No"/>
    <d v="1997-07-05T00:00:00"/>
    <x v="1113"/>
    <x v="2"/>
    <s v="tier - 2"/>
    <x v="1"/>
  </r>
  <r>
    <s v="Id1115"/>
    <s v="Sack, Ms.  Myra L"/>
    <n v="31.6"/>
    <x v="0"/>
    <n v="5.75"/>
    <x v="1"/>
    <s v="No"/>
    <s v="No"/>
    <s v="No"/>
    <n v="2"/>
    <s v="No"/>
    <d v="1972-06-16T00:00:00"/>
    <x v="1114"/>
    <x v="2"/>
    <s v="tier - 3"/>
    <x v="3"/>
  </r>
  <r>
    <s v="Id1116"/>
    <s v="Chenard, Ms.  Melissa M."/>
    <n v="33.914999999999999"/>
    <x v="0"/>
    <n v="6.66"/>
    <x v="0"/>
    <s v="Yes"/>
    <s v="No"/>
    <s v="No"/>
    <n v="1"/>
    <s v="No"/>
    <d v="1975-05-02T00:00:00"/>
    <x v="1115"/>
    <x v="2"/>
    <s v="tier - 3"/>
    <x v="1"/>
  </r>
  <r>
    <s v="Id1117"/>
    <s v="Williamson, Ms.  Eleanor F."/>
    <n v="23.54"/>
    <x v="2"/>
    <n v="5.0999999999999996"/>
    <x v="2"/>
    <s v="No"/>
    <s v="No"/>
    <s v="No"/>
    <n v="2"/>
    <s v="No"/>
    <d v="1972-04-08T00:00:00"/>
    <x v="1116"/>
    <x v="2"/>
    <s v="tier - 1"/>
    <x v="0"/>
  </r>
  <r>
    <s v="Id1118"/>
    <s v="Dollas, Ms.  Elizabeth"/>
    <n v="27.074999999999999"/>
    <x v="1"/>
    <n v="4.41"/>
    <x v="2"/>
    <s v="No"/>
    <s v="No"/>
    <s v="No"/>
    <n v="2"/>
    <s v="No"/>
    <d v="1972-03-19T00:00:00"/>
    <x v="1117"/>
    <x v="2"/>
    <s v="tier - 1"/>
    <x v="2"/>
  </r>
  <r>
    <s v="Id1119"/>
    <s v="Sprague, Mr.  Kenneth"/>
    <n v="25.8"/>
    <x v="1"/>
    <n v="5.52"/>
    <x v="2"/>
    <s v="Yes"/>
    <s v="No"/>
    <s v="No"/>
    <n v="0"/>
    <s v="No"/>
    <d v="1976-02-19T00:00:00"/>
    <x v="1118"/>
    <x v="2"/>
    <s v="tier - 2"/>
    <x v="3"/>
  </r>
  <r>
    <s v="Id1120"/>
    <s v="Michell, Mr.  Robert G."/>
    <n v="36.1"/>
    <x v="0"/>
    <n v="4.62"/>
    <x v="2"/>
    <s v="Yes"/>
    <s v="No"/>
    <s v="Yes"/>
    <n v="1"/>
    <s v="No"/>
    <d v="1969-01-03T00:00:00"/>
    <x v="1119"/>
    <x v="2"/>
    <s v="tier - 3"/>
    <x v="3"/>
  </r>
  <r>
    <s v="Id1121"/>
    <s v="Datwyler, Mr.  Thomas C."/>
    <n v="30.495000000000001"/>
    <x v="0"/>
    <n v="5.74"/>
    <x v="1"/>
    <s v="Yes"/>
    <s v="No"/>
    <s v="Yes"/>
    <n v="1"/>
    <s v="No"/>
    <d v="1969-12-27T00:00:00"/>
    <x v="1120"/>
    <x v="2"/>
    <s v="tier - 1"/>
    <x v="6"/>
  </r>
  <r>
    <s v="Id1122"/>
    <s v="Mead, Mr.  Matthew J."/>
    <n v="21.4"/>
    <x v="2"/>
    <n v="6.3"/>
    <x v="1"/>
    <s v="Yes"/>
    <s v="No"/>
    <s v="Yes"/>
    <n v="1"/>
    <s v="No"/>
    <d v="1969-11-22T00:00:00"/>
    <x v="1121"/>
    <x v="2"/>
    <s v="tier - 2"/>
    <x v="3"/>
  </r>
  <r>
    <s v="Id1123"/>
    <s v="Kennedy, Ms.  Mallory D."/>
    <n v="32.299999999999997"/>
    <x v="0"/>
    <n v="10.27"/>
    <x v="0"/>
    <s v="No"/>
    <s v="No"/>
    <s v="No"/>
    <n v="0"/>
    <s v="No"/>
    <d v="1974-10-30T00:00:00"/>
    <x v="1122"/>
    <x v="2"/>
    <s v="tier - 2"/>
    <x v="2"/>
  </r>
  <r>
    <s v="Id1124"/>
    <s v="Czech, Mr.  Christopher D."/>
    <n v="29.78"/>
    <x v="1"/>
    <n v="5.85"/>
    <x v="1"/>
    <s v="No"/>
    <s v="No"/>
    <s v="Yes"/>
    <n v="1"/>
    <s v="No"/>
    <d v="1979-09-28T00:00:00"/>
    <x v="1123"/>
    <x v="2"/>
    <s v="tier - 1"/>
    <x v="14"/>
  </r>
  <r>
    <s v="Id1125"/>
    <s v="O'Brien, Mrs.  Jamie"/>
    <n v="34.76"/>
    <x v="0"/>
    <n v="5.92"/>
    <x v="1"/>
    <s v="Yes"/>
    <s v="No"/>
    <s v="No"/>
    <n v="1"/>
    <s v="No"/>
    <d v="1988-08-03T00:00:00"/>
    <x v="1124"/>
    <x v="2"/>
    <s v="tier - 3"/>
    <x v="12"/>
  </r>
  <r>
    <s v="Id1126"/>
    <s v="Bachman, Ms.  Ariell"/>
    <n v="18.335000000000001"/>
    <x v="3"/>
    <n v="10.01"/>
    <x v="0"/>
    <s v="Yes"/>
    <s v="No"/>
    <s v="No"/>
    <n v="2"/>
    <s v="No"/>
    <d v="1970-07-11T00:00:00"/>
    <x v="1125"/>
    <x v="1"/>
    <s v="tier - 3"/>
    <x v="1"/>
  </r>
  <r>
    <s v="Id1127"/>
    <s v="Bednar, Mr.  Christopher"/>
    <n v="32.299999999999997"/>
    <x v="0"/>
    <n v="9.59"/>
    <x v="0"/>
    <s v="No"/>
    <s v="No"/>
    <s v="No"/>
    <n v="0"/>
    <s v="No"/>
    <d v="1971-06-06T00:00:00"/>
    <x v="1126"/>
    <x v="1"/>
    <s v="tier - 2"/>
    <x v="9"/>
  </r>
  <r>
    <s v="Id1128"/>
    <s v="Daye, Mr.  Ryan"/>
    <n v="27.74"/>
    <x v="1"/>
    <n v="10.37"/>
    <x v="0"/>
    <s v="No"/>
    <s v="No"/>
    <s v="No"/>
    <n v="0"/>
    <s v="No"/>
    <d v="1971-05-26T00:00:00"/>
    <x v="1127"/>
    <x v="1"/>
    <s v="tier - 3"/>
    <x v="11"/>
  </r>
  <r>
    <s v="Id1129"/>
    <s v="Clarke, Mr.  Thomas B."/>
    <n v="24"/>
    <x v="2"/>
    <n v="4.01"/>
    <x v="2"/>
    <s v="Yes"/>
    <s v="No"/>
    <s v="No"/>
    <n v="1"/>
    <s v="No"/>
    <d v="1964-04-11T00:00:00"/>
    <x v="1128"/>
    <x v="2"/>
    <s v="tier - 3"/>
    <x v="0"/>
  </r>
  <r>
    <s v="Id1130"/>
    <s v="Koren, Ms.  Katie"/>
    <n v="31.78"/>
    <x v="0"/>
    <n v="4.24"/>
    <x v="2"/>
    <s v="Yes"/>
    <s v="No"/>
    <s v="Yes"/>
    <n v="1"/>
    <s v="No"/>
    <d v="1983-03-03T00:00:00"/>
    <x v="1129"/>
    <x v="1"/>
    <s v="tier - 2"/>
    <x v="1"/>
  </r>
  <r>
    <s v="Id1131"/>
    <s v="Kuramoto, Mrs.  Rachelle L"/>
    <n v="32.25"/>
    <x v="0"/>
    <n v="5.36"/>
    <x v="2"/>
    <s v="Yes"/>
    <s v="No"/>
    <s v="No"/>
    <n v="0"/>
    <s v="No"/>
    <d v="1985-02-19T00:00:00"/>
    <x v="1130"/>
    <x v="1"/>
    <s v="tier - 3"/>
    <x v="15"/>
  </r>
  <r>
    <s v="Id1132"/>
    <s v="Lynn, Ms.  Colleen"/>
    <n v="30.114999999999998"/>
    <x v="0"/>
    <n v="4.99"/>
    <x v="2"/>
    <s v="No"/>
    <s v="No"/>
    <s v="No"/>
    <n v="2"/>
    <s v="No"/>
    <d v="1972-01-14T00:00:00"/>
    <x v="1131"/>
    <x v="1"/>
    <s v="tier - 3"/>
    <x v="1"/>
  </r>
  <r>
    <s v="Id1133"/>
    <s v="Dierksen, Mr.  Gregory A"/>
    <n v="22.41"/>
    <x v="2"/>
    <n v="8.68"/>
    <x v="0"/>
    <s v="No"/>
    <s v="No"/>
    <s v="No"/>
    <n v="0"/>
    <s v="No"/>
    <d v="1962-12-17T00:00:00"/>
    <x v="1132"/>
    <x v="2"/>
    <s v="tier - 2"/>
    <x v="0"/>
  </r>
  <r>
    <s v="Id1134"/>
    <s v="Zoeller, Ms.  Lara"/>
    <n v="45.72"/>
    <x v="0"/>
    <n v="4.2300000000000004"/>
    <x v="2"/>
    <s v="Yes"/>
    <s v="No"/>
    <s v="No"/>
    <n v="0"/>
    <s v="No"/>
    <d v="1996-11-08T00:00:00"/>
    <x v="1133"/>
    <x v="1"/>
    <s v="tier - 3"/>
    <x v="1"/>
  </r>
  <r>
    <s v="Id1135"/>
    <s v="Flesch, Ms.  Megan"/>
    <n v="25"/>
    <x v="1"/>
    <n v="5.32"/>
    <x v="2"/>
    <s v="Yes"/>
    <s v="No"/>
    <s v="No"/>
    <n v="2"/>
    <s v="No"/>
    <d v="1966-10-05T00:00:00"/>
    <x v="1134"/>
    <x v="2"/>
    <s v="tier - 3"/>
    <x v="0"/>
  </r>
  <r>
    <s v="Id1136"/>
    <s v="Maltby, Ms.  Sara"/>
    <n v="39.5"/>
    <x v="0"/>
    <n v="6.66"/>
    <x v="0"/>
    <s v="No"/>
    <s v="No"/>
    <s v="No"/>
    <n v="0"/>
    <s v="No"/>
    <d v="1971-09-08T00:00:00"/>
    <x v="1135"/>
    <x v="1"/>
    <s v="tier - 3"/>
    <x v="3"/>
  </r>
  <r>
    <s v="Id1137"/>
    <s v="Custance, Ms.  Lucie J."/>
    <n v="37.729999999999997"/>
    <x v="0"/>
    <n v="7.4"/>
    <x v="0"/>
    <s v="No"/>
    <s v="No"/>
    <s v="No"/>
    <n v="0"/>
    <s v="No"/>
    <d v="1971-08-03T00:00:00"/>
    <x v="1136"/>
    <x v="1"/>
    <s v="tier - 1"/>
    <x v="0"/>
  </r>
  <r>
    <s v="Id1138"/>
    <s v="Choi, Ms.  Elizabeth S."/>
    <n v="40.659999999999997"/>
    <x v="0"/>
    <n v="10.08"/>
    <x v="0"/>
    <s v="No"/>
    <s v="No"/>
    <s v="No"/>
    <n v="0"/>
    <s v="No"/>
    <d v="1971-07-03T00:00:00"/>
    <x v="1137"/>
    <x v="1"/>
    <s v="tier - 3"/>
    <x v="2"/>
  </r>
  <r>
    <s v="Id1139"/>
    <s v="Barnett, Ms.  Carma S"/>
    <n v="34.200000000000003"/>
    <x v="0"/>
    <n v="8.58"/>
    <x v="0"/>
    <s v="No"/>
    <s v="No"/>
    <s v="No"/>
    <n v="0"/>
    <s v="No"/>
    <d v="1971-06-22T00:00:00"/>
    <x v="1138"/>
    <x v="1"/>
    <s v="tier - 2"/>
    <x v="3"/>
  </r>
  <r>
    <s v="Id1140"/>
    <s v="Proulx, Mr.  Ryan"/>
    <n v="46.51"/>
    <x v="0"/>
    <n v="5.84"/>
    <x v="1"/>
    <s v="No"/>
    <s v="No"/>
    <s v="No"/>
    <n v="1"/>
    <s v="No"/>
    <d v="1998-05-06T00:00:00"/>
    <x v="1139"/>
    <x v="1"/>
    <s v="tier - 2"/>
    <x v="8"/>
  </r>
  <r>
    <s v="Id1141"/>
    <s v="Hamilton, Mr.  Daniel"/>
    <n v="28.88"/>
    <x v="1"/>
    <n v="4.8600000000000003"/>
    <x v="2"/>
    <s v="Yes"/>
    <s v="No"/>
    <s v="Yes"/>
    <n v="1"/>
    <s v="No"/>
    <d v="1969-04-13T00:00:00"/>
    <x v="1140"/>
    <x v="2"/>
    <s v="tier - 3"/>
    <x v="1"/>
  </r>
  <r>
    <s v="Id1142"/>
    <s v="Lundine, Ms.  Sarah"/>
    <n v="33.914999999999999"/>
    <x v="0"/>
    <n v="11.52"/>
    <x v="0"/>
    <s v="No"/>
    <s v="No"/>
    <s v="No"/>
    <n v="0"/>
    <s v="No"/>
    <d v="1971-03-09T00:00:00"/>
    <x v="1141"/>
    <x v="1"/>
    <s v="tier - 3"/>
    <x v="2"/>
  </r>
  <r>
    <s v="Id1143"/>
    <s v="Paullin, Mr.  Matthew J"/>
    <n v="24.32"/>
    <x v="2"/>
    <n v="6.15"/>
    <x v="1"/>
    <s v="Yes"/>
    <s v="No"/>
    <s v="Yes"/>
    <n v="1"/>
    <s v="No"/>
    <d v="1969-02-20T00:00:00"/>
    <x v="1142"/>
    <x v="2"/>
    <s v="tier - 3"/>
    <x v="1"/>
  </r>
  <r>
    <s v="Id1144"/>
    <s v="Delucia, Ms.  Francesca"/>
    <n v="25.8"/>
    <x v="1"/>
    <n v="9.94"/>
    <x v="0"/>
    <s v="No"/>
    <s v="No"/>
    <s v="No"/>
    <n v="0"/>
    <s v="No"/>
    <d v="1971-01-17T00:00:00"/>
    <x v="1143"/>
    <x v="1"/>
    <s v="tier - 2"/>
    <x v="3"/>
  </r>
  <r>
    <s v="Id1145"/>
    <s v="Valentine, Ms.  Nicole"/>
    <n v="21.56"/>
    <x v="2"/>
    <n v="10.56"/>
    <x v="0"/>
    <s v="No"/>
    <s v="No"/>
    <s v="No"/>
    <n v="0"/>
    <s v="No"/>
    <d v="1971-12-23T00:00:00"/>
    <x v="1144"/>
    <x v="1"/>
    <s v="tier - 3"/>
    <x v="0"/>
  </r>
  <r>
    <s v="Id1146"/>
    <s v="Mohara, Mr.  Toshiyuki"/>
    <n v="31.6"/>
    <x v="0"/>
    <n v="6.79"/>
    <x v="0"/>
    <s v="No"/>
    <s v="No"/>
    <s v="No"/>
    <n v="0"/>
    <s v="No"/>
    <d v="1968-11-04T00:00:00"/>
    <x v="1145"/>
    <x v="2"/>
    <s v="tier - 3"/>
    <x v="3"/>
  </r>
  <r>
    <s v="Id1147"/>
    <s v="Fairbrother, Mr.  Tom L."/>
    <n v="42.93"/>
    <x v="0"/>
    <n v="4.8"/>
    <x v="2"/>
    <s v="No"/>
    <s v="No"/>
    <s v="No"/>
    <n v="1"/>
    <s v="No"/>
    <d v="1992-10-13T00:00:00"/>
    <x v="1146"/>
    <x v="1"/>
    <s v="tier - 1"/>
    <x v="1"/>
  </r>
  <r>
    <s v="Id1148"/>
    <s v="Fagan, Mr.  Brian"/>
    <n v="26.72"/>
    <x v="1"/>
    <n v="5.75"/>
    <x v="1"/>
    <s v="No"/>
    <s v="No"/>
    <s v="No"/>
    <n v="2"/>
    <s v="No"/>
    <d v="1972-09-26T00:00:00"/>
    <x v="1147"/>
    <x v="1"/>
    <s v="tier - 3"/>
    <x v="14"/>
  </r>
  <r>
    <s v="Id1149"/>
    <s v="Toth, Mr.  Matthew"/>
    <n v="26.67"/>
    <x v="1"/>
    <n v="5.81"/>
    <x v="1"/>
    <s v="No"/>
    <s v="No"/>
    <s v="No"/>
    <n v="2"/>
    <s v="No"/>
    <d v="1972-08-28T00:00:00"/>
    <x v="1148"/>
    <x v="1"/>
    <s v="tier - 2"/>
    <x v="14"/>
  </r>
  <r>
    <s v="Id1150"/>
    <s v="Guinn, Ms.  Julee"/>
    <n v="42.68"/>
    <x v="0"/>
    <n v="9.2799999999999994"/>
    <x v="0"/>
    <s v="No"/>
    <s v="No"/>
    <s v="No"/>
    <n v="2"/>
    <s v="No"/>
    <d v="1973-07-17T00:00:00"/>
    <x v="1149"/>
    <x v="1"/>
    <s v="tier - 1"/>
    <x v="0"/>
  </r>
  <r>
    <s v="Id1151"/>
    <s v="Rogers, Mr.  Christopher M."/>
    <n v="24.31"/>
    <x v="2"/>
    <n v="6.37"/>
    <x v="1"/>
    <s v="No"/>
    <s v="No"/>
    <s v="No"/>
    <n v="0"/>
    <s v="No"/>
    <d v="1977-06-07T00:00:00"/>
    <x v="1150"/>
    <x v="2"/>
    <s v="tier - 2"/>
    <x v="0"/>
  </r>
  <r>
    <s v="Id1152"/>
    <s v="Diviney, Mr.  Ciaran"/>
    <n v="44.75"/>
    <x v="0"/>
    <n v="5.09"/>
    <x v="2"/>
    <s v="Yes"/>
    <s v="No"/>
    <s v="No"/>
    <n v="0"/>
    <s v="No"/>
    <d v="1996-05-08T00:00:00"/>
    <x v="1151"/>
    <x v="1"/>
    <s v="tier - 3"/>
    <x v="8"/>
  </r>
  <r>
    <s v="Id1153"/>
    <s v="Marlatt, Ms.  Kara"/>
    <n v="30.78"/>
    <x v="0"/>
    <n v="7.94"/>
    <x v="0"/>
    <s v="No"/>
    <s v="No"/>
    <s v="No"/>
    <n v="2"/>
    <s v="No"/>
    <d v="1973-04-07T00:00:00"/>
    <x v="1152"/>
    <x v="1"/>
    <s v="tier - 2"/>
    <x v="2"/>
  </r>
  <r>
    <s v="Id1154"/>
    <s v="Ohler, Ms.  Makie"/>
    <n v="21.86"/>
    <x v="2"/>
    <n v="10.95"/>
    <x v="0"/>
    <s v="No"/>
    <s v="No"/>
    <s v="No"/>
    <n v="0"/>
    <s v="No"/>
    <d v="1965-03-05T00:00:00"/>
    <x v="1153"/>
    <x v="2"/>
    <s v="tier - 1"/>
    <x v="1"/>
  </r>
  <r>
    <s v="Id1155"/>
    <s v="Mossler, Ms.  Emily E"/>
    <n v="49.09"/>
    <x v="0"/>
    <n v="6.3"/>
    <x v="1"/>
    <s v="Yes"/>
    <s v="No"/>
    <s v="No"/>
    <n v="0"/>
    <s v="No"/>
    <d v="2001-02-14T00:00:00"/>
    <x v="1154"/>
    <x v="1"/>
    <s v="tier - 2"/>
    <x v="1"/>
  </r>
  <r>
    <s v="Id1156"/>
    <s v="Segall, Mr.  Cary"/>
    <n v="47.74"/>
    <x v="0"/>
    <n v="8.0500000000000007"/>
    <x v="0"/>
    <s v="Yes"/>
    <s v="No"/>
    <s v="No"/>
    <n v="2"/>
    <s v="No"/>
    <d v="1970-01-04T00:00:00"/>
    <x v="1155"/>
    <x v="1"/>
    <s v="tier - 1"/>
    <x v="0"/>
  </r>
  <r>
    <s v="Id1157"/>
    <s v="Sprieser, Mr.  Steven"/>
    <n v="30.2"/>
    <x v="0"/>
    <n v="9.8800000000000008"/>
    <x v="0"/>
    <s v="Yes"/>
    <s v="No"/>
    <s v="No"/>
    <n v="2"/>
    <s v="No"/>
    <d v="1970-12-18T00:00:00"/>
    <x v="1156"/>
    <x v="2"/>
    <s v="tier - 1"/>
    <x v="3"/>
  </r>
  <r>
    <s v="Id1158"/>
    <s v="Blanco, Mr.  Jose Antonio Sr."/>
    <n v="33.25"/>
    <x v="0"/>
    <n v="7.42"/>
    <x v="0"/>
    <s v="Yes"/>
    <s v="No"/>
    <s v="No"/>
    <n v="2"/>
    <s v="No"/>
    <d v="1970-11-12T00:00:00"/>
    <x v="1157"/>
    <x v="2"/>
    <s v="tier - 1"/>
    <x v="4"/>
  </r>
  <r>
    <s v="Id1159"/>
    <s v="Sheptock, Ms.  Tatiana"/>
    <n v="26.6"/>
    <x v="1"/>
    <n v="8.4499999999999993"/>
    <x v="0"/>
    <s v="Yes"/>
    <s v="No"/>
    <s v="No"/>
    <n v="1"/>
    <s v="No"/>
    <d v="1975-10-27T00:00:00"/>
    <x v="1158"/>
    <x v="1"/>
    <s v="tier - 1"/>
    <x v="2"/>
  </r>
  <r>
    <s v="Id1160"/>
    <s v="Chruniak, Mr.  Dan T."/>
    <n v="26.35"/>
    <x v="1"/>
    <n v="6.21"/>
    <x v="1"/>
    <s v="No"/>
    <s v="No"/>
    <s v="No"/>
    <n v="2"/>
    <s v="No"/>
    <d v="1972-09-10T00:00:00"/>
    <x v="1159"/>
    <x v="1"/>
    <s v="tier - 1"/>
    <x v="14"/>
  </r>
  <r>
    <s v="Id1161"/>
    <s v="Miller, Ms.  Liisa A."/>
    <n v="39.994999999999997"/>
    <x v="0"/>
    <n v="4.6500000000000004"/>
    <x v="2"/>
    <s v="No"/>
    <s v="No"/>
    <s v="No"/>
    <n v="0"/>
    <s v="No"/>
    <d v="1977-08-19T00:00:00"/>
    <x v="1160"/>
    <x v="1"/>
    <s v="tier - 3"/>
    <x v="2"/>
  </r>
  <r>
    <s v="Id1162"/>
    <s v="Theis, Ms.  Kathryn E."/>
    <n v="22.92"/>
    <x v="2"/>
    <n v="5.87"/>
    <x v="1"/>
    <s v="Yes"/>
    <s v="No"/>
    <s v="No"/>
    <n v="1"/>
    <s v="No"/>
    <d v="1964-07-07T00:00:00"/>
    <x v="1161"/>
    <x v="2"/>
    <s v="tier - 3"/>
    <x v="0"/>
  </r>
  <r>
    <s v="Id1163"/>
    <s v="Sadler, Mr.  Maxwell"/>
    <n v="24.78"/>
    <x v="2"/>
    <n v="4.24"/>
    <x v="2"/>
    <s v="Yes"/>
    <s v="No"/>
    <s v="No"/>
    <n v="2"/>
    <s v="No"/>
    <d v="1966-06-16T00:00:00"/>
    <x v="1162"/>
    <x v="2"/>
    <s v="tier - 2"/>
    <x v="0"/>
  </r>
  <r>
    <s v="Id1164"/>
    <s v="Auger, Ms.  Pascale"/>
    <n v="34.07"/>
    <x v="0"/>
    <n v="7.81"/>
    <x v="0"/>
    <s v="Yes"/>
    <s v="No"/>
    <s v="No"/>
    <n v="0"/>
    <s v="No"/>
    <d v="1981-05-08T00:00:00"/>
    <x v="1163"/>
    <x v="1"/>
    <s v="tier - 3"/>
    <x v="3"/>
  </r>
  <r>
    <s v="Id1165"/>
    <s v="Steadman, Ms.  Becca"/>
    <n v="30.14"/>
    <x v="0"/>
    <n v="9.85"/>
    <x v="0"/>
    <s v="No"/>
    <s v="No"/>
    <s v="No"/>
    <n v="0"/>
    <s v="No"/>
    <d v="1974-04-08T00:00:00"/>
    <x v="1164"/>
    <x v="1"/>
    <s v="tier - 2"/>
    <x v="3"/>
  </r>
  <r>
    <s v="Id1166"/>
    <s v="McCarron, Ms.  Grace"/>
    <n v="18.05"/>
    <x v="3"/>
    <n v="6.94"/>
    <x v="0"/>
    <s v="No"/>
    <s v="No"/>
    <s v="No"/>
    <n v="0"/>
    <s v="No"/>
    <d v="1971-03-19T00:00:00"/>
    <x v="1165"/>
    <x v="1"/>
    <s v="tier - 1"/>
    <x v="1"/>
  </r>
  <r>
    <s v="Id1167"/>
    <s v="Roecker, Ms.  Samantha"/>
    <n v="37.4"/>
    <x v="0"/>
    <n v="11.3"/>
    <x v="0"/>
    <s v="Yes"/>
    <s v="No"/>
    <s v="No"/>
    <n v="2"/>
    <s v="No"/>
    <d v="1970-03-02T00:00:00"/>
    <x v="1166"/>
    <x v="1"/>
    <s v="tier - 2"/>
    <x v="3"/>
  </r>
  <r>
    <s v="Id1168"/>
    <s v="Giumarra, Mrs.  Nicole R."/>
    <n v="25.75"/>
    <x v="1"/>
    <n v="9.23"/>
    <x v="0"/>
    <s v="No"/>
    <s v="No"/>
    <s v="No"/>
    <n v="0"/>
    <s v="No"/>
    <d v="1968-01-22T00:00:00"/>
    <x v="1167"/>
    <x v="2"/>
    <s v="tier - 2"/>
    <x v="0"/>
  </r>
  <r>
    <s v="Id1169"/>
    <s v="Peters, Mr.  David W"/>
    <n v="32.299999999999997"/>
    <x v="0"/>
    <n v="4.37"/>
    <x v="2"/>
    <s v="No"/>
    <s v="No"/>
    <s v="No"/>
    <n v="2"/>
    <s v="No"/>
    <d v="1972-12-23T00:00:00"/>
    <x v="1168"/>
    <x v="1"/>
    <s v="tier - 2"/>
    <x v="3"/>
  </r>
  <r>
    <s v="Id1170"/>
    <s v="Bower, Mr.  Grant"/>
    <n v="28.61"/>
    <x v="1"/>
    <n v="5.76"/>
    <x v="1"/>
    <s v="No"/>
    <s v="No"/>
    <s v="Yes"/>
    <n v="1"/>
    <s v="No"/>
    <d v="1979-11-19T00:00:00"/>
    <x v="1169"/>
    <x v="1"/>
    <s v="tier - 2"/>
    <x v="14"/>
  </r>
  <r>
    <s v="Id1171"/>
    <s v="Chen, Mrs.  Sophia"/>
    <n v="45.41"/>
    <x v="0"/>
    <n v="4.96"/>
    <x v="2"/>
    <s v="No"/>
    <s v="No"/>
    <s v="No"/>
    <n v="1"/>
    <s v="No"/>
    <d v="1998-10-23T00:00:00"/>
    <x v="1170"/>
    <x v="1"/>
    <s v="tier - 2"/>
    <x v="12"/>
  </r>
  <r>
    <s v="Id1172"/>
    <s v="Capriccioso, Ms.  Christina"/>
    <n v="31.2"/>
    <x v="0"/>
    <n v="11.04"/>
    <x v="0"/>
    <s v="Yes"/>
    <s v="No"/>
    <s v="No"/>
    <n v="2"/>
    <s v="No"/>
    <d v="1970-09-16T00:00:00"/>
    <x v="1171"/>
    <x v="1"/>
    <s v="tier - 3"/>
    <x v="3"/>
  </r>
  <r>
    <s v="Id1173"/>
    <s v="Starbuck, Mr.  Sam L."/>
    <n v="29.83"/>
    <x v="1"/>
    <n v="7.81"/>
    <x v="0"/>
    <s v="Yes"/>
    <s v="No"/>
    <s v="No"/>
    <n v="1"/>
    <s v="No"/>
    <d v="1975-08-29T00:00:00"/>
    <x v="1172"/>
    <x v="2"/>
    <s v="tier - 3"/>
    <x v="1"/>
  </r>
  <r>
    <s v="Id1174"/>
    <s v="McMahon, Mrs.  Haley R."/>
    <n v="29.06"/>
    <x v="1"/>
    <n v="4.55"/>
    <x v="2"/>
    <s v="No"/>
    <s v="No"/>
    <s v="No"/>
    <n v="0"/>
    <s v="No"/>
    <d v="1982-07-29T00:00:00"/>
    <x v="1173"/>
    <x v="1"/>
    <s v="tier - 1"/>
    <x v="15"/>
  </r>
  <r>
    <s v="Id1175"/>
    <s v="Rissell, Mr.  Ethan"/>
    <n v="27.454999999999998"/>
    <x v="1"/>
    <n v="6.13"/>
    <x v="1"/>
    <s v="No"/>
    <s v="No"/>
    <s v="No"/>
    <n v="2"/>
    <s v="No"/>
    <d v="1972-06-27T00:00:00"/>
    <x v="1174"/>
    <x v="2"/>
    <s v="tier - 3"/>
    <x v="4"/>
  </r>
  <r>
    <s v="Id1176"/>
    <s v="Kromroy, Mr.  Andrew W"/>
    <n v="23.01"/>
    <x v="2"/>
    <n v="6.04"/>
    <x v="1"/>
    <s v="Yes"/>
    <s v="No"/>
    <s v="No"/>
    <n v="1"/>
    <s v="No"/>
    <d v="1964-05-15T00:00:00"/>
    <x v="1175"/>
    <x v="2"/>
    <s v="tier - 3"/>
    <x v="0"/>
  </r>
  <r>
    <s v="Id1177"/>
    <s v="Manfredi, Mr.  Mark G"/>
    <n v="31.39"/>
    <x v="0"/>
    <n v="8.85"/>
    <x v="0"/>
    <s v="Yes"/>
    <s v="No"/>
    <s v="No"/>
    <n v="0"/>
    <s v="No"/>
    <d v="1981-04-18T00:00:00"/>
    <x v="1176"/>
    <x v="1"/>
    <s v="tier - 1"/>
    <x v="14"/>
  </r>
  <r>
    <s v="Id1178"/>
    <s v="Manwaring, Ms.  Kasey E."/>
    <n v="34.770000000000003"/>
    <x v="0"/>
    <n v="10.54"/>
    <x v="0"/>
    <s v="No"/>
    <s v="No"/>
    <s v="No"/>
    <n v="2"/>
    <s v="No"/>
    <d v="1973-03-28T00:00:00"/>
    <x v="1177"/>
    <x v="1"/>
    <s v="tier - 3"/>
    <x v="1"/>
  </r>
  <r>
    <s v="Id1179"/>
    <s v="Tomaszewski, Mr.  Jeff"/>
    <n v="24.48"/>
    <x v="2"/>
    <n v="4.37"/>
    <x v="2"/>
    <s v="Yes"/>
    <s v="No"/>
    <s v="No"/>
    <n v="2"/>
    <s v="No"/>
    <d v="1966-02-04T00:00:00"/>
    <x v="1178"/>
    <x v="2"/>
    <s v="tier - 2"/>
    <x v="0"/>
  </r>
  <r>
    <s v="Id1180"/>
    <s v="Gannon, Ms.  Amy"/>
    <n v="22.61"/>
    <x v="2"/>
    <n v="9.6300000000000008"/>
    <x v="0"/>
    <s v="No"/>
    <s v="No"/>
    <s v="No"/>
    <n v="2"/>
    <s v="No"/>
    <d v="1973-01-01T00:00:00"/>
    <x v="1179"/>
    <x v="1"/>
    <s v="tier - 1"/>
    <x v="1"/>
  </r>
  <r>
    <s v="Id1181"/>
    <s v="Frye, Mr.  Adam"/>
    <n v="34.299999999999997"/>
    <x v="0"/>
    <n v="10.37"/>
    <x v="0"/>
    <s v="No"/>
    <s v="No"/>
    <s v="No"/>
    <n v="0"/>
    <s v="No"/>
    <d v="1974-12-14T00:00:00"/>
    <x v="1180"/>
    <x v="2"/>
    <s v="tier - 1"/>
    <x v="3"/>
  </r>
  <r>
    <s v="Id1182"/>
    <s v="Jenkins, Ms.  Kristin M"/>
    <n v="46.09"/>
    <x v="0"/>
    <n v="5.44"/>
    <x v="2"/>
    <s v="No"/>
    <s v="No"/>
    <s v="No"/>
    <n v="2"/>
    <s v="No"/>
    <d v="1972-11-22T00:00:00"/>
    <x v="1181"/>
    <x v="1"/>
    <s v="tier - 1"/>
    <x v="0"/>
  </r>
  <r>
    <s v="Id1183"/>
    <s v="Currier, Ms.  Mary-Lynn B."/>
    <n v="44.744999999999997"/>
    <x v="0"/>
    <n v="5.19"/>
    <x v="2"/>
    <s v="No"/>
    <s v="No"/>
    <s v="No"/>
    <n v="2"/>
    <s v="No"/>
    <d v="1972-10-22T00:00:00"/>
    <x v="1182"/>
    <x v="1"/>
    <s v="tier - 1"/>
    <x v="2"/>
  </r>
  <r>
    <s v="Id1184"/>
    <s v="Whittendale, Mrs.  Jamie A"/>
    <n v="26.33"/>
    <x v="1"/>
    <n v="11.8"/>
    <x v="0"/>
    <s v="Yes"/>
    <s v="No"/>
    <s v="No"/>
    <n v="1"/>
    <s v="No"/>
    <d v="1975-09-28T00:00:00"/>
    <x v="1183"/>
    <x v="1"/>
    <s v="tier - 2"/>
    <x v="2"/>
  </r>
  <r>
    <s v="Id1185"/>
    <s v="Rixe, Mr.  Jeffrey A."/>
    <n v="26.6"/>
    <x v="1"/>
    <n v="8.3800000000000008"/>
    <x v="0"/>
    <s v="No"/>
    <s v="No"/>
    <s v="No"/>
    <n v="2"/>
    <s v="No"/>
    <d v="1973-08-21T00:00:00"/>
    <x v="1184"/>
    <x v="1"/>
    <s v="tier - 3"/>
    <x v="14"/>
  </r>
  <r>
    <s v="Id1186"/>
    <s v="Ballon-Landa, Ms.  Nicole"/>
    <n v="27.5"/>
    <x v="1"/>
    <n v="7.58"/>
    <x v="0"/>
    <s v="No"/>
    <s v="No"/>
    <s v="No"/>
    <n v="0"/>
    <s v="No"/>
    <d v="1971-07-29T00:00:00"/>
    <x v="1185"/>
    <x v="1"/>
    <s v="tier - 2"/>
    <x v="3"/>
  </r>
  <r>
    <s v="Id1187"/>
    <s v="Zaferos, Ms.  Audrey"/>
    <n v="41.55"/>
    <x v="0"/>
    <n v="4.6100000000000003"/>
    <x v="2"/>
    <s v="No"/>
    <s v="No"/>
    <s v="No"/>
    <n v="1"/>
    <s v="No"/>
    <d v="1992-06-22T00:00:00"/>
    <x v="1186"/>
    <x v="1"/>
    <s v="tier - 1"/>
    <x v="1"/>
  </r>
  <r>
    <s v="Id1188"/>
    <s v="Jackson, Mr.  Jacob"/>
    <n v="41.47"/>
    <x v="0"/>
    <n v="4.7"/>
    <x v="2"/>
    <s v="Yes"/>
    <s v="No"/>
    <s v="Yes"/>
    <n v="1"/>
    <s v="No"/>
    <d v="1969-05-24T00:00:00"/>
    <x v="1187"/>
    <x v="2"/>
    <s v="tier - 2"/>
    <x v="0"/>
  </r>
  <r>
    <s v="Id1189"/>
    <s v="Evans Marke, Mr.  Daniel S"/>
    <n v="24.795000000000002"/>
    <x v="2"/>
    <n v="6.05"/>
    <x v="1"/>
    <s v="Yes"/>
    <s v="No"/>
    <s v="No"/>
    <n v="0"/>
    <s v="No"/>
    <d v="1976-04-28T00:00:00"/>
    <x v="1188"/>
    <x v="1"/>
    <s v="tier - 3"/>
    <x v="6"/>
  </r>
  <r>
    <s v="Id1190"/>
    <s v="Samland, Mr.  Marc C."/>
    <n v="29.48"/>
    <x v="1"/>
    <n v="5.63"/>
    <x v="2"/>
    <s v="Yes"/>
    <s v="No"/>
    <s v="Yes"/>
    <n v="1"/>
    <s v="No"/>
    <d v="1969-03-04T00:00:00"/>
    <x v="1189"/>
    <x v="1"/>
    <s v="tier - 2"/>
    <x v="0"/>
  </r>
  <r>
    <s v="Id1191"/>
    <s v="Shapiro, Mr.  Mark S"/>
    <n v="28.09"/>
    <x v="1"/>
    <n v="6.06"/>
    <x v="1"/>
    <s v="No"/>
    <s v="No"/>
    <s v="Yes"/>
    <n v="1"/>
    <s v="No"/>
    <d v="1979-02-17T00:00:00"/>
    <x v="1190"/>
    <x v="1"/>
    <s v="tier - 2"/>
    <x v="14"/>
  </r>
  <r>
    <s v="Id1192"/>
    <s v="Snitzer, Mr.  Dan"/>
    <n v="32.729999999999997"/>
    <x v="0"/>
    <n v="5.19"/>
    <x v="2"/>
    <s v="No"/>
    <s v="No"/>
    <s v="No"/>
    <n v="1"/>
    <s v="No"/>
    <d v="1987-01-14T00:00:00"/>
    <x v="1191"/>
    <x v="1"/>
    <s v="tier - 3"/>
    <x v="14"/>
  </r>
  <r>
    <s v="Id1193"/>
    <s v="Herra Arroyo, Ms.  Gabriela"/>
    <n v="27.36"/>
    <x v="1"/>
    <n v="8.9600000000000009"/>
    <x v="0"/>
    <s v="No"/>
    <s v="No"/>
    <s v="No"/>
    <n v="0"/>
    <s v="No"/>
    <d v="1974-12-08T00:00:00"/>
    <x v="1192"/>
    <x v="1"/>
    <s v="tier - 3"/>
    <x v="2"/>
  </r>
  <r>
    <s v="Id1194"/>
    <s v="Watters, Ms.  Amanda"/>
    <n v="27.265000000000001"/>
    <x v="1"/>
    <n v="11.39"/>
    <x v="0"/>
    <s v="No"/>
    <s v="No"/>
    <s v="No"/>
    <n v="0"/>
    <s v="No"/>
    <d v="1974-11-27T00:00:00"/>
    <x v="1193"/>
    <x v="1"/>
    <s v="tier - 1"/>
    <x v="2"/>
  </r>
  <r>
    <s v="Id1195"/>
    <s v="Steele-Belkin, Ms.  Dara"/>
    <n v="48.07"/>
    <x v="0"/>
    <n v="4.0599999999999996"/>
    <x v="2"/>
    <s v="Yes"/>
    <s v="No"/>
    <s v="No"/>
    <n v="0"/>
    <s v="No"/>
    <d v="1976-10-03T00:00:00"/>
    <x v="1194"/>
    <x v="1"/>
    <s v="tier - 1"/>
    <x v="2"/>
  </r>
  <r>
    <s v="Id1196"/>
    <s v="Christensen, Ms.  Rachelle R"/>
    <n v="30.8"/>
    <x v="0"/>
    <n v="5.23"/>
    <x v="2"/>
    <s v="Yes"/>
    <s v="No"/>
    <s v="No"/>
    <n v="0"/>
    <s v="No"/>
    <d v="1976-09-30T00:00:00"/>
    <x v="1195"/>
    <x v="1"/>
    <s v="tier - 2"/>
    <x v="3"/>
  </r>
  <r>
    <s v="Id1197"/>
    <s v="Hodge, Ms.  Brenda J"/>
    <n v="32.299999999999997"/>
    <x v="0"/>
    <n v="5.05"/>
    <x v="2"/>
    <s v="Yes"/>
    <s v="No"/>
    <s v="No"/>
    <n v="0"/>
    <s v="No"/>
    <d v="1976-08-17T00:00:00"/>
    <x v="1196"/>
    <x v="1"/>
    <s v="tier - 3"/>
    <x v="2"/>
  </r>
  <r>
    <s v="Id1198"/>
    <s v="Rusterholz, Mr.  Tim"/>
    <n v="39.700000000000003"/>
    <x v="0"/>
    <n v="7.34"/>
    <x v="0"/>
    <s v="No"/>
    <s v="No"/>
    <s v="No"/>
    <n v="0"/>
    <s v="No"/>
    <d v="1971-07-20T00:00:00"/>
    <x v="1197"/>
    <x v="2"/>
    <s v="tier - 3"/>
    <x v="3"/>
  </r>
  <r>
    <s v="Id1199"/>
    <s v="Lafrance, Mr.  Sylvain"/>
    <n v="35.97"/>
    <x v="0"/>
    <n v="8.1300000000000008"/>
    <x v="0"/>
    <s v="No"/>
    <s v="No"/>
    <s v="No"/>
    <n v="0"/>
    <s v="No"/>
    <d v="1971-06-29T00:00:00"/>
    <x v="1198"/>
    <x v="2"/>
    <s v="tier - 2"/>
    <x v="0"/>
  </r>
  <r>
    <s v="Id1200"/>
    <s v="Hallis, Mrs.  Lisa M"/>
    <n v="25.86"/>
    <x v="1"/>
    <n v="6.68"/>
    <x v="0"/>
    <s v="Yes"/>
    <s v="No"/>
    <s v="No"/>
    <n v="1"/>
    <s v="No"/>
    <d v="1975-05-02T00:00:00"/>
    <x v="1199"/>
    <x v="1"/>
    <s v="tier - 2"/>
    <x v="2"/>
  </r>
  <r>
    <s v="Id1201"/>
    <s v="Marshall, Mr.  Ryan"/>
    <n v="30.03"/>
    <x v="0"/>
    <n v="11.51"/>
    <x v="0"/>
    <s v="No"/>
    <s v="No"/>
    <s v="No"/>
    <n v="0"/>
    <s v="No"/>
    <d v="1971-04-26T00:00:00"/>
    <x v="1200"/>
    <x v="1"/>
    <s v="tier - 1"/>
    <x v="0"/>
  </r>
  <r>
    <s v="Id1202"/>
    <s v="Salowitz, Mrs.  Kaitlin M"/>
    <n v="25.76"/>
    <x v="1"/>
    <n v="6.02"/>
    <x v="1"/>
    <s v="Yes"/>
    <s v="No"/>
    <s v="Yes"/>
    <n v="1"/>
    <s v="No"/>
    <d v="1969-03-24T00:00:00"/>
    <x v="1201"/>
    <x v="1"/>
    <s v="tier - 3"/>
    <x v="0"/>
  </r>
  <r>
    <s v="Id1203"/>
    <s v="Blake, Mr.  William R."/>
    <n v="22.42"/>
    <x v="2"/>
    <n v="7.96"/>
    <x v="0"/>
    <s v="No"/>
    <s v="No"/>
    <s v="No"/>
    <n v="0"/>
    <s v="No"/>
    <d v="1971-02-08T00:00:00"/>
    <x v="1202"/>
    <x v="2"/>
    <s v="tier - 1"/>
    <x v="4"/>
  </r>
  <r>
    <s v="Id1204"/>
    <s v="Langerak, Mr.  Bruce"/>
    <n v="33.18"/>
    <x v="0"/>
    <n v="6.01"/>
    <x v="1"/>
    <s v="Yes"/>
    <s v="No"/>
    <s v="No"/>
    <n v="1"/>
    <s v="No"/>
    <d v="1988-01-01T00:00:00"/>
    <x v="1203"/>
    <x v="1"/>
    <s v="tier - 1"/>
    <x v="14"/>
  </r>
  <r>
    <s v="Id1205"/>
    <s v="Bonilla, Mrs.  Veronica"/>
    <n v="43.04"/>
    <x v="0"/>
    <n v="5.9"/>
    <x v="1"/>
    <s v="Yes"/>
    <s v="No"/>
    <s v="No"/>
    <n v="0"/>
    <s v="No"/>
    <d v="1996-12-12T00:00:00"/>
    <x v="1204"/>
    <x v="1"/>
    <s v="tier - 1"/>
    <x v="12"/>
  </r>
  <r>
    <s v="Id1206"/>
    <s v="Ciabattoni, Mr.  Warren"/>
    <n v="34.15"/>
    <x v="0"/>
    <n v="4.49"/>
    <x v="2"/>
    <s v="Yes"/>
    <s v="No"/>
    <s v="No"/>
    <n v="1"/>
    <s v="No"/>
    <d v="1988-11-09T00:00:00"/>
    <x v="1205"/>
    <x v="1"/>
    <s v="tier - 1"/>
    <x v="1"/>
  </r>
  <r>
    <s v="Id1207"/>
    <s v="Escanero Palmer, Mrs.  Daniela"/>
    <n v="25.78"/>
    <x v="1"/>
    <n v="6.25"/>
    <x v="1"/>
    <s v="No"/>
    <s v="No"/>
    <s v="No"/>
    <n v="0"/>
    <s v="No"/>
    <d v="1977-10-12T00:00:00"/>
    <x v="1206"/>
    <x v="1"/>
    <s v="tier - 1"/>
    <x v="2"/>
  </r>
  <r>
    <s v="Id1208"/>
    <s v="Lowe, Ms.  Deirdre A"/>
    <n v="21.02"/>
    <x v="2"/>
    <n v="9.6199999999999992"/>
    <x v="0"/>
    <s v="Yes"/>
    <s v="No"/>
    <s v="Yes"/>
    <n v="1"/>
    <s v="No"/>
    <d v="1963-09-08T00:00:00"/>
    <x v="1207"/>
    <x v="2"/>
    <s v="tier - 1"/>
    <x v="0"/>
  </r>
  <r>
    <s v="Id1209"/>
    <s v="Osmark, Mr.  Mathias"/>
    <n v="37.51"/>
    <x v="0"/>
    <n v="11.06"/>
    <x v="0"/>
    <s v="No"/>
    <s v="No"/>
    <s v="No"/>
    <n v="2"/>
    <s v="No"/>
    <d v="1973-08-16T00:00:00"/>
    <x v="1208"/>
    <x v="2"/>
    <s v="tier - 3"/>
    <x v="0"/>
  </r>
  <r>
    <s v="Id1210"/>
    <s v="Lawson, Mr.  Matthew"/>
    <n v="25.745000000000001"/>
    <x v="1"/>
    <n v="6.11"/>
    <x v="1"/>
    <s v="Yes"/>
    <s v="No"/>
    <s v="No"/>
    <n v="0"/>
    <s v="No"/>
    <d v="1976-07-03T00:00:00"/>
    <x v="1209"/>
    <x v="1"/>
    <s v="tier - 1"/>
    <x v="1"/>
  </r>
  <r>
    <s v="Id1211"/>
    <s v="Warwick, Mr.  Kurt"/>
    <n v="31.35"/>
    <x v="0"/>
    <n v="11.49"/>
    <x v="0"/>
    <s v="No"/>
    <s v="No"/>
    <s v="No"/>
    <n v="2"/>
    <s v="No"/>
    <d v="1973-06-18T00:00:00"/>
    <x v="1210"/>
    <x v="2"/>
    <s v="tier - 3"/>
    <x v="4"/>
  </r>
  <r>
    <s v="Id1212"/>
    <s v="Magnuson, Mr.  Samuel"/>
    <n v="29.83"/>
    <x v="1"/>
    <n v="8.68"/>
    <x v="0"/>
    <s v="No"/>
    <s v="No"/>
    <s v="No"/>
    <n v="2"/>
    <s v="No"/>
    <d v="1973-05-16T00:00:00"/>
    <x v="1211"/>
    <x v="1"/>
    <s v="tier - 3"/>
    <x v="11"/>
  </r>
  <r>
    <s v="Id1213"/>
    <s v="Marsh, Mrs.  Emily"/>
    <n v="25.49"/>
    <x v="1"/>
    <n v="5.68"/>
    <x v="2"/>
    <s v="Yes"/>
    <s v="No"/>
    <s v="Yes"/>
    <n v="1"/>
    <s v="No"/>
    <d v="1969-04-26T00:00:00"/>
    <x v="1212"/>
    <x v="1"/>
    <s v="tier - 3"/>
    <x v="0"/>
  </r>
  <r>
    <s v="Id1214"/>
    <s v="Kari, Ms.  Tiffany"/>
    <n v="34.1"/>
    <x v="0"/>
    <n v="8.4499999999999993"/>
    <x v="0"/>
    <s v="No"/>
    <s v="No"/>
    <s v="No"/>
    <n v="0"/>
    <s v="No"/>
    <d v="1971-03-02T00:00:00"/>
    <x v="1213"/>
    <x v="1"/>
    <s v="tier - 3"/>
    <x v="0"/>
  </r>
  <r>
    <s v="Id1215"/>
    <s v="Standiford, Mr.  Alex F"/>
    <n v="25.84"/>
    <x v="1"/>
    <n v="8.51"/>
    <x v="0"/>
    <s v="No"/>
    <s v="No"/>
    <s v="No"/>
    <n v="2"/>
    <s v="No"/>
    <d v="1973-02-27T00:00:00"/>
    <x v="1214"/>
    <x v="2"/>
    <s v="tier - 2"/>
    <x v="4"/>
  </r>
  <r>
    <s v="Id1216"/>
    <s v="Sherwin, Ms.  Alice"/>
    <n v="20.6"/>
    <x v="2"/>
    <n v="7.62"/>
    <x v="0"/>
    <s v="No"/>
    <s v="No"/>
    <s v="No"/>
    <n v="0"/>
    <s v="No"/>
    <d v="1971-01-06T00:00:00"/>
    <x v="1215"/>
    <x v="1"/>
    <s v="tier - 1"/>
    <x v="3"/>
  </r>
  <r>
    <s v="Id1217"/>
    <s v="Parker, Ms.  Allison M."/>
    <n v="28.88"/>
    <x v="1"/>
    <n v="10.18"/>
    <x v="0"/>
    <s v="No"/>
    <s v="No"/>
    <s v="No"/>
    <n v="0"/>
    <s v="No"/>
    <d v="1974-12-21T00:00:00"/>
    <x v="1216"/>
    <x v="1"/>
    <s v="tier - 1"/>
    <x v="1"/>
  </r>
  <r>
    <s v="Id1218"/>
    <s v="Blekeli, Mr.  Johannes Fiskerstand"/>
    <n v="28.24"/>
    <x v="1"/>
    <n v="5.36"/>
    <x v="2"/>
    <s v="No"/>
    <s v="No"/>
    <s v="No"/>
    <n v="0"/>
    <s v="No"/>
    <d v="1980-11-05T00:00:00"/>
    <x v="1217"/>
    <x v="1"/>
    <s v="tier - 1"/>
    <x v="14"/>
  </r>
  <r>
    <s v="Id1219"/>
    <s v="Vangampleare, Mr.  Stephen"/>
    <n v="25.46"/>
    <x v="1"/>
    <n v="11.78"/>
    <x v="0"/>
    <s v="Yes"/>
    <s v="No"/>
    <s v="No"/>
    <n v="1"/>
    <s v="No"/>
    <d v="1975-10-06T00:00:00"/>
    <x v="1218"/>
    <x v="2"/>
    <s v="tier - 3"/>
    <x v="5"/>
  </r>
  <r>
    <s v="Id1220"/>
    <s v="Hiatt, Mr.  Jon M"/>
    <n v="29.64"/>
    <x v="1"/>
    <n v="10.82"/>
    <x v="0"/>
    <s v="Yes"/>
    <s v="No"/>
    <s v="No"/>
    <n v="0"/>
    <s v="No"/>
    <d v="1981-09-05T00:00:00"/>
    <x v="1219"/>
    <x v="1"/>
    <s v="tier - 3"/>
    <x v="9"/>
  </r>
  <r>
    <s v="Id1221"/>
    <s v="Tadesse, Mr.  Fasil"/>
    <n v="31.27"/>
    <x v="0"/>
    <n v="7.73"/>
    <x v="0"/>
    <s v="Yes"/>
    <s v="No"/>
    <s v="No"/>
    <n v="1"/>
    <s v="No"/>
    <d v="1986-08-25T00:00:00"/>
    <x v="1220"/>
    <x v="1"/>
    <s v="tier - 3"/>
    <x v="14"/>
  </r>
  <r>
    <s v="Id1222"/>
    <s v="Jaswell, Ms.  Megan C."/>
    <n v="19.95"/>
    <x v="2"/>
    <n v="6.24"/>
    <x v="1"/>
    <s v="Yes"/>
    <s v="No"/>
    <s v="No"/>
    <n v="0"/>
    <s v="No"/>
    <d v="1976-07-10T00:00:00"/>
    <x v="1221"/>
    <x v="1"/>
    <s v="tier - 1"/>
    <x v="1"/>
  </r>
  <r>
    <s v="Id1223"/>
    <s v="Phillips-Cook, Ms.  Lisa J."/>
    <n v="21.3"/>
    <x v="2"/>
    <n v="10.42"/>
    <x v="0"/>
    <s v="No"/>
    <s v="No"/>
    <s v="No"/>
    <n v="2"/>
    <s v="No"/>
    <d v="1973-06-25T00:00:00"/>
    <x v="1222"/>
    <x v="1"/>
    <s v="tier - 3"/>
    <x v="3"/>
  </r>
  <r>
    <s v="Id1224"/>
    <s v="Clark, Mr.  Doron P"/>
    <n v="31.635000000000002"/>
    <x v="0"/>
    <n v="11.11"/>
    <x v="0"/>
    <s v="No"/>
    <s v="No"/>
    <s v="No"/>
    <n v="0"/>
    <s v="No"/>
    <d v="1971-05-29T00:00:00"/>
    <x v="1223"/>
    <x v="2"/>
    <s v="tier - 1"/>
    <x v="1"/>
  </r>
  <r>
    <s v="Id1225"/>
    <s v="Wang, Ms.  Katharina"/>
    <n v="23.9"/>
    <x v="2"/>
    <n v="7.67"/>
    <x v="0"/>
    <s v="Yes"/>
    <s v="No"/>
    <s v="No"/>
    <n v="2"/>
    <s v="No"/>
    <d v="1970-04-24T00:00:00"/>
    <x v="1224"/>
    <x v="1"/>
    <s v="tier - 2"/>
    <x v="1"/>
  </r>
  <r>
    <s v="Id1226"/>
    <s v="Desruisseaux, Mr.  Carl"/>
    <n v="34.15"/>
    <x v="0"/>
    <n v="6.15"/>
    <x v="1"/>
    <s v="No"/>
    <s v="No"/>
    <s v="No"/>
    <n v="0"/>
    <s v="No"/>
    <d v="1990-03-23T00:00:00"/>
    <x v="1225"/>
    <x v="1"/>
    <s v="tier - 2"/>
    <x v="14"/>
  </r>
  <r>
    <s v="Id1227"/>
    <s v="Ripp, Ms.  Kelsey J."/>
    <n v="28.71"/>
    <x v="1"/>
    <n v="5.71"/>
    <x v="1"/>
    <s v="No"/>
    <s v="No"/>
    <s v="No"/>
    <n v="0"/>
    <s v="No"/>
    <d v="1982-02-08T00:00:00"/>
    <x v="1226"/>
    <x v="1"/>
    <s v="tier - 1"/>
    <x v="1"/>
  </r>
  <r>
    <s v="Id1228"/>
    <s v="Harris, Mr.  Stephen A."/>
    <n v="36.700000000000003"/>
    <x v="0"/>
    <n v="8.6999999999999993"/>
    <x v="0"/>
    <s v="Yes"/>
    <s v="No"/>
    <s v="No"/>
    <n v="2"/>
    <s v="No"/>
    <d v="1970-01-18T00:00:00"/>
    <x v="1227"/>
    <x v="2"/>
    <s v="tier - 2"/>
    <x v="3"/>
  </r>
  <r>
    <s v="Id1229"/>
    <s v="Shafer, Mr.  Dan"/>
    <n v="34.1"/>
    <x v="0"/>
    <n v="9.0399999999999991"/>
    <x v="0"/>
    <s v="Yes"/>
    <s v="No"/>
    <s v="No"/>
    <n v="2"/>
    <s v="No"/>
    <d v="1970-12-12T00:00:00"/>
    <x v="1228"/>
    <x v="2"/>
    <s v="tier - 3"/>
    <x v="0"/>
  </r>
  <r>
    <s v="Id1230"/>
    <s v="Hemesath, Ms.  Katie C"/>
    <n v="25.7"/>
    <x v="1"/>
    <n v="5.61"/>
    <x v="2"/>
    <s v="No"/>
    <s v="No"/>
    <s v="No"/>
    <n v="0"/>
    <s v="No"/>
    <d v="1977-11-02T00:00:00"/>
    <x v="1229"/>
    <x v="1"/>
    <s v="tier - 1"/>
    <x v="3"/>
  </r>
  <r>
    <s v="Id1231"/>
    <s v="Vinci, Ms.  Melissa K"/>
    <n v="21.68"/>
    <x v="2"/>
    <n v="8.1199999999999992"/>
    <x v="0"/>
    <s v="No"/>
    <s v="No"/>
    <s v="No"/>
    <n v="0"/>
    <s v="No"/>
    <d v="1965-10-09T00:00:00"/>
    <x v="1230"/>
    <x v="2"/>
    <s v="tier - 1"/>
    <x v="3"/>
  </r>
  <r>
    <s v="Id1232"/>
    <s v="Diamond-Husmann, Ms.  Kara H"/>
    <n v="25.175000000000001"/>
    <x v="1"/>
    <n v="4.74"/>
    <x v="2"/>
    <s v="No"/>
    <s v="No"/>
    <s v="No"/>
    <n v="0"/>
    <s v="No"/>
    <d v="1977-09-04T00:00:00"/>
    <x v="1231"/>
    <x v="1"/>
    <s v="tier - 2"/>
    <x v="2"/>
  </r>
  <r>
    <s v="Id1233"/>
    <s v="Soto, Mr.  Juan Carlos"/>
    <n v="44.77"/>
    <x v="0"/>
    <n v="4.0599999999999996"/>
    <x v="2"/>
    <s v="No"/>
    <s v="No"/>
    <s v="No"/>
    <n v="2"/>
    <s v="No"/>
    <d v="1972-08-02T00:00:00"/>
    <x v="1232"/>
    <x v="2"/>
    <s v="tier - 2"/>
    <x v="0"/>
  </r>
  <r>
    <s v="Id1234"/>
    <s v="Howard, Mr.  John III"/>
    <n v="37.07"/>
    <x v="0"/>
    <n v="5.69"/>
    <x v="2"/>
    <s v="No"/>
    <s v="No"/>
    <s v="No"/>
    <n v="2"/>
    <s v="No"/>
    <d v="1972-07-07T00:00:00"/>
    <x v="1233"/>
    <x v="1"/>
    <s v="tier - 2"/>
    <x v="0"/>
  </r>
  <r>
    <s v="Id1235"/>
    <s v="Patrick, Mrs.  Sarah M"/>
    <n v="39.799999999999997"/>
    <x v="0"/>
    <n v="5.66"/>
    <x v="2"/>
    <s v="No"/>
    <s v="No"/>
    <s v="Yes"/>
    <n v="1"/>
    <s v="No"/>
    <d v="1993-06-01T00:00:00"/>
    <x v="1234"/>
    <x v="1"/>
    <s v="tier - 3"/>
    <x v="12"/>
  </r>
  <r>
    <s v="Id1236"/>
    <s v="Dacko, Mrs.  Kristin C"/>
    <n v="26.36"/>
    <x v="1"/>
    <n v="4.32"/>
    <x v="2"/>
    <s v="No"/>
    <s v="No"/>
    <s v="Yes"/>
    <n v="1"/>
    <s v="No"/>
    <d v="1979-05-16T00:00:00"/>
    <x v="1235"/>
    <x v="1"/>
    <s v="tier - 1"/>
    <x v="15"/>
  </r>
  <r>
    <s v="Id1237"/>
    <s v="Glassey, Ms.  Casey M."/>
    <n v="29.925000000000001"/>
    <x v="0"/>
    <n v="8.2899999999999991"/>
    <x v="0"/>
    <s v="No"/>
    <s v="No"/>
    <s v="No"/>
    <n v="2"/>
    <s v="No"/>
    <d v="1973-04-11T00:00:00"/>
    <x v="1236"/>
    <x v="1"/>
    <s v="tier - 1"/>
    <x v="1"/>
  </r>
  <r>
    <s v="Id1238"/>
    <s v="Frechette, Mr.  Samuel"/>
    <n v="37.29"/>
    <x v="0"/>
    <n v="10.46"/>
    <x v="0"/>
    <s v="No"/>
    <s v="No"/>
    <s v="No"/>
    <n v="0"/>
    <s v="No"/>
    <d v="1974-03-21T00:00:00"/>
    <x v="1237"/>
    <x v="1"/>
    <s v="tier - 2"/>
    <x v="0"/>
  </r>
  <r>
    <s v="Id1239"/>
    <s v="Benitez, Mr.  Braulio"/>
    <n v="30.2"/>
    <x v="0"/>
    <n v="11.96"/>
    <x v="0"/>
    <s v="No"/>
    <s v="No"/>
    <s v="No"/>
    <n v="0"/>
    <s v="No"/>
    <d v="1974-02-08T00:00:00"/>
    <x v="1238"/>
    <x v="2"/>
    <s v="tier - 2"/>
    <x v="3"/>
  </r>
  <r>
    <s v="Id1240"/>
    <s v="Gauthier, Ms.  Anne-Marie"/>
    <n v="24.225000000000001"/>
    <x v="2"/>
    <n v="4.25"/>
    <x v="2"/>
    <s v="Yes"/>
    <s v="No"/>
    <s v="Yes"/>
    <n v="1"/>
    <s v="No"/>
    <d v="1983-01-15T00:00:00"/>
    <x v="1239"/>
    <x v="1"/>
    <s v="tier - 3"/>
    <x v="1"/>
  </r>
  <r>
    <s v="Id1241"/>
    <s v="Fazioli, Mr.  Samuel K."/>
    <n v="31.445"/>
    <x v="0"/>
    <n v="8.33"/>
    <x v="0"/>
    <s v="No"/>
    <s v="No"/>
    <s v="No"/>
    <n v="0"/>
    <s v="No"/>
    <d v="1974-12-17T00:00:00"/>
    <x v="1240"/>
    <x v="2"/>
    <s v="tier - 2"/>
    <x v="4"/>
  </r>
  <r>
    <s v="Id1242"/>
    <s v="Chorney, Mrs.  Yuki"/>
    <n v="38.880000000000003"/>
    <x v="0"/>
    <n v="4.29"/>
    <x v="2"/>
    <s v="No"/>
    <s v="No"/>
    <s v="No"/>
    <n v="1"/>
    <s v="No"/>
    <d v="1992-11-27T00:00:00"/>
    <x v="1241"/>
    <x v="1"/>
    <s v="tier - 3"/>
    <x v="12"/>
  </r>
  <r>
    <s v="Id1243"/>
    <s v="Dannenhauer, Mr.  Rafer"/>
    <n v="43.89"/>
    <x v="0"/>
    <n v="6.32"/>
    <x v="1"/>
    <s v="Yes"/>
    <s v="No"/>
    <s v="No"/>
    <n v="0"/>
    <s v="No"/>
    <d v="1976-10-25T00:00:00"/>
    <x v="1242"/>
    <x v="2"/>
    <s v="tier - 2"/>
    <x v="0"/>
  </r>
  <r>
    <s v="Id1244"/>
    <s v="McComb, Ms.  Claire"/>
    <n v="25.6"/>
    <x v="1"/>
    <n v="5.65"/>
    <x v="2"/>
    <s v="No"/>
    <s v="No"/>
    <s v="No"/>
    <n v="2"/>
    <s v="No"/>
    <d v="1972-09-06T00:00:00"/>
    <x v="1243"/>
    <x v="1"/>
    <s v="tier - 1"/>
    <x v="3"/>
  </r>
  <r>
    <s v="Id1245"/>
    <s v="Blake, Ms.  Erynn J."/>
    <n v="29.545000000000002"/>
    <x v="1"/>
    <n v="8.41"/>
    <x v="0"/>
    <s v="Yes"/>
    <s v="No"/>
    <s v="No"/>
    <n v="1"/>
    <s v="No"/>
    <d v="1975-08-07T00:00:00"/>
    <x v="1244"/>
    <x v="1"/>
    <s v="tier - 2"/>
    <x v="1"/>
  </r>
  <r>
    <s v="Id1246"/>
    <s v="Sambasivam, Mr.  Mahesh"/>
    <n v="23.25"/>
    <x v="2"/>
    <n v="11.96"/>
    <x v="0"/>
    <s v="Yes"/>
    <s v="No"/>
    <s v="No"/>
    <n v="0"/>
    <s v="No"/>
    <d v="1967-07-06T00:00:00"/>
    <x v="1245"/>
    <x v="2"/>
    <s v="tier - 2"/>
    <x v="0"/>
  </r>
  <r>
    <s v="Id1247"/>
    <s v="Maina, Mr.  Stanley"/>
    <n v="43.95"/>
    <x v="0"/>
    <n v="5.17"/>
    <x v="2"/>
    <s v="Yes"/>
    <s v="No"/>
    <s v="Yes"/>
    <n v="1"/>
    <s v="No"/>
    <d v="1997-06-28T00:00:00"/>
    <x v="1246"/>
    <x v="1"/>
    <s v="tier - 2"/>
    <x v="1"/>
  </r>
  <r>
    <s v="Id1248"/>
    <s v="Keshian, Mr.  Gregory"/>
    <n v="21.85"/>
    <x v="2"/>
    <n v="8.76"/>
    <x v="0"/>
    <s v="No"/>
    <s v="No"/>
    <s v="No"/>
    <n v="0"/>
    <s v="No"/>
    <d v="1978-05-16T00:00:00"/>
    <x v="1247"/>
    <x v="1"/>
    <s v="tier - 3"/>
    <x v="6"/>
  </r>
  <r>
    <s v="Id1249"/>
    <s v="Maas, Mr.  Eric"/>
    <n v="25.73"/>
    <x v="1"/>
    <n v="7.99"/>
    <x v="0"/>
    <s v="No"/>
    <s v="No"/>
    <s v="No"/>
    <n v="2"/>
    <s v="No"/>
    <d v="1973-04-09T00:00:00"/>
    <x v="1248"/>
    <x v="1"/>
    <s v="tier - 3"/>
    <x v="1"/>
  </r>
  <r>
    <s v="Id1250"/>
    <s v="Sinasac, Ms.  Rachel M"/>
    <n v="32.229999999999997"/>
    <x v="0"/>
    <n v="8.59"/>
    <x v="0"/>
    <s v="No"/>
    <s v="No"/>
    <s v="No"/>
    <n v="0"/>
    <s v="No"/>
    <d v="1974-03-18T00:00:00"/>
    <x v="1249"/>
    <x v="1"/>
    <s v="tier - 3"/>
    <x v="0"/>
  </r>
  <r>
    <s v="Id1251"/>
    <s v="Van De Kamp, Mr.  Fritz"/>
    <n v="32.204999999999998"/>
    <x v="0"/>
    <n v="6.14"/>
    <x v="1"/>
    <s v="No"/>
    <s v="No"/>
    <s v="No"/>
    <n v="2"/>
    <s v="No"/>
    <d v="1972-02-22T00:00:00"/>
    <x v="1250"/>
    <x v="2"/>
    <s v="tier - 2"/>
    <x v="1"/>
  </r>
  <r>
    <s v="Id1252"/>
    <s v="Ruffo, Mr.  Brad"/>
    <n v="26.41"/>
    <x v="1"/>
    <n v="4.08"/>
    <x v="2"/>
    <s v="No"/>
    <s v="No"/>
    <s v="No"/>
    <n v="2"/>
    <s v="No"/>
    <d v="1972-01-14T00:00:00"/>
    <x v="1251"/>
    <x v="2"/>
    <s v="tier - 1"/>
    <x v="1"/>
  </r>
  <r>
    <s v="Id1253"/>
    <s v="Long, Ms.  Claire M"/>
    <n v="30.2"/>
    <x v="0"/>
    <n v="6.25"/>
    <x v="1"/>
    <s v="Yes"/>
    <s v="No"/>
    <s v="No"/>
    <n v="0"/>
    <s v="No"/>
    <d v="1976-12-14T00:00:00"/>
    <x v="1252"/>
    <x v="1"/>
    <s v="tier - 3"/>
    <x v="3"/>
  </r>
  <r>
    <s v="Id1254"/>
    <s v="Rohde, Mrs.  Jennifer"/>
    <n v="31.26"/>
    <x v="0"/>
    <n v="5.94"/>
    <x v="1"/>
    <s v="Yes"/>
    <s v="No"/>
    <s v="No"/>
    <n v="1"/>
    <s v="No"/>
    <d v="1988-11-22T00:00:00"/>
    <x v="1253"/>
    <x v="1"/>
    <s v="tier - 1"/>
    <x v="15"/>
  </r>
  <r>
    <s v="Id1255"/>
    <s v="Bonzi, Ms.  Maria S."/>
    <n v="33.725000000000001"/>
    <x v="0"/>
    <n v="6.45"/>
    <x v="0"/>
    <s v="Yes"/>
    <s v="No"/>
    <s v="No"/>
    <n v="0"/>
    <s v="No"/>
    <d v="1976-10-19T00:00:00"/>
    <x v="1254"/>
    <x v="1"/>
    <s v="tier - 3"/>
    <x v="2"/>
  </r>
  <r>
    <s v="Id1256"/>
    <s v="Moore, Ms.  Katherine E"/>
    <n v="28.9"/>
    <x v="1"/>
    <n v="5.74"/>
    <x v="1"/>
    <s v="Yes"/>
    <s v="No"/>
    <s v="No"/>
    <n v="0"/>
    <s v="No"/>
    <d v="1976-09-14T00:00:00"/>
    <x v="1255"/>
    <x v="1"/>
    <s v="tier - 1"/>
    <x v="3"/>
  </r>
  <r>
    <s v="Id1257"/>
    <s v="McGrane, Mr.  Michael"/>
    <n v="45.69"/>
    <x v="0"/>
    <n v="4.43"/>
    <x v="2"/>
    <s v="Yes"/>
    <s v="No"/>
    <s v="No"/>
    <n v="0"/>
    <s v="No"/>
    <d v="2001-08-07T00:00:00"/>
    <x v="1256"/>
    <x v="1"/>
    <s v="tier - 3"/>
    <x v="8"/>
  </r>
  <r>
    <s v="Id1258"/>
    <s v="Stepnowski, Ms.  Roxanne"/>
    <n v="21.03"/>
    <x v="2"/>
    <n v="6.5"/>
    <x v="0"/>
    <s v="No"/>
    <s v="No"/>
    <s v="No"/>
    <n v="0"/>
    <s v="No"/>
    <d v="1965-07-29T00:00:00"/>
    <x v="1257"/>
    <x v="2"/>
    <s v="tier - 2"/>
    <x v="0"/>
  </r>
  <r>
    <s v="Id1259"/>
    <s v="Merkle, Mr.  Israel"/>
    <n v="37"/>
    <x v="0"/>
    <n v="8.75"/>
    <x v="0"/>
    <s v="No"/>
    <s v="No"/>
    <s v="No"/>
    <n v="0"/>
    <s v="No"/>
    <d v="1971-06-18T00:00:00"/>
    <x v="1258"/>
    <x v="1"/>
    <s v="tier - 1"/>
    <x v="3"/>
  </r>
  <r>
    <s v="Id1260"/>
    <s v="Schaefer, Mr.  Samalya"/>
    <n v="25.4"/>
    <x v="1"/>
    <n v="11.96"/>
    <x v="0"/>
    <s v="No"/>
    <s v="No"/>
    <s v="No"/>
    <n v="0"/>
    <s v="No"/>
    <d v="1971-05-23T00:00:00"/>
    <x v="1259"/>
    <x v="1"/>
    <s v="tier - 3"/>
    <x v="3"/>
  </r>
  <r>
    <s v="Id1261"/>
    <s v="Vigneron, Mr.  Peter"/>
    <n v="32.299999999999997"/>
    <x v="0"/>
    <n v="10.54"/>
    <x v="0"/>
    <s v="No"/>
    <s v="No"/>
    <s v="No"/>
    <n v="0"/>
    <s v="No"/>
    <d v="1974-04-06T00:00:00"/>
    <x v="1260"/>
    <x v="1"/>
    <s v="tier - 3"/>
    <x v="1"/>
  </r>
  <r>
    <s v="Id1262"/>
    <s v="Mucci, Ms.  Alicia"/>
    <n v="23.94"/>
    <x v="2"/>
    <n v="4.54"/>
    <x v="2"/>
    <s v="Yes"/>
    <s v="No"/>
    <s v="Yes"/>
    <n v="1"/>
    <s v="No"/>
    <d v="1969-03-09T00:00:00"/>
    <x v="1261"/>
    <x v="1"/>
    <s v="tier - 1"/>
    <x v="0"/>
  </r>
  <r>
    <s v="Id1263"/>
    <s v="MacDonald, Ms.  Sarah K."/>
    <n v="46.4"/>
    <x v="0"/>
    <n v="5.71"/>
    <x v="1"/>
    <s v="No"/>
    <s v="No"/>
    <s v="No"/>
    <n v="0"/>
    <s v="No"/>
    <d v="1999-02-23T00:00:00"/>
    <x v="1262"/>
    <x v="1"/>
    <s v="tier - 3"/>
    <x v="3"/>
  </r>
  <r>
    <s v="Id1264"/>
    <s v="Deng, Mr.  Guomin"/>
    <n v="40.375"/>
    <x v="0"/>
    <n v="6.25"/>
    <x v="1"/>
    <s v="Yes"/>
    <s v="No"/>
    <s v="No"/>
    <n v="0"/>
    <s v="No"/>
    <d v="1976-01-17T00:00:00"/>
    <x v="1263"/>
    <x v="1"/>
    <s v="tier - 3"/>
    <x v="1"/>
  </r>
  <r>
    <s v="Id1265"/>
    <s v="De Mata, Mr.  Javier"/>
    <n v="28.7"/>
    <x v="1"/>
    <n v="9.4700000000000006"/>
    <x v="0"/>
    <s v="No"/>
    <s v="No"/>
    <s v="No"/>
    <n v="2"/>
    <s v="No"/>
    <d v="1973-12-25T00:00:00"/>
    <x v="1264"/>
    <x v="2"/>
    <s v="tier - 3"/>
    <x v="3"/>
  </r>
  <r>
    <s v="Id1266"/>
    <s v="Strickland, Mr.  Matt"/>
    <n v="26.63"/>
    <x v="1"/>
    <n v="5.7"/>
    <x v="1"/>
    <s v="No"/>
    <s v="No"/>
    <s v="No"/>
    <n v="0"/>
    <s v="No"/>
    <d v="1980-11-28T00:00:00"/>
    <x v="1265"/>
    <x v="1"/>
    <s v="tier - 3"/>
    <x v="14"/>
  </r>
  <r>
    <s v="Id1267"/>
    <s v="Cheney, Mr.  Thomas S"/>
    <n v="22.515000000000001"/>
    <x v="2"/>
    <n v="11.18"/>
    <x v="0"/>
    <s v="No"/>
    <s v="No"/>
    <s v="No"/>
    <n v="2"/>
    <s v="No"/>
    <d v="1973-10-11T00:00:00"/>
    <x v="1266"/>
    <x v="1"/>
    <s v="tier - 1"/>
    <x v="6"/>
  </r>
  <r>
    <s v="Id1268"/>
    <s v="Godoy, Ms.  Martha Patricia"/>
    <n v="36.575000000000003"/>
    <x v="0"/>
    <n v="10.98"/>
    <x v="0"/>
    <s v="No"/>
    <s v="No"/>
    <s v="No"/>
    <n v="0"/>
    <s v="No"/>
    <d v="1974-09-16T00:00:00"/>
    <x v="1267"/>
    <x v="1"/>
    <s v="tier - 1"/>
    <x v="1"/>
  </r>
  <r>
    <s v="Id1269"/>
    <s v="Rider, Ms.  Alicia"/>
    <n v="23.66"/>
    <x v="2"/>
    <n v="5.1100000000000003"/>
    <x v="2"/>
    <s v="Yes"/>
    <s v="No"/>
    <s v="Yes"/>
    <n v="1"/>
    <s v="No"/>
    <d v="1969-08-10T00:00:00"/>
    <x v="1268"/>
    <x v="1"/>
    <s v="tier - 3"/>
    <x v="0"/>
  </r>
  <r>
    <s v="Id1270"/>
    <s v="Evans, Ms.  Jennifer V."/>
    <n v="18.62"/>
    <x v="2"/>
    <n v="10.24"/>
    <x v="0"/>
    <s v="No"/>
    <s v="No"/>
    <s v="No"/>
    <n v="0"/>
    <s v="No"/>
    <d v="1965-07-21T00:00:00"/>
    <x v="1269"/>
    <x v="2"/>
    <s v="tier - 2"/>
    <x v="1"/>
  </r>
  <r>
    <s v="Id1271"/>
    <s v="Anderson, Mr.  Michael W."/>
    <n v="19.190000000000001"/>
    <x v="2"/>
    <n v="7.71"/>
    <x v="0"/>
    <s v="Yes"/>
    <s v="No"/>
    <s v="No"/>
    <n v="1"/>
    <s v="No"/>
    <d v="1975-06-03T00:00:00"/>
    <x v="1270"/>
    <x v="1"/>
    <s v="tier - 2"/>
    <x v="6"/>
  </r>
  <r>
    <s v="Id1272"/>
    <s v="Walters, Mr.  Eddie C"/>
    <n v="27.5"/>
    <x v="1"/>
    <n v="6.03"/>
    <x v="1"/>
    <s v="No"/>
    <s v="No"/>
    <s v="No"/>
    <n v="0"/>
    <s v="No"/>
    <d v="1977-05-02T00:00:00"/>
    <x v="1271"/>
    <x v="1"/>
    <s v="tier - 3"/>
    <x v="3"/>
  </r>
  <r>
    <s v="Id1273"/>
    <s v="Leboeuf, Mr.  Maxime M"/>
    <n v="27.36"/>
    <x v="1"/>
    <n v="5.96"/>
    <x v="1"/>
    <s v="No"/>
    <s v="No"/>
    <s v="Yes"/>
    <n v="1"/>
    <s v="No"/>
    <d v="1979-04-17T00:00:00"/>
    <x v="1272"/>
    <x v="0"/>
    <s v="tier - 2"/>
    <x v="7"/>
  </r>
  <r>
    <s v="Id1274"/>
    <s v="Scheibel, Mr.  Mark D"/>
    <n v="20.350000000000001"/>
    <x v="2"/>
    <n v="4.16"/>
    <x v="2"/>
    <s v="No"/>
    <s v="No"/>
    <s v="No"/>
    <n v="0"/>
    <s v="No"/>
    <d v="1977-03-15T00:00:00"/>
    <x v="1273"/>
    <x v="1"/>
    <s v="tier - 2"/>
    <x v="0"/>
  </r>
  <r>
    <s v="Id1275"/>
    <s v="Ritter, Mr.  Adam"/>
    <n v="24.035"/>
    <x v="2"/>
    <n v="6.11"/>
    <x v="1"/>
    <s v="No"/>
    <s v="No"/>
    <s v="No"/>
    <n v="0"/>
    <s v="No"/>
    <d v="1977-02-12T00:00:00"/>
    <x v="1274"/>
    <x v="2"/>
    <s v="tier - 2"/>
    <x v="4"/>
  </r>
  <r>
    <s v="Id1276"/>
    <s v="Deeg, Mr.  Justin M"/>
    <n v="23.56"/>
    <x v="2"/>
    <n v="5.97"/>
    <x v="1"/>
    <s v="No"/>
    <s v="No"/>
    <s v="No"/>
    <n v="0"/>
    <s v="No"/>
    <d v="1977-01-24T00:00:00"/>
    <x v="1275"/>
    <x v="1"/>
    <s v="tier - 1"/>
    <x v="9"/>
  </r>
  <r>
    <s v="Id1277"/>
    <s v="Pretot, Ms.  Svetlana V."/>
    <n v="27.17"/>
    <x v="1"/>
    <n v="10.81"/>
    <x v="0"/>
    <s v="No"/>
    <s v="No"/>
    <s v="No"/>
    <n v="2"/>
    <s v="No"/>
    <d v="1973-12-11T00:00:00"/>
    <x v="1276"/>
    <x v="1"/>
    <s v="tier - 1"/>
    <x v="0"/>
  </r>
  <r>
    <s v="Id1278"/>
    <s v="Willsey, Ms.  Jana L"/>
    <n v="34.32"/>
    <x v="0"/>
    <n v="5.7"/>
    <x v="1"/>
    <s v="Yes"/>
    <s v="No"/>
    <s v="Yes"/>
    <n v="1"/>
    <s v="No"/>
    <d v="1983-11-25T00:00:00"/>
    <x v="1277"/>
    <x v="1"/>
    <s v="tier - 3"/>
    <x v="0"/>
  </r>
  <r>
    <s v="Id1279"/>
    <s v="Roach, Ms.  Laura"/>
    <n v="23.87"/>
    <x v="2"/>
    <n v="4.7699999999999996"/>
    <x v="2"/>
    <s v="Yes"/>
    <s v="No"/>
    <s v="Yes"/>
    <n v="1"/>
    <s v="No"/>
    <d v="1983-10-30T00:00:00"/>
    <x v="1278"/>
    <x v="1"/>
    <s v="tier - 1"/>
    <x v="0"/>
  </r>
  <r>
    <s v="Id1280"/>
    <s v="Jacobsen, Mr.  Torrey C III"/>
    <n v="30.15"/>
    <x v="0"/>
    <n v="4.25"/>
    <x v="2"/>
    <s v="No"/>
    <s v="No"/>
    <s v="No"/>
    <n v="1"/>
    <s v="No"/>
    <d v="1987-09-11T00:00:00"/>
    <x v="1279"/>
    <x v="1"/>
    <s v="tier - 2"/>
    <x v="14"/>
  </r>
  <r>
    <s v="Id1281"/>
    <s v="O'Hora, Mr.  Paul"/>
    <n v="26.36"/>
    <x v="1"/>
    <n v="5.52"/>
    <x v="2"/>
    <s v="No"/>
    <s v="No"/>
    <s v="No"/>
    <n v="0"/>
    <s v="No"/>
    <d v="1982-08-06T00:00:00"/>
    <x v="1280"/>
    <x v="1"/>
    <s v="tier - 2"/>
    <x v="14"/>
  </r>
  <r>
    <s v="Id1282"/>
    <s v="Amato, Ms.  Jennifer D."/>
    <n v="45.32"/>
    <x v="0"/>
    <n v="6.53"/>
    <x v="0"/>
    <s v="Yes"/>
    <s v="No"/>
    <s v="No"/>
    <n v="1"/>
    <s v="No"/>
    <d v="1975-07-26T00:00:00"/>
    <x v="1281"/>
    <x v="1"/>
    <s v="tier - 3"/>
    <x v="0"/>
  </r>
  <r>
    <s v="Id1283"/>
    <s v="Reed, Mr.  Erik"/>
    <n v="31.93"/>
    <x v="0"/>
    <n v="4.82"/>
    <x v="2"/>
    <s v="Yes"/>
    <s v="No"/>
    <s v="No"/>
    <n v="1"/>
    <s v="No"/>
    <d v="1988-06-21T00:00:00"/>
    <x v="1282"/>
    <x v="1"/>
    <s v="tier - 1"/>
    <x v="1"/>
  </r>
  <r>
    <s v="Id1284"/>
    <s v="Wegner, Ms.  Lana J"/>
    <n v="36"/>
    <x v="0"/>
    <n v="11.94"/>
    <x v="0"/>
    <s v="Yes"/>
    <s v="No"/>
    <s v="No"/>
    <n v="1"/>
    <s v="No"/>
    <d v="1975-05-21T00:00:00"/>
    <x v="1283"/>
    <x v="1"/>
    <s v="tier - 1"/>
    <x v="3"/>
  </r>
  <r>
    <s v="Id1285"/>
    <s v="Bokun, Ms.  Rebecca E"/>
    <n v="32"/>
    <x v="0"/>
    <n v="7.85"/>
    <x v="0"/>
    <s v="Yes"/>
    <s v="No"/>
    <s v="No"/>
    <n v="1"/>
    <s v="No"/>
    <d v="1975-04-06T00:00:00"/>
    <x v="1284"/>
    <x v="1"/>
    <s v="tier - 2"/>
    <x v="3"/>
  </r>
  <r>
    <s v="Id1286"/>
    <s v="Ainsley, Ms.  Katie M."/>
    <n v="29.37"/>
    <x v="1"/>
    <n v="8.01"/>
    <x v="0"/>
    <s v="Yes"/>
    <s v="No"/>
    <s v="No"/>
    <n v="1"/>
    <s v="No"/>
    <d v="1983-03-12T00:00:00"/>
    <x v="1285"/>
    <x v="1"/>
    <s v="tier - 1"/>
    <x v="0"/>
  </r>
  <r>
    <s v="Id1287"/>
    <s v="Foster, Ms.  Elizabeth A."/>
    <n v="23.6"/>
    <x v="2"/>
    <n v="7.4"/>
    <x v="0"/>
    <s v="Yes"/>
    <s v="No"/>
    <s v="No"/>
    <n v="1"/>
    <s v="No"/>
    <d v="1975-02-06T00:00:00"/>
    <x v="1286"/>
    <x v="1"/>
    <s v="tier - 3"/>
    <x v="3"/>
  </r>
  <r>
    <s v="Id1288"/>
    <s v="Overpeck, Ms.  Sarah"/>
    <n v="33.155000000000001"/>
    <x v="0"/>
    <n v="8.3800000000000008"/>
    <x v="0"/>
    <s v="Yes"/>
    <s v="No"/>
    <s v="No"/>
    <n v="0"/>
    <s v="No"/>
    <d v="1981-01-27T00:00:00"/>
    <x v="1287"/>
    <x v="1"/>
    <s v="tier - 3"/>
    <x v="2"/>
  </r>
  <r>
    <s v="Id1289"/>
    <s v="Levine, Ms.  Annie J."/>
    <n v="24.32"/>
    <x v="2"/>
    <n v="11.56"/>
    <x v="0"/>
    <s v="Yes"/>
    <s v="No"/>
    <s v="No"/>
    <n v="1"/>
    <s v="No"/>
    <d v="1983-12-24T00:00:00"/>
    <x v="1288"/>
    <x v="1"/>
    <s v="tier - 3"/>
    <x v="2"/>
  </r>
  <r>
    <s v="Id1290"/>
    <s v="Jean, Ms.  Annie"/>
    <n v="36.299999999999997"/>
    <x v="0"/>
    <n v="4.6100000000000003"/>
    <x v="2"/>
    <s v="No"/>
    <s v="No"/>
    <s v="No"/>
    <n v="0"/>
    <s v="No"/>
    <d v="1977-11-26T00:00:00"/>
    <x v="1289"/>
    <x v="1"/>
    <s v="tier - 2"/>
    <x v="0"/>
  </r>
  <r>
    <s v="Id1291"/>
    <s v="Wild, Ms.  Lindsey"/>
    <n v="34.4"/>
    <x v="0"/>
    <n v="4.95"/>
    <x v="2"/>
    <s v="No"/>
    <s v="No"/>
    <s v="Yes"/>
    <n v="1"/>
    <s v="No"/>
    <d v="1979-10-13T00:00:00"/>
    <x v="1290"/>
    <x v="1"/>
    <s v="tier - 2"/>
    <x v="3"/>
  </r>
  <r>
    <s v="Id1292"/>
    <s v="Tabor, Ms.  Laura"/>
    <n v="30.9"/>
    <x v="0"/>
    <n v="5.04"/>
    <x v="2"/>
    <s v="No"/>
    <s v="No"/>
    <s v="No"/>
    <n v="0"/>
    <s v="No"/>
    <d v="1977-09-29T00:00:00"/>
    <x v="1291"/>
    <x v="1"/>
    <s v="tier - 3"/>
    <x v="3"/>
  </r>
  <r>
    <s v="Id1293"/>
    <s v="Steffen, Ms.  Amy T"/>
    <n v="28.6"/>
    <x v="1"/>
    <n v="5.42"/>
    <x v="2"/>
    <s v="No"/>
    <s v="No"/>
    <s v="No"/>
    <n v="0"/>
    <s v="No"/>
    <d v="1977-08-21T00:00:00"/>
    <x v="1292"/>
    <x v="1"/>
    <s v="tier - 1"/>
    <x v="0"/>
  </r>
  <r>
    <s v="Id1294"/>
    <s v="Tadich, Ms.  Katarina D"/>
    <n v="27.83"/>
    <x v="1"/>
    <n v="5.39"/>
    <x v="2"/>
    <s v="No"/>
    <s v="No"/>
    <s v="No"/>
    <n v="0"/>
    <s v="No"/>
    <d v="1977-07-26T00:00:00"/>
    <x v="1293"/>
    <x v="1"/>
    <s v="tier - 2"/>
    <x v="0"/>
  </r>
  <r>
    <s v="Id1295"/>
    <s v="Christenson, Mr.  B.j."/>
    <n v="39.64"/>
    <x v="0"/>
    <n v="6"/>
    <x v="1"/>
    <s v="No"/>
    <s v="No"/>
    <s v="Yes"/>
    <n v="1"/>
    <s v="No"/>
    <d v="1993-06-10T00:00:00"/>
    <x v="1294"/>
    <x v="1"/>
    <s v="tier - 1"/>
    <x v="1"/>
  </r>
  <r>
    <s v="Id1296"/>
    <s v="Shell, Ms.  Alison"/>
    <n v="38.479999999999997"/>
    <x v="0"/>
    <n v="6.02"/>
    <x v="1"/>
    <s v="No"/>
    <s v="No"/>
    <s v="No"/>
    <n v="1"/>
    <s v="No"/>
    <d v="1992-05-09T00:00:00"/>
    <x v="1295"/>
    <x v="1"/>
    <s v="tier - 2"/>
    <x v="1"/>
  </r>
  <r>
    <s v="Id1297"/>
    <s v="Rao, Mr.  Neil K."/>
    <n v="36.200000000000003"/>
    <x v="0"/>
    <n v="4.62"/>
    <x v="2"/>
    <s v="No"/>
    <s v="No"/>
    <s v="No"/>
    <n v="2"/>
    <s v="No"/>
    <d v="1972-04-26T00:00:00"/>
    <x v="1296"/>
    <x v="1"/>
    <s v="tier - 3"/>
    <x v="3"/>
  </r>
  <r>
    <s v="Id1298"/>
    <s v="Myers, Mrs.  Anne Hunter"/>
    <n v="27.13"/>
    <x v="1"/>
    <n v="5.59"/>
    <x v="2"/>
    <s v="No"/>
    <s v="No"/>
    <s v="No"/>
    <n v="1"/>
    <s v="No"/>
    <d v="1984-03-19T00:00:00"/>
    <x v="1297"/>
    <x v="1"/>
    <s v="tier - 2"/>
    <x v="15"/>
  </r>
  <r>
    <s v="Id1299"/>
    <s v="McLean, Ms.  Sandra"/>
    <n v="20.75"/>
    <x v="2"/>
    <n v="5.18"/>
    <x v="2"/>
    <s v="Yes"/>
    <s v="No"/>
    <s v="No"/>
    <n v="2"/>
    <s v="No"/>
    <d v="1966-02-12T00:00:00"/>
    <x v="1298"/>
    <x v="2"/>
    <s v="tier - 1"/>
    <x v="0"/>
  </r>
  <r>
    <s v="Id1300"/>
    <s v="Gomez, Mr.  Robert"/>
    <n v="26.6"/>
    <x v="1"/>
    <n v="6.29"/>
    <x v="1"/>
    <s v="No"/>
    <s v="No"/>
    <s v="No"/>
    <n v="2"/>
    <s v="No"/>
    <d v="1972-01-04T00:00:00"/>
    <x v="1299"/>
    <x v="2"/>
    <s v="tier - 1"/>
    <x v="3"/>
  </r>
  <r>
    <s v="Id1301"/>
    <s v="Hemingway, Mr.  Rodney"/>
    <n v="25.3"/>
    <x v="1"/>
    <n v="4.49"/>
    <x v="2"/>
    <s v="No"/>
    <s v="No"/>
    <s v="No"/>
    <n v="2"/>
    <s v="No"/>
    <d v="1972-12-09T00:00:00"/>
    <x v="1300"/>
    <x v="1"/>
    <s v="tier - 3"/>
    <x v="0"/>
  </r>
  <r>
    <s v="Id1302"/>
    <s v="Pett, Mr.  Carl R"/>
    <n v="18.84"/>
    <x v="2"/>
    <n v="11.82"/>
    <x v="0"/>
    <s v="Yes"/>
    <s v="No"/>
    <s v="Yes"/>
    <n v="1"/>
    <s v="No"/>
    <d v="1963-11-24T00:00:00"/>
    <x v="1301"/>
    <x v="2"/>
    <s v="tier - 2"/>
    <x v="0"/>
  </r>
  <r>
    <s v="Id1303"/>
    <s v="Meingast, Mr.  Maximilian"/>
    <n v="19.57"/>
    <x v="2"/>
    <n v="7.41"/>
    <x v="0"/>
    <s v="Yes"/>
    <s v="No"/>
    <s v="No"/>
    <n v="1"/>
    <s v="No"/>
    <d v="1975-10-28T00:00:00"/>
    <x v="1302"/>
    <x v="2"/>
    <s v="tier - 2"/>
    <x v="1"/>
  </r>
  <r>
    <s v="Id1304"/>
    <s v="McCarthy, Mr.  Erik"/>
    <n v="30.495000000000001"/>
    <x v="0"/>
    <n v="5.97"/>
    <x v="1"/>
    <s v="No"/>
    <s v="No"/>
    <s v="No"/>
    <n v="0"/>
    <s v="No"/>
    <d v="1977-09-04T00:00:00"/>
    <x v="1303"/>
    <x v="2"/>
    <s v="tier - 1"/>
    <x v="1"/>
  </r>
  <r>
    <s v="Id1305"/>
    <s v="Boyle, Mr.  Christopher"/>
    <n v="30.114999999999998"/>
    <x v="0"/>
    <n v="5.74"/>
    <x v="1"/>
    <s v="No"/>
    <s v="No"/>
    <s v="Yes"/>
    <n v="1"/>
    <s v="No"/>
    <d v="1979-08-11T00:00:00"/>
    <x v="1304"/>
    <x v="1"/>
    <s v="tier - 2"/>
    <x v="1"/>
  </r>
  <r>
    <s v="Id1306"/>
    <s v="Gundersen, Mr.  Eirik"/>
    <n v="24.78"/>
    <x v="2"/>
    <n v="9.85"/>
    <x v="0"/>
    <s v="No"/>
    <s v="No"/>
    <s v="No"/>
    <n v="0"/>
    <s v="No"/>
    <d v="1971-07-18T00:00:00"/>
    <x v="1305"/>
    <x v="1"/>
    <s v="tier - 3"/>
    <x v="0"/>
  </r>
  <r>
    <s v="Id1307"/>
    <s v="Wolswinkel, Mr.  Rik"/>
    <n v="24.77"/>
    <x v="2"/>
    <n v="7.59"/>
    <x v="0"/>
    <s v="No"/>
    <s v="No"/>
    <s v="No"/>
    <n v="0"/>
    <s v="No"/>
    <d v="1971-06-04T00:00:00"/>
    <x v="1306"/>
    <x v="1"/>
    <s v="tier - 3"/>
    <x v="0"/>
  </r>
  <r>
    <s v="Id1308"/>
    <s v="Bomberger, Mr.  Matthew R"/>
    <n v="16.579999999999998"/>
    <x v="3"/>
    <n v="6.98"/>
    <x v="0"/>
    <s v="Yes"/>
    <s v="No"/>
    <s v="Yes"/>
    <n v="1"/>
    <s v="No"/>
    <d v="1963-05-21T00:00:00"/>
    <x v="1307"/>
    <x v="2"/>
    <s v="tier - 3"/>
    <x v="1"/>
  </r>
  <r>
    <s v="Id1309"/>
    <s v="Roy, Mr.  Daniel G"/>
    <n v="38.17"/>
    <x v="0"/>
    <n v="4.7300000000000004"/>
    <x v="2"/>
    <s v="Yes"/>
    <s v="No"/>
    <s v="No"/>
    <n v="0"/>
    <s v="No"/>
    <d v="1976-04-12T00:00:00"/>
    <x v="1308"/>
    <x v="1"/>
    <s v="tier - 1"/>
    <x v="0"/>
  </r>
  <r>
    <s v="Id1310"/>
    <s v="Lapierre, Mr.  Yannick"/>
    <n v="39.424999999999997"/>
    <x v="0"/>
    <n v="4.76"/>
    <x v="2"/>
    <s v="Yes"/>
    <s v="No"/>
    <s v="No"/>
    <n v="0"/>
    <s v="No"/>
    <d v="1976-03-07T00:00:00"/>
    <x v="1309"/>
    <x v="2"/>
    <s v="tier - 1"/>
    <x v="4"/>
  </r>
  <r>
    <s v="Id1311"/>
    <s v="Beaty, Mr.  Sean R"/>
    <n v="33.44"/>
    <x v="0"/>
    <n v="6.24"/>
    <x v="1"/>
    <s v="Yes"/>
    <s v="No"/>
    <s v="No"/>
    <n v="0"/>
    <s v="No"/>
    <d v="1976-02-20T00:00:00"/>
    <x v="1310"/>
    <x v="2"/>
    <s v="tier - 2"/>
    <x v="4"/>
  </r>
  <r>
    <s v="Id1312"/>
    <s v="Hammer, Mr.  Peter"/>
    <n v="33.344999999999999"/>
    <x v="0"/>
    <n v="5.44"/>
    <x v="2"/>
    <s v="Yes"/>
    <s v="No"/>
    <s v="No"/>
    <n v="0"/>
    <s v="No"/>
    <d v="1976-01-12T00:00:00"/>
    <x v="1311"/>
    <x v="2"/>
    <s v="tier - 2"/>
    <x v="4"/>
  </r>
  <r>
    <s v="Id1313"/>
    <s v="Randolph, Ms.  Sara A."/>
    <n v="38.79"/>
    <x v="0"/>
    <n v="5.08"/>
    <x v="2"/>
    <s v="No"/>
    <s v="No"/>
    <s v="Yes"/>
    <n v="1"/>
    <s v="No"/>
    <d v="1993-12-22T00:00:00"/>
    <x v="1312"/>
    <x v="1"/>
    <s v="tier - 1"/>
    <x v="1"/>
  </r>
  <r>
    <s v="Id1314"/>
    <s v="Masterson, Ms.  Erin C."/>
    <n v="30.684999999999999"/>
    <x v="0"/>
    <n v="4.87"/>
    <x v="2"/>
    <s v="No"/>
    <s v="No"/>
    <s v="Yes"/>
    <n v="1"/>
    <s v="No"/>
    <d v="1979-11-07T00:00:00"/>
    <x v="1313"/>
    <x v="1"/>
    <s v="tier - 2"/>
    <x v="1"/>
  </r>
  <r>
    <s v="Id1315"/>
    <s v="Friess, Mr.  Thibaud"/>
    <n v="22.135000000000002"/>
    <x v="2"/>
    <n v="8.17"/>
    <x v="0"/>
    <s v="No"/>
    <s v="No"/>
    <s v="No"/>
    <n v="0"/>
    <s v="No"/>
    <d v="1978-10-26T00:00:00"/>
    <x v="1314"/>
    <x v="2"/>
    <s v="tier - 3"/>
    <x v="4"/>
  </r>
  <r>
    <s v="Id1316"/>
    <s v="Mantoni, Ms.  Lisa"/>
    <n v="33.33"/>
    <x v="0"/>
    <n v="7.61"/>
    <x v="0"/>
    <s v="No"/>
    <s v="No"/>
    <s v="No"/>
    <n v="0"/>
    <s v="No"/>
    <d v="1974-09-06T00:00:00"/>
    <x v="1315"/>
    <x v="1"/>
    <s v="tier - 3"/>
    <x v="0"/>
  </r>
  <r>
    <s v="Id1317"/>
    <s v="Bodeen, Ms.  Gretchen K."/>
    <n v="31.13"/>
    <x v="0"/>
    <n v="10.1"/>
    <x v="0"/>
    <s v="No"/>
    <s v="No"/>
    <s v="No"/>
    <n v="0"/>
    <s v="No"/>
    <d v="1974-08-22T00:00:00"/>
    <x v="1316"/>
    <x v="1"/>
    <s v="tier - 2"/>
    <x v="0"/>
  </r>
  <r>
    <s v="Id1318"/>
    <s v="McPherson, Ms.  Martina"/>
    <n v="28.9"/>
    <x v="1"/>
    <n v="11.24"/>
    <x v="0"/>
    <s v="No"/>
    <s v="No"/>
    <s v="No"/>
    <n v="0"/>
    <s v="No"/>
    <d v="1974-07-26T00:00:00"/>
    <x v="1317"/>
    <x v="1"/>
    <s v="tier - 2"/>
    <x v="3"/>
  </r>
  <r>
    <s v="Id1319"/>
    <s v="Palko, Mr.  Dustin J"/>
    <n v="43.31"/>
    <x v="0"/>
    <n v="6.1"/>
    <x v="1"/>
    <s v="Yes"/>
    <s v="yes"/>
    <s v="No"/>
    <n v="1"/>
    <s v="No"/>
    <d v="2000-06-28T00:00:00"/>
    <x v="1318"/>
    <x v="1"/>
    <s v="tier - 1"/>
    <x v="8"/>
  </r>
  <r>
    <s v="Id1320"/>
    <s v="Breathitt, Ms.  Kelsey"/>
    <n v="22.8"/>
    <x v="2"/>
    <n v="6.98"/>
    <x v="0"/>
    <s v="No"/>
    <s v="No"/>
    <s v="No"/>
    <n v="0"/>
    <s v="No"/>
    <d v="1974-05-05T00:00:00"/>
    <x v="1319"/>
    <x v="1"/>
    <s v="tier - 1"/>
    <x v="3"/>
  </r>
  <r>
    <s v="Id1321"/>
    <s v="Evora, Mr.  Daniel V."/>
    <n v="19.09"/>
    <x v="2"/>
    <n v="4"/>
    <x v="2"/>
    <s v="Yes"/>
    <s v="No"/>
    <s v="No"/>
    <n v="1"/>
    <s v="No"/>
    <d v="1964-04-05T00:00:00"/>
    <x v="1320"/>
    <x v="2"/>
    <s v="tier - 3"/>
    <x v="0"/>
  </r>
  <r>
    <s v="Id1322"/>
    <s v="Fischer, Ms.  Saeger"/>
    <n v="23.37"/>
    <x v="2"/>
    <n v="4.2300000000000004"/>
    <x v="2"/>
    <s v="No"/>
    <s v="No"/>
    <s v="No"/>
    <n v="0"/>
    <s v="No"/>
    <d v="1982-03-27T00:00:00"/>
    <x v="1321"/>
    <x v="1"/>
    <s v="tier - 2"/>
    <x v="2"/>
  </r>
  <r>
    <s v="Id1323"/>
    <s v="Deba, Ms.  Buzunesh"/>
    <n v="33.44"/>
    <x v="0"/>
    <n v="4.72"/>
    <x v="2"/>
    <s v="Yes"/>
    <s v="No"/>
    <s v="No"/>
    <n v="0"/>
    <s v="No"/>
    <d v="1976-02-02T00:00:00"/>
    <x v="1322"/>
    <x v="1"/>
    <s v="tier - 2"/>
    <x v="0"/>
  </r>
  <r>
    <s v="Id1324"/>
    <s v="Leloup, Ms.  Mirte"/>
    <n v="28.05"/>
    <x v="1"/>
    <n v="5.63"/>
    <x v="2"/>
    <s v="Yes"/>
    <s v="No"/>
    <s v="No"/>
    <n v="0"/>
    <s v="No"/>
    <d v="1976-01-30T00:00:00"/>
    <x v="1323"/>
    <x v="1"/>
    <s v="tier - 2"/>
    <x v="0"/>
  </r>
  <r>
    <s v="Id1325"/>
    <s v="Labare, Ms.  Megan"/>
    <n v="27.72"/>
    <x v="1"/>
    <n v="5.83"/>
    <x v="1"/>
    <s v="Yes"/>
    <s v="No"/>
    <s v="No"/>
    <n v="0"/>
    <s v="No"/>
    <d v="1976-12-03T00:00:00"/>
    <x v="1324"/>
    <x v="1"/>
    <s v="tier - 3"/>
    <x v="0"/>
  </r>
  <r>
    <s v="Id1326"/>
    <s v="Arouca, Ms.  Kerry A."/>
    <n v="29.81"/>
    <x v="1"/>
    <n v="9.23"/>
    <x v="0"/>
    <s v="No"/>
    <s v="No"/>
    <s v="No"/>
    <n v="0"/>
    <s v="No"/>
    <d v="1978-11-30T00:00:00"/>
    <x v="1325"/>
    <x v="1"/>
    <s v="tier - 2"/>
    <x v="0"/>
  </r>
  <r>
    <s v="Id1327"/>
    <s v="Reese, Ms.  Kristin"/>
    <n v="23.98"/>
    <x v="2"/>
    <n v="9.89"/>
    <x v="0"/>
    <s v="No"/>
    <s v="No"/>
    <s v="No"/>
    <n v="0"/>
    <s v="No"/>
    <d v="1978-10-24T00:00:00"/>
    <x v="1326"/>
    <x v="1"/>
    <s v="tier - 3"/>
    <x v="0"/>
  </r>
  <r>
    <s v="Id1328"/>
    <s v="McCloskey, Mr.  Christopher R."/>
    <n v="17.34"/>
    <x v="3"/>
    <n v="12"/>
    <x v="0"/>
    <s v="No"/>
    <s v="No"/>
    <s v="No"/>
    <n v="0"/>
    <s v="No"/>
    <d v="1962-09-23T00:00:00"/>
    <x v="1327"/>
    <x v="2"/>
    <s v="tier - 3"/>
    <x v="0"/>
  </r>
  <r>
    <s v="Id1329"/>
    <s v="Tedsen, Mrs.  Elizabeth A"/>
    <n v="40.39"/>
    <x v="0"/>
    <n v="4.24"/>
    <x v="2"/>
    <s v="Yes"/>
    <s v="No"/>
    <s v="Yes"/>
    <n v="1"/>
    <s v="No"/>
    <d v="1997-08-21T00:00:00"/>
    <x v="1328"/>
    <x v="1"/>
    <s v="tier - 1"/>
    <x v="12"/>
  </r>
  <r>
    <s v="Id1330"/>
    <s v="Koehlinger, Mr.  Andrew"/>
    <n v="25.96"/>
    <x v="1"/>
    <n v="4.68"/>
    <x v="2"/>
    <s v="Yes"/>
    <s v="No"/>
    <s v="Yes"/>
    <n v="1"/>
    <s v="No"/>
    <d v="1983-07-08T00:00:00"/>
    <x v="1329"/>
    <x v="1"/>
    <s v="tier - 2"/>
    <x v="16"/>
  </r>
  <r>
    <s v="Id1331"/>
    <s v="Pielechaty, Ms.  Dawn M."/>
    <n v="17.68"/>
    <x v="3"/>
    <n v="8.57"/>
    <x v="0"/>
    <s v="Yes"/>
    <s v="No"/>
    <s v="Yes"/>
    <n v="1"/>
    <s v="No"/>
    <d v="1963-06-05T00:00:00"/>
    <x v="1330"/>
    <x v="2"/>
    <s v="tier - 1"/>
    <x v="0"/>
  </r>
  <r>
    <s v="Id1332"/>
    <s v="Korhonen, Mr.  Jonathan P"/>
    <n v="30.875"/>
    <x v="0"/>
    <n v="4.0999999999999996"/>
    <x v="2"/>
    <s v="No"/>
    <s v="No"/>
    <s v="No"/>
    <n v="0"/>
    <s v="No"/>
    <d v="1982-05-28T00:00:00"/>
    <x v="1331"/>
    <x v="2"/>
    <s v="tier - 3"/>
    <x v="1"/>
  </r>
  <r>
    <s v="Id1333"/>
    <s v="Kehr, Mrs.  Gina"/>
    <n v="30.81"/>
    <x v="0"/>
    <n v="4.49"/>
    <x v="2"/>
    <s v="No"/>
    <s v="No"/>
    <s v="No"/>
    <n v="0"/>
    <s v="No"/>
    <d v="1990-04-21T00:00:00"/>
    <x v="1332"/>
    <x v="1"/>
    <s v="tier - 3"/>
    <x v="15"/>
  </r>
  <r>
    <s v="Id1334"/>
    <s v="Montagna, Mr.  Dino"/>
    <n v="36.85"/>
    <x v="0"/>
    <n v="8.8000000000000007"/>
    <x v="0"/>
    <s v="No"/>
    <s v="No"/>
    <s v="No"/>
    <n v="2"/>
    <s v="No"/>
    <d v="1973-03-03T00:00:00"/>
    <x v="1333"/>
    <x v="1"/>
    <s v="tier - 2"/>
    <x v="0"/>
  </r>
  <r>
    <s v="Id1335"/>
    <s v="M√ºller, Mr.  Jan"/>
    <n v="35.86"/>
    <x v="0"/>
    <n v="7.93"/>
    <x v="0"/>
    <s v="No"/>
    <s v="No"/>
    <s v="No"/>
    <n v="2"/>
    <s v="No"/>
    <d v="1973-03-02T00:00:00"/>
    <x v="1334"/>
    <x v="2"/>
    <s v="tier - 1"/>
    <x v="0"/>
  </r>
  <r>
    <s v="Id1336"/>
    <s v="Baker, Mr.  Jonathan E."/>
    <n v="30.3"/>
    <x v="0"/>
    <n v="9.4499999999999993"/>
    <x v="0"/>
    <s v="No"/>
    <s v="No"/>
    <s v="No"/>
    <n v="2"/>
    <s v="No"/>
    <d v="1973-01-16T00:00:00"/>
    <x v="1335"/>
    <x v="2"/>
    <s v="tier - 1"/>
    <x v="3"/>
  </r>
  <r>
    <s v="Id1337"/>
    <s v="Sidebottom, Mr.  Mark A"/>
    <n v="32.015000000000001"/>
    <x v="0"/>
    <n v="7.67"/>
    <x v="0"/>
    <s v="No"/>
    <s v="No"/>
    <s v="No"/>
    <n v="0"/>
    <s v="No"/>
    <d v="1978-12-01T00:00:00"/>
    <x v="1336"/>
    <x v="2"/>
    <s v="tier - 1"/>
    <x v="1"/>
  </r>
  <r>
    <s v="Id1338"/>
    <s v="Johnson, Mrs.  Mary"/>
    <n v="25.06"/>
    <x v="1"/>
    <n v="10.53"/>
    <x v="0"/>
    <s v="No"/>
    <s v="No"/>
    <s v="No"/>
    <n v="2"/>
    <s v="No"/>
    <d v="1973-11-11T00:00:00"/>
    <x v="1337"/>
    <x v="1"/>
    <s v="tier - 2"/>
    <x v="0"/>
  </r>
  <r>
    <s v="Id1339"/>
    <s v="Morris, Mr.  Samuel"/>
    <n v="18.829999999999998"/>
    <x v="2"/>
    <n v="10.08"/>
    <x v="0"/>
    <s v="Yes"/>
    <s v="No"/>
    <s v="No"/>
    <n v="0"/>
    <s v="No"/>
    <d v="1967-10-10T00:00:00"/>
    <x v="1338"/>
    <x v="2"/>
    <s v="tier - 1"/>
    <x v="1"/>
  </r>
  <r>
    <s v="Id1340"/>
    <s v="Chaisson, Mr.  Stan J"/>
    <n v="47.52"/>
    <x v="0"/>
    <n v="11.39"/>
    <x v="0"/>
    <s v="Yes"/>
    <s v="No"/>
    <s v="No"/>
    <n v="1"/>
    <s v="No"/>
    <d v="1975-09-21T00:00:00"/>
    <x v="1339"/>
    <x v="2"/>
    <s v="tier - 3"/>
    <x v="0"/>
  </r>
  <r>
    <s v="Id1341"/>
    <s v="Pigott, Mrs.  Jessica L."/>
    <n v="37.82"/>
    <x v="0"/>
    <n v="6.36"/>
    <x v="1"/>
    <s v="No"/>
    <s v="No"/>
    <s v="No"/>
    <n v="0"/>
    <s v="No"/>
    <d v="1994-08-12T00:00:00"/>
    <x v="1340"/>
    <x v="1"/>
    <s v="tier - 2"/>
    <x v="12"/>
  </r>
  <r>
    <s v="Id1342"/>
    <s v="Cochrane, Ms.  Krysta"/>
    <n v="44.16"/>
    <x v="0"/>
    <n v="5.31"/>
    <x v="2"/>
    <s v="Yes"/>
    <s v="No"/>
    <s v="No"/>
    <n v="0"/>
    <s v="No"/>
    <d v="2001-07-28T00:00:00"/>
    <x v="1341"/>
    <x v="1"/>
    <s v="tier - 2"/>
    <x v="1"/>
  </r>
  <r>
    <s v="Id1343"/>
    <s v="Armitage, Mrs.  Natascia"/>
    <n v="37.049999999999997"/>
    <x v="0"/>
    <n v="4.74"/>
    <x v="2"/>
    <s v="No"/>
    <s v="No"/>
    <s v="Yes"/>
    <n v="1"/>
    <s v="No"/>
    <d v="1993-06-07T00:00:00"/>
    <x v="1342"/>
    <x v="1"/>
    <s v="tier - 1"/>
    <x v="12"/>
  </r>
  <r>
    <s v="Id1344"/>
    <s v="Shen, Ms.  Jenny"/>
    <n v="18.66"/>
    <x v="2"/>
    <n v="11.35"/>
    <x v="0"/>
    <s v="No"/>
    <s v="No"/>
    <s v="No"/>
    <n v="0"/>
    <s v="No"/>
    <d v="1965-05-21T00:00:00"/>
    <x v="1343"/>
    <x v="2"/>
    <s v="tier - 1"/>
    <x v="3"/>
  </r>
  <r>
    <s v="Id1345"/>
    <s v="O'Kelly, Mr.  Brian"/>
    <n v="36.200000000000003"/>
    <x v="0"/>
    <n v="6.81"/>
    <x v="0"/>
    <s v="Yes"/>
    <s v="No"/>
    <s v="No"/>
    <n v="1"/>
    <s v="No"/>
    <d v="1975-04-15T00:00:00"/>
    <x v="1344"/>
    <x v="2"/>
    <s v="tier - 2"/>
    <x v="3"/>
  </r>
  <r>
    <s v="Id1346"/>
    <s v="Huff, Ms.  Monica"/>
    <n v="18.87"/>
    <x v="2"/>
    <n v="8.06"/>
    <x v="0"/>
    <s v="No"/>
    <s v="No"/>
    <s v="No"/>
    <n v="0"/>
    <s v="No"/>
    <d v="1965-03-11T00:00:00"/>
    <x v="1345"/>
    <x v="2"/>
    <s v="tier - 1"/>
    <x v="0"/>
  </r>
  <r>
    <s v="Id1347"/>
    <s v="Dye, Mr.  Tyler"/>
    <n v="32.299999999999997"/>
    <x v="0"/>
    <n v="6.74"/>
    <x v="0"/>
    <s v="Yes"/>
    <s v="No"/>
    <s v="No"/>
    <n v="1"/>
    <s v="No"/>
    <d v="1975-02-28T00:00:00"/>
    <x v="1346"/>
    <x v="2"/>
    <s v="tier - 3"/>
    <x v="3"/>
  </r>
  <r>
    <s v="Id1348"/>
    <s v="Willard, Ms.  Kelly C"/>
    <n v="22.64"/>
    <x v="2"/>
    <n v="6.54"/>
    <x v="0"/>
    <s v="Yes"/>
    <s v="No"/>
    <s v="No"/>
    <n v="2"/>
    <s v="No"/>
    <d v="1970-01-12T00:00:00"/>
    <x v="1347"/>
    <x v="1"/>
    <s v="tier - 1"/>
    <x v="0"/>
  </r>
  <r>
    <s v="Id1349"/>
    <s v="D'Addario, Mrs.  Emily"/>
    <n v="28.69"/>
    <x v="1"/>
    <n v="5.4"/>
    <x v="2"/>
    <s v="No"/>
    <s v="No"/>
    <s v="No"/>
    <n v="0"/>
    <s v="No"/>
    <d v="1982-12-27T00:00:00"/>
    <x v="1348"/>
    <x v="1"/>
    <s v="tier - 3"/>
    <x v="1"/>
  </r>
  <r>
    <s v="Id1350"/>
    <s v="Buchanan, Mr.  James V"/>
    <n v="28.16"/>
    <x v="1"/>
    <n v="5.58"/>
    <x v="2"/>
    <s v="Yes"/>
    <s v="No"/>
    <s v="No"/>
    <n v="0"/>
    <s v="No"/>
    <d v="1985-11-28T00:00:00"/>
    <x v="1349"/>
    <x v="1"/>
    <s v="tier - 3"/>
    <x v="1"/>
  </r>
  <r>
    <s v="Id1351"/>
    <s v="Clark, Ms.  Angie"/>
    <n v="45.54"/>
    <x v="0"/>
    <n v="5.84"/>
    <x v="1"/>
    <s v="No"/>
    <s v="No"/>
    <s v="Yes"/>
    <n v="1"/>
    <s v="No"/>
    <d v="2003-10-12T00:00:00"/>
    <x v="1350"/>
    <x v="1"/>
    <s v="tier - 2"/>
    <x v="1"/>
  </r>
  <r>
    <s v="Id1352"/>
    <s v="Waterson, Mr.  Michael J."/>
    <n v="28.7"/>
    <x v="1"/>
    <n v="4.2"/>
    <x v="2"/>
    <s v="No"/>
    <s v="No"/>
    <s v="No"/>
    <n v="0"/>
    <s v="No"/>
    <d v="1977-09-06T00:00:00"/>
    <x v="1351"/>
    <x v="2"/>
    <s v="tier - 2"/>
    <x v="3"/>
  </r>
  <r>
    <s v="Id1353"/>
    <s v="Piras, Ms.  Sabina"/>
    <n v="27.74"/>
    <x v="1"/>
    <n v="6.06"/>
    <x v="1"/>
    <s v="Yes"/>
    <s v="No"/>
    <s v="No"/>
    <n v="0"/>
    <s v="No"/>
    <d v="1976-08-20T00:00:00"/>
    <x v="1352"/>
    <x v="1"/>
    <s v="tier - 2"/>
    <x v="1"/>
  </r>
  <r>
    <s v="Id1354"/>
    <s v="Olson, Ms.  Amy C"/>
    <n v="36.954999999999998"/>
    <x v="0"/>
    <n v="7.57"/>
    <x v="0"/>
    <s v="No"/>
    <s v="No"/>
    <s v="No"/>
    <n v="0"/>
    <s v="No"/>
    <d v="1978-07-17T00:00:00"/>
    <x v="1353"/>
    <x v="1"/>
    <s v="tier - 3"/>
    <x v="1"/>
  </r>
  <r>
    <s v="Id1355"/>
    <s v="Manfredi, Ms.  Victoria U"/>
    <n v="30.69"/>
    <x v="0"/>
    <n v="6.15"/>
    <x v="1"/>
    <s v="No"/>
    <s v="No"/>
    <s v="No"/>
    <n v="0"/>
    <s v="No"/>
    <d v="1989-06-03T00:00:00"/>
    <x v="1354"/>
    <x v="1"/>
    <s v="tier - 1"/>
    <x v="1"/>
  </r>
  <r>
    <s v="Id1356"/>
    <s v="Landberg, Ms.  Amelia B"/>
    <n v="24.984999999999999"/>
    <x v="1"/>
    <n v="4.5599999999999996"/>
    <x v="2"/>
    <s v="No"/>
    <s v="No"/>
    <s v="No"/>
    <n v="0"/>
    <s v="No"/>
    <d v="1980-05-08T00:00:00"/>
    <x v="1355"/>
    <x v="1"/>
    <s v="tier - 2"/>
    <x v="1"/>
  </r>
  <r>
    <s v="Id1357"/>
    <s v="Flynn, Ms.  Jackie J"/>
    <n v="39.42"/>
    <x v="0"/>
    <n v="4.72"/>
    <x v="2"/>
    <s v="Yes"/>
    <s v="No"/>
    <s v="No"/>
    <n v="1"/>
    <s v="No"/>
    <d v="1995-04-18T00:00:00"/>
    <x v="1356"/>
    <x v="1"/>
    <s v="tier - 3"/>
    <x v="1"/>
  </r>
  <r>
    <s v="Id1358"/>
    <s v="Bishop, Mr.  Justin"/>
    <n v="16.8"/>
    <x v="3"/>
    <n v="7.98"/>
    <x v="0"/>
    <s v="No"/>
    <s v="No"/>
    <s v="No"/>
    <n v="0"/>
    <s v="No"/>
    <d v="1962-03-22T00:00:00"/>
    <x v="1357"/>
    <x v="2"/>
    <s v="tier - 1"/>
    <x v="0"/>
  </r>
  <r>
    <s v="Id1359"/>
    <s v="Devitt, Ms.  Kerry"/>
    <n v="23.274999999999999"/>
    <x v="2"/>
    <n v="6.26"/>
    <x v="1"/>
    <s v="Yes"/>
    <s v="No"/>
    <s v="Yes"/>
    <n v="1"/>
    <s v="No"/>
    <d v="1983-02-20T00:00:00"/>
    <x v="1358"/>
    <x v="1"/>
    <s v="tier - 3"/>
    <x v="2"/>
  </r>
  <r>
    <s v="Id1360"/>
    <s v="Lynch, Ms.  Cindy G."/>
    <n v="22.8"/>
    <x v="2"/>
    <n v="4.29"/>
    <x v="2"/>
    <s v="Yes"/>
    <s v="No"/>
    <s v="Yes"/>
    <n v="1"/>
    <s v="No"/>
    <d v="1983-01-28T00:00:00"/>
    <x v="1359"/>
    <x v="1"/>
    <s v="tier - 1"/>
    <x v="2"/>
  </r>
  <r>
    <s v="Id1361"/>
    <s v="Tramontano, Mr.  Gennaro"/>
    <n v="24.3"/>
    <x v="2"/>
    <n v="5.43"/>
    <x v="2"/>
    <s v="No"/>
    <s v="No"/>
    <s v="No"/>
    <n v="2"/>
    <s v="No"/>
    <d v="1972-12-23T00:00:00"/>
    <x v="1360"/>
    <x v="1"/>
    <s v="tier - 2"/>
    <x v="0"/>
  </r>
  <r>
    <s v="Id1362"/>
    <s v="Davidson, Mr.  Terry"/>
    <n v="25.13"/>
    <x v="1"/>
    <n v="8"/>
    <x v="0"/>
    <s v="Yes"/>
    <s v="No"/>
    <s v="No"/>
    <n v="1"/>
    <s v="No"/>
    <d v="1975-11-10T00:00:00"/>
    <x v="1361"/>
    <x v="1"/>
    <s v="tier - 2"/>
    <x v="0"/>
  </r>
  <r>
    <s v="Id1363"/>
    <s v="Burke, Mr.  Patrick J"/>
    <n v="22.72"/>
    <x v="2"/>
    <n v="9.9600000000000009"/>
    <x v="0"/>
    <s v="Yes"/>
    <s v="No"/>
    <s v="No"/>
    <n v="2"/>
    <s v="No"/>
    <d v="1970-10-19T00:00:00"/>
    <x v="1362"/>
    <x v="1"/>
    <s v="tier - 2"/>
    <x v="0"/>
  </r>
  <r>
    <s v="Id1364"/>
    <s v="McGraw, Ms.  Keara"/>
    <n v="32.6"/>
    <x v="0"/>
    <n v="6.8"/>
    <x v="0"/>
    <s v="Yes"/>
    <s v="No"/>
    <s v="No"/>
    <n v="0"/>
    <s v="No"/>
    <d v="1981-09-28T00:00:00"/>
    <x v="1363"/>
    <x v="1"/>
    <s v="tier - 2"/>
    <x v="3"/>
  </r>
  <r>
    <s v="Id1365"/>
    <s v="Fellure, Ms.  Nicole"/>
    <n v="17.28"/>
    <x v="3"/>
    <n v="6.22"/>
    <x v="1"/>
    <s v="Yes"/>
    <s v="No"/>
    <s v="No"/>
    <n v="2"/>
    <s v="No"/>
    <d v="1966-08-09T00:00:00"/>
    <x v="1364"/>
    <x v="2"/>
    <s v="tier - 3"/>
    <x v="1"/>
  </r>
  <r>
    <s v="Id1366"/>
    <s v="Sanford, Mrs.  Katena"/>
    <n v="27.92"/>
    <x v="1"/>
    <n v="5.79"/>
    <x v="1"/>
    <s v="No"/>
    <s v="No"/>
    <s v="No"/>
    <n v="1"/>
    <s v="No"/>
    <d v="1987-07-29T00:00:00"/>
    <x v="1365"/>
    <x v="1"/>
    <s v="tier - 3"/>
    <x v="15"/>
  </r>
  <r>
    <s v="Id1367"/>
    <s v="Wrenn, Ms.  Bean K."/>
    <n v="38.284999999999997"/>
    <x v="0"/>
    <n v="5.41"/>
    <x v="2"/>
    <s v="No"/>
    <s v="No"/>
    <s v="No"/>
    <n v="0"/>
    <s v="No"/>
    <d v="1977-06-20T00:00:00"/>
    <x v="1366"/>
    <x v="1"/>
    <s v="tier - 1"/>
    <x v="2"/>
  </r>
  <r>
    <s v="Id1368"/>
    <s v="Lindsey, Mr.  Brian"/>
    <n v="16.48"/>
    <x v="3"/>
    <n v="11.05"/>
    <x v="0"/>
    <s v="No"/>
    <s v="No"/>
    <s v="No"/>
    <n v="0"/>
    <s v="No"/>
    <d v="1962-05-10T00:00:00"/>
    <x v="1367"/>
    <x v="2"/>
    <s v="tier - 2"/>
    <x v="0"/>
  </r>
  <r>
    <s v="Id1369"/>
    <s v="Krueger, Mr.  Jan-Patrick"/>
    <n v="38.57"/>
    <x v="0"/>
    <n v="6.27"/>
    <x v="1"/>
    <s v="No"/>
    <s v="No"/>
    <s v="No"/>
    <n v="0"/>
    <s v="No"/>
    <d v="1994-04-17T00:00:00"/>
    <x v="1368"/>
    <x v="1"/>
    <s v="tier - 3"/>
    <x v="1"/>
  </r>
  <r>
    <s v="Id1370"/>
    <s v="Babler, Mr.  Jesse J"/>
    <n v="43.85"/>
    <x v="0"/>
    <n v="4.7699999999999996"/>
    <x v="2"/>
    <s v="Yes"/>
    <s v="No"/>
    <s v="No"/>
    <n v="0"/>
    <s v="No"/>
    <d v="2001-03-05T00:00:00"/>
    <x v="1369"/>
    <x v="1"/>
    <s v="tier - 2"/>
    <x v="1"/>
  </r>
  <r>
    <s v="Id1371"/>
    <s v="Brezenski, Ms.  Lindsey M"/>
    <n v="30.11"/>
    <x v="0"/>
    <n v="4.08"/>
    <x v="2"/>
    <s v="No"/>
    <s v="No"/>
    <s v="No"/>
    <n v="0"/>
    <s v="No"/>
    <d v="1989-02-12T00:00:00"/>
    <x v="1370"/>
    <x v="1"/>
    <s v="tier - 2"/>
    <x v="1"/>
  </r>
  <r>
    <s v="Id1372"/>
    <s v="Marschner, Ms.  Marguerite K."/>
    <n v="31.59"/>
    <x v="0"/>
    <n v="6.01"/>
    <x v="1"/>
    <s v="No"/>
    <s v="No"/>
    <s v="No"/>
    <n v="0"/>
    <s v="No"/>
    <d v="1991-01-21T00:00:00"/>
    <x v="1371"/>
    <x v="1"/>
    <s v="tier - 1"/>
    <x v="1"/>
  </r>
  <r>
    <s v="Id1373"/>
    <s v="King, Mr.  Travis"/>
    <n v="40.15"/>
    <x v="0"/>
    <n v="11.84"/>
    <x v="0"/>
    <s v="No"/>
    <s v="No"/>
    <s v="No"/>
    <n v="0"/>
    <s v="No"/>
    <d v="1974-12-09T00:00:00"/>
    <x v="1372"/>
    <x v="1"/>
    <s v="tier - 3"/>
    <x v="0"/>
  </r>
  <r>
    <s v="Id1374"/>
    <s v="Montez, Mr.  Ricky"/>
    <n v="40.700000000000003"/>
    <x v="0"/>
    <n v="6.27"/>
    <x v="1"/>
    <s v="Yes"/>
    <s v="No"/>
    <s v="Yes"/>
    <n v="1"/>
    <s v="No"/>
    <d v="1997-11-02T00:00:00"/>
    <x v="1373"/>
    <x v="1"/>
    <s v="tier - 3"/>
    <x v="1"/>
  </r>
  <r>
    <s v="Id1375"/>
    <s v="Campbell, Mrs.  Colleen L."/>
    <n v="40.76"/>
    <x v="0"/>
    <n v="5.28"/>
    <x v="2"/>
    <s v="No"/>
    <s v="No"/>
    <s v="No"/>
    <n v="0"/>
    <s v="No"/>
    <d v="1999-10-25T00:00:00"/>
    <x v="1374"/>
    <x v="1"/>
    <s v="tier - 2"/>
    <x v="12"/>
  </r>
  <r>
    <s v="Id1376"/>
    <s v="Hurt, Mr.  Charlie A"/>
    <n v="29.7"/>
    <x v="1"/>
    <n v="7.03"/>
    <x v="0"/>
    <s v="No"/>
    <s v="No"/>
    <s v="No"/>
    <n v="0"/>
    <s v="No"/>
    <d v="1974-09-06T00:00:00"/>
    <x v="1375"/>
    <x v="0"/>
    <s v="tier - 3"/>
    <x v="0"/>
  </r>
  <r>
    <s v="Id1377"/>
    <s v="Garey, Mr.  Rick"/>
    <n v="40.58"/>
    <x v="0"/>
    <n v="5.32"/>
    <x v="2"/>
    <s v="Yes"/>
    <s v="No"/>
    <s v="Yes"/>
    <n v="1"/>
    <s v="No"/>
    <d v="1997-08-21T00:00:00"/>
    <x v="1376"/>
    <x v="1"/>
    <s v="tier - 1"/>
    <x v="1"/>
  </r>
  <r>
    <s v="Id1378"/>
    <s v="Reddy, Ms.  Lauren C"/>
    <n v="33.06"/>
    <x v="0"/>
    <n v="9.59"/>
    <x v="0"/>
    <s v="Yes"/>
    <s v="No"/>
    <s v="No"/>
    <n v="0"/>
    <s v="No"/>
    <d v="1981-07-30T00:00:00"/>
    <x v="1377"/>
    <x v="1"/>
    <s v="tier - 1"/>
    <x v="1"/>
  </r>
  <r>
    <s v="Id1379"/>
    <s v="Mueller, Mr.  Daniel"/>
    <n v="26.62"/>
    <x v="1"/>
    <n v="6.15"/>
    <x v="1"/>
    <s v="Yes"/>
    <s v="No"/>
    <s v="No"/>
    <n v="0"/>
    <s v="No"/>
    <d v="1976-06-12T00:00:00"/>
    <x v="1378"/>
    <x v="2"/>
    <s v="tier - 2"/>
    <x v="0"/>
  </r>
  <r>
    <s v="Id1380"/>
    <s v="Julia, Mr.  Jaime"/>
    <n v="37.1"/>
    <x v="0"/>
    <n v="11.08"/>
    <x v="0"/>
    <s v="No"/>
    <s v="No"/>
    <s v="No"/>
    <n v="0"/>
    <s v="No"/>
    <d v="1978-05-04T00:00:00"/>
    <x v="1379"/>
    <x v="0"/>
    <s v="tier - 1"/>
    <x v="3"/>
  </r>
  <r>
    <s v="Id1381"/>
    <s v="Uribe, Mr.  Erik R"/>
    <n v="18.28"/>
    <x v="3"/>
    <n v="7.95"/>
    <x v="0"/>
    <s v="No"/>
    <s v="No"/>
    <s v="No"/>
    <n v="0"/>
    <s v="No"/>
    <d v="1965-04-18T00:00:00"/>
    <x v="1380"/>
    <x v="2"/>
    <s v="tier - 2"/>
    <x v="0"/>
  </r>
  <r>
    <s v="Id1382"/>
    <s v="Hand, Ms.  Katie"/>
    <n v="35.814999999999998"/>
    <x v="0"/>
    <n v="6.23"/>
    <x v="1"/>
    <s v="No"/>
    <s v="No"/>
    <s v="No"/>
    <n v="0"/>
    <s v="No"/>
    <d v="1977-03-29T00:00:00"/>
    <x v="1381"/>
    <x v="1"/>
    <s v="tier - 3"/>
    <x v="1"/>
  </r>
  <r>
    <s v="Id1383"/>
    <s v="Petersen, Mr.  Thomas A"/>
    <n v="30.69"/>
    <x v="0"/>
    <n v="6.5"/>
    <x v="0"/>
    <s v="No"/>
    <s v="No"/>
    <s v="No"/>
    <n v="0"/>
    <s v="No"/>
    <d v="1978-02-04T00:00:00"/>
    <x v="1382"/>
    <x v="2"/>
    <s v="tier - 2"/>
    <x v="0"/>
  </r>
  <r>
    <s v="Id1384"/>
    <s v="Mac-Thiong, Mr.  Jean-Marc"/>
    <n v="26.125"/>
    <x v="1"/>
    <n v="5.22"/>
    <x v="2"/>
    <s v="No"/>
    <s v="No"/>
    <s v="No"/>
    <n v="0"/>
    <s v="No"/>
    <d v="1980-01-10T00:00:00"/>
    <x v="1383"/>
    <x v="2"/>
    <s v="tier - 1"/>
    <x v="4"/>
  </r>
  <r>
    <s v="Id1385"/>
    <s v="Walker, Ms.  Kerry L"/>
    <n v="34.58"/>
    <x v="0"/>
    <n v="6.3"/>
    <x v="1"/>
    <s v="No"/>
    <s v="No"/>
    <s v="Yes"/>
    <n v="1"/>
    <s v="No"/>
    <d v="1979-12-02T00:00:00"/>
    <x v="1384"/>
    <x v="1"/>
    <s v="tier - 3"/>
    <x v="1"/>
  </r>
  <r>
    <s v="Id1386"/>
    <s v="Steidl, Mr.  Ulrich"/>
    <n v="27.4"/>
    <x v="1"/>
    <n v="8.84"/>
    <x v="0"/>
    <s v="No"/>
    <s v="No"/>
    <s v="No"/>
    <n v="0"/>
    <s v="No"/>
    <d v="1978-11-29T00:00:00"/>
    <x v="1385"/>
    <x v="0"/>
    <s v="tier - 2"/>
    <x v="3"/>
  </r>
  <r>
    <s v="Id1387"/>
    <s v="Rose, Mr.  Justin P"/>
    <n v="27.53"/>
    <x v="1"/>
    <n v="4.1100000000000003"/>
    <x v="2"/>
    <s v="No"/>
    <s v="No"/>
    <s v="No"/>
    <n v="1"/>
    <s v="No"/>
    <d v="1987-10-12T00:00:00"/>
    <x v="1386"/>
    <x v="1"/>
    <s v="tier - 3"/>
    <x v="14"/>
  </r>
  <r>
    <s v="Id1388"/>
    <s v="Alderfer, Ms.  Hannah E."/>
    <n v="33"/>
    <x v="0"/>
    <n v="4.57"/>
    <x v="2"/>
    <s v="No"/>
    <s v="No"/>
    <s v="No"/>
    <n v="0"/>
    <s v="No"/>
    <d v="1982-09-18T00:00:00"/>
    <x v="1387"/>
    <x v="1"/>
    <s v="tier - 1"/>
    <x v="0"/>
  </r>
  <r>
    <s v="Id1389"/>
    <s v="Ryland, Mr.  David"/>
    <n v="25.78"/>
    <x v="1"/>
    <n v="11.06"/>
    <x v="0"/>
    <s v="Yes"/>
    <s v="No"/>
    <s v="No"/>
    <n v="0"/>
    <s v="No"/>
    <d v="1981-08-19T00:00:00"/>
    <x v="1388"/>
    <x v="1"/>
    <s v="tier - 2"/>
    <x v="16"/>
  </r>
  <r>
    <s v="Id1390"/>
    <s v="Bethea, Mr.  Jim"/>
    <n v="22.66"/>
    <x v="2"/>
    <n v="10.68"/>
    <x v="0"/>
    <s v="No"/>
    <s v="No"/>
    <s v="No"/>
    <n v="0"/>
    <s v="No"/>
    <d v="1971-07-11T00:00:00"/>
    <x v="1389"/>
    <x v="1"/>
    <s v="tier - 1"/>
    <x v="0"/>
  </r>
  <r>
    <s v="Id1391"/>
    <s v="Kelly, Mr.  Joseph P"/>
    <n v="38.81"/>
    <x v="0"/>
    <n v="6.14"/>
    <x v="1"/>
    <s v="Yes"/>
    <s v="No"/>
    <s v="No"/>
    <n v="1"/>
    <s v="No"/>
    <d v="1995-06-13T00:00:00"/>
    <x v="1390"/>
    <x v="1"/>
    <s v="tier - 1"/>
    <x v="1"/>
  </r>
  <r>
    <s v="Id1392"/>
    <s v="Blois, Mr.  Michael"/>
    <n v="38.51"/>
    <x v="0"/>
    <n v="5.45"/>
    <x v="2"/>
    <s v="Yes"/>
    <s v="No"/>
    <s v="No"/>
    <n v="0"/>
    <s v="No"/>
    <d v="1996-05-24T00:00:00"/>
    <x v="1391"/>
    <x v="1"/>
    <s v="tier - 2"/>
    <x v="13"/>
  </r>
  <r>
    <s v="Id1393"/>
    <s v="Dayton, Ms.  Gina M"/>
    <n v="22.98"/>
    <x v="2"/>
    <n v="6.14"/>
    <x v="1"/>
    <s v="Yes"/>
    <s v="No"/>
    <s v="No"/>
    <n v="0"/>
    <s v="No"/>
    <d v="1976-04-09T00:00:00"/>
    <x v="1392"/>
    <x v="1"/>
    <s v="tier - 1"/>
    <x v="3"/>
  </r>
  <r>
    <s v="Id1394"/>
    <s v="Cloud, Ms.  Shantel C."/>
    <n v="15.65"/>
    <x v="3"/>
    <n v="7.85"/>
    <x v="0"/>
    <s v="No"/>
    <s v="No"/>
    <s v="No"/>
    <n v="0"/>
    <s v="No"/>
    <d v="1965-03-27T00:00:00"/>
    <x v="1393"/>
    <x v="2"/>
    <s v="tier - 3"/>
    <x v="1"/>
  </r>
  <r>
    <s v="Id1395"/>
    <s v="Betournay, Mr.  Brian"/>
    <n v="39.97"/>
    <x v="0"/>
    <n v="4.09"/>
    <x v="2"/>
    <s v="No"/>
    <s v="No"/>
    <s v="No"/>
    <n v="1"/>
    <s v="No"/>
    <d v="1998-03-02T00:00:00"/>
    <x v="1394"/>
    <x v="1"/>
    <s v="tier - 3"/>
    <x v="8"/>
  </r>
  <r>
    <s v="Id1396"/>
    <s v="Temple, Mr.  Brian"/>
    <n v="37.22"/>
    <x v="0"/>
    <n v="4.62"/>
    <x v="2"/>
    <s v="No"/>
    <s v="No"/>
    <s v="Yes"/>
    <n v="1"/>
    <s v="No"/>
    <d v="1993-01-10T00:00:00"/>
    <x v="1395"/>
    <x v="1"/>
    <s v="tier - 2"/>
    <x v="1"/>
  </r>
  <r>
    <s v="Id1397"/>
    <s v="Rollie, Ms.  Jessica R"/>
    <n v="41.325000000000003"/>
    <x v="0"/>
    <n v="5.77"/>
    <x v="1"/>
    <s v="No"/>
    <s v="No"/>
    <s v="No"/>
    <n v="0"/>
    <s v="No"/>
    <d v="1980-12-16T00:00:00"/>
    <x v="1396"/>
    <x v="1"/>
    <s v="tier - 2"/>
    <x v="2"/>
  </r>
  <r>
    <s v="Id1398"/>
    <s v="Roybal, Mrs.  Robyn"/>
    <n v="40.31"/>
    <x v="0"/>
    <n v="5.84"/>
    <x v="1"/>
    <s v="No"/>
    <s v="No"/>
    <s v="No"/>
    <n v="0"/>
    <s v="No"/>
    <d v="1999-11-15T00:00:00"/>
    <x v="1397"/>
    <x v="1"/>
    <s v="tier - 2"/>
    <x v="12"/>
  </r>
  <r>
    <s v="Id1399"/>
    <s v="Turgeon, Ms.  Ashley"/>
    <n v="29.48"/>
    <x v="1"/>
    <n v="4.91"/>
    <x v="2"/>
    <s v="No"/>
    <s v="No"/>
    <s v="No"/>
    <n v="0"/>
    <s v="No"/>
    <d v="1980-10-24T00:00:00"/>
    <x v="1398"/>
    <x v="1"/>
    <s v="tier - 1"/>
    <x v="0"/>
  </r>
  <r>
    <s v="Id1400"/>
    <s v="Deingenis, Ms.  Dana"/>
    <n v="33.155000000000001"/>
    <x v="0"/>
    <n v="5.07"/>
    <x v="2"/>
    <s v="No"/>
    <s v="No"/>
    <s v="No"/>
    <n v="0"/>
    <s v="No"/>
    <d v="1980-09-20T00:00:00"/>
    <x v="1399"/>
    <x v="1"/>
    <s v="tier - 2"/>
    <x v="2"/>
  </r>
  <r>
    <s v="Id1401"/>
    <s v="Hodge, Ms.  Jessica F."/>
    <n v="42.85"/>
    <x v="0"/>
    <n v="5.81"/>
    <x v="1"/>
    <s v="Yes"/>
    <s v="No"/>
    <s v="No"/>
    <n v="0"/>
    <s v="No"/>
    <d v="2001-08-13T00:00:00"/>
    <x v="1400"/>
    <x v="1"/>
    <s v="tier - 3"/>
    <x v="1"/>
  </r>
  <r>
    <s v="Id1402"/>
    <s v="Gibbs, Ms.  Lindsey"/>
    <n v="32.340000000000003"/>
    <x v="0"/>
    <n v="11.2"/>
    <x v="0"/>
    <s v="No"/>
    <s v="No"/>
    <s v="No"/>
    <n v="0"/>
    <s v="No"/>
    <d v="1978-07-24T00:00:00"/>
    <x v="1401"/>
    <x v="1"/>
    <s v="tier - 1"/>
    <x v="0"/>
  </r>
  <r>
    <s v="Id1403"/>
    <s v="Trom, Ms.  Kelly A"/>
    <n v="27.5"/>
    <x v="1"/>
    <n v="10.75"/>
    <x v="0"/>
    <s v="No"/>
    <s v="No"/>
    <s v="No"/>
    <n v="0"/>
    <s v="No"/>
    <d v="1978-06-29T00:00:00"/>
    <x v="1402"/>
    <x v="1"/>
    <s v="tier - 2"/>
    <x v="3"/>
  </r>
  <r>
    <s v="Id1404"/>
    <s v="Sizer, Ms.  Brooke E"/>
    <n v="25.8"/>
    <x v="1"/>
    <n v="7.8"/>
    <x v="0"/>
    <s v="No"/>
    <s v="No"/>
    <s v="No"/>
    <n v="0"/>
    <s v="No"/>
    <d v="1978-05-06T00:00:00"/>
    <x v="1403"/>
    <x v="1"/>
    <s v="tier - 1"/>
    <x v="3"/>
  </r>
  <r>
    <s v="Id1405"/>
    <s v="Ellison, Ms.  Katelyn E."/>
    <n v="25"/>
    <x v="1"/>
    <n v="7.04"/>
    <x v="0"/>
    <s v="No"/>
    <s v="No"/>
    <s v="No"/>
    <n v="0"/>
    <s v="No"/>
    <d v="1978-04-28T00:00:00"/>
    <x v="1404"/>
    <x v="1"/>
    <s v="tier - 1"/>
    <x v="3"/>
  </r>
  <r>
    <s v="Id1406"/>
    <s v="Sulkowski, Mr.  Adam"/>
    <n v="41.2"/>
    <x v="0"/>
    <n v="4.18"/>
    <x v="2"/>
    <s v="Yes"/>
    <s v="No"/>
    <s v="No"/>
    <n v="0"/>
    <s v="No"/>
    <d v="1996-03-17T00:00:00"/>
    <x v="1405"/>
    <x v="1"/>
    <s v="tier - 3"/>
    <x v="3"/>
  </r>
  <r>
    <s v="Id1407"/>
    <s v="Maringo, Ms.  Dana"/>
    <n v="17.78"/>
    <x v="3"/>
    <n v="8.19"/>
    <x v="0"/>
    <s v="No"/>
    <s v="No"/>
    <s v="No"/>
    <n v="0"/>
    <s v="No"/>
    <d v="1968-02-03T00:00:00"/>
    <x v="1406"/>
    <x v="2"/>
    <s v="tier - 2"/>
    <x v="1"/>
  </r>
  <r>
    <s v="Id1408"/>
    <s v="Lattin, Mr.  Eric W"/>
    <n v="40.119999999999997"/>
    <x v="0"/>
    <n v="6.22"/>
    <x v="1"/>
    <s v="Yes"/>
    <s v="No"/>
    <s v="Yes"/>
    <n v="1"/>
    <s v="No"/>
    <d v="1997-01-30T00:00:00"/>
    <x v="1407"/>
    <x v="1"/>
    <s v="tier - 2"/>
    <x v="1"/>
  </r>
  <r>
    <s v="Id1409"/>
    <s v="Deblander, Mr.  Matthew D"/>
    <n v="19.350000000000001"/>
    <x v="2"/>
    <n v="8.2200000000000006"/>
    <x v="0"/>
    <s v="Yes"/>
    <s v="No"/>
    <s v="No"/>
    <n v="0"/>
    <s v="No"/>
    <d v="1967-12-17T00:00:00"/>
    <x v="1408"/>
    <x v="2"/>
    <s v="tier - 2"/>
    <x v="0"/>
  </r>
  <r>
    <s v="Id1410"/>
    <s v="O'Neill, Mr.  Eoghan"/>
    <n v="36.69"/>
    <x v="0"/>
    <n v="6.15"/>
    <x v="1"/>
    <s v="No"/>
    <s v="No"/>
    <s v="No"/>
    <n v="0"/>
    <s v="No"/>
    <d v="1994-11-14T00:00:00"/>
    <x v="1409"/>
    <x v="1"/>
    <s v="tier - 2"/>
    <x v="14"/>
  </r>
  <r>
    <s v="Id1411"/>
    <s v="Davis, Ms.  Pamela W"/>
    <n v="28.51"/>
    <x v="1"/>
    <n v="5.65"/>
    <x v="2"/>
    <s v="Yes"/>
    <s v="No"/>
    <s v="No"/>
    <n v="1"/>
    <s v="No"/>
    <d v="1988-10-15T00:00:00"/>
    <x v="1410"/>
    <x v="1"/>
    <s v="tier - 2"/>
    <x v="1"/>
  </r>
  <r>
    <s v="Id1412"/>
    <s v="Stanek, Ms.  Lindsey M."/>
    <n v="30.21"/>
    <x v="0"/>
    <n v="5.5"/>
    <x v="2"/>
    <s v="No"/>
    <s v="No"/>
    <s v="No"/>
    <n v="1"/>
    <s v="No"/>
    <d v="1984-09-22T00:00:00"/>
    <x v="1411"/>
    <x v="1"/>
    <s v="tier - 2"/>
    <x v="1"/>
  </r>
  <r>
    <s v="Id1413"/>
    <s v="Harris, Ms.  Kassie"/>
    <n v="24.33"/>
    <x v="2"/>
    <n v="8"/>
    <x v="0"/>
    <s v="No"/>
    <s v="No"/>
    <s v="No"/>
    <n v="0"/>
    <s v="No"/>
    <d v="1978-08-14T00:00:00"/>
    <x v="1412"/>
    <x v="1"/>
    <s v="tier - 1"/>
    <x v="0"/>
  </r>
  <r>
    <s v="Id1414"/>
    <s v="Manning, Mr.  Matthew"/>
    <n v="19.855"/>
    <x v="2"/>
    <n v="5.71"/>
    <x v="1"/>
    <s v="Yes"/>
    <s v="No"/>
    <s v="No"/>
    <n v="0"/>
    <s v="No"/>
    <d v="1976-07-10T00:00:00"/>
    <x v="1413"/>
    <x v="2"/>
    <s v="tier - 1"/>
    <x v="1"/>
  </r>
  <r>
    <s v="Id1415"/>
    <s v="Barrera Munoz, Mr.  Ruben Dario"/>
    <n v="25.364999999999998"/>
    <x v="1"/>
    <n v="11.71"/>
    <x v="0"/>
    <s v="No"/>
    <s v="No"/>
    <s v="No"/>
    <n v="0"/>
    <s v="No"/>
    <d v="1978-06-18T00:00:00"/>
    <x v="1414"/>
    <x v="1"/>
    <s v="tier - 3"/>
    <x v="1"/>
  </r>
  <r>
    <s v="Id1416"/>
    <s v="Schauwaers, Mr.  Kevin"/>
    <n v="29.6"/>
    <x v="1"/>
    <n v="6.17"/>
    <x v="1"/>
    <s v="Yes"/>
    <s v="No"/>
    <s v="Yes"/>
    <n v="1"/>
    <s v="No"/>
    <d v="1983-05-10T00:00:00"/>
    <x v="1415"/>
    <x v="2"/>
    <s v="tier - 2"/>
    <x v="3"/>
  </r>
  <r>
    <s v="Id1417"/>
    <s v="Hartman, Ms.  Lindsay M"/>
    <n v="39.43"/>
    <x v="0"/>
    <n v="6.1"/>
    <x v="1"/>
    <s v="Yes"/>
    <s v="No"/>
    <s v="Yes"/>
    <n v="1"/>
    <s v="No"/>
    <d v="1997-04-28T00:00:00"/>
    <x v="1416"/>
    <x v="1"/>
    <s v="tier - 1"/>
    <x v="1"/>
  </r>
  <r>
    <s v="Id1418"/>
    <s v="Fire, Mrs.  Amanda"/>
    <n v="27.34"/>
    <x v="1"/>
    <n v="5.19"/>
    <x v="2"/>
    <s v="Yes"/>
    <s v="No"/>
    <s v="No"/>
    <n v="1"/>
    <s v="No"/>
    <d v="1988-03-15T00:00:00"/>
    <x v="1417"/>
    <x v="1"/>
    <s v="tier - 3"/>
    <x v="15"/>
  </r>
  <r>
    <s v="Id1419"/>
    <s v="Waliaula, Mr.  James"/>
    <n v="39.01"/>
    <x v="0"/>
    <n v="5.37"/>
    <x v="2"/>
    <s v="Yes"/>
    <s v="No"/>
    <s v="No"/>
    <n v="0"/>
    <s v="No"/>
    <d v="1996-02-14T00:00:00"/>
    <x v="1418"/>
    <x v="1"/>
    <s v="tier - 3"/>
    <x v="1"/>
  </r>
  <r>
    <s v="Id1420"/>
    <s v="Blackshear, Mr.  Samuel H."/>
    <n v="18.989999999999998"/>
    <x v="2"/>
    <n v="10.82"/>
    <x v="0"/>
    <s v="Yes"/>
    <s v="No"/>
    <s v="No"/>
    <n v="0"/>
    <s v="No"/>
    <d v="1967-01-04T00:00:00"/>
    <x v="1419"/>
    <x v="2"/>
    <s v="tier - 3"/>
    <x v="0"/>
  </r>
  <r>
    <s v="Id1421"/>
    <s v="Nettik, Ms.  Jenni"/>
    <n v="42.3"/>
    <x v="0"/>
    <n v="6.06"/>
    <x v="1"/>
    <s v="Yes"/>
    <s v="No"/>
    <s v="No"/>
    <n v="0"/>
    <s v="No"/>
    <d v="2001-12-01T00:00:00"/>
    <x v="1420"/>
    <x v="1"/>
    <s v="tier - 2"/>
    <x v="1"/>
  </r>
  <r>
    <s v="Id1422"/>
    <s v="Novales, Mr.  Estuardo F"/>
    <n v="39.805"/>
    <x v="0"/>
    <n v="5.91"/>
    <x v="1"/>
    <s v="No"/>
    <s v="No"/>
    <s v="No"/>
    <n v="0"/>
    <s v="No"/>
    <d v="1977-11-30T00:00:00"/>
    <x v="1421"/>
    <x v="2"/>
    <s v="tier - 3"/>
    <x v="6"/>
  </r>
  <r>
    <s v="Id1423"/>
    <s v="Rosauer, Mr.  Brett"/>
    <n v="33.700000000000003"/>
    <x v="0"/>
    <n v="5.87"/>
    <x v="1"/>
    <s v="No"/>
    <s v="No"/>
    <s v="No"/>
    <n v="0"/>
    <s v="No"/>
    <d v="1977-10-25T00:00:00"/>
    <x v="1422"/>
    <x v="2"/>
    <s v="tier - 1"/>
    <x v="3"/>
  </r>
  <r>
    <s v="Id1424"/>
    <s v="Ryder, Ms.  Sharon E."/>
    <n v="36.195"/>
    <x v="0"/>
    <n v="6.22"/>
    <x v="1"/>
    <s v="No"/>
    <s v="No"/>
    <s v="No"/>
    <n v="0"/>
    <s v="No"/>
    <d v="1980-09-07T00:00:00"/>
    <x v="1423"/>
    <x v="1"/>
    <s v="tier - 3"/>
    <x v="1"/>
  </r>
  <r>
    <s v="Id1425"/>
    <s v="Larsen, Mr.  Jacob W√¶ver"/>
    <n v="32.6"/>
    <x v="0"/>
    <n v="5.73"/>
    <x v="1"/>
    <s v="No"/>
    <s v="No"/>
    <s v="Yes"/>
    <n v="1"/>
    <s v="No"/>
    <d v="1979-08-01T00:00:00"/>
    <x v="1424"/>
    <x v="2"/>
    <s v="tier - 2"/>
    <x v="3"/>
  </r>
  <r>
    <s v="Id1426"/>
    <s v="Keate, Mr.  Scott"/>
    <n v="30.2"/>
    <x v="0"/>
    <n v="5.7"/>
    <x v="1"/>
    <s v="No"/>
    <s v="No"/>
    <s v="No"/>
    <n v="0"/>
    <s v="No"/>
    <d v="1977-07-25T00:00:00"/>
    <x v="1425"/>
    <x v="2"/>
    <s v="tier - 2"/>
    <x v="3"/>
  </r>
  <r>
    <s v="Id1427"/>
    <s v="Williams, Ms.  Brooke S."/>
    <n v="27.645"/>
    <x v="1"/>
    <n v="9.91"/>
    <x v="0"/>
    <s v="No"/>
    <s v="No"/>
    <s v="No"/>
    <n v="0"/>
    <s v="No"/>
    <d v="1978-06-02T00:00:00"/>
    <x v="1426"/>
    <x v="1"/>
    <s v="tier - 3"/>
    <x v="1"/>
  </r>
  <r>
    <s v="Id1428"/>
    <s v="Starosciak, Ms.  Kaye A."/>
    <n v="26.41"/>
    <x v="1"/>
    <n v="11.4"/>
    <x v="0"/>
    <s v="No"/>
    <s v="No"/>
    <s v="No"/>
    <n v="0"/>
    <s v="No"/>
    <d v="1978-05-12T00:00:00"/>
    <x v="1427"/>
    <x v="1"/>
    <s v="tier - 2"/>
    <x v="1"/>
  </r>
  <r>
    <s v="Id1429"/>
    <s v="Smith, Ms.  Carolyn"/>
    <n v="34.1"/>
    <x v="0"/>
    <n v="6.29"/>
    <x v="1"/>
    <s v="Yes"/>
    <s v="No"/>
    <s v="Yes"/>
    <n v="1"/>
    <s v="No"/>
    <d v="1983-04-19T00:00:00"/>
    <x v="1428"/>
    <x v="1"/>
    <s v="tier - 2"/>
    <x v="3"/>
  </r>
  <r>
    <s v="Id1430"/>
    <s v="Henderson, Mr.  Daniel C."/>
    <n v="17.3"/>
    <x v="3"/>
    <n v="9.2799999999999994"/>
    <x v="0"/>
    <s v="No"/>
    <s v="No"/>
    <s v="No"/>
    <n v="0"/>
    <s v="No"/>
    <d v="1965-03-05T00:00:00"/>
    <x v="1429"/>
    <x v="2"/>
    <s v="tier - 2"/>
    <x v="0"/>
  </r>
  <r>
    <s v="Id1431"/>
    <s v="Winkelman, Mrs.  Laurie A"/>
    <n v="35.020000000000003"/>
    <x v="0"/>
    <n v="4.78"/>
    <x v="2"/>
    <s v="No"/>
    <s v="No"/>
    <s v="Yes"/>
    <n v="1"/>
    <s v="No"/>
    <d v="1993-02-22T00:00:00"/>
    <x v="1430"/>
    <x v="1"/>
    <s v="tier - 2"/>
    <x v="12"/>
  </r>
  <r>
    <s v="Id1432"/>
    <s v="Monette, Ms.  Nicole"/>
    <n v="37.1"/>
    <x v="0"/>
    <n v="8.8699999999999992"/>
    <x v="0"/>
    <s v="Yes"/>
    <s v="No"/>
    <s v="No"/>
    <n v="0"/>
    <s v="No"/>
    <d v="1981-01-24T00:00:00"/>
    <x v="1431"/>
    <x v="1"/>
    <s v="tier - 1"/>
    <x v="3"/>
  </r>
  <r>
    <s v="Id1433"/>
    <s v="Kramer, Ms.  Shelby"/>
    <n v="16.79"/>
    <x v="3"/>
    <n v="11.4"/>
    <x v="0"/>
    <s v="No"/>
    <s v="No"/>
    <s v="No"/>
    <n v="0"/>
    <s v="No"/>
    <d v="1965-12-09T00:00:00"/>
    <x v="1432"/>
    <x v="2"/>
    <s v="tier - 3"/>
    <x v="0"/>
  </r>
  <r>
    <s v="Id1434"/>
    <s v="Goldstein, Ms.  Allison"/>
    <n v="31.635000000000002"/>
    <x v="0"/>
    <n v="9.1300000000000008"/>
    <x v="0"/>
    <s v="Yes"/>
    <s v="No"/>
    <s v="No"/>
    <n v="0"/>
    <s v="No"/>
    <d v="1981-11-16T00:00:00"/>
    <x v="1433"/>
    <x v="1"/>
    <s v="tier - 3"/>
    <x v="2"/>
  </r>
  <r>
    <s v="Id1435"/>
    <s v="Gonzalez, Ms.  Leticia"/>
    <n v="24.19"/>
    <x v="2"/>
    <n v="6.22"/>
    <x v="1"/>
    <s v="Yes"/>
    <s v="No"/>
    <s v="Yes"/>
    <n v="1"/>
    <s v="No"/>
    <d v="1983-10-21T00:00:00"/>
    <x v="1434"/>
    <x v="1"/>
    <s v="tier - 2"/>
    <x v="1"/>
  </r>
  <r>
    <s v="Id1436"/>
    <s v="Barrett, Mr.  John S."/>
    <n v="35.29"/>
    <x v="0"/>
    <n v="5.9"/>
    <x v="1"/>
    <s v="No"/>
    <s v="No"/>
    <s v="Yes"/>
    <n v="1"/>
    <s v="No"/>
    <d v="1993-09-05T00:00:00"/>
    <x v="1435"/>
    <x v="1"/>
    <s v="tier - 2"/>
    <x v="14"/>
  </r>
  <r>
    <s v="Id1437"/>
    <s v="Irwin, Ms.  April"/>
    <n v="35.299999999999997"/>
    <x v="0"/>
    <n v="4.45"/>
    <x v="2"/>
    <s v="No"/>
    <s v="No"/>
    <s v="No"/>
    <n v="0"/>
    <s v="No"/>
    <d v="1977-08-01T00:00:00"/>
    <x v="1436"/>
    <x v="1"/>
    <s v="tier - 1"/>
    <x v="3"/>
  </r>
  <r>
    <s v="Id1438"/>
    <s v="Glenn, Ms.  Ashley N."/>
    <n v="35.64"/>
    <x v="0"/>
    <n v="6.17"/>
    <x v="1"/>
    <s v="No"/>
    <s v="No"/>
    <s v="Yes"/>
    <n v="1"/>
    <s v="No"/>
    <d v="1979-07-26T00:00:00"/>
    <x v="1437"/>
    <x v="1"/>
    <s v="tier - 1"/>
    <x v="0"/>
  </r>
  <r>
    <s v="Id1439"/>
    <s v="O'Meara, Ms.  Madeleine"/>
    <n v="33.1"/>
    <x v="0"/>
    <n v="4.93"/>
    <x v="2"/>
    <s v="No"/>
    <s v="No"/>
    <s v="No"/>
    <n v="0"/>
    <s v="No"/>
    <d v="1977-06-18T00:00:00"/>
    <x v="1438"/>
    <x v="1"/>
    <s v="tier - 1"/>
    <x v="3"/>
  </r>
  <r>
    <s v="Id1440"/>
    <s v="Budrow, Ms.  Nelly S"/>
    <n v="26.41"/>
    <x v="1"/>
    <n v="7.32"/>
    <x v="0"/>
    <s v="Yes"/>
    <s v="No"/>
    <s v="No"/>
    <n v="1"/>
    <s v="No"/>
    <d v="1986-05-15T00:00:00"/>
    <x v="1439"/>
    <x v="1"/>
    <s v="tier - 2"/>
    <x v="1"/>
  </r>
  <r>
    <s v="Id1441"/>
    <s v="Anderson, Ms.  Meredith S"/>
    <n v="29.9"/>
    <x v="0"/>
    <n v="5.27"/>
    <x v="2"/>
    <s v="No"/>
    <s v="No"/>
    <s v="Yes"/>
    <n v="1"/>
    <s v="No"/>
    <d v="1979-04-19T00:00:00"/>
    <x v="1440"/>
    <x v="1"/>
    <s v="tier - 3"/>
    <x v="3"/>
  </r>
  <r>
    <s v="Id1442"/>
    <s v="Douglas, Mr.  Kevin"/>
    <n v="25.24"/>
    <x v="1"/>
    <n v="5.82"/>
    <x v="1"/>
    <s v="No"/>
    <s v="No"/>
    <s v="No"/>
    <n v="1"/>
    <s v="No"/>
    <d v="1984-03-25T00:00:00"/>
    <x v="1441"/>
    <x v="1"/>
    <s v="tier - 1"/>
    <x v="1"/>
  </r>
  <r>
    <s v="Id1443"/>
    <s v="Tecklenburg, Ms.  Lisa"/>
    <n v="25.08"/>
    <x v="1"/>
    <n v="5.8"/>
    <x v="1"/>
    <s v="No"/>
    <s v="No"/>
    <s v="Yes"/>
    <n v="1"/>
    <s v="No"/>
    <d v="1979-02-19T00:00:00"/>
    <x v="1442"/>
    <x v="1"/>
    <s v="tier - 3"/>
    <x v="2"/>
  </r>
  <r>
    <s v="Id1444"/>
    <s v="Baker, Ms.  Katherine A"/>
    <n v="29.164999999999999"/>
    <x v="1"/>
    <n v="4.87"/>
    <x v="2"/>
    <s v="No"/>
    <s v="yes"/>
    <s v="No"/>
    <n v="1"/>
    <s v="No"/>
    <d v="2004-01-15T00:00:00"/>
    <x v="1443"/>
    <x v="1"/>
    <s v="tier - 2"/>
    <x v="2"/>
  </r>
  <r>
    <s v="Id1445"/>
    <s v="Schenck, Mr.  Steve"/>
    <n v="15.05"/>
    <x v="3"/>
    <n v="8.1199999999999992"/>
    <x v="0"/>
    <s v="No"/>
    <s v="No"/>
    <s v="No"/>
    <n v="0"/>
    <s v="No"/>
    <d v="1965-12-11T00:00:00"/>
    <x v="1444"/>
    <x v="2"/>
    <s v="tier - 3"/>
    <x v="1"/>
  </r>
  <r>
    <s v="Id1446"/>
    <s v="Johnson, Ms.  Kate L."/>
    <n v="19.95"/>
    <x v="2"/>
    <n v="4.3600000000000003"/>
    <x v="2"/>
    <s v="No"/>
    <s v="No"/>
    <s v="No"/>
    <n v="2"/>
    <s v="No"/>
    <d v="1972-11-11T00:00:00"/>
    <x v="1445"/>
    <x v="1"/>
    <s v="tier - 3"/>
    <x v="1"/>
  </r>
  <r>
    <s v="Id1447"/>
    <s v="Blendell, Ms.  Beth"/>
    <n v="16.66"/>
    <x v="3"/>
    <n v="9.16"/>
    <x v="0"/>
    <s v="No"/>
    <s v="No"/>
    <s v="No"/>
    <n v="0"/>
    <s v="No"/>
    <d v="1965-10-25T00:00:00"/>
    <x v="1446"/>
    <x v="2"/>
    <s v="tier - 1"/>
    <x v="0"/>
  </r>
  <r>
    <s v="Id1448"/>
    <s v="Parodi, Ms.  Katharine"/>
    <n v="16.62"/>
    <x v="3"/>
    <n v="9.14"/>
    <x v="0"/>
    <s v="No"/>
    <s v="No"/>
    <s v="No"/>
    <n v="0"/>
    <s v="No"/>
    <d v="1965-09-06T00:00:00"/>
    <x v="1447"/>
    <x v="2"/>
    <s v="tier - 3"/>
    <x v="0"/>
  </r>
  <r>
    <s v="Id1449"/>
    <s v="Morgan, Ms.  Heather L"/>
    <n v="15.36"/>
    <x v="3"/>
    <n v="5.49"/>
    <x v="2"/>
    <s v="Yes"/>
    <s v="No"/>
    <s v="No"/>
    <n v="2"/>
    <s v="No"/>
    <d v="1966-08-26T00:00:00"/>
    <x v="1448"/>
    <x v="2"/>
    <s v="tier - 1"/>
    <x v="1"/>
  </r>
  <r>
    <s v="Id1450"/>
    <s v="Linden, Ms.  Desiree"/>
    <n v="27.74"/>
    <x v="1"/>
    <n v="5.96"/>
    <x v="1"/>
    <s v="Yes"/>
    <s v="No"/>
    <s v="No"/>
    <n v="0"/>
    <s v="No"/>
    <d v="1985-07-02T00:00:00"/>
    <x v="1449"/>
    <x v="1"/>
    <s v="tier - 1"/>
    <x v="1"/>
  </r>
  <r>
    <s v="Id1451"/>
    <s v="Horning, Mr.  Peter B."/>
    <n v="22.44"/>
    <x v="2"/>
    <n v="4.62"/>
    <x v="2"/>
    <s v="Yes"/>
    <s v="No"/>
    <s v="No"/>
    <n v="0"/>
    <s v="No"/>
    <d v="1976-06-18T00:00:00"/>
    <x v="1450"/>
    <x v="1"/>
    <s v="tier - 1"/>
    <x v="0"/>
  </r>
  <r>
    <s v="Id1452"/>
    <s v="Goode, Mr.  Adam"/>
    <n v="37.049999999999997"/>
    <x v="0"/>
    <n v="9.9600000000000009"/>
    <x v="0"/>
    <s v="Yes"/>
    <s v="No"/>
    <s v="No"/>
    <n v="0"/>
    <s v="No"/>
    <d v="1981-05-04T00:00:00"/>
    <x v="1451"/>
    <x v="2"/>
    <s v="tier - 3"/>
    <x v="1"/>
  </r>
  <r>
    <s v="Id1453"/>
    <s v="Doden, Mr.  Jeremy J"/>
    <n v="22.95"/>
    <x v="2"/>
    <n v="10.53"/>
    <x v="0"/>
    <s v="No"/>
    <s v="No"/>
    <s v="No"/>
    <n v="2"/>
    <s v="No"/>
    <d v="1973-04-25T00:00:00"/>
    <x v="1452"/>
    <x v="1"/>
    <s v="tier - 2"/>
    <x v="0"/>
  </r>
  <r>
    <s v="Id1454"/>
    <s v="Groff, Mr.  Adam C"/>
    <n v="34.200000000000003"/>
    <x v="0"/>
    <n v="6.69"/>
    <x v="0"/>
    <s v="Yes"/>
    <s v="No"/>
    <s v="No"/>
    <n v="0"/>
    <s v="No"/>
    <d v="1981-03-13T00:00:00"/>
    <x v="1453"/>
    <x v="2"/>
    <s v="tier - 3"/>
    <x v="1"/>
  </r>
  <r>
    <s v="Id1455"/>
    <s v="Kuehler, Mr.  Jon"/>
    <n v="30.59"/>
    <x v="0"/>
    <n v="9.5500000000000007"/>
    <x v="0"/>
    <s v="Yes"/>
    <s v="No"/>
    <s v="No"/>
    <n v="0"/>
    <s v="No"/>
    <d v="1981-02-14T00:00:00"/>
    <x v="1454"/>
    <x v="2"/>
    <s v="tier - 2"/>
    <x v="1"/>
  </r>
  <r>
    <s v="Id1456"/>
    <s v="Daniels, Mr.  Steven J"/>
    <n v="25.51"/>
    <x v="1"/>
    <n v="6.05"/>
    <x v="1"/>
    <s v="No"/>
    <s v="No"/>
    <s v="No"/>
    <n v="0"/>
    <s v="No"/>
    <d v="1982-01-24T00:00:00"/>
    <x v="1455"/>
    <x v="1"/>
    <s v="tier - 1"/>
    <x v="0"/>
  </r>
  <r>
    <s v="Id1457"/>
    <s v="Gibby, Ms.  Jessica P."/>
    <n v="29.04"/>
    <x v="1"/>
    <n v="10.56"/>
    <x v="0"/>
    <s v="Yes"/>
    <s v="No"/>
    <s v="No"/>
    <n v="1"/>
    <s v="No"/>
    <d v="1986-12-02T00:00:00"/>
    <x v="1456"/>
    <x v="1"/>
    <s v="tier - 3"/>
    <x v="0"/>
  </r>
  <r>
    <s v="Id1458"/>
    <s v="Busa, Ms.  Ashley"/>
    <n v="22.135000000000002"/>
    <x v="2"/>
    <n v="10.81"/>
    <x v="0"/>
    <s v="Yes"/>
    <s v="No"/>
    <s v="No"/>
    <n v="1"/>
    <s v="No"/>
    <d v="1986-11-13T00:00:00"/>
    <x v="1457"/>
    <x v="1"/>
    <s v="tier - 1"/>
    <x v="2"/>
  </r>
  <r>
    <s v="Id1459"/>
    <s v="Moyo, Mr.  Arturo H."/>
    <n v="21.375"/>
    <x v="2"/>
    <n v="4.32"/>
    <x v="2"/>
    <s v="No"/>
    <s v="No"/>
    <s v="No"/>
    <n v="0"/>
    <s v="No"/>
    <d v="1977-10-15T00:00:00"/>
    <x v="1458"/>
    <x v="2"/>
    <s v="tier - 3"/>
    <x v="1"/>
  </r>
  <r>
    <s v="Id1460"/>
    <s v="Horn, Mr.  Ketil"/>
    <n v="29.19"/>
    <x v="1"/>
    <n v="4.37"/>
    <x v="2"/>
    <s v="No"/>
    <s v="No"/>
    <s v="No"/>
    <n v="0"/>
    <s v="No"/>
    <d v="1991-09-28T00:00:00"/>
    <x v="1459"/>
    <x v="1"/>
    <s v="tier - 2"/>
    <x v="14"/>
  </r>
  <r>
    <s v="Id1461"/>
    <s v="Bien, Ms.  Katie"/>
    <n v="31.92"/>
    <x v="0"/>
    <n v="4.8099999999999996"/>
    <x v="2"/>
    <s v="Yes"/>
    <s v="No"/>
    <s v="Yes"/>
    <n v="1"/>
    <s v="No"/>
    <d v="1983-08-21T00:00:00"/>
    <x v="1460"/>
    <x v="1"/>
    <s v="tier - 3"/>
    <x v="1"/>
  </r>
  <r>
    <s v="Id1462"/>
    <s v="O'Connor, Ms.  Christi"/>
    <n v="26.315000000000001"/>
    <x v="1"/>
    <n v="4.5599999999999996"/>
    <x v="2"/>
    <s v="Yes"/>
    <s v="No"/>
    <s v="Yes"/>
    <n v="1"/>
    <s v="No"/>
    <d v="1983-07-11T00:00:00"/>
    <x v="1461"/>
    <x v="1"/>
    <s v="tier - 3"/>
    <x v="1"/>
  </r>
  <r>
    <s v="Id1463"/>
    <s v="Ash, Mr.  Alan"/>
    <n v="35.299999999999997"/>
    <x v="0"/>
    <n v="4.3899999999999997"/>
    <x v="2"/>
    <s v="No"/>
    <s v="No"/>
    <s v="No"/>
    <n v="0"/>
    <s v="No"/>
    <d v="1982-06-14T00:00:00"/>
    <x v="1462"/>
    <x v="2"/>
    <s v="tier - 2"/>
    <x v="3"/>
  </r>
  <r>
    <s v="Id1464"/>
    <s v="Do Prado, Mr.  Edivaldo B. Sr."/>
    <n v="18.91"/>
    <x v="2"/>
    <n v="11.44"/>
    <x v="0"/>
    <s v="No"/>
    <s v="No"/>
    <s v="No"/>
    <n v="0"/>
    <s v="No"/>
    <d v="1968-05-26T00:00:00"/>
    <x v="1463"/>
    <x v="2"/>
    <s v="tier - 3"/>
    <x v="0"/>
  </r>
  <r>
    <s v="Id1465"/>
    <s v="Phillips, Ms.  Eve"/>
    <n v="22.41"/>
    <x v="2"/>
    <n v="11.37"/>
    <x v="0"/>
    <s v="Yes"/>
    <s v="No"/>
    <s v="No"/>
    <n v="1"/>
    <s v="No"/>
    <d v="1975-04-19T00:00:00"/>
    <x v="1464"/>
    <x v="1"/>
    <s v="tier - 3"/>
    <x v="0"/>
  </r>
  <r>
    <s v="Id1466"/>
    <s v="Kelly, Mr.  Devin"/>
    <n v="22.704999999999998"/>
    <x v="2"/>
    <n v="6.14"/>
    <x v="1"/>
    <s v="No"/>
    <s v="No"/>
    <s v="No"/>
    <n v="0"/>
    <s v="No"/>
    <d v="1982-03-16T00:00:00"/>
    <x v="1465"/>
    <x v="2"/>
    <s v="tier - 2"/>
    <x v="4"/>
  </r>
  <r>
    <s v="Id1467"/>
    <s v="Dever, Mr.  Shaun R"/>
    <n v="37.18"/>
    <x v="0"/>
    <n v="4.8899999999999997"/>
    <x v="2"/>
    <s v="No"/>
    <s v="No"/>
    <s v="No"/>
    <n v="0"/>
    <s v="No"/>
    <d v="1980-03-01T00:00:00"/>
    <x v="1466"/>
    <x v="1"/>
    <s v="tier - 3"/>
    <x v="0"/>
  </r>
  <r>
    <s v="Id1468"/>
    <s v="Horvath, Mr.  Adrian"/>
    <n v="35.97"/>
    <x v="0"/>
    <n v="4.5999999999999996"/>
    <x v="2"/>
    <s v="No"/>
    <s v="No"/>
    <s v="No"/>
    <n v="0"/>
    <s v="No"/>
    <d v="1980-01-07T00:00:00"/>
    <x v="1467"/>
    <x v="1"/>
    <s v="tier - 1"/>
    <x v="0"/>
  </r>
  <r>
    <s v="Id1469"/>
    <s v="Danner, Mr.  Andrew"/>
    <n v="35.799999999999997"/>
    <x v="0"/>
    <n v="4.42"/>
    <x v="2"/>
    <s v="No"/>
    <s v="No"/>
    <s v="No"/>
    <n v="0"/>
    <s v="No"/>
    <d v="1980-12-22T00:00:00"/>
    <x v="1468"/>
    <x v="1"/>
    <s v="tier - 2"/>
    <x v="3"/>
  </r>
  <r>
    <s v="Id1470"/>
    <s v="Weiss, Ms.  Mallory"/>
    <n v="28.31"/>
    <x v="1"/>
    <n v="7.48"/>
    <x v="0"/>
    <s v="Yes"/>
    <s v="No"/>
    <s v="No"/>
    <n v="0"/>
    <s v="No"/>
    <d v="1981-11-17T00:00:00"/>
    <x v="1469"/>
    <x v="1"/>
    <s v="tier - 1"/>
    <x v="1"/>
  </r>
  <r>
    <s v="Id1471"/>
    <s v="D'Andrea, Mr.  Shawn E"/>
    <n v="38.06"/>
    <x v="0"/>
    <n v="10.74"/>
    <x v="0"/>
    <s v="No"/>
    <s v="No"/>
    <s v="No"/>
    <n v="0"/>
    <s v="No"/>
    <d v="1978-10-06T00:00:00"/>
    <x v="1470"/>
    <x v="2"/>
    <s v="tier - 2"/>
    <x v="0"/>
  </r>
  <r>
    <s v="Id1472"/>
    <s v="Olesky, Ms.  Sarah E"/>
    <n v="28"/>
    <x v="1"/>
    <n v="5.19"/>
    <x v="2"/>
    <s v="No"/>
    <s v="No"/>
    <s v="No"/>
    <n v="1"/>
    <s v="No"/>
    <d v="1984-09-29T00:00:00"/>
    <x v="1471"/>
    <x v="1"/>
    <s v="tier - 2"/>
    <x v="3"/>
  </r>
  <r>
    <s v="Id1473"/>
    <s v="Whitcraft, Mr.  Josh"/>
    <n v="34.32"/>
    <x v="0"/>
    <n v="9.17"/>
    <x v="0"/>
    <s v="No"/>
    <s v="No"/>
    <s v="No"/>
    <n v="0"/>
    <s v="No"/>
    <d v="1978-08-30T00:00:00"/>
    <x v="1472"/>
    <x v="1"/>
    <s v="tier - 3"/>
    <x v="0"/>
  </r>
  <r>
    <s v="Id1474"/>
    <s v="Salazar, Mr.  Johann A"/>
    <n v="22.3"/>
    <x v="2"/>
    <n v="4.95"/>
    <x v="2"/>
    <s v="Yes"/>
    <s v="No"/>
    <s v="No"/>
    <n v="0"/>
    <s v="No"/>
    <d v="1976-07-24T00:00:00"/>
    <x v="1473"/>
    <x v="2"/>
    <s v="tier - 2"/>
    <x v="3"/>
  </r>
  <r>
    <s v="Id1475"/>
    <s v="Todd, Ms.  Robin M."/>
    <n v="27.835000000000001"/>
    <x v="1"/>
    <n v="6.03"/>
    <x v="1"/>
    <s v="No"/>
    <s v="No"/>
    <s v="No"/>
    <n v="1"/>
    <s v="No"/>
    <d v="1984-06-21T00:00:00"/>
    <x v="1474"/>
    <x v="1"/>
    <s v="tier - 2"/>
    <x v="2"/>
  </r>
  <r>
    <s v="Id1476"/>
    <s v="Pond, Mr.  Kyle K"/>
    <n v="39.229999999999997"/>
    <x v="0"/>
    <n v="5.36"/>
    <x v="2"/>
    <s v="No"/>
    <s v="No"/>
    <s v="No"/>
    <n v="0"/>
    <s v="No"/>
    <d v="1999-05-08T00:00:00"/>
    <x v="1475"/>
    <x v="1"/>
    <s v="tier - 1"/>
    <x v="13"/>
  </r>
  <r>
    <s v="Id1477"/>
    <s v="Egan, Ms.  Alison"/>
    <n v="19.95"/>
    <x v="2"/>
    <n v="6.11"/>
    <x v="1"/>
    <s v="No"/>
    <s v="No"/>
    <s v="No"/>
    <n v="1"/>
    <s v="No"/>
    <d v="1984-04-07T00:00:00"/>
    <x v="1476"/>
    <x v="1"/>
    <s v="tier - 1"/>
    <x v="2"/>
  </r>
  <r>
    <s v="Id1478"/>
    <s v="Bersani, Mr.  Michael A."/>
    <n v="34.64"/>
    <x v="0"/>
    <n v="4.88"/>
    <x v="2"/>
    <s v="No"/>
    <s v="No"/>
    <s v="Yes"/>
    <n v="1"/>
    <s v="No"/>
    <d v="1993-03-01T00:00:00"/>
    <x v="1477"/>
    <x v="1"/>
    <s v="tier - 2"/>
    <x v="14"/>
  </r>
  <r>
    <s v="Id1479"/>
    <s v="Creech, Mr.  Byron A"/>
    <n v="18.75"/>
    <x v="2"/>
    <n v="6.72"/>
    <x v="0"/>
    <s v="No"/>
    <s v="No"/>
    <s v="No"/>
    <n v="0"/>
    <s v="No"/>
    <d v="1968-02-29T00:00:00"/>
    <x v="1478"/>
    <x v="2"/>
    <s v="tier - 2"/>
    <x v="0"/>
  </r>
  <r>
    <s v="Id1480"/>
    <s v="Sudres, Ms.  Carine A"/>
    <n v="26.48"/>
    <x v="1"/>
    <n v="4.2"/>
    <x v="2"/>
    <s v="No"/>
    <s v="No"/>
    <s v="No"/>
    <n v="1"/>
    <s v="No"/>
    <d v="1987-01-11T00:00:00"/>
    <x v="1479"/>
    <x v="1"/>
    <s v="tier - 1"/>
    <x v="1"/>
  </r>
  <r>
    <s v="Id1481"/>
    <s v="Couture, Mr.  Nathaniel"/>
    <n v="34.83"/>
    <x v="0"/>
    <n v="5.79"/>
    <x v="1"/>
    <s v="No"/>
    <s v="No"/>
    <s v="No"/>
    <n v="1"/>
    <s v="No"/>
    <d v="1992-12-18T00:00:00"/>
    <x v="1480"/>
    <x v="1"/>
    <s v="tier - 2"/>
    <x v="1"/>
  </r>
  <r>
    <s v="Id1482"/>
    <s v="Willard, Ms.  Lindsay A."/>
    <n v="25.46"/>
    <x v="1"/>
    <n v="4.29"/>
    <x v="2"/>
    <s v="No"/>
    <s v="No"/>
    <s v="No"/>
    <n v="0"/>
    <s v="No"/>
    <d v="1982-11-06T00:00:00"/>
    <x v="1481"/>
    <x v="1"/>
    <s v="tier - 3"/>
    <x v="2"/>
  </r>
  <r>
    <s v="Id1483"/>
    <s v="Patronick, Mr.  Justin R"/>
    <n v="23.31"/>
    <x v="2"/>
    <n v="8.27"/>
    <x v="0"/>
    <s v="No"/>
    <s v="No"/>
    <s v="No"/>
    <n v="0"/>
    <s v="No"/>
    <d v="1978-10-24T00:00:00"/>
    <x v="1482"/>
    <x v="1"/>
    <s v="tier - 2"/>
    <x v="0"/>
  </r>
  <r>
    <s v="Id1484"/>
    <s v="Depasquale, Ms.  Casey"/>
    <n v="29"/>
    <x v="1"/>
    <n v="4.5599999999999996"/>
    <x v="2"/>
    <s v="No"/>
    <s v="No"/>
    <s v="No"/>
    <n v="0"/>
    <s v="No"/>
    <d v="1980-09-28T00:00:00"/>
    <x v="1483"/>
    <x v="1"/>
    <s v="tier - 3"/>
    <x v="3"/>
  </r>
  <r>
    <s v="Id1485"/>
    <s v="Lavergne, Ms.  Amanda L"/>
    <n v="32.869999999999997"/>
    <x v="0"/>
    <n v="5.33"/>
    <x v="2"/>
    <s v="No"/>
    <s v="No"/>
    <s v="No"/>
    <n v="0"/>
    <s v="No"/>
    <d v="1980-08-21T00:00:00"/>
    <x v="1484"/>
    <x v="1"/>
    <s v="tier - 1"/>
    <x v="2"/>
  </r>
  <r>
    <s v="Id1486"/>
    <s v="Kawakami, Ms.  Ayako N."/>
    <n v="26.18"/>
    <x v="1"/>
    <n v="5.63"/>
    <x v="2"/>
    <s v="No"/>
    <s v="No"/>
    <s v="No"/>
    <n v="0"/>
    <s v="No"/>
    <d v="1980-07-22T00:00:00"/>
    <x v="1485"/>
    <x v="1"/>
    <s v="tier - 3"/>
    <x v="0"/>
  </r>
  <r>
    <s v="Id1487"/>
    <s v="Gonsalves, Ms.  Emilee"/>
    <n v="25.3"/>
    <x v="1"/>
    <n v="5.12"/>
    <x v="2"/>
    <s v="No"/>
    <s v="No"/>
    <s v="No"/>
    <n v="0"/>
    <s v="No"/>
    <d v="1980-06-26T00:00:00"/>
    <x v="1486"/>
    <x v="1"/>
    <s v="tier - 1"/>
    <x v="3"/>
  </r>
  <r>
    <s v="Id1488"/>
    <s v="Peck, Mr.  Stephen M"/>
    <n v="36.94"/>
    <x v="0"/>
    <n v="5.15"/>
    <x v="2"/>
    <s v="Yes"/>
    <s v="No"/>
    <s v="No"/>
    <n v="1"/>
    <s v="No"/>
    <d v="1995-05-29T00:00:00"/>
    <x v="1487"/>
    <x v="1"/>
    <s v="tier - 3"/>
    <x v="1"/>
  </r>
  <r>
    <s v="Id1489"/>
    <s v="Aure, Ms.  Annemarie A"/>
    <n v="22.86"/>
    <x v="2"/>
    <n v="7.5"/>
    <x v="0"/>
    <s v="No"/>
    <s v="No"/>
    <s v="No"/>
    <n v="0"/>
    <s v="No"/>
    <d v="1978-04-02T00:00:00"/>
    <x v="1488"/>
    <x v="1"/>
    <s v="tier - 2"/>
    <x v="0"/>
  </r>
  <r>
    <s v="Id1490"/>
    <s v="Mattingly, Ms.  Ashley R"/>
    <n v="18.760000000000002"/>
    <x v="2"/>
    <n v="4.88"/>
    <x v="2"/>
    <s v="Yes"/>
    <s v="No"/>
    <s v="Yes"/>
    <n v="1"/>
    <s v="No"/>
    <d v="1969-03-06T00:00:00"/>
    <x v="1489"/>
    <x v="1"/>
    <s v="tier - 3"/>
    <x v="0"/>
  </r>
  <r>
    <s v="Id1491"/>
    <s v="Stelpflug, Ms.  Leslie A"/>
    <n v="24.36"/>
    <x v="2"/>
    <n v="5.57"/>
    <x v="2"/>
    <s v="No"/>
    <s v="No"/>
    <s v="No"/>
    <n v="0"/>
    <s v="No"/>
    <d v="1982-02-01T00:00:00"/>
    <x v="1490"/>
    <x v="1"/>
    <s v="tier - 1"/>
    <x v="0"/>
  </r>
  <r>
    <s v="Id1492"/>
    <s v="Sanchez Antognini, Mr.  Mauricio J. Sr."/>
    <n v="32.299999999999997"/>
    <x v="0"/>
    <n v="5.31"/>
    <x v="2"/>
    <s v="No"/>
    <s v="No"/>
    <s v="No"/>
    <n v="0"/>
    <s v="No"/>
    <d v="1982-01-18T00:00:00"/>
    <x v="1491"/>
    <x v="2"/>
    <s v="tier - 1"/>
    <x v="1"/>
  </r>
  <r>
    <s v="Id1493"/>
    <s v="Condon, Mr.  Kieran"/>
    <n v="22.704999999999998"/>
    <x v="2"/>
    <n v="4.57"/>
    <x v="2"/>
    <s v="Yes"/>
    <s v="No"/>
    <s v="No"/>
    <n v="0"/>
    <s v="No"/>
    <d v="1985-12-10T00:00:00"/>
    <x v="1492"/>
    <x v="1"/>
    <s v="tier - 2"/>
    <x v="9"/>
  </r>
  <r>
    <s v="Id1494"/>
    <s v="Magato, Ms.  Elizabeth A"/>
    <n v="21.79"/>
    <x v="2"/>
    <n v="8.6999999999999993"/>
    <x v="0"/>
    <s v="Yes"/>
    <s v="No"/>
    <s v="No"/>
    <n v="1"/>
    <s v="No"/>
    <d v="1975-11-03T00:00:00"/>
    <x v="1493"/>
    <x v="1"/>
    <s v="tier - 3"/>
    <x v="0"/>
  </r>
  <r>
    <s v="Id1495"/>
    <s v="Dombrowski, Mr.  Zeke M."/>
    <n v="24.52"/>
    <x v="2"/>
    <n v="4.76"/>
    <x v="2"/>
    <s v="No"/>
    <s v="No"/>
    <s v="No"/>
    <n v="0"/>
    <s v="No"/>
    <d v="1980-10-18T00:00:00"/>
    <x v="1494"/>
    <x v="1"/>
    <s v="tier - 2"/>
    <x v="0"/>
  </r>
  <r>
    <s v="Id1496"/>
    <s v="Ohara, Mr.  Chip"/>
    <n v="39.520000000000003"/>
    <x v="0"/>
    <n v="11.81"/>
    <x v="0"/>
    <s v="No"/>
    <s v="No"/>
    <s v="No"/>
    <n v="0"/>
    <s v="No"/>
    <d v="1978-09-15T00:00:00"/>
    <x v="1495"/>
    <x v="0"/>
    <s v="tier - 2"/>
    <x v="1"/>
  </r>
  <r>
    <s v="Id1497"/>
    <s v="Cifuentes Fetiva, Mr.  Miguel Angel Sr."/>
    <n v="24.49"/>
    <x v="2"/>
    <n v="4.67"/>
    <x v="2"/>
    <s v="No"/>
    <s v="No"/>
    <s v="No"/>
    <n v="0"/>
    <s v="No"/>
    <d v="1980-08-05T00:00:00"/>
    <x v="1496"/>
    <x v="1"/>
    <s v="tier - 3"/>
    <x v="0"/>
  </r>
  <r>
    <s v="Id1498"/>
    <s v="Keno, Mr.  Brian"/>
    <n v="26.315000000000001"/>
    <x v="1"/>
    <n v="6.02"/>
    <x v="1"/>
    <s v="No"/>
    <s v="No"/>
    <s v="No"/>
    <n v="0"/>
    <s v="No"/>
    <d v="1980-07-30T00:00:00"/>
    <x v="1497"/>
    <x v="1"/>
    <s v="tier - 2"/>
    <x v="1"/>
  </r>
  <r>
    <s v="Id1499"/>
    <s v="Bruce, Ms.  Meghan"/>
    <n v="22.58"/>
    <x v="2"/>
    <n v="7.46"/>
    <x v="0"/>
    <s v="No"/>
    <s v="No"/>
    <s v="No"/>
    <n v="0"/>
    <s v="No"/>
    <d v="1978-06-29T00:00:00"/>
    <x v="1498"/>
    <x v="1"/>
    <s v="tier - 2"/>
    <x v="0"/>
  </r>
  <r>
    <s v="Id1500"/>
    <s v="Lorch, Ms.  Meredith L."/>
    <n v="19.475000000000001"/>
    <x v="2"/>
    <n v="4.74"/>
    <x v="2"/>
    <s v="No"/>
    <s v="No"/>
    <s v="No"/>
    <n v="1"/>
    <s v="No"/>
    <d v="1984-05-05T00:00:00"/>
    <x v="1499"/>
    <x v="1"/>
    <s v="tier - 3"/>
    <x v="1"/>
  </r>
  <r>
    <s v="Id1501"/>
    <s v="Sullivan, Mrs.  Millicent M"/>
    <n v="26.33"/>
    <x v="1"/>
    <n v="4.79"/>
    <x v="2"/>
    <s v="No"/>
    <s v="No"/>
    <s v="No"/>
    <n v="0"/>
    <s v="No"/>
    <d v="1989-04-21T00:00:00"/>
    <x v="1500"/>
    <x v="1"/>
    <s v="tier - 3"/>
    <x v="2"/>
  </r>
  <r>
    <s v="Id1502"/>
    <s v="Cave, Ms.  Kathleen"/>
    <n v="17.29"/>
    <x v="3"/>
    <n v="5.35"/>
    <x v="2"/>
    <s v="Yes"/>
    <s v="No"/>
    <s v="No"/>
    <n v="0"/>
    <s v="No"/>
    <d v="1985-03-10T00:00:00"/>
    <x v="1501"/>
    <x v="1"/>
    <s v="tier - 1"/>
    <x v="2"/>
  </r>
  <r>
    <s v="Id1503"/>
    <s v="Gudenkauf, Ms.  Kimberly K"/>
    <n v="42.88"/>
    <x v="0"/>
    <n v="4.87"/>
    <x v="2"/>
    <s v="No"/>
    <s v="yes"/>
    <s v="No"/>
    <n v="1"/>
    <s v="No"/>
    <d v="2004-02-24T00:00:00"/>
    <x v="1502"/>
    <x v="1"/>
    <s v="tier - 1"/>
    <x v="1"/>
  </r>
  <r>
    <s v="Id1504"/>
    <s v="Thomas, Mr.  Justin C"/>
    <n v="32.200000000000003"/>
    <x v="0"/>
    <n v="10.09"/>
    <x v="0"/>
    <s v="Yes"/>
    <s v="No"/>
    <s v="No"/>
    <n v="0"/>
    <s v="No"/>
    <d v="1981-01-23T00:00:00"/>
    <x v="1503"/>
    <x v="1"/>
    <s v="tier - 2"/>
    <x v="3"/>
  </r>
  <r>
    <s v="Id1505"/>
    <s v="Holley, Mr.  Tristan P."/>
    <n v="18.75"/>
    <x v="2"/>
    <n v="5.47"/>
    <x v="2"/>
    <s v="Yes"/>
    <s v="No"/>
    <s v="Yes"/>
    <n v="1"/>
    <s v="No"/>
    <d v="1969-12-23T00:00:00"/>
    <x v="1504"/>
    <x v="1"/>
    <s v="tier - 2"/>
    <x v="0"/>
  </r>
  <r>
    <s v="Id1506"/>
    <s v="Kemble, Ms.  Traci A"/>
    <n v="22.36"/>
    <x v="2"/>
    <n v="8.6"/>
    <x v="0"/>
    <s v="No"/>
    <s v="No"/>
    <s v="No"/>
    <n v="0"/>
    <s v="No"/>
    <d v="1978-11-05T00:00:00"/>
    <x v="1505"/>
    <x v="1"/>
    <s v="tier - 1"/>
    <x v="0"/>
  </r>
  <r>
    <s v="Id1507"/>
    <s v="Bentley, Mr.  Justin P"/>
    <n v="23.94"/>
    <x v="2"/>
    <n v="10.74"/>
    <x v="0"/>
    <s v="Yes"/>
    <s v="No"/>
    <s v="No"/>
    <n v="0"/>
    <s v="No"/>
    <d v="1981-10-19T00:00:00"/>
    <x v="1506"/>
    <x v="1"/>
    <s v="tier - 2"/>
    <x v="9"/>
  </r>
  <r>
    <s v="Id1508"/>
    <s v="Jones, Mr.  Logan M"/>
    <n v="30.1"/>
    <x v="0"/>
    <n v="4.3899999999999997"/>
    <x v="2"/>
    <s v="No"/>
    <s v="No"/>
    <s v="Yes"/>
    <n v="1"/>
    <s v="No"/>
    <d v="1979-09-04T00:00:00"/>
    <x v="1507"/>
    <x v="1"/>
    <s v="tier - 2"/>
    <x v="3"/>
  </r>
  <r>
    <s v="Id1509"/>
    <s v="Tremblay, Mr.  Sebastien"/>
    <n v="21.93"/>
    <x v="2"/>
    <n v="6.3"/>
    <x v="1"/>
    <s v="No"/>
    <s v="No"/>
    <s v="No"/>
    <n v="0"/>
    <s v="No"/>
    <d v="1977-08-15T00:00:00"/>
    <x v="1508"/>
    <x v="1"/>
    <s v="tier - 1"/>
    <x v="0"/>
  </r>
  <r>
    <s v="Id1510"/>
    <s v="Bellucci, Ms.  Tiffany A"/>
    <n v="39.75"/>
    <x v="0"/>
    <n v="5.41"/>
    <x v="2"/>
    <s v="No"/>
    <s v="yes"/>
    <s v="No"/>
    <n v="1"/>
    <s v="No"/>
    <d v="2000-07-30T00:00:00"/>
    <x v="1509"/>
    <x v="1"/>
    <s v="tier - 1"/>
    <x v="1"/>
  </r>
  <r>
    <s v="Id1511"/>
    <s v="Collins, Mr.  Matthew"/>
    <n v="26.03"/>
    <x v="1"/>
    <n v="4.47"/>
    <x v="2"/>
    <s v="No"/>
    <s v="No"/>
    <s v="Yes"/>
    <n v="1"/>
    <s v="No"/>
    <d v="1979-06-15T00:00:00"/>
    <x v="1510"/>
    <x v="2"/>
    <s v="tier - 1"/>
    <x v="4"/>
  </r>
  <r>
    <s v="Id1512"/>
    <s v="Gillman, Mr.  Luke"/>
    <n v="34.51"/>
    <x v="0"/>
    <n v="6.26"/>
    <x v="1"/>
    <s v="No"/>
    <s v="No"/>
    <s v="No"/>
    <n v="0"/>
    <s v="No"/>
    <d v="1994-05-08T00:00:00"/>
    <x v="1511"/>
    <x v="1"/>
    <s v="tier - 2"/>
    <x v="14"/>
  </r>
  <r>
    <s v="Id1513"/>
    <s v="West, Ms.  Leigh"/>
    <n v="19.32"/>
    <x v="2"/>
    <n v="11.58"/>
    <x v="0"/>
    <s v="Yes"/>
    <s v="No"/>
    <s v="No"/>
    <n v="1"/>
    <s v="No"/>
    <d v="1975-04-17T00:00:00"/>
    <x v="1512"/>
    <x v="1"/>
    <s v="tier - 1"/>
    <x v="1"/>
  </r>
  <r>
    <s v="Id1514"/>
    <s v="Chida, Mr.  Yosuke"/>
    <n v="28.5"/>
    <x v="1"/>
    <n v="4.3600000000000003"/>
    <x v="2"/>
    <s v="No"/>
    <s v="No"/>
    <s v="No"/>
    <n v="0"/>
    <s v="No"/>
    <d v="1991-03-29T00:00:00"/>
    <x v="1513"/>
    <x v="0"/>
    <s v="tier - 2"/>
    <x v="7"/>
  </r>
  <r>
    <s v="Id1515"/>
    <s v="Reisenauer, Mr.  Matthew"/>
    <n v="30.875"/>
    <x v="0"/>
    <n v="4.1399999999999997"/>
    <x v="2"/>
    <s v="Yes"/>
    <s v="No"/>
    <s v="No"/>
    <n v="0"/>
    <s v="No"/>
    <d v="1985-02-24T00:00:00"/>
    <x v="1514"/>
    <x v="2"/>
    <s v="tier - 3"/>
    <x v="1"/>
  </r>
  <r>
    <s v="Id1516"/>
    <s v="Rosenberg-Wohl, Mr.  Jacob"/>
    <n v="24.02"/>
    <x v="2"/>
    <n v="4.38"/>
    <x v="2"/>
    <s v="No"/>
    <s v="No"/>
    <s v="No"/>
    <n v="0"/>
    <s v="No"/>
    <d v="1980-01-23T00:00:00"/>
    <x v="1515"/>
    <x v="1"/>
    <s v="tier - 2"/>
    <x v="0"/>
  </r>
  <r>
    <s v="Id1517"/>
    <s v="Theriault, Ms.  Jodi"/>
    <n v="36.08"/>
    <x v="0"/>
    <n v="11.61"/>
    <x v="0"/>
    <s v="Yes"/>
    <s v="No"/>
    <s v="No"/>
    <n v="0"/>
    <s v="No"/>
    <d v="1981-12-08T00:00:00"/>
    <x v="1516"/>
    <x v="1"/>
    <s v="tier - 1"/>
    <x v="0"/>
  </r>
  <r>
    <s v="Id1518"/>
    <s v="Manuel, Ms.  Lauren"/>
    <n v="32.200000000000003"/>
    <x v="0"/>
    <n v="10.59"/>
    <x v="0"/>
    <s v="Yes"/>
    <s v="No"/>
    <s v="No"/>
    <n v="0"/>
    <s v="No"/>
    <d v="1981-11-03T00:00:00"/>
    <x v="1517"/>
    <x v="1"/>
    <s v="tier - 3"/>
    <x v="3"/>
  </r>
  <r>
    <s v="Id1519"/>
    <s v="Demko, Ms.  Misti C"/>
    <n v="28.05"/>
    <x v="1"/>
    <n v="11.85"/>
    <x v="0"/>
    <s v="Yes"/>
    <s v="No"/>
    <s v="No"/>
    <n v="0"/>
    <s v="No"/>
    <d v="1981-10-21T00:00:00"/>
    <x v="1518"/>
    <x v="1"/>
    <s v="tier - 3"/>
    <x v="0"/>
  </r>
  <r>
    <s v="Id1520"/>
    <s v="Battaglia, Ms.  Angela J"/>
    <n v="19"/>
    <x v="2"/>
    <n v="5.46"/>
    <x v="2"/>
    <s v="Yes"/>
    <s v="No"/>
    <s v="No"/>
    <n v="1"/>
    <s v="No"/>
    <d v="1988-09-10T00:00:00"/>
    <x v="1519"/>
    <x v="1"/>
    <s v="tier - 2"/>
    <x v="2"/>
  </r>
  <r>
    <s v="Id1521"/>
    <s v="Follo, Mr.  Jonathan D."/>
    <n v="16.13"/>
    <x v="3"/>
    <n v="4.54"/>
    <x v="2"/>
    <s v="Yes"/>
    <s v="No"/>
    <s v="No"/>
    <n v="2"/>
    <s v="No"/>
    <d v="1966-08-09T00:00:00"/>
    <x v="1520"/>
    <x v="2"/>
    <s v="tier - 2"/>
    <x v="0"/>
  </r>
  <r>
    <s v="Id1522"/>
    <s v="Barana, Ms.  Victoria"/>
    <n v="18.77"/>
    <x v="2"/>
    <n v="11.98"/>
    <x v="0"/>
    <s v="Yes"/>
    <s v="No"/>
    <s v="No"/>
    <n v="2"/>
    <s v="No"/>
    <d v="1970-07-17T00:00:00"/>
    <x v="1521"/>
    <x v="1"/>
    <s v="tier - 1"/>
    <x v="0"/>
  </r>
  <r>
    <s v="Id1523"/>
    <s v="Lysaght, Mr.  Adrian R."/>
    <n v="28.88"/>
    <x v="1"/>
    <n v="6.59"/>
    <x v="0"/>
    <s v="Yes"/>
    <s v="No"/>
    <s v="No"/>
    <n v="1"/>
    <s v="No"/>
    <d v="1986-06-05T00:00:00"/>
    <x v="1522"/>
    <x v="2"/>
    <s v="tier - 1"/>
    <x v="4"/>
  </r>
  <r>
    <s v="Id1524"/>
    <s v="Chalmers, Mr.  Andrew"/>
    <n v="27.55"/>
    <x v="1"/>
    <n v="10.83"/>
    <x v="0"/>
    <s v="Yes"/>
    <s v="No"/>
    <s v="No"/>
    <n v="1"/>
    <s v="No"/>
    <d v="1986-05-07T00:00:00"/>
    <x v="1523"/>
    <x v="2"/>
    <s v="tier - 2"/>
    <x v="4"/>
  </r>
  <r>
    <s v="Id1525"/>
    <s v="Phillippi, Mr.  Jason A."/>
    <n v="15.6"/>
    <x v="3"/>
    <n v="8.6"/>
    <x v="0"/>
    <s v="No"/>
    <s v="No"/>
    <s v="No"/>
    <n v="0"/>
    <s v="No"/>
    <d v="1968-04-18T00:00:00"/>
    <x v="1524"/>
    <x v="2"/>
    <s v="tier - 1"/>
    <x v="1"/>
  </r>
  <r>
    <s v="Id1526"/>
    <s v="MacPherson, Ms.  Rachel"/>
    <n v="21.99"/>
    <x v="2"/>
    <n v="11.17"/>
    <x v="0"/>
    <s v="No"/>
    <s v="No"/>
    <s v="No"/>
    <n v="0"/>
    <s v="No"/>
    <d v="1978-03-21T00:00:00"/>
    <x v="1525"/>
    <x v="1"/>
    <s v="tier - 3"/>
    <x v="0"/>
  </r>
  <r>
    <s v="Id1527"/>
    <s v="Delfidio, Ms.  Susan"/>
    <n v="34.85"/>
    <x v="0"/>
    <n v="5.75"/>
    <x v="1"/>
    <s v="No"/>
    <s v="No"/>
    <s v="No"/>
    <n v="0"/>
    <s v="No"/>
    <d v="1994-02-13T00:00:00"/>
    <x v="1526"/>
    <x v="1"/>
    <s v="tier - 1"/>
    <x v="1"/>
  </r>
  <r>
    <s v="Id1528"/>
    <s v="Cummings, Mr.  Cameron M."/>
    <n v="24.51"/>
    <x v="2"/>
    <n v="4.83"/>
    <x v="2"/>
    <s v="Yes"/>
    <s v="No"/>
    <s v="Yes"/>
    <n v="1"/>
    <s v="No"/>
    <d v="1983-01-12T00:00:00"/>
    <x v="1527"/>
    <x v="2"/>
    <s v="tier - 3"/>
    <x v="1"/>
  </r>
  <r>
    <s v="Id1529"/>
    <s v="Schroegel, Ms.  Claudia A."/>
    <n v="19.399999999999999"/>
    <x v="2"/>
    <n v="11.93"/>
    <x v="0"/>
    <s v="No"/>
    <s v="No"/>
    <s v="No"/>
    <n v="0"/>
    <s v="No"/>
    <d v="1971-12-12T00:00:00"/>
    <x v="1528"/>
    <x v="1"/>
    <s v="tier - 1"/>
    <x v="0"/>
  </r>
  <r>
    <s v="Id1530"/>
    <s v="Williams, Ms.  Kate"/>
    <n v="15.1"/>
    <x v="3"/>
    <n v="8.41"/>
    <x v="0"/>
    <s v="No"/>
    <s v="No"/>
    <s v="No"/>
    <n v="0"/>
    <s v="No"/>
    <d v="1968-11-13T00:00:00"/>
    <x v="1529"/>
    <x v="2"/>
    <s v="tier - 1"/>
    <x v="1"/>
  </r>
  <r>
    <s v="Id1531"/>
    <s v="Casey, Ms.  Nicole M."/>
    <n v="23.37"/>
    <x v="2"/>
    <n v="5.59"/>
    <x v="2"/>
    <s v="Yes"/>
    <s v="No"/>
    <s v="No"/>
    <n v="0"/>
    <s v="No"/>
    <d v="1985-10-09T00:00:00"/>
    <x v="1530"/>
    <x v="1"/>
    <s v="tier - 3"/>
    <x v="1"/>
  </r>
  <r>
    <s v="Id1532"/>
    <s v="Randall, Mr.  Jack"/>
    <n v="42.4"/>
    <x v="0"/>
    <n v="4.0599999999999996"/>
    <x v="2"/>
    <s v="No"/>
    <s v="No"/>
    <s v="No"/>
    <n v="0"/>
    <s v="No"/>
    <d v="1989-09-20T00:00:00"/>
    <x v="1531"/>
    <x v="2"/>
    <s v="tier - 1"/>
    <x v="3"/>
  </r>
  <r>
    <s v="Id1533"/>
    <s v="Doyon, Mr.  Gregory"/>
    <n v="28.405000000000001"/>
    <x v="1"/>
    <n v="7.02"/>
    <x v="0"/>
    <s v="Yes"/>
    <s v="No"/>
    <s v="No"/>
    <n v="0"/>
    <s v="No"/>
    <d v="1981-08-17T00:00:00"/>
    <x v="1532"/>
    <x v="2"/>
    <s v="tier - 1"/>
    <x v="1"/>
  </r>
  <r>
    <s v="Id1534"/>
    <s v="Sankey, Ms.  Rebecca"/>
    <n v="23.4"/>
    <x v="2"/>
    <n v="4.47"/>
    <x v="2"/>
    <s v="No"/>
    <s v="No"/>
    <s v="No"/>
    <n v="0"/>
    <s v="No"/>
    <d v="1982-07-27T00:00:00"/>
    <x v="1533"/>
    <x v="1"/>
    <s v="tier - 2"/>
    <x v="0"/>
  </r>
  <r>
    <s v="Id1535"/>
    <s v="Stilgenbauer, Mr.  Adam"/>
    <n v="33.44"/>
    <x v="0"/>
    <n v="4.54"/>
    <x v="2"/>
    <s v="No"/>
    <s v="No"/>
    <s v="No"/>
    <n v="0"/>
    <s v="No"/>
    <d v="1989-06-19T00:00:00"/>
    <x v="1534"/>
    <x v="1"/>
    <s v="tier - 1"/>
    <x v="0"/>
  </r>
  <r>
    <s v="Id1536"/>
    <s v="Jaskiewicz, Mr.  Ryan"/>
    <n v="21.12"/>
    <x v="2"/>
    <n v="4.99"/>
    <x v="2"/>
    <s v="No"/>
    <s v="No"/>
    <s v="No"/>
    <n v="1"/>
    <s v="No"/>
    <d v="1984-05-01T00:00:00"/>
    <x v="1535"/>
    <x v="2"/>
    <s v="tier - 2"/>
    <x v="0"/>
  </r>
  <r>
    <s v="Id1537"/>
    <s v="Deppen, Ms.  Jackie K."/>
    <n v="18.48"/>
    <x v="3"/>
    <n v="10.84"/>
    <x v="0"/>
    <s v="Yes"/>
    <s v="No"/>
    <s v="No"/>
    <n v="2"/>
    <s v="No"/>
    <d v="1970-04-08T00:00:00"/>
    <x v="1536"/>
    <x v="1"/>
    <s v="tier - 3"/>
    <x v="0"/>
  </r>
  <r>
    <s v="Id1538"/>
    <s v="Hine, Mr.  Chris"/>
    <n v="16.815000000000001"/>
    <x v="3"/>
    <n v="5.63"/>
    <x v="2"/>
    <s v="No"/>
    <s v="No"/>
    <s v="No"/>
    <n v="1"/>
    <s v="No"/>
    <d v="1984-03-08T00:00:00"/>
    <x v="1537"/>
    <x v="1"/>
    <s v="tier - 3"/>
    <x v="9"/>
  </r>
  <r>
    <s v="Id1539"/>
    <s v="Mathews, Mr.  Tyler C"/>
    <n v="26.72"/>
    <x v="1"/>
    <n v="4.1399999999999997"/>
    <x v="2"/>
    <s v="No"/>
    <s v="No"/>
    <s v="No"/>
    <n v="0"/>
    <s v="No"/>
    <d v="1990-02-06T00:00:00"/>
    <x v="1538"/>
    <x v="1"/>
    <s v="tier - 2"/>
    <x v="14"/>
  </r>
  <r>
    <s v="Id1540"/>
    <s v="Yabu, Ms.  Yoshie"/>
    <n v="41.42"/>
    <x v="0"/>
    <n v="5.17"/>
    <x v="2"/>
    <s v="No"/>
    <s v="No"/>
    <s v="Yes"/>
    <n v="1"/>
    <s v="No"/>
    <d v="2003-01-04T00:00:00"/>
    <x v="1539"/>
    <x v="1"/>
    <s v="tier - 1"/>
    <x v="1"/>
  </r>
  <r>
    <s v="Id1541"/>
    <s v="Strang, Ms.  Lauren A"/>
    <n v="20.69"/>
    <x v="2"/>
    <n v="6.93"/>
    <x v="0"/>
    <s v="No"/>
    <s v="No"/>
    <s v="No"/>
    <n v="2"/>
    <s v="No"/>
    <d v="1973-12-29T00:00:00"/>
    <x v="1540"/>
    <x v="1"/>
    <s v="tier - 1"/>
    <x v="0"/>
  </r>
  <r>
    <s v="Id1542"/>
    <s v="Frank, Mr.  Mason D."/>
    <n v="41.23"/>
    <x v="0"/>
    <n v="4.24"/>
    <x v="2"/>
    <s v="No"/>
    <s v="No"/>
    <s v="No"/>
    <n v="0"/>
    <s v="No"/>
    <d v="1982-11-28T00:00:00"/>
    <x v="1541"/>
    <x v="2"/>
    <s v="tier - 2"/>
    <x v="5"/>
  </r>
  <r>
    <s v="Id1543"/>
    <s v="Shanley, Mr.  Ryan"/>
    <n v="29.9"/>
    <x v="0"/>
    <n v="5.91"/>
    <x v="1"/>
    <s v="No"/>
    <s v="No"/>
    <s v="No"/>
    <n v="0"/>
    <s v="No"/>
    <d v="1982-10-07T00:00:00"/>
    <x v="1542"/>
    <x v="1"/>
    <s v="tier - 3"/>
    <x v="3"/>
  </r>
  <r>
    <s v="Id1544"/>
    <s v="Mancebo Garcia, Mr.  Arturo"/>
    <n v="34.104999999999997"/>
    <x v="0"/>
    <n v="5.93"/>
    <x v="1"/>
    <s v="No"/>
    <s v="No"/>
    <s v="No"/>
    <n v="0"/>
    <s v="No"/>
    <d v="1982-09-29T00:00:00"/>
    <x v="1543"/>
    <x v="2"/>
    <s v="tier - 2"/>
    <x v="4"/>
  </r>
  <r>
    <s v="Id1545"/>
    <s v="Keehan, Mr.  Jake"/>
    <n v="24.97"/>
    <x v="1"/>
    <n v="5.66"/>
    <x v="2"/>
    <s v="No"/>
    <s v="No"/>
    <s v="No"/>
    <n v="0"/>
    <s v="No"/>
    <d v="1982-08-22T00:00:00"/>
    <x v="1544"/>
    <x v="1"/>
    <s v="tier - 1"/>
    <x v="0"/>
  </r>
  <r>
    <s v="Id1546"/>
    <s v="Mahaney, Ms.  Sarah E"/>
    <n v="34.799999999999997"/>
    <x v="0"/>
    <n v="4.1900000000000004"/>
    <x v="2"/>
    <s v="No"/>
    <s v="No"/>
    <s v="No"/>
    <n v="1"/>
    <s v="No"/>
    <d v="1984-07-05T00:00:00"/>
    <x v="1545"/>
    <x v="1"/>
    <s v="tier - 3"/>
    <x v="3"/>
  </r>
  <r>
    <s v="Id1547"/>
    <s v="Nolan, Ms.  Alison L."/>
    <n v="32.965000000000003"/>
    <x v="0"/>
    <n v="9.2100000000000009"/>
    <x v="0"/>
    <s v="Yes"/>
    <s v="No"/>
    <s v="No"/>
    <n v="0"/>
    <s v="No"/>
    <d v="1981-06-20T00:00:00"/>
    <x v="1546"/>
    <x v="1"/>
    <s v="tier - 1"/>
    <x v="1"/>
  </r>
  <r>
    <s v="Id1548"/>
    <s v="Sobrino, Ms.  Karen A."/>
    <n v="27.265000000000001"/>
    <x v="1"/>
    <n v="5.51"/>
    <x v="2"/>
    <s v="No"/>
    <s v="No"/>
    <s v="No"/>
    <n v="1"/>
    <s v="No"/>
    <d v="1984-05-20T00:00:00"/>
    <x v="1547"/>
    <x v="1"/>
    <s v="tier - 2"/>
    <x v="2"/>
  </r>
  <r>
    <s v="Id1549"/>
    <s v="Gennaro, Mr.  Thomas R. Jr."/>
    <n v="17.059999999999999"/>
    <x v="3"/>
    <n v="8.5"/>
    <x v="0"/>
    <s v="No"/>
    <s v="No"/>
    <s v="No"/>
    <n v="0"/>
    <s v="No"/>
    <d v="1968-04-11T00:00:00"/>
    <x v="1548"/>
    <x v="2"/>
    <s v="tier - 2"/>
    <x v="0"/>
  </r>
  <r>
    <s v="Id1550"/>
    <s v="Mayer, Ms.  Stephanie W."/>
    <n v="36.29"/>
    <x v="0"/>
    <n v="6.23"/>
    <x v="1"/>
    <s v="No"/>
    <s v="No"/>
    <s v="No"/>
    <n v="0"/>
    <s v="No"/>
    <d v="1989-03-06T00:00:00"/>
    <x v="1549"/>
    <x v="1"/>
    <s v="tier - 2"/>
    <x v="2"/>
  </r>
  <r>
    <s v="Id1551"/>
    <s v="Becker, Mr.  Ezra"/>
    <n v="28.594999999999999"/>
    <x v="1"/>
    <n v="8.5299999999999994"/>
    <x v="0"/>
    <s v="Yes"/>
    <s v="No"/>
    <s v="No"/>
    <n v="1"/>
    <s v="No"/>
    <d v="1986-02-18T00:00:00"/>
    <x v="1550"/>
    <x v="1"/>
    <s v="tier - 3"/>
    <x v="1"/>
  </r>
  <r>
    <s v="Id1552"/>
    <s v="Moore, Mr.  Jim"/>
    <n v="17.8"/>
    <x v="3"/>
    <n v="5.75"/>
    <x v="1"/>
    <s v="Yes"/>
    <s v="No"/>
    <s v="Yes"/>
    <n v="1"/>
    <s v="No"/>
    <d v="1969-01-03T00:00:00"/>
    <x v="1551"/>
    <x v="1"/>
    <s v="tier - 3"/>
    <x v="0"/>
  </r>
  <r>
    <s v="Id1553"/>
    <s v="Platt, Mr.  Ari L."/>
    <n v="21.4"/>
    <x v="2"/>
    <n v="5.6"/>
    <x v="2"/>
    <s v="No"/>
    <s v="No"/>
    <s v="No"/>
    <n v="0"/>
    <s v="No"/>
    <d v="1982-12-02T00:00:00"/>
    <x v="1552"/>
    <x v="1"/>
    <s v="tier - 2"/>
    <x v="1"/>
  </r>
  <r>
    <s v="Id1554"/>
    <s v="Brodeur, Ms.  Fanny"/>
    <n v="23.01"/>
    <x v="2"/>
    <n v="4.68"/>
    <x v="2"/>
    <s v="No"/>
    <s v="No"/>
    <s v="No"/>
    <n v="0"/>
    <s v="No"/>
    <d v="1982-11-12T00:00:00"/>
    <x v="1553"/>
    <x v="1"/>
    <s v="tier - 1"/>
    <x v="0"/>
  </r>
  <r>
    <s v="Id1555"/>
    <s v="Knight Pech, Ms.  Heather"/>
    <n v="19.86"/>
    <x v="2"/>
    <n v="5.62"/>
    <x v="2"/>
    <s v="Yes"/>
    <s v="No"/>
    <s v="No"/>
    <n v="0"/>
    <s v="No"/>
    <d v="1976-10-23T00:00:00"/>
    <x v="1554"/>
    <x v="1"/>
    <s v="tier - 1"/>
    <x v="0"/>
  </r>
  <r>
    <s v="Id1556"/>
    <s v="Richter, Mr.  Peter W. Sr."/>
    <n v="33.58"/>
    <x v="0"/>
    <n v="5.08"/>
    <x v="2"/>
    <s v="No"/>
    <s v="No"/>
    <s v="No"/>
    <n v="0"/>
    <s v="No"/>
    <d v="1994-09-07T00:00:00"/>
    <x v="1555"/>
    <x v="1"/>
    <s v="tier - 1"/>
    <x v="14"/>
  </r>
  <r>
    <s v="Id1557"/>
    <s v="Jubinski, Ms.  Catherine A"/>
    <n v="29.81"/>
    <x v="1"/>
    <n v="5.28"/>
    <x v="2"/>
    <s v="No"/>
    <s v="No"/>
    <s v="No"/>
    <n v="0"/>
    <s v="No"/>
    <d v="1982-08-28T00:00:00"/>
    <x v="1556"/>
    <x v="1"/>
    <s v="tier - 2"/>
    <x v="0"/>
  </r>
  <r>
    <s v="Id1558"/>
    <s v="Wall, Ms.  Kelly A"/>
    <n v="27.4"/>
    <x v="1"/>
    <n v="4.6100000000000003"/>
    <x v="2"/>
    <s v="No"/>
    <s v="No"/>
    <s v="No"/>
    <n v="0"/>
    <s v="No"/>
    <d v="1982-07-09T00:00:00"/>
    <x v="1557"/>
    <x v="1"/>
    <s v="tier - 3"/>
    <x v="3"/>
  </r>
  <r>
    <s v="Id1559"/>
    <s v="McKay, Ms.  Janel N."/>
    <n v="17.98"/>
    <x v="3"/>
    <n v="6.57"/>
    <x v="0"/>
    <s v="Yes"/>
    <s v="No"/>
    <s v="No"/>
    <n v="2"/>
    <s v="No"/>
    <d v="1970-06-01T00:00:00"/>
    <x v="1558"/>
    <x v="1"/>
    <s v="tier - 2"/>
    <x v="0"/>
  </r>
  <r>
    <s v="Id1560"/>
    <s v="Oh, Ms.  Yann Kai"/>
    <n v="37.9"/>
    <x v="0"/>
    <n v="5.83"/>
    <x v="1"/>
    <s v="No"/>
    <s v="No"/>
    <s v="No"/>
    <n v="0"/>
    <s v="No"/>
    <d v="1980-05-08T00:00:00"/>
    <x v="1559"/>
    <x v="1"/>
    <s v="tier - 3"/>
    <x v="3"/>
  </r>
  <r>
    <s v="Id1561"/>
    <s v="Kessell, Mr.  Zachary R."/>
    <n v="25.27"/>
    <x v="1"/>
    <n v="6.98"/>
    <x v="0"/>
    <s v="Yes"/>
    <s v="No"/>
    <s v="No"/>
    <n v="0"/>
    <s v="No"/>
    <d v="1981-04-27T00:00:00"/>
    <x v="1560"/>
    <x v="1"/>
    <s v="tier - 2"/>
    <x v="0"/>
  </r>
  <r>
    <s v="Id1562"/>
    <s v="Hidalgo Zambrano, Mr.  Alejandro Sr."/>
    <n v="29.26"/>
    <x v="1"/>
    <n v="4.03"/>
    <x v="2"/>
    <s v="No"/>
    <s v="No"/>
    <s v="No"/>
    <n v="1"/>
    <s v="No"/>
    <d v="1984-03-01T00:00:00"/>
    <x v="1561"/>
    <x v="1"/>
    <s v="tier - 3"/>
    <x v="1"/>
  </r>
  <r>
    <s v="Id1563"/>
    <s v="Caprario, Mr.  Nicholas R."/>
    <n v="27.835000000000001"/>
    <x v="1"/>
    <n v="4.5599999999999996"/>
    <x v="2"/>
    <s v="No"/>
    <s v="No"/>
    <s v="No"/>
    <n v="1"/>
    <s v="No"/>
    <d v="1984-02-26T00:00:00"/>
    <x v="1562"/>
    <x v="2"/>
    <s v="tier - 3"/>
    <x v="1"/>
  </r>
  <r>
    <s v="Id1564"/>
    <s v="Ryan, Mr.  Paul"/>
    <n v="46.53"/>
    <x v="0"/>
    <n v="5.38"/>
    <x v="2"/>
    <s v="Yes"/>
    <s v="No"/>
    <s v="No"/>
    <n v="0"/>
    <s v="No"/>
    <d v="1985-01-22T00:00:00"/>
    <x v="1563"/>
    <x v="2"/>
    <s v="tier - 2"/>
    <x v="0"/>
  </r>
  <r>
    <s v="Id1565"/>
    <s v="Hoffman, Mr.  Michael D"/>
    <n v="20.58"/>
    <x v="2"/>
    <n v="11.04"/>
    <x v="0"/>
    <s v="Yes"/>
    <s v="No"/>
    <s v="No"/>
    <n v="1"/>
    <s v="No"/>
    <d v="1975-12-05T00:00:00"/>
    <x v="1564"/>
    <x v="1"/>
    <s v="tier - 3"/>
    <x v="0"/>
  </r>
  <r>
    <s v="Id1566"/>
    <s v="Wong, Ms.  Marina"/>
    <n v="19.53"/>
    <x v="2"/>
    <n v="6.09"/>
    <x v="1"/>
    <s v="Yes"/>
    <s v="No"/>
    <s v="No"/>
    <n v="0"/>
    <s v="No"/>
    <d v="1976-11-30T00:00:00"/>
    <x v="1565"/>
    <x v="1"/>
    <s v="tier - 3"/>
    <x v="0"/>
  </r>
  <r>
    <s v="Id1567"/>
    <s v="Lea, Ms.  Caroline"/>
    <n v="27.7"/>
    <x v="1"/>
    <n v="4.71"/>
    <x v="2"/>
    <s v="No"/>
    <s v="No"/>
    <s v="No"/>
    <n v="1"/>
    <s v="No"/>
    <d v="1987-10-04T00:00:00"/>
    <x v="1566"/>
    <x v="1"/>
    <s v="tier - 2"/>
    <x v="3"/>
  </r>
  <r>
    <s v="Id1568"/>
    <s v="Patterson, Mr.  Ross P"/>
    <n v="18.920000000000002"/>
    <x v="2"/>
    <n v="8.18"/>
    <x v="0"/>
    <s v="No"/>
    <s v="No"/>
    <s v="No"/>
    <n v="0"/>
    <s v="No"/>
    <d v="1971-09-22T00:00:00"/>
    <x v="1567"/>
    <x v="1"/>
    <s v="tier - 3"/>
    <x v="0"/>
  </r>
  <r>
    <s v="Id1569"/>
    <s v="Quigley, Ms.  Aoife"/>
    <n v="17.760000000000002"/>
    <x v="3"/>
    <n v="11.18"/>
    <x v="0"/>
    <s v="Yes"/>
    <s v="No"/>
    <s v="No"/>
    <n v="2"/>
    <s v="No"/>
    <d v="1970-08-20T00:00:00"/>
    <x v="1568"/>
    <x v="1"/>
    <s v="tier - 1"/>
    <x v="0"/>
  </r>
  <r>
    <s v="Id1570"/>
    <s v="Korir, Mr.  Wesley"/>
    <n v="29.83"/>
    <x v="1"/>
    <n v="5.03"/>
    <x v="2"/>
    <s v="Yes"/>
    <s v="No"/>
    <s v="No"/>
    <n v="0"/>
    <s v="No"/>
    <d v="1985-07-10T00:00:00"/>
    <x v="1569"/>
    <x v="0"/>
    <s v="tier - 3"/>
    <x v="7"/>
  </r>
  <r>
    <s v="Id1571"/>
    <s v="Downs, Ms.  Rebecca J"/>
    <n v="23.465"/>
    <x v="2"/>
    <n v="5.56"/>
    <x v="2"/>
    <s v="No"/>
    <s v="No"/>
    <s v="No"/>
    <n v="1"/>
    <s v="No"/>
    <d v="1987-06-09T00:00:00"/>
    <x v="1570"/>
    <x v="1"/>
    <s v="tier - 3"/>
    <x v="2"/>
  </r>
  <r>
    <s v="Id1572"/>
    <s v="Young, Mr.  Barry P."/>
    <n v="29.355"/>
    <x v="1"/>
    <n v="4.33"/>
    <x v="2"/>
    <s v="No"/>
    <s v="No"/>
    <s v="No"/>
    <n v="0"/>
    <s v="No"/>
    <d v="1982-05-28T00:00:00"/>
    <x v="1571"/>
    <x v="1"/>
    <s v="tier - 1"/>
    <x v="1"/>
  </r>
  <r>
    <s v="Id1573"/>
    <s v="Zywek, Mr.  Maciej"/>
    <n v="35.49"/>
    <x v="0"/>
    <n v="5.21"/>
    <x v="2"/>
    <s v="Yes"/>
    <s v="No"/>
    <s v="Yes"/>
    <n v="1"/>
    <s v="No"/>
    <d v="1997-04-16T00:00:00"/>
    <x v="1572"/>
    <x v="1"/>
    <s v="tier - 2"/>
    <x v="14"/>
  </r>
  <r>
    <s v="Id1574"/>
    <s v="Faulkner, Mr.  Jerry D."/>
    <n v="26.315000000000001"/>
    <x v="1"/>
    <n v="5.89"/>
    <x v="1"/>
    <s v="No"/>
    <s v="No"/>
    <s v="No"/>
    <n v="0"/>
    <s v="No"/>
    <d v="1982-03-06T00:00:00"/>
    <x v="1573"/>
    <x v="0"/>
    <s v="tier - 2"/>
    <x v="1"/>
  </r>
  <r>
    <s v="Id1575"/>
    <s v="Erspamer, Mr.  Eric A."/>
    <n v="19.79"/>
    <x v="2"/>
    <n v="4.8099999999999996"/>
    <x v="2"/>
    <s v="Yes"/>
    <s v="No"/>
    <s v="No"/>
    <n v="0"/>
    <s v="No"/>
    <d v="1976-02-18T00:00:00"/>
    <x v="1574"/>
    <x v="1"/>
    <s v="tier - 2"/>
    <x v="0"/>
  </r>
  <r>
    <s v="Id1576"/>
    <s v="Campbell, Ms.  Cathi"/>
    <n v="40.564999999999998"/>
    <x v="0"/>
    <n v="5.66"/>
    <x v="2"/>
    <s v="No"/>
    <s v="No"/>
    <s v="No"/>
    <n v="1"/>
    <s v="No"/>
    <d v="1984-01-13T00:00:00"/>
    <x v="1575"/>
    <x v="1"/>
    <s v="tier - 1"/>
    <x v="1"/>
  </r>
  <r>
    <s v="Id1577"/>
    <s v="Addison, Mr.  Alex M"/>
    <n v="18.03"/>
    <x v="3"/>
    <n v="10.66"/>
    <x v="0"/>
    <s v="Yes"/>
    <s v="No"/>
    <s v="No"/>
    <n v="2"/>
    <s v="No"/>
    <d v="1970-12-09T00:00:00"/>
    <x v="1576"/>
    <x v="1"/>
    <s v="tier - 1"/>
    <x v="0"/>
  </r>
  <r>
    <s v="Id1578"/>
    <s v="Wu, Mr.  Liang"/>
    <n v="34.65"/>
    <x v="0"/>
    <n v="5.98"/>
    <x v="1"/>
    <s v="Yes"/>
    <s v="No"/>
    <s v="No"/>
    <n v="0"/>
    <s v="No"/>
    <d v="1996-11-07T00:00:00"/>
    <x v="1577"/>
    <x v="1"/>
    <s v="tier - 3"/>
    <x v="14"/>
  </r>
  <r>
    <s v="Id1579"/>
    <s v="Millett, Ms.  Lexy"/>
    <n v="42.94"/>
    <x v="0"/>
    <n v="4.34"/>
    <x v="2"/>
    <s v="No"/>
    <s v="No"/>
    <s v="No"/>
    <n v="0"/>
    <s v="No"/>
    <d v="1989-10-24T00:00:00"/>
    <x v="1578"/>
    <x v="1"/>
    <s v="tier - 2"/>
    <x v="1"/>
  </r>
  <r>
    <s v="Id1580"/>
    <s v="Bosl, Mr.  Michael"/>
    <n v="31.254999999999999"/>
    <x v="0"/>
    <n v="5.17"/>
    <x v="2"/>
    <s v="No"/>
    <s v="No"/>
    <s v="No"/>
    <n v="0"/>
    <s v="No"/>
    <d v="1980-09-30T00:00:00"/>
    <x v="1579"/>
    <x v="1"/>
    <s v="tier - 1"/>
    <x v="1"/>
  </r>
  <r>
    <s v="Id1581"/>
    <s v="Goldberg, Mr.  Samuel L"/>
    <n v="45.43"/>
    <x v="0"/>
    <n v="4.2300000000000004"/>
    <x v="2"/>
    <s v="Yes"/>
    <s v="No"/>
    <s v="Yes"/>
    <n v="1"/>
    <s v="No"/>
    <d v="1983-08-19T00:00:00"/>
    <x v="1580"/>
    <x v="2"/>
    <s v="tier - 2"/>
    <x v="0"/>
  </r>
  <r>
    <s v="Id1582"/>
    <s v="Kelley, Mr.  Spencer A."/>
    <n v="32.340000000000003"/>
    <x v="0"/>
    <n v="4.88"/>
    <x v="2"/>
    <s v="Yes"/>
    <s v="No"/>
    <s v="Yes"/>
    <n v="1"/>
    <s v="No"/>
    <d v="1983-07-21T00:00:00"/>
    <x v="1581"/>
    <x v="1"/>
    <s v="tier - 1"/>
    <x v="0"/>
  </r>
  <r>
    <s v="Id1583"/>
    <s v="Johnston, Mrs.  Rochelle"/>
    <n v="25.46"/>
    <x v="1"/>
    <n v="9.7100000000000009"/>
    <x v="0"/>
    <s v="Yes"/>
    <s v="No"/>
    <s v="No"/>
    <n v="1"/>
    <s v="No"/>
    <d v="1986-06-25T00:00:00"/>
    <x v="1582"/>
    <x v="1"/>
    <s v="tier - 2"/>
    <x v="0"/>
  </r>
  <r>
    <s v="Id1584"/>
    <s v="Keating, Ms.  Paula"/>
    <n v="37.145000000000003"/>
    <x v="0"/>
    <n v="5.32"/>
    <x v="2"/>
    <s v="No"/>
    <s v="No"/>
    <s v="No"/>
    <n v="0"/>
    <s v="No"/>
    <d v="1990-05-13T00:00:00"/>
    <x v="1583"/>
    <x v="1"/>
    <s v="tier - 2"/>
    <x v="2"/>
  </r>
  <r>
    <s v="Id1585"/>
    <s v="Duhon, Mrs.  Madeline E."/>
    <n v="30.8"/>
    <x v="0"/>
    <n v="5.83"/>
    <x v="1"/>
    <s v="Yes"/>
    <s v="No"/>
    <s v="No"/>
    <n v="0"/>
    <s v="No"/>
    <d v="1985-04-15T00:00:00"/>
    <x v="1584"/>
    <x v="1"/>
    <s v="tier - 1"/>
    <x v="0"/>
  </r>
  <r>
    <s v="Id1586"/>
    <s v="Briseno, Ms.  Maria Isabel"/>
    <n v="29.5"/>
    <x v="1"/>
    <n v="5.54"/>
    <x v="2"/>
    <s v="Yes"/>
    <s v="No"/>
    <s v="No"/>
    <n v="0"/>
    <s v="No"/>
    <d v="1985-03-19T00:00:00"/>
    <x v="1585"/>
    <x v="1"/>
    <s v="tier - 1"/>
    <x v="3"/>
  </r>
  <r>
    <s v="Id1587"/>
    <s v="Besse, Mr.  Arthur M."/>
    <n v="43.39"/>
    <x v="0"/>
    <n v="5.85"/>
    <x v="1"/>
    <s v="No"/>
    <s v="yes"/>
    <s v="No"/>
    <n v="1"/>
    <s v="No"/>
    <d v="2004-02-27T00:00:00"/>
    <x v="1586"/>
    <x v="1"/>
    <s v="tier - 2"/>
    <x v="3"/>
  </r>
  <r>
    <s v="Id1588"/>
    <s v="Shillings, Mr.  Joseph R."/>
    <n v="15.08"/>
    <x v="3"/>
    <n v="4.8499999999999996"/>
    <x v="2"/>
    <s v="Yes"/>
    <s v="No"/>
    <s v="Yes"/>
    <n v="1"/>
    <s v="No"/>
    <d v="1969-01-04T00:00:00"/>
    <x v="1587"/>
    <x v="1"/>
    <s v="tier - 2"/>
    <x v="1"/>
  </r>
  <r>
    <s v="Id1589"/>
    <s v="Tate, Ms.  Sachiko"/>
    <n v="20.48"/>
    <x v="2"/>
    <n v="11.09"/>
    <x v="0"/>
    <s v="No"/>
    <s v="No"/>
    <s v="No"/>
    <n v="0"/>
    <s v="No"/>
    <d v="1974-12-17T00:00:00"/>
    <x v="1588"/>
    <x v="1"/>
    <s v="tier - 1"/>
    <x v="0"/>
  </r>
  <r>
    <s v="Id1590"/>
    <s v="Arsenault, Mr.  Christopher"/>
    <n v="34.450000000000003"/>
    <x v="0"/>
    <n v="5.58"/>
    <x v="2"/>
    <s v="Yes"/>
    <s v="No"/>
    <s v="No"/>
    <n v="0"/>
    <s v="No"/>
    <d v="1996-11-04T00:00:00"/>
    <x v="1589"/>
    <x v="1"/>
    <s v="tier - 3"/>
    <x v="14"/>
  </r>
  <r>
    <s v="Id1591"/>
    <s v="Hengoed, Mr.  Joseph"/>
    <n v="34.21"/>
    <x v="0"/>
    <n v="9.7200000000000006"/>
    <x v="0"/>
    <s v="Yes"/>
    <s v="No"/>
    <s v="No"/>
    <n v="0"/>
    <s v="No"/>
    <d v="1981-10-26T00:00:00"/>
    <x v="1590"/>
    <x v="1"/>
    <s v="tier - 3"/>
    <x v="0"/>
  </r>
  <r>
    <s v="Id1592"/>
    <s v="Aller, Mr.  Lawrence"/>
    <n v="28.8"/>
    <x v="1"/>
    <n v="11.41"/>
    <x v="0"/>
    <s v="Yes"/>
    <s v="No"/>
    <s v="No"/>
    <n v="0"/>
    <s v="No"/>
    <d v="1981-09-24T00:00:00"/>
    <x v="1591"/>
    <x v="1"/>
    <s v="tier - 1"/>
    <x v="3"/>
  </r>
  <r>
    <s v="Id1593"/>
    <s v="Pisano, Mrs.  Katie"/>
    <n v="31.74"/>
    <x v="0"/>
    <n v="4.46"/>
    <x v="2"/>
    <s v="No"/>
    <s v="No"/>
    <s v="Yes"/>
    <n v="1"/>
    <s v="No"/>
    <d v="1993-08-16T00:00:00"/>
    <x v="1592"/>
    <x v="1"/>
    <s v="tier - 1"/>
    <x v="15"/>
  </r>
  <r>
    <s v="Id1594"/>
    <s v="Sanca, Mr.  Ruben"/>
    <n v="21.78"/>
    <x v="2"/>
    <n v="9.31"/>
    <x v="0"/>
    <s v="Yes"/>
    <s v="No"/>
    <s v="No"/>
    <n v="0"/>
    <s v="No"/>
    <d v="1981-07-30T00:00:00"/>
    <x v="1593"/>
    <x v="0"/>
    <s v="tier - 3"/>
    <x v="0"/>
  </r>
  <r>
    <s v="Id1595"/>
    <s v="Bond, Ms.  Sarah"/>
    <n v="23.75"/>
    <x v="2"/>
    <n v="5.03"/>
    <x v="2"/>
    <s v="No"/>
    <s v="No"/>
    <s v="No"/>
    <n v="1"/>
    <s v="No"/>
    <d v="1984-06-25T00:00:00"/>
    <x v="1594"/>
    <x v="1"/>
    <s v="tier - 1"/>
    <x v="0"/>
  </r>
  <r>
    <s v="Id1596"/>
    <s v="Carron, Mrs.  Angela R."/>
    <n v="33.21"/>
    <x v="0"/>
    <n v="5.07"/>
    <x v="2"/>
    <s v="Yes"/>
    <s v="No"/>
    <s v="No"/>
    <n v="1"/>
    <s v="No"/>
    <d v="1995-05-17T00:00:00"/>
    <x v="1595"/>
    <x v="1"/>
    <s v="tier - 1"/>
    <x v="12"/>
  </r>
  <r>
    <s v="Id1597"/>
    <s v="Ellwanger, Mr.  Chatham"/>
    <n v="17.7"/>
    <x v="3"/>
    <n v="10.42"/>
    <x v="0"/>
    <s v="Yes"/>
    <s v="No"/>
    <s v="No"/>
    <n v="2"/>
    <s v="No"/>
    <d v="1970-04-11T00:00:00"/>
    <x v="1596"/>
    <x v="1"/>
    <s v="tier - 2"/>
    <x v="0"/>
  </r>
  <r>
    <s v="Id1598"/>
    <s v="Hanson, Mr.  Derek"/>
    <n v="17.2"/>
    <x v="3"/>
    <n v="6.45"/>
    <x v="0"/>
    <s v="No"/>
    <s v="No"/>
    <s v="No"/>
    <n v="2"/>
    <s v="No"/>
    <d v="1972-03-08T00:00:00"/>
    <x v="1597"/>
    <x v="1"/>
    <s v="tier - 2"/>
    <x v="1"/>
  </r>
  <r>
    <s v="Id1599"/>
    <s v="Tucker, Mr.  Kalvin J."/>
    <n v="19.21"/>
    <x v="2"/>
    <n v="5.52"/>
    <x v="2"/>
    <s v="No"/>
    <s v="No"/>
    <s v="No"/>
    <n v="2"/>
    <s v="No"/>
    <d v="1972-02-11T00:00:00"/>
    <x v="1598"/>
    <x v="1"/>
    <s v="tier - 2"/>
    <x v="0"/>
  </r>
  <r>
    <s v="Id1600"/>
    <s v="Counts, Mr.  Dave"/>
    <n v="23.2"/>
    <x v="2"/>
    <n v="4.41"/>
    <x v="2"/>
    <s v="No"/>
    <s v="No"/>
    <s v="Yes"/>
    <n v="1"/>
    <s v="No"/>
    <d v="1979-01-10T00:00:00"/>
    <x v="1599"/>
    <x v="1"/>
    <s v="tier - 1"/>
    <x v="3"/>
  </r>
  <r>
    <s v="Id1601"/>
    <s v="Carson, Ms.  Barbara G."/>
    <n v="32.5"/>
    <x v="0"/>
    <n v="4.6900000000000004"/>
    <x v="2"/>
    <s v="Yes"/>
    <s v="No"/>
    <s v="Yes"/>
    <n v="1"/>
    <s v="No"/>
    <d v="1983-12-11T00:00:00"/>
    <x v="1600"/>
    <x v="1"/>
    <s v="tier - 1"/>
    <x v="3"/>
  </r>
  <r>
    <s v="Id1602"/>
    <s v="Haines, Mr.  Skylar"/>
    <n v="20.9"/>
    <x v="2"/>
    <n v="6.94"/>
    <x v="0"/>
    <s v="No"/>
    <s v="No"/>
    <s v="No"/>
    <n v="0"/>
    <s v="No"/>
    <d v="1978-11-19T00:00:00"/>
    <x v="1601"/>
    <x v="1"/>
    <s v="tier - 2"/>
    <x v="0"/>
  </r>
  <r>
    <s v="Id1603"/>
    <s v="Schnabel, Mr.  Nick"/>
    <n v="19.11"/>
    <x v="2"/>
    <n v="4.3499999999999996"/>
    <x v="2"/>
    <s v="No"/>
    <s v="No"/>
    <s v="No"/>
    <n v="2"/>
    <s v="No"/>
    <d v="1972-10-29T00:00:00"/>
    <x v="1602"/>
    <x v="1"/>
    <s v="tier - 2"/>
    <x v="0"/>
  </r>
  <r>
    <s v="Id1604"/>
    <s v="Thind, Mr.  Sunny S"/>
    <n v="31.17"/>
    <x v="0"/>
    <n v="5.28"/>
    <x v="2"/>
    <s v="No"/>
    <s v="No"/>
    <s v="No"/>
    <n v="1"/>
    <s v="No"/>
    <d v="1992-09-12T00:00:00"/>
    <x v="1603"/>
    <x v="1"/>
    <s v="tier - 1"/>
    <x v="14"/>
  </r>
  <r>
    <s v="Id1605"/>
    <s v="Simon, Mrs.  Anne-Marie"/>
    <n v="36.08"/>
    <x v="0"/>
    <n v="4.29"/>
    <x v="2"/>
    <s v="No"/>
    <s v="No"/>
    <s v="No"/>
    <n v="0"/>
    <s v="No"/>
    <d v="1999-08-10T00:00:00"/>
    <x v="1604"/>
    <x v="1"/>
    <s v="tier - 2"/>
    <x v="12"/>
  </r>
  <r>
    <s v="Id1606"/>
    <s v="Arciniaga, Mr.  Nicholas"/>
    <n v="28.024999999999999"/>
    <x v="1"/>
    <n v="5.69"/>
    <x v="2"/>
    <s v="Yes"/>
    <s v="No"/>
    <s v="No"/>
    <n v="0"/>
    <s v="No"/>
    <d v="1985-07-22T00:00:00"/>
    <x v="1605"/>
    <x v="1"/>
    <s v="tier - 2"/>
    <x v="1"/>
  </r>
  <r>
    <s v="Id1607"/>
    <s v="Ryan, Mr.  Scott M."/>
    <n v="24.32"/>
    <x v="2"/>
    <n v="5.56"/>
    <x v="2"/>
    <s v="Yes"/>
    <s v="No"/>
    <s v="No"/>
    <n v="0"/>
    <s v="No"/>
    <d v="1985-05-22T00:00:00"/>
    <x v="1606"/>
    <x v="1"/>
    <s v="tier - 1"/>
    <x v="1"/>
  </r>
  <r>
    <s v="Id1608"/>
    <s v="Lizak, Ms.  Marisa A"/>
    <n v="38"/>
    <x v="0"/>
    <n v="5.41"/>
    <x v="2"/>
    <s v="Yes"/>
    <s v="No"/>
    <s v="No"/>
    <n v="1"/>
    <s v="No"/>
    <d v="1988-04-23T00:00:00"/>
    <x v="1607"/>
    <x v="1"/>
    <s v="tier - 1"/>
    <x v="3"/>
  </r>
  <r>
    <s v="Id1609"/>
    <s v="Howery, Ms.  Katie"/>
    <n v="31.6"/>
    <x v="0"/>
    <n v="10.85"/>
    <x v="0"/>
    <s v="Yes"/>
    <s v="No"/>
    <s v="No"/>
    <n v="0"/>
    <s v="No"/>
    <d v="1981-03-01T00:00:00"/>
    <x v="1608"/>
    <x v="1"/>
    <s v="tier - 3"/>
    <x v="3"/>
  </r>
  <r>
    <s v="Id1610"/>
    <s v="Crain, Ms.  Amy L"/>
    <n v="31.02"/>
    <x v="0"/>
    <n v="11.63"/>
    <x v="0"/>
    <s v="Yes"/>
    <s v="No"/>
    <s v="No"/>
    <n v="0"/>
    <s v="No"/>
    <d v="1981-02-22T00:00:00"/>
    <x v="1609"/>
    <x v="1"/>
    <s v="tier - 1"/>
    <x v="0"/>
  </r>
  <r>
    <s v="Id1611"/>
    <s v="Hotze, Ms.  Jenna M"/>
    <n v="29.26"/>
    <x v="1"/>
    <n v="5.68"/>
    <x v="2"/>
    <s v="Yes"/>
    <s v="No"/>
    <s v="No"/>
    <n v="1"/>
    <s v="No"/>
    <d v="1988-01-01T00:00:00"/>
    <x v="1610"/>
    <x v="1"/>
    <s v="tier - 3"/>
    <x v="0"/>
  </r>
  <r>
    <s v="Id1612"/>
    <s v="Chauhan, Ms.  Elizabeth M."/>
    <n v="15.09"/>
    <x v="3"/>
    <n v="7.59"/>
    <x v="0"/>
    <s v="Yes"/>
    <s v="No"/>
    <s v="No"/>
    <n v="2"/>
    <s v="No"/>
    <d v="1970-12-05T00:00:00"/>
    <x v="1611"/>
    <x v="1"/>
    <s v="tier - 2"/>
    <x v="1"/>
  </r>
  <r>
    <s v="Id1613"/>
    <s v="Raab, Mr.  Lyazid"/>
    <n v="22.63"/>
    <x v="2"/>
    <n v="5.09"/>
    <x v="2"/>
    <s v="Yes"/>
    <s v="No"/>
    <s v="No"/>
    <n v="0"/>
    <s v="No"/>
    <d v="1985-11-09T00:00:00"/>
    <x v="1612"/>
    <x v="1"/>
    <s v="tier - 2"/>
    <x v="1"/>
  </r>
  <r>
    <s v="Id1614"/>
    <s v="McKown, Ms.  Lindsey A."/>
    <n v="23.46"/>
    <x v="2"/>
    <n v="4.21"/>
    <x v="2"/>
    <s v="No"/>
    <s v="No"/>
    <s v="No"/>
    <n v="1"/>
    <s v="No"/>
    <d v="1984-10-06T00:00:00"/>
    <x v="1613"/>
    <x v="1"/>
    <s v="tier - 1"/>
    <x v="0"/>
  </r>
  <r>
    <s v="Id1615"/>
    <s v="Schiemann, Mr.  Chris"/>
    <n v="22.56"/>
    <x v="2"/>
    <n v="4.34"/>
    <x v="2"/>
    <s v="Yes"/>
    <s v="No"/>
    <s v="No"/>
    <n v="0"/>
    <s v="No"/>
    <d v="1985-09-15T00:00:00"/>
    <x v="1614"/>
    <x v="1"/>
    <s v="tier - 1"/>
    <x v="1"/>
  </r>
  <r>
    <s v="Id1616"/>
    <s v="Cress, Ms.  Jennifer A"/>
    <n v="19.28"/>
    <x v="2"/>
    <n v="11.85"/>
    <x v="0"/>
    <s v="No"/>
    <s v="No"/>
    <s v="No"/>
    <n v="2"/>
    <s v="No"/>
    <d v="1973-08-06T00:00:00"/>
    <x v="1615"/>
    <x v="1"/>
    <s v="tier - 3"/>
    <x v="0"/>
  </r>
  <r>
    <s v="Id1617"/>
    <s v="Mawson, Mr.  Leif S."/>
    <n v="15.37"/>
    <x v="3"/>
    <n v="9.61"/>
    <x v="0"/>
    <s v="Yes"/>
    <s v="No"/>
    <s v="No"/>
    <n v="2"/>
    <s v="No"/>
    <d v="1970-07-14T00:00:00"/>
    <x v="1616"/>
    <x v="1"/>
    <s v="tier - 3"/>
    <x v="1"/>
  </r>
  <r>
    <s v="Id1618"/>
    <s v="Wigginton, Ms.  Stephanie A"/>
    <n v="18.71"/>
    <x v="2"/>
    <n v="5.29"/>
    <x v="2"/>
    <s v="Yes"/>
    <s v="No"/>
    <s v="No"/>
    <n v="0"/>
    <s v="No"/>
    <d v="1976-06-12T00:00:00"/>
    <x v="1617"/>
    <x v="1"/>
    <s v="tier - 3"/>
    <x v="0"/>
  </r>
  <r>
    <s v="Id1619"/>
    <s v="Wang, Mr.  Bo"/>
    <n v="20.61"/>
    <x v="2"/>
    <n v="6.89"/>
    <x v="0"/>
    <s v="No"/>
    <s v="No"/>
    <s v="No"/>
    <n v="0"/>
    <s v="No"/>
    <d v="1978-05-05T00:00:00"/>
    <x v="1618"/>
    <x v="1"/>
    <s v="tier - 1"/>
    <x v="0"/>
  </r>
  <r>
    <s v="Id1620"/>
    <s v="Schroeder, Ms.  Leah"/>
    <n v="15.99"/>
    <x v="3"/>
    <n v="4.57"/>
    <x v="2"/>
    <s v="Yes"/>
    <s v="No"/>
    <s v="Yes"/>
    <n v="1"/>
    <s v="No"/>
    <d v="1969-04-09T00:00:00"/>
    <x v="1619"/>
    <x v="1"/>
    <s v="tier - 2"/>
    <x v="3"/>
  </r>
  <r>
    <s v="Id1621"/>
    <s v="Leonard, Ms.  Kara Lynne"/>
    <n v="33.155000000000001"/>
    <x v="0"/>
    <n v="4.32"/>
    <x v="2"/>
    <s v="No"/>
    <s v="No"/>
    <s v="No"/>
    <n v="0"/>
    <s v="No"/>
    <d v="1990-03-18T00:00:00"/>
    <x v="1620"/>
    <x v="1"/>
    <s v="tier - 3"/>
    <x v="1"/>
  </r>
  <r>
    <s v="Id1622"/>
    <s v="Tissue, Mr.  Jeffrey"/>
    <n v="26.22"/>
    <x v="1"/>
    <n v="5.57"/>
    <x v="2"/>
    <s v="Yes"/>
    <s v="No"/>
    <s v="Yes"/>
    <n v="1"/>
    <s v="No"/>
    <d v="1983-02-16T00:00:00"/>
    <x v="1621"/>
    <x v="2"/>
    <s v="tier - 2"/>
    <x v="1"/>
  </r>
  <r>
    <s v="Id1623"/>
    <s v="Wood, Mr.  Justin"/>
    <n v="21.85"/>
    <x v="2"/>
    <n v="5.26"/>
    <x v="2"/>
    <s v="Yes"/>
    <s v="No"/>
    <s v="Yes"/>
    <n v="1"/>
    <s v="No"/>
    <d v="1983-01-11T00:00:00"/>
    <x v="1622"/>
    <x v="1"/>
    <s v="tier - 3"/>
    <x v="1"/>
  </r>
  <r>
    <s v="Id1624"/>
    <s v="Denny, Ms.  Emily"/>
    <n v="30.495000000000001"/>
    <x v="0"/>
    <n v="6.25"/>
    <x v="1"/>
    <s v="No"/>
    <s v="No"/>
    <s v="No"/>
    <n v="0"/>
    <s v="No"/>
    <d v="1991-12-25T00:00:00"/>
    <x v="1623"/>
    <x v="1"/>
    <s v="tier - 2"/>
    <x v="2"/>
  </r>
  <r>
    <s v="Id1625"/>
    <s v="Testa, Ms.  Rebecca"/>
    <n v="34.104999999999997"/>
    <x v="0"/>
    <n v="5.67"/>
    <x v="2"/>
    <s v="Yes"/>
    <s v="No"/>
    <s v="No"/>
    <n v="0"/>
    <s v="No"/>
    <d v="1985-11-21T00:00:00"/>
    <x v="1624"/>
    <x v="1"/>
    <s v="tier - 1"/>
    <x v="1"/>
  </r>
  <r>
    <s v="Id1626"/>
    <s v="Mooney, Mrs.  Allie"/>
    <n v="32.770000000000003"/>
    <x v="0"/>
    <n v="4.42"/>
    <x v="2"/>
    <s v="Yes"/>
    <s v="No"/>
    <s v="No"/>
    <n v="1"/>
    <s v="No"/>
    <d v="1995-10-09T00:00:00"/>
    <x v="1625"/>
    <x v="1"/>
    <s v="tier - 3"/>
    <x v="12"/>
  </r>
  <r>
    <s v="Id1627"/>
    <s v="Buchholtz, Ms.  Trasi"/>
    <n v="16.850000000000001"/>
    <x v="3"/>
    <n v="11.75"/>
    <x v="0"/>
    <s v="Yes"/>
    <s v="No"/>
    <s v="No"/>
    <n v="2"/>
    <s v="No"/>
    <d v="1970-09-09T00:00:00"/>
    <x v="1626"/>
    <x v="1"/>
    <s v="tier - 2"/>
    <x v="0"/>
  </r>
  <r>
    <s v="Id1628"/>
    <s v="Hoyt, Mr.  Kevin"/>
    <n v="34.700000000000003"/>
    <x v="0"/>
    <n v="6.06"/>
    <x v="1"/>
    <s v="No"/>
    <s v="No"/>
    <s v="No"/>
    <n v="1"/>
    <s v="No"/>
    <d v="1984-08-25T00:00:00"/>
    <x v="1627"/>
    <x v="0"/>
    <s v="tier - 2"/>
    <x v="3"/>
  </r>
  <r>
    <s v="Id1629"/>
    <s v="Cabada, Mr.  Fernando"/>
    <n v="37.049999999999997"/>
    <x v="0"/>
    <n v="5.48"/>
    <x v="2"/>
    <s v="No"/>
    <s v="No"/>
    <s v="No"/>
    <n v="1"/>
    <s v="No"/>
    <d v="1984-07-14T00:00:00"/>
    <x v="1628"/>
    <x v="0"/>
    <s v="tier - 1"/>
    <x v="7"/>
  </r>
  <r>
    <s v="Id1630"/>
    <s v="Lobaciute, Ms.  Ieva"/>
    <n v="18.78"/>
    <x v="2"/>
    <n v="4.45"/>
    <x v="2"/>
    <s v="No"/>
    <s v="No"/>
    <s v="Yes"/>
    <n v="1"/>
    <s v="No"/>
    <d v="1979-06-08T00:00:00"/>
    <x v="1629"/>
    <x v="1"/>
    <s v="tier - 2"/>
    <x v="1"/>
  </r>
  <r>
    <s v="Id1631"/>
    <s v="Dawes, Mr.  Chris"/>
    <n v="28.024999999999999"/>
    <x v="1"/>
    <n v="5"/>
    <x v="2"/>
    <s v="No"/>
    <s v="No"/>
    <s v="No"/>
    <n v="1"/>
    <s v="No"/>
    <d v="1984-05-21T00:00:00"/>
    <x v="1630"/>
    <x v="2"/>
    <s v="tier - 1"/>
    <x v="4"/>
  </r>
  <r>
    <s v="Id1632"/>
    <s v="Deppen, Mr.  Drew L."/>
    <n v="35.090000000000003"/>
    <x v="0"/>
    <n v="5.84"/>
    <x v="1"/>
    <s v="No"/>
    <s v="No"/>
    <s v="No"/>
    <n v="0"/>
    <s v="No"/>
    <d v="1994-04-08T00:00:00"/>
    <x v="1631"/>
    <x v="1"/>
    <s v="tier - 2"/>
    <x v="3"/>
  </r>
  <r>
    <s v="Id1633"/>
    <s v="Oberndorfer, Ms.  Christina"/>
    <n v="34.42"/>
    <x v="0"/>
    <n v="5.21"/>
    <x v="2"/>
    <s v="Yes"/>
    <s v="No"/>
    <s v="No"/>
    <n v="0"/>
    <s v="No"/>
    <d v="1996-03-28T00:00:00"/>
    <x v="1632"/>
    <x v="1"/>
    <s v="tier - 3"/>
    <x v="1"/>
  </r>
  <r>
    <s v="Id1634"/>
    <s v="Hetherington, Mr.  Alexander G"/>
    <n v="29.4"/>
    <x v="1"/>
    <n v="4.26"/>
    <x v="2"/>
    <s v="No"/>
    <s v="No"/>
    <s v="No"/>
    <n v="0"/>
    <s v="No"/>
    <d v="1989-02-16T00:00:00"/>
    <x v="1633"/>
    <x v="1"/>
    <s v="tier - 1"/>
    <x v="3"/>
  </r>
  <r>
    <s v="Id1635"/>
    <s v="Murray, Ms.  Meaghan"/>
    <n v="21.31"/>
    <x v="2"/>
    <n v="4.17"/>
    <x v="2"/>
    <s v="No"/>
    <s v="No"/>
    <s v="No"/>
    <n v="0"/>
    <s v="No"/>
    <d v="1980-01-08T00:00:00"/>
    <x v="1634"/>
    <x v="1"/>
    <s v="tier - 3"/>
    <x v="0"/>
  </r>
  <r>
    <s v="Id1636"/>
    <s v="Higden, Ms.  Kristin"/>
    <n v="19.559999999999999"/>
    <x v="2"/>
    <n v="11.96"/>
    <x v="0"/>
    <s v="No"/>
    <s v="No"/>
    <s v="No"/>
    <n v="0"/>
    <s v="No"/>
    <d v="1974-12-17T00:00:00"/>
    <x v="1635"/>
    <x v="1"/>
    <s v="tier - 2"/>
    <x v="0"/>
  </r>
  <r>
    <s v="Id1637"/>
    <s v="Rediger, Ms.  Andrea K."/>
    <n v="37.335000000000001"/>
    <x v="0"/>
    <n v="6.26"/>
    <x v="1"/>
    <s v="Yes"/>
    <s v="No"/>
    <s v="No"/>
    <n v="1"/>
    <s v="No"/>
    <d v="1988-11-10T00:00:00"/>
    <x v="1636"/>
    <x v="1"/>
    <s v="tier - 1"/>
    <x v="1"/>
  </r>
  <r>
    <s v="Id1638"/>
    <s v="Huff, Ms.  Kris"/>
    <n v="19.53"/>
    <x v="2"/>
    <n v="11.68"/>
    <x v="0"/>
    <s v="No"/>
    <s v="No"/>
    <s v="No"/>
    <n v="0"/>
    <s v="No"/>
    <d v="1974-10-11T00:00:00"/>
    <x v="1637"/>
    <x v="1"/>
    <s v="tier - 3"/>
    <x v="0"/>
  </r>
  <r>
    <s v="Id1639"/>
    <s v="Hall, Mr.  Alden W"/>
    <n v="34.1"/>
    <x v="0"/>
    <n v="5.16"/>
    <x v="2"/>
    <s v="No"/>
    <s v="No"/>
    <s v="No"/>
    <n v="0"/>
    <s v="No"/>
    <d v="1980-09-10T00:00:00"/>
    <x v="1638"/>
    <x v="1"/>
    <s v="tier - 2"/>
    <x v="3"/>
  </r>
  <r>
    <s v="Id1640"/>
    <s v="Grise, Ms.  Suzanne M"/>
    <n v="16.5"/>
    <x v="3"/>
    <n v="6.9"/>
    <x v="0"/>
    <s v="Yes"/>
    <s v="No"/>
    <s v="No"/>
    <n v="2"/>
    <s v="No"/>
    <d v="1970-08-25T00:00:00"/>
    <x v="1639"/>
    <x v="1"/>
    <s v="tier - 3"/>
    <x v="0"/>
  </r>
  <r>
    <s v="Id1641"/>
    <s v="Skildum, Ms.  Heidi Z."/>
    <n v="30.69"/>
    <x v="0"/>
    <n v="4.83"/>
    <x v="2"/>
    <s v="No"/>
    <s v="No"/>
    <s v="No"/>
    <n v="1"/>
    <s v="No"/>
    <d v="1984-07-11T00:00:00"/>
    <x v="1640"/>
    <x v="1"/>
    <s v="tier - 2"/>
    <x v="0"/>
  </r>
  <r>
    <s v="Id1642"/>
    <s v="Yang, Ms.  Carolyn"/>
    <n v="28.93"/>
    <x v="1"/>
    <n v="4.87"/>
    <x v="2"/>
    <s v="No"/>
    <s v="No"/>
    <s v="No"/>
    <n v="1"/>
    <s v="No"/>
    <d v="1984-06-19T00:00:00"/>
    <x v="1641"/>
    <x v="1"/>
    <s v="tier - 3"/>
    <x v="0"/>
  </r>
  <r>
    <s v="Id1643"/>
    <s v="Fischer-Daly, Ms.  Sabine"/>
    <n v="38.9"/>
    <x v="0"/>
    <n v="4.28"/>
    <x v="2"/>
    <s v="No"/>
    <s v="No"/>
    <s v="No"/>
    <n v="0"/>
    <s v="No"/>
    <d v="1989-05-22T00:00:00"/>
    <x v="1642"/>
    <x v="1"/>
    <s v="tier - 2"/>
    <x v="3"/>
  </r>
  <r>
    <s v="Id1644"/>
    <s v="Asher, Mr.  Bobby"/>
    <n v="26.9"/>
    <x v="1"/>
    <n v="4.07"/>
    <x v="2"/>
    <s v="No"/>
    <s v="No"/>
    <s v="No"/>
    <n v="0"/>
    <s v="No"/>
    <d v="1980-04-21T00:00:00"/>
    <x v="1643"/>
    <x v="2"/>
    <s v="tier - 3"/>
    <x v="3"/>
  </r>
  <r>
    <s v="Id1645"/>
    <s v="Zhou, Mr.  Fan"/>
    <n v="24.86"/>
    <x v="2"/>
    <n v="6.23"/>
    <x v="1"/>
    <s v="No"/>
    <s v="No"/>
    <s v="No"/>
    <n v="0"/>
    <s v="No"/>
    <d v="1980-03-05T00:00:00"/>
    <x v="1644"/>
    <x v="1"/>
    <s v="tier - 3"/>
    <x v="0"/>
  </r>
  <r>
    <s v="Id1646"/>
    <s v="Rudder, Mrs.  Rachel M"/>
    <n v="39.14"/>
    <x v="0"/>
    <n v="6.24"/>
    <x v="1"/>
    <s v="No"/>
    <s v="yes"/>
    <s v="No"/>
    <n v="1"/>
    <s v="No"/>
    <d v="2004-02-15T00:00:00"/>
    <x v="1645"/>
    <x v="1"/>
    <s v="tier - 1"/>
    <x v="12"/>
  </r>
  <r>
    <s v="Id1647"/>
    <s v="Cartmell, Mr.  Greg"/>
    <n v="39.799999999999997"/>
    <x v="0"/>
    <n v="6.17"/>
    <x v="1"/>
    <s v="No"/>
    <s v="No"/>
    <s v="Yes"/>
    <n v="1"/>
    <s v="No"/>
    <d v="2003-01-13T00:00:00"/>
    <x v="1646"/>
    <x v="1"/>
    <s v="tier - 2"/>
    <x v="1"/>
  </r>
  <r>
    <s v="Id1648"/>
    <s v="Troland, Mr.  Dan"/>
    <n v="34.32"/>
    <x v="0"/>
    <n v="5.16"/>
    <x v="2"/>
    <s v="No"/>
    <s v="No"/>
    <s v="No"/>
    <n v="1"/>
    <s v="No"/>
    <d v="1987-12-14T00:00:00"/>
    <x v="1647"/>
    <x v="2"/>
    <s v="tier - 2"/>
    <x v="0"/>
  </r>
  <r>
    <s v="Id1649"/>
    <s v="Hall, Ms.  Jennifer A"/>
    <n v="32.51"/>
    <x v="0"/>
    <n v="4.3"/>
    <x v="2"/>
    <s v="No"/>
    <s v="No"/>
    <s v="No"/>
    <n v="0"/>
    <s v="No"/>
    <d v="1994-11-30T00:00:00"/>
    <x v="1648"/>
    <x v="1"/>
    <s v="tier - 1"/>
    <x v="1"/>
  </r>
  <r>
    <s v="Id1650"/>
    <s v="Berg, Mrs.  Jessica"/>
    <n v="30.71"/>
    <x v="0"/>
    <n v="6.14"/>
    <x v="1"/>
    <s v="No"/>
    <s v="No"/>
    <s v="Yes"/>
    <n v="1"/>
    <s v="No"/>
    <d v="1993-10-13T00:00:00"/>
    <x v="1649"/>
    <x v="1"/>
    <s v="tier - 2"/>
    <x v="15"/>
  </r>
  <r>
    <s v="Id1651"/>
    <s v="Engtrakul, Mr.  Chaiwat"/>
    <n v="28.9"/>
    <x v="1"/>
    <n v="5.36"/>
    <x v="2"/>
    <s v="No"/>
    <s v="No"/>
    <s v="No"/>
    <n v="1"/>
    <s v="No"/>
    <d v="1987-09-29T00:00:00"/>
    <x v="1650"/>
    <x v="2"/>
    <s v="tier - 3"/>
    <x v="3"/>
  </r>
  <r>
    <s v="Id1652"/>
    <s v="Leonhardt, Ms.  Kerri"/>
    <n v="36.19"/>
    <x v="0"/>
    <n v="4.3"/>
    <x v="2"/>
    <s v="No"/>
    <s v="No"/>
    <s v="No"/>
    <n v="0"/>
    <s v="No"/>
    <d v="1982-08-21T00:00:00"/>
    <x v="1651"/>
    <x v="1"/>
    <s v="tier - 1"/>
    <x v="0"/>
  </r>
  <r>
    <s v="Id1653"/>
    <s v="Goetz, Ms.  Lisa"/>
    <n v="29.6"/>
    <x v="1"/>
    <n v="4.09"/>
    <x v="2"/>
    <s v="No"/>
    <s v="No"/>
    <s v="No"/>
    <n v="0"/>
    <s v="No"/>
    <d v="1982-07-08T00:00:00"/>
    <x v="1652"/>
    <x v="1"/>
    <s v="tier - 1"/>
    <x v="3"/>
  </r>
  <r>
    <s v="Id1654"/>
    <s v="Cacharelis, Mr.  Nicholas G"/>
    <n v="30.95"/>
    <x v="0"/>
    <n v="6.27"/>
    <x v="1"/>
    <s v="No"/>
    <s v="No"/>
    <s v="Yes"/>
    <n v="1"/>
    <s v="No"/>
    <d v="1993-06-19T00:00:00"/>
    <x v="1653"/>
    <x v="1"/>
    <s v="tier - 2"/>
    <x v="14"/>
  </r>
  <r>
    <s v="Id1655"/>
    <s v="Kariolis, Mr.  Vasilis S"/>
    <n v="19.95"/>
    <x v="2"/>
    <n v="5.39"/>
    <x v="2"/>
    <s v="No"/>
    <s v="No"/>
    <s v="No"/>
    <n v="1"/>
    <s v="No"/>
    <d v="1984-05-22T00:00:00"/>
    <x v="1654"/>
    <x v="1"/>
    <s v="tier - 3"/>
    <x v="1"/>
  </r>
  <r>
    <s v="Id1656"/>
    <s v="Zelwin, Mr.  Michael P"/>
    <n v="23.65"/>
    <x v="2"/>
    <n v="5.75"/>
    <x v="1"/>
    <s v="Yes"/>
    <s v="No"/>
    <s v="No"/>
    <n v="0"/>
    <s v="No"/>
    <d v="1985-04-18T00:00:00"/>
    <x v="1655"/>
    <x v="1"/>
    <s v="tier - 1"/>
    <x v="0"/>
  </r>
  <r>
    <s v="Id1657"/>
    <s v="Barry, Ms.  Colleen C."/>
    <n v="43.34"/>
    <x v="0"/>
    <n v="4.91"/>
    <x v="2"/>
    <s v="No"/>
    <s v="No"/>
    <s v="No"/>
    <n v="1"/>
    <s v="No"/>
    <d v="1987-03-30T00:00:00"/>
    <x v="1656"/>
    <x v="1"/>
    <s v="tier - 2"/>
    <x v="0"/>
  </r>
  <r>
    <s v="Id1658"/>
    <s v="Bannon, Mrs.  Annika"/>
    <n v="31.98"/>
    <x v="0"/>
    <n v="4.46"/>
    <x v="2"/>
    <s v="Yes"/>
    <s v="No"/>
    <s v="No"/>
    <n v="1"/>
    <s v="No"/>
    <d v="1995-02-20T00:00:00"/>
    <x v="1657"/>
    <x v="1"/>
    <s v="tier - 2"/>
    <x v="15"/>
  </r>
  <r>
    <s v="Id1659"/>
    <s v="Chang, Ms.  Kelly"/>
    <n v="35.86"/>
    <x v="0"/>
    <n v="6.22"/>
    <x v="1"/>
    <s v="No"/>
    <s v="No"/>
    <s v="No"/>
    <n v="1"/>
    <s v="No"/>
    <d v="1987-01-27T00:00:00"/>
    <x v="1658"/>
    <x v="1"/>
    <s v="tier - 3"/>
    <x v="0"/>
  </r>
  <r>
    <s v="Id1660"/>
    <s v="Vetter, Mr.  Nicholas C."/>
    <n v="15.2"/>
    <x v="3"/>
    <n v="8.82"/>
    <x v="0"/>
    <s v="No"/>
    <s v="No"/>
    <s v="No"/>
    <n v="0"/>
    <s v="No"/>
    <d v="1971-12-27T00:00:00"/>
    <x v="1659"/>
    <x v="1"/>
    <s v="tier - 3"/>
    <x v="1"/>
  </r>
  <r>
    <s v="Id1661"/>
    <s v="Jablonski, Mrs.  Kelly K"/>
    <n v="37.200000000000003"/>
    <x v="0"/>
    <n v="10.14"/>
    <x v="0"/>
    <s v="No"/>
    <s v="No"/>
    <s v="No"/>
    <n v="0"/>
    <s v="No"/>
    <d v="2002-11-22T00:00:00"/>
    <x v="1660"/>
    <x v="1"/>
    <s v="tier - 2"/>
    <x v="12"/>
  </r>
  <r>
    <s v="Id1662"/>
    <s v="Jakubowitch, Mr.  Andrew"/>
    <n v="17.91"/>
    <x v="3"/>
    <n v="4.66"/>
    <x v="2"/>
    <s v="No"/>
    <s v="No"/>
    <s v="No"/>
    <n v="2"/>
    <s v="No"/>
    <d v="1972-10-02T00:00:00"/>
    <x v="1661"/>
    <x v="1"/>
    <s v="tier - 2"/>
    <x v="0"/>
  </r>
  <r>
    <s v="Id1663"/>
    <s v="Altshuler, Ms.  Hannah"/>
    <n v="20.76"/>
    <x v="2"/>
    <n v="6.26"/>
    <x v="1"/>
    <s v="No"/>
    <s v="No"/>
    <s v="No"/>
    <n v="0"/>
    <s v="No"/>
    <d v="1980-09-18T00:00:00"/>
    <x v="1662"/>
    <x v="1"/>
    <s v="tier - 3"/>
    <x v="0"/>
  </r>
  <r>
    <s v="Id1664"/>
    <s v="Ugarte, Mr.  Patricio Sr."/>
    <n v="38.99"/>
    <x v="0"/>
    <n v="5.21"/>
    <x v="2"/>
    <s v="No"/>
    <s v="yes"/>
    <s v="No"/>
    <n v="1"/>
    <s v="No"/>
    <d v="2004-08-01T00:00:00"/>
    <x v="1663"/>
    <x v="1"/>
    <s v="tier - 3"/>
    <x v="13"/>
  </r>
  <r>
    <s v="Id1665"/>
    <s v="Tusso, Mr.  Robert B"/>
    <n v="42.655000000000001"/>
    <x v="0"/>
    <n v="5.94"/>
    <x v="1"/>
    <s v="Yes"/>
    <s v="No"/>
    <s v="Yes"/>
    <n v="1"/>
    <s v="No"/>
    <d v="1983-07-30T00:00:00"/>
    <x v="1664"/>
    <x v="1"/>
    <s v="tier - 3"/>
    <x v="9"/>
  </r>
  <r>
    <s v="Id1666"/>
    <s v="Johnson, Mr.  Benjamin M"/>
    <n v="30.57"/>
    <x v="0"/>
    <n v="5.34"/>
    <x v="2"/>
    <s v="No"/>
    <s v="No"/>
    <s v="Yes"/>
    <n v="1"/>
    <s v="No"/>
    <d v="1993-06-10T00:00:00"/>
    <x v="1665"/>
    <x v="1"/>
    <s v="tier - 1"/>
    <x v="14"/>
  </r>
  <r>
    <s v="Id1667"/>
    <s v="Landry, Mr.  Robert"/>
    <n v="17.7"/>
    <x v="3"/>
    <n v="6.38"/>
    <x v="1"/>
    <s v="No"/>
    <s v="No"/>
    <s v="No"/>
    <n v="2"/>
    <s v="No"/>
    <d v="1972-05-21T00:00:00"/>
    <x v="1666"/>
    <x v="1"/>
    <s v="tier - 3"/>
    <x v="0"/>
  </r>
  <r>
    <s v="Id1668"/>
    <s v="McDonald, Mr.  Eric R."/>
    <n v="34.770000000000003"/>
    <x v="0"/>
    <n v="4.47"/>
    <x v="2"/>
    <s v="No"/>
    <s v="No"/>
    <s v="No"/>
    <n v="1"/>
    <s v="No"/>
    <d v="1987-04-19T00:00:00"/>
    <x v="1667"/>
    <x v="0"/>
    <s v="tier - 2"/>
    <x v="1"/>
  </r>
  <r>
    <s v="Id1669"/>
    <s v="Dunlap, Mr.  Matthew"/>
    <n v="16.88"/>
    <x v="3"/>
    <n v="9.9600000000000009"/>
    <x v="0"/>
    <s v="No"/>
    <s v="No"/>
    <s v="No"/>
    <n v="0"/>
    <s v="No"/>
    <d v="1971-03-18T00:00:00"/>
    <x v="1668"/>
    <x v="1"/>
    <s v="tier - 1"/>
    <x v="0"/>
  </r>
  <r>
    <s v="Id1670"/>
    <s v="Larue, Mr.  Bob R"/>
    <n v="40.26"/>
    <x v="0"/>
    <n v="9.92"/>
    <x v="0"/>
    <s v="Yes"/>
    <s v="No"/>
    <s v="No"/>
    <n v="0"/>
    <s v="No"/>
    <d v="1981-03-02T00:00:00"/>
    <x v="1669"/>
    <x v="2"/>
    <s v="tier - 3"/>
    <x v="0"/>
  </r>
  <r>
    <s v="Id1671"/>
    <s v="Hodge, Ms.  Stephanie J."/>
    <n v="25.6"/>
    <x v="1"/>
    <n v="6.03"/>
    <x v="1"/>
    <s v="No"/>
    <s v="No"/>
    <s v="Yes"/>
    <n v="1"/>
    <s v="No"/>
    <d v="1993-01-03T00:00:00"/>
    <x v="1670"/>
    <x v="1"/>
    <s v="tier - 1"/>
    <x v="3"/>
  </r>
  <r>
    <s v="Id1672"/>
    <s v="Marcus, Mr.  Jake"/>
    <n v="33.549999999999997"/>
    <x v="0"/>
    <n v="10.9"/>
    <x v="0"/>
    <s v="Yes"/>
    <s v="No"/>
    <s v="No"/>
    <n v="0"/>
    <s v="No"/>
    <d v="1981-12-15T00:00:00"/>
    <x v="1671"/>
    <x v="1"/>
    <s v="tier - 3"/>
    <x v="0"/>
  </r>
  <r>
    <s v="Id1673"/>
    <s v="Daubert, Ms.  Alison L."/>
    <n v="16.690000000000001"/>
    <x v="3"/>
    <n v="10.66"/>
    <x v="0"/>
    <s v="No"/>
    <s v="No"/>
    <s v="No"/>
    <n v="0"/>
    <s v="No"/>
    <d v="1974-11-06T00:00:00"/>
    <x v="1672"/>
    <x v="1"/>
    <s v="tier - 2"/>
    <x v="1"/>
  </r>
  <r>
    <s v="Id1674"/>
    <s v="Close, Ms.  Lindsay M"/>
    <n v="19.95"/>
    <x v="2"/>
    <n v="4.05"/>
    <x v="2"/>
    <s v="No"/>
    <s v="No"/>
    <s v="No"/>
    <n v="1"/>
    <s v="No"/>
    <d v="1992-10-03T00:00:00"/>
    <x v="1673"/>
    <x v="1"/>
    <s v="tier - 3"/>
    <x v="1"/>
  </r>
  <r>
    <s v="Id1675"/>
    <s v="Roels, Mr.  Guillaume"/>
    <n v="17.55"/>
    <x v="3"/>
    <n v="4.2300000000000004"/>
    <x v="2"/>
    <s v="No"/>
    <s v="No"/>
    <s v="No"/>
    <n v="2"/>
    <s v="No"/>
    <d v="1972-09-28T00:00:00"/>
    <x v="1674"/>
    <x v="1"/>
    <s v="tier - 1"/>
    <x v="0"/>
  </r>
  <r>
    <s v="Id1676"/>
    <s v="Venosky, Ms.  Kaylee"/>
    <n v="22.01"/>
    <x v="2"/>
    <n v="5.01"/>
    <x v="2"/>
    <s v="No"/>
    <s v="No"/>
    <s v="No"/>
    <n v="1"/>
    <s v="No"/>
    <d v="1984-08-12T00:00:00"/>
    <x v="1675"/>
    <x v="1"/>
    <s v="tier - 2"/>
    <x v="0"/>
  </r>
  <r>
    <s v="Id1677"/>
    <s v="Gosnell, Ms.  Theresa"/>
    <n v="41.8"/>
    <x v="0"/>
    <n v="5.82"/>
    <x v="1"/>
    <s v="Yes"/>
    <s v="No"/>
    <s v="Yes"/>
    <n v="1"/>
    <s v="No"/>
    <d v="1983-07-03T00:00:00"/>
    <x v="1676"/>
    <x v="1"/>
    <s v="tier - 1"/>
    <x v="0"/>
  </r>
  <r>
    <s v="Id1678"/>
    <s v="Chewning-Kulick, Mr.  Travis G."/>
    <n v="19.170000000000002"/>
    <x v="2"/>
    <n v="7.94"/>
    <x v="0"/>
    <s v="No"/>
    <s v="No"/>
    <s v="No"/>
    <n v="0"/>
    <s v="No"/>
    <d v="1978-06-27T00:00:00"/>
    <x v="1677"/>
    <x v="1"/>
    <s v="tier - 1"/>
    <x v="0"/>
  </r>
  <r>
    <s v="Id1679"/>
    <s v="McCarron, Ms.  Emma L."/>
    <n v="32.799999999999997"/>
    <x v="0"/>
    <n v="6.16"/>
    <x v="1"/>
    <s v="Yes"/>
    <s v="No"/>
    <s v="Yes"/>
    <n v="1"/>
    <s v="No"/>
    <d v="1983-05-08T00:00:00"/>
    <x v="1678"/>
    <x v="1"/>
    <s v="tier - 3"/>
    <x v="3"/>
  </r>
  <r>
    <s v="Id1680"/>
    <s v="Manion, Ms.  Linda"/>
    <n v="35.814999999999998"/>
    <x v="0"/>
    <n v="4.1500000000000004"/>
    <x v="2"/>
    <s v="No"/>
    <s v="No"/>
    <s v="No"/>
    <n v="1"/>
    <s v="No"/>
    <d v="1987-04-09T00:00:00"/>
    <x v="1679"/>
    <x v="1"/>
    <s v="tier - 3"/>
    <x v="1"/>
  </r>
  <r>
    <s v="Id1681"/>
    <s v="Strong, Mr.  Owen R"/>
    <n v="24.3"/>
    <x v="2"/>
    <n v="6.23"/>
    <x v="1"/>
    <s v="No"/>
    <s v="No"/>
    <s v="No"/>
    <n v="0"/>
    <s v="No"/>
    <d v="1994-03-15T00:00:00"/>
    <x v="1680"/>
    <x v="1"/>
    <s v="tier - 3"/>
    <x v="3"/>
  </r>
  <r>
    <s v="Id1682"/>
    <s v="Leblanc, Mr.  Jacob"/>
    <n v="19.059999999999999"/>
    <x v="2"/>
    <n v="7.41"/>
    <x v="0"/>
    <s v="No"/>
    <s v="No"/>
    <s v="No"/>
    <n v="0"/>
    <s v="No"/>
    <d v="1978-02-11T00:00:00"/>
    <x v="1681"/>
    <x v="1"/>
    <s v="tier - 3"/>
    <x v="0"/>
  </r>
  <r>
    <s v="Id1683"/>
    <s v="Palmer, Ms.  Jacqueline"/>
    <n v="33.25"/>
    <x v="0"/>
    <n v="5.62"/>
    <x v="2"/>
    <s v="Yes"/>
    <s v="No"/>
    <s v="No"/>
    <n v="1"/>
    <s v="No"/>
    <d v="1988-01-18T00:00:00"/>
    <x v="1682"/>
    <x v="1"/>
    <s v="tier - 3"/>
    <x v="2"/>
  </r>
  <r>
    <s v="Id1684"/>
    <s v="Shen, Mr.  Yefeng"/>
    <n v="21.37"/>
    <x v="2"/>
    <n v="4.54"/>
    <x v="2"/>
    <s v="Yes"/>
    <s v="No"/>
    <s v="Yes"/>
    <n v="1"/>
    <s v="No"/>
    <d v="1983-12-03T00:00:00"/>
    <x v="1683"/>
    <x v="1"/>
    <s v="tier - 1"/>
    <x v="0"/>
  </r>
  <r>
    <s v="Id1685"/>
    <s v="Goldsby, Mr.  Thomas J"/>
    <n v="34.43"/>
    <x v="0"/>
    <n v="8.6199999999999992"/>
    <x v="0"/>
    <s v="Yes"/>
    <s v="No"/>
    <s v="No"/>
    <n v="1"/>
    <s v="No"/>
    <d v="1986-11-21T00:00:00"/>
    <x v="1684"/>
    <x v="2"/>
    <s v="tier - 1"/>
    <x v="0"/>
  </r>
  <r>
    <s v="Id1686"/>
    <s v="Whitney, Mr.  Ken"/>
    <n v="20.86"/>
    <x v="2"/>
    <n v="4.3600000000000003"/>
    <x v="2"/>
    <s v="Yes"/>
    <s v="No"/>
    <s v="No"/>
    <n v="0"/>
    <s v="No"/>
    <d v="1985-10-05T00:00:00"/>
    <x v="1685"/>
    <x v="1"/>
    <s v="tier - 1"/>
    <x v="1"/>
  </r>
  <r>
    <s v="Id1687"/>
    <s v="Mahoney, Ms.  Annie E"/>
    <n v="18.34"/>
    <x v="3"/>
    <n v="10.01"/>
    <x v="0"/>
    <s v="No"/>
    <s v="No"/>
    <s v="No"/>
    <n v="0"/>
    <s v="No"/>
    <d v="1974-09-18T00:00:00"/>
    <x v="1686"/>
    <x v="1"/>
    <s v="tier - 3"/>
    <x v="0"/>
  </r>
  <r>
    <s v="Id1688"/>
    <s v="McCracken, Mrs.  Noel K."/>
    <n v="34.15"/>
    <x v="0"/>
    <n v="5.42"/>
    <x v="2"/>
    <s v="No"/>
    <s v="No"/>
    <s v="No"/>
    <n v="0"/>
    <s v="No"/>
    <d v="1999-08-22T00:00:00"/>
    <x v="1687"/>
    <x v="1"/>
    <s v="tier - 3"/>
    <x v="12"/>
  </r>
  <r>
    <s v="Id1689"/>
    <s v="Spewak, Mr.  Mark S"/>
    <n v="18.350000000000001"/>
    <x v="3"/>
    <n v="5.12"/>
    <x v="2"/>
    <s v="No"/>
    <s v="No"/>
    <s v="No"/>
    <n v="0"/>
    <s v="No"/>
    <d v="1980-07-07T00:00:00"/>
    <x v="1688"/>
    <x v="1"/>
    <s v="tier - 2"/>
    <x v="1"/>
  </r>
  <r>
    <s v="Id1690"/>
    <s v="Cottini, Ms.  Federica"/>
    <n v="22.13"/>
    <x v="2"/>
    <n v="9.1999999999999993"/>
    <x v="0"/>
    <s v="Yes"/>
    <s v="No"/>
    <s v="No"/>
    <n v="0"/>
    <s v="No"/>
    <d v="1981-06-07T00:00:00"/>
    <x v="1689"/>
    <x v="1"/>
    <s v="tier - 2"/>
    <x v="0"/>
  </r>
  <r>
    <s v="Id1691"/>
    <s v="Findlay, Ms.  Pamela L"/>
    <n v="22.51"/>
    <x v="2"/>
    <n v="6.08"/>
    <x v="1"/>
    <s v="Yes"/>
    <s v="No"/>
    <s v="No"/>
    <n v="1"/>
    <s v="No"/>
    <d v="1988-05-29T00:00:00"/>
    <x v="1690"/>
    <x v="1"/>
    <s v="tier - 2"/>
    <x v="1"/>
  </r>
  <r>
    <s v="Id1692"/>
    <s v="Strasburg, Mr.  Andrew W."/>
    <n v="31"/>
    <x v="0"/>
    <n v="4.7699999999999996"/>
    <x v="2"/>
    <s v="No"/>
    <s v="No"/>
    <s v="No"/>
    <n v="1"/>
    <s v="No"/>
    <d v="1984-04-17T00:00:00"/>
    <x v="1691"/>
    <x v="1"/>
    <s v="tier - 3"/>
    <x v="3"/>
  </r>
  <r>
    <s v="Id1693"/>
    <s v="Adams, Mr.  Randall"/>
    <n v="28.27"/>
    <x v="1"/>
    <n v="4.62"/>
    <x v="2"/>
    <s v="No"/>
    <s v="No"/>
    <s v="No"/>
    <n v="1"/>
    <s v="No"/>
    <d v="1984-03-26T00:00:00"/>
    <x v="1692"/>
    <x v="1"/>
    <s v="tier - 2"/>
    <x v="0"/>
  </r>
  <r>
    <s v="Id1694"/>
    <s v="Deeter, Ms.  Tracy L"/>
    <n v="29.92"/>
    <x v="0"/>
    <n v="9.07"/>
    <x v="0"/>
    <s v="Yes"/>
    <s v="No"/>
    <s v="No"/>
    <n v="1"/>
    <s v="No"/>
    <d v="1986-03-02T00:00:00"/>
    <x v="1693"/>
    <x v="1"/>
    <s v="tier - 3"/>
    <x v="0"/>
  </r>
  <r>
    <s v="Id1695"/>
    <s v="Arpin, Ms.  Azelie"/>
    <n v="25.9"/>
    <x v="1"/>
    <n v="9.1199999999999992"/>
    <x v="0"/>
    <s v="Yes"/>
    <s v="No"/>
    <s v="No"/>
    <n v="1"/>
    <s v="No"/>
    <d v="1986-01-12T00:00:00"/>
    <x v="1694"/>
    <x v="1"/>
    <s v="tier - 3"/>
    <x v="3"/>
  </r>
  <r>
    <s v="Id1696"/>
    <s v="Schoeneck, Ms.  Monica M."/>
    <n v="27.74"/>
    <x v="1"/>
    <n v="7.32"/>
    <x v="0"/>
    <s v="Yes"/>
    <s v="No"/>
    <s v="No"/>
    <n v="1"/>
    <s v="No"/>
    <d v="1986-12-02T00:00:00"/>
    <x v="1695"/>
    <x v="1"/>
    <s v="tier - 2"/>
    <x v="2"/>
  </r>
  <r>
    <s v="Id1697"/>
    <s v="Mueller, Ms.  Katarina K."/>
    <n v="17.260000000000002"/>
    <x v="3"/>
    <n v="11.73"/>
    <x v="0"/>
    <s v="No"/>
    <s v="No"/>
    <s v="No"/>
    <n v="2"/>
    <s v="No"/>
    <d v="1973-11-24T00:00:00"/>
    <x v="1696"/>
    <x v="1"/>
    <s v="tier - 2"/>
    <x v="0"/>
  </r>
  <r>
    <s v="Id1698"/>
    <s v="Willits, Ms.  Jamie L."/>
    <n v="19.855"/>
    <x v="2"/>
    <n v="6.64"/>
    <x v="0"/>
    <s v="Yes"/>
    <s v="No"/>
    <s v="No"/>
    <n v="1"/>
    <s v="No"/>
    <d v="1986-10-25T00:00:00"/>
    <x v="1697"/>
    <x v="1"/>
    <s v="tier - 2"/>
    <x v="2"/>
  </r>
  <r>
    <s v="Id1699"/>
    <s v="Syring, Mr.  Brian"/>
    <n v="41.69"/>
    <x v="0"/>
    <n v="5.78"/>
    <x v="1"/>
    <s v="No"/>
    <s v="No"/>
    <s v="No"/>
    <n v="0"/>
    <s v="No"/>
    <d v="1982-09-25T00:00:00"/>
    <x v="1698"/>
    <x v="2"/>
    <s v="tier - 2"/>
    <x v="0"/>
  </r>
  <r>
    <s v="Id1700"/>
    <s v="Strike, Ms.  Stacey L."/>
    <n v="16.12"/>
    <x v="3"/>
    <n v="10.45"/>
    <x v="0"/>
    <s v="No"/>
    <s v="No"/>
    <s v="No"/>
    <n v="0"/>
    <s v="No"/>
    <d v="1978-08-08T00:00:00"/>
    <x v="1699"/>
    <x v="1"/>
    <s v="tier - 2"/>
    <x v="1"/>
  </r>
  <r>
    <s v="Id1701"/>
    <s v="Hennigar, Mr.  Stephen"/>
    <n v="37.43"/>
    <x v="0"/>
    <n v="4.5199999999999996"/>
    <x v="2"/>
    <s v="No"/>
    <s v="No"/>
    <s v="No"/>
    <n v="1"/>
    <s v="No"/>
    <d v="1992-07-17T00:00:00"/>
    <x v="1700"/>
    <x v="2"/>
    <s v="tier - 1"/>
    <x v="6"/>
  </r>
  <r>
    <s v="Id1702"/>
    <s v="May, Mr.  Joshua"/>
    <n v="31.065000000000001"/>
    <x v="0"/>
    <n v="5.71"/>
    <x v="1"/>
    <s v="No"/>
    <s v="No"/>
    <s v="No"/>
    <n v="0"/>
    <s v="No"/>
    <d v="1991-06-06T00:00:00"/>
    <x v="1701"/>
    <x v="1"/>
    <s v="tier - 1"/>
    <x v="1"/>
  </r>
  <r>
    <s v="Id1703"/>
    <s v="Metcalf, Mr.  Josh"/>
    <n v="25.08"/>
    <x v="1"/>
    <n v="4.7699999999999996"/>
    <x v="2"/>
    <s v="No"/>
    <s v="No"/>
    <s v="No"/>
    <n v="0"/>
    <s v="No"/>
    <d v="1982-05-27T00:00:00"/>
    <x v="1702"/>
    <x v="1"/>
    <s v="tier - 3"/>
    <x v="0"/>
  </r>
  <r>
    <s v="Id1704"/>
    <s v="Tiska, Ms.  Heather"/>
    <n v="15.2"/>
    <x v="3"/>
    <n v="7.81"/>
    <x v="0"/>
    <s v="Yes"/>
    <s v="No"/>
    <s v="No"/>
    <n v="1"/>
    <s v="No"/>
    <d v="1975-04-27T00:00:00"/>
    <x v="1703"/>
    <x v="1"/>
    <s v="tier - 3"/>
    <x v="1"/>
  </r>
  <r>
    <s v="Id1705"/>
    <s v="McDonough, Mr.  James C."/>
    <n v="22.34"/>
    <x v="2"/>
    <n v="5.19"/>
    <x v="2"/>
    <s v="Yes"/>
    <s v="No"/>
    <s v="No"/>
    <n v="0"/>
    <s v="No"/>
    <d v="1985-03-23T00:00:00"/>
    <x v="1704"/>
    <x v="1"/>
    <s v="tier - 1"/>
    <x v="0"/>
  </r>
  <r>
    <s v="Id1706"/>
    <s v="Fairley, Ms.  Kim"/>
    <n v="40.15"/>
    <x v="0"/>
    <n v="5.93"/>
    <x v="1"/>
    <s v="No"/>
    <s v="No"/>
    <s v="No"/>
    <n v="1"/>
    <s v="No"/>
    <d v="1984-02-01T00:00:00"/>
    <x v="1705"/>
    <x v="1"/>
    <s v="tier - 2"/>
    <x v="0"/>
  </r>
  <r>
    <s v="Id1707"/>
    <s v="Barnett, Ms.  Marie E."/>
    <n v="37.729999999999997"/>
    <x v="0"/>
    <n v="6.29"/>
    <x v="1"/>
    <s v="No"/>
    <s v="No"/>
    <s v="No"/>
    <n v="1"/>
    <s v="No"/>
    <d v="1984-01-03T00:00:00"/>
    <x v="1706"/>
    <x v="1"/>
    <s v="tier - 2"/>
    <x v="0"/>
  </r>
  <r>
    <s v="Id1708"/>
    <s v="Piasta, Mr.  Dariusz"/>
    <n v="25.35"/>
    <x v="1"/>
    <n v="4.9000000000000004"/>
    <x v="2"/>
    <s v="No"/>
    <s v="No"/>
    <s v="No"/>
    <n v="0"/>
    <s v="No"/>
    <d v="1989-12-06T00:00:00"/>
    <x v="1707"/>
    <x v="1"/>
    <s v="tier - 3"/>
    <x v="0"/>
  </r>
  <r>
    <s v="Id1709"/>
    <s v="Mueller, Ms.  Jessica E."/>
    <n v="26.41"/>
    <x v="1"/>
    <n v="5.07"/>
    <x v="2"/>
    <s v="Yes"/>
    <s v="No"/>
    <s v="No"/>
    <n v="1"/>
    <s v="No"/>
    <d v="1988-11-08T00:00:00"/>
    <x v="1708"/>
    <x v="1"/>
    <s v="tier - 3"/>
    <x v="1"/>
  </r>
  <r>
    <s v="Id1710"/>
    <s v="Olsen, Ms.  Kristen"/>
    <n v="27.6"/>
    <x v="1"/>
    <n v="5.33"/>
    <x v="2"/>
    <s v="No"/>
    <s v="No"/>
    <s v="No"/>
    <n v="1"/>
    <s v="No"/>
    <d v="1984-10-01T00:00:00"/>
    <x v="1709"/>
    <x v="1"/>
    <s v="tier - 3"/>
    <x v="3"/>
  </r>
  <r>
    <s v="Id1711"/>
    <s v="De Jesus, Mr.  Jose Guadalupe P. Sr."/>
    <n v="33.82"/>
    <x v="0"/>
    <n v="8.93"/>
    <x v="0"/>
    <s v="Yes"/>
    <s v="No"/>
    <s v="No"/>
    <n v="1"/>
    <s v="No"/>
    <d v="1986-09-22T00:00:00"/>
    <x v="1710"/>
    <x v="1"/>
    <s v="tier - 3"/>
    <x v="1"/>
  </r>
  <r>
    <s v="Id1712"/>
    <s v="Bartus, Ms.  Cynthia"/>
    <n v="32.9"/>
    <x v="0"/>
    <n v="4.3499999999999996"/>
    <x v="2"/>
    <s v="No"/>
    <s v="No"/>
    <s v="No"/>
    <n v="0"/>
    <s v="No"/>
    <d v="1989-08-18T00:00:00"/>
    <x v="1711"/>
    <x v="1"/>
    <s v="tier - 1"/>
    <x v="3"/>
  </r>
  <r>
    <s v="Id1713"/>
    <s v="Stevens, Mr.  Tyler"/>
    <n v="30.875"/>
    <x v="0"/>
    <n v="9.5399999999999991"/>
    <x v="0"/>
    <s v="Yes"/>
    <s v="No"/>
    <s v="No"/>
    <n v="1"/>
    <s v="No"/>
    <d v="1986-07-01T00:00:00"/>
    <x v="1712"/>
    <x v="1"/>
    <s v="tier - 2"/>
    <x v="1"/>
  </r>
  <r>
    <s v="Id1714"/>
    <s v="Rich, Ms.  Holly J"/>
    <n v="32.64"/>
    <x v="0"/>
    <n v="5.91"/>
    <x v="1"/>
    <s v="No"/>
    <s v="No"/>
    <s v="No"/>
    <n v="0"/>
    <s v="No"/>
    <d v="1994-06-07T00:00:00"/>
    <x v="1713"/>
    <x v="1"/>
    <s v="tier - 1"/>
    <x v="3"/>
  </r>
  <r>
    <s v="Id1715"/>
    <s v="Fayter, Ms.  Kristen"/>
    <n v="22.135000000000002"/>
    <x v="2"/>
    <n v="5.0999999999999996"/>
    <x v="2"/>
    <s v="No"/>
    <s v="No"/>
    <s v="No"/>
    <n v="0"/>
    <s v="No"/>
    <d v="1989-05-07T00:00:00"/>
    <x v="1714"/>
    <x v="1"/>
    <s v="tier - 3"/>
    <x v="2"/>
  </r>
  <r>
    <s v="Id1716"/>
    <s v="Parise, Mr.  Thomas"/>
    <n v="16.53"/>
    <x v="3"/>
    <n v="5.08"/>
    <x v="2"/>
    <s v="No"/>
    <s v="No"/>
    <s v="No"/>
    <n v="2"/>
    <s v="No"/>
    <d v="1972-04-15T00:00:00"/>
    <x v="1715"/>
    <x v="1"/>
    <s v="tier - 3"/>
    <x v="0"/>
  </r>
  <r>
    <s v="Id1717"/>
    <s v="Andrew, Ms.  Tricity M"/>
    <n v="32.774999999999999"/>
    <x v="0"/>
    <n v="4.75"/>
    <x v="2"/>
    <s v="No"/>
    <s v="No"/>
    <s v="No"/>
    <n v="0"/>
    <s v="No"/>
    <d v="1991-03-28T00:00:00"/>
    <x v="1716"/>
    <x v="1"/>
    <s v="tier - 1"/>
    <x v="1"/>
  </r>
  <r>
    <s v="Id1718"/>
    <s v="Gryniewicz, Ms.  Sarah A"/>
    <n v="30.9"/>
    <x v="0"/>
    <n v="6.05"/>
    <x v="1"/>
    <s v="No"/>
    <s v="No"/>
    <s v="No"/>
    <n v="1"/>
    <s v="No"/>
    <d v="1992-02-18T00:00:00"/>
    <x v="1717"/>
    <x v="1"/>
    <s v="tier - 1"/>
    <x v="3"/>
  </r>
  <r>
    <s v="Id1719"/>
    <s v="Panora, Ms.  Lisa M."/>
    <n v="15.58"/>
    <x v="3"/>
    <n v="11.56"/>
    <x v="0"/>
    <s v="No"/>
    <s v="No"/>
    <s v="No"/>
    <n v="0"/>
    <s v="No"/>
    <d v="1974-01-02T00:00:00"/>
    <x v="1718"/>
    <x v="1"/>
    <s v="tier - 1"/>
    <x v="1"/>
  </r>
  <r>
    <s v="Id1720"/>
    <s v="Woodward, Ms.  Tracy A."/>
    <n v="26.315000000000001"/>
    <x v="1"/>
    <n v="5.76"/>
    <x v="1"/>
    <s v="No"/>
    <s v="No"/>
    <s v="No"/>
    <n v="0"/>
    <s v="No"/>
    <d v="1994-12-13T00:00:00"/>
    <x v="1719"/>
    <x v="1"/>
    <s v="tier - 2"/>
    <x v="1"/>
  </r>
  <r>
    <s v="Id1721"/>
    <s v="Lambe, Mr.  Patrick"/>
    <n v="35.61"/>
    <x v="0"/>
    <n v="5.65"/>
    <x v="2"/>
    <s v="No"/>
    <s v="yes"/>
    <s v="No"/>
    <n v="1"/>
    <s v="No"/>
    <d v="2000-11-09T00:00:00"/>
    <x v="1720"/>
    <x v="1"/>
    <s v="tier - 3"/>
    <x v="1"/>
  </r>
  <r>
    <s v="Id1722"/>
    <s v="Casto, Mr.  Trent"/>
    <n v="37.56"/>
    <x v="0"/>
    <n v="5.88"/>
    <x v="1"/>
    <s v="No"/>
    <s v="yes"/>
    <s v="No"/>
    <n v="1"/>
    <s v="No"/>
    <d v="2004-10-22T00:00:00"/>
    <x v="1721"/>
    <x v="1"/>
    <s v="tier - 2"/>
    <x v="13"/>
  </r>
  <r>
    <s v="Id1723"/>
    <s v="Martelli, Ms.  Julie"/>
    <n v="15.49"/>
    <x v="3"/>
    <n v="9.6"/>
    <x v="0"/>
    <s v="No"/>
    <s v="No"/>
    <s v="No"/>
    <n v="0"/>
    <s v="No"/>
    <d v="1974-09-12T00:00:00"/>
    <x v="1722"/>
    <x v="1"/>
    <s v="tier - 2"/>
    <x v="1"/>
  </r>
  <r>
    <s v="Id1724"/>
    <s v="Naskret, Mr.  Sawomir"/>
    <n v="23.48"/>
    <x v="2"/>
    <n v="6.24"/>
    <x v="1"/>
    <s v="No"/>
    <s v="No"/>
    <s v="No"/>
    <n v="1"/>
    <s v="No"/>
    <d v="1987-08-01T00:00:00"/>
    <x v="1723"/>
    <x v="1"/>
    <s v="tier - 2"/>
    <x v="0"/>
  </r>
  <r>
    <s v="Id1725"/>
    <s v="Morgan, Ms.  Micah"/>
    <n v="30.02"/>
    <x v="0"/>
    <n v="7.63"/>
    <x v="0"/>
    <s v="Yes"/>
    <s v="No"/>
    <s v="No"/>
    <n v="1"/>
    <s v="No"/>
    <d v="1986-07-20T00:00:00"/>
    <x v="1724"/>
    <x v="1"/>
    <s v="tier - 3"/>
    <x v="1"/>
  </r>
  <r>
    <s v="Id1726"/>
    <s v="Maloney, Ms.  Kelly H."/>
    <n v="26.885000000000002"/>
    <x v="1"/>
    <n v="8.66"/>
    <x v="0"/>
    <s v="Yes"/>
    <s v="No"/>
    <s v="No"/>
    <n v="1"/>
    <s v="No"/>
    <d v="1986-06-20T00:00:00"/>
    <x v="1725"/>
    <x v="1"/>
    <s v="tier - 2"/>
    <x v="1"/>
  </r>
  <r>
    <s v="Id1727"/>
    <s v="Amherst, Ms.  Lindsay M."/>
    <n v="25.84"/>
    <x v="1"/>
    <n v="8.5500000000000007"/>
    <x v="0"/>
    <s v="Yes"/>
    <s v="No"/>
    <s v="No"/>
    <n v="1"/>
    <s v="No"/>
    <d v="1986-05-25T00:00:00"/>
    <x v="1726"/>
    <x v="1"/>
    <s v="tier - 2"/>
    <x v="1"/>
  </r>
  <r>
    <s v="Id1728"/>
    <s v="Davenport, Mr.  Austen G"/>
    <n v="27.454999999999998"/>
    <x v="1"/>
    <n v="4.54"/>
    <x v="2"/>
    <s v="No"/>
    <s v="No"/>
    <s v="No"/>
    <n v="0"/>
    <s v="No"/>
    <d v="1989-04-19T00:00:00"/>
    <x v="1727"/>
    <x v="1"/>
    <s v="tier - 2"/>
    <x v="1"/>
  </r>
  <r>
    <s v="Id1729"/>
    <s v="Johansen, Mr.  Tory J."/>
    <n v="24.605"/>
    <x v="2"/>
    <n v="5.7"/>
    <x v="1"/>
    <s v="No"/>
    <s v="No"/>
    <s v="No"/>
    <n v="0"/>
    <s v="No"/>
    <d v="1989-03-25T00:00:00"/>
    <x v="1728"/>
    <x v="1"/>
    <s v="tier - 2"/>
    <x v="1"/>
  </r>
  <r>
    <s v="Id1730"/>
    <s v="Bond, Mr.  Robert J."/>
    <n v="30.8"/>
    <x v="0"/>
    <n v="5.07"/>
    <x v="2"/>
    <s v="No"/>
    <s v="No"/>
    <s v="No"/>
    <n v="0"/>
    <s v="No"/>
    <d v="1990-02-06T00:00:00"/>
    <x v="1729"/>
    <x v="2"/>
    <s v="tier - 3"/>
    <x v="3"/>
  </r>
  <r>
    <s v="Id1731"/>
    <s v="Reilly, Ms.  Steph"/>
    <n v="34.799999999999997"/>
    <x v="0"/>
    <n v="4.38"/>
    <x v="2"/>
    <s v="No"/>
    <s v="No"/>
    <s v="No"/>
    <n v="1"/>
    <s v="No"/>
    <d v="1987-01-09T00:00:00"/>
    <x v="1730"/>
    <x v="1"/>
    <s v="tier - 3"/>
    <x v="3"/>
  </r>
  <r>
    <s v="Id1732"/>
    <s v="Chandler, Ms.  Kate"/>
    <n v="34.21"/>
    <x v="0"/>
    <n v="4.54"/>
    <x v="2"/>
    <s v="No"/>
    <s v="No"/>
    <s v="No"/>
    <n v="1"/>
    <s v="No"/>
    <d v="1987-12-05T00:00:00"/>
    <x v="1731"/>
    <x v="1"/>
    <s v="tier - 2"/>
    <x v="0"/>
  </r>
  <r>
    <s v="Id1733"/>
    <s v="Kaufmann, Ms.  Kristina"/>
    <n v="31"/>
    <x v="0"/>
    <n v="5.38"/>
    <x v="2"/>
    <s v="No"/>
    <s v="No"/>
    <s v="No"/>
    <n v="1"/>
    <s v="No"/>
    <d v="1987-11-26T00:00:00"/>
    <x v="1732"/>
    <x v="1"/>
    <s v="tier - 2"/>
    <x v="3"/>
  </r>
  <r>
    <s v="Id1734"/>
    <s v="Barnes-Zurkinden, Ms.  Flo"/>
    <n v="26.125"/>
    <x v="1"/>
    <n v="5.55"/>
    <x v="2"/>
    <s v="No"/>
    <s v="No"/>
    <s v="No"/>
    <n v="1"/>
    <s v="No"/>
    <d v="1987-10-29T00:00:00"/>
    <x v="1733"/>
    <x v="1"/>
    <s v="tier - 1"/>
    <x v="2"/>
  </r>
  <r>
    <s v="Id1735"/>
    <s v="Wolter, Mrs.  Sarah P."/>
    <n v="30.13"/>
    <x v="0"/>
    <n v="4.03"/>
    <x v="2"/>
    <s v="Yes"/>
    <s v="No"/>
    <s v="No"/>
    <n v="1"/>
    <s v="No"/>
    <d v="1995-09-06T00:00:00"/>
    <x v="1734"/>
    <x v="1"/>
    <s v="tier - 2"/>
    <x v="15"/>
  </r>
  <r>
    <s v="Id1736"/>
    <s v="Pearson, Ms.  Anabel"/>
    <n v="34.19"/>
    <x v="0"/>
    <n v="4.1900000000000004"/>
    <x v="2"/>
    <s v="No"/>
    <s v="No"/>
    <s v="No"/>
    <n v="0"/>
    <s v="No"/>
    <d v="1999-08-01T00:00:00"/>
    <x v="1735"/>
    <x v="1"/>
    <s v="tier - 1"/>
    <x v="1"/>
  </r>
  <r>
    <s v="Id1737"/>
    <s v="Thomas, Mr.  Ian"/>
    <n v="22.515000000000001"/>
    <x v="2"/>
    <n v="4.37"/>
    <x v="2"/>
    <s v="No"/>
    <s v="No"/>
    <s v="Yes"/>
    <n v="1"/>
    <s v="No"/>
    <d v="1993-07-17T00:00:00"/>
    <x v="1736"/>
    <x v="2"/>
    <s v="tier - 3"/>
    <x v="6"/>
  </r>
  <r>
    <s v="Id1738"/>
    <s v="Leon, Mr.  Alex"/>
    <n v="18.239999999999998"/>
    <x v="3"/>
    <n v="5.31"/>
    <x v="2"/>
    <s v="Yes"/>
    <s v="No"/>
    <s v="Yes"/>
    <n v="1"/>
    <s v="No"/>
    <d v="1983-06-24T00:00:00"/>
    <x v="1737"/>
    <x v="1"/>
    <s v="tier - 2"/>
    <x v="1"/>
  </r>
  <r>
    <s v="Id1739"/>
    <s v="Marriott, Mr.  Richard J"/>
    <n v="37.28"/>
    <x v="0"/>
    <n v="4.66"/>
    <x v="2"/>
    <s v="No"/>
    <s v="yes"/>
    <s v="No"/>
    <n v="1"/>
    <s v="No"/>
    <d v="2004-05-06T00:00:00"/>
    <x v="1738"/>
    <x v="1"/>
    <s v="tier - 2"/>
    <x v="13"/>
  </r>
  <r>
    <s v="Id1740"/>
    <s v="Wilkins, Ms.  Jacqueline N."/>
    <n v="18.2"/>
    <x v="3"/>
    <n v="6.19"/>
    <x v="1"/>
    <s v="No"/>
    <s v="No"/>
    <s v="Yes"/>
    <n v="1"/>
    <s v="No"/>
    <d v="1979-04-12T00:00:00"/>
    <x v="1739"/>
    <x v="1"/>
    <s v="tier - 2"/>
    <x v="0"/>
  </r>
  <r>
    <s v="Id1741"/>
    <s v="Saiter, Ms.  Cindy"/>
    <n v="20.53"/>
    <x v="2"/>
    <n v="4.8600000000000003"/>
    <x v="2"/>
    <s v="No"/>
    <s v="No"/>
    <s v="No"/>
    <n v="1"/>
    <s v="No"/>
    <d v="1984-03-16T00:00:00"/>
    <x v="1740"/>
    <x v="1"/>
    <s v="tier - 1"/>
    <x v="0"/>
  </r>
  <r>
    <s v="Id1742"/>
    <s v="Winrow, Ms.  Marcia"/>
    <n v="23.79"/>
    <x v="2"/>
    <n v="4.74"/>
    <x v="2"/>
    <s v="No"/>
    <s v="No"/>
    <s v="No"/>
    <n v="0"/>
    <s v="No"/>
    <d v="1991-03-01T00:00:00"/>
    <x v="1741"/>
    <x v="1"/>
    <s v="tier - 2"/>
    <x v="1"/>
  </r>
  <r>
    <s v="Id1743"/>
    <s v="Gries, Ms.  Samantha R."/>
    <n v="29.8"/>
    <x v="1"/>
    <n v="6.03"/>
    <x v="1"/>
    <s v="No"/>
    <s v="No"/>
    <s v="No"/>
    <n v="0"/>
    <s v="No"/>
    <d v="1990-01-09T00:00:00"/>
    <x v="1742"/>
    <x v="1"/>
    <s v="tier - 2"/>
    <x v="3"/>
  </r>
  <r>
    <s v="Id1744"/>
    <s v="Strohschein, Ms.  Katie"/>
    <n v="31.54"/>
    <x v="0"/>
    <n v="4.71"/>
    <x v="2"/>
    <s v="No"/>
    <s v="No"/>
    <s v="No"/>
    <n v="0"/>
    <s v="No"/>
    <d v="1990-12-22T00:00:00"/>
    <x v="1743"/>
    <x v="1"/>
    <s v="tier - 2"/>
    <x v="2"/>
  </r>
  <r>
    <s v="Id1745"/>
    <s v="Berger, Mr.  John P"/>
    <n v="20.82"/>
    <x v="2"/>
    <n v="5.55"/>
    <x v="2"/>
    <s v="No"/>
    <s v="No"/>
    <s v="No"/>
    <n v="1"/>
    <s v="No"/>
    <d v="1984-11-22T00:00:00"/>
    <x v="1744"/>
    <x v="1"/>
    <s v="tier - 1"/>
    <x v="0"/>
  </r>
  <r>
    <s v="Id1746"/>
    <s v="Coogan, Ms.  Rachel"/>
    <n v="38.83"/>
    <x v="0"/>
    <n v="4.78"/>
    <x v="2"/>
    <s v="No"/>
    <s v="No"/>
    <s v="Yes"/>
    <n v="1"/>
    <s v="No"/>
    <d v="1993-10-10T00:00:00"/>
    <x v="1745"/>
    <x v="1"/>
    <s v="tier - 2"/>
    <x v="0"/>
  </r>
  <r>
    <s v="Id1747"/>
    <s v="Gagnon, Ms.  Isabelle"/>
    <n v="23.44"/>
    <x v="2"/>
    <n v="4.6500000000000004"/>
    <x v="2"/>
    <s v="Yes"/>
    <s v="No"/>
    <s v="No"/>
    <n v="1"/>
    <s v="No"/>
    <d v="1988-09-15T00:00:00"/>
    <x v="1746"/>
    <x v="1"/>
    <s v="tier - 1"/>
    <x v="0"/>
  </r>
  <r>
    <s v="Id1748"/>
    <s v="Pearson, Mr.  Neil"/>
    <n v="24.13"/>
    <x v="2"/>
    <n v="5.2"/>
    <x v="2"/>
    <s v="No"/>
    <s v="No"/>
    <s v="No"/>
    <n v="1"/>
    <s v="No"/>
    <d v="1987-08-13T00:00:00"/>
    <x v="1747"/>
    <x v="0"/>
    <s v="tier - 2"/>
    <x v="1"/>
  </r>
  <r>
    <s v="Id1749"/>
    <s v="Brian, Mr.  Tom"/>
    <n v="42.13"/>
    <x v="0"/>
    <n v="4.54"/>
    <x v="2"/>
    <s v="Yes"/>
    <s v="No"/>
    <s v="No"/>
    <n v="1"/>
    <s v="No"/>
    <d v="1988-07-01T00:00:00"/>
    <x v="1748"/>
    <x v="1"/>
    <s v="tier - 3"/>
    <x v="0"/>
  </r>
  <r>
    <s v="Id1750"/>
    <s v="Brown, Mr.  Nathan"/>
    <n v="17.86"/>
    <x v="3"/>
    <n v="4.1100000000000003"/>
    <x v="2"/>
    <s v="No"/>
    <s v="No"/>
    <s v="No"/>
    <n v="1"/>
    <s v="No"/>
    <d v="1987-06-18T00:00:00"/>
    <x v="1749"/>
    <x v="1"/>
    <s v="tier - 2"/>
    <x v="1"/>
  </r>
  <r>
    <s v="Id1751"/>
    <s v="Fox, Mrs.  Kelli N"/>
    <n v="32.78"/>
    <x v="0"/>
    <n v="4.63"/>
    <x v="2"/>
    <s v="No"/>
    <s v="No"/>
    <s v="No"/>
    <n v="0"/>
    <s v="No"/>
    <d v="1999-05-19T00:00:00"/>
    <x v="1750"/>
    <x v="1"/>
    <s v="tier - 2"/>
    <x v="12"/>
  </r>
  <r>
    <s v="Id1752"/>
    <s v="Traver, Mr.  Scott M."/>
    <n v="23.9"/>
    <x v="2"/>
    <n v="6.06"/>
    <x v="1"/>
    <s v="Yes"/>
    <s v="No"/>
    <s v="Yes"/>
    <n v="1"/>
    <s v="No"/>
    <d v="1997-04-14T00:00:00"/>
    <x v="1751"/>
    <x v="2"/>
    <s v="tier - 2"/>
    <x v="3"/>
  </r>
  <r>
    <s v="Id1753"/>
    <s v="Quick, Mr.  Grant A"/>
    <n v="15.47"/>
    <x v="3"/>
    <n v="8.43"/>
    <x v="0"/>
    <s v="No"/>
    <s v="No"/>
    <s v="No"/>
    <n v="0"/>
    <s v="No"/>
    <d v="1978-03-22T00:00:00"/>
    <x v="1752"/>
    <x v="1"/>
    <s v="tier - 3"/>
    <x v="1"/>
  </r>
  <r>
    <s v="Id1754"/>
    <s v="Scott, Mr.  Jonathan C"/>
    <n v="28.54"/>
    <x v="1"/>
    <n v="5.51"/>
    <x v="2"/>
    <s v="No"/>
    <s v="No"/>
    <s v="Yes"/>
    <n v="1"/>
    <s v="No"/>
    <d v="1993-02-11T00:00:00"/>
    <x v="1753"/>
    <x v="1"/>
    <s v="tier - 1"/>
    <x v="14"/>
  </r>
  <r>
    <s v="Id1755"/>
    <s v="Theriot, Ms.  Rachael M."/>
    <n v="18.54"/>
    <x v="2"/>
    <n v="4.95"/>
    <x v="2"/>
    <s v="No"/>
    <s v="No"/>
    <s v="No"/>
    <n v="0"/>
    <s v="No"/>
    <d v="1980-01-07T00:00:00"/>
    <x v="1754"/>
    <x v="1"/>
    <s v="tier - 2"/>
    <x v="0"/>
  </r>
  <r>
    <s v="Id1756"/>
    <s v="Michalis, Ms.  Pilar"/>
    <n v="32.18"/>
    <x v="0"/>
    <n v="6.44"/>
    <x v="0"/>
    <s v="Yes"/>
    <s v="No"/>
    <s v="Yes"/>
    <n v="1"/>
    <s v="No"/>
    <d v="1997-12-29T00:00:00"/>
    <x v="1755"/>
    <x v="1"/>
    <s v="tier - 2"/>
    <x v="1"/>
  </r>
  <r>
    <s v="Id1757"/>
    <s v="Hall, Mr.  Kyle M"/>
    <n v="37.380000000000003"/>
    <x v="0"/>
    <n v="6.05"/>
    <x v="1"/>
    <s v="Yes"/>
    <s v="No"/>
    <s v="No"/>
    <n v="0"/>
    <s v="No"/>
    <d v="2001-11-16T00:00:00"/>
    <x v="1756"/>
    <x v="1"/>
    <s v="tier - 3"/>
    <x v="3"/>
  </r>
  <r>
    <s v="Id1758"/>
    <s v="Tjong Clemons, Mrs.  Christie"/>
    <n v="31.12"/>
    <x v="0"/>
    <n v="4.76"/>
    <x v="2"/>
    <s v="Yes"/>
    <s v="No"/>
    <s v="Yes"/>
    <n v="1"/>
    <s v="No"/>
    <d v="1997-10-04T00:00:00"/>
    <x v="1757"/>
    <x v="1"/>
    <s v="tier - 2"/>
    <x v="15"/>
  </r>
  <r>
    <s v="Id1759"/>
    <s v="Palma, Mr.  David A."/>
    <n v="22.01"/>
    <x v="2"/>
    <n v="6.72"/>
    <x v="0"/>
    <s v="Yes"/>
    <s v="No"/>
    <s v="No"/>
    <n v="1"/>
    <s v="No"/>
    <d v="1986-09-29T00:00:00"/>
    <x v="1758"/>
    <x v="1"/>
    <s v="tier - 2"/>
    <x v="0"/>
  </r>
  <r>
    <s v="Id1760"/>
    <s v="Takaoka, Mr.  Masahiro"/>
    <n v="27.645"/>
    <x v="1"/>
    <n v="5.7"/>
    <x v="1"/>
    <s v="No"/>
    <s v="No"/>
    <s v="No"/>
    <n v="0"/>
    <s v="No"/>
    <d v="1991-08-10T00:00:00"/>
    <x v="1759"/>
    <x v="2"/>
    <s v="tier - 1"/>
    <x v="4"/>
  </r>
  <r>
    <s v="Id1761"/>
    <s v="Sherman, Mr.  Logan B."/>
    <n v="29.64"/>
    <x v="1"/>
    <n v="5.31"/>
    <x v="2"/>
    <s v="Yes"/>
    <s v="No"/>
    <s v="No"/>
    <n v="0"/>
    <s v="No"/>
    <d v="1985-07-28T00:00:00"/>
    <x v="1760"/>
    <x v="0"/>
    <s v="tier - 2"/>
    <x v="1"/>
  </r>
  <r>
    <s v="Id1762"/>
    <s v="Andre, Ms.  Stephanie L."/>
    <n v="33.700000000000003"/>
    <x v="0"/>
    <n v="4.32"/>
    <x v="2"/>
    <s v="Yes"/>
    <s v="No"/>
    <s v="No"/>
    <n v="1"/>
    <s v="No"/>
    <d v="1988-06-09T00:00:00"/>
    <x v="1761"/>
    <x v="1"/>
    <s v="tier - 3"/>
    <x v="3"/>
  </r>
  <r>
    <s v="Id1763"/>
    <s v="Switt, Ms.  Angela H"/>
    <n v="27.5"/>
    <x v="1"/>
    <n v="4.2300000000000004"/>
    <x v="2"/>
    <s v="Yes"/>
    <s v="No"/>
    <s v="No"/>
    <n v="1"/>
    <s v="No"/>
    <d v="1988-05-08T00:00:00"/>
    <x v="1762"/>
    <x v="1"/>
    <s v="tier - 3"/>
    <x v="3"/>
  </r>
  <r>
    <s v="Id1764"/>
    <s v="Erickson, Ms.  Britt K"/>
    <n v="16.12"/>
    <x v="3"/>
    <n v="6.09"/>
    <x v="1"/>
    <s v="No"/>
    <s v="No"/>
    <s v="No"/>
    <n v="0"/>
    <s v="No"/>
    <d v="1977-04-09T00:00:00"/>
    <x v="1763"/>
    <x v="1"/>
    <s v="tier - 3"/>
    <x v="0"/>
  </r>
  <r>
    <s v="Id1765"/>
    <s v="Miller, Ms.  Joyce R."/>
    <n v="26.73"/>
    <x v="1"/>
    <n v="4.74"/>
    <x v="2"/>
    <s v="Yes"/>
    <s v="No"/>
    <s v="No"/>
    <n v="1"/>
    <s v="No"/>
    <d v="1988-03-04T00:00:00"/>
    <x v="1764"/>
    <x v="1"/>
    <s v="tier - 2"/>
    <x v="0"/>
  </r>
  <r>
    <s v="Id1766"/>
    <s v="Whitbeck, Mr.  Ben"/>
    <n v="37.25"/>
    <x v="0"/>
    <n v="6.23"/>
    <x v="1"/>
    <s v="Yes"/>
    <s v="No"/>
    <s v="No"/>
    <n v="0"/>
    <s v="No"/>
    <d v="2001-02-05T00:00:00"/>
    <x v="1765"/>
    <x v="1"/>
    <s v="tier - 2"/>
    <x v="3"/>
  </r>
  <r>
    <s v="Id1767"/>
    <s v="Auer, Ms.  Sarah M."/>
    <n v="23.56"/>
    <x v="2"/>
    <n v="5.45"/>
    <x v="2"/>
    <s v="Yes"/>
    <s v="No"/>
    <s v="No"/>
    <n v="1"/>
    <s v="No"/>
    <d v="1988-01-24T00:00:00"/>
    <x v="1766"/>
    <x v="1"/>
    <s v="tier - 3"/>
    <x v="2"/>
  </r>
  <r>
    <s v="Id1768"/>
    <s v="Attar, Ms.  Sarah"/>
    <n v="15.84"/>
    <x v="3"/>
    <n v="10.34"/>
    <x v="0"/>
    <s v="No"/>
    <s v="No"/>
    <s v="No"/>
    <n v="2"/>
    <s v="No"/>
    <d v="1973-12-07T00:00:00"/>
    <x v="1767"/>
    <x v="1"/>
    <s v="tier - 3"/>
    <x v="0"/>
  </r>
  <r>
    <s v="Id1769"/>
    <s v="Misuraca, Ms.  Katie"/>
    <n v="36.630000000000003"/>
    <x v="0"/>
    <n v="5.15"/>
    <x v="2"/>
    <s v="No"/>
    <s v="No"/>
    <s v="No"/>
    <n v="0"/>
    <s v="No"/>
    <d v="1991-11-30T00:00:00"/>
    <x v="1768"/>
    <x v="1"/>
    <s v="tier - 1"/>
    <x v="0"/>
  </r>
  <r>
    <s v="Id1770"/>
    <s v="Spannaus, Ms.  Michaela L"/>
    <n v="16.47"/>
    <x v="3"/>
    <n v="11.72"/>
    <x v="0"/>
    <s v="No"/>
    <s v="No"/>
    <s v="No"/>
    <n v="0"/>
    <s v="No"/>
    <d v="1974-10-26T00:00:00"/>
    <x v="1769"/>
    <x v="1"/>
    <s v="tier - 2"/>
    <x v="0"/>
  </r>
  <r>
    <s v="Id1771"/>
    <s v="Tarbiat, Ms.  Shalaleh"/>
    <n v="25.8"/>
    <x v="1"/>
    <n v="5.29"/>
    <x v="2"/>
    <s v="No"/>
    <s v="No"/>
    <s v="No"/>
    <n v="0"/>
    <s v="No"/>
    <d v="1991-09-27T00:00:00"/>
    <x v="1770"/>
    <x v="1"/>
    <s v="tier - 3"/>
    <x v="3"/>
  </r>
  <r>
    <s v="Id1772"/>
    <s v="Pulkkinen, Ms.  Karen"/>
    <n v="23.6"/>
    <x v="2"/>
    <n v="4.33"/>
    <x v="2"/>
    <s v="No"/>
    <s v="No"/>
    <s v="No"/>
    <n v="0"/>
    <s v="No"/>
    <d v="1991-08-23T00:00:00"/>
    <x v="1771"/>
    <x v="1"/>
    <s v="tier - 3"/>
    <x v="3"/>
  </r>
  <r>
    <s v="Id1773"/>
    <s v="Trnovcova, Ms.  Zuzana"/>
    <n v="32.11"/>
    <x v="0"/>
    <n v="6.24"/>
    <x v="1"/>
    <s v="No"/>
    <s v="No"/>
    <s v="Yes"/>
    <n v="1"/>
    <s v="No"/>
    <d v="1993-07-10T00:00:00"/>
    <x v="1772"/>
    <x v="1"/>
    <s v="tier - 2"/>
    <x v="1"/>
  </r>
  <r>
    <s v="Id1774"/>
    <s v="Anthony, Mr.  Daniel J."/>
    <n v="30.114999999999998"/>
    <x v="0"/>
    <n v="11.61"/>
    <x v="0"/>
    <s v="No"/>
    <s v="No"/>
    <s v="No"/>
    <n v="0"/>
    <s v="No"/>
    <d v="2002-06-21T00:00:00"/>
    <x v="1773"/>
    <x v="1"/>
    <s v="tier - 1"/>
    <x v="6"/>
  </r>
  <r>
    <s v="Id1775"/>
    <s v="Hetrick, Ms.  Alexandra"/>
    <n v="20.28"/>
    <x v="2"/>
    <n v="11.07"/>
    <x v="0"/>
    <s v="Yes"/>
    <s v="No"/>
    <s v="No"/>
    <n v="0"/>
    <s v="No"/>
    <d v="1981-05-18T00:00:00"/>
    <x v="1774"/>
    <x v="1"/>
    <s v="tier - 3"/>
    <x v="0"/>
  </r>
  <r>
    <s v="Id1776"/>
    <s v="Stern, Ms.  Jessica"/>
    <n v="20.234999999999999"/>
    <x v="2"/>
    <n v="5.19"/>
    <x v="2"/>
    <s v="No"/>
    <s v="No"/>
    <s v="Yes"/>
    <n v="1"/>
    <s v="No"/>
    <d v="1993-04-10T00:00:00"/>
    <x v="1775"/>
    <x v="1"/>
    <s v="tier - 1"/>
    <x v="1"/>
  </r>
  <r>
    <s v="Id1777"/>
    <s v="Newman, Mr.  Matthew M"/>
    <n v="25.27"/>
    <x v="1"/>
    <n v="5.7"/>
    <x v="1"/>
    <s v="Yes"/>
    <s v="No"/>
    <s v="No"/>
    <n v="1"/>
    <s v="No"/>
    <d v="1988-03-23T00:00:00"/>
    <x v="1776"/>
    <x v="2"/>
    <s v="tier - 3"/>
    <x v="1"/>
  </r>
  <r>
    <s v="Id1778"/>
    <s v="Reasoner, Ms.  Nadine A."/>
    <n v="24.24"/>
    <x v="2"/>
    <n v="6.15"/>
    <x v="1"/>
    <s v="No"/>
    <s v="No"/>
    <s v="No"/>
    <n v="0"/>
    <s v="No"/>
    <d v="1990-02-28T00:00:00"/>
    <x v="1777"/>
    <x v="1"/>
    <s v="tier - 3"/>
    <x v="0"/>
  </r>
  <r>
    <s v="Id1779"/>
    <s v="Mone, Mr.  Peter J. Jr."/>
    <n v="35.75"/>
    <x v="0"/>
    <n v="5.07"/>
    <x v="2"/>
    <s v="No"/>
    <s v="No"/>
    <s v="No"/>
    <n v="0"/>
    <s v="No"/>
    <d v="1989-01-10T00:00:00"/>
    <x v="1778"/>
    <x v="2"/>
    <s v="tier - 2"/>
    <x v="0"/>
  </r>
  <r>
    <s v="Id1780"/>
    <s v="Powers, Ms.  Colleen M"/>
    <n v="29.92"/>
    <x v="0"/>
    <n v="10.97"/>
    <x v="0"/>
    <s v="Yes"/>
    <s v="No"/>
    <s v="No"/>
    <n v="1"/>
    <s v="No"/>
    <d v="1986-12-27T00:00:00"/>
    <x v="1779"/>
    <x v="1"/>
    <s v="tier - 1"/>
    <x v="0"/>
  </r>
  <r>
    <s v="Id1781"/>
    <s v="Ulery, Ms.  Julie A."/>
    <n v="26.2"/>
    <x v="1"/>
    <n v="10.93"/>
    <x v="0"/>
    <s v="Yes"/>
    <s v="No"/>
    <s v="No"/>
    <n v="1"/>
    <s v="No"/>
    <d v="1986-11-23T00:00:00"/>
    <x v="1780"/>
    <x v="1"/>
    <s v="tier - 1"/>
    <x v="3"/>
  </r>
  <r>
    <s v="Id1782"/>
    <s v="Haines, Mr.  Douglas W"/>
    <n v="26.695"/>
    <x v="1"/>
    <n v="4.21"/>
    <x v="2"/>
    <s v="Yes"/>
    <s v="No"/>
    <s v="Yes"/>
    <n v="1"/>
    <s v="No"/>
    <d v="1997-10-29T00:00:00"/>
    <x v="1781"/>
    <x v="1"/>
    <s v="tier - 3"/>
    <x v="1"/>
  </r>
  <r>
    <s v="Id1783"/>
    <s v="Airoldi, Ms.  Catherine"/>
    <n v="23.16"/>
    <x v="2"/>
    <n v="5.5"/>
    <x v="2"/>
    <s v="No"/>
    <s v="No"/>
    <s v="No"/>
    <n v="0"/>
    <s v="No"/>
    <d v="1989-09-01T00:00:00"/>
    <x v="1782"/>
    <x v="1"/>
    <s v="tier - 3"/>
    <x v="3"/>
  </r>
  <r>
    <s v="Id1784"/>
    <s v="Mattis, Mr.  James A"/>
    <n v="32.585000000000001"/>
    <x v="0"/>
    <n v="4.93"/>
    <x v="2"/>
    <s v="Yes"/>
    <s v="No"/>
    <s v="No"/>
    <n v="1"/>
    <s v="No"/>
    <d v="1995-08-27T00:00:00"/>
    <x v="1783"/>
    <x v="1"/>
    <s v="tier - 3"/>
    <x v="6"/>
  </r>
  <r>
    <s v="Id1785"/>
    <s v="Cho, Mr.  Youngseong"/>
    <n v="33.97"/>
    <x v="0"/>
    <n v="5.6"/>
    <x v="2"/>
    <s v="Yes"/>
    <s v="No"/>
    <s v="No"/>
    <n v="0"/>
    <s v="No"/>
    <d v="2001-07-07T00:00:00"/>
    <x v="1784"/>
    <x v="1"/>
    <s v="tier - 3"/>
    <x v="14"/>
  </r>
  <r>
    <s v="Id1786"/>
    <s v="Reumann, Mr.  John"/>
    <n v="16.57"/>
    <x v="3"/>
    <n v="9.99"/>
    <x v="0"/>
    <s v="No"/>
    <s v="No"/>
    <s v="No"/>
    <n v="0"/>
    <s v="No"/>
    <d v="1974-06-11T00:00:00"/>
    <x v="1785"/>
    <x v="1"/>
    <s v="tier - 2"/>
    <x v="0"/>
  </r>
  <r>
    <s v="Id1787"/>
    <s v="Cooper, Mr.  Brandon S."/>
    <n v="17.55"/>
    <x v="3"/>
    <n v="5.93"/>
    <x v="1"/>
    <s v="No"/>
    <s v="No"/>
    <s v="Yes"/>
    <n v="1"/>
    <s v="No"/>
    <d v="1979-05-13T00:00:00"/>
    <x v="1786"/>
    <x v="1"/>
    <s v="tier - 3"/>
    <x v="0"/>
  </r>
  <r>
    <s v="Id1788"/>
    <s v="Kennedy, Mr.  Sean P"/>
    <n v="29.41"/>
    <x v="1"/>
    <n v="6.29"/>
    <x v="1"/>
    <s v="Yes"/>
    <s v="No"/>
    <s v="No"/>
    <n v="1"/>
    <s v="No"/>
    <d v="1995-04-29T00:00:00"/>
    <x v="1787"/>
    <x v="1"/>
    <s v="tier - 1"/>
    <x v="14"/>
  </r>
  <r>
    <s v="Id1789"/>
    <s v="Cichon, Mr.  Scott"/>
    <n v="17.91"/>
    <x v="3"/>
    <n v="5.65"/>
    <x v="2"/>
    <s v="No"/>
    <s v="No"/>
    <s v="No"/>
    <n v="1"/>
    <s v="No"/>
    <d v="1984-03-15T00:00:00"/>
    <x v="1788"/>
    <x v="1"/>
    <s v="tier - 1"/>
    <x v="1"/>
  </r>
  <r>
    <s v="Id1790"/>
    <s v="Maroevic, Mr.  Janez"/>
    <n v="31.57"/>
    <x v="0"/>
    <n v="6.15"/>
    <x v="1"/>
    <s v="No"/>
    <s v="No"/>
    <s v="No"/>
    <n v="1"/>
    <s v="No"/>
    <d v="1992-02-10T00:00:00"/>
    <x v="1789"/>
    <x v="2"/>
    <s v="tier - 2"/>
    <x v="0"/>
  </r>
  <r>
    <s v="Id1791"/>
    <s v="Martin, Mr.  John I. Jr."/>
    <n v="33.18"/>
    <x v="0"/>
    <n v="5.22"/>
    <x v="2"/>
    <s v="No"/>
    <s v="yes"/>
    <s v="No"/>
    <n v="1"/>
    <s v="No"/>
    <d v="2000-01-11T00:00:00"/>
    <x v="1790"/>
    <x v="1"/>
    <s v="tier - 2"/>
    <x v="14"/>
  </r>
  <r>
    <s v="Id1792"/>
    <s v="Schulz, Ms.  Heather"/>
    <n v="37"/>
    <x v="0"/>
    <n v="11.66"/>
    <x v="0"/>
    <s v="No"/>
    <s v="No"/>
    <s v="No"/>
    <n v="0"/>
    <s v="No"/>
    <d v="2002-12-27T00:00:00"/>
    <x v="1791"/>
    <x v="1"/>
    <s v="tier - 1"/>
    <x v="3"/>
  </r>
  <r>
    <s v="Id1793"/>
    <s v="Capriolo, Mr.  Michael"/>
    <n v="18.905000000000001"/>
    <x v="2"/>
    <n v="4.91"/>
    <x v="2"/>
    <s v="Yes"/>
    <s v="No"/>
    <s v="No"/>
    <n v="1"/>
    <s v="No"/>
    <d v="1995-11-01T00:00:00"/>
    <x v="1792"/>
    <x v="0"/>
    <s v="tier - 2"/>
    <x v="10"/>
  </r>
  <r>
    <s v="Id1794"/>
    <s v="Borleis, Ms.  Kathleen"/>
    <n v="20.03"/>
    <x v="2"/>
    <n v="9.25"/>
    <x v="0"/>
    <s v="Yes"/>
    <s v="No"/>
    <s v="No"/>
    <n v="0"/>
    <s v="No"/>
    <d v="1981-10-03T00:00:00"/>
    <x v="1793"/>
    <x v="1"/>
    <s v="tier - 1"/>
    <x v="0"/>
  </r>
  <r>
    <s v="Id1795"/>
    <s v="Kramer, Mr.  Ryan M"/>
    <n v="16.7"/>
    <x v="3"/>
    <n v="11.48"/>
    <x v="0"/>
    <s v="No"/>
    <s v="No"/>
    <s v="No"/>
    <n v="0"/>
    <s v="No"/>
    <d v="1978-09-03T00:00:00"/>
    <x v="1794"/>
    <x v="1"/>
    <s v="tier - 3"/>
    <x v="0"/>
  </r>
  <r>
    <s v="Id1796"/>
    <s v="Conrad, Ms.  Sara"/>
    <n v="39.82"/>
    <x v="0"/>
    <n v="6.06"/>
    <x v="1"/>
    <s v="No"/>
    <s v="No"/>
    <s v="No"/>
    <n v="0"/>
    <s v="No"/>
    <d v="1989-08-16T00:00:00"/>
    <x v="1795"/>
    <x v="1"/>
    <s v="tier - 1"/>
    <x v="0"/>
  </r>
  <r>
    <s v="Id1797"/>
    <s v="Karakoyunlu, Mr.  Deniz"/>
    <n v="22.04"/>
    <x v="2"/>
    <n v="5.86"/>
    <x v="1"/>
    <s v="No"/>
    <s v="No"/>
    <s v="No"/>
    <n v="1"/>
    <s v="No"/>
    <d v="1987-07-22T00:00:00"/>
    <x v="1796"/>
    <x v="1"/>
    <s v="tier - 3"/>
    <x v="0"/>
  </r>
  <r>
    <s v="Id1798"/>
    <s v="Desrosiers, Ms.  Shannon L."/>
    <n v="28.27"/>
    <x v="1"/>
    <n v="5.33"/>
    <x v="2"/>
    <s v="No"/>
    <s v="No"/>
    <s v="No"/>
    <n v="0"/>
    <s v="No"/>
    <d v="1989-06-09T00:00:00"/>
    <x v="1797"/>
    <x v="1"/>
    <s v="tier - 3"/>
    <x v="0"/>
  </r>
  <r>
    <s v="Id1799"/>
    <s v="O'Mara, Ms.  Kaitlin M."/>
    <n v="18.5"/>
    <x v="2"/>
    <n v="5.33"/>
    <x v="2"/>
    <s v="No"/>
    <s v="No"/>
    <s v="No"/>
    <n v="0"/>
    <s v="No"/>
    <d v="1989-05-01T00:00:00"/>
    <x v="1798"/>
    <x v="1"/>
    <s v="tier - 3"/>
    <x v="3"/>
  </r>
  <r>
    <s v="Id1800"/>
    <s v="Shabot Marcos, Mr.  Alfredo"/>
    <n v="38.6"/>
    <x v="0"/>
    <n v="6.02"/>
    <x v="1"/>
    <s v="No"/>
    <s v="No"/>
    <s v="No"/>
    <n v="1"/>
    <s v="No"/>
    <d v="1987-04-27T00:00:00"/>
    <x v="1799"/>
    <x v="2"/>
    <s v="tier - 3"/>
    <x v="3"/>
  </r>
  <r>
    <s v="Id1801"/>
    <s v="Comment, Ms.  Kristen"/>
    <n v="43.12"/>
    <x v="0"/>
    <n v="6.25"/>
    <x v="1"/>
    <s v="No"/>
    <s v="No"/>
    <s v="No"/>
    <n v="1"/>
    <s v="No"/>
    <d v="1992-03-16T00:00:00"/>
    <x v="1800"/>
    <x v="1"/>
    <s v="tier - 3"/>
    <x v="0"/>
  </r>
  <r>
    <s v="Id1802"/>
    <s v="Moss, Mr.  Daniel"/>
    <n v="30.5"/>
    <x v="0"/>
    <n v="4.8099999999999996"/>
    <x v="2"/>
    <s v="No"/>
    <s v="No"/>
    <s v="No"/>
    <n v="1"/>
    <s v="No"/>
    <d v="1987-02-22T00:00:00"/>
    <x v="1801"/>
    <x v="2"/>
    <s v="tier - 1"/>
    <x v="3"/>
  </r>
  <r>
    <s v="Id1803"/>
    <s v="Guzman, Mr.  Jonathan"/>
    <n v="27.61"/>
    <x v="1"/>
    <n v="4.5999999999999996"/>
    <x v="2"/>
    <s v="No"/>
    <s v="No"/>
    <s v="No"/>
    <n v="1"/>
    <s v="No"/>
    <d v="1987-01-02T00:00:00"/>
    <x v="1802"/>
    <x v="1"/>
    <s v="tier - 2"/>
    <x v="0"/>
  </r>
  <r>
    <s v="Id1804"/>
    <s v="Cox, Mr.  Troy"/>
    <n v="27.1"/>
    <x v="1"/>
    <n v="5.08"/>
    <x v="2"/>
    <s v="No"/>
    <s v="No"/>
    <s v="No"/>
    <n v="1"/>
    <s v="No"/>
    <d v="1987-12-05T00:00:00"/>
    <x v="1803"/>
    <x v="1"/>
    <s v="tier - 2"/>
    <x v="3"/>
  </r>
  <r>
    <s v="Id1805"/>
    <s v="Clash, Mr.  Daniel C"/>
    <n v="35.93"/>
    <x v="0"/>
    <n v="5.43"/>
    <x v="2"/>
    <s v="No"/>
    <s v="yes"/>
    <s v="No"/>
    <n v="1"/>
    <s v="No"/>
    <d v="2004-11-24T00:00:00"/>
    <x v="1804"/>
    <x v="1"/>
    <s v="tier - 3"/>
    <x v="14"/>
  </r>
  <r>
    <s v="Id1806"/>
    <s v="Blankenship, Ms.  Lauren"/>
    <n v="32.68"/>
    <x v="0"/>
    <n v="5.44"/>
    <x v="2"/>
    <s v="No"/>
    <s v="No"/>
    <s v="No"/>
    <n v="0"/>
    <s v="No"/>
    <d v="1991-10-12T00:00:00"/>
    <x v="1805"/>
    <x v="1"/>
    <s v="tier - 3"/>
    <x v="1"/>
  </r>
  <r>
    <s v="Id1807"/>
    <s v="Lloyd, Ms.  Jennefer"/>
    <n v="20.74"/>
    <x v="2"/>
    <n v="11.69"/>
    <x v="0"/>
    <s v="Yes"/>
    <s v="No"/>
    <s v="No"/>
    <n v="1"/>
    <s v="No"/>
    <d v="1986-09-05T00:00:00"/>
    <x v="1806"/>
    <x v="1"/>
    <s v="tier - 1"/>
    <x v="0"/>
  </r>
  <r>
    <s v="Id1808"/>
    <s v="Kong, Ms.  Tracey L."/>
    <n v="15.57"/>
    <x v="3"/>
    <n v="6.07"/>
    <x v="1"/>
    <s v="No"/>
    <s v="No"/>
    <s v="No"/>
    <n v="0"/>
    <s v="No"/>
    <d v="1980-08-02T00:00:00"/>
    <x v="1807"/>
    <x v="1"/>
    <s v="tier - 3"/>
    <x v="1"/>
  </r>
  <r>
    <s v="Id1809"/>
    <s v="Benson, Ms.  Ashley"/>
    <n v="23.844999999999999"/>
    <x v="2"/>
    <n v="4.3600000000000003"/>
    <x v="2"/>
    <s v="No"/>
    <s v="No"/>
    <s v="No"/>
    <n v="0"/>
    <s v="No"/>
    <d v="1994-07-12T00:00:00"/>
    <x v="1808"/>
    <x v="1"/>
    <s v="tier - 1"/>
    <x v="1"/>
  </r>
  <r>
    <s v="Id1810"/>
    <s v="Huntington, Ms.  Cindy"/>
    <n v="22.895"/>
    <x v="2"/>
    <n v="5.24"/>
    <x v="2"/>
    <s v="No"/>
    <s v="No"/>
    <s v="No"/>
    <n v="1"/>
    <s v="No"/>
    <d v="1992-06-28T00:00:00"/>
    <x v="1809"/>
    <x v="1"/>
    <s v="tier - 2"/>
    <x v="2"/>
  </r>
  <r>
    <s v="Id1811"/>
    <s v="Kendall, Ms.  Esther"/>
    <n v="21.945"/>
    <x v="2"/>
    <n v="5.37"/>
    <x v="2"/>
    <s v="No"/>
    <s v="No"/>
    <s v="No"/>
    <n v="1"/>
    <s v="No"/>
    <d v="1992-05-09T00:00:00"/>
    <x v="1810"/>
    <x v="1"/>
    <s v="tier - 3"/>
    <x v="2"/>
  </r>
  <r>
    <s v="Id1812"/>
    <s v="Gast, Ms.  Jackie"/>
    <n v="19.47"/>
    <x v="2"/>
    <n v="6.6"/>
    <x v="0"/>
    <s v="Yes"/>
    <s v="No"/>
    <s v="No"/>
    <n v="0"/>
    <s v="No"/>
    <d v="1981-04-12T00:00:00"/>
    <x v="1811"/>
    <x v="1"/>
    <s v="tier - 3"/>
    <x v="3"/>
  </r>
  <r>
    <s v="Id1813"/>
    <s v="Scanlin, Mr.  Timothy P."/>
    <n v="15.61"/>
    <x v="3"/>
    <n v="5.77"/>
    <x v="1"/>
    <s v="No"/>
    <s v="No"/>
    <s v="No"/>
    <n v="0"/>
    <s v="No"/>
    <d v="1977-03-04T00:00:00"/>
    <x v="1812"/>
    <x v="1"/>
    <s v="tier - 3"/>
    <x v="0"/>
  </r>
  <r>
    <s v="Id1814"/>
    <s v="Philbrook, Ms.  Lauren"/>
    <n v="28.6"/>
    <x v="1"/>
    <n v="6.08"/>
    <x v="1"/>
    <s v="No"/>
    <s v="No"/>
    <s v="Yes"/>
    <n v="1"/>
    <s v="No"/>
    <d v="2003-02-22T00:00:00"/>
    <x v="1813"/>
    <x v="1"/>
    <s v="tier - 3"/>
    <x v="3"/>
  </r>
  <r>
    <s v="Id1815"/>
    <s v="Cowan, Mr.  Benjamin"/>
    <n v="46.53"/>
    <x v="0"/>
    <n v="4.16"/>
    <x v="2"/>
    <s v="No"/>
    <s v="No"/>
    <s v="No"/>
    <n v="0"/>
    <s v="No"/>
    <d v="1990-01-04T00:00:00"/>
    <x v="1814"/>
    <x v="2"/>
    <s v="tier - 3"/>
    <x v="0"/>
  </r>
  <r>
    <s v="Id1816"/>
    <s v="Sousa, Mr.  Hugo M"/>
    <n v="34.99"/>
    <x v="0"/>
    <n v="5.0999999999999996"/>
    <x v="2"/>
    <s v="No"/>
    <s v="No"/>
    <s v="Yes"/>
    <n v="1"/>
    <s v="No"/>
    <d v="2003-12-04T00:00:00"/>
    <x v="1815"/>
    <x v="1"/>
    <s v="tier - 1"/>
    <x v="14"/>
  </r>
  <r>
    <s v="Id1817"/>
    <s v="Stanton, Mr.  Daniel J. Jr."/>
    <n v="17.05"/>
    <x v="3"/>
    <n v="5.3"/>
    <x v="2"/>
    <s v="No"/>
    <s v="No"/>
    <s v="Yes"/>
    <n v="1"/>
    <s v="No"/>
    <d v="1979-11-18T00:00:00"/>
    <x v="1816"/>
    <x v="1"/>
    <s v="tier - 1"/>
    <x v="0"/>
  </r>
  <r>
    <s v="Id1818"/>
    <s v="Mollak, Mr.  Justin R"/>
    <n v="37.18"/>
    <x v="0"/>
    <n v="4.9000000000000004"/>
    <x v="2"/>
    <s v="No"/>
    <s v="No"/>
    <s v="No"/>
    <n v="0"/>
    <s v="No"/>
    <d v="1990-10-13T00:00:00"/>
    <x v="1817"/>
    <x v="1"/>
    <s v="tier - 1"/>
    <x v="0"/>
  </r>
  <r>
    <s v="Id1819"/>
    <s v="Bell, Mr.  Colin"/>
    <n v="35.200000000000003"/>
    <x v="0"/>
    <n v="5.55"/>
    <x v="2"/>
    <s v="No"/>
    <s v="No"/>
    <s v="No"/>
    <n v="0"/>
    <s v="No"/>
    <d v="1990-09-26T00:00:00"/>
    <x v="1818"/>
    <x v="1"/>
    <s v="tier - 2"/>
    <x v="3"/>
  </r>
  <r>
    <s v="Id1820"/>
    <s v="Weston, Mr.  Rob"/>
    <n v="37.335000000000001"/>
    <x v="0"/>
    <n v="4.95"/>
    <x v="2"/>
    <s v="No"/>
    <s v="No"/>
    <s v="No"/>
    <n v="0"/>
    <s v="No"/>
    <d v="1990-08-05T00:00:00"/>
    <x v="1819"/>
    <x v="2"/>
    <s v="tier - 3"/>
    <x v="4"/>
  </r>
  <r>
    <s v="Id1821"/>
    <s v="Rabuzzi, Mr.  Patrick"/>
    <n v="27.265000000000001"/>
    <x v="1"/>
    <n v="6.46"/>
    <x v="0"/>
    <s v="Yes"/>
    <s v="No"/>
    <s v="No"/>
    <n v="0"/>
    <s v="No"/>
    <d v="1996-07-25T00:00:00"/>
    <x v="1820"/>
    <x v="1"/>
    <s v="tier - 1"/>
    <x v="6"/>
  </r>
  <r>
    <s v="Id1822"/>
    <s v="Hendrix, Mr.  Austin D"/>
    <n v="30.8"/>
    <x v="0"/>
    <n v="4.9000000000000004"/>
    <x v="2"/>
    <s v="Yes"/>
    <s v="No"/>
    <s v="No"/>
    <n v="0"/>
    <s v="No"/>
    <d v="1985-06-22T00:00:00"/>
    <x v="1821"/>
    <x v="0"/>
    <s v="tier - 1"/>
    <x v="3"/>
  </r>
  <r>
    <s v="Id1823"/>
    <s v="Van Nielen, Ms.  Brittany"/>
    <n v="30.21"/>
    <x v="0"/>
    <n v="5.21"/>
    <x v="2"/>
    <s v="No"/>
    <s v="No"/>
    <s v="No"/>
    <n v="1"/>
    <s v="No"/>
    <d v="1998-05-29T00:00:00"/>
    <x v="1822"/>
    <x v="1"/>
    <s v="tier - 1"/>
    <x v="1"/>
  </r>
  <r>
    <s v="Id1824"/>
    <s v="Blanton, Mr.  Matthew T"/>
    <n v="35.340000000000003"/>
    <x v="0"/>
    <n v="4.13"/>
    <x v="2"/>
    <s v="No"/>
    <s v="yes"/>
    <s v="No"/>
    <n v="1"/>
    <s v="No"/>
    <d v="2000-04-02T00:00:00"/>
    <x v="1823"/>
    <x v="1"/>
    <s v="tier - 3"/>
    <x v="3"/>
  </r>
  <r>
    <s v="Id1825"/>
    <s v="Schout, Ms.  Becky G."/>
    <n v="26.695"/>
    <x v="1"/>
    <n v="5.28"/>
    <x v="2"/>
    <s v="No"/>
    <s v="No"/>
    <s v="No"/>
    <n v="0"/>
    <s v="No"/>
    <d v="1989-03-18T00:00:00"/>
    <x v="1824"/>
    <x v="1"/>
    <s v="tier - 2"/>
    <x v="1"/>
  </r>
  <r>
    <s v="Id1826"/>
    <s v="Schmaltz, Ms.  Virginie"/>
    <n v="29.355"/>
    <x v="1"/>
    <n v="4.68"/>
    <x v="2"/>
    <s v="Yes"/>
    <s v="No"/>
    <s v="No"/>
    <n v="0"/>
    <s v="No"/>
    <d v="1996-02-25T00:00:00"/>
    <x v="1825"/>
    <x v="1"/>
    <s v="tier - 2"/>
    <x v="2"/>
  </r>
  <r>
    <s v="Id1827"/>
    <s v="Eagen, Ms.  Allison A"/>
    <n v="29.59"/>
    <x v="1"/>
    <n v="4.0599999999999996"/>
    <x v="2"/>
    <s v="No"/>
    <s v="No"/>
    <s v="No"/>
    <n v="0"/>
    <s v="No"/>
    <d v="1990-01-20T00:00:00"/>
    <x v="1826"/>
    <x v="1"/>
    <s v="tier - 2"/>
    <x v="0"/>
  </r>
  <r>
    <s v="Id1828"/>
    <s v="Rotramel, Ms.  Julie"/>
    <n v="31.35"/>
    <x v="0"/>
    <n v="4.2"/>
    <x v="2"/>
    <s v="No"/>
    <s v="yes"/>
    <s v="No"/>
    <n v="1"/>
    <s v="No"/>
    <d v="2004-12-22T00:00:00"/>
    <x v="1827"/>
    <x v="1"/>
    <s v="tier - 2"/>
    <x v="2"/>
  </r>
  <r>
    <s v="Id1829"/>
    <s v="Prevost, Ms.  Katherine"/>
    <n v="20.52"/>
    <x v="2"/>
    <n v="4.83"/>
    <x v="2"/>
    <s v="No"/>
    <s v="No"/>
    <s v="No"/>
    <n v="0"/>
    <s v="No"/>
    <d v="1990-11-17T00:00:00"/>
    <x v="1828"/>
    <x v="1"/>
    <s v="tier - 1"/>
    <x v="2"/>
  </r>
  <r>
    <s v="Id1830"/>
    <s v="Boyd, Mr.  Caleb"/>
    <n v="42.9"/>
    <x v="0"/>
    <n v="4.87"/>
    <x v="2"/>
    <s v="Yes"/>
    <s v="No"/>
    <s v="No"/>
    <n v="1"/>
    <s v="No"/>
    <d v="1988-10-13T00:00:00"/>
    <x v="1829"/>
    <x v="1"/>
    <s v="tier - 2"/>
    <x v="3"/>
  </r>
  <r>
    <s v="Id1831"/>
    <s v="Dawes, Ms.  Jaime"/>
    <n v="24.6"/>
    <x v="2"/>
    <n v="5.86"/>
    <x v="1"/>
    <s v="No"/>
    <s v="No"/>
    <s v="Yes"/>
    <n v="1"/>
    <s v="No"/>
    <d v="1993-09-29T00:00:00"/>
    <x v="1830"/>
    <x v="1"/>
    <s v="tier - 1"/>
    <x v="3"/>
  </r>
  <r>
    <s v="Id1832"/>
    <s v="Jennings, Ms.  Hannah"/>
    <n v="28.405000000000001"/>
    <x v="1"/>
    <n v="4.12"/>
    <x v="2"/>
    <s v="No"/>
    <s v="No"/>
    <s v="No"/>
    <n v="1"/>
    <s v="No"/>
    <d v="1992-08-13T00:00:00"/>
    <x v="1831"/>
    <x v="1"/>
    <s v="tier - 2"/>
    <x v="1"/>
  </r>
  <r>
    <s v="Id1833"/>
    <s v="Nyambaso, Mr.  Zachariah"/>
    <n v="34.674999999999997"/>
    <x v="0"/>
    <n v="5.71"/>
    <x v="1"/>
    <s v="Yes"/>
    <s v="No"/>
    <s v="No"/>
    <n v="1"/>
    <s v="No"/>
    <d v="1988-07-21T00:00:00"/>
    <x v="1832"/>
    <x v="1"/>
    <s v="tier - 2"/>
    <x v="6"/>
  </r>
  <r>
    <s v="Id1834"/>
    <s v="Shaffer, Ms.  Patricia A"/>
    <n v="18.850000000000001"/>
    <x v="2"/>
    <n v="6.03"/>
    <x v="1"/>
    <s v="No"/>
    <s v="No"/>
    <s v="No"/>
    <n v="1"/>
    <s v="No"/>
    <d v="1987-06-05T00:00:00"/>
    <x v="1833"/>
    <x v="1"/>
    <s v="tier - 3"/>
    <x v="1"/>
  </r>
  <r>
    <s v="Id1835"/>
    <s v="Corkum, Mrs.  Elizabeth A."/>
    <n v="34.130000000000003"/>
    <x v="0"/>
    <n v="5.65"/>
    <x v="2"/>
    <s v="No"/>
    <s v="No"/>
    <s v="Yes"/>
    <n v="1"/>
    <s v="No"/>
    <d v="2003-05-02T00:00:00"/>
    <x v="1834"/>
    <x v="1"/>
    <s v="tier - 3"/>
    <x v="12"/>
  </r>
  <r>
    <s v="Id1836"/>
    <s v="Pedersen, Mr.  Benjamin"/>
    <n v="17.34"/>
    <x v="3"/>
    <n v="5.05"/>
    <x v="2"/>
    <s v="No"/>
    <s v="No"/>
    <s v="No"/>
    <n v="0"/>
    <s v="No"/>
    <d v="1980-04-16T00:00:00"/>
    <x v="1835"/>
    <x v="1"/>
    <s v="tier - 3"/>
    <x v="0"/>
  </r>
  <r>
    <s v="Id1837"/>
    <s v="Melo, Mr.  Breno"/>
    <n v="17.440000000000001"/>
    <x v="3"/>
    <n v="6.26"/>
    <x v="1"/>
    <s v="No"/>
    <s v="No"/>
    <s v="No"/>
    <n v="0"/>
    <s v="No"/>
    <d v="1982-03-27T00:00:00"/>
    <x v="1836"/>
    <x v="1"/>
    <s v="tier - 3"/>
    <x v="0"/>
  </r>
  <r>
    <s v="Id1838"/>
    <s v="Sakamoto, Mr.  Takaya"/>
    <n v="33.659999999999997"/>
    <x v="0"/>
    <n v="4.08"/>
    <x v="2"/>
    <s v="Yes"/>
    <s v="No"/>
    <s v="Yes"/>
    <n v="1"/>
    <s v="No"/>
    <d v="1997-02-13T00:00:00"/>
    <x v="1837"/>
    <x v="0"/>
    <s v="tier - 2"/>
    <x v="0"/>
  </r>
  <r>
    <s v="Id1839"/>
    <s v="McMahon, Mr.  Thomas IV"/>
    <n v="21.375"/>
    <x v="2"/>
    <n v="6.19"/>
    <x v="1"/>
    <s v="Yes"/>
    <s v="No"/>
    <s v="No"/>
    <n v="1"/>
    <s v="No"/>
    <d v="1988-01-26T00:00:00"/>
    <x v="1838"/>
    <x v="1"/>
    <s v="tier - 1"/>
    <x v="6"/>
  </r>
  <r>
    <s v="Id1840"/>
    <s v="Harris, Mr.  Bradley E"/>
    <n v="27.14"/>
    <x v="1"/>
    <n v="6.01"/>
    <x v="1"/>
    <s v="No"/>
    <s v="No"/>
    <s v="No"/>
    <n v="1"/>
    <s v="No"/>
    <d v="1992-12-12T00:00:00"/>
    <x v="1839"/>
    <x v="1"/>
    <s v="tier - 3"/>
    <x v="1"/>
  </r>
  <r>
    <s v="Id1841"/>
    <s v="Lombardo, Ms.  Megan"/>
    <n v="35.78"/>
    <x v="0"/>
    <n v="6.07"/>
    <x v="1"/>
    <s v="No"/>
    <s v="yes"/>
    <s v="No"/>
    <n v="1"/>
    <s v="No"/>
    <d v="2004-11-18T00:00:00"/>
    <x v="1840"/>
    <x v="1"/>
    <s v="tier - 2"/>
    <x v="1"/>
  </r>
  <r>
    <s v="Id1842"/>
    <s v="Bode, Ms.  Ruby J"/>
    <n v="34.96"/>
    <x v="0"/>
    <n v="5.63"/>
    <x v="2"/>
    <s v="No"/>
    <s v="No"/>
    <s v="No"/>
    <n v="0"/>
    <s v="No"/>
    <d v="1999-10-20T00:00:00"/>
    <x v="1841"/>
    <x v="1"/>
    <s v="tier - 2"/>
    <x v="1"/>
  </r>
  <r>
    <s v="Id1843"/>
    <s v="Johnson, Mr.  Bart"/>
    <n v="38.39"/>
    <x v="0"/>
    <n v="6.05"/>
    <x v="1"/>
    <s v="No"/>
    <s v="No"/>
    <s v="No"/>
    <n v="0"/>
    <s v="No"/>
    <d v="1991-09-04T00:00:00"/>
    <x v="1842"/>
    <x v="2"/>
    <s v="tier - 3"/>
    <x v="0"/>
  </r>
  <r>
    <s v="Id1844"/>
    <s v="Norcross, Mr.  Robert A."/>
    <n v="33.82"/>
    <x v="0"/>
    <n v="4.6500000000000004"/>
    <x v="2"/>
    <s v="No"/>
    <s v="No"/>
    <s v="No"/>
    <n v="0"/>
    <s v="No"/>
    <d v="1990-08-15T00:00:00"/>
    <x v="1843"/>
    <x v="1"/>
    <s v="tier - 3"/>
    <x v="1"/>
  </r>
  <r>
    <s v="Id1845"/>
    <s v="Lazrus, Mr.  Adam"/>
    <n v="27.835000000000001"/>
    <x v="1"/>
    <n v="5.37"/>
    <x v="2"/>
    <s v="No"/>
    <s v="No"/>
    <s v="No"/>
    <n v="0"/>
    <s v="No"/>
    <d v="1990-07-08T00:00:00"/>
    <x v="1844"/>
    <x v="1"/>
    <s v="tier - 3"/>
    <x v="1"/>
  </r>
  <r>
    <s v="Id1846"/>
    <s v="Tsegay, Mr.  Yemane Adhane"/>
    <n v="33"/>
    <x v="0"/>
    <n v="5.39"/>
    <x v="2"/>
    <s v="No"/>
    <s v="No"/>
    <s v="No"/>
    <n v="0"/>
    <s v="No"/>
    <d v="1994-06-28T00:00:00"/>
    <x v="1845"/>
    <x v="0"/>
    <s v="tier - 2"/>
    <x v="0"/>
  </r>
  <r>
    <s v="Id1847"/>
    <s v="Schneider, Mr.  Jesse A."/>
    <n v="26.885000000000002"/>
    <x v="1"/>
    <n v="5.86"/>
    <x v="1"/>
    <s v="No"/>
    <s v="No"/>
    <s v="No"/>
    <n v="0"/>
    <s v="No"/>
    <d v="1991-05-03T00:00:00"/>
    <x v="1846"/>
    <x v="0"/>
    <s v="tier - 2"/>
    <x v="7"/>
  </r>
  <r>
    <s v="Id1848"/>
    <s v="Loreto, Mr.  Bird"/>
    <n v="29.26"/>
    <x v="1"/>
    <n v="4.4400000000000004"/>
    <x v="2"/>
    <s v="No"/>
    <s v="No"/>
    <s v="No"/>
    <n v="0"/>
    <s v="No"/>
    <d v="1994-04-24T00:00:00"/>
    <x v="1847"/>
    <x v="1"/>
    <s v="tier - 3"/>
    <x v="6"/>
  </r>
  <r>
    <s v="Id1849"/>
    <s v="Callahan, Mr.  Patrick M."/>
    <n v="26.98"/>
    <x v="1"/>
    <n v="4.41"/>
    <x v="2"/>
    <s v="No"/>
    <s v="No"/>
    <s v="No"/>
    <n v="0"/>
    <s v="No"/>
    <d v="1994-03-08T00:00:00"/>
    <x v="1848"/>
    <x v="2"/>
    <s v="tier - 2"/>
    <x v="4"/>
  </r>
  <r>
    <s v="Id1850"/>
    <s v="Timko, Mr.  Kyle"/>
    <n v="32.11"/>
    <x v="0"/>
    <n v="5.19"/>
    <x v="2"/>
    <s v="No"/>
    <s v="No"/>
    <s v="Yes"/>
    <n v="1"/>
    <s v="No"/>
    <d v="1993-02-23T00:00:00"/>
    <x v="1849"/>
    <x v="1"/>
    <s v="tier - 2"/>
    <x v="1"/>
  </r>
  <r>
    <s v="Id1851"/>
    <s v="Achatz, Mr.  Ryan"/>
    <n v="31.73"/>
    <x v="0"/>
    <n v="5.16"/>
    <x v="2"/>
    <s v="No"/>
    <s v="No"/>
    <s v="Yes"/>
    <n v="1"/>
    <s v="No"/>
    <d v="1993-01-04T00:00:00"/>
    <x v="1850"/>
    <x v="1"/>
    <s v="tier - 3"/>
    <x v="1"/>
  </r>
  <r>
    <s v="Id1852"/>
    <s v="Horwitz, Mr.  Yuri"/>
    <n v="22.515000000000001"/>
    <x v="2"/>
    <n v="4.24"/>
    <x v="2"/>
    <s v="No"/>
    <s v="No"/>
    <s v="No"/>
    <n v="0"/>
    <s v="No"/>
    <d v="1994-12-29T00:00:00"/>
    <x v="1851"/>
    <x v="2"/>
    <s v="tier - 1"/>
    <x v="6"/>
  </r>
  <r>
    <s v="Id1853"/>
    <s v="Gordyan, Mr.  Ryan"/>
    <n v="25.9"/>
    <x v="1"/>
    <n v="5.45"/>
    <x v="2"/>
    <s v="No"/>
    <s v="No"/>
    <s v="No"/>
    <n v="1"/>
    <s v="No"/>
    <d v="1992-11-15T00:00:00"/>
    <x v="1852"/>
    <x v="1"/>
    <s v="tier - 3"/>
    <x v="16"/>
  </r>
  <r>
    <s v="Id1854"/>
    <s v="Hetherington, Ms.  Debbie"/>
    <n v="27.72"/>
    <x v="1"/>
    <n v="5.03"/>
    <x v="2"/>
    <s v="Yes"/>
    <s v="No"/>
    <s v="No"/>
    <n v="1"/>
    <s v="No"/>
    <d v="1988-10-16T00:00:00"/>
    <x v="1853"/>
    <x v="1"/>
    <s v="tier - 1"/>
    <x v="0"/>
  </r>
  <r>
    <s v="Id1855"/>
    <s v="Thompson, Mr.  Mark D"/>
    <n v="31.5"/>
    <x v="0"/>
    <n v="9.6199999999999992"/>
    <x v="0"/>
    <s v="Yes"/>
    <s v="No"/>
    <s v="No"/>
    <n v="1"/>
    <s v="No"/>
    <d v="1986-09-13T00:00:00"/>
    <x v="1854"/>
    <x v="1"/>
    <s v="tier - 2"/>
    <x v="3"/>
  </r>
  <r>
    <s v="Id1856"/>
    <s v="Battoo, Mr.  Christopher"/>
    <n v="29.7"/>
    <x v="1"/>
    <n v="6.77"/>
    <x v="0"/>
    <s v="Yes"/>
    <s v="No"/>
    <s v="No"/>
    <n v="1"/>
    <s v="No"/>
    <d v="1986-08-11T00:00:00"/>
    <x v="1855"/>
    <x v="2"/>
    <s v="tier - 2"/>
    <x v="0"/>
  </r>
  <r>
    <s v="Id1857"/>
    <s v="Barker, Ms.  Daniell L"/>
    <n v="21.26"/>
    <x v="2"/>
    <n v="5.36"/>
    <x v="2"/>
    <s v="Yes"/>
    <s v="No"/>
    <s v="No"/>
    <n v="1"/>
    <s v="No"/>
    <d v="1988-07-18T00:00:00"/>
    <x v="1856"/>
    <x v="1"/>
    <s v="tier - 2"/>
    <x v="0"/>
  </r>
  <r>
    <s v="Id1858"/>
    <s v="Saarnilehto, Mr.  Janne"/>
    <n v="17.09"/>
    <x v="3"/>
    <n v="5.69"/>
    <x v="2"/>
    <s v="No"/>
    <s v="No"/>
    <s v="No"/>
    <n v="0"/>
    <s v="No"/>
    <d v="1982-06-29T00:00:00"/>
    <x v="1857"/>
    <x v="1"/>
    <s v="tier - 2"/>
    <x v="0"/>
  </r>
  <r>
    <s v="Id1859"/>
    <s v="Morton, Ms.  Martina"/>
    <n v="24.3"/>
    <x v="2"/>
    <n v="4.9000000000000004"/>
    <x v="2"/>
    <s v="Yes"/>
    <s v="No"/>
    <s v="Yes"/>
    <n v="1"/>
    <s v="No"/>
    <d v="1997-05-29T00:00:00"/>
    <x v="1858"/>
    <x v="1"/>
    <s v="tier - 2"/>
    <x v="3"/>
  </r>
  <r>
    <s v="Id1860"/>
    <s v="Thomas, Ms.  Elizabeth L"/>
    <n v="29.734999999999999"/>
    <x v="1"/>
    <n v="5.78"/>
    <x v="1"/>
    <s v="No"/>
    <s v="No"/>
    <s v="No"/>
    <n v="0"/>
    <s v="No"/>
    <d v="1990-04-28T00:00:00"/>
    <x v="1859"/>
    <x v="1"/>
    <s v="tier - 3"/>
    <x v="1"/>
  </r>
  <r>
    <s v="Id1861"/>
    <s v="Hillman, Ms.  Stephanie C."/>
    <n v="29.26"/>
    <x v="1"/>
    <n v="4.7"/>
    <x v="2"/>
    <s v="No"/>
    <s v="No"/>
    <s v="No"/>
    <n v="0"/>
    <s v="No"/>
    <d v="1991-03-13T00:00:00"/>
    <x v="1860"/>
    <x v="1"/>
    <s v="tier - 2"/>
    <x v="0"/>
  </r>
  <r>
    <s v="Id1862"/>
    <s v="Edwards, Ms.  Katie"/>
    <n v="33"/>
    <x v="0"/>
    <n v="6.28"/>
    <x v="1"/>
    <s v="No"/>
    <s v="No"/>
    <s v="No"/>
    <n v="0"/>
    <s v="No"/>
    <d v="1994-02-01T00:00:00"/>
    <x v="1861"/>
    <x v="1"/>
    <s v="tier - 2"/>
    <x v="0"/>
  </r>
  <r>
    <s v="Id1863"/>
    <s v="Bartel, Ms.  Callie"/>
    <n v="31.065000000000001"/>
    <x v="0"/>
    <n v="4.2300000000000004"/>
    <x v="2"/>
    <s v="No"/>
    <s v="No"/>
    <s v="No"/>
    <n v="0"/>
    <s v="No"/>
    <d v="1991-01-01T00:00:00"/>
    <x v="1862"/>
    <x v="1"/>
    <s v="tier - 1"/>
    <x v="2"/>
  </r>
  <r>
    <s v="Id1864"/>
    <s v="Potekhina, Ms.  Inna"/>
    <n v="26.51"/>
    <x v="1"/>
    <n v="6.17"/>
    <x v="1"/>
    <s v="No"/>
    <s v="No"/>
    <s v="No"/>
    <n v="0"/>
    <s v="No"/>
    <d v="1994-12-26T00:00:00"/>
    <x v="1863"/>
    <x v="1"/>
    <s v="tier - 1"/>
    <x v="0"/>
  </r>
  <r>
    <s v="Id1865"/>
    <s v="Kelly, Ms.  Mary K."/>
    <n v="28.88"/>
    <x v="1"/>
    <n v="4.96"/>
    <x v="2"/>
    <s v="No"/>
    <s v="No"/>
    <s v="No"/>
    <n v="0"/>
    <s v="No"/>
    <d v="1994-11-02T00:00:00"/>
    <x v="1864"/>
    <x v="1"/>
    <s v="tier - 1"/>
    <x v="2"/>
  </r>
  <r>
    <s v="Id1866"/>
    <s v="Lapp, Mr.  Samuel M."/>
    <n v="35.814999999999998"/>
    <x v="0"/>
    <n v="5.1100000000000003"/>
    <x v="2"/>
    <s v="Yes"/>
    <s v="No"/>
    <s v="No"/>
    <n v="1"/>
    <s v="No"/>
    <d v="1988-10-19T00:00:00"/>
    <x v="1865"/>
    <x v="1"/>
    <s v="tier - 1"/>
    <x v="1"/>
  </r>
  <r>
    <s v="Id1867"/>
    <s v="Burke, Ms.  Kimberly"/>
    <n v="21.28"/>
    <x v="2"/>
    <n v="4.05"/>
    <x v="2"/>
    <s v="No"/>
    <s v="yes"/>
    <s v="No"/>
    <n v="1"/>
    <s v="No"/>
    <d v="2000-09-25T00:00:00"/>
    <x v="1866"/>
    <x v="1"/>
    <s v="tier - 3"/>
    <x v="1"/>
  </r>
  <r>
    <s v="Id1868"/>
    <s v="Barry, Mr.  Tom J."/>
    <n v="33.81"/>
    <x v="0"/>
    <n v="6.49"/>
    <x v="0"/>
    <s v="No"/>
    <s v="No"/>
    <s v="Yes"/>
    <n v="1"/>
    <s v="No"/>
    <d v="2003-08-08T00:00:00"/>
    <x v="1867"/>
    <x v="1"/>
    <s v="tier - 1"/>
    <x v="14"/>
  </r>
  <r>
    <s v="Id1869"/>
    <s v="McCormick, Mr.  Zachary"/>
    <n v="44.22"/>
    <x v="0"/>
    <n v="4.1900000000000004"/>
    <x v="2"/>
    <s v="No"/>
    <s v="No"/>
    <s v="No"/>
    <n v="1"/>
    <s v="No"/>
    <d v="1992-07-18T00:00:00"/>
    <x v="1868"/>
    <x v="2"/>
    <s v="tier - 2"/>
    <x v="0"/>
  </r>
  <r>
    <s v="Id1870"/>
    <s v="McElroy, Mr.  Dane"/>
    <n v="15.46"/>
    <x v="3"/>
    <n v="4.99"/>
    <x v="2"/>
    <s v="Yes"/>
    <s v="No"/>
    <s v="Yes"/>
    <n v="1"/>
    <s v="No"/>
    <d v="1983-06-20T00:00:00"/>
    <x v="1869"/>
    <x v="1"/>
    <s v="tier - 1"/>
    <x v="1"/>
  </r>
  <r>
    <s v="Id1871"/>
    <s v="Coffed, Mr.  Dougie J"/>
    <n v="30.3"/>
    <x v="0"/>
    <n v="4.7699999999999996"/>
    <x v="2"/>
    <s v="Yes"/>
    <s v="No"/>
    <s v="No"/>
    <n v="1"/>
    <s v="No"/>
    <d v="1995-05-14T00:00:00"/>
    <x v="1870"/>
    <x v="2"/>
    <s v="tier - 2"/>
    <x v="3"/>
  </r>
  <r>
    <s v="Id1872"/>
    <s v="Estes, Mr.  Jeremiah H"/>
    <n v="16.670000000000002"/>
    <x v="3"/>
    <n v="5.46"/>
    <x v="2"/>
    <s v="No"/>
    <s v="No"/>
    <s v="No"/>
    <n v="0"/>
    <s v="No"/>
    <d v="1982-04-16T00:00:00"/>
    <x v="1871"/>
    <x v="1"/>
    <s v="tier - 3"/>
    <x v="0"/>
  </r>
  <r>
    <s v="Id1873"/>
    <s v="Miles, Mr.  Ashley J."/>
    <n v="28.594999999999999"/>
    <x v="1"/>
    <n v="5.43"/>
    <x v="2"/>
    <s v="No"/>
    <s v="No"/>
    <s v="No"/>
    <n v="0"/>
    <s v="No"/>
    <d v="1991-03-01T00:00:00"/>
    <x v="1872"/>
    <x v="2"/>
    <s v="tier - 1"/>
    <x v="1"/>
  </r>
  <r>
    <s v="Id1874"/>
    <s v="Zamore, Mr.  Turner J."/>
    <n v="25.934999999999999"/>
    <x v="1"/>
    <n v="4.29"/>
    <x v="2"/>
    <s v="No"/>
    <s v="No"/>
    <s v="No"/>
    <n v="0"/>
    <s v="No"/>
    <d v="1991-02-03T00:00:00"/>
    <x v="1873"/>
    <x v="1"/>
    <s v="tier - 2"/>
    <x v="1"/>
  </r>
  <r>
    <s v="Id1875"/>
    <s v="Donaghy, Mr.  Roger"/>
    <n v="27.645"/>
    <x v="1"/>
    <n v="5.25"/>
    <x v="2"/>
    <s v="No"/>
    <s v="No"/>
    <s v="No"/>
    <n v="1"/>
    <s v="No"/>
    <d v="1992-01-27T00:00:00"/>
    <x v="1874"/>
    <x v="2"/>
    <s v="tier - 1"/>
    <x v="4"/>
  </r>
  <r>
    <s v="Id1876"/>
    <s v="Kennedy, Ms.  Pamela"/>
    <n v="30.1"/>
    <x v="0"/>
    <n v="4.04"/>
    <x v="2"/>
    <s v="No"/>
    <s v="No"/>
    <s v="No"/>
    <n v="1"/>
    <s v="No"/>
    <d v="1998-12-14T00:00:00"/>
    <x v="1875"/>
    <x v="1"/>
    <s v="tier - 1"/>
    <x v="3"/>
  </r>
  <r>
    <s v="Id1877"/>
    <s v="Fiorini, Ms.  Allison M."/>
    <n v="26.79"/>
    <x v="1"/>
    <n v="5"/>
    <x v="2"/>
    <s v="Yes"/>
    <s v="No"/>
    <s v="Yes"/>
    <n v="1"/>
    <s v="No"/>
    <d v="1997-11-06T00:00:00"/>
    <x v="1876"/>
    <x v="1"/>
    <s v="tier - 2"/>
    <x v="1"/>
  </r>
  <r>
    <s v="Id1878"/>
    <s v="Alexander, Mrs.  Katherine H."/>
    <n v="27.1"/>
    <x v="1"/>
    <n v="4.01"/>
    <x v="2"/>
    <s v="Yes"/>
    <s v="No"/>
    <s v="No"/>
    <n v="1"/>
    <s v="No"/>
    <d v="1995-10-03T00:00:00"/>
    <x v="1877"/>
    <x v="1"/>
    <s v="tier - 2"/>
    <x v="15"/>
  </r>
  <r>
    <s v="Id1879"/>
    <s v="Watkins, Ms.  Robin"/>
    <n v="24.31"/>
    <x v="2"/>
    <n v="5.4"/>
    <x v="2"/>
    <s v="No"/>
    <s v="No"/>
    <s v="No"/>
    <n v="0"/>
    <s v="No"/>
    <d v="1989-09-25T00:00:00"/>
    <x v="1878"/>
    <x v="1"/>
    <s v="tier - 3"/>
    <x v="0"/>
  </r>
  <r>
    <s v="Id1880"/>
    <s v="Cassel, Ms.  Terri"/>
    <n v="15.53"/>
    <x v="3"/>
    <n v="5.81"/>
    <x v="1"/>
    <s v="No"/>
    <s v="No"/>
    <s v="No"/>
    <n v="1"/>
    <s v="No"/>
    <d v="1984-08-16T00:00:00"/>
    <x v="1879"/>
    <x v="1"/>
    <s v="tier - 2"/>
    <x v="1"/>
  </r>
  <r>
    <s v="Id1881"/>
    <s v="Ferguson, Mr.  Eddie"/>
    <n v="30.7"/>
    <x v="0"/>
    <n v="5.82"/>
    <x v="1"/>
    <s v="No"/>
    <s v="No"/>
    <s v="No"/>
    <n v="1"/>
    <s v="No"/>
    <d v="1998-07-26T00:00:00"/>
    <x v="1880"/>
    <x v="1"/>
    <s v="tier - 1"/>
    <x v="1"/>
  </r>
  <r>
    <s v="Id1882"/>
    <s v="O'Sullivan, Ms.  Pamela"/>
    <n v="33.33"/>
    <x v="0"/>
    <n v="4.82"/>
    <x v="2"/>
    <s v="No"/>
    <s v="No"/>
    <s v="No"/>
    <n v="1"/>
    <s v="No"/>
    <d v="1992-06-04T00:00:00"/>
    <x v="1881"/>
    <x v="1"/>
    <s v="tier - 2"/>
    <x v="0"/>
  </r>
  <r>
    <s v="Id1883"/>
    <s v="Chepkirui, Ms.  Joyce"/>
    <n v="32.4"/>
    <x v="0"/>
    <n v="5.08"/>
    <x v="2"/>
    <s v="No"/>
    <s v="No"/>
    <s v="No"/>
    <n v="1"/>
    <s v="No"/>
    <d v="1992-05-28T00:00:00"/>
    <x v="1882"/>
    <x v="1"/>
    <s v="tier - 1"/>
    <x v="3"/>
  </r>
  <r>
    <s v="Id1884"/>
    <s v="Gurney, Ms.  Alison W."/>
    <n v="27.93"/>
    <x v="1"/>
    <n v="5.59"/>
    <x v="2"/>
    <s v="No"/>
    <s v="No"/>
    <s v="No"/>
    <n v="1"/>
    <s v="No"/>
    <d v="1992-04-18T00:00:00"/>
    <x v="1883"/>
    <x v="1"/>
    <s v="tier - 3"/>
    <x v="2"/>
  </r>
  <r>
    <s v="Id1885"/>
    <s v="Francis, Ms.  Tammara C"/>
    <n v="21.754999999999999"/>
    <x v="2"/>
    <n v="5.12"/>
    <x v="2"/>
    <s v="No"/>
    <s v="No"/>
    <s v="No"/>
    <n v="0"/>
    <s v="No"/>
    <d v="1991-03-06T00:00:00"/>
    <x v="1884"/>
    <x v="1"/>
    <s v="tier - 1"/>
    <x v="1"/>
  </r>
  <r>
    <s v="Id1886"/>
    <s v="Gruca, Ms.  Dorota"/>
    <n v="25.934999999999999"/>
    <x v="1"/>
    <n v="4.95"/>
    <x v="2"/>
    <s v="No"/>
    <s v="No"/>
    <s v="No"/>
    <n v="0"/>
    <s v="No"/>
    <d v="1994-02-21T00:00:00"/>
    <x v="1885"/>
    <x v="1"/>
    <s v="tier - 3"/>
    <x v="1"/>
  </r>
  <r>
    <s v="Id1887"/>
    <s v="Rojas Alvarez, Mr.  Jose Norberto Sr."/>
    <n v="31.5"/>
    <x v="0"/>
    <n v="6.16"/>
    <x v="1"/>
    <s v="No"/>
    <s v="No"/>
    <s v="No"/>
    <n v="0"/>
    <s v="No"/>
    <d v="1990-01-14T00:00:00"/>
    <x v="1886"/>
    <x v="1"/>
    <s v="tier - 3"/>
    <x v="3"/>
  </r>
  <r>
    <s v="Id1888"/>
    <s v="Denton, Mr.  Peter"/>
    <n v="30.03"/>
    <x v="0"/>
    <n v="6.41"/>
    <x v="0"/>
    <s v="No"/>
    <s v="No"/>
    <s v="No"/>
    <n v="0"/>
    <s v="No"/>
    <d v="1990-12-01T00:00:00"/>
    <x v="1887"/>
    <x v="2"/>
    <s v="tier - 2"/>
    <x v="0"/>
  </r>
  <r>
    <s v="Id1889"/>
    <s v="Mason, Mr.  Bryant"/>
    <n v="33.479999999999997"/>
    <x v="0"/>
    <n v="8.94"/>
    <x v="0"/>
    <s v="No"/>
    <s v="No"/>
    <s v="No"/>
    <n v="0"/>
    <s v="No"/>
    <d v="2002-11-18T00:00:00"/>
    <x v="1888"/>
    <x v="1"/>
    <s v="tier - 1"/>
    <x v="1"/>
  </r>
  <r>
    <s v="Id1890"/>
    <s v="Trout, Ms.  Christina"/>
    <n v="16.510000000000002"/>
    <x v="3"/>
    <n v="4.42"/>
    <x v="2"/>
    <s v="Yes"/>
    <s v="No"/>
    <s v="Yes"/>
    <n v="1"/>
    <s v="No"/>
    <d v="1983-10-16T00:00:00"/>
    <x v="1889"/>
    <x v="1"/>
    <s v="tier - 1"/>
    <x v="0"/>
  </r>
  <r>
    <s v="Id1891"/>
    <s v="Gilbert, Mr.  John"/>
    <n v="33.155000000000001"/>
    <x v="0"/>
    <n v="5.3"/>
    <x v="2"/>
    <s v="Yes"/>
    <s v="No"/>
    <s v="No"/>
    <n v="1"/>
    <s v="No"/>
    <d v="1995-09-14T00:00:00"/>
    <x v="1890"/>
    <x v="2"/>
    <s v="tier - 3"/>
    <x v="1"/>
  </r>
  <r>
    <s v="Id1892"/>
    <s v="Chong, Mr.  Eduardo"/>
    <n v="37.29"/>
    <x v="0"/>
    <n v="4.6399999999999997"/>
    <x v="2"/>
    <s v="No"/>
    <s v="No"/>
    <s v="Yes"/>
    <n v="1"/>
    <s v="No"/>
    <d v="1993-08-13T00:00:00"/>
    <x v="1891"/>
    <x v="1"/>
    <s v="tier - 1"/>
    <x v="0"/>
  </r>
  <r>
    <s v="Id1893"/>
    <s v="Henry, Ms.  Laura M."/>
    <n v="20.23"/>
    <x v="2"/>
    <n v="6.16"/>
    <x v="1"/>
    <s v="Yes"/>
    <s v="No"/>
    <s v="No"/>
    <n v="1"/>
    <s v="No"/>
    <d v="1988-07-30T00:00:00"/>
    <x v="1892"/>
    <x v="1"/>
    <s v="tier - 1"/>
    <x v="0"/>
  </r>
  <r>
    <s v="Id1894"/>
    <s v="Brenneman, Mr.  Charlie"/>
    <n v="28.975000000000001"/>
    <x v="1"/>
    <n v="4.12"/>
    <x v="2"/>
    <s v="No"/>
    <s v="No"/>
    <s v="Yes"/>
    <n v="1"/>
    <s v="No"/>
    <d v="1993-06-26T00:00:00"/>
    <x v="1893"/>
    <x v="2"/>
    <s v="tier - 3"/>
    <x v="5"/>
  </r>
  <r>
    <s v="Id1895"/>
    <s v="Kemp, Ms.  Melissa D."/>
    <n v="16.420000000000002"/>
    <x v="3"/>
    <n v="5.77"/>
    <x v="1"/>
    <s v="Yes"/>
    <s v="No"/>
    <s v="Yes"/>
    <n v="1"/>
    <s v="No"/>
    <d v="1983-05-10T00:00:00"/>
    <x v="1894"/>
    <x v="1"/>
    <s v="tier - 1"/>
    <x v="0"/>
  </r>
  <r>
    <s v="Id1896"/>
    <s v="Wilson, Mr.  Dan C. Jr."/>
    <n v="17.559999999999999"/>
    <x v="3"/>
    <n v="6.2"/>
    <x v="1"/>
    <s v="No"/>
    <s v="No"/>
    <s v="No"/>
    <n v="1"/>
    <s v="No"/>
    <d v="1984-04-07T00:00:00"/>
    <x v="1895"/>
    <x v="1"/>
    <s v="tier - 1"/>
    <x v="0"/>
  </r>
  <r>
    <s v="Id1897"/>
    <s v="Hillyard, Mr.  Matthew"/>
    <n v="24.13"/>
    <x v="2"/>
    <n v="4.3899999999999997"/>
    <x v="2"/>
    <s v="No"/>
    <s v="No"/>
    <s v="No"/>
    <n v="1"/>
    <s v="No"/>
    <d v="1992-03-11T00:00:00"/>
    <x v="1896"/>
    <x v="2"/>
    <s v="tier - 3"/>
    <x v="1"/>
  </r>
  <r>
    <s v="Id1898"/>
    <s v="Turner, Mr.  Wesley C."/>
    <n v="19.95"/>
    <x v="2"/>
    <n v="5.13"/>
    <x v="2"/>
    <s v="No"/>
    <s v="yes"/>
    <s v="No"/>
    <n v="2"/>
    <s v="No"/>
    <d v="2000-02-13T00:00:00"/>
    <x v="1897"/>
    <x v="1"/>
    <s v="tier - 1"/>
    <x v="5"/>
  </r>
  <r>
    <s v="Id1899"/>
    <s v="Benestad, Mr.  Christopher"/>
    <n v="21.24"/>
    <x v="2"/>
    <n v="4.49"/>
    <x v="2"/>
    <s v="No"/>
    <s v="No"/>
    <s v="No"/>
    <n v="0"/>
    <s v="No"/>
    <d v="1989-01-10T00:00:00"/>
    <x v="1898"/>
    <x v="1"/>
    <s v="tier - 1"/>
    <x v="0"/>
  </r>
  <r>
    <s v="Id1900"/>
    <s v="Gonzales, Ms.  Jessica"/>
    <n v="44.22"/>
    <x v="0"/>
    <n v="6.35"/>
    <x v="1"/>
    <s v="No"/>
    <s v="No"/>
    <s v="No"/>
    <n v="0"/>
    <s v="No"/>
    <d v="1990-12-01T00:00:00"/>
    <x v="1899"/>
    <x v="1"/>
    <s v="tier - 2"/>
    <x v="0"/>
  </r>
  <r>
    <s v="Id1901"/>
    <s v="Newman, Ms.  Christin"/>
    <n v="41.1"/>
    <x v="0"/>
    <n v="5.79"/>
    <x v="1"/>
    <s v="No"/>
    <s v="No"/>
    <s v="No"/>
    <n v="0"/>
    <s v="No"/>
    <d v="1990-11-22T00:00:00"/>
    <x v="1900"/>
    <x v="1"/>
    <s v="tier - 2"/>
    <x v="3"/>
  </r>
  <r>
    <s v="Id1902"/>
    <s v="Sayre, Ms.  Sara"/>
    <n v="34.200000000000003"/>
    <x v="0"/>
    <n v="4.78"/>
    <x v="2"/>
    <s v="Yes"/>
    <s v="No"/>
    <s v="No"/>
    <n v="0"/>
    <s v="No"/>
    <d v="1996-10-08T00:00:00"/>
    <x v="1901"/>
    <x v="1"/>
    <s v="tier - 2"/>
    <x v="3"/>
  </r>
  <r>
    <s v="Id1903"/>
    <s v="Panke, Ms.  Elizabeth"/>
    <n v="29.92"/>
    <x v="0"/>
    <n v="6.02"/>
    <x v="1"/>
    <s v="Yes"/>
    <s v="No"/>
    <s v="No"/>
    <n v="0"/>
    <s v="No"/>
    <d v="1996-09-17T00:00:00"/>
    <x v="1902"/>
    <x v="1"/>
    <s v="tier - 2"/>
    <x v="0"/>
  </r>
  <r>
    <s v="Id1904"/>
    <s v="Brennan, Ms.  Margaret P."/>
    <n v="28.93"/>
    <x v="1"/>
    <n v="4.4400000000000004"/>
    <x v="2"/>
    <s v="No"/>
    <s v="No"/>
    <s v="No"/>
    <n v="0"/>
    <s v="No"/>
    <d v="1990-08-29T00:00:00"/>
    <x v="1903"/>
    <x v="1"/>
    <s v="tier - 3"/>
    <x v="0"/>
  </r>
  <r>
    <s v="Id1905"/>
    <s v="Ngo, Ms.  Tiffany K"/>
    <n v="31.254999999999999"/>
    <x v="0"/>
    <n v="5.84"/>
    <x v="1"/>
    <s v="Yes"/>
    <s v="No"/>
    <s v="No"/>
    <n v="1"/>
    <s v="No"/>
    <d v="1995-07-11T00:00:00"/>
    <x v="1904"/>
    <x v="1"/>
    <s v="tier - 2"/>
    <x v="1"/>
  </r>
  <r>
    <s v="Id1906"/>
    <s v="Guerdan, Mr.  David M."/>
    <n v="29.83"/>
    <x v="1"/>
    <n v="5.39"/>
    <x v="2"/>
    <s v="No"/>
    <s v="No"/>
    <s v="No"/>
    <n v="0"/>
    <s v="No"/>
    <d v="1999-06-10T00:00:00"/>
    <x v="1905"/>
    <x v="1"/>
    <s v="tier - 3"/>
    <x v="14"/>
  </r>
  <r>
    <s v="Id1907"/>
    <s v="Shaw, Ms.  Christine E"/>
    <n v="29.59"/>
    <x v="1"/>
    <n v="6.16"/>
    <x v="1"/>
    <s v="No"/>
    <s v="No"/>
    <s v="Yes"/>
    <n v="1"/>
    <s v="No"/>
    <d v="1993-05-11T00:00:00"/>
    <x v="1906"/>
    <x v="1"/>
    <s v="tier - 2"/>
    <x v="0"/>
  </r>
  <r>
    <s v="Id1908"/>
    <s v="Mills-Honarvar, Ms.  Donna"/>
    <n v="31.16"/>
    <x v="0"/>
    <n v="4.49"/>
    <x v="2"/>
    <s v="No"/>
    <s v="No"/>
    <s v="Yes"/>
    <n v="1"/>
    <s v="No"/>
    <d v="1993-04-29T00:00:00"/>
    <x v="1907"/>
    <x v="1"/>
    <s v="tier - 3"/>
    <x v="2"/>
  </r>
  <r>
    <s v="Id1909"/>
    <s v="Farvard, Mr.  Rod"/>
    <n v="34.21"/>
    <x v="0"/>
    <n v="4.4800000000000004"/>
    <x v="2"/>
    <s v="Yes"/>
    <s v="No"/>
    <s v="No"/>
    <n v="1"/>
    <s v="No"/>
    <d v="1988-03-24T00:00:00"/>
    <x v="1908"/>
    <x v="2"/>
    <s v="tier - 1"/>
    <x v="0"/>
  </r>
  <r>
    <s v="Id1910"/>
    <s v="Kelly, Mr.  Joe"/>
    <n v="34.86"/>
    <x v="0"/>
    <n v="10.97"/>
    <x v="0"/>
    <s v="No"/>
    <s v="No"/>
    <s v="No"/>
    <n v="0"/>
    <s v="No"/>
    <d v="2002-02-15T00:00:00"/>
    <x v="1909"/>
    <x v="1"/>
    <s v="tier - 3"/>
    <x v="3"/>
  </r>
  <r>
    <s v="Id1911"/>
    <s v="Skinner, Ms.  Kayleigh"/>
    <n v="34.58"/>
    <x v="0"/>
    <n v="5.14"/>
    <x v="2"/>
    <s v="No"/>
    <s v="yes"/>
    <s v="No"/>
    <n v="2"/>
    <s v="No"/>
    <d v="2000-01-10T00:00:00"/>
    <x v="1910"/>
    <x v="1"/>
    <s v="tier - 2"/>
    <x v="2"/>
  </r>
  <r>
    <s v="Id1912"/>
    <s v="Murphy, Mr.  Lorcan A."/>
    <n v="17.940000000000001"/>
    <x v="3"/>
    <n v="5.17"/>
    <x v="2"/>
    <s v="Yes"/>
    <s v="No"/>
    <s v="No"/>
    <n v="0"/>
    <s v="No"/>
    <d v="1985-12-05T00:00:00"/>
    <x v="1911"/>
    <x v="1"/>
    <s v="tier - 2"/>
    <x v="0"/>
  </r>
  <r>
    <s v="Id1913"/>
    <s v="Shue, Mr.  Billy"/>
    <n v="26.8"/>
    <x v="1"/>
    <n v="6.18"/>
    <x v="1"/>
    <s v="Yes"/>
    <s v="No"/>
    <s v="Yes"/>
    <n v="1"/>
    <s v="No"/>
    <d v="1997-11-24T00:00:00"/>
    <x v="1912"/>
    <x v="2"/>
    <s v="tier - 3"/>
    <x v="3"/>
  </r>
  <r>
    <s v="Id1914"/>
    <s v="Reilly, Mr.  Paul M."/>
    <n v="17.690000000000001"/>
    <x v="3"/>
    <n v="9.07"/>
    <x v="0"/>
    <s v="Yes"/>
    <s v="No"/>
    <s v="No"/>
    <n v="0"/>
    <s v="No"/>
    <d v="1981-10-27T00:00:00"/>
    <x v="1913"/>
    <x v="1"/>
    <s v="tier - 2"/>
    <x v="0"/>
  </r>
  <r>
    <s v="Id1915"/>
    <s v="Blinn, Ms.  Brenda M."/>
    <n v="25.77"/>
    <x v="1"/>
    <n v="4.43"/>
    <x v="2"/>
    <s v="No"/>
    <s v="No"/>
    <s v="Yes"/>
    <n v="1"/>
    <s v="No"/>
    <d v="1993-09-14T00:00:00"/>
    <x v="1914"/>
    <x v="1"/>
    <s v="tier - 2"/>
    <x v="1"/>
  </r>
  <r>
    <s v="Id1916"/>
    <s v="Duyn, Mr.  Jeff H"/>
    <n v="34.46"/>
    <x v="0"/>
    <n v="4.17"/>
    <x v="2"/>
    <s v="No"/>
    <s v="yes"/>
    <s v="No"/>
    <n v="1"/>
    <s v="No"/>
    <d v="2004-08-13T00:00:00"/>
    <x v="1915"/>
    <x v="1"/>
    <s v="tier - 2"/>
    <x v="1"/>
  </r>
  <r>
    <s v="Id1917"/>
    <s v="Wardian, Mr.  Michael"/>
    <n v="30.875"/>
    <x v="0"/>
    <n v="4.95"/>
    <x v="2"/>
    <s v="Yes"/>
    <s v="No"/>
    <s v="No"/>
    <n v="0"/>
    <s v="No"/>
    <d v="1996-07-23T00:00:00"/>
    <x v="1916"/>
    <x v="0"/>
    <s v="tier - 3"/>
    <x v="1"/>
  </r>
  <r>
    <s v="Id1918"/>
    <s v="Heuninck, Mr.  Jan"/>
    <n v="39.49"/>
    <x v="0"/>
    <n v="5.13"/>
    <x v="2"/>
    <s v="No"/>
    <s v="No"/>
    <s v="No"/>
    <n v="0"/>
    <s v="No"/>
    <d v="1991-06-25T00:00:00"/>
    <x v="1917"/>
    <x v="1"/>
    <s v="tier - 3"/>
    <x v="0"/>
  </r>
  <r>
    <s v="Id1919"/>
    <s v="Kipyego, Mr.  Bernard"/>
    <n v="28.88"/>
    <x v="1"/>
    <n v="4.0999999999999996"/>
    <x v="2"/>
    <s v="No"/>
    <s v="No"/>
    <s v="No"/>
    <n v="0"/>
    <s v="No"/>
    <d v="1990-05-24T00:00:00"/>
    <x v="1918"/>
    <x v="0"/>
    <s v="tier - 1"/>
    <x v="1"/>
  </r>
  <r>
    <s v="Id1920"/>
    <s v="Kuehl, Mr.  Craig"/>
    <n v="20.234999999999999"/>
    <x v="2"/>
    <n v="5.01"/>
    <x v="2"/>
    <s v="Yes"/>
    <s v="No"/>
    <s v="No"/>
    <n v="0"/>
    <s v="No"/>
    <d v="2001-04-18T00:00:00"/>
    <x v="1919"/>
    <x v="1"/>
    <s v="tier - 2"/>
    <x v="4"/>
  </r>
  <r>
    <s v="Id1921"/>
    <s v="Burkholder, Mrs.  Bryn"/>
    <n v="30.67"/>
    <x v="0"/>
    <n v="5.09"/>
    <x v="2"/>
    <s v="Yes"/>
    <s v="No"/>
    <s v="No"/>
    <n v="0"/>
    <s v="No"/>
    <d v="2001-03-06T00:00:00"/>
    <x v="1920"/>
    <x v="1"/>
    <s v="tier - 3"/>
    <x v="15"/>
  </r>
  <r>
    <s v="Id1922"/>
    <s v="Stadolnik, Mr.  Michael"/>
    <n v="30.875"/>
    <x v="0"/>
    <n v="6.49"/>
    <x v="0"/>
    <s v="No"/>
    <s v="No"/>
    <s v="No"/>
    <n v="0"/>
    <s v="No"/>
    <d v="1991-02-19T00:00:00"/>
    <x v="1921"/>
    <x v="2"/>
    <s v="tier - 1"/>
    <x v="4"/>
  </r>
  <r>
    <s v="Id1923"/>
    <s v="Shields, Mr.  Benjamin"/>
    <n v="23.8"/>
    <x v="2"/>
    <n v="4.08"/>
    <x v="2"/>
    <s v="No"/>
    <s v="No"/>
    <s v="No"/>
    <n v="0"/>
    <s v="No"/>
    <d v="1994-01-12T00:00:00"/>
    <x v="1922"/>
    <x v="2"/>
    <s v="tier - 2"/>
    <x v="3"/>
  </r>
  <r>
    <s v="Id1924"/>
    <s v="Margolis, Mr.  Jay"/>
    <n v="15.37"/>
    <x v="3"/>
    <n v="8.6300000000000008"/>
    <x v="0"/>
    <s v="Yes"/>
    <s v="No"/>
    <s v="No"/>
    <n v="0"/>
    <s v="No"/>
    <d v="1981-12-29T00:00:00"/>
    <x v="1923"/>
    <x v="1"/>
    <s v="tier - 3"/>
    <x v="1"/>
  </r>
  <r>
    <s v="Id1925"/>
    <s v="Uffenbeck, Mr.  William"/>
    <n v="30.4"/>
    <x v="0"/>
    <n v="5.28"/>
    <x v="2"/>
    <s v="No"/>
    <s v="No"/>
    <s v="No"/>
    <n v="0"/>
    <s v="No"/>
    <d v="1999-11-24T00:00:00"/>
    <x v="1924"/>
    <x v="1"/>
    <s v="tier - 3"/>
    <x v="1"/>
  </r>
  <r>
    <s v="Id1926"/>
    <s v="Brake, Ms.  Shelley"/>
    <n v="19.48"/>
    <x v="2"/>
    <n v="5.63"/>
    <x v="2"/>
    <s v="Yes"/>
    <s v="No"/>
    <s v="No"/>
    <n v="1"/>
    <s v="No"/>
    <d v="1988-10-28T00:00:00"/>
    <x v="1925"/>
    <x v="1"/>
    <s v="tier - 3"/>
    <x v="0"/>
  </r>
  <r>
    <s v="Id1927"/>
    <s v="Stepanova, Ms.  Jekaterina"/>
    <n v="16.96"/>
    <x v="3"/>
    <n v="11.47"/>
    <x v="0"/>
    <s v="Yes"/>
    <s v="No"/>
    <s v="No"/>
    <n v="0"/>
    <s v="No"/>
    <d v="1981-09-13T00:00:00"/>
    <x v="1926"/>
    <x v="1"/>
    <s v="tier - 1"/>
    <x v="0"/>
  </r>
  <r>
    <s v="Id1928"/>
    <s v="Verdi, Mr.  Daniel"/>
    <n v="19.05"/>
    <x v="2"/>
    <n v="4.92"/>
    <x v="2"/>
    <s v="No"/>
    <s v="No"/>
    <s v="No"/>
    <n v="1"/>
    <s v="No"/>
    <d v="1987-08-24T00:00:00"/>
    <x v="1927"/>
    <x v="1"/>
    <s v="tier - 3"/>
    <x v="0"/>
  </r>
  <r>
    <s v="Id1929"/>
    <s v="McLean, Ms.  Pauline"/>
    <n v="37.619999999999997"/>
    <x v="0"/>
    <n v="4.18"/>
    <x v="2"/>
    <s v="No"/>
    <s v="No"/>
    <s v="No"/>
    <n v="0"/>
    <s v="No"/>
    <d v="1994-07-21T00:00:00"/>
    <x v="1928"/>
    <x v="1"/>
    <s v="tier - 1"/>
    <x v="0"/>
  </r>
  <r>
    <s v="Id1930"/>
    <s v="Ryan, Ms.  Colleen"/>
    <n v="29.1"/>
    <x v="1"/>
    <n v="4.67"/>
    <x v="2"/>
    <s v="No"/>
    <s v="No"/>
    <s v="No"/>
    <n v="0"/>
    <s v="No"/>
    <d v="1991-06-24T00:00:00"/>
    <x v="1929"/>
    <x v="1"/>
    <s v="tier - 3"/>
    <x v="3"/>
  </r>
  <r>
    <s v="Id1931"/>
    <s v="Mickelson, Ms.  Aleah K"/>
    <n v="26.62"/>
    <x v="1"/>
    <n v="6.24"/>
    <x v="1"/>
    <s v="No"/>
    <s v="No"/>
    <s v="No"/>
    <n v="0"/>
    <s v="No"/>
    <d v="1991-05-25T00:00:00"/>
    <x v="1930"/>
    <x v="1"/>
    <s v="tier - 1"/>
    <x v="0"/>
  </r>
  <r>
    <s v="Id1932"/>
    <s v="Dibaba, Ms.  Mare"/>
    <n v="25.74"/>
    <x v="1"/>
    <n v="5.99"/>
    <x v="1"/>
    <s v="No"/>
    <s v="No"/>
    <s v="No"/>
    <n v="0"/>
    <s v="No"/>
    <d v="1991-04-28T00:00:00"/>
    <x v="1931"/>
    <x v="1"/>
    <s v="tier - 2"/>
    <x v="0"/>
  </r>
  <r>
    <s v="Id1933"/>
    <s v="Shilling, Mr.  Kevin"/>
    <n v="18.22"/>
    <x v="3"/>
    <n v="10.27"/>
    <x v="0"/>
    <s v="Yes"/>
    <s v="No"/>
    <s v="No"/>
    <n v="1"/>
    <s v="No"/>
    <d v="1986-03-09T00:00:00"/>
    <x v="1932"/>
    <x v="1"/>
    <s v="tier - 2"/>
    <x v="0"/>
  </r>
  <r>
    <s v="Id1934"/>
    <s v="Bashaw, Ms.  Jessica"/>
    <n v="26.03"/>
    <x v="1"/>
    <n v="5.97"/>
    <x v="1"/>
    <s v="No"/>
    <s v="No"/>
    <s v="Yes"/>
    <n v="1"/>
    <s v="No"/>
    <d v="1993-02-22T00:00:00"/>
    <x v="1933"/>
    <x v="1"/>
    <s v="tier - 2"/>
    <x v="1"/>
  </r>
  <r>
    <s v="Id1935"/>
    <s v="Jacob, Ms.  Amanda R"/>
    <n v="17.29"/>
    <x v="3"/>
    <n v="4.9800000000000004"/>
    <x v="2"/>
    <s v="No"/>
    <s v="No"/>
    <s v="No"/>
    <n v="0"/>
    <s v="No"/>
    <d v="1994-01-22T00:00:00"/>
    <x v="1934"/>
    <x v="1"/>
    <s v="tier - 3"/>
    <x v="2"/>
  </r>
  <r>
    <s v="Id1936"/>
    <s v="McCutcheon, Mr.  Murray W."/>
    <n v="18.170000000000002"/>
    <x v="3"/>
    <n v="6.91"/>
    <x v="0"/>
    <s v="Yes"/>
    <s v="No"/>
    <s v="No"/>
    <n v="1"/>
    <s v="No"/>
    <d v="1986-12-01T00:00:00"/>
    <x v="1935"/>
    <x v="1"/>
    <s v="tier - 2"/>
    <x v="0"/>
  </r>
  <r>
    <s v="Id1937"/>
    <s v="Connor, Mrs.  Meghan P."/>
    <n v="32.54"/>
    <x v="0"/>
    <n v="6.38"/>
    <x v="1"/>
    <s v="No"/>
    <s v="yes"/>
    <s v="No"/>
    <n v="1"/>
    <s v="No"/>
    <d v="2004-11-05T00:00:00"/>
    <x v="1936"/>
    <x v="1"/>
    <s v="tier - 2"/>
    <x v="15"/>
  </r>
  <r>
    <s v="Id1938"/>
    <s v="May, Mr.  David"/>
    <n v="30.25"/>
    <x v="0"/>
    <n v="4.7699999999999996"/>
    <x v="2"/>
    <s v="No"/>
    <s v="No"/>
    <s v="No"/>
    <n v="0"/>
    <s v="No"/>
    <d v="1989-10-02T00:00:00"/>
    <x v="1937"/>
    <x v="1"/>
    <s v="tier - 2"/>
    <x v="0"/>
  </r>
  <r>
    <s v="Id1939"/>
    <s v="Geoghegan, Mr.  Seth"/>
    <n v="19.59"/>
    <x v="2"/>
    <n v="6.04"/>
    <x v="1"/>
    <s v="Yes"/>
    <s v="No"/>
    <s v="No"/>
    <n v="1"/>
    <s v="No"/>
    <d v="1988-09-18T00:00:00"/>
    <x v="1938"/>
    <x v="1"/>
    <s v="tier - 3"/>
    <x v="0"/>
  </r>
  <r>
    <s v="Id1940"/>
    <s v="McGinn, Mr.  Michael P."/>
    <n v="45.9"/>
    <x v="0"/>
    <n v="4.3"/>
    <x v="2"/>
    <s v="Yes"/>
    <s v="No"/>
    <s v="No"/>
    <n v="1"/>
    <s v="No"/>
    <d v="1995-08-21T00:00:00"/>
    <x v="1939"/>
    <x v="1"/>
    <s v="tier - 3"/>
    <x v="3"/>
  </r>
  <r>
    <s v="Id1941"/>
    <s v="Jones, Mr.  Russell M"/>
    <n v="17.059999999999999"/>
    <x v="3"/>
    <n v="8.75"/>
    <x v="0"/>
    <s v="Yes"/>
    <s v="No"/>
    <s v="No"/>
    <n v="0"/>
    <s v="No"/>
    <d v="1981-07-14T00:00:00"/>
    <x v="1940"/>
    <x v="1"/>
    <s v="tier - 2"/>
    <x v="0"/>
  </r>
  <r>
    <s v="Id1942"/>
    <s v="Quinteros, Mr.  Martin"/>
    <n v="32.07"/>
    <x v="0"/>
    <n v="5.25"/>
    <x v="2"/>
    <s v="No"/>
    <s v="No"/>
    <s v="Yes"/>
    <n v="1"/>
    <s v="No"/>
    <d v="2003-06-10T00:00:00"/>
    <x v="1941"/>
    <x v="1"/>
    <s v="tier - 2"/>
    <x v="14"/>
  </r>
  <r>
    <s v="Id1943"/>
    <s v="Loenser, Mr.  Michael"/>
    <n v="16.5"/>
    <x v="3"/>
    <n v="5.03"/>
    <x v="2"/>
    <s v="No"/>
    <s v="No"/>
    <s v="No"/>
    <n v="1"/>
    <s v="No"/>
    <d v="1984-05-06T00:00:00"/>
    <x v="1942"/>
    <x v="1"/>
    <s v="tier - 3"/>
    <x v="0"/>
  </r>
  <r>
    <s v="Id1944"/>
    <s v="Aitken, Mr.  Miles"/>
    <n v="31.4"/>
    <x v="0"/>
    <n v="5.88"/>
    <x v="1"/>
    <s v="No"/>
    <s v="No"/>
    <s v="No"/>
    <n v="1"/>
    <s v="No"/>
    <d v="1992-04-14T00:00:00"/>
    <x v="1943"/>
    <x v="2"/>
    <s v="tier - 1"/>
    <x v="3"/>
  </r>
  <r>
    <s v="Id1945"/>
    <s v="Furrer, Ms.  Amanda"/>
    <n v="20.36"/>
    <x v="2"/>
    <n v="4.49"/>
    <x v="2"/>
    <s v="No"/>
    <s v="No"/>
    <s v="No"/>
    <n v="0"/>
    <s v="No"/>
    <d v="1990-03-08T00:00:00"/>
    <x v="1944"/>
    <x v="1"/>
    <s v="tier - 3"/>
    <x v="3"/>
  </r>
  <r>
    <s v="Id1946"/>
    <s v="Konigs, Mr.  Roger"/>
    <n v="25.46"/>
    <x v="1"/>
    <n v="4.1399999999999997"/>
    <x v="2"/>
    <s v="No"/>
    <s v="No"/>
    <s v="No"/>
    <n v="1"/>
    <s v="No"/>
    <d v="1992-02-17T00:00:00"/>
    <x v="1945"/>
    <x v="0"/>
    <s v="tier - 2"/>
    <x v="7"/>
  </r>
  <r>
    <s v="Id1947"/>
    <s v="Tesdahl, Mr.  Brock J"/>
    <n v="17.09"/>
    <x v="3"/>
    <n v="5.8"/>
    <x v="1"/>
    <s v="Yes"/>
    <s v="No"/>
    <s v="No"/>
    <n v="0"/>
    <s v="No"/>
    <d v="1985-01-14T00:00:00"/>
    <x v="1946"/>
    <x v="1"/>
    <s v="tier - 1"/>
    <x v="0"/>
  </r>
  <r>
    <s v="Id1948"/>
    <s v="Engel, Mr.  Stephen F."/>
    <n v="20.83"/>
    <x v="2"/>
    <n v="5.12"/>
    <x v="2"/>
    <s v="No"/>
    <s v="No"/>
    <s v="No"/>
    <n v="0"/>
    <s v="No"/>
    <d v="1990-12-11T00:00:00"/>
    <x v="1947"/>
    <x v="1"/>
    <s v="tier - 1"/>
    <x v="0"/>
  </r>
  <r>
    <s v="Id1949"/>
    <s v="Kuck, Ms.  Missy"/>
    <n v="18.920000000000002"/>
    <x v="2"/>
    <n v="5.98"/>
    <x v="1"/>
    <s v="Yes"/>
    <s v="No"/>
    <s v="No"/>
    <n v="1"/>
    <s v="No"/>
    <d v="1988-11-04T00:00:00"/>
    <x v="1948"/>
    <x v="1"/>
    <s v="tier - 1"/>
    <x v="0"/>
  </r>
  <r>
    <s v="Id1950"/>
    <s v="Dillon, Mr.  William"/>
    <n v="37.1"/>
    <x v="0"/>
    <n v="5.46"/>
    <x v="2"/>
    <s v="No"/>
    <s v="No"/>
    <s v="No"/>
    <n v="0"/>
    <s v="No"/>
    <d v="1999-10-12T00:00:00"/>
    <x v="1949"/>
    <x v="1"/>
    <s v="tier - 2"/>
    <x v="3"/>
  </r>
  <r>
    <s v="Id1951"/>
    <s v="Neuschel, Ms.  Lauren M"/>
    <n v="22.515000000000001"/>
    <x v="2"/>
    <n v="4.91"/>
    <x v="2"/>
    <s v="Yes"/>
    <s v="No"/>
    <s v="Yes"/>
    <n v="1"/>
    <s v="No"/>
    <d v="1997-09-04T00:00:00"/>
    <x v="1950"/>
    <x v="1"/>
    <s v="tier - 2"/>
    <x v="1"/>
  </r>
  <r>
    <s v="Id1952"/>
    <s v="Rosales Ramirez, Mr.  Apolo U."/>
    <n v="32.700000000000003"/>
    <x v="0"/>
    <n v="4.66"/>
    <x v="2"/>
    <s v="No"/>
    <s v="No"/>
    <s v="No"/>
    <n v="0"/>
    <s v="No"/>
    <d v="1999-08-06T00:00:00"/>
    <x v="1951"/>
    <x v="1"/>
    <s v="tier - 3"/>
    <x v="3"/>
  </r>
  <r>
    <s v="Id1953"/>
    <s v="Marquez, Mr.  Alfons"/>
    <n v="17.75"/>
    <x v="3"/>
    <n v="6.8"/>
    <x v="0"/>
    <s v="Yes"/>
    <s v="No"/>
    <s v="No"/>
    <n v="1"/>
    <s v="No"/>
    <d v="1986-07-27T00:00:00"/>
    <x v="1952"/>
    <x v="1"/>
    <s v="tier - 2"/>
    <x v="0"/>
  </r>
  <r>
    <s v="Id1954"/>
    <s v="Green, Ms.  Amber"/>
    <n v="33.630000000000003"/>
    <x v="0"/>
    <n v="4.47"/>
    <x v="2"/>
    <s v="Yes"/>
    <s v="No"/>
    <s v="No"/>
    <n v="0"/>
    <s v="No"/>
    <d v="2001-06-11T00:00:00"/>
    <x v="1953"/>
    <x v="1"/>
    <s v="tier - 2"/>
    <x v="1"/>
  </r>
  <r>
    <s v="Id1955"/>
    <s v="Schubel, Ms.  Leah C."/>
    <n v="34.799999999999997"/>
    <x v="0"/>
    <n v="4.08"/>
    <x v="2"/>
    <s v="Yes"/>
    <s v="No"/>
    <s v="No"/>
    <n v="1"/>
    <s v="No"/>
    <d v="1995-05-23T00:00:00"/>
    <x v="1954"/>
    <x v="1"/>
    <s v="tier - 3"/>
    <x v="3"/>
  </r>
  <r>
    <s v="Id1956"/>
    <s v="Jimenez, Ms.  Lilia"/>
    <n v="16.809999999999999"/>
    <x v="3"/>
    <n v="5.51"/>
    <x v="2"/>
    <s v="Yes"/>
    <s v="No"/>
    <s v="No"/>
    <n v="1"/>
    <s v="No"/>
    <d v="1988-04-18T00:00:00"/>
    <x v="1955"/>
    <x v="1"/>
    <s v="tier - 1"/>
    <x v="1"/>
  </r>
  <r>
    <s v="Id1957"/>
    <s v="Zimny-Schmitt, Mr.  Danny"/>
    <n v="16.690000000000001"/>
    <x v="3"/>
    <n v="8.4"/>
    <x v="0"/>
    <s v="Yes"/>
    <s v="No"/>
    <s v="No"/>
    <n v="0"/>
    <s v="No"/>
    <d v="1981-03-10T00:00:00"/>
    <x v="1956"/>
    <x v="1"/>
    <s v="tier - 1"/>
    <x v="0"/>
  </r>
  <r>
    <s v="Id1958"/>
    <s v="Hill, Ms.  Lauren"/>
    <n v="23.21"/>
    <x v="2"/>
    <n v="5.14"/>
    <x v="2"/>
    <s v="Yes"/>
    <s v="No"/>
    <s v="No"/>
    <n v="1"/>
    <s v="No"/>
    <d v="1995-02-16T00:00:00"/>
    <x v="1957"/>
    <x v="1"/>
    <s v="tier - 1"/>
    <x v="0"/>
  </r>
  <r>
    <s v="Id1959"/>
    <s v="Brohart, Ms.  Courtney"/>
    <n v="25.175000000000001"/>
    <x v="1"/>
    <n v="5.21"/>
    <x v="2"/>
    <s v="Yes"/>
    <s v="No"/>
    <s v="No"/>
    <n v="1"/>
    <s v="No"/>
    <d v="1995-01-09T00:00:00"/>
    <x v="1958"/>
    <x v="1"/>
    <s v="tier - 3"/>
    <x v="2"/>
  </r>
  <r>
    <s v="Id1960"/>
    <s v="Ryan, Ms.  Elizabeth"/>
    <n v="34.770000000000003"/>
    <x v="0"/>
    <n v="6.23"/>
    <x v="1"/>
    <s v="No"/>
    <s v="No"/>
    <s v="No"/>
    <n v="0"/>
    <s v="No"/>
    <d v="1994-12-24T00:00:00"/>
    <x v="1959"/>
    <x v="1"/>
    <s v="tier - 3"/>
    <x v="1"/>
  </r>
  <r>
    <s v="Id1961"/>
    <s v="Oka, Ms.  Satomi"/>
    <n v="27.7"/>
    <x v="1"/>
    <n v="5.6"/>
    <x v="2"/>
    <s v="No"/>
    <s v="No"/>
    <s v="No"/>
    <n v="1"/>
    <s v="No"/>
    <d v="1992-11-22T00:00:00"/>
    <x v="1960"/>
    <x v="1"/>
    <s v="tier - 3"/>
    <x v="3"/>
  </r>
  <r>
    <s v="Id1962"/>
    <s v="Newman, Mr.  Matthew D"/>
    <n v="19.12"/>
    <x v="2"/>
    <n v="4.72"/>
    <x v="2"/>
    <s v="Yes"/>
    <s v="No"/>
    <s v="No"/>
    <n v="1"/>
    <s v="No"/>
    <d v="1988-10-15T00:00:00"/>
    <x v="1961"/>
    <x v="1"/>
    <s v="tier - 1"/>
    <x v="0"/>
  </r>
  <r>
    <s v="Id1963"/>
    <s v="Metzger, Mr.  Peter T II"/>
    <n v="32.67"/>
    <x v="0"/>
    <n v="4.67"/>
    <x v="2"/>
    <s v="No"/>
    <s v="No"/>
    <s v="Yes"/>
    <n v="1"/>
    <s v="No"/>
    <d v="2003-09-24T00:00:00"/>
    <x v="1962"/>
    <x v="1"/>
    <s v="tier - 2"/>
    <x v="1"/>
  </r>
  <r>
    <s v="Id1964"/>
    <s v="Gonzalez, Mr.  Manuel"/>
    <n v="28.5"/>
    <x v="1"/>
    <n v="6.11"/>
    <x v="1"/>
    <s v="No"/>
    <s v="No"/>
    <s v="No"/>
    <n v="1"/>
    <s v="No"/>
    <d v="1998-08-16T00:00:00"/>
    <x v="1963"/>
    <x v="2"/>
    <s v="tier - 3"/>
    <x v="1"/>
  </r>
  <r>
    <s v="Id1965"/>
    <s v="Vaughn, Ms.  Kindsey P."/>
    <n v="39.270000000000003"/>
    <x v="0"/>
    <n v="6.25"/>
    <x v="1"/>
    <s v="No"/>
    <s v="No"/>
    <s v="No"/>
    <n v="0"/>
    <s v="No"/>
    <d v="1999-07-22T00:00:00"/>
    <x v="1964"/>
    <x v="1"/>
    <s v="tier - 2"/>
    <x v="0"/>
  </r>
  <r>
    <s v="Id1966"/>
    <s v="Clifford, Mr.  Thomas G."/>
    <n v="32.49"/>
    <x v="0"/>
    <n v="4"/>
    <x v="2"/>
    <s v="Yes"/>
    <s v="No"/>
    <s v="No"/>
    <n v="0"/>
    <s v="No"/>
    <d v="1996-06-18T00:00:00"/>
    <x v="1965"/>
    <x v="0"/>
    <s v="tier - 2"/>
    <x v="5"/>
  </r>
  <r>
    <s v="Id1967"/>
    <s v="Petty, Mr.  Kyle S"/>
    <n v="23.7"/>
    <x v="2"/>
    <n v="5.55"/>
    <x v="2"/>
    <s v="Yes"/>
    <s v="No"/>
    <s v="No"/>
    <n v="0"/>
    <s v="No"/>
    <d v="1996-05-19T00:00:00"/>
    <x v="1966"/>
    <x v="2"/>
    <s v="tier - 3"/>
    <x v="3"/>
  </r>
  <r>
    <s v="Id1968"/>
    <s v="Sanford, Mr.  Alexander J."/>
    <n v="30.4"/>
    <x v="0"/>
    <n v="5.95"/>
    <x v="1"/>
    <s v="No"/>
    <s v="yes"/>
    <s v="No"/>
    <n v="1"/>
    <s v="No"/>
    <d v="2004-04-26T00:00:00"/>
    <x v="1967"/>
    <x v="1"/>
    <s v="tier - 3"/>
    <x v="4"/>
  </r>
  <r>
    <s v="Id1969"/>
    <s v="Sprague, Mr.  Dustin L"/>
    <n v="38.94"/>
    <x v="0"/>
    <n v="4.3600000000000003"/>
    <x v="2"/>
    <s v="No"/>
    <s v="No"/>
    <s v="Yes"/>
    <n v="1"/>
    <s v="No"/>
    <d v="1993-03-12T00:00:00"/>
    <x v="1968"/>
    <x v="1"/>
    <s v="tier - 2"/>
    <x v="0"/>
  </r>
  <r>
    <s v="Id1970"/>
    <s v="Lasseron, Mrs.  Chloe"/>
    <n v="31.02"/>
    <x v="0"/>
    <n v="4.84"/>
    <x v="2"/>
    <s v="No"/>
    <s v="No"/>
    <s v="Yes"/>
    <n v="1"/>
    <s v="No"/>
    <d v="2003-03-01T00:00:00"/>
    <x v="1969"/>
    <x v="1"/>
    <s v="tier - 1"/>
    <x v="15"/>
  </r>
  <r>
    <s v="Id1971"/>
    <s v="Bushong, Ms.  Cailtlin"/>
    <n v="17.5"/>
    <x v="3"/>
    <n v="4.5599999999999996"/>
    <x v="2"/>
    <s v="No"/>
    <s v="No"/>
    <s v="No"/>
    <n v="1"/>
    <s v="No"/>
    <d v="1987-01-14T00:00:00"/>
    <x v="1970"/>
    <x v="1"/>
    <s v="tier - 1"/>
    <x v="3"/>
  </r>
  <r>
    <s v="Id1972"/>
    <s v="Dennison, Mr.  Joshua"/>
    <n v="34.799999999999997"/>
    <x v="0"/>
    <n v="4.42"/>
    <x v="2"/>
    <s v="Yes"/>
    <s v="yes"/>
    <s v="No"/>
    <n v="2"/>
    <s v="No"/>
    <d v="2000-12-20T00:00:00"/>
    <x v="1971"/>
    <x v="1"/>
    <s v="tier - 1"/>
    <x v="3"/>
  </r>
  <r>
    <s v="Id1973"/>
    <s v="Lira, Mr.  Chuy"/>
    <n v="17.3"/>
    <x v="3"/>
    <n v="7.66"/>
    <x v="0"/>
    <s v="Yes"/>
    <s v="No"/>
    <s v="No"/>
    <n v="1"/>
    <s v="No"/>
    <d v="1986-11-27T00:00:00"/>
    <x v="1972"/>
    <x v="1"/>
    <s v="tier - 1"/>
    <x v="0"/>
  </r>
  <r>
    <s v="Id1974"/>
    <s v="Nahigian, Ms.  Laurie B"/>
    <n v="32.25"/>
    <x v="0"/>
    <n v="5.2"/>
    <x v="2"/>
    <s v="Yes"/>
    <s v="No"/>
    <s v="No"/>
    <n v="0"/>
    <s v="No"/>
    <d v="2001-10-26T00:00:00"/>
    <x v="1973"/>
    <x v="1"/>
    <s v="tier - 2"/>
    <x v="3"/>
  </r>
  <r>
    <s v="Id1975"/>
    <s v="Cackett, Ms.  Rachel B."/>
    <n v="42.4"/>
    <x v="0"/>
    <n v="5.53"/>
    <x v="2"/>
    <s v="Yes"/>
    <s v="No"/>
    <s v="No"/>
    <n v="0"/>
    <s v="No"/>
    <d v="1996-09-19T00:00:00"/>
    <x v="1974"/>
    <x v="1"/>
    <s v="tier - 2"/>
    <x v="3"/>
  </r>
  <r>
    <s v="Id1976"/>
    <s v="Hunter-Galvan, Ms.  Liza"/>
    <n v="38.664999999999999"/>
    <x v="0"/>
    <n v="4.8600000000000003"/>
    <x v="2"/>
    <s v="No"/>
    <s v="yes"/>
    <s v="No"/>
    <n v="1"/>
    <s v="No"/>
    <d v="2004-08-16T00:00:00"/>
    <x v="1975"/>
    <x v="1"/>
    <s v="tier - 2"/>
    <x v="8"/>
  </r>
  <r>
    <s v="Id1977"/>
    <s v="Pierret, Ms.  Lindsey"/>
    <n v="29.92"/>
    <x v="0"/>
    <n v="5.49"/>
    <x v="2"/>
    <s v="Yes"/>
    <s v="No"/>
    <s v="No"/>
    <n v="0"/>
    <s v="No"/>
    <d v="1996-07-27T00:00:00"/>
    <x v="1976"/>
    <x v="1"/>
    <s v="tier - 3"/>
    <x v="0"/>
  </r>
  <r>
    <s v="Id1978"/>
    <s v="White, Ms.  Lindsay E."/>
    <n v="29.48"/>
    <x v="1"/>
    <n v="4.09"/>
    <x v="2"/>
    <s v="Yes"/>
    <s v="No"/>
    <s v="No"/>
    <n v="0"/>
    <s v="No"/>
    <d v="1996-06-10T00:00:00"/>
    <x v="1977"/>
    <x v="1"/>
    <s v="tier - 3"/>
    <x v="0"/>
  </r>
  <r>
    <s v="Id1979"/>
    <s v="O'Neil, Ms.  Kathleen M."/>
    <n v="28.785"/>
    <x v="1"/>
    <n v="4.3099999999999996"/>
    <x v="2"/>
    <s v="Yes"/>
    <s v="No"/>
    <s v="No"/>
    <n v="0"/>
    <s v="No"/>
    <d v="1996-05-13T00:00:00"/>
    <x v="1978"/>
    <x v="1"/>
    <s v="tier - 2"/>
    <x v="2"/>
  </r>
  <r>
    <s v="Id1980"/>
    <s v="Leitz, Ms.  Aya"/>
    <n v="19.8"/>
    <x v="2"/>
    <n v="4"/>
    <x v="2"/>
    <s v="Yes"/>
    <s v="No"/>
    <s v="No"/>
    <n v="0"/>
    <s v="No"/>
    <d v="1996-04-14T00:00:00"/>
    <x v="1979"/>
    <x v="1"/>
    <s v="tier - 1"/>
    <x v="3"/>
  </r>
  <r>
    <s v="Id1981"/>
    <s v="Durfee, Ms.  Carolyn R"/>
    <n v="35.53"/>
    <x v="0"/>
    <n v="4.68"/>
    <x v="2"/>
    <s v="No"/>
    <s v="No"/>
    <s v="Yes"/>
    <n v="1"/>
    <s v="No"/>
    <d v="1993-03-07T00:00:00"/>
    <x v="1980"/>
    <x v="1"/>
    <s v="tier - 2"/>
    <x v="0"/>
  </r>
  <r>
    <s v="Id1982"/>
    <s v="Maylone, Ms.  Bethany"/>
    <n v="21.47"/>
    <x v="2"/>
    <n v="4.0199999999999996"/>
    <x v="2"/>
    <s v="Yes"/>
    <s v="No"/>
    <s v="No"/>
    <n v="1"/>
    <s v="No"/>
    <d v="1995-02-23T00:00:00"/>
    <x v="1981"/>
    <x v="1"/>
    <s v="tier - 3"/>
    <x v="1"/>
  </r>
  <r>
    <s v="Id1983"/>
    <s v="Reiland, Ms.  Holly A"/>
    <n v="25.9"/>
    <x v="1"/>
    <n v="5.12"/>
    <x v="2"/>
    <s v="No"/>
    <s v="No"/>
    <s v="Yes"/>
    <n v="1"/>
    <s v="No"/>
    <d v="1993-01-28T00:00:00"/>
    <x v="1982"/>
    <x v="1"/>
    <s v="tier - 1"/>
    <x v="3"/>
  </r>
  <r>
    <s v="Id1984"/>
    <s v="Hu, Mr.  Ping"/>
    <n v="20.81"/>
    <x v="2"/>
    <n v="5.52"/>
    <x v="2"/>
    <s v="No"/>
    <s v="No"/>
    <s v="No"/>
    <n v="0"/>
    <s v="No"/>
    <d v="1991-12-01T00:00:00"/>
    <x v="1983"/>
    <x v="1"/>
    <s v="tier - 1"/>
    <x v="0"/>
  </r>
  <r>
    <s v="Id1985"/>
    <s v="Lessek, Mr.  Tim"/>
    <n v="25.84"/>
    <x v="1"/>
    <n v="5.81"/>
    <x v="1"/>
    <s v="Yes"/>
    <s v="No"/>
    <s v="Yes"/>
    <n v="1"/>
    <s v="No"/>
    <d v="1997-11-20T00:00:00"/>
    <x v="1984"/>
    <x v="2"/>
    <s v="tier - 3"/>
    <x v="6"/>
  </r>
  <r>
    <s v="Id1986"/>
    <s v="Colavincenzo, Mr.  John"/>
    <n v="30.95"/>
    <x v="0"/>
    <n v="5.16"/>
    <x v="2"/>
    <s v="No"/>
    <s v="No"/>
    <s v="Yes"/>
    <n v="1"/>
    <s v="No"/>
    <d v="2003-10-18T00:00:00"/>
    <x v="1985"/>
    <x v="1"/>
    <s v="tier - 1"/>
    <x v="14"/>
  </r>
  <r>
    <s v="Id1987"/>
    <s v="Mendez-Karr, Mrs.  Cynthia"/>
    <n v="30.54"/>
    <x v="0"/>
    <n v="5"/>
    <x v="2"/>
    <s v="No"/>
    <s v="No"/>
    <s v="Yes"/>
    <n v="1"/>
    <s v="No"/>
    <d v="2003-09-05T00:00:00"/>
    <x v="1986"/>
    <x v="1"/>
    <s v="tier - 2"/>
    <x v="15"/>
  </r>
  <r>
    <s v="Id1988"/>
    <s v="Saulnier, Mr.  Emmett"/>
    <n v="33.914999999999999"/>
    <x v="0"/>
    <n v="5.84"/>
    <x v="1"/>
    <s v="Yes"/>
    <s v="No"/>
    <s v="No"/>
    <n v="0"/>
    <s v="No"/>
    <d v="1996-08-17T00:00:00"/>
    <x v="1987"/>
    <x v="1"/>
    <s v="tier - 2"/>
    <x v="1"/>
  </r>
  <r>
    <s v="Id1989"/>
    <s v="Schoonover, Ms.  Kate"/>
    <n v="33.31"/>
    <x v="0"/>
    <n v="4.1900000000000004"/>
    <x v="2"/>
    <s v="No"/>
    <s v="No"/>
    <s v="Yes"/>
    <n v="1"/>
    <s v="No"/>
    <d v="2003-07-03T00:00:00"/>
    <x v="1988"/>
    <x v="1"/>
    <s v="tier - 3"/>
    <x v="3"/>
  </r>
  <r>
    <s v="Id1990"/>
    <s v="Hass, Mr.  Christopher L."/>
    <n v="25.745000000000001"/>
    <x v="1"/>
    <n v="4.62"/>
    <x v="2"/>
    <s v="Yes"/>
    <s v="No"/>
    <s v="No"/>
    <n v="0"/>
    <s v="No"/>
    <d v="2001-06-06T00:00:00"/>
    <x v="1989"/>
    <x v="1"/>
    <s v="tier - 1"/>
    <x v="6"/>
  </r>
  <r>
    <s v="Id1991"/>
    <s v="Cadotte, Mr.  Christopher P."/>
    <n v="37.1"/>
    <x v="0"/>
    <n v="6.24"/>
    <x v="1"/>
    <s v="No"/>
    <s v="No"/>
    <s v="No"/>
    <n v="0"/>
    <s v="No"/>
    <d v="1994-05-01T00:00:00"/>
    <x v="1990"/>
    <x v="1"/>
    <s v="tier - 3"/>
    <x v="3"/>
  </r>
  <r>
    <s v="Id1992"/>
    <s v="Cacciapaglia, Mr.  Christopher W"/>
    <n v="35.435000000000002"/>
    <x v="0"/>
    <n v="5.81"/>
    <x v="1"/>
    <s v="No"/>
    <s v="No"/>
    <s v="No"/>
    <n v="0"/>
    <s v="No"/>
    <d v="1994-04-02T00:00:00"/>
    <x v="1991"/>
    <x v="2"/>
    <s v="tier - 1"/>
    <x v="4"/>
  </r>
  <r>
    <s v="Id1993"/>
    <s v="Mininger, Mr.  Norman H."/>
    <n v="20.399999999999999"/>
    <x v="2"/>
    <n v="4.83"/>
    <x v="2"/>
    <s v="No"/>
    <s v="No"/>
    <s v="No"/>
    <n v="0"/>
    <s v="No"/>
    <d v="1991-03-13T00:00:00"/>
    <x v="1992"/>
    <x v="2"/>
    <s v="tier - 2"/>
    <x v="3"/>
  </r>
  <r>
    <s v="Id1994"/>
    <s v="Mayo, Ms.  Susan"/>
    <n v="42.13"/>
    <x v="0"/>
    <n v="5.72"/>
    <x v="1"/>
    <s v="Yes"/>
    <s v="No"/>
    <s v="Yes"/>
    <n v="1"/>
    <s v="No"/>
    <d v="1997-02-02T00:00:00"/>
    <x v="1993"/>
    <x v="1"/>
    <s v="tier - 3"/>
    <x v="0"/>
  </r>
  <r>
    <s v="Id1995"/>
    <s v="Zicko, Ms.  Tatyana K"/>
    <n v="33.99"/>
    <x v="0"/>
    <n v="4.83"/>
    <x v="2"/>
    <s v="Yes"/>
    <s v="No"/>
    <s v="Yes"/>
    <n v="1"/>
    <s v="No"/>
    <d v="1997-01-02T00:00:00"/>
    <x v="1994"/>
    <x v="1"/>
    <s v="tier - 3"/>
    <x v="0"/>
  </r>
  <r>
    <s v="Id1996"/>
    <s v="Graham, Ms.  Chrissy"/>
    <n v="28.594999999999999"/>
    <x v="1"/>
    <n v="4.1399999999999997"/>
    <x v="2"/>
    <s v="Yes"/>
    <s v="No"/>
    <s v="Yes"/>
    <n v="1"/>
    <s v="No"/>
    <d v="1997-12-06T00:00:00"/>
    <x v="1995"/>
    <x v="1"/>
    <s v="tier - 2"/>
    <x v="2"/>
  </r>
  <r>
    <s v="Id1997"/>
    <s v="Boland, Ms.  Carrie"/>
    <n v="20.8"/>
    <x v="2"/>
    <n v="4.07"/>
    <x v="2"/>
    <s v="Yes"/>
    <s v="No"/>
    <s v="Yes"/>
    <n v="1"/>
    <s v="No"/>
    <d v="1997-11-22T00:00:00"/>
    <x v="1996"/>
    <x v="1"/>
    <s v="tier - 3"/>
    <x v="3"/>
  </r>
  <r>
    <s v="Id1998"/>
    <s v="Cupp, Ms.  Halle"/>
    <n v="23.465"/>
    <x v="2"/>
    <n v="6.26"/>
    <x v="1"/>
    <s v="Yes"/>
    <s v="No"/>
    <s v="Yes"/>
    <n v="1"/>
    <s v="No"/>
    <d v="1997-10-05T00:00:00"/>
    <x v="1997"/>
    <x v="1"/>
    <s v="tier - 3"/>
    <x v="2"/>
  </r>
  <r>
    <s v="Id1999"/>
    <s v="Shaw, Ms.  Carolyn"/>
    <n v="40.185000000000002"/>
    <x v="0"/>
    <n v="5.88"/>
    <x v="1"/>
    <s v="Yes"/>
    <s v="No"/>
    <s v="No"/>
    <n v="0"/>
    <s v="No"/>
    <d v="1996-09-11T00:00:00"/>
    <x v="1998"/>
    <x v="1"/>
    <s v="tier - 3"/>
    <x v="1"/>
  </r>
  <r>
    <s v="Id2000"/>
    <s v="Klassen, Ms.  Tara D."/>
    <n v="21.89"/>
    <x v="2"/>
    <n v="5.72"/>
    <x v="1"/>
    <s v="Yes"/>
    <s v="No"/>
    <s v="No"/>
    <n v="0"/>
    <s v="No"/>
    <d v="2001-08-02T00:00:00"/>
    <x v="1999"/>
    <x v="1"/>
    <s v="tier - 2"/>
    <x v="0"/>
  </r>
  <r>
    <s v="Id2001"/>
    <s v="Musal, Mr.  Rasim M"/>
    <n v="29.34"/>
    <x v="1"/>
    <n v="6.09"/>
    <x v="1"/>
    <s v="Yes"/>
    <s v="yes"/>
    <s v="No"/>
    <n v="2"/>
    <s v="No"/>
    <d v="2000-07-23T00:00:00"/>
    <x v="2000"/>
    <x v="1"/>
    <s v="tier - 2"/>
    <x v="1"/>
  </r>
  <r>
    <s v="Id2002"/>
    <s v="Kitayama, Ms.  Dina"/>
    <n v="22.61"/>
    <x v="2"/>
    <n v="4.25"/>
    <x v="2"/>
    <s v="Yes"/>
    <s v="No"/>
    <s v="No"/>
    <n v="0"/>
    <s v="No"/>
    <d v="1996-06-03T00:00:00"/>
    <x v="2001"/>
    <x v="1"/>
    <s v="tier - 1"/>
    <x v="1"/>
  </r>
  <r>
    <s v="Id2003"/>
    <s v="Altman, Ms.  Lisa"/>
    <n v="22.23"/>
    <x v="2"/>
    <n v="6.09"/>
    <x v="1"/>
    <s v="Yes"/>
    <s v="No"/>
    <s v="No"/>
    <n v="0"/>
    <s v="No"/>
    <d v="1996-05-14T00:00:00"/>
    <x v="2002"/>
    <x v="1"/>
    <s v="tier - 2"/>
    <x v="1"/>
  </r>
  <r>
    <s v="Id2004"/>
    <s v="Demchko, Ms.  Caitrin"/>
    <n v="33.4"/>
    <x v="0"/>
    <n v="5.51"/>
    <x v="2"/>
    <s v="No"/>
    <s v="No"/>
    <s v="No"/>
    <n v="0"/>
    <s v="No"/>
    <d v="1994-04-06T00:00:00"/>
    <x v="2003"/>
    <x v="1"/>
    <s v="tier - 1"/>
    <x v="3"/>
  </r>
  <r>
    <s v="Id2005"/>
    <s v="Wild, Ms.  Adriana S"/>
    <n v="33.11"/>
    <x v="0"/>
    <n v="5.63"/>
    <x v="2"/>
    <s v="No"/>
    <s v="No"/>
    <s v="No"/>
    <n v="0"/>
    <s v="No"/>
    <d v="1994-03-25T00:00:00"/>
    <x v="2004"/>
    <x v="1"/>
    <s v="tier - 3"/>
    <x v="0"/>
  </r>
  <r>
    <s v="Id2006"/>
    <s v="Betts, Ms.  Megan"/>
    <n v="16.815000000000001"/>
    <x v="3"/>
    <n v="5.29"/>
    <x v="2"/>
    <s v="Yes"/>
    <s v="No"/>
    <s v="No"/>
    <n v="0"/>
    <s v="No"/>
    <d v="2001-03-01T00:00:00"/>
    <x v="2005"/>
    <x v="1"/>
    <s v="tier - 3"/>
    <x v="2"/>
  </r>
  <r>
    <s v="Id2007"/>
    <s v="Martin, Mrs.  Kristen M"/>
    <n v="25.61"/>
    <x v="1"/>
    <n v="4"/>
    <x v="2"/>
    <s v="No"/>
    <s v="No"/>
    <s v="Yes"/>
    <n v="1"/>
    <s v="No"/>
    <d v="1993-01-25T00:00:00"/>
    <x v="2006"/>
    <x v="1"/>
    <s v="tier - 3"/>
    <x v="0"/>
  </r>
  <r>
    <s v="Id2008"/>
    <s v="Vandeventer, Ms.  Alix"/>
    <n v="25.8"/>
    <x v="1"/>
    <n v="5.49"/>
    <x v="2"/>
    <s v="No"/>
    <s v="No"/>
    <s v="No"/>
    <n v="0"/>
    <s v="No"/>
    <d v="1994-12-10T00:00:00"/>
    <x v="2007"/>
    <x v="1"/>
    <s v="tier - 1"/>
    <x v="3"/>
  </r>
  <r>
    <s v="Id2009"/>
    <s v="Hirano, Mr.  Kakushin"/>
    <n v="27.39"/>
    <x v="1"/>
    <n v="5.34"/>
    <x v="2"/>
    <s v="No"/>
    <s v="No"/>
    <s v="No"/>
    <n v="0"/>
    <s v="No"/>
    <d v="1999-11-25T00:00:00"/>
    <x v="2008"/>
    <x v="1"/>
    <s v="tier - 3"/>
    <x v="14"/>
  </r>
  <r>
    <s v="Id2010"/>
    <s v="Davi, Mr.  Michael J"/>
    <n v="17.03"/>
    <x v="3"/>
    <n v="4.12"/>
    <x v="2"/>
    <s v="No"/>
    <s v="No"/>
    <s v="No"/>
    <n v="1"/>
    <s v="No"/>
    <d v="1987-10-01T00:00:00"/>
    <x v="2009"/>
    <x v="1"/>
    <s v="tier - 2"/>
    <x v="0"/>
  </r>
  <r>
    <s v="Id2011"/>
    <s v="Sloan, Mr.  Bradley"/>
    <n v="23.75"/>
    <x v="2"/>
    <n v="5.49"/>
    <x v="2"/>
    <s v="Yes"/>
    <s v="No"/>
    <s v="No"/>
    <n v="0"/>
    <s v="No"/>
    <d v="2001-09-13T00:00:00"/>
    <x v="2010"/>
    <x v="1"/>
    <s v="tier - 1"/>
    <x v="1"/>
  </r>
  <r>
    <s v="Id2012"/>
    <s v="Homich, Mr.  Matt"/>
    <n v="26.03"/>
    <x v="1"/>
    <n v="5.1100000000000003"/>
    <x v="2"/>
    <s v="Yes"/>
    <s v="No"/>
    <s v="No"/>
    <n v="1"/>
    <s v="No"/>
    <d v="1995-08-10T00:00:00"/>
    <x v="2011"/>
    <x v="2"/>
    <s v="tier - 1"/>
    <x v="6"/>
  </r>
  <r>
    <s v="Id2013"/>
    <s v="Bell, Ms.  Amanda C."/>
    <n v="16.079999999999998"/>
    <x v="3"/>
    <n v="5.94"/>
    <x v="1"/>
    <s v="No"/>
    <s v="No"/>
    <s v="No"/>
    <n v="0"/>
    <s v="No"/>
    <d v="1989-07-01T00:00:00"/>
    <x v="2012"/>
    <x v="1"/>
    <s v="tier - 1"/>
    <x v="1"/>
  </r>
  <r>
    <s v="Id2014"/>
    <s v="Kristjansson, Mr.  Valur"/>
    <n v="30.875"/>
    <x v="0"/>
    <n v="5.54"/>
    <x v="2"/>
    <s v="No"/>
    <s v="No"/>
    <s v="No"/>
    <n v="0"/>
    <s v="No"/>
    <d v="1994-06-26T00:00:00"/>
    <x v="2013"/>
    <x v="2"/>
    <s v="tier - 1"/>
    <x v="1"/>
  </r>
  <r>
    <s v="Id2015"/>
    <s v="Pitman, Ms.  Erica J"/>
    <n v="31.79"/>
    <x v="0"/>
    <n v="7.09"/>
    <x v="0"/>
    <s v="No"/>
    <s v="No"/>
    <s v="No"/>
    <n v="0"/>
    <s v="No"/>
    <d v="2002-05-21T00:00:00"/>
    <x v="2014"/>
    <x v="1"/>
    <s v="tier - 3"/>
    <x v="0"/>
  </r>
  <r>
    <s v="Id2016"/>
    <s v="Curley, Mr.  Stephen F."/>
    <n v="28.48"/>
    <x v="1"/>
    <n v="6.22"/>
    <x v="1"/>
    <s v="Yes"/>
    <s v="No"/>
    <s v="Yes"/>
    <n v="1"/>
    <s v="No"/>
    <d v="1997-04-22T00:00:00"/>
    <x v="2015"/>
    <x v="1"/>
    <s v="tier - 2"/>
    <x v="3"/>
  </r>
  <r>
    <s v="Id2017"/>
    <s v="Zimmer, Ms.  Lissa"/>
    <n v="26.6"/>
    <x v="1"/>
    <n v="4.33"/>
    <x v="2"/>
    <s v="No"/>
    <s v="No"/>
    <s v="No"/>
    <n v="1"/>
    <s v="No"/>
    <d v="1998-03-09T00:00:00"/>
    <x v="2016"/>
    <x v="1"/>
    <s v="tier - 1"/>
    <x v="8"/>
  </r>
  <r>
    <s v="Id2018"/>
    <s v="Granski, Ms.  Megan"/>
    <n v="25.27"/>
    <x v="1"/>
    <n v="5.83"/>
    <x v="1"/>
    <s v="No"/>
    <s v="No"/>
    <s v="No"/>
    <n v="1"/>
    <s v="No"/>
    <d v="1998-02-15T00:00:00"/>
    <x v="2017"/>
    <x v="1"/>
    <s v="tier - 3"/>
    <x v="2"/>
  </r>
  <r>
    <s v="Id2019"/>
    <s v="Dunn, Ms.  Alyson"/>
    <n v="34.484999999999999"/>
    <x v="0"/>
    <n v="4.7"/>
    <x v="2"/>
    <s v="Yes"/>
    <s v="No"/>
    <s v="Yes"/>
    <n v="1"/>
    <s v="No"/>
    <d v="1997-01-19T00:00:00"/>
    <x v="2018"/>
    <x v="1"/>
    <s v="tier - 3"/>
    <x v="1"/>
  </r>
  <r>
    <s v="Id2020"/>
    <s v="Regina, Mr.  Chance B"/>
    <n v="15.57"/>
    <x v="3"/>
    <n v="4.07"/>
    <x v="2"/>
    <s v="Yes"/>
    <s v="No"/>
    <s v="No"/>
    <n v="1"/>
    <s v="No"/>
    <d v="1988-12-28T00:00:00"/>
    <x v="2019"/>
    <x v="1"/>
    <s v="tier - 2"/>
    <x v="1"/>
  </r>
  <r>
    <s v="Id2021"/>
    <s v="O'Connor, Mr.  Sean P"/>
    <n v="30.36"/>
    <x v="0"/>
    <n v="9.39"/>
    <x v="0"/>
    <s v="No"/>
    <s v="No"/>
    <s v="No"/>
    <n v="0"/>
    <s v="No"/>
    <d v="2002-11-15T00:00:00"/>
    <x v="2020"/>
    <x v="1"/>
    <s v="tier - 3"/>
    <x v="1"/>
  </r>
  <r>
    <s v="Id2022"/>
    <s v="Howe, Ms.  Therese"/>
    <n v="19.37"/>
    <x v="2"/>
    <n v="4.18"/>
    <x v="2"/>
    <s v="No"/>
    <s v="No"/>
    <s v="No"/>
    <n v="0"/>
    <s v="No"/>
    <d v="1991-10-20T00:00:00"/>
    <x v="2021"/>
    <x v="1"/>
    <s v="tier - 2"/>
    <x v="0"/>
  </r>
  <r>
    <s v="Id2023"/>
    <s v="Atwater, Mr.  Beau"/>
    <n v="16.71"/>
    <x v="3"/>
    <n v="4.18"/>
    <x v="2"/>
    <s v="No"/>
    <s v="No"/>
    <s v="No"/>
    <n v="1"/>
    <s v="No"/>
    <d v="1987-09-18T00:00:00"/>
    <x v="2022"/>
    <x v="1"/>
    <s v="tier - 3"/>
    <x v="0"/>
  </r>
  <r>
    <s v="Id2024"/>
    <s v="Gurganus, Ms.  Kelsey M"/>
    <n v="24.1"/>
    <x v="2"/>
    <n v="4.4000000000000004"/>
    <x v="2"/>
    <s v="Yes"/>
    <s v="No"/>
    <s v="No"/>
    <n v="1"/>
    <s v="No"/>
    <d v="1995-08-24T00:00:00"/>
    <x v="2023"/>
    <x v="1"/>
    <s v="tier - 1"/>
    <x v="3"/>
  </r>
  <r>
    <s v="Id2025"/>
    <s v="Holden, Ms.  Gretchen"/>
    <n v="29.77"/>
    <x v="1"/>
    <n v="9.9"/>
    <x v="0"/>
    <s v="No"/>
    <s v="No"/>
    <s v="No"/>
    <n v="0"/>
    <s v="No"/>
    <d v="2002-07-30T00:00:00"/>
    <x v="2024"/>
    <x v="1"/>
    <s v="tier - 3"/>
    <x v="1"/>
  </r>
  <r>
    <s v="Id2026"/>
    <s v="Parton, Mr.  Nicholas E."/>
    <n v="46.53"/>
    <x v="0"/>
    <n v="4.84"/>
    <x v="2"/>
    <s v="Yes"/>
    <s v="No"/>
    <s v="No"/>
    <n v="0"/>
    <s v="No"/>
    <d v="1996-06-30T00:00:00"/>
    <x v="2025"/>
    <x v="1"/>
    <s v="tier - 2"/>
    <x v="0"/>
  </r>
  <r>
    <s v="Id2027"/>
    <s v="Downs, Ms.  Deborah"/>
    <n v="23.4"/>
    <x v="2"/>
    <n v="5.53"/>
    <x v="2"/>
    <s v="No"/>
    <s v="No"/>
    <s v="Yes"/>
    <n v="1"/>
    <s v="No"/>
    <d v="2003-05-05T00:00:00"/>
    <x v="2026"/>
    <x v="1"/>
    <s v="tier - 2"/>
    <x v="3"/>
  </r>
  <r>
    <s v="Id2028"/>
    <s v="Dent, Mr.  Chuck W. Jr."/>
    <n v="30"/>
    <x v="0"/>
    <n v="4.33"/>
    <x v="2"/>
    <s v="Yes"/>
    <s v="No"/>
    <s v="No"/>
    <n v="0"/>
    <s v="No"/>
    <d v="1996-04-13T00:00:00"/>
    <x v="2027"/>
    <x v="1"/>
    <s v="tier - 2"/>
    <x v="3"/>
  </r>
  <r>
    <s v="Id2029"/>
    <s v="Ranti, Mr.  Daniel"/>
    <n v="29.15"/>
    <x v="1"/>
    <n v="4.91"/>
    <x v="2"/>
    <s v="Yes"/>
    <s v="No"/>
    <s v="No"/>
    <n v="0"/>
    <s v="No"/>
    <d v="1996-03-24T00:00:00"/>
    <x v="2028"/>
    <x v="1"/>
    <s v="tier - 2"/>
    <x v="0"/>
  </r>
  <r>
    <s v="Id2030"/>
    <s v="Ishaq, Ms.  Amany"/>
    <n v="34.865000000000002"/>
    <x v="0"/>
    <n v="4.8"/>
    <x v="2"/>
    <s v="No"/>
    <s v="No"/>
    <s v="No"/>
    <n v="0"/>
    <s v="No"/>
    <d v="1999-02-01T00:00:00"/>
    <x v="2029"/>
    <x v="1"/>
    <s v="tier - 2"/>
    <x v="2"/>
  </r>
  <r>
    <s v="Id2031"/>
    <s v="Wiles, Ms.  Kipling"/>
    <n v="28.12"/>
    <x v="1"/>
    <n v="5.55"/>
    <x v="2"/>
    <s v="Yes"/>
    <s v="yes"/>
    <s v="No"/>
    <n v="2"/>
    <s v="No"/>
    <d v="2000-01-14T00:00:00"/>
    <x v="2030"/>
    <x v="1"/>
    <s v="tier - 1"/>
    <x v="1"/>
  </r>
  <r>
    <s v="Id2032"/>
    <s v="Roberts, Mr.  Duncan"/>
    <n v="29.45"/>
    <x v="1"/>
    <n v="5.24"/>
    <x v="2"/>
    <s v="Yes"/>
    <s v="No"/>
    <s v="No"/>
    <n v="0"/>
    <s v="No"/>
    <d v="1996-12-21T00:00:00"/>
    <x v="2031"/>
    <x v="2"/>
    <s v="tier - 3"/>
    <x v="4"/>
  </r>
  <r>
    <s v="Id2033"/>
    <s v="Serafini, Mr.  Louis C."/>
    <n v="27.94"/>
    <x v="1"/>
    <n v="6.08"/>
    <x v="1"/>
    <s v="No"/>
    <s v="No"/>
    <s v="Yes"/>
    <n v="1"/>
    <s v="No"/>
    <d v="1993-11-12T00:00:00"/>
    <x v="2032"/>
    <x v="0"/>
    <s v="tier - 3"/>
    <x v="0"/>
  </r>
  <r>
    <s v="Id2034"/>
    <s v="Button, Mr.  Daniel J"/>
    <n v="27.2"/>
    <x v="1"/>
    <n v="5.83"/>
    <x v="1"/>
    <s v="No"/>
    <s v="No"/>
    <s v="Yes"/>
    <n v="1"/>
    <s v="No"/>
    <d v="1993-10-01T00:00:00"/>
    <x v="2033"/>
    <x v="2"/>
    <s v="tier - 3"/>
    <x v="3"/>
  </r>
  <r>
    <s v="Id2035"/>
    <s v="Gaal, Ms.  Ildiko M."/>
    <n v="33.344999999999999"/>
    <x v="0"/>
    <n v="4.29"/>
    <x v="2"/>
    <s v="No"/>
    <s v="No"/>
    <s v="No"/>
    <n v="1"/>
    <s v="No"/>
    <d v="1998-09-04T00:00:00"/>
    <x v="2034"/>
    <x v="1"/>
    <s v="tier - 3"/>
    <x v="1"/>
  </r>
  <r>
    <s v="Id2036"/>
    <s v="Liptak, Ms.  Melinda E."/>
    <n v="29.925000000000001"/>
    <x v="0"/>
    <n v="5.3"/>
    <x v="2"/>
    <s v="No"/>
    <s v="No"/>
    <s v="No"/>
    <n v="1"/>
    <s v="No"/>
    <d v="1998-08-17T00:00:00"/>
    <x v="2035"/>
    <x v="1"/>
    <s v="tier - 3"/>
    <x v="1"/>
  </r>
  <r>
    <s v="Id2037"/>
    <s v="Kellam, Ms.  Ashley M"/>
    <n v="24.225000000000001"/>
    <x v="2"/>
    <n v="4.42"/>
    <x v="2"/>
    <s v="No"/>
    <s v="No"/>
    <s v="No"/>
    <n v="1"/>
    <s v="No"/>
    <d v="1998-07-15T00:00:00"/>
    <x v="2036"/>
    <x v="1"/>
    <s v="tier - 3"/>
    <x v="1"/>
  </r>
  <r>
    <s v="Id2038"/>
    <s v="Gordon, Ms.  Stephanie"/>
    <n v="29.68"/>
    <x v="1"/>
    <n v="5.68"/>
    <x v="2"/>
    <s v="No"/>
    <s v="yes"/>
    <s v="No"/>
    <n v="1"/>
    <s v="No"/>
    <d v="2000-06-01T00:00:00"/>
    <x v="2037"/>
    <x v="1"/>
    <s v="tier - 3"/>
    <x v="3"/>
  </r>
  <r>
    <s v="Id2039"/>
    <s v="Hyland, Mr.  Sean P."/>
    <n v="20.614999999999998"/>
    <x v="2"/>
    <n v="6.05"/>
    <x v="1"/>
    <s v="No"/>
    <s v="No"/>
    <s v="Yes"/>
    <n v="1"/>
    <s v="No"/>
    <d v="2003-05-23T00:00:00"/>
    <x v="2038"/>
    <x v="1"/>
    <s v="tier - 1"/>
    <x v="1"/>
  </r>
  <r>
    <s v="Id2040"/>
    <s v="Wagoner, Ms.  Emily G"/>
    <n v="32.119999999999997"/>
    <x v="0"/>
    <n v="5.33"/>
    <x v="2"/>
    <s v="No"/>
    <s v="yes"/>
    <s v="No"/>
    <n v="1"/>
    <s v="No"/>
    <d v="2004-04-04T00:00:00"/>
    <x v="2039"/>
    <x v="1"/>
    <s v="tier - 3"/>
    <x v="0"/>
  </r>
  <r>
    <s v="Id2041"/>
    <s v="Thomas, Mr.  Malcolm"/>
    <n v="27.36"/>
    <x v="1"/>
    <n v="6.22"/>
    <x v="1"/>
    <s v="No"/>
    <s v="No"/>
    <s v="No"/>
    <n v="0"/>
    <s v="No"/>
    <d v="1999-03-24T00:00:00"/>
    <x v="2040"/>
    <x v="1"/>
    <s v="tier - 3"/>
    <x v="1"/>
  </r>
  <r>
    <s v="Id2042"/>
    <s v="Goffi, Mr.  Danilo"/>
    <n v="17.385000000000002"/>
    <x v="3"/>
    <n v="5.84"/>
    <x v="1"/>
    <s v="No"/>
    <s v="No"/>
    <s v="No"/>
    <n v="0"/>
    <s v="No"/>
    <d v="1999-03-01T00:00:00"/>
    <x v="2041"/>
    <x v="1"/>
    <s v="tier - 1"/>
    <x v="1"/>
  </r>
  <r>
    <s v="Id2043"/>
    <s v="Salovaara, Mr.  Mikko"/>
    <n v="30.13"/>
    <x v="0"/>
    <n v="5.71"/>
    <x v="1"/>
    <s v="No"/>
    <s v="yes"/>
    <s v="No"/>
    <n v="1"/>
    <s v="No"/>
    <d v="2004-12-14T00:00:00"/>
    <x v="2042"/>
    <x v="1"/>
    <s v="tier - 1"/>
    <x v="14"/>
  </r>
  <r>
    <s v="Id2044"/>
    <s v="Reid, Ms.  Paula C."/>
    <n v="25.44"/>
    <x v="1"/>
    <n v="6.04"/>
    <x v="1"/>
    <s v="Yes"/>
    <s v="No"/>
    <s v="Yes"/>
    <n v="1"/>
    <s v="No"/>
    <d v="1997-11-10T00:00:00"/>
    <x v="2043"/>
    <x v="1"/>
    <s v="tier - 1"/>
    <x v="1"/>
  </r>
  <r>
    <s v="Id2045"/>
    <s v="Allan, Ms.  Kirsten N."/>
    <n v="39.805"/>
    <x v="0"/>
    <n v="4.38"/>
    <x v="2"/>
    <s v="No"/>
    <s v="yes"/>
    <s v="No"/>
    <n v="1"/>
    <s v="No"/>
    <d v="2000-10-11T00:00:00"/>
    <x v="2044"/>
    <x v="1"/>
    <s v="tier - 1"/>
    <x v="2"/>
  </r>
  <r>
    <s v="Id2046"/>
    <s v="McLaughlin, Ms.  Christy"/>
    <n v="30.4"/>
    <x v="0"/>
    <n v="5.56"/>
    <x v="2"/>
    <s v="Yes"/>
    <s v="yes"/>
    <s v="No"/>
    <n v="1"/>
    <s v="No"/>
    <d v="2000-09-03T00:00:00"/>
    <x v="2045"/>
    <x v="1"/>
    <s v="tier - 3"/>
    <x v="2"/>
  </r>
  <r>
    <s v="Id2047"/>
    <s v="Lee, Ms.  Jennifer"/>
    <n v="23.18"/>
    <x v="2"/>
    <n v="4.24"/>
    <x v="2"/>
    <s v="No"/>
    <s v="yes"/>
    <s v="No"/>
    <n v="1"/>
    <s v="No"/>
    <d v="2000-08-17T00:00:00"/>
    <x v="2046"/>
    <x v="1"/>
    <s v="tier - 3"/>
    <x v="2"/>
  </r>
  <r>
    <s v="Id2048"/>
    <s v="Tang, Ms.  Jingjing"/>
    <n v="39.615000000000002"/>
    <x v="0"/>
    <n v="6.32"/>
    <x v="1"/>
    <s v="No"/>
    <s v="No"/>
    <s v="Yes"/>
    <n v="1"/>
    <s v="No"/>
    <d v="2003-07-03T00:00:00"/>
    <x v="2047"/>
    <x v="1"/>
    <s v="tier - 3"/>
    <x v="1"/>
  </r>
  <r>
    <s v="Id2049"/>
    <s v="Kennedy, Mr.  Morgan"/>
    <n v="30.59"/>
    <x v="0"/>
    <n v="6.3"/>
    <x v="1"/>
    <s v="Yes"/>
    <s v="No"/>
    <s v="Yes"/>
    <n v="1"/>
    <s v="No"/>
    <d v="1997-06-06T00:00:00"/>
    <x v="2048"/>
    <x v="2"/>
    <s v="tier - 3"/>
    <x v="4"/>
  </r>
  <r>
    <s v="Id2050"/>
    <s v="Condon, Mr.  Patrick J."/>
    <n v="16.72"/>
    <x v="3"/>
    <n v="4.38"/>
    <x v="2"/>
    <s v="Yes"/>
    <s v="No"/>
    <s v="No"/>
    <n v="1"/>
    <s v="No"/>
    <d v="1988-05-20T00:00:00"/>
    <x v="2049"/>
    <x v="1"/>
    <s v="tier - 2"/>
    <x v="0"/>
  </r>
  <r>
    <s v="Id2051"/>
    <s v="Chepkwony, Mr.  Frankline"/>
    <n v="26.22"/>
    <x v="1"/>
    <n v="4.6500000000000004"/>
    <x v="2"/>
    <s v="Yes"/>
    <s v="No"/>
    <s v="Yes"/>
    <n v="1"/>
    <s v="No"/>
    <d v="1997-04-30T00:00:00"/>
    <x v="2050"/>
    <x v="0"/>
    <s v="tier - 3"/>
    <x v="7"/>
  </r>
  <r>
    <s v="Id2052"/>
    <s v="Rodriguez, Ms.  Laura T."/>
    <n v="31.824999999999999"/>
    <x v="0"/>
    <n v="4.7"/>
    <x v="2"/>
    <s v="No"/>
    <s v="No"/>
    <s v="Yes"/>
    <n v="1"/>
    <s v="No"/>
    <d v="2003-03-06T00:00:00"/>
    <x v="2051"/>
    <x v="1"/>
    <s v="tier - 2"/>
    <x v="1"/>
  </r>
  <r>
    <s v="Id2053"/>
    <s v="Szynkarczuk, Ms.  Natalia"/>
    <n v="25.745000000000001"/>
    <x v="1"/>
    <n v="4.34"/>
    <x v="2"/>
    <s v="No"/>
    <s v="No"/>
    <s v="Yes"/>
    <n v="1"/>
    <s v="No"/>
    <d v="2003-02-01T00:00:00"/>
    <x v="2052"/>
    <x v="1"/>
    <s v="tier - 3"/>
    <x v="1"/>
  </r>
  <r>
    <s v="Id2054"/>
    <s v="Brill, Ms.  Jennifer L."/>
    <n v="24.605"/>
    <x v="2"/>
    <n v="5.62"/>
    <x v="2"/>
    <s v="No"/>
    <s v="No"/>
    <s v="Yes"/>
    <n v="1"/>
    <s v="No"/>
    <d v="2003-01-21T00:00:00"/>
    <x v="2053"/>
    <x v="1"/>
    <s v="tier - 2"/>
    <x v="1"/>
  </r>
  <r>
    <s v="Id2055"/>
    <s v="Adams, Ms.  Brooke"/>
    <n v="24.51"/>
    <x v="2"/>
    <n v="4.24"/>
    <x v="2"/>
    <s v="No"/>
    <s v="No"/>
    <s v="Yes"/>
    <n v="1"/>
    <s v="No"/>
    <d v="2003-12-17T00:00:00"/>
    <x v="2054"/>
    <x v="1"/>
    <s v="tier - 2"/>
    <x v="1"/>
  </r>
  <r>
    <s v="Id2056"/>
    <s v="Nunn, Mr.  Jeremy M"/>
    <n v="31.065000000000001"/>
    <x v="0"/>
    <n v="4.57"/>
    <x v="2"/>
    <s v="Yes"/>
    <s v="No"/>
    <s v="No"/>
    <n v="0"/>
    <s v="No"/>
    <d v="1996-11-13T00:00:00"/>
    <x v="2055"/>
    <x v="1"/>
    <s v="tier - 1"/>
    <x v="1"/>
  </r>
  <r>
    <s v="Id2057"/>
    <s v="Blair, Ms.  Megan L."/>
    <n v="28.12"/>
    <x v="1"/>
    <n v="5.05"/>
    <x v="2"/>
    <s v="No"/>
    <s v="No"/>
    <s v="No"/>
    <n v="0"/>
    <s v="No"/>
    <d v="1999-10-11T00:00:00"/>
    <x v="2056"/>
    <x v="1"/>
    <s v="tier - 2"/>
    <x v="1"/>
  </r>
  <r>
    <s v="Id2058"/>
    <s v="Sharkey, Mr.  Bryan"/>
    <n v="38.06"/>
    <x v="0"/>
    <n v="6.16"/>
    <x v="1"/>
    <s v="No"/>
    <s v="No"/>
    <s v="No"/>
    <n v="0"/>
    <s v="No"/>
    <d v="1994-09-02T00:00:00"/>
    <x v="2057"/>
    <x v="2"/>
    <s v="tier - 2"/>
    <x v="0"/>
  </r>
  <r>
    <s v="Id2059"/>
    <s v="Scalard, Ms.  Marny"/>
    <n v="24.96"/>
    <x v="1"/>
    <n v="4.57"/>
    <x v="2"/>
    <s v="No"/>
    <s v="No"/>
    <s v="No"/>
    <n v="0"/>
    <s v="No"/>
    <d v="1994-08-17T00:00:00"/>
    <x v="2058"/>
    <x v="1"/>
    <s v="tier - 2"/>
    <x v="0"/>
  </r>
  <r>
    <s v="Id2060"/>
    <s v="Burget, Mr.  Marc"/>
    <n v="17.670000000000002"/>
    <x v="3"/>
    <n v="5.53"/>
    <x v="2"/>
    <s v="Yes"/>
    <s v="No"/>
    <s v="No"/>
    <n v="0"/>
    <s v="No"/>
    <d v="1996-07-05T00:00:00"/>
    <x v="2059"/>
    <x v="2"/>
    <s v="tier - 2"/>
    <x v="1"/>
  </r>
  <r>
    <s v="Id2061"/>
    <s v="English, Mr.  Benjamin L"/>
    <n v="31.35"/>
    <x v="0"/>
    <n v="5.84"/>
    <x v="1"/>
    <s v="No"/>
    <s v="yes"/>
    <s v="No"/>
    <n v="1"/>
    <s v="No"/>
    <d v="2000-06-09T00:00:00"/>
    <x v="2060"/>
    <x v="1"/>
    <s v="tier - 1"/>
    <x v="1"/>
  </r>
  <r>
    <s v="Id2062"/>
    <s v="Hampton, Mr.  Rob G"/>
    <n v="28.31"/>
    <x v="1"/>
    <n v="6.41"/>
    <x v="0"/>
    <s v="No"/>
    <s v="yes"/>
    <s v="No"/>
    <n v="1"/>
    <s v="No"/>
    <d v="2000-05-24T00:00:00"/>
    <x v="2061"/>
    <x v="1"/>
    <s v="tier - 2"/>
    <x v="1"/>
  </r>
  <r>
    <s v="Id2063"/>
    <s v="Flynn, Ms.  Stefanie A"/>
    <n v="30.3"/>
    <x v="0"/>
    <n v="4.7300000000000004"/>
    <x v="2"/>
    <s v="Yes"/>
    <s v="No"/>
    <s v="Yes"/>
    <n v="1"/>
    <s v="No"/>
    <d v="1997-04-26T00:00:00"/>
    <x v="2062"/>
    <x v="1"/>
    <s v="tier - 1"/>
    <x v="3"/>
  </r>
  <r>
    <s v="Id2064"/>
    <s v="Knast, Ms.  Stephanie"/>
    <n v="26.4"/>
    <x v="1"/>
    <n v="6.22"/>
    <x v="1"/>
    <s v="Yes"/>
    <s v="No"/>
    <s v="No"/>
    <n v="0"/>
    <s v="No"/>
    <d v="2001-03-26T00:00:00"/>
    <x v="2063"/>
    <x v="1"/>
    <s v="tier - 1"/>
    <x v="3"/>
  </r>
  <r>
    <s v="Id2065"/>
    <s v="Lucas, Ms.  Caroline F."/>
    <n v="22.135000000000002"/>
    <x v="2"/>
    <n v="4.46"/>
    <x v="2"/>
    <s v="Yes"/>
    <s v="No"/>
    <s v="No"/>
    <n v="0"/>
    <s v="No"/>
    <d v="2001-02-28T00:00:00"/>
    <x v="2064"/>
    <x v="1"/>
    <s v="tier - 2"/>
    <x v="2"/>
  </r>
  <r>
    <s v="Id2066"/>
    <s v="Thomas, Ms.  Julia J."/>
    <n v="17.399999999999999"/>
    <x v="3"/>
    <n v="4.5"/>
    <x v="2"/>
    <s v="Yes"/>
    <s v="No"/>
    <s v="No"/>
    <n v="0"/>
    <s v="No"/>
    <d v="2001-01-15T00:00:00"/>
    <x v="2065"/>
    <x v="1"/>
    <s v="tier - 3"/>
    <x v="3"/>
  </r>
  <r>
    <s v="Id2067"/>
    <s v="Cherewatti, Mr.  Jack"/>
    <n v="28.06"/>
    <x v="1"/>
    <n v="8.93"/>
    <x v="0"/>
    <s v="No"/>
    <s v="No"/>
    <s v="No"/>
    <n v="0"/>
    <s v="No"/>
    <d v="2002-12-20T00:00:00"/>
    <x v="2066"/>
    <x v="1"/>
    <s v="tier - 2"/>
    <x v="14"/>
  </r>
  <r>
    <s v="Id2068"/>
    <s v="Olle, Mr.  Bernat"/>
    <n v="31.13"/>
    <x v="0"/>
    <n v="11.02"/>
    <x v="0"/>
    <s v="No"/>
    <s v="No"/>
    <s v="No"/>
    <n v="0"/>
    <s v="No"/>
    <d v="2002-11-11T00:00:00"/>
    <x v="2067"/>
    <x v="1"/>
    <s v="tier - 3"/>
    <x v="0"/>
  </r>
  <r>
    <s v="Id2069"/>
    <s v="Hamsi, Mr.  Hicham"/>
    <n v="18.46"/>
    <x v="3"/>
    <n v="5.25"/>
    <x v="2"/>
    <s v="No"/>
    <s v="No"/>
    <s v="No"/>
    <n v="0"/>
    <s v="No"/>
    <d v="1991-10-17T00:00:00"/>
    <x v="2068"/>
    <x v="1"/>
    <s v="tier - 1"/>
    <x v="0"/>
  </r>
  <r>
    <s v="Id2070"/>
    <s v="Finnegan, Ms.  Sarah"/>
    <n v="17.3"/>
    <x v="3"/>
    <n v="4.75"/>
    <x v="2"/>
    <s v="No"/>
    <s v="No"/>
    <s v="No"/>
    <n v="0"/>
    <s v="No"/>
    <d v="1990-09-01T00:00:00"/>
    <x v="2069"/>
    <x v="1"/>
    <s v="tier - 2"/>
    <x v="0"/>
  </r>
  <r>
    <s v="Id2071"/>
    <s v="Walsh, Mr.  Anthony S"/>
    <n v="35.625"/>
    <x v="0"/>
    <n v="4.68"/>
    <x v="2"/>
    <s v="Yes"/>
    <s v="No"/>
    <s v="Yes"/>
    <n v="1"/>
    <s v="No"/>
    <d v="1997-08-28T00:00:00"/>
    <x v="2070"/>
    <x v="2"/>
    <s v="tier - 3"/>
    <x v="1"/>
  </r>
  <r>
    <s v="Id2072"/>
    <s v="Villa, Ms.  Elisabetta"/>
    <n v="20.234999999999999"/>
    <x v="2"/>
    <n v="6.17"/>
    <x v="1"/>
    <s v="Yes"/>
    <s v="yes"/>
    <s v="No"/>
    <n v="2"/>
    <s v="No"/>
    <d v="2000-07-25T00:00:00"/>
    <x v="2071"/>
    <x v="1"/>
    <s v="tier - 3"/>
    <x v="1"/>
  </r>
  <r>
    <s v="Id2073"/>
    <s v="Cable, Mr.  Trevor N."/>
    <n v="27.55"/>
    <x v="1"/>
    <n v="4.5599999999999996"/>
    <x v="2"/>
    <s v="Yes"/>
    <s v="No"/>
    <s v="Yes"/>
    <n v="1"/>
    <s v="No"/>
    <d v="1997-06-02T00:00:00"/>
    <x v="2072"/>
    <x v="2"/>
    <s v="tier - 1"/>
    <x v="1"/>
  </r>
  <r>
    <s v="Id2074"/>
    <s v="Eiring, Ms.  Nancy"/>
    <n v="17.97"/>
    <x v="3"/>
    <n v="6.3"/>
    <x v="1"/>
    <s v="No"/>
    <s v="No"/>
    <s v="No"/>
    <n v="0"/>
    <s v="No"/>
    <d v="1991-05-05T00:00:00"/>
    <x v="2073"/>
    <x v="1"/>
    <s v="tier - 1"/>
    <x v="0"/>
  </r>
  <r>
    <s v="Id2075"/>
    <s v="Connor, Ms.  Allison R."/>
    <n v="29.98"/>
    <x v="0"/>
    <n v="6.03"/>
    <x v="1"/>
    <s v="No"/>
    <s v="yes"/>
    <s v="No"/>
    <n v="1"/>
    <s v="No"/>
    <d v="2004-04-06T00:00:00"/>
    <x v="2074"/>
    <x v="1"/>
    <s v="tier - 2"/>
    <x v="1"/>
  </r>
  <r>
    <s v="Id2076"/>
    <s v="Friedman, Mr.  Robert J."/>
    <n v="33.659999999999997"/>
    <x v="0"/>
    <n v="4.2"/>
    <x v="2"/>
    <s v="Yes"/>
    <s v="No"/>
    <s v="No"/>
    <n v="1"/>
    <s v="No"/>
    <d v="1995-03-15T00:00:00"/>
    <x v="2075"/>
    <x v="2"/>
    <s v="tier - 3"/>
    <x v="0"/>
  </r>
  <r>
    <s v="Id2077"/>
    <s v="Croker, Mr.  Nicholas"/>
    <n v="32.67"/>
    <x v="0"/>
    <n v="5.61"/>
    <x v="2"/>
    <s v="Yes"/>
    <s v="No"/>
    <s v="No"/>
    <n v="1"/>
    <s v="No"/>
    <d v="1995-02-09T00:00:00"/>
    <x v="2076"/>
    <x v="2"/>
    <s v="tier - 3"/>
    <x v="0"/>
  </r>
  <r>
    <s v="Id2078"/>
    <s v="Beganics, Mr.  Kevin L"/>
    <n v="30.5"/>
    <x v="0"/>
    <n v="5.88"/>
    <x v="1"/>
    <s v="Yes"/>
    <s v="No"/>
    <s v="No"/>
    <n v="1"/>
    <s v="No"/>
    <d v="1995-01-14T00:00:00"/>
    <x v="2077"/>
    <x v="2"/>
    <s v="tier - 1"/>
    <x v="3"/>
  </r>
  <r>
    <s v="Id2079"/>
    <s v="Huberty, Mr.  Bryan"/>
    <n v="23.1"/>
    <x v="2"/>
    <n v="5.92"/>
    <x v="1"/>
    <s v="Yes"/>
    <s v="No"/>
    <s v="No"/>
    <n v="1"/>
    <s v="No"/>
    <d v="1995-12-06T00:00:00"/>
    <x v="2078"/>
    <x v="2"/>
    <s v="tier - 2"/>
    <x v="0"/>
  </r>
  <r>
    <s v="Id2080"/>
    <s v="Jacobs, Ms.  Janae N."/>
    <n v="39.49"/>
    <x v="0"/>
    <n v="4.8099999999999996"/>
    <x v="2"/>
    <s v="No"/>
    <s v="No"/>
    <s v="No"/>
    <n v="1"/>
    <s v="No"/>
    <d v="1998-11-20T00:00:00"/>
    <x v="2079"/>
    <x v="1"/>
    <s v="tier - 2"/>
    <x v="0"/>
  </r>
  <r>
    <s v="Id2081"/>
    <s v="Hazlehurst, Ms.  Audrey"/>
    <n v="33.99"/>
    <x v="0"/>
    <n v="4.55"/>
    <x v="2"/>
    <s v="No"/>
    <s v="No"/>
    <s v="No"/>
    <n v="1"/>
    <s v="No"/>
    <d v="1998-10-02T00:00:00"/>
    <x v="2080"/>
    <x v="1"/>
    <s v="tier - 3"/>
    <x v="0"/>
  </r>
  <r>
    <s v="Id2082"/>
    <s v="Marin, Ms.  Laura"/>
    <n v="27.72"/>
    <x v="1"/>
    <n v="6.43"/>
    <x v="0"/>
    <s v="No"/>
    <s v="No"/>
    <s v="No"/>
    <n v="1"/>
    <s v="No"/>
    <d v="1998-09-17T00:00:00"/>
    <x v="2081"/>
    <x v="1"/>
    <s v="tier - 3"/>
    <x v="0"/>
  </r>
  <r>
    <s v="Id2083"/>
    <s v="Dear, Ms.  Nicole F"/>
    <n v="30.59"/>
    <x v="0"/>
    <n v="11.62"/>
    <x v="0"/>
    <s v="No"/>
    <s v="No"/>
    <s v="No"/>
    <n v="0"/>
    <s v="No"/>
    <d v="2002-08-11T00:00:00"/>
    <x v="2082"/>
    <x v="1"/>
    <s v="tier - 2"/>
    <x v="2"/>
  </r>
  <r>
    <s v="Id2084"/>
    <s v="Lederer, Ms.  Krista L"/>
    <n v="22.6"/>
    <x v="2"/>
    <n v="6.04"/>
    <x v="1"/>
    <s v="No"/>
    <s v="No"/>
    <s v="No"/>
    <n v="1"/>
    <s v="No"/>
    <d v="1998-07-19T00:00:00"/>
    <x v="2083"/>
    <x v="1"/>
    <s v="tier - 1"/>
    <x v="3"/>
  </r>
  <r>
    <s v="Id2085"/>
    <s v="Robson, Ms.  Denise"/>
    <n v="28.785"/>
    <x v="1"/>
    <n v="8.82"/>
    <x v="0"/>
    <s v="No"/>
    <s v="No"/>
    <s v="No"/>
    <n v="0"/>
    <s v="No"/>
    <d v="2002-06-29T00:00:00"/>
    <x v="2084"/>
    <x v="1"/>
    <s v="tier - 1"/>
    <x v="2"/>
  </r>
  <r>
    <s v="Id2086"/>
    <s v="Galvan, Mr.  Ariel"/>
    <n v="50.38"/>
    <x v="0"/>
    <n v="5.8"/>
    <x v="1"/>
    <s v="No"/>
    <s v="No"/>
    <s v="No"/>
    <n v="0"/>
    <s v="No"/>
    <d v="1999-05-21T00:00:00"/>
    <x v="2085"/>
    <x v="1"/>
    <s v="tier - 2"/>
    <x v="0"/>
  </r>
  <r>
    <s v="Id2087"/>
    <s v="Walsh, Mr.  Jeremy"/>
    <n v="35.200000000000003"/>
    <x v="0"/>
    <n v="4.28"/>
    <x v="2"/>
    <s v="No"/>
    <s v="No"/>
    <s v="No"/>
    <n v="0"/>
    <s v="No"/>
    <d v="1999-04-12T00:00:00"/>
    <x v="2086"/>
    <x v="1"/>
    <s v="tier - 2"/>
    <x v="3"/>
  </r>
  <r>
    <s v="Id2088"/>
    <s v="Teeuwen, Ms.  Rosalie"/>
    <n v="35.72"/>
    <x v="0"/>
    <n v="5.5"/>
    <x v="2"/>
    <s v="Yes"/>
    <s v="No"/>
    <s v="No"/>
    <n v="0"/>
    <s v="No"/>
    <d v="2001-03-03T00:00:00"/>
    <x v="2087"/>
    <x v="1"/>
    <s v="tier - 3"/>
    <x v="1"/>
  </r>
  <r>
    <s v="Id2089"/>
    <s v="List, Mr.  Jay"/>
    <n v="24.51"/>
    <x v="2"/>
    <n v="4.6900000000000004"/>
    <x v="2"/>
    <s v="No"/>
    <s v="No"/>
    <s v="No"/>
    <n v="0"/>
    <s v="No"/>
    <d v="1999-02-10T00:00:00"/>
    <x v="2088"/>
    <x v="1"/>
    <s v="tier - 1"/>
    <x v="9"/>
  </r>
  <r>
    <s v="Id2090"/>
    <s v="Shafar, Mr.  Vitaliy"/>
    <n v="23.844999999999999"/>
    <x v="2"/>
    <n v="4.43"/>
    <x v="2"/>
    <s v="No"/>
    <s v="No"/>
    <s v="No"/>
    <n v="0"/>
    <s v="No"/>
    <d v="1999-01-17T00:00:00"/>
    <x v="2089"/>
    <x v="1"/>
    <s v="tier - 1"/>
    <x v="7"/>
  </r>
  <r>
    <s v="Id2091"/>
    <s v="Copenhaver, Mr.  Benjamin W."/>
    <n v="15.68"/>
    <x v="3"/>
    <n v="6.16"/>
    <x v="1"/>
    <s v="Yes"/>
    <s v="No"/>
    <s v="No"/>
    <n v="1"/>
    <s v="No"/>
    <d v="1988-12-12T00:00:00"/>
    <x v="2090"/>
    <x v="1"/>
    <s v="tier - 2"/>
    <x v="0"/>
  </r>
  <r>
    <s v="Id2092"/>
    <s v="Stump, Mr.  Jesse"/>
    <n v="32.395000000000003"/>
    <x v="0"/>
    <n v="6.66"/>
    <x v="0"/>
    <s v="No"/>
    <s v="No"/>
    <s v="No"/>
    <n v="0"/>
    <s v="No"/>
    <d v="2002-11-05T00:00:00"/>
    <x v="2091"/>
    <x v="1"/>
    <s v="tier - 1"/>
    <x v="1"/>
  </r>
  <r>
    <s v="Id2093"/>
    <s v="Wehrman, Mr.  Mark"/>
    <n v="23.655000000000001"/>
    <x v="2"/>
    <n v="5.92"/>
    <x v="1"/>
    <s v="No"/>
    <s v="No"/>
    <s v="No"/>
    <n v="1"/>
    <s v="No"/>
    <d v="1998-10-21T00:00:00"/>
    <x v="2092"/>
    <x v="2"/>
    <s v="tier - 3"/>
    <x v="1"/>
  </r>
  <r>
    <s v="Id2094"/>
    <s v="Sischo, Ms.  Lauren"/>
    <n v="28.4"/>
    <x v="1"/>
    <n v="5.97"/>
    <x v="1"/>
    <s v="No"/>
    <s v="No"/>
    <s v="Yes"/>
    <n v="1"/>
    <s v="No"/>
    <d v="2003-09-18T00:00:00"/>
    <x v="2093"/>
    <x v="1"/>
    <s v="tier - 3"/>
    <x v="3"/>
  </r>
  <r>
    <s v="Id2095"/>
    <s v="Fonti, Mr.  Massimiliano"/>
    <n v="35.42"/>
    <x v="0"/>
    <n v="4.6399999999999997"/>
    <x v="2"/>
    <s v="Yes"/>
    <s v="No"/>
    <s v="No"/>
    <n v="0"/>
    <s v="No"/>
    <d v="1996-08-17T00:00:00"/>
    <x v="2094"/>
    <x v="1"/>
    <s v="tier - 1"/>
    <x v="0"/>
  </r>
  <r>
    <s v="Id2096"/>
    <s v="Merlis, Mr.  Josh"/>
    <n v="26.18"/>
    <x v="1"/>
    <n v="6.12"/>
    <x v="1"/>
    <s v="No"/>
    <s v="yes"/>
    <s v="No"/>
    <n v="1"/>
    <s v="No"/>
    <d v="2004-07-06T00:00:00"/>
    <x v="2095"/>
    <x v="1"/>
    <s v="tier - 3"/>
    <x v="0"/>
  </r>
  <r>
    <s v="Id2097"/>
    <s v="Hasegawa, Mr.  Kiyokatsu"/>
    <n v="20.8"/>
    <x v="2"/>
    <n v="4.87"/>
    <x v="2"/>
    <s v="Yes"/>
    <s v="No"/>
    <s v="No"/>
    <n v="0"/>
    <s v="No"/>
    <d v="1996-06-28T00:00:00"/>
    <x v="2096"/>
    <x v="0"/>
    <s v="tier - 2"/>
    <x v="3"/>
  </r>
  <r>
    <s v="Id2098"/>
    <s v="Haselden, Ms.  Amanda L"/>
    <n v="15.82"/>
    <x v="3"/>
    <n v="4.5999999999999996"/>
    <x v="2"/>
    <s v="No"/>
    <s v="No"/>
    <s v="No"/>
    <n v="0"/>
    <s v="No"/>
    <d v="1989-05-05T00:00:00"/>
    <x v="2097"/>
    <x v="1"/>
    <s v="tier - 1"/>
    <x v="0"/>
  </r>
  <r>
    <s v="Id2099"/>
    <s v="Simonson, Mr.  Matthew"/>
    <n v="17.670000000000002"/>
    <x v="3"/>
    <n v="4.78"/>
    <x v="2"/>
    <s v="No"/>
    <s v="No"/>
    <s v="No"/>
    <n v="0"/>
    <s v="No"/>
    <d v="1991-04-16T00:00:00"/>
    <x v="2098"/>
    <x v="1"/>
    <s v="tier - 1"/>
    <x v="0"/>
  </r>
  <r>
    <s v="Id2100"/>
    <s v="Montag, Ms.  Julia M"/>
    <n v="31.92"/>
    <x v="0"/>
    <n v="11.05"/>
    <x v="0"/>
    <s v="No"/>
    <s v="No"/>
    <s v="No"/>
    <n v="0"/>
    <s v="No"/>
    <d v="2002-03-12T00:00:00"/>
    <x v="2099"/>
    <x v="1"/>
    <s v="tier - 1"/>
    <x v="1"/>
  </r>
  <r>
    <s v="Id2101"/>
    <s v="Deroian, Ms.  Rhea"/>
    <n v="28.975000000000001"/>
    <x v="1"/>
    <n v="7.62"/>
    <x v="0"/>
    <s v="No"/>
    <s v="No"/>
    <s v="No"/>
    <n v="0"/>
    <s v="No"/>
    <d v="2002-02-15T00:00:00"/>
    <x v="2100"/>
    <x v="1"/>
    <s v="tier - 1"/>
    <x v="1"/>
  </r>
  <r>
    <s v="Id2102"/>
    <s v="Goetz, Mr.  Justin"/>
    <n v="31.73"/>
    <x v="0"/>
    <n v="4.78"/>
    <x v="2"/>
    <s v="Yes"/>
    <s v="yes"/>
    <s v="No"/>
    <n v="2"/>
    <s v="No"/>
    <d v="2000-01-11T00:00:00"/>
    <x v="2101"/>
    <x v="1"/>
    <s v="tier - 3"/>
    <x v="4"/>
  </r>
  <r>
    <s v="Id2103"/>
    <s v="Brady, Mr.  Shamus M."/>
    <n v="28.88"/>
    <x v="1"/>
    <n v="6.09"/>
    <x v="1"/>
    <s v="Yes"/>
    <s v="yes"/>
    <s v="No"/>
    <n v="2"/>
    <s v="No"/>
    <d v="2000-12-30T00:00:00"/>
    <x v="2102"/>
    <x v="1"/>
    <s v="tier - 2"/>
    <x v="11"/>
  </r>
  <r>
    <s v="Id2104"/>
    <s v="Moran, Mr.  Mike"/>
    <n v="25.555"/>
    <x v="1"/>
    <n v="5.1100000000000003"/>
    <x v="2"/>
    <s v="No"/>
    <s v="No"/>
    <s v="Yes"/>
    <n v="1"/>
    <s v="No"/>
    <d v="2003-11-10T00:00:00"/>
    <x v="2103"/>
    <x v="1"/>
    <s v="tier - 3"/>
    <x v="1"/>
  </r>
  <r>
    <s v="Id2105"/>
    <s v="Strickler, Ms.  Mary Beth"/>
    <n v="37.29"/>
    <x v="0"/>
    <n v="4.46"/>
    <x v="2"/>
    <s v="No"/>
    <s v="yes"/>
    <s v="No"/>
    <n v="1"/>
    <s v="No"/>
    <d v="2004-10-12T00:00:00"/>
    <x v="2104"/>
    <x v="1"/>
    <s v="tier - 1"/>
    <x v="0"/>
  </r>
  <r>
    <s v="Id2106"/>
    <s v="Simone, Ms.  Erin"/>
    <n v="40.28"/>
    <x v="0"/>
    <n v="6.11"/>
    <x v="1"/>
    <s v="No"/>
    <s v="yes"/>
    <s v="No"/>
    <n v="1"/>
    <s v="No"/>
    <d v="2004-09-25T00:00:00"/>
    <x v="2105"/>
    <x v="1"/>
    <s v="tier - 1"/>
    <x v="2"/>
  </r>
  <r>
    <s v="Id2107"/>
    <s v="Von Rock, Ms.  Hallie"/>
    <n v="40.185000000000002"/>
    <x v="0"/>
    <n v="4.66"/>
    <x v="2"/>
    <s v="No"/>
    <s v="yes"/>
    <s v="No"/>
    <n v="1"/>
    <s v="No"/>
    <d v="2004-08-13T00:00:00"/>
    <x v="2106"/>
    <x v="1"/>
    <s v="tier - 1"/>
    <x v="2"/>
  </r>
  <r>
    <s v="Id2108"/>
    <s v="Woodard, Ms.  Paige P"/>
    <n v="23.57"/>
    <x v="2"/>
    <n v="6.14"/>
    <x v="1"/>
    <s v="No"/>
    <s v="No"/>
    <s v="No"/>
    <n v="0"/>
    <s v="No"/>
    <d v="1994-07-17T00:00:00"/>
    <x v="2107"/>
    <x v="1"/>
    <s v="tier - 2"/>
    <x v="0"/>
  </r>
  <r>
    <s v="Id2109"/>
    <s v="Li, Ms.  Ji"/>
    <n v="35.625"/>
    <x v="0"/>
    <n v="6.21"/>
    <x v="1"/>
    <s v="No"/>
    <s v="yes"/>
    <s v="No"/>
    <n v="1"/>
    <s v="No"/>
    <d v="2004-06-27T00:00:00"/>
    <x v="2108"/>
    <x v="1"/>
    <s v="tier - 2"/>
    <x v="2"/>
  </r>
  <r>
    <s v="Id2110"/>
    <s v="Sinda, Ms.  Carissa A"/>
    <n v="33.155000000000001"/>
    <x v="0"/>
    <n v="4.5999999999999996"/>
    <x v="2"/>
    <s v="No"/>
    <s v="yes"/>
    <s v="No"/>
    <n v="1"/>
    <s v="No"/>
    <d v="2004-05-06T00:00:00"/>
    <x v="2109"/>
    <x v="1"/>
    <s v="tier - 2"/>
    <x v="2"/>
  </r>
  <r>
    <s v="Id2111"/>
    <s v="Rydland, Ms.  Mona"/>
    <n v="31.92"/>
    <x v="0"/>
    <n v="5.04"/>
    <x v="2"/>
    <s v="No"/>
    <s v="yes"/>
    <s v="No"/>
    <n v="1"/>
    <s v="No"/>
    <d v="2004-04-13T00:00:00"/>
    <x v="2110"/>
    <x v="1"/>
    <s v="tier - 3"/>
    <x v="2"/>
  </r>
  <r>
    <s v="Id2112"/>
    <s v="Vespa, Ms.  Kristin R."/>
    <n v="30.305"/>
    <x v="0"/>
    <n v="5.08"/>
    <x v="2"/>
    <s v="No"/>
    <s v="yes"/>
    <s v="No"/>
    <n v="1"/>
    <s v="No"/>
    <d v="2004-03-28T00:00:00"/>
    <x v="2111"/>
    <x v="1"/>
    <s v="tier - 2"/>
    <x v="2"/>
  </r>
  <r>
    <s v="Id2113"/>
    <s v="Meadows, Ms.  Beth"/>
    <n v="30.114999999999998"/>
    <x v="0"/>
    <n v="4.38"/>
    <x v="2"/>
    <s v="No"/>
    <s v="yes"/>
    <s v="No"/>
    <n v="1"/>
    <s v="No"/>
    <d v="2004-02-06T00:00:00"/>
    <x v="2112"/>
    <x v="1"/>
    <s v="tier - 2"/>
    <x v="2"/>
  </r>
  <r>
    <s v="Id2114"/>
    <s v="Toppen, Ms.  Allison"/>
    <n v="24.09"/>
    <x v="2"/>
    <n v="4.79"/>
    <x v="2"/>
    <s v="No"/>
    <s v="yes"/>
    <s v="No"/>
    <n v="1"/>
    <s v="No"/>
    <d v="2004-01-27T00:00:00"/>
    <x v="2113"/>
    <x v="1"/>
    <s v="tier - 3"/>
    <x v="0"/>
  </r>
  <r>
    <s v="Id2115"/>
    <s v="Ermer, Ms.  Ashley E"/>
    <n v="28.215"/>
    <x v="1"/>
    <n v="4.21"/>
    <x v="2"/>
    <s v="No"/>
    <s v="yes"/>
    <s v="No"/>
    <n v="1"/>
    <s v="No"/>
    <d v="2004-12-12T00:00:00"/>
    <x v="2114"/>
    <x v="1"/>
    <s v="tier - 2"/>
    <x v="2"/>
  </r>
  <r>
    <s v="Id2116"/>
    <s v="Dionne, Ms.  Hilary K."/>
    <n v="26.315000000000001"/>
    <x v="1"/>
    <n v="5.47"/>
    <x v="2"/>
    <s v="No"/>
    <s v="yes"/>
    <s v="No"/>
    <n v="1"/>
    <s v="No"/>
    <d v="2004-11-03T00:00:00"/>
    <x v="2115"/>
    <x v="1"/>
    <s v="tier - 1"/>
    <x v="8"/>
  </r>
  <r>
    <s v="Id2117"/>
    <s v="Stasulli, Ms.  Dominique"/>
    <n v="25.08"/>
    <x v="1"/>
    <n v="5.09"/>
    <x v="2"/>
    <s v="No"/>
    <s v="yes"/>
    <s v="No"/>
    <n v="1"/>
    <s v="No"/>
    <d v="2004-10-07T00:00:00"/>
    <x v="2116"/>
    <x v="1"/>
    <s v="tier - 3"/>
    <x v="2"/>
  </r>
  <r>
    <s v="Id2118"/>
    <s v="Duran, Mr.  Carlos I"/>
    <n v="15.41"/>
    <x v="3"/>
    <n v="5.08"/>
    <x v="2"/>
    <s v="No"/>
    <s v="No"/>
    <s v="No"/>
    <n v="0"/>
    <s v="No"/>
    <d v="1991-09-16T00:00:00"/>
    <x v="2117"/>
    <x v="1"/>
    <s v="tier - 2"/>
    <x v="1"/>
  </r>
  <r>
    <s v="Id2119"/>
    <s v="Klundt, Mr.  Matthew"/>
    <n v="23.83"/>
    <x v="2"/>
    <n v="5.68"/>
    <x v="2"/>
    <s v="No"/>
    <s v="No"/>
    <s v="No"/>
    <n v="0"/>
    <s v="No"/>
    <d v="1994-08-27T00:00:00"/>
    <x v="2118"/>
    <x v="1"/>
    <s v="tier - 2"/>
    <x v="0"/>
  </r>
  <r>
    <s v="Id2120"/>
    <s v="Waters, Ms.  Kara"/>
    <n v="36"/>
    <x v="0"/>
    <n v="4.66"/>
    <x v="2"/>
    <s v="No"/>
    <s v="yes"/>
    <s v="No"/>
    <n v="1"/>
    <s v="No"/>
    <d v="2000-07-23T00:00:00"/>
    <x v="2119"/>
    <x v="1"/>
    <s v="tier - 2"/>
    <x v="3"/>
  </r>
  <r>
    <s v="Id2121"/>
    <s v="Rusk, Ms.  Sarah S"/>
    <n v="28.82"/>
    <x v="1"/>
    <n v="5.59"/>
    <x v="2"/>
    <s v="No"/>
    <s v="yes"/>
    <s v="No"/>
    <n v="1"/>
    <s v="No"/>
    <d v="2000-06-10T00:00:00"/>
    <x v="2120"/>
    <x v="1"/>
    <s v="tier - 2"/>
    <x v="0"/>
  </r>
  <r>
    <s v="Id2122"/>
    <s v="Gersbach, Ms.  Shauna R."/>
    <n v="28.05"/>
    <x v="1"/>
    <n v="6.2"/>
    <x v="1"/>
    <s v="No"/>
    <s v="yes"/>
    <s v="No"/>
    <n v="1"/>
    <s v="No"/>
    <d v="2000-05-29T00:00:00"/>
    <x v="2121"/>
    <x v="1"/>
    <s v="tier - 3"/>
    <x v="0"/>
  </r>
  <r>
    <s v="Id2123"/>
    <s v="Taylor-Watson, Ms.  Lindsay J."/>
    <n v="27.1"/>
    <x v="1"/>
    <n v="4.45"/>
    <x v="2"/>
    <s v="No"/>
    <s v="yes"/>
    <s v="No"/>
    <n v="1"/>
    <s v="No"/>
    <d v="2000-04-22T00:00:00"/>
    <x v="2122"/>
    <x v="1"/>
    <s v="tier - 2"/>
    <x v="3"/>
  </r>
  <r>
    <s v="Id2124"/>
    <s v="Crawford, Ms.  Danya A."/>
    <n v="24.3"/>
    <x v="2"/>
    <n v="6.1"/>
    <x v="1"/>
    <s v="Yes"/>
    <s v="yes"/>
    <s v="No"/>
    <n v="1"/>
    <s v="No"/>
    <d v="2000-03-27T00:00:00"/>
    <x v="2123"/>
    <x v="1"/>
    <s v="tier - 3"/>
    <x v="3"/>
  </r>
  <r>
    <s v="Id2125"/>
    <s v="Levitsky, Ms.  Lorraine"/>
    <n v="30.72"/>
    <x v="0"/>
    <n v="6.06"/>
    <x v="1"/>
    <s v="No"/>
    <s v="yes"/>
    <s v="No"/>
    <n v="1"/>
    <s v="No"/>
    <d v="2004-02-04T00:00:00"/>
    <x v="2124"/>
    <x v="1"/>
    <s v="tier - 1"/>
    <x v="3"/>
  </r>
  <r>
    <s v="Id2126"/>
    <s v="Carroll, Ms.  Jennifer L."/>
    <n v="37.43"/>
    <x v="0"/>
    <n v="4.5599999999999996"/>
    <x v="2"/>
    <s v="No"/>
    <s v="No"/>
    <s v="Yes"/>
    <n v="1"/>
    <s v="No"/>
    <d v="2003-01-19T00:00:00"/>
    <x v="2125"/>
    <x v="1"/>
    <s v="tier - 1"/>
    <x v="1"/>
  </r>
  <r>
    <s v="Id2127"/>
    <s v="Campos, Mr.  Jesus Sr."/>
    <n v="25.74"/>
    <x v="1"/>
    <n v="6.41"/>
    <x v="0"/>
    <s v="Yes"/>
    <s v="No"/>
    <s v="Yes"/>
    <n v="1"/>
    <s v="No"/>
    <d v="1997-12-03T00:00:00"/>
    <x v="2126"/>
    <x v="2"/>
    <s v="tier - 1"/>
    <x v="0"/>
  </r>
  <r>
    <s v="Id2128"/>
    <s v="Flajslik, Ms.  Kristen"/>
    <n v="36.575000000000003"/>
    <x v="0"/>
    <n v="5.57"/>
    <x v="2"/>
    <s v="No"/>
    <s v="No"/>
    <s v="Yes"/>
    <n v="1"/>
    <s v="No"/>
    <d v="2003-11-26T00:00:00"/>
    <x v="2127"/>
    <x v="1"/>
    <s v="tier - 2"/>
    <x v="1"/>
  </r>
  <r>
    <s v="Id2129"/>
    <s v="Chua, Ms.  Catherine C."/>
    <n v="35.15"/>
    <x v="0"/>
    <n v="5.47"/>
    <x v="2"/>
    <s v="No"/>
    <s v="No"/>
    <s v="Yes"/>
    <n v="1"/>
    <s v="No"/>
    <d v="2003-10-01T00:00:00"/>
    <x v="2128"/>
    <x v="1"/>
    <s v="tier - 3"/>
    <x v="1"/>
  </r>
  <r>
    <s v="Id2130"/>
    <s v="Wiltse, Ms.  Paula"/>
    <n v="32.11"/>
    <x v="0"/>
    <n v="4.43"/>
    <x v="2"/>
    <s v="No"/>
    <s v="No"/>
    <s v="Yes"/>
    <n v="1"/>
    <s v="No"/>
    <d v="2003-09-22T00:00:00"/>
    <x v="2129"/>
    <x v="1"/>
    <s v="tier - 3"/>
    <x v="1"/>
  </r>
  <r>
    <s v="Id2131"/>
    <s v="Fisher, Ms.  Evan"/>
    <n v="30.495000000000001"/>
    <x v="0"/>
    <n v="4.95"/>
    <x v="2"/>
    <s v="No"/>
    <s v="No"/>
    <s v="Yes"/>
    <n v="1"/>
    <s v="No"/>
    <d v="2003-08-30T00:00:00"/>
    <x v="2130"/>
    <x v="1"/>
    <s v="tier - 1"/>
    <x v="1"/>
  </r>
  <r>
    <s v="Id2132"/>
    <s v="Wilzbacher, Mr.  Nathan J"/>
    <n v="29.24"/>
    <x v="1"/>
    <n v="4.04"/>
    <x v="2"/>
    <s v="No"/>
    <s v="yes"/>
    <s v="No"/>
    <n v="1"/>
    <s v="No"/>
    <d v="2004-07-04T00:00:00"/>
    <x v="2131"/>
    <x v="1"/>
    <s v="tier - 1"/>
    <x v="1"/>
  </r>
  <r>
    <s v="Id2133"/>
    <s v="Thayer, Ms.  Ashley M"/>
    <n v="22.515000000000001"/>
    <x v="2"/>
    <n v="5.93"/>
    <x v="1"/>
    <s v="No"/>
    <s v="No"/>
    <s v="Yes"/>
    <n v="1"/>
    <s v="No"/>
    <d v="2003-06-30T00:00:00"/>
    <x v="2132"/>
    <x v="1"/>
    <s v="tier - 3"/>
    <x v="1"/>
  </r>
  <r>
    <s v="Id2134"/>
    <s v="Brosseau, Mr.  Jason"/>
    <n v="15.65"/>
    <x v="3"/>
    <n v="4.2300000000000004"/>
    <x v="2"/>
    <s v="No"/>
    <s v="No"/>
    <s v="No"/>
    <n v="0"/>
    <s v="No"/>
    <d v="1989-05-21T00:00:00"/>
    <x v="2133"/>
    <x v="1"/>
    <s v="tier - 2"/>
    <x v="0"/>
  </r>
  <r>
    <s v="Id2135"/>
    <s v="Phares, Mr.  Marshall"/>
    <n v="27.36"/>
    <x v="1"/>
    <n v="5.59"/>
    <x v="2"/>
    <s v="Yes"/>
    <s v="No"/>
    <s v="No"/>
    <n v="0"/>
    <s v="No"/>
    <d v="2001-04-28T00:00:00"/>
    <x v="2134"/>
    <x v="1"/>
    <s v="tier - 1"/>
    <x v="4"/>
  </r>
  <r>
    <s v="Id2136"/>
    <s v="Curley, Mr.  Lavar"/>
    <n v="22.3"/>
    <x v="2"/>
    <n v="4.8899999999999997"/>
    <x v="2"/>
    <s v="Yes"/>
    <s v="No"/>
    <s v="No"/>
    <n v="0"/>
    <s v="No"/>
    <d v="2001-03-22T00:00:00"/>
    <x v="2135"/>
    <x v="2"/>
    <s v="tier - 2"/>
    <x v="3"/>
  </r>
  <r>
    <s v="Id2137"/>
    <s v="Johnston, Mr.  Charlie T."/>
    <n v="26.03"/>
    <x v="1"/>
    <n v="5.81"/>
    <x v="1"/>
    <s v="Yes"/>
    <s v="No"/>
    <s v="No"/>
    <n v="0"/>
    <s v="No"/>
    <d v="2001-02-14T00:00:00"/>
    <x v="2136"/>
    <x v="2"/>
    <s v="tier - 2"/>
    <x v="9"/>
  </r>
  <r>
    <s v="Id2138"/>
    <s v="Padula, Mrs.  Lauren"/>
    <n v="27.74"/>
    <x v="1"/>
    <n v="4.29"/>
    <x v="2"/>
    <s v="No"/>
    <s v="yes"/>
    <s v="No"/>
    <n v="1"/>
    <s v="No"/>
    <d v="2004-01-12T00:00:00"/>
    <x v="2137"/>
    <x v="2"/>
    <s v="tier - 2"/>
    <x v="15"/>
  </r>
  <r>
    <s v="Id2139"/>
    <s v="Gamirov, Mr.  Arthur"/>
    <n v="32.11"/>
    <x v="0"/>
    <n v="4.03"/>
    <x v="2"/>
    <s v="Yes"/>
    <s v="yes"/>
    <s v="No"/>
    <n v="2"/>
    <s v="No"/>
    <d v="2000-12-26T00:00:00"/>
    <x v="2138"/>
    <x v="2"/>
    <s v="tier - 3"/>
    <x v="1"/>
  </r>
  <r>
    <s v="Id2140"/>
    <s v="Briot, Mr.  Thomas"/>
    <n v="25.175000000000001"/>
    <x v="1"/>
    <n v="6.29"/>
    <x v="1"/>
    <s v="Yes"/>
    <s v="yes"/>
    <s v="No"/>
    <n v="2"/>
    <s v="No"/>
    <d v="2000-11-02T00:00:00"/>
    <x v="2139"/>
    <x v="2"/>
    <s v="tier - 3"/>
    <x v="1"/>
  </r>
  <r>
    <s v="Id2141"/>
    <s v="De Hueck, Ms.  Jennifer"/>
    <n v="39.49"/>
    <x v="0"/>
    <n v="4.4800000000000004"/>
    <x v="2"/>
    <s v="Yes"/>
    <s v="No"/>
    <s v="No"/>
    <n v="0"/>
    <s v="No"/>
    <d v="2001-10-04T00:00:00"/>
    <x v="2140"/>
    <x v="2"/>
    <s v="tier - 2"/>
    <x v="0"/>
  </r>
  <r>
    <s v="Id2142"/>
    <s v="Putt, Ms.  Tammy"/>
    <n v="34.869999999999997"/>
    <x v="0"/>
    <n v="5.51"/>
    <x v="2"/>
    <s v="Yes"/>
    <s v="No"/>
    <s v="No"/>
    <n v="0"/>
    <s v="No"/>
    <d v="2001-09-06T00:00:00"/>
    <x v="2141"/>
    <x v="2"/>
    <s v="tier - 2"/>
    <x v="0"/>
  </r>
  <r>
    <s v="Id2143"/>
    <s v="Deiman, Ms.  Lena"/>
    <n v="34.6"/>
    <x v="0"/>
    <n v="4.5"/>
    <x v="2"/>
    <s v="Yes"/>
    <s v="No"/>
    <s v="No"/>
    <n v="0"/>
    <s v="No"/>
    <d v="2001-08-01T00:00:00"/>
    <x v="2142"/>
    <x v="2"/>
    <s v="tier - 1"/>
    <x v="3"/>
  </r>
  <r>
    <s v="Id2144"/>
    <s v="Bonanni, Ms.  Valentina"/>
    <n v="25.8"/>
    <x v="1"/>
    <n v="6.29"/>
    <x v="1"/>
    <s v="Yes"/>
    <s v="No"/>
    <s v="No"/>
    <n v="0"/>
    <s v="No"/>
    <d v="2001-07-14T00:00:00"/>
    <x v="2143"/>
    <x v="2"/>
    <s v="tier - 2"/>
    <x v="3"/>
  </r>
  <r>
    <s v="Id2145"/>
    <s v="Stein, Mr.  Russell N."/>
    <n v="35.86"/>
    <x v="0"/>
    <n v="4.33"/>
    <x v="2"/>
    <s v="No"/>
    <s v="No"/>
    <s v="No"/>
    <n v="1"/>
    <s v="No"/>
    <d v="1998-06-14T00:00:00"/>
    <x v="2144"/>
    <x v="2"/>
    <s v="tier - 2"/>
    <x v="0"/>
  </r>
  <r>
    <s v="Id2146"/>
    <s v="Laumann, Mr.  Scott R."/>
    <n v="40.47"/>
    <x v="0"/>
    <n v="11.15"/>
    <x v="0"/>
    <s v="No"/>
    <s v="No"/>
    <s v="No"/>
    <n v="0"/>
    <s v="No"/>
    <d v="2002-05-29T00:00:00"/>
    <x v="2145"/>
    <x v="2"/>
    <s v="tier - 3"/>
    <x v="4"/>
  </r>
  <r>
    <s v="Id2147"/>
    <s v="Galaviz, Mr.  Jose Francisco Sr."/>
    <n v="32.01"/>
    <x v="0"/>
    <n v="6.45"/>
    <x v="0"/>
    <s v="No"/>
    <s v="No"/>
    <s v="No"/>
    <n v="1"/>
    <s v="No"/>
    <d v="1998-04-29T00:00:00"/>
    <x v="2146"/>
    <x v="2"/>
    <s v="tier - 1"/>
    <x v="0"/>
  </r>
  <r>
    <s v="Id2148"/>
    <s v="Piper, Mr.  Paul J"/>
    <n v="33"/>
    <x v="0"/>
    <n v="9.27"/>
    <x v="0"/>
    <s v="No"/>
    <s v="No"/>
    <s v="No"/>
    <n v="0"/>
    <s v="No"/>
    <d v="2002-03-16T00:00:00"/>
    <x v="2147"/>
    <x v="2"/>
    <s v="tier - 3"/>
    <x v="3"/>
  </r>
  <r>
    <s v="Id2149"/>
    <s v="Cantini, Mr.  Adam"/>
    <n v="29.3"/>
    <x v="1"/>
    <n v="6.15"/>
    <x v="1"/>
    <s v="No"/>
    <s v="No"/>
    <s v="No"/>
    <n v="1"/>
    <s v="No"/>
    <d v="1998-03-01T00:00:00"/>
    <x v="2148"/>
    <x v="2"/>
    <s v="tier - 1"/>
    <x v="3"/>
  </r>
  <r>
    <s v="Id2150"/>
    <s v="Hartman, Mr.  Edward J."/>
    <n v="25.8"/>
    <x v="1"/>
    <n v="4.13"/>
    <x v="2"/>
    <s v="No"/>
    <s v="No"/>
    <s v="No"/>
    <n v="1"/>
    <s v="No"/>
    <d v="1998-01-05T00:00:00"/>
    <x v="2149"/>
    <x v="2"/>
    <s v="tier - 1"/>
    <x v="3"/>
  </r>
  <r>
    <s v="Id2151"/>
    <s v="Werhane, Mr.  Patrick A."/>
    <n v="23.4"/>
    <x v="2"/>
    <n v="4.24"/>
    <x v="2"/>
    <s v="No"/>
    <s v="No"/>
    <s v="No"/>
    <n v="1"/>
    <s v="No"/>
    <d v="1998-12-28T00:00:00"/>
    <x v="2150"/>
    <x v="2"/>
    <s v="tier - 3"/>
    <x v="3"/>
  </r>
  <r>
    <s v="Id2152"/>
    <s v="Davies, Mr.  Geraint H"/>
    <n v="27.93"/>
    <x v="1"/>
    <n v="9.8800000000000008"/>
    <x v="0"/>
    <s v="No"/>
    <s v="No"/>
    <s v="No"/>
    <n v="0"/>
    <s v="No"/>
    <d v="2002-11-29T00:00:00"/>
    <x v="2151"/>
    <x v="2"/>
    <s v="tier - 2"/>
    <x v="4"/>
  </r>
  <r>
    <s v="Id2153"/>
    <s v="Hummel, Mr.  Dj"/>
    <n v="22"/>
    <x v="2"/>
    <n v="9.5"/>
    <x v="0"/>
    <s v="No"/>
    <s v="No"/>
    <s v="No"/>
    <n v="0"/>
    <s v="No"/>
    <d v="2002-10-07T00:00:00"/>
    <x v="2152"/>
    <x v="2"/>
    <s v="tier - 1"/>
    <x v="3"/>
  </r>
  <r>
    <s v="Id2154"/>
    <s v="Lutz, Mr.  Zachary A"/>
    <n v="36.86"/>
    <x v="0"/>
    <n v="4.97"/>
    <x v="2"/>
    <s v="Yes"/>
    <s v="No"/>
    <s v="No"/>
    <n v="0"/>
    <s v="No"/>
    <d v="2001-09-09T00:00:00"/>
    <x v="2153"/>
    <x v="2"/>
    <s v="tier - 2"/>
    <x v="1"/>
  </r>
  <r>
    <s v="Id2155"/>
    <s v="Waters, Mr.  Brian W."/>
    <n v="31.254999999999999"/>
    <x v="0"/>
    <n v="5.49"/>
    <x v="2"/>
    <s v="Yes"/>
    <s v="No"/>
    <s v="No"/>
    <n v="0"/>
    <s v="No"/>
    <d v="2001-08-03T00:00:00"/>
    <x v="2154"/>
    <x v="2"/>
    <s v="tier - 3"/>
    <x v="1"/>
  </r>
  <r>
    <s v="Id2156"/>
    <s v="Viglienzoni, Mr.  Joe"/>
    <n v="23.06"/>
    <x v="2"/>
    <n v="4.47"/>
    <x v="2"/>
    <s v="No"/>
    <s v="No"/>
    <s v="No"/>
    <n v="0"/>
    <s v="No"/>
    <d v="1994-07-06T00:00:00"/>
    <x v="2155"/>
    <x v="2"/>
    <s v="tier - 3"/>
    <x v="0"/>
  </r>
  <r>
    <s v="Id2157"/>
    <s v="Rathbun, Mr.  Stephen"/>
    <n v="28.975000000000001"/>
    <x v="1"/>
    <n v="4.34"/>
    <x v="2"/>
    <s v="Yes"/>
    <s v="No"/>
    <s v="No"/>
    <n v="0"/>
    <s v="No"/>
    <d v="2001-06-10T00:00:00"/>
    <x v="2156"/>
    <x v="2"/>
    <s v="tier - 1"/>
    <x v="1"/>
  </r>
  <r>
    <s v="Id2158"/>
    <s v="crane, Ms.  Ellen L."/>
    <n v="33.299999999999997"/>
    <x v="0"/>
    <n v="9.49"/>
    <x v="0"/>
    <s v="No"/>
    <s v="No"/>
    <s v="No"/>
    <n v="0"/>
    <s v="No"/>
    <d v="2002-05-21T00:00:00"/>
    <x v="2157"/>
    <x v="2"/>
    <s v="tier - 1"/>
    <x v="3"/>
  </r>
  <r>
    <s v="Id2159"/>
    <s v="Conant, Ms.  Cindy"/>
    <n v="33"/>
    <x v="0"/>
    <n v="10.16"/>
    <x v="0"/>
    <s v="No"/>
    <s v="No"/>
    <s v="No"/>
    <n v="0"/>
    <s v="No"/>
    <d v="2002-04-29T00:00:00"/>
    <x v="2158"/>
    <x v="2"/>
    <s v="tier - 2"/>
    <x v="0"/>
  </r>
  <r>
    <s v="Id2160"/>
    <s v="Huyser-Wierenga, Ms.  Abigail R."/>
    <n v="31.46"/>
    <x v="0"/>
    <n v="11.19"/>
    <x v="0"/>
    <s v="No"/>
    <s v="No"/>
    <s v="No"/>
    <n v="0"/>
    <s v="No"/>
    <d v="2002-03-29T00:00:00"/>
    <x v="2159"/>
    <x v="2"/>
    <s v="tier - 1"/>
    <x v="0"/>
  </r>
  <r>
    <s v="Id2161"/>
    <s v="Natalini, Ms.  Amy L."/>
    <n v="29.6"/>
    <x v="1"/>
    <n v="11.03"/>
    <x v="0"/>
    <s v="No"/>
    <s v="No"/>
    <s v="No"/>
    <n v="0"/>
    <s v="No"/>
    <d v="2002-02-22T00:00:00"/>
    <x v="2160"/>
    <x v="2"/>
    <s v="tier - 2"/>
    <x v="3"/>
  </r>
  <r>
    <s v="Id2162"/>
    <s v="Robbins, Ms.  Amy"/>
    <n v="22.05"/>
    <x v="2"/>
    <n v="4.43"/>
    <x v="2"/>
    <s v="Yes"/>
    <s v="No"/>
    <s v="No"/>
    <n v="0"/>
    <s v="No"/>
    <d v="1996-01-02T00:00:00"/>
    <x v="2161"/>
    <x v="2"/>
    <s v="tier - 3"/>
    <x v="1"/>
  </r>
  <r>
    <s v="Id2163"/>
    <s v="Stanislav, Mrs.  Grace H"/>
    <n v="27.06"/>
    <x v="1"/>
    <n v="6.14"/>
    <x v="1"/>
    <s v="No"/>
    <s v="yes"/>
    <s v="No"/>
    <n v="1"/>
    <s v="No"/>
    <d v="2004-12-27T00:00:00"/>
    <x v="2162"/>
    <x v="2"/>
    <s v="tier - 1"/>
    <x v="15"/>
  </r>
  <r>
    <s v="Id2164"/>
    <s v="Meyer, Ms.  Caitie J."/>
    <n v="20.49"/>
    <x v="2"/>
    <n v="4.87"/>
    <x v="2"/>
    <s v="No"/>
    <s v="No"/>
    <s v="No"/>
    <n v="0"/>
    <s v="No"/>
    <d v="1994-11-06T00:00:00"/>
    <x v="2163"/>
    <x v="2"/>
    <s v="tier - 2"/>
    <x v="1"/>
  </r>
  <r>
    <s v="Id2165"/>
    <s v="Mears, Mr.  Benjamin"/>
    <n v="28.4"/>
    <x v="1"/>
    <n v="4.3"/>
    <x v="2"/>
    <s v="No"/>
    <s v="No"/>
    <s v="Yes"/>
    <n v="1"/>
    <s v="No"/>
    <d v="2003-10-20T00:00:00"/>
    <x v="2164"/>
    <x v="2"/>
    <s v="tier - 2"/>
    <x v="3"/>
  </r>
  <r>
    <s v="Id2166"/>
    <s v="Neill, Mr.  Ian T"/>
    <n v="41.91"/>
    <x v="0"/>
    <n v="6.19"/>
    <x v="1"/>
    <s v="No"/>
    <s v="No"/>
    <s v="No"/>
    <n v="0"/>
    <s v="No"/>
    <d v="1999-09-12T00:00:00"/>
    <x v="2165"/>
    <x v="2"/>
    <s v="tier - 2"/>
    <x v="0"/>
  </r>
  <r>
    <s v="Id2167"/>
    <s v="Tola, Mr.  Tadese"/>
    <n v="24.6"/>
    <x v="2"/>
    <n v="6.19"/>
    <x v="1"/>
    <s v="No"/>
    <s v="No"/>
    <s v="Yes"/>
    <n v="1"/>
    <s v="No"/>
    <d v="2003-08-04T00:00:00"/>
    <x v="2166"/>
    <x v="2"/>
    <s v="tier - 2"/>
    <x v="3"/>
  </r>
  <r>
    <s v="Id2168"/>
    <s v="Briskman, Mr.  Jonathan"/>
    <n v="20.9"/>
    <x v="2"/>
    <n v="5.12"/>
    <x v="2"/>
    <s v="No"/>
    <s v="No"/>
    <s v="Yes"/>
    <n v="1"/>
    <s v="No"/>
    <d v="2003-07-11T00:00:00"/>
    <x v="2167"/>
    <x v="2"/>
    <s v="tier - 3"/>
    <x v="3"/>
  </r>
  <r>
    <s v="Id2169"/>
    <s v="Ritzenhein, Mr.  Dathan"/>
    <n v="34.4"/>
    <x v="0"/>
    <n v="4.04"/>
    <x v="2"/>
    <s v="No"/>
    <s v="No"/>
    <s v="No"/>
    <n v="0"/>
    <s v="No"/>
    <d v="1999-06-01T00:00:00"/>
    <x v="2168"/>
    <x v="2"/>
    <s v="tier - 2"/>
    <x v="3"/>
  </r>
  <r>
    <s v="Id2170"/>
    <s v="Malkowski, Mr.  Eric"/>
    <n v="32.56"/>
    <x v="0"/>
    <n v="5.36"/>
    <x v="2"/>
    <s v="No"/>
    <s v="No"/>
    <s v="No"/>
    <n v="0"/>
    <s v="No"/>
    <d v="1999-05-17T00:00:00"/>
    <x v="2169"/>
    <x v="2"/>
    <s v="tier - 3"/>
    <x v="0"/>
  </r>
  <r>
    <s v="Id2171"/>
    <s v="Andreyko, Ms.  Allison M"/>
    <n v="27.98"/>
    <x v="1"/>
    <n v="4.38"/>
    <x v="2"/>
    <s v="No"/>
    <s v="yes"/>
    <s v="No"/>
    <n v="1"/>
    <s v="No"/>
    <d v="2004-04-19T00:00:00"/>
    <x v="2170"/>
    <x v="2"/>
    <s v="tier - 1"/>
    <x v="1"/>
  </r>
  <r>
    <s v="Id2172"/>
    <s v="Landry, Mr.  Paul"/>
    <n v="26.51"/>
    <x v="1"/>
    <n v="4.58"/>
    <x v="2"/>
    <s v="No"/>
    <s v="No"/>
    <s v="No"/>
    <n v="0"/>
    <s v="No"/>
    <d v="1999-03-25T00:00:00"/>
    <x v="2171"/>
    <x v="2"/>
    <s v="tier - 3"/>
    <x v="0"/>
  </r>
  <r>
    <s v="Id2173"/>
    <s v="Lozier, Mr.  Aaron R"/>
    <n v="29.734999999999999"/>
    <x v="1"/>
    <n v="11.92"/>
    <x v="0"/>
    <s v="No"/>
    <s v="No"/>
    <s v="No"/>
    <n v="0"/>
    <s v="No"/>
    <d v="2002-02-13T00:00:00"/>
    <x v="2172"/>
    <x v="2"/>
    <s v="tier - 3"/>
    <x v="1"/>
  </r>
  <r>
    <s v="Id2174"/>
    <s v="O'Brien, Ms.  Caitlin H."/>
    <n v="40.5"/>
    <x v="0"/>
    <n v="5.4"/>
    <x v="2"/>
    <s v="No"/>
    <s v="No"/>
    <s v="Yes"/>
    <n v="1"/>
    <s v="No"/>
    <d v="2003-01-19T00:00:00"/>
    <x v="2173"/>
    <x v="2"/>
    <s v="tier - 1"/>
    <x v="3"/>
  </r>
  <r>
    <s v="Id2175"/>
    <s v="Rodas, Mr.  Harald E."/>
    <n v="25.64"/>
    <x v="1"/>
    <n v="4.76"/>
    <x v="2"/>
    <s v="No"/>
    <s v="No"/>
    <s v="No"/>
    <n v="1"/>
    <s v="No"/>
    <d v="1998-12-07T00:00:00"/>
    <x v="2174"/>
    <x v="2"/>
    <s v="tier - 3"/>
    <x v="0"/>
  </r>
  <r>
    <s v="Id2176"/>
    <s v="O'Connor, Ms.  Siobhan A."/>
    <n v="32.9"/>
    <x v="0"/>
    <n v="4.78"/>
    <x v="2"/>
    <s v="No"/>
    <s v="No"/>
    <s v="Yes"/>
    <n v="1"/>
    <s v="No"/>
    <d v="2003-11-26T00:00:00"/>
    <x v="2175"/>
    <x v="2"/>
    <s v="tier - 1"/>
    <x v="3"/>
  </r>
  <r>
    <s v="Id2177"/>
    <s v="White, Ms.  Andrea J."/>
    <n v="29.8"/>
    <x v="1"/>
    <n v="4.26"/>
    <x v="2"/>
    <s v="No"/>
    <s v="No"/>
    <s v="Yes"/>
    <n v="1"/>
    <s v="No"/>
    <d v="2003-10-28T00:00:00"/>
    <x v="2176"/>
    <x v="2"/>
    <s v="tier - 1"/>
    <x v="3"/>
  </r>
  <r>
    <s v="Id2178"/>
    <s v="Davenport, Ms.  Marie"/>
    <n v="28.9"/>
    <x v="1"/>
    <n v="5.85"/>
    <x v="1"/>
    <s v="No"/>
    <s v="No"/>
    <s v="Yes"/>
    <n v="1"/>
    <s v="No"/>
    <d v="2003-09-25T00:00:00"/>
    <x v="2177"/>
    <x v="2"/>
    <s v="tier - 1"/>
    <x v="3"/>
  </r>
  <r>
    <s v="Id2179"/>
    <s v="Karmen, Ms.  Rachel A."/>
    <n v="24.7"/>
    <x v="2"/>
    <n v="5.32"/>
    <x v="2"/>
    <s v="No"/>
    <s v="No"/>
    <s v="Yes"/>
    <n v="1"/>
    <s v="No"/>
    <d v="2003-08-14T00:00:00"/>
    <x v="2178"/>
    <x v="2"/>
    <s v="tier - 2"/>
    <x v="3"/>
  </r>
  <r>
    <s v="Id2180"/>
    <s v="Miller, Ms.  Emma"/>
    <n v="20.6"/>
    <x v="2"/>
    <n v="5.14"/>
    <x v="2"/>
    <s v="No"/>
    <s v="No"/>
    <s v="Yes"/>
    <n v="1"/>
    <s v="No"/>
    <d v="2003-07-09T00:00:00"/>
    <x v="2179"/>
    <x v="2"/>
    <s v="tier - 2"/>
    <x v="3"/>
  </r>
  <r>
    <s v="Id2181"/>
    <s v="Lippmann, Ms.  Kiersten"/>
    <n v="18.600000000000001"/>
    <x v="2"/>
    <n v="5"/>
    <x v="2"/>
    <s v="No"/>
    <s v="No"/>
    <s v="Yes"/>
    <n v="1"/>
    <s v="No"/>
    <d v="2003-06-01T00:00:00"/>
    <x v="2180"/>
    <x v="2"/>
    <s v="tier - 2"/>
    <x v="3"/>
  </r>
  <r>
    <s v="Id2182"/>
    <s v="Klehm, Ms.  Rachael"/>
    <n v="17.8"/>
    <x v="3"/>
    <n v="4.55"/>
    <x v="2"/>
    <s v="No"/>
    <s v="No"/>
    <s v="Yes"/>
    <n v="1"/>
    <s v="No"/>
    <d v="2003-05-21T00:00:00"/>
    <x v="2181"/>
    <x v="2"/>
    <s v="tier - 3"/>
    <x v="3"/>
  </r>
  <r>
    <s v="Id2183"/>
    <s v="Murphy, Mr.  Timothy P."/>
    <n v="35.200000000000003"/>
    <x v="0"/>
    <n v="5.97"/>
    <x v="1"/>
    <s v="No"/>
    <s v="yes"/>
    <s v="No"/>
    <n v="1"/>
    <s v="No"/>
    <d v="2004-04-09T00:00:00"/>
    <x v="2182"/>
    <x v="2"/>
    <s v="tier - 1"/>
    <x v="0"/>
  </r>
  <r>
    <s v="Id2184"/>
    <s v="Desisa, Mr.  Lelisa"/>
    <n v="33.770000000000003"/>
    <x v="0"/>
    <n v="4.0199999999999996"/>
    <x v="2"/>
    <s v="No"/>
    <s v="yes"/>
    <s v="No"/>
    <n v="1"/>
    <s v="No"/>
    <d v="2004-03-21T00:00:00"/>
    <x v="2183"/>
    <x v="2"/>
    <s v="tier - 2"/>
    <x v="0"/>
  </r>
  <r>
    <s v="Id2185"/>
    <s v="Brooks, Mr.  Nate"/>
    <n v="30.03"/>
    <x v="0"/>
    <n v="4.04"/>
    <x v="2"/>
    <s v="No"/>
    <s v="yes"/>
    <s v="No"/>
    <n v="1"/>
    <s v="No"/>
    <d v="2004-02-11T00:00:00"/>
    <x v="2184"/>
    <x v="2"/>
    <s v="tier - 3"/>
    <x v="0"/>
  </r>
  <r>
    <s v="Id2186"/>
    <s v="Stone, Mr.  Chris C."/>
    <n v="29.37"/>
    <x v="1"/>
    <n v="5.54"/>
    <x v="2"/>
    <s v="No"/>
    <s v="yes"/>
    <s v="No"/>
    <n v="1"/>
    <s v="No"/>
    <d v="2004-01-10T00:00:00"/>
    <x v="2185"/>
    <x v="2"/>
    <s v="tier - 3"/>
    <x v="0"/>
  </r>
  <r>
    <s v="Id2187"/>
    <s v="Weispfennig, Mr.  Scott"/>
    <n v="28.5"/>
    <x v="1"/>
    <n v="4.03"/>
    <x v="2"/>
    <s v="No"/>
    <s v="yes"/>
    <s v="No"/>
    <n v="1"/>
    <s v="No"/>
    <d v="2004-12-21T00:00:00"/>
    <x v="2186"/>
    <x v="2"/>
    <s v="tier - 1"/>
    <x v="4"/>
  </r>
  <r>
    <s v="Id2188"/>
    <s v="Sorrell, Mr.  Kevin"/>
    <n v="23.32"/>
    <x v="2"/>
    <n v="5.62"/>
    <x v="2"/>
    <s v="No"/>
    <s v="yes"/>
    <s v="No"/>
    <n v="1"/>
    <s v="No"/>
    <d v="2004-11-19T00:00:00"/>
    <x v="2187"/>
    <x v="2"/>
    <s v="tier - 3"/>
    <x v="0"/>
  </r>
  <r>
    <s v="Id2189"/>
    <s v="Morris, Mr.  Erik C."/>
    <n v="26.125"/>
    <x v="1"/>
    <n v="5.27"/>
    <x v="2"/>
    <s v="No"/>
    <s v="yes"/>
    <s v="No"/>
    <n v="1"/>
    <s v="No"/>
    <d v="2004-10-12T00:00:00"/>
    <x v="2188"/>
    <x v="2"/>
    <s v="tier - 1"/>
    <x v="9"/>
  </r>
  <r>
    <s v="Id2190"/>
    <s v="Marek, Mr.  Shawn C"/>
    <n v="25.46"/>
    <x v="1"/>
    <n v="5.18"/>
    <x v="2"/>
    <s v="No"/>
    <s v="yes"/>
    <s v="No"/>
    <n v="1"/>
    <s v="No"/>
    <d v="2004-09-17T00:00:00"/>
    <x v="2189"/>
    <x v="2"/>
    <s v="tier - 2"/>
    <x v="4"/>
  </r>
  <r>
    <s v="Id2191"/>
    <s v="Armstrong, Mr.  Vajin L."/>
    <n v="23.75"/>
    <x v="2"/>
    <n v="5.27"/>
    <x v="2"/>
    <s v="No"/>
    <s v="yes"/>
    <s v="No"/>
    <n v="1"/>
    <s v="No"/>
    <d v="2004-08-06T00:00:00"/>
    <x v="2190"/>
    <x v="1"/>
    <s v="tier - 2"/>
    <x v="5"/>
  </r>
  <r>
    <s v="Id2192"/>
    <s v="Werner, Mr.  John K. Jr."/>
    <n v="23.085000000000001"/>
    <x v="2"/>
    <n v="5.62"/>
    <x v="2"/>
    <s v="No"/>
    <s v="yes"/>
    <s v="No"/>
    <n v="1"/>
    <s v="No"/>
    <d v="2004-07-14T00:00:00"/>
    <x v="2191"/>
    <x v="1"/>
    <s v="tier - 3"/>
    <x v="11"/>
  </r>
  <r>
    <s v="Id2193"/>
    <s v="Gries, Mr.  Kevin J."/>
    <n v="22.99"/>
    <x v="2"/>
    <n v="5.0599999999999996"/>
    <x v="2"/>
    <s v="No"/>
    <s v="yes"/>
    <s v="No"/>
    <n v="1"/>
    <s v="No"/>
    <d v="2004-06-07T00:00:00"/>
    <x v="2192"/>
    <x v="1"/>
    <s v="tier - 1"/>
    <x v="4"/>
  </r>
  <r>
    <s v="Id2194"/>
    <s v="Mills, Mr.  Kirby W."/>
    <n v="21.47"/>
    <x v="2"/>
    <n v="4.6900000000000004"/>
    <x v="2"/>
    <s v="No"/>
    <s v="yes"/>
    <s v="No"/>
    <n v="1"/>
    <s v="No"/>
    <d v="2004-05-10T00:00:00"/>
    <x v="2193"/>
    <x v="1"/>
    <s v="tier - 3"/>
    <x v="9"/>
  </r>
  <r>
    <s v="Id2195"/>
    <s v="Penny, Mr.  J A"/>
    <n v="15.96"/>
    <x v="3"/>
    <n v="5.44"/>
    <x v="2"/>
    <s v="No"/>
    <s v="yes"/>
    <s v="No"/>
    <n v="1"/>
    <s v="No"/>
    <d v="2004-04-17T00:00:00"/>
    <x v="2194"/>
    <x v="1"/>
    <s v="tier - 2"/>
    <x v="5"/>
  </r>
  <r>
    <s v="Id2196"/>
    <s v="Hicks, Mr.  Dustin G."/>
    <n v="39.5"/>
    <x v="0"/>
    <n v="5.05"/>
    <x v="2"/>
    <s v="No"/>
    <s v="yes"/>
    <s v="No"/>
    <n v="1"/>
    <s v="No"/>
    <d v="2000-03-21T00:00:00"/>
    <x v="2195"/>
    <x v="1"/>
    <s v="tier - 2"/>
    <x v="3"/>
  </r>
  <r>
    <s v="Id2197"/>
    <s v="Masayesva, Mr.  Anthony G"/>
    <n v="33.770000000000003"/>
    <x v="0"/>
    <n v="6"/>
    <x v="1"/>
    <s v="No"/>
    <s v="yes"/>
    <s v="No"/>
    <n v="1"/>
    <s v="No"/>
    <d v="2000-02-10T00:00:00"/>
    <x v="2196"/>
    <x v="1"/>
    <s v="tier - 2"/>
    <x v="0"/>
  </r>
  <r>
    <s v="Id2198"/>
    <s v="Paavola, Mr.  Ryan"/>
    <n v="26.84"/>
    <x v="1"/>
    <n v="5.99"/>
    <x v="1"/>
    <s v="Yes"/>
    <s v="yes"/>
    <s v="No"/>
    <n v="1"/>
    <s v="No"/>
    <d v="2000-01-23T00:00:00"/>
    <x v="2197"/>
    <x v="1"/>
    <s v="tier - 2"/>
    <x v="0"/>
  </r>
  <r>
    <s v="Id2199"/>
    <s v="Gehlsen, Mr.  Eric N"/>
    <n v="35.53"/>
    <x v="0"/>
    <n v="4.3600000000000003"/>
    <x v="2"/>
    <s v="No"/>
    <s v="No"/>
    <s v="Yes"/>
    <n v="1"/>
    <s v="No"/>
    <d v="2003-12-30T00:00:00"/>
    <x v="2198"/>
    <x v="1"/>
    <s v="tier - 1"/>
    <x v="1"/>
  </r>
  <r>
    <s v="Id2200"/>
    <s v="Roche, Mr.  Connor"/>
    <n v="30.59"/>
    <x v="0"/>
    <n v="4.41"/>
    <x v="2"/>
    <s v="No"/>
    <s v="No"/>
    <s v="Yes"/>
    <n v="1"/>
    <s v="No"/>
    <d v="2003-11-21T00:00:00"/>
    <x v="2199"/>
    <x v="1"/>
    <s v="tier - 2"/>
    <x v="1"/>
  </r>
  <r>
    <s v="Id2201"/>
    <s v="Hearn, Mr.  Patrick H."/>
    <n v="30.59"/>
    <x v="0"/>
    <n v="4.17"/>
    <x v="2"/>
    <s v="No"/>
    <s v="No"/>
    <s v="Yes"/>
    <n v="1"/>
    <s v="No"/>
    <d v="2003-10-16T00:00:00"/>
    <x v="2199"/>
    <x v="1"/>
    <s v="tier - 2"/>
    <x v="1"/>
  </r>
  <r>
    <s v="Id2202"/>
    <s v="Dimson, Mr.  Tyler"/>
    <n v="27.835000000000001"/>
    <x v="1"/>
    <n v="4.4400000000000004"/>
    <x v="2"/>
    <s v="No"/>
    <s v="No"/>
    <s v="Yes"/>
    <n v="1"/>
    <s v="No"/>
    <d v="2003-09-30T00:00:00"/>
    <x v="2200"/>
    <x v="1"/>
    <s v="tier - 3"/>
    <x v="1"/>
  </r>
  <r>
    <s v="Id2203"/>
    <s v="Slason, Ms.  Deborah L."/>
    <n v="40.26"/>
    <x v="0"/>
    <n v="5.52"/>
    <x v="2"/>
    <s v="No"/>
    <s v="yes"/>
    <s v="No"/>
    <n v="1"/>
    <s v="No"/>
    <d v="2004-08-13T00:00:00"/>
    <x v="2201"/>
    <x v="1"/>
    <s v="tier - 2"/>
    <x v="0"/>
  </r>
  <r>
    <s v="Id2204"/>
    <s v="Gibson, Ms.  Andrea K"/>
    <n v="39.82"/>
    <x v="0"/>
    <n v="6.01"/>
    <x v="1"/>
    <s v="No"/>
    <s v="yes"/>
    <s v="No"/>
    <n v="1"/>
    <s v="No"/>
    <d v="2004-07-08T00:00:00"/>
    <x v="2202"/>
    <x v="1"/>
    <s v="tier - 1"/>
    <x v="0"/>
  </r>
  <r>
    <s v="Id2205"/>
    <s v="Erdos, Ms.  Elleree"/>
    <n v="39.159999999999997"/>
    <x v="0"/>
    <n v="5.81"/>
    <x v="1"/>
    <s v="No"/>
    <s v="yes"/>
    <s v="No"/>
    <n v="1"/>
    <s v="No"/>
    <d v="2004-06-13T00:00:00"/>
    <x v="2203"/>
    <x v="1"/>
    <s v="tier - 2"/>
    <x v="0"/>
  </r>
  <r>
    <s v="Id2206"/>
    <s v="Cushman, Mr.  Brandon J"/>
    <n v="25.555"/>
    <x v="1"/>
    <n v="4.37"/>
    <x v="2"/>
    <s v="No"/>
    <s v="No"/>
    <s v="Yes"/>
    <n v="1"/>
    <s v="No"/>
    <d v="2003-05-16T00:00:00"/>
    <x v="2204"/>
    <x v="1"/>
    <s v="tier - 2"/>
    <x v="1"/>
  </r>
  <r>
    <s v="Id2207"/>
    <s v="Hammel, Mr.  Steve"/>
    <n v="25.175000000000001"/>
    <x v="1"/>
    <n v="5.74"/>
    <x v="1"/>
    <s v="No"/>
    <s v="No"/>
    <s v="Yes"/>
    <n v="1"/>
    <s v="No"/>
    <d v="2003-04-03T00:00:00"/>
    <x v="2205"/>
    <x v="1"/>
    <s v="tier - 2"/>
    <x v="1"/>
  </r>
  <r>
    <s v="Id2208"/>
    <s v="Ytterstad, Ms.  Nina Wavik Sr."/>
    <n v="38.28"/>
    <x v="0"/>
    <n v="5.39"/>
    <x v="2"/>
    <s v="No"/>
    <s v="yes"/>
    <s v="No"/>
    <n v="1"/>
    <s v="No"/>
    <d v="2004-03-09T00:00:00"/>
    <x v="2206"/>
    <x v="1"/>
    <s v="tier - 1"/>
    <x v="0"/>
  </r>
  <r>
    <s v="Id2209"/>
    <s v="Prince, Ms.  Dani"/>
    <n v="38.17"/>
    <x v="0"/>
    <n v="4.07"/>
    <x v="2"/>
    <s v="No"/>
    <s v="yes"/>
    <s v="No"/>
    <n v="1"/>
    <s v="No"/>
    <d v="2004-02-05T00:00:00"/>
    <x v="2207"/>
    <x v="1"/>
    <s v="tier - 3"/>
    <x v="0"/>
  </r>
  <r>
    <s v="Id2210"/>
    <s v="Freeman, Ms.  Jennifer A."/>
    <n v="36.85"/>
    <x v="0"/>
    <n v="5.49"/>
    <x v="2"/>
    <s v="No"/>
    <s v="yes"/>
    <s v="No"/>
    <n v="1"/>
    <s v="No"/>
    <d v="2004-01-04T00:00:00"/>
    <x v="2208"/>
    <x v="1"/>
    <s v="tier - 2"/>
    <x v="0"/>
  </r>
  <r>
    <s v="Id2211"/>
    <s v="Petrulak, Mr.  Martin"/>
    <n v="22.61"/>
    <x v="2"/>
    <n v="5.68"/>
    <x v="2"/>
    <s v="No"/>
    <s v="No"/>
    <s v="Yes"/>
    <n v="1"/>
    <s v="No"/>
    <d v="2003-12-17T00:00:00"/>
    <x v="2209"/>
    <x v="1"/>
    <s v="tier - 1"/>
    <x v="1"/>
  </r>
  <r>
    <s v="Id2212"/>
    <s v="Lloyd, Mr.  Steve"/>
    <n v="21.754999999999999"/>
    <x v="2"/>
    <n v="6.09"/>
    <x v="1"/>
    <s v="No"/>
    <s v="No"/>
    <s v="Yes"/>
    <n v="1"/>
    <s v="No"/>
    <d v="2003-11-04T00:00:00"/>
    <x v="2210"/>
    <x v="1"/>
    <s v="tier - 2"/>
    <x v="1"/>
  </r>
  <r>
    <s v="Id2213"/>
    <s v="Zablocki, Mr.  Christopher"/>
    <n v="20.425000000000001"/>
    <x v="2"/>
    <n v="5.53"/>
    <x v="2"/>
    <s v="No"/>
    <s v="No"/>
    <s v="Yes"/>
    <n v="1"/>
    <s v="No"/>
    <d v="2003-10-09T00:00:00"/>
    <x v="2211"/>
    <x v="1"/>
    <s v="tier - 3"/>
    <x v="1"/>
  </r>
  <r>
    <s v="Id2214"/>
    <s v="Van Meter, Ms.  Kathryn M."/>
    <n v="31.35"/>
    <x v="0"/>
    <n v="4.28"/>
    <x v="2"/>
    <s v="No"/>
    <s v="yes"/>
    <s v="No"/>
    <n v="1"/>
    <s v="No"/>
    <d v="2004-09-25T00:00:00"/>
    <x v="2212"/>
    <x v="1"/>
    <s v="tier - 1"/>
    <x v="0"/>
  </r>
  <r>
    <s v="Id2215"/>
    <s v="Babay, Ms.  Emily"/>
    <n v="31.13"/>
    <x v="0"/>
    <n v="6.01"/>
    <x v="1"/>
    <s v="No"/>
    <s v="yes"/>
    <s v="No"/>
    <n v="1"/>
    <s v="No"/>
    <d v="2004-08-21T00:00:00"/>
    <x v="2213"/>
    <x v="1"/>
    <s v="tier - 2"/>
    <x v="0"/>
  </r>
  <r>
    <s v="Id2216"/>
    <s v="Taylor, Mr.  Trent A"/>
    <n v="17.48"/>
    <x v="3"/>
    <n v="4.59"/>
    <x v="2"/>
    <s v="No"/>
    <s v="No"/>
    <s v="Yes"/>
    <n v="1"/>
    <s v="No"/>
    <d v="2003-07-14T00:00:00"/>
    <x v="2214"/>
    <x v="1"/>
    <s v="tier - 2"/>
    <x v="1"/>
  </r>
  <r>
    <s v="Id2217"/>
    <s v="Smith, Ms.  Jennifer E"/>
    <n v="22.57"/>
    <x v="2"/>
    <n v="5.8"/>
    <x v="1"/>
    <s v="Yes"/>
    <s v="No"/>
    <s v="No"/>
    <n v="1"/>
    <s v="No"/>
    <d v="1995-06-05T00:00:00"/>
    <x v="2215"/>
    <x v="1"/>
    <s v="tier - 1"/>
    <x v="0"/>
  </r>
  <r>
    <s v="Id2218"/>
    <s v="Moody, Ms.  Polly"/>
    <n v="26.73"/>
    <x v="1"/>
    <n v="5.08"/>
    <x v="2"/>
    <s v="No"/>
    <s v="yes"/>
    <s v="No"/>
    <n v="1"/>
    <s v="No"/>
    <d v="2004-05-22T00:00:00"/>
    <x v="2216"/>
    <x v="1"/>
    <s v="tier - 1"/>
    <x v="0"/>
  </r>
  <r>
    <s v="Id2219"/>
    <s v="Swierzbinski, Ms.  Elizabeth"/>
    <n v="20.79"/>
    <x v="2"/>
    <n v="5.84"/>
    <x v="1"/>
    <s v="No"/>
    <s v="yes"/>
    <s v="No"/>
    <n v="1"/>
    <s v="No"/>
    <d v="2004-04-19T00:00:00"/>
    <x v="2217"/>
    <x v="1"/>
    <s v="tier - 3"/>
    <x v="0"/>
  </r>
  <r>
    <s v="Id2220"/>
    <s v="Schwartz, Ms.  Tiffany A."/>
    <n v="20.149999999999999"/>
    <x v="2"/>
    <n v="4.1500000000000004"/>
    <x v="2"/>
    <s v="No"/>
    <s v="No"/>
    <s v="No"/>
    <n v="1"/>
    <s v="No"/>
    <d v="1992-03-22T00:00:00"/>
    <x v="2218"/>
    <x v="1"/>
    <s v="tier - 1"/>
    <x v="0"/>
  </r>
  <r>
    <s v="Id2221"/>
    <s v="Sanseverino, Mr.  Cole"/>
    <n v="36.85"/>
    <x v="0"/>
    <n v="4.3600000000000003"/>
    <x v="2"/>
    <s v="Yes"/>
    <s v="No"/>
    <s v="No"/>
    <n v="0"/>
    <s v="No"/>
    <d v="2001-02-05T00:00:00"/>
    <x v="2219"/>
    <x v="1"/>
    <s v="tier - 2"/>
    <x v="0"/>
  </r>
  <r>
    <s v="Id2222"/>
    <s v="Lawder, Mr.  Matthew T."/>
    <n v="35.53"/>
    <x v="0"/>
    <n v="4.55"/>
    <x v="2"/>
    <s v="Yes"/>
    <s v="No"/>
    <s v="No"/>
    <n v="0"/>
    <s v="No"/>
    <d v="2001-01-02T00:00:00"/>
    <x v="2220"/>
    <x v="1"/>
    <s v="tier - 2"/>
    <x v="0"/>
  </r>
  <r>
    <s v="Id2223"/>
    <s v="Young, Mr.  Zachary"/>
    <n v="31.1"/>
    <x v="0"/>
    <n v="4.37"/>
    <x v="2"/>
    <s v="Yes"/>
    <s v="No"/>
    <s v="No"/>
    <n v="0"/>
    <s v="No"/>
    <d v="2001-12-07T00:00:00"/>
    <x v="2221"/>
    <x v="1"/>
    <s v="tier - 3"/>
    <x v="3"/>
  </r>
  <r>
    <s v="Id2224"/>
    <s v="Hoerner, Mr.  Matthew T."/>
    <n v="23.21"/>
    <x v="2"/>
    <n v="5.24"/>
    <x v="2"/>
    <s v="Yes"/>
    <s v="No"/>
    <s v="No"/>
    <n v="0"/>
    <s v="No"/>
    <d v="2001-11-25T00:00:00"/>
    <x v="2222"/>
    <x v="1"/>
    <s v="tier - 3"/>
    <x v="0"/>
  </r>
  <r>
    <s v="Id2225"/>
    <s v="Benson, Mr.  Pat"/>
    <n v="18.36"/>
    <x v="3"/>
    <n v="5.96"/>
    <x v="1"/>
    <s v="No"/>
    <s v="No"/>
    <s v="No"/>
    <n v="1"/>
    <s v="No"/>
    <d v="1998-10-19T00:00:00"/>
    <x v="2223"/>
    <x v="1"/>
    <s v="tier - 2"/>
    <x v="0"/>
  </r>
  <r>
    <s v="Id2226"/>
    <s v="Horton, Ms.  Ashley"/>
    <n v="15.92"/>
    <x v="3"/>
    <n v="4.76"/>
    <x v="2"/>
    <s v="Yes"/>
    <s v="No"/>
    <s v="No"/>
    <n v="1"/>
    <s v="No"/>
    <d v="1995-09-07T00:00:00"/>
    <x v="2224"/>
    <x v="1"/>
    <s v="tier - 3"/>
    <x v="0"/>
  </r>
  <r>
    <s v="Id2227"/>
    <s v="McGraw, Ms.  Elizabeth A."/>
    <n v="15.17"/>
    <x v="3"/>
    <n v="4.3"/>
    <x v="2"/>
    <s v="Yes"/>
    <s v="No"/>
    <s v="Yes"/>
    <n v="1"/>
    <s v="No"/>
    <d v="1997-08-09T00:00:00"/>
    <x v="2225"/>
    <x v="1"/>
    <s v="tier - 1"/>
    <x v="1"/>
  </r>
  <r>
    <s v="Id2228"/>
    <s v="Beaulne, Ms.  Rebecca M."/>
    <n v="16.63"/>
    <x v="3"/>
    <n v="4.5"/>
    <x v="2"/>
    <s v="No"/>
    <s v="No"/>
    <s v="No"/>
    <n v="1"/>
    <s v="No"/>
    <d v="1998-07-07T00:00:00"/>
    <x v="2226"/>
    <x v="1"/>
    <s v="tier - 1"/>
    <x v="0"/>
  </r>
  <r>
    <s v="Id2229"/>
    <s v="Lunz, Ms.  Ruth"/>
    <n v="19.39"/>
    <x v="2"/>
    <n v="5.59"/>
    <x v="2"/>
    <s v="No"/>
    <s v="No"/>
    <s v="Yes"/>
    <n v="1"/>
    <s v="No"/>
    <d v="2003-06-20T00:00:00"/>
    <x v="2227"/>
    <x v="1"/>
    <s v="tier - 2"/>
    <x v="0"/>
  </r>
  <r>
    <s v="Id2230"/>
    <s v="Kyle, Mr.  Gregory S"/>
    <n v="17.34"/>
    <x v="3"/>
    <n v="6.29"/>
    <x v="1"/>
    <s v="Yes"/>
    <s v="No"/>
    <s v="Yes"/>
    <n v="1"/>
    <s v="No"/>
    <d v="1997-05-19T00:00:00"/>
    <x v="2228"/>
    <x v="1"/>
    <s v="tier - 1"/>
    <x v="0"/>
  </r>
  <r>
    <s v="Id2231"/>
    <s v="Brackenwagen, Ms.  Alexandra S"/>
    <n v="17.940000000000001"/>
    <x v="3"/>
    <n v="4.1900000000000004"/>
    <x v="2"/>
    <s v="No"/>
    <s v="yes"/>
    <s v="No"/>
    <n v="1"/>
    <s v="No"/>
    <d v="2000-04-01T00:00:00"/>
    <x v="2229"/>
    <x v="1"/>
    <s v="tier - 2"/>
    <x v="0"/>
  </r>
  <r>
    <s v="Id2232"/>
    <s v="Schmitt, Ms.  Hillary"/>
    <n v="16.670000000000002"/>
    <x v="3"/>
    <n v="4.7"/>
    <x v="2"/>
    <s v="Yes"/>
    <s v="No"/>
    <s v="Yes"/>
    <n v="1"/>
    <s v="No"/>
    <d v="1997-03-05T00:00:00"/>
    <x v="2230"/>
    <x v="1"/>
    <s v="tier - 2"/>
    <x v="0"/>
  </r>
  <r>
    <s v="Id2233"/>
    <s v="Borden, Ms.  Amy K."/>
    <n v="20.58"/>
    <x v="2"/>
    <n v="5.64"/>
    <x v="2"/>
    <s v="Yes"/>
    <s v="No"/>
    <s v="No"/>
    <n v="0"/>
    <s v="No"/>
    <d v="2001-02-23T00:00:00"/>
    <x v="2231"/>
    <x v="1"/>
    <s v="tier - 2"/>
    <x v="0"/>
  </r>
  <r>
    <s v="Id2234"/>
    <s v="McLean, Mr.  Scott"/>
    <n v="16.5"/>
    <x v="3"/>
    <n v="4.1100000000000003"/>
    <x v="2"/>
    <s v="Yes"/>
    <s v="No"/>
    <s v="No"/>
    <n v="0"/>
    <s v="No"/>
    <d v="1996-01-23T00:00:00"/>
    <x v="2232"/>
    <x v="1"/>
    <s v="tier - 3"/>
    <x v="0"/>
  </r>
  <r>
    <s v="Id2235"/>
    <s v="Regan, Mr.  John"/>
    <n v="15.41"/>
    <x v="3"/>
    <n v="5.43"/>
    <x v="2"/>
    <s v="Yes"/>
    <s v="No"/>
    <s v="Yes"/>
    <n v="1"/>
    <s v="No"/>
    <d v="1997-12-27T00:00:00"/>
    <x v="2233"/>
    <x v="1"/>
    <s v="tier - 3"/>
    <x v="3"/>
  </r>
  <r>
    <s v="Id2236"/>
    <s v="Koenis, Mr.  Maaikel"/>
    <n v="24.59"/>
    <x v="2"/>
    <n v="4.38"/>
    <x v="2"/>
    <s v="No"/>
    <s v="No"/>
    <s v="No"/>
    <n v="1"/>
    <s v="No"/>
    <d v="1998-11-05T00:00:00"/>
    <x v="2234"/>
    <x v="1"/>
    <s v="tier - 2"/>
    <x v="0"/>
  </r>
  <r>
    <s v="Id2237"/>
    <s v="Kittaka, Mr.  Daniel C"/>
    <n v="33.33"/>
    <x v="0"/>
    <n v="9.7899999999999991"/>
    <x v="0"/>
    <s v="No"/>
    <s v="No"/>
    <s v="No"/>
    <n v="0"/>
    <s v="No"/>
    <d v="2002-10-22T00:00:00"/>
    <x v="2235"/>
    <x v="1"/>
    <s v="tier - 1"/>
    <x v="0"/>
  </r>
  <r>
    <s v="Id2238"/>
    <s v="Concannon, Mr.  Christopher S."/>
    <n v="18.5"/>
    <x v="2"/>
    <n v="11.84"/>
    <x v="0"/>
    <s v="No"/>
    <s v="No"/>
    <s v="No"/>
    <n v="0"/>
    <s v="No"/>
    <d v="2002-09-14T00:00:00"/>
    <x v="2236"/>
    <x v="1"/>
    <s v="tier - 2"/>
    <x v="0"/>
  </r>
  <r>
    <s v="Id2239"/>
    <s v="Johnson, Mr.  William R"/>
    <n v="18.579999999999998"/>
    <x v="2"/>
    <n v="6.22"/>
    <x v="1"/>
    <s v="No"/>
    <s v="No"/>
    <s v="No"/>
    <n v="0"/>
    <s v="No"/>
    <d v="1999-08-06T00:00:00"/>
    <x v="2237"/>
    <x v="1"/>
    <s v="tier - 2"/>
    <x v="0"/>
  </r>
  <r>
    <s v="Id2240"/>
    <s v="Schultz, Ms.  Lyndsy"/>
    <n v="16.64"/>
    <x v="3"/>
    <n v="10.01"/>
    <x v="0"/>
    <s v="No"/>
    <s v="No"/>
    <s v="No"/>
    <n v="0"/>
    <s v="No"/>
    <d v="2002-07-15T00:00:00"/>
    <x v="2238"/>
    <x v="1"/>
    <s v="tier - 1"/>
    <x v="0"/>
  </r>
  <r>
    <s v="Id2241"/>
    <s v="Brannigan, Ms.  Jessica"/>
    <n v="19.329999999999998"/>
    <x v="2"/>
    <n v="4.32"/>
    <x v="2"/>
    <s v="No"/>
    <s v="No"/>
    <s v="No"/>
    <n v="1"/>
    <s v="No"/>
    <d v="1998-06-03T00:00:00"/>
    <x v="2239"/>
    <x v="1"/>
    <s v="tier - 1"/>
    <x v="0"/>
  </r>
  <r>
    <s v="Id2242"/>
    <s v="Cavallo, Ms.  Anna"/>
    <n v="21.26"/>
    <x v="2"/>
    <n v="5.65"/>
    <x v="2"/>
    <s v="Yes"/>
    <s v="No"/>
    <s v="Yes"/>
    <n v="1"/>
    <s v="No"/>
    <d v="1997-05-07T00:00:00"/>
    <x v="2240"/>
    <x v="1"/>
    <s v="tier - 2"/>
    <x v="1"/>
  </r>
  <r>
    <s v="Id2243"/>
    <s v="Chang, Mr.  Jordan"/>
    <n v="15.6"/>
    <x v="3"/>
    <n v="4.12"/>
    <x v="2"/>
    <s v="Yes"/>
    <s v="No"/>
    <s v="No"/>
    <n v="1"/>
    <s v="No"/>
    <d v="1995-04-30T00:00:00"/>
    <x v="2241"/>
    <x v="1"/>
    <s v="tier - 3"/>
    <x v="1"/>
  </r>
  <r>
    <s v="Id2244"/>
    <s v="Axelrod, Mr.  Brian"/>
    <n v="24.39"/>
    <x v="2"/>
    <n v="6.24"/>
    <x v="1"/>
    <s v="No"/>
    <s v="No"/>
    <s v="No"/>
    <n v="1"/>
    <s v="No"/>
    <d v="1998-03-12T00:00:00"/>
    <x v="2242"/>
    <x v="1"/>
    <s v="tier - 3"/>
    <x v="0"/>
  </r>
  <r>
    <s v="Id2245"/>
    <s v="Davenport, Ms.  Katherine A"/>
    <n v="24.75"/>
    <x v="2"/>
    <n v="4.83"/>
    <x v="2"/>
    <s v="No"/>
    <s v="No"/>
    <s v="No"/>
    <n v="0"/>
    <s v="No"/>
    <d v="1999-02-14T00:00:00"/>
    <x v="2243"/>
    <x v="1"/>
    <s v="tier - 3"/>
    <x v="0"/>
  </r>
  <r>
    <s v="Id2246"/>
    <s v="Roberge, Ms.  Melanie"/>
    <n v="20.88"/>
    <x v="2"/>
    <n v="7.4"/>
    <x v="0"/>
    <s v="No"/>
    <s v="No"/>
    <s v="No"/>
    <n v="0"/>
    <s v="No"/>
    <d v="2002-01-13T00:00:00"/>
    <x v="2244"/>
    <x v="1"/>
    <s v="tier - 2"/>
    <x v="0"/>
  </r>
  <r>
    <s v="Id2247"/>
    <s v="Schmidt, Ms.  Jessica"/>
    <n v="20.43"/>
    <x v="2"/>
    <n v="4.54"/>
    <x v="2"/>
    <s v="No"/>
    <s v="No"/>
    <s v="No"/>
    <n v="0"/>
    <s v="No"/>
    <d v="1999-12-02T00:00:00"/>
    <x v="2245"/>
    <x v="1"/>
    <s v="tier - 2"/>
    <x v="0"/>
  </r>
  <r>
    <s v="Id2248"/>
    <s v="Kosters, Mr.  Eric S"/>
    <n v="15.18"/>
    <x v="3"/>
    <n v="11.11"/>
    <x v="0"/>
    <s v="No"/>
    <s v="No"/>
    <s v="No"/>
    <n v="0"/>
    <s v="No"/>
    <d v="2002-11-10T00:00:00"/>
    <x v="2245"/>
    <x v="1"/>
    <s v="tier - 2"/>
    <x v="1"/>
  </r>
  <r>
    <s v="Id2249"/>
    <s v="Dykes, Mr.  Joseph"/>
    <n v="15.12"/>
    <x v="3"/>
    <n v="4.03"/>
    <x v="2"/>
    <s v="Yes"/>
    <s v="No"/>
    <s v="No"/>
    <n v="0"/>
    <s v="No"/>
    <d v="2001-10-29T00:00:00"/>
    <x v="2246"/>
    <x v="1"/>
    <s v="tier - 3"/>
    <x v="1"/>
  </r>
  <r>
    <s v="Id2250"/>
    <s v="Velan, Ms.  Mary"/>
    <n v="23.88"/>
    <x v="2"/>
    <n v="4.51"/>
    <x v="2"/>
    <s v="No"/>
    <s v="No"/>
    <s v="No"/>
    <n v="1"/>
    <s v="No"/>
    <d v="1998-09-04T00:00:00"/>
    <x v="2247"/>
    <x v="1"/>
    <s v="tier - 2"/>
    <x v="0"/>
  </r>
  <r>
    <s v="Id2251"/>
    <s v="Goolik, Ms.  Natalie"/>
    <n v="16.13"/>
    <x v="3"/>
    <n v="5.56"/>
    <x v="2"/>
    <s v="No"/>
    <s v="yes"/>
    <s v="No"/>
    <n v="1"/>
    <s v="No"/>
    <d v="2000-08-26T00:00:00"/>
    <x v="2248"/>
    <x v="1"/>
    <s v="tier - 2"/>
    <x v="0"/>
  </r>
  <r>
    <s v="Id2252"/>
    <s v="Bain, Mr.  Christopher"/>
    <n v="24.09"/>
    <x v="2"/>
    <n v="4.0999999999999996"/>
    <x v="2"/>
    <s v="No"/>
    <s v="yes"/>
    <s v="No"/>
    <n v="1"/>
    <s v="No"/>
    <d v="2004-07-28T00:00:00"/>
    <x v="2249"/>
    <x v="1"/>
    <s v="tier - 3"/>
    <x v="0"/>
  </r>
  <r>
    <s v="Id2253"/>
    <s v="Wieck, Ms.  Sonja"/>
    <n v="19.43"/>
    <x v="2"/>
    <n v="5.85"/>
    <x v="1"/>
    <s v="No"/>
    <s v="yes"/>
    <s v="No"/>
    <n v="1"/>
    <s v="No"/>
    <d v="2004-06-30T00:00:00"/>
    <x v="2250"/>
    <x v="1"/>
    <s v="tier - 1"/>
    <x v="0"/>
  </r>
  <r>
    <s v="Id2254"/>
    <s v="Friel, Ms.  Alexandra"/>
    <n v="15.22"/>
    <x v="3"/>
    <n v="4.92"/>
    <x v="2"/>
    <s v="Yes"/>
    <s v="No"/>
    <s v="Yes"/>
    <n v="1"/>
    <s v="No"/>
    <d v="1997-05-26T00:00:00"/>
    <x v="2251"/>
    <x v="1"/>
    <s v="tier - 2"/>
    <x v="1"/>
  </r>
  <r>
    <s v="Id2255"/>
    <s v="Santandreu, Ms.  Martha L."/>
    <n v="20.72"/>
    <x v="2"/>
    <n v="9.4600000000000009"/>
    <x v="0"/>
    <s v="No"/>
    <s v="No"/>
    <s v="No"/>
    <n v="0"/>
    <s v="No"/>
    <d v="2002-04-04T00:00:00"/>
    <x v="2252"/>
    <x v="1"/>
    <s v="tier - 1"/>
    <x v="0"/>
  </r>
  <r>
    <s v="Id2256"/>
    <s v="Johnson, Mr.  Ryan C."/>
    <n v="35.4"/>
    <x v="0"/>
    <n v="5.94"/>
    <x v="1"/>
    <s v="No"/>
    <s v="No"/>
    <s v="Yes"/>
    <n v="1"/>
    <s v="No"/>
    <e v="#N/A"/>
    <x v="2253"/>
    <x v="3"/>
    <e v="#N/A"/>
    <x v="17"/>
  </r>
  <r>
    <s v="Id2257"/>
    <s v="Gerber, Mr.  Cliff"/>
    <n v="34.4"/>
    <x v="0"/>
    <n v="5.7"/>
    <x v="1"/>
    <s v="No"/>
    <s v="No"/>
    <s v="Yes"/>
    <n v="1"/>
    <s v="No"/>
    <d v="2003-02-15T00:00:00"/>
    <x v="2254"/>
    <x v="1"/>
    <s v="tier - 3"/>
    <x v="3"/>
  </r>
  <r>
    <s v="Id2258"/>
    <s v="Benadum, Mr.  Blue"/>
    <n v="34.1"/>
    <x v="0"/>
    <n v="4.13"/>
    <x v="2"/>
    <s v="No"/>
    <s v="No"/>
    <s v="Yes"/>
    <n v="1"/>
    <s v="No"/>
    <d v="2003-01-30T00:00:00"/>
    <x v="2255"/>
    <x v="1"/>
    <s v="tier - 3"/>
    <x v="3"/>
  </r>
  <r>
    <s v="Id2259"/>
    <s v="Ragazzini, Mr.  Jeffrey M"/>
    <n v="30.4"/>
    <x v="0"/>
    <n v="4.7699999999999996"/>
    <x v="2"/>
    <s v="No"/>
    <s v="No"/>
    <s v="Yes"/>
    <n v="1"/>
    <s v="No"/>
    <d v="2003-12-13T00:00:00"/>
    <x v="2256"/>
    <x v="1"/>
    <s v="tier - 3"/>
    <x v="3"/>
  </r>
  <r>
    <s v="Id2260"/>
    <s v="Kessinger, Mr.  Andrew"/>
    <n v="28.7"/>
    <x v="1"/>
    <n v="4.99"/>
    <x v="2"/>
    <s v="No"/>
    <s v="No"/>
    <s v="Yes"/>
    <n v="1"/>
    <s v="No"/>
    <d v="2003-11-10T00:00:00"/>
    <x v="2257"/>
    <x v="1"/>
    <s v="tier - 2"/>
    <x v="3"/>
  </r>
  <r>
    <s v="Id2261"/>
    <s v="Bezgin, Ms.  Julia"/>
    <n v="17.440000000000001"/>
    <x v="3"/>
    <n v="4.42"/>
    <x v="2"/>
    <s v="Yes"/>
    <s v="No"/>
    <s v="Yes"/>
    <n v="1"/>
    <s v="No"/>
    <d v="1997-10-04T00:00:00"/>
    <x v="2258"/>
    <x v="1"/>
    <s v="tier - 2"/>
    <x v="0"/>
  </r>
  <r>
    <s v="Id2262"/>
    <s v="Woldesilassie, Mr.  Daniel"/>
    <n v="27.6"/>
    <x v="1"/>
    <n v="4.01"/>
    <x v="2"/>
    <s v="No"/>
    <s v="No"/>
    <s v="Yes"/>
    <n v="1"/>
    <s v="No"/>
    <d v="2003-09-15T00:00:00"/>
    <x v="2259"/>
    <x v="1"/>
    <s v="tier - 3"/>
    <x v="3"/>
  </r>
  <r>
    <s v="Id2263"/>
    <s v="Ruiz Herrero, Mr.  Jaime"/>
    <n v="20.7"/>
    <x v="2"/>
    <n v="4.49"/>
    <x v="2"/>
    <s v="No"/>
    <s v="No"/>
    <s v="Yes"/>
    <n v="1"/>
    <s v="No"/>
    <d v="2003-08-08T00:00:00"/>
    <x v="2260"/>
    <x v="1"/>
    <s v="tier - 1"/>
    <x v="3"/>
  </r>
  <r>
    <s v="Id2264"/>
    <s v="Bin Alias, Mr.  Mohd Syahidan"/>
    <n v="20.3"/>
    <x v="2"/>
    <n v="6.37"/>
    <x v="1"/>
    <s v="No"/>
    <s v="No"/>
    <s v="Yes"/>
    <n v="1"/>
    <s v="No"/>
    <d v="2003-07-15T00:00:00"/>
    <x v="2261"/>
    <x v="1"/>
    <s v="tier - 1"/>
    <x v="3"/>
  </r>
  <r>
    <s v="Id2265"/>
    <s v="Fischer-Daly, Mr.  Matthew"/>
    <n v="19.8"/>
    <x v="2"/>
    <n v="5.12"/>
    <x v="2"/>
    <s v="No"/>
    <s v="No"/>
    <s v="Yes"/>
    <n v="1"/>
    <s v="No"/>
    <d v="2003-06-02T00:00:00"/>
    <x v="2262"/>
    <x v="1"/>
    <s v="tier - 2"/>
    <x v="3"/>
  </r>
  <r>
    <s v="Id2266"/>
    <s v="Pulliam, Ms.  Elizabeth S."/>
    <n v="21.87"/>
    <x v="2"/>
    <n v="8.59"/>
    <x v="0"/>
    <s v="No"/>
    <s v="No"/>
    <s v="No"/>
    <n v="0"/>
    <s v="No"/>
    <d v="2002-05-01T00:00:00"/>
    <x v="2263"/>
    <x v="1"/>
    <s v="tier - 2"/>
    <x v="0"/>
  </r>
  <r>
    <s v="Id2267"/>
    <s v="Guisinger, Ms.  Katie"/>
    <n v="16.600000000000001"/>
    <x v="3"/>
    <n v="5.87"/>
    <x v="1"/>
    <s v="No"/>
    <s v="No"/>
    <s v="No"/>
    <n v="1"/>
    <s v="No"/>
    <d v="1998-04-11T00:00:00"/>
    <x v="2264"/>
    <x v="1"/>
    <s v="tier - 1"/>
    <x v="1"/>
  </r>
  <r>
    <s v="Id2268"/>
    <s v="Arnerich, Ms.  Christi A."/>
    <n v="21.98"/>
    <x v="2"/>
    <n v="7.03"/>
    <x v="0"/>
    <s v="No"/>
    <s v="No"/>
    <s v="No"/>
    <n v="0"/>
    <s v="No"/>
    <d v="2002-03-12T00:00:00"/>
    <x v="2265"/>
    <x v="1"/>
    <s v="tier - 2"/>
    <x v="0"/>
  </r>
  <r>
    <s v="Id2269"/>
    <s v="Lynch, Ms.  Sandra K."/>
    <n v="19.7"/>
    <x v="2"/>
    <n v="5.51"/>
    <x v="2"/>
    <s v="No"/>
    <s v="No"/>
    <s v="No"/>
    <n v="1"/>
    <s v="No"/>
    <d v="1998-02-13T00:00:00"/>
    <x v="2266"/>
    <x v="1"/>
    <s v="tier - 1"/>
    <x v="0"/>
  </r>
  <r>
    <s v="Id2270"/>
    <s v="Reilly, Ms.  Katharine"/>
    <n v="19.21"/>
    <x v="2"/>
    <n v="4.76"/>
    <x v="2"/>
    <s v="No"/>
    <s v="yes"/>
    <s v="No"/>
    <n v="1"/>
    <s v="No"/>
    <d v="2004-01-16T00:00:00"/>
    <x v="2267"/>
    <x v="1"/>
    <s v="tier - 1"/>
    <x v="1"/>
  </r>
  <r>
    <s v="Id2271"/>
    <s v="Nolette, Mr.  Jerome"/>
    <n v="19.3"/>
    <x v="2"/>
    <n v="4.7"/>
    <x v="2"/>
    <s v="No"/>
    <s v="yes"/>
    <s v="No"/>
    <n v="1"/>
    <s v="No"/>
    <d v="2004-12-09T00:00:00"/>
    <x v="2268"/>
    <x v="1"/>
    <s v="tier - 1"/>
    <x v="0"/>
  </r>
  <r>
    <s v="Id2272"/>
    <s v="Chabrier, Ms.  Julia R"/>
    <n v="16.22"/>
    <x v="3"/>
    <n v="6.21"/>
    <x v="1"/>
    <s v="Yes"/>
    <s v="No"/>
    <s v="No"/>
    <n v="0"/>
    <s v="No"/>
    <d v="1996-11-04T00:00:00"/>
    <x v="2269"/>
    <x v="1"/>
    <s v="tier - 3"/>
    <x v="1"/>
  </r>
  <r>
    <s v="Id2273"/>
    <s v="Lee, Mr.  Sean Henry"/>
    <n v="17.12"/>
    <x v="3"/>
    <n v="4.5199999999999996"/>
    <x v="2"/>
    <s v="No"/>
    <s v="yes"/>
    <s v="No"/>
    <n v="1"/>
    <s v="No"/>
    <d v="2004-10-02T00:00:00"/>
    <x v="2270"/>
    <x v="1"/>
    <s v="tier - 1"/>
    <x v="0"/>
  </r>
  <r>
    <s v="Id2274"/>
    <s v="Knotts, Ms.  Rachel A."/>
    <n v="19.07"/>
    <x v="2"/>
    <n v="5.45"/>
    <x v="2"/>
    <s v="No"/>
    <s v="No"/>
    <s v="No"/>
    <n v="1"/>
    <s v="No"/>
    <d v="1992-09-06T00:00:00"/>
    <x v="2271"/>
    <x v="1"/>
    <s v="tier - 3"/>
    <x v="0"/>
  </r>
  <r>
    <s v="Id2275"/>
    <s v="Pultorak, Mr.  Jim"/>
    <n v="15.56"/>
    <x v="3"/>
    <n v="4.42"/>
    <x v="2"/>
    <s v="No"/>
    <s v="No"/>
    <s v="No"/>
    <n v="0"/>
    <s v="No"/>
    <d v="1999-08-28T00:00:00"/>
    <x v="2272"/>
    <x v="1"/>
    <s v="tier - 3"/>
    <x v="1"/>
  </r>
  <r>
    <s v="Id2276"/>
    <s v="Maxon, Mr.  Tim"/>
    <n v="22.76"/>
    <x v="2"/>
    <n v="9.44"/>
    <x v="0"/>
    <s v="No"/>
    <s v="No"/>
    <s v="No"/>
    <n v="0"/>
    <s v="No"/>
    <d v="2002-07-26T00:00:00"/>
    <x v="2273"/>
    <x v="1"/>
    <s v="tier - 1"/>
    <x v="0"/>
  </r>
  <r>
    <s v="Id2277"/>
    <s v="Kraai, Ms.  Abby L."/>
    <n v="22.79"/>
    <x v="2"/>
    <n v="6.15"/>
    <x v="1"/>
    <s v="Yes"/>
    <s v="No"/>
    <s v="Yes"/>
    <n v="1"/>
    <s v="No"/>
    <d v="1997-06-28T00:00:00"/>
    <x v="2274"/>
    <x v="1"/>
    <s v="tier - 2"/>
    <x v="0"/>
  </r>
  <r>
    <s v="Id2278"/>
    <s v="Larosa, Mr.  Mark"/>
    <n v="17.41"/>
    <x v="3"/>
    <n v="5.13"/>
    <x v="2"/>
    <s v="Yes"/>
    <s v="No"/>
    <s v="No"/>
    <n v="0"/>
    <s v="No"/>
    <d v="1996-05-11T00:00:00"/>
    <x v="2275"/>
    <x v="1"/>
    <s v="tier - 3"/>
    <x v="0"/>
  </r>
  <r>
    <s v="Id2279"/>
    <s v="King, Mr.  Ali"/>
    <n v="19.32"/>
    <x v="2"/>
    <n v="4.96"/>
    <x v="2"/>
    <s v="Yes"/>
    <s v="No"/>
    <s v="No"/>
    <n v="0"/>
    <s v="No"/>
    <d v="2001-04-12T00:00:00"/>
    <x v="2276"/>
    <x v="1"/>
    <s v="tier - 1"/>
    <x v="0"/>
  </r>
  <r>
    <s v="Id2280"/>
    <s v="Haney, Mr.  Joshua"/>
    <n v="18.25"/>
    <x v="3"/>
    <n v="10.95"/>
    <x v="0"/>
    <s v="No"/>
    <s v="No"/>
    <s v="No"/>
    <n v="0"/>
    <s v="No"/>
    <d v="2002-03-11T00:00:00"/>
    <x v="2277"/>
    <x v="1"/>
    <s v="tier - 3"/>
    <x v="1"/>
  </r>
  <r>
    <s v="Id2281"/>
    <s v="Boulay, Mr.  Pierre"/>
    <n v="53.13"/>
    <x v="0"/>
    <n v="4.4400000000000004"/>
    <x v="2"/>
    <s v="No"/>
    <s v="yes"/>
    <s v="No"/>
    <n v="1"/>
    <s v="No"/>
    <d v="2004-02-11T00:00:00"/>
    <x v="2278"/>
    <x v="1"/>
    <s v="tier - 3"/>
    <x v="0"/>
  </r>
  <r>
    <s v="Id2282"/>
    <s v="Peters, Ms.  Kate"/>
    <n v="20.46"/>
    <x v="2"/>
    <n v="4.0199999999999996"/>
    <x v="2"/>
    <s v="No"/>
    <s v="No"/>
    <s v="No"/>
    <n v="0"/>
    <s v="No"/>
    <d v="1994-01-26T00:00:00"/>
    <x v="2279"/>
    <x v="1"/>
    <s v="tier - 1"/>
    <x v="0"/>
  </r>
  <r>
    <s v="Id2283"/>
    <s v="Luy, Mr.  David"/>
    <n v="43.01"/>
    <x v="0"/>
    <n v="5.44"/>
    <x v="2"/>
    <s v="No"/>
    <s v="yes"/>
    <s v="No"/>
    <n v="1"/>
    <s v="No"/>
    <d v="2004-12-18T00:00:00"/>
    <x v="2280"/>
    <x v="1"/>
    <s v="tier - 2"/>
    <x v="0"/>
  </r>
  <r>
    <s v="Id2284"/>
    <s v="Fava, Ms.  Carla"/>
    <n v="15.01"/>
    <x v="3"/>
    <n v="4.1500000000000004"/>
    <x v="2"/>
    <s v="No"/>
    <s v="No"/>
    <s v="Yes"/>
    <n v="1"/>
    <s v="No"/>
    <d v="2003-11-12T00:00:00"/>
    <x v="2281"/>
    <x v="1"/>
    <s v="tier - 1"/>
    <x v="1"/>
  </r>
  <r>
    <s v="Id2285"/>
    <s v="Montoya, Mr.  Alvaro Sr."/>
    <n v="41.14"/>
    <x v="0"/>
    <n v="6.02"/>
    <x v="1"/>
    <s v="No"/>
    <s v="yes"/>
    <s v="No"/>
    <n v="1"/>
    <s v="No"/>
    <d v="2004-10-10T00:00:00"/>
    <x v="2282"/>
    <x v="1"/>
    <s v="tier - 2"/>
    <x v="0"/>
  </r>
  <r>
    <s v="Id2286"/>
    <s v="Bain, Ms.  Hope"/>
    <n v="16.55"/>
    <x v="3"/>
    <n v="7.73"/>
    <x v="0"/>
    <s v="No"/>
    <s v="No"/>
    <s v="No"/>
    <n v="0"/>
    <s v="No"/>
    <d v="2002-09-01T00:00:00"/>
    <x v="2283"/>
    <x v="2"/>
    <s v="tier - 2"/>
    <x v="3"/>
  </r>
  <r>
    <s v="Id2287"/>
    <s v="Albertson, Mr.  Mark P."/>
    <n v="37.29"/>
    <x v="0"/>
    <n v="5.03"/>
    <x v="2"/>
    <s v="No"/>
    <s v="yes"/>
    <s v="No"/>
    <n v="1"/>
    <s v="No"/>
    <d v="2004-08-12T00:00:00"/>
    <x v="2284"/>
    <x v="2"/>
    <s v="tier - 3"/>
    <x v="0"/>
  </r>
  <r>
    <s v="Id2288"/>
    <s v="Barger, Ms.  Desiree"/>
    <n v="16.739999999999998"/>
    <x v="3"/>
    <n v="4.08"/>
    <x v="2"/>
    <s v="Yes"/>
    <s v="No"/>
    <s v="No"/>
    <n v="0"/>
    <s v="No"/>
    <d v="2001-07-25T00:00:00"/>
    <x v="2285"/>
    <x v="2"/>
    <s v="tier - 1"/>
    <x v="0"/>
  </r>
  <r>
    <s v="Id2289"/>
    <s v="Fraioli, Mr.  Mario Jr."/>
    <n v="34.43"/>
    <x v="0"/>
    <n v="4.2699999999999996"/>
    <x v="2"/>
    <s v="No"/>
    <s v="yes"/>
    <s v="No"/>
    <n v="1"/>
    <s v="No"/>
    <d v="2004-06-27T00:00:00"/>
    <x v="2286"/>
    <x v="2"/>
    <s v="tier - 2"/>
    <x v="0"/>
  </r>
  <r>
    <s v="Id2290"/>
    <s v="April, Mr.  Lusapho"/>
    <n v="34.1"/>
    <x v="0"/>
    <n v="4.07"/>
    <x v="2"/>
    <s v="No"/>
    <s v="yes"/>
    <s v="No"/>
    <n v="1"/>
    <s v="No"/>
    <d v="2004-05-15T00:00:00"/>
    <x v="2287"/>
    <x v="2"/>
    <s v="tier - 1"/>
    <x v="0"/>
  </r>
  <r>
    <s v="Id2291"/>
    <s v="King, Ms.  Erin C."/>
    <n v="19.3"/>
    <x v="2"/>
    <n v="10.36"/>
    <x v="0"/>
    <s v="No"/>
    <s v="No"/>
    <s v="No"/>
    <n v="0"/>
    <s v="No"/>
    <d v="2002-03-11T00:00:00"/>
    <x v="2288"/>
    <x v="2"/>
    <s v="tier - 1"/>
    <x v="0"/>
  </r>
  <r>
    <s v="Id2292"/>
    <s v="Talhelm, Mr.  Alan F"/>
    <n v="33.659999999999997"/>
    <x v="0"/>
    <n v="5.71"/>
    <x v="1"/>
    <s v="No"/>
    <s v="yes"/>
    <s v="No"/>
    <n v="1"/>
    <s v="No"/>
    <d v="2004-02-28T00:00:00"/>
    <x v="2289"/>
    <x v="2"/>
    <s v="tier - 3"/>
    <x v="0"/>
  </r>
  <r>
    <s v="Id2293"/>
    <s v="Regnier, Mr.  Ryan"/>
    <n v="33.33"/>
    <x v="0"/>
    <n v="6.08"/>
    <x v="1"/>
    <s v="No"/>
    <s v="yes"/>
    <s v="No"/>
    <n v="1"/>
    <s v="No"/>
    <d v="2004-01-11T00:00:00"/>
    <x v="2290"/>
    <x v="2"/>
    <s v="tier - 3"/>
    <x v="0"/>
  </r>
  <r>
    <s v="Id2294"/>
    <s v="Treece, Ms.  Hope"/>
    <n v="21.84"/>
    <x v="2"/>
    <n v="5.71"/>
    <x v="1"/>
    <s v="No"/>
    <s v="yes"/>
    <s v="No"/>
    <n v="1"/>
    <s v="No"/>
    <d v="2004-12-06T00:00:00"/>
    <x v="2291"/>
    <x v="2"/>
    <s v="tier - 3"/>
    <x v="0"/>
  </r>
  <r>
    <s v="Id2295"/>
    <s v="Beisel, Mr.  Josh"/>
    <n v="16.87"/>
    <x v="3"/>
    <n v="9.1300000000000008"/>
    <x v="0"/>
    <s v="No"/>
    <s v="No"/>
    <s v="No"/>
    <n v="0"/>
    <s v="No"/>
    <d v="2002-11-19T00:00:00"/>
    <x v="2292"/>
    <x v="2"/>
    <s v="tier - 1"/>
    <x v="0"/>
  </r>
  <r>
    <s v="Id2296"/>
    <s v="Enke, Mr.  Jacob J"/>
    <n v="30.14"/>
    <x v="0"/>
    <n v="5.49"/>
    <x v="2"/>
    <s v="No"/>
    <s v="yes"/>
    <s v="No"/>
    <n v="1"/>
    <s v="No"/>
    <d v="2004-10-14T00:00:00"/>
    <x v="2293"/>
    <x v="2"/>
    <s v="tier - 1"/>
    <x v="0"/>
  </r>
  <r>
    <s v="Id2297"/>
    <s v="Ruiz-Tagle Barros, Mr.  Jose Tomas"/>
    <n v="23.21"/>
    <x v="2"/>
    <n v="4.37"/>
    <x v="2"/>
    <s v="No"/>
    <s v="yes"/>
    <s v="No"/>
    <n v="1"/>
    <s v="No"/>
    <d v="2004-09-12T00:00:00"/>
    <x v="2294"/>
    <x v="2"/>
    <s v="tier - 1"/>
    <x v="0"/>
  </r>
  <r>
    <s v="Id2298"/>
    <s v="Ferrell, Ms.  Mary Evan"/>
    <n v="17.170000000000002"/>
    <x v="3"/>
    <n v="8.4600000000000009"/>
    <x v="0"/>
    <s v="No"/>
    <s v="No"/>
    <s v="No"/>
    <n v="0"/>
    <s v="No"/>
    <d v="2002-08-13T00:00:00"/>
    <x v="2295"/>
    <x v="2"/>
    <s v="tier - 3"/>
    <x v="0"/>
  </r>
  <r>
    <s v="Id2299"/>
    <s v="Gates, Mr.  Justin K."/>
    <n v="15.61"/>
    <x v="3"/>
    <n v="5.28"/>
    <x v="2"/>
    <s v="No"/>
    <s v="No"/>
    <s v="No"/>
    <n v="1"/>
    <s v="No"/>
    <d v="1998-07-26T00:00:00"/>
    <x v="2296"/>
    <x v="2"/>
    <s v="tier - 2"/>
    <x v="0"/>
  </r>
  <r>
    <s v="Id2300"/>
    <s v="Jeffers, Mr.  Patrick"/>
    <n v="17.98"/>
    <x v="3"/>
    <n v="5.33"/>
    <x v="2"/>
    <s v="Yes"/>
    <s v="No"/>
    <s v="Yes"/>
    <n v="1"/>
    <s v="No"/>
    <d v="1997-06-13T00:00:00"/>
    <x v="2297"/>
    <x v="2"/>
    <s v="tier - 3"/>
    <x v="0"/>
  </r>
  <r>
    <s v="Id2301"/>
    <s v="Sulhanek, Mr.  Roman"/>
    <n v="21.64"/>
    <x v="2"/>
    <n v="5.5"/>
    <x v="2"/>
    <s v="No"/>
    <s v="yes"/>
    <s v="No"/>
    <n v="1"/>
    <s v="No"/>
    <d v="2004-05-24T00:00:00"/>
    <x v="2298"/>
    <x v="2"/>
    <s v="tier - 3"/>
    <x v="0"/>
  </r>
  <r>
    <s v="Id2302"/>
    <s v="Ozahowski, Mr.  David"/>
    <n v="16.399999999999999"/>
    <x v="3"/>
    <n v="5.4"/>
    <x v="2"/>
    <s v="No"/>
    <s v="No"/>
    <s v="Yes"/>
    <n v="1"/>
    <s v="No"/>
    <d v="1993-04-28T00:00:00"/>
    <x v="2299"/>
    <x v="2"/>
    <s v="tier - 1"/>
    <x v="0"/>
  </r>
  <r>
    <s v="Id2303"/>
    <s v="Caron, Ms.  Evelyn L"/>
    <n v="15.77"/>
    <x v="3"/>
    <n v="6.05"/>
    <x v="1"/>
    <s v="Yes"/>
    <s v="No"/>
    <s v="No"/>
    <n v="1"/>
    <s v="No"/>
    <d v="1995-03-01T00:00:00"/>
    <x v="2300"/>
    <x v="2"/>
    <s v="tier - 2"/>
    <x v="0"/>
  </r>
  <r>
    <s v="Id2304"/>
    <s v="Fullarton, Mr.  Jim"/>
    <n v="18.27"/>
    <x v="3"/>
    <n v="11.46"/>
    <x v="0"/>
    <s v="No"/>
    <s v="No"/>
    <s v="No"/>
    <n v="0"/>
    <s v="No"/>
    <d v="2002-02-01T00:00:00"/>
    <x v="2301"/>
    <x v="2"/>
    <s v="tier - 2"/>
    <x v="1"/>
  </r>
  <r>
    <s v="Id2305"/>
    <s v="Lindgren, Mr.  Matthew S"/>
    <n v="16.489999999999998"/>
    <x v="3"/>
    <n v="8.48"/>
    <x v="0"/>
    <s v="No"/>
    <s v="No"/>
    <s v="No"/>
    <n v="0"/>
    <s v="No"/>
    <d v="2002-01-20T00:00:00"/>
    <x v="2302"/>
    <x v="2"/>
    <s v="tier - 1"/>
    <x v="0"/>
  </r>
  <r>
    <s v="Id2306"/>
    <s v="Akiha, Mr.  Kenneth"/>
    <n v="16.14"/>
    <x v="3"/>
    <n v="4.8600000000000003"/>
    <x v="2"/>
    <s v="No"/>
    <s v="No"/>
    <s v="No"/>
    <n v="0"/>
    <s v="No"/>
    <d v="1994-12-17T00:00:00"/>
    <x v="2303"/>
    <x v="2"/>
    <s v="tier - 2"/>
    <x v="0"/>
  </r>
  <r>
    <s v="Id2307"/>
    <s v="Sweny, Ms.  Andrea"/>
    <n v="20.85"/>
    <x v="2"/>
    <n v="4.45"/>
    <x v="2"/>
    <s v="Yes"/>
    <s v="No"/>
    <s v="No"/>
    <n v="1"/>
    <s v="No"/>
    <d v="1995-11-05T00:00:00"/>
    <x v="2304"/>
    <x v="2"/>
    <s v="tier - 1"/>
    <x v="0"/>
  </r>
  <r>
    <s v="Id2308"/>
    <s v="Tobin, Ms.  Kristina"/>
    <n v="15.88"/>
    <x v="3"/>
    <n v="4.3600000000000003"/>
    <x v="2"/>
    <s v="No"/>
    <s v="No"/>
    <s v="No"/>
    <n v="0"/>
    <s v="No"/>
    <d v="1999-10-05T00:00:00"/>
    <x v="2305"/>
    <x v="2"/>
    <s v="tier - 2"/>
    <x v="0"/>
  </r>
  <r>
    <s v="Id2309"/>
    <s v="Pedersen, Ms.  Kristen"/>
    <n v="20.66"/>
    <x v="2"/>
    <n v="5.8"/>
    <x v="1"/>
    <s v="No"/>
    <s v="yes"/>
    <s v="No"/>
    <n v="1"/>
    <s v="No"/>
    <d v="2000-09-09T00:00:00"/>
    <x v="2306"/>
    <x v="2"/>
    <s v="tier - 2"/>
    <x v="0"/>
  </r>
  <r>
    <s v="Id2310"/>
    <s v="Lynch, Mr.  Matthew"/>
    <n v="20.399999999999999"/>
    <x v="2"/>
    <n v="5.27"/>
    <x v="2"/>
    <s v="No"/>
    <s v="No"/>
    <s v="No"/>
    <n v="0"/>
    <s v="No"/>
    <d v="1994-08-22T00:00:00"/>
    <x v="2307"/>
    <x v="2"/>
    <s v="tier - 2"/>
    <x v="0"/>
  </r>
  <r>
    <s v="Id2311"/>
    <s v="Keys, Mrs.  Kathleen"/>
    <n v="25.19"/>
    <x v="1"/>
    <n v="5.64"/>
    <x v="2"/>
    <s v="Yes"/>
    <s v="No"/>
    <s v="No"/>
    <n v="0"/>
    <s v="No"/>
    <d v="2001-07-19T00:00:00"/>
    <x v="2308"/>
    <x v="2"/>
    <s v="tier - 2"/>
    <x v="0"/>
  </r>
  <r>
    <s v="Id2312"/>
    <s v="Wilbur, Ms.  Lindsey"/>
    <n v="20.54"/>
    <x v="2"/>
    <n v="4.2"/>
    <x v="2"/>
    <s v="Yes"/>
    <s v="No"/>
    <s v="No"/>
    <n v="1"/>
    <s v="No"/>
    <d v="1995-06-28T00:00:00"/>
    <x v="2309"/>
    <x v="2"/>
    <s v="tier - 1"/>
    <x v="0"/>
  </r>
  <r>
    <s v="Id2313"/>
    <s v="Ditota, Mr.  Robert"/>
    <n v="20.13"/>
    <x v="2"/>
    <n v="5.42"/>
    <x v="2"/>
    <s v="No"/>
    <s v="No"/>
    <s v="No"/>
    <n v="0"/>
    <s v="No"/>
    <d v="1994-05-30T00:00:00"/>
    <x v="2310"/>
    <x v="2"/>
    <s v="tier - 1"/>
    <x v="0"/>
  </r>
  <r>
    <s v="Id2314"/>
    <s v="Horbol, Ms.  Sarah E."/>
    <n v="18.93"/>
    <x v="2"/>
    <n v="6.11"/>
    <x v="1"/>
    <s v="No"/>
    <s v="No"/>
    <s v="Yes"/>
    <n v="1"/>
    <s v="No"/>
    <d v="1993-04-27T00:00:00"/>
    <x v="2311"/>
    <x v="2"/>
    <s v="tier - 1"/>
    <x v="0"/>
  </r>
  <r>
    <s v="Id2315"/>
    <s v="O'Rourke, Ms.  Flannery"/>
    <n v="24.14"/>
    <x v="2"/>
    <n v="5.29"/>
    <x v="2"/>
    <s v="No"/>
    <s v="yes"/>
    <s v="No"/>
    <n v="1"/>
    <s v="No"/>
    <d v="2000-03-18T00:00:00"/>
    <x v="2312"/>
    <x v="2"/>
    <s v="tier - 1"/>
    <x v="0"/>
  </r>
  <r>
    <s v="Id2316"/>
    <s v="Williams, Mr.  John T"/>
    <n v="25.03"/>
    <x v="1"/>
    <n v="5.91"/>
    <x v="1"/>
    <s v="No"/>
    <s v="yes"/>
    <s v="No"/>
    <n v="1"/>
    <s v="No"/>
    <d v="2004-02-07T00:00:00"/>
    <x v="2313"/>
    <x v="2"/>
    <s v="tier - 2"/>
    <x v="3"/>
  </r>
  <r>
    <s v="Id2317"/>
    <s v="Murakami, Mr.  Koji"/>
    <n v="20.47"/>
    <x v="2"/>
    <n v="5.81"/>
    <x v="1"/>
    <s v="Yes"/>
    <s v="No"/>
    <s v="No"/>
    <n v="1"/>
    <s v="No"/>
    <d v="1995-01-07T00:00:00"/>
    <x v="2314"/>
    <x v="2"/>
    <s v="tier - 2"/>
    <x v="0"/>
  </r>
  <r>
    <s v="Id2318"/>
    <s v="Gagnon, Ms.  Candice M"/>
    <n v="18.82"/>
    <x v="2"/>
    <n v="5.51"/>
    <x v="2"/>
    <s v="Yes"/>
    <s v="No"/>
    <s v="No"/>
    <n v="0"/>
    <s v="No"/>
    <d v="1996-12-18T00:00:00"/>
    <x v="2315"/>
    <x v="2"/>
    <s v="tier - 2"/>
    <x v="1"/>
  </r>
  <r>
    <s v="Id2319"/>
    <s v="Petermann, Mr.  Theodore A."/>
    <n v="17.079999999999998"/>
    <x v="3"/>
    <n v="5.73"/>
    <x v="1"/>
    <s v="No"/>
    <s v="No"/>
    <s v="Yes"/>
    <n v="1"/>
    <s v="No"/>
    <d v="1993-11-28T00:00:00"/>
    <x v="2316"/>
    <x v="2"/>
    <s v="tier - 3"/>
    <x v="0"/>
  </r>
  <r>
    <s v="Id2320"/>
    <s v="Graves - Rostro, Ms.  Lindy"/>
    <n v="19.21"/>
    <x v="2"/>
    <n v="5.53"/>
    <x v="2"/>
    <s v="Yes"/>
    <s v="No"/>
    <s v="No"/>
    <n v="0"/>
    <s v="No"/>
    <d v="1996-10-22T00:00:00"/>
    <x v="2317"/>
    <x v="2"/>
    <s v="tier - 3"/>
    <x v="0"/>
  </r>
  <r>
    <s v="Id2321"/>
    <s v="Danielson, Mr.  Thomas"/>
    <n v="17.86"/>
    <x v="3"/>
    <n v="5.43"/>
    <x v="2"/>
    <s v="No"/>
    <s v="No"/>
    <s v="Yes"/>
    <n v="1"/>
    <s v="No"/>
    <d v="1993-09-09T00:00:00"/>
    <x v="2317"/>
    <x v="2"/>
    <s v="tier - 1"/>
    <x v="0"/>
  </r>
  <r>
    <s v="Id2322"/>
    <s v="Street, Ms.  Holly"/>
    <n v="21.38"/>
    <x v="2"/>
    <n v="8.01"/>
    <x v="0"/>
    <s v="No"/>
    <s v="No"/>
    <s v="No"/>
    <n v="0"/>
    <s v="No"/>
    <d v="2002-08-19T00:00:00"/>
    <x v="2318"/>
    <x v="2"/>
    <s v="tier - 1"/>
    <x v="1"/>
  </r>
  <r>
    <s v="Id2323"/>
    <s v="Buss, Mr.  Matthew"/>
    <n v="23.35"/>
    <x v="2"/>
    <n v="5.94"/>
    <x v="1"/>
    <s v="No"/>
    <s v="No"/>
    <s v="No"/>
    <n v="0"/>
    <s v="No"/>
    <d v="1999-07-14T00:00:00"/>
    <x v="2319"/>
    <x v="2"/>
    <s v="tier - 1"/>
    <x v="0"/>
  </r>
  <r>
    <s v="Id2324"/>
    <s v="Duffy, Ms.  Meghan K"/>
    <n v="22.24"/>
    <x v="2"/>
    <n v="5.04"/>
    <x v="2"/>
    <s v="No"/>
    <s v="No"/>
    <s v="No"/>
    <n v="0"/>
    <s v="No"/>
    <d v="1999-06-26T00:00:00"/>
    <x v="2320"/>
    <x v="1"/>
    <s v="tier - 3"/>
    <x v="0"/>
  </r>
  <r>
    <s v="Id2325"/>
    <s v="Hines, Mr.  Fred"/>
    <n v="24.76"/>
    <x v="2"/>
    <n v="4.54"/>
    <x v="2"/>
    <s v="Yes"/>
    <s v="No"/>
    <s v="No"/>
    <n v="0"/>
    <s v="No"/>
    <d v="2001-05-12T00:00:00"/>
    <x v="2321"/>
    <x v="2"/>
    <s v="tier - 2"/>
    <x v="0"/>
  </r>
  <r>
    <s v="Id2326"/>
    <s v="Castro, Mr.  Sebastian"/>
    <n v="20.100000000000001"/>
    <x v="2"/>
    <n v="5.6"/>
    <x v="2"/>
    <s v="Yes"/>
    <s v="No"/>
    <s v="Yes"/>
    <n v="1"/>
    <s v="No"/>
    <d v="1997-04-09T00:00:00"/>
    <x v="2322"/>
    <x v="2"/>
    <s v="tier - 3"/>
    <x v="0"/>
  </r>
  <r>
    <s v="Id2327"/>
    <s v="Howell, Ms.  Laura"/>
    <n v="21.77"/>
    <x v="2"/>
    <n v="10.67"/>
    <x v="0"/>
    <s v="No"/>
    <s v="No"/>
    <s v="No"/>
    <n v="0"/>
    <s v="No"/>
    <d v="2002-03-29T00:00:00"/>
    <x v="2323"/>
    <x v="2"/>
    <s v="tier - 2"/>
    <x v="1"/>
  </r>
  <r>
    <s v="Id2328"/>
    <s v="Avery, Ms.  Nicole"/>
    <n v="17.82"/>
    <x v="3"/>
    <n v="5.26"/>
    <x v="2"/>
    <s v="Yes"/>
    <s v="No"/>
    <s v="No"/>
    <n v="1"/>
    <s v="No"/>
    <d v="1995-02-04T00:00:00"/>
    <x v="2324"/>
    <x v="2"/>
    <s v="tier - 3"/>
    <x v="0"/>
  </r>
  <r>
    <s v="Id2329"/>
    <s v="Bohinski, Ms.  Susan E"/>
    <n v="17.07"/>
    <x v="3"/>
    <n v="5.22"/>
    <x v="2"/>
    <s v="No"/>
    <s v="No"/>
    <s v="Yes"/>
    <n v="1"/>
    <s v="No"/>
    <d v="1993-01-01T00:00:00"/>
    <x v="2324"/>
    <x v="2"/>
    <s v="tier - 3"/>
    <x v="0"/>
  </r>
  <r>
    <s v="Id2330"/>
    <s v="Kohls, Ms.  Katy"/>
    <n v="22.24"/>
    <x v="2"/>
    <n v="4.29"/>
    <x v="2"/>
    <s v="Yes"/>
    <s v="No"/>
    <s v="No"/>
    <n v="0"/>
    <s v="No"/>
    <d v="2001-12-20T00:00:00"/>
    <x v="2325"/>
    <x v="2"/>
    <s v="tier - 3"/>
    <x v="1"/>
  </r>
  <r>
    <s v="Id2331"/>
    <s v="Brietzke, Mr.  Jordan"/>
    <n v="22.34"/>
    <x v="2"/>
    <n v="5.57"/>
    <x v="2"/>
    <s v="No"/>
    <s v="No"/>
    <s v="No"/>
    <n v="1"/>
    <s v="No"/>
    <d v="1998-11-27T00:00:00"/>
    <x v="2326"/>
    <x v="2"/>
    <s v="tier - 3"/>
    <x v="0"/>
  </r>
  <r>
    <s v="Id2332"/>
    <s v="Riveros Gonzalez, Mr.  Juan D. Sr."/>
    <n v="17.7"/>
    <x v="3"/>
    <n v="6.28"/>
    <x v="1"/>
    <s v="No"/>
    <s v="No"/>
    <s v="No"/>
    <n v="1"/>
    <s v="No"/>
    <d v="1992-10-13T00:00:00"/>
    <x v="2327"/>
    <x v="2"/>
    <s v="tier - 3"/>
    <x v="0"/>
  </r>
  <r>
    <s v="Id2333"/>
    <s v="Albano, Ms.  Julie"/>
    <n v="16.47"/>
    <x v="3"/>
    <n v="6.35"/>
    <x v="1"/>
    <s v="No"/>
    <s v="No"/>
    <s v="Yes"/>
    <n v="1"/>
    <s v="No"/>
    <d v="1993-09-30T00:00:00"/>
    <x v="2328"/>
    <x v="1"/>
    <s v="tier - 1"/>
    <x v="0"/>
  </r>
  <r>
    <s v="Id2334"/>
    <s v="Rosendahl, Mr.  Evan P"/>
    <n v="17.600000000000001"/>
    <x v="3"/>
    <n v="4.3899999999999997"/>
    <x v="2"/>
    <s v="No"/>
    <s v="No"/>
    <s v="No"/>
    <n v="1"/>
    <s v="No"/>
    <d v="1992-08-30T00:00:00"/>
    <x v="2329"/>
    <x v="1"/>
    <s v="tier - 1"/>
    <x v="0"/>
  </r>
  <r>
    <s v="Id2335"/>
    <s v="German, Mr.  Aaron K"/>
    <n v="17.579999999999998"/>
    <x v="3"/>
    <n v="4.51"/>
    <x v="2"/>
    <s v="No"/>
    <s v="No"/>
    <s v="No"/>
    <n v="1"/>
    <s v="No"/>
    <d v="1992-07-09T00:00:00"/>
    <x v="2330"/>
    <x v="1"/>
    <s v="tier - 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1F671A-4720-4428-AE21-B255AAA52358}" name="PivotTable7"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6:C19" firstHeaderRow="0" firstDataRow="1" firstDataCol="1"/>
  <pivotFields count="10">
    <pivotField showAll="0"/>
    <pivotField showAll="0"/>
    <pivotField showAll="0"/>
    <pivotField dataField="1" showAll="0"/>
    <pivotField showAll="0"/>
    <pivotField showAll="0"/>
    <pivotField axis="axisRow" showAll="0">
      <items count="3">
        <item x="0"/>
        <item x="1"/>
        <item t="default"/>
      </items>
    </pivotField>
    <pivotField showAll="0"/>
    <pivotField dataField="1" showAll="0"/>
    <pivotField showAll="0"/>
  </pivotFields>
  <rowFields count="1">
    <field x="6"/>
  </rowFields>
  <rowItems count="3">
    <i>
      <x/>
    </i>
    <i>
      <x v="1"/>
    </i>
    <i t="grand">
      <x/>
    </i>
  </rowItems>
  <colFields count="1">
    <field x="-2"/>
  </colFields>
  <colItems count="2">
    <i>
      <x/>
    </i>
    <i i="1">
      <x v="1"/>
    </i>
  </colItems>
  <dataFields count="2">
    <dataField name="Sum of NumberOfMajorSurgeries" fld="8" baseField="6" baseItem="1"/>
    <dataField name="Average of HBA1C" fld="3" subtotal="average" baseField="6" baseItem="1"/>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1"/>
          </reference>
          <reference field="6" count="1" selected="0">
            <x v="0"/>
          </reference>
        </references>
      </pivotArea>
    </chartFormat>
    <chartFormat chart="0" format="5">
      <pivotArea type="data" outline="0" fieldPosition="0">
        <references count="2">
          <reference field="4294967294" count="1" selected="0">
            <x v="1"/>
          </reference>
          <reference field="6" count="1" selected="0">
            <x v="1"/>
          </reference>
        </references>
      </pivotArea>
    </chartFormat>
    <chartFormat chart="4" format="2">
      <pivotArea type="data" outline="0" fieldPosition="0">
        <references count="2">
          <reference field="4294967294" count="1" selected="0">
            <x v="0"/>
          </reference>
          <reference field="6"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4" format="4">
      <pivotArea type="data" outline="0" fieldPosition="0">
        <references count="2">
          <reference field="4294967294" count="1" selected="0">
            <x v="1"/>
          </reference>
          <reference field="6" count="1" selected="0">
            <x v="0"/>
          </reference>
        </references>
      </pivotArea>
    </chartFormat>
    <chartFormat chart="4" format="5">
      <pivotArea type="data" outline="0" fieldPosition="0">
        <references count="2">
          <reference field="4294967294" count="1" selected="0">
            <x v="1"/>
          </reference>
          <reference field="6" count="1" selected="0">
            <x v="1"/>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6" count="1" selected="0">
            <x v="0"/>
          </reference>
        </references>
      </pivotArea>
    </chartFormat>
    <chartFormat chart="9" format="20">
      <pivotArea type="data" outline="0" fieldPosition="0">
        <references count="2">
          <reference field="4294967294" count="1" selected="0">
            <x v="0"/>
          </reference>
          <reference field="6" count="1" selected="0">
            <x v="1"/>
          </reference>
        </references>
      </pivotArea>
    </chartFormat>
    <chartFormat chart="9" format="21" series="1">
      <pivotArea type="data" outline="0" fieldPosition="0">
        <references count="1">
          <reference field="4294967294" count="1" selected="0">
            <x v="1"/>
          </reference>
        </references>
      </pivotArea>
    </chartFormat>
    <chartFormat chart="9" format="22">
      <pivotArea type="data" outline="0" fieldPosition="0">
        <references count="2">
          <reference field="4294967294" count="1" selected="0">
            <x v="1"/>
          </reference>
          <reference field="6" count="1" selected="0">
            <x v="0"/>
          </reference>
        </references>
      </pivotArea>
    </chartFormat>
    <chartFormat chart="9" format="23">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DD6DD1-5716-4A11-A3AA-F712B73F4803}" name="PivotTable1"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colHeaderCaption="Cancer history">
  <location ref="A8:B11" firstHeaderRow="1" firstDataRow="1" firstDataCol="1"/>
  <pivotFields count="10">
    <pivotField showAll="0"/>
    <pivotField showAll="0"/>
    <pivotField showAll="0"/>
    <pivotField showAll="0"/>
    <pivotField showAll="0"/>
    <pivotField showAll="0"/>
    <pivotField showAll="0"/>
    <pivotField axis="axisRow" showAll="0">
      <items count="3">
        <item x="0"/>
        <item x="1"/>
        <item t="default"/>
      </items>
    </pivotField>
    <pivotField showAll="0"/>
    <pivotField dataField="1" showAll="0">
      <items count="4">
        <item x="1"/>
        <item h="1" x="2"/>
        <item x="0"/>
        <item t="default"/>
      </items>
    </pivotField>
  </pivotFields>
  <rowFields count="1">
    <field x="7"/>
  </rowFields>
  <rowItems count="3">
    <i>
      <x/>
    </i>
    <i>
      <x v="1"/>
    </i>
    <i t="grand">
      <x/>
    </i>
  </rowItems>
  <colItems count="1">
    <i/>
  </colItems>
  <dataFields count="1">
    <dataField name="Count of smoker" fld="9" subtotal="count" baseField="0" baseItem="0"/>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 chart="13" format="1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5FECEA-E921-4FB4-A252-BA206BA0324A}" name="PivotTable2" cacheId="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55:B104" firstHeaderRow="1" firstDataRow="1" firstDataCol="1"/>
  <pivotFields count="2">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 subtotal="average"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harges"/>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1B8578-A53D-47A4-A755-44FB40C755A1}" name="PivotTable1"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52" firstHeaderRow="0" firstDataRow="1" firstDataCol="1"/>
  <pivotFields count="3">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HBA1C" fld="1" subtotal="average" baseField="0" baseItem="4"/>
    <dataField name="Average of BMI" fld="2" subtotal="average" baseField="0" baseItem="4"/>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m of BMI"/>
    <pivotHierarchy dragToData="1"/>
    <pivotHierarchy dragToData="1" caption="Average of BMI"/>
    <pivotHierarchy dragToData="1" caption="Average of HBA1C"/>
    <pivotHierarchy dragToData="1"/>
    <pivotHierarchy dragToData="1"/>
    <pivotHierarchy dragToData="1" caption="Count of BMI"/>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B9EE73-27E2-4614-B16F-F5D531B78968}"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6:E12" firstHeaderRow="1" firstDataRow="2" firstDataCol="1"/>
  <pivotFields count="16">
    <pivotField showAll="0"/>
    <pivotField showAll="0"/>
    <pivotField showAll="0"/>
    <pivotField axis="axisRow" showAll="0">
      <items count="5">
        <item x="2"/>
        <item x="0"/>
        <item x="1"/>
        <item x="3"/>
        <item t="default"/>
      </items>
    </pivotField>
    <pivotField showAll="0"/>
    <pivotField axis="axisCol" showAll="0">
      <items count="4">
        <item x="0"/>
        <item x="2"/>
        <item x="1"/>
        <item t="default"/>
      </items>
    </pivotField>
    <pivotField showAll="0"/>
    <pivotField showAll="0"/>
    <pivotField showAll="0"/>
    <pivotField showAll="0"/>
    <pivotField showAll="0"/>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253"/>
        <item t="default"/>
      </items>
    </pivotField>
    <pivotField showAll="0"/>
    <pivotField showAll="0"/>
    <pivotField showAll="0"/>
  </pivotFields>
  <rowFields count="1">
    <field x="3"/>
  </rowFields>
  <rowItems count="5">
    <i>
      <x/>
    </i>
    <i>
      <x v="1"/>
    </i>
    <i>
      <x v="2"/>
    </i>
    <i>
      <x v="3"/>
    </i>
    <i t="grand">
      <x/>
    </i>
  </rowItems>
  <colFields count="1">
    <field x="5"/>
  </colFields>
  <colItems count="4">
    <i>
      <x/>
    </i>
    <i>
      <x v="1"/>
    </i>
    <i>
      <x v="2"/>
    </i>
    <i t="grand">
      <x/>
    </i>
  </colItems>
  <dataFields count="1">
    <dataField name="Count of Charges" fld="12" subtotal="count" baseField="0" baseItem="0"/>
  </dataField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 chart="14" format="6" series="1">
      <pivotArea type="data" outline="0" fieldPosition="0">
        <references count="2">
          <reference field="4294967294" count="1" selected="0">
            <x v="0"/>
          </reference>
          <reference field="5" count="1" selected="0">
            <x v="0"/>
          </reference>
        </references>
      </pivotArea>
    </chartFormat>
    <chartFormat chart="14" format="7" series="1">
      <pivotArea type="data" outline="0" fieldPosition="0">
        <references count="2">
          <reference field="4294967294" count="1" selected="0">
            <x v="0"/>
          </reference>
          <reference field="5" count="1" selected="0">
            <x v="1"/>
          </reference>
        </references>
      </pivotArea>
    </chartFormat>
    <chartFormat chart="14" format="8" series="1">
      <pivotArea type="data" outline="0" fieldPosition="0">
        <references count="2">
          <reference field="4294967294" count="1" selected="0">
            <x v="0"/>
          </reference>
          <reference field="5" count="1" selected="0">
            <x v="2"/>
          </reference>
        </references>
      </pivotArea>
    </chartFormat>
    <chartFormat chart="16" format="6" series="1">
      <pivotArea type="data" outline="0" fieldPosition="0">
        <references count="2">
          <reference field="4294967294" count="1" selected="0">
            <x v="0"/>
          </reference>
          <reference field="5" count="1" selected="0">
            <x v="0"/>
          </reference>
        </references>
      </pivotArea>
    </chartFormat>
    <chartFormat chart="16" format="7" series="1">
      <pivotArea type="data" outline="0" fieldPosition="0">
        <references count="2">
          <reference field="4294967294" count="1" selected="0">
            <x v="0"/>
          </reference>
          <reference field="5" count="1" selected="0">
            <x v="1"/>
          </reference>
        </references>
      </pivotArea>
    </chartFormat>
    <chartFormat chart="16" format="8" series="1">
      <pivotArea type="data" outline="0" fieldPosition="0">
        <references count="2">
          <reference field="4294967294" count="1" selected="0">
            <x v="0"/>
          </reference>
          <reference field="5" count="1" selected="0">
            <x v="2"/>
          </reference>
        </references>
      </pivotArea>
    </chartFormat>
    <chartFormat chart="17" format="9" series="1">
      <pivotArea type="data" outline="0" fieldPosition="0">
        <references count="2">
          <reference field="4294967294" count="1" selected="0">
            <x v="0"/>
          </reference>
          <reference field="5" count="1" selected="0">
            <x v="0"/>
          </reference>
        </references>
      </pivotArea>
    </chartFormat>
    <chartFormat chart="17" format="10" series="1">
      <pivotArea type="data" outline="0" fieldPosition="0">
        <references count="2">
          <reference field="4294967294" count="1" selected="0">
            <x v="0"/>
          </reference>
          <reference field="5" count="1" selected="0">
            <x v="1"/>
          </reference>
        </references>
      </pivotArea>
    </chartFormat>
    <chartFormat chart="17" format="11"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9F23ED-C5BC-4317-86C0-2C1CDA7E9576}"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4:B79"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253"/>
        <item t="default"/>
      </items>
    </pivotField>
    <pivotField axis="axisRow" showAll="0">
      <items count="5">
        <item x="0"/>
        <item x="1"/>
        <item x="2"/>
        <item x="3"/>
        <item t="default"/>
      </items>
    </pivotField>
    <pivotField showAll="0"/>
    <pivotField axis="axisRow" showAll="0">
      <items count="19">
        <item x="3"/>
        <item x="1"/>
        <item x="0"/>
        <item x="7"/>
        <item x="5"/>
        <item x="4"/>
        <item x="6"/>
        <item x="11"/>
        <item x="9"/>
        <item x="16"/>
        <item x="14"/>
        <item x="13"/>
        <item x="8"/>
        <item x="2"/>
        <item x="15"/>
        <item x="12"/>
        <item x="10"/>
        <item x="17"/>
        <item t="default"/>
      </items>
    </pivotField>
  </pivotFields>
  <rowFields count="2">
    <field x="15"/>
    <field x="13"/>
  </rowFields>
  <rowItems count="65">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v="1"/>
    </i>
    <i r="1">
      <x v="2"/>
    </i>
    <i>
      <x v="10"/>
    </i>
    <i r="1">
      <x v="1"/>
    </i>
    <i r="1">
      <x v="2"/>
    </i>
    <i>
      <x v="11"/>
    </i>
    <i r="1">
      <x v="1"/>
    </i>
    <i r="1">
      <x v="2"/>
    </i>
    <i>
      <x v="12"/>
    </i>
    <i r="1">
      <x/>
    </i>
    <i r="1">
      <x v="1"/>
    </i>
    <i r="1">
      <x v="2"/>
    </i>
    <i>
      <x v="13"/>
    </i>
    <i r="1">
      <x/>
    </i>
    <i r="1">
      <x v="1"/>
    </i>
    <i r="1">
      <x v="2"/>
    </i>
    <i>
      <x v="14"/>
    </i>
    <i r="1">
      <x v="1"/>
    </i>
    <i r="1">
      <x v="2"/>
    </i>
    <i>
      <x v="15"/>
    </i>
    <i r="1">
      <x/>
    </i>
    <i r="1">
      <x v="1"/>
    </i>
    <i r="1">
      <x v="2"/>
    </i>
    <i>
      <x v="16"/>
    </i>
    <i r="1">
      <x/>
    </i>
    <i>
      <x v="17"/>
    </i>
    <i r="1">
      <x v="3"/>
    </i>
    <i t="grand">
      <x/>
    </i>
  </rowItems>
  <colItems count="1">
    <i/>
  </colItems>
  <dataFields count="1">
    <dataField name="Average of Charges" fld="12" subtotal="average" baseField="15"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89190FCD-71DD-463F-AFF8-144C6CD439D6}" sourceName="Weight Status">
  <pivotTables>
    <pivotTable tabId="17" name="PivotTable12"/>
  </pivotTables>
  <data>
    <tabular pivotCacheId="1674235493">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3D2FEC98-45A2-43D8-A9F2-8701D41C5742}" sourceName="Diabetes Status">
  <pivotTables>
    <pivotTable tabId="17" name="PivotTable12"/>
  </pivotTables>
  <data>
    <tabular pivotCacheId="167423549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DB8477E7-85EB-446E-867D-862F007100A7}" cache="Slicer_Weight_Status" caption="Weight Status" rowHeight="234950"/>
  <slicer name="Diabetes Status" xr10:uid="{4BA41B49-627B-47AE-8782-F7AEBFD48B96}"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5AB742-C4CE-4175-A555-74FC0DADC5EF}" name="Table2" displayName="Table2" ref="A1:D2336" totalsRowShown="0" headerRowBorderDxfId="24" tableBorderDxfId="23" dataCellStyle="Normal 2">
  <autoFilter ref="A1:D2336" xr:uid="{CA5AB742-C4CE-4175-A555-74FC0DADC5EF}"/>
  <tableColumns count="4">
    <tableColumn id="1" xr3:uid="{72812EFB-D41F-410A-B01F-D2C0A785988D}" name="Customer ID" dataCellStyle="Normal 2"/>
    <tableColumn id="2" xr3:uid="{921EF3ED-DB45-4F52-B910-D6EEB902F4E5}" name=" Last name" dataCellStyle="Normal 2"/>
    <tableColumn id="3" xr3:uid="{9E29BDB4-5EBC-4D75-8A89-D6FF26FCB52E}" name="Title" dataCellStyle="Normal 2"/>
    <tableColumn id="4" xr3:uid="{DE710772-B9E0-4429-B8B2-6044835F86A7}" name="First name"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8969DB4-E652-4524-977D-BA214DF432C6}" name="Table5" displayName="Table5" ref="F1:G2336" totalsRowShown="0" headerRowBorderDxfId="22" tableBorderDxfId="21" dataCellStyle="Normal 2">
  <autoFilter ref="F1:G2336" xr:uid="{58969DB4-E652-4524-977D-BA214DF432C6}"/>
  <tableColumns count="2">
    <tableColumn id="1" xr3:uid="{07EB0259-63F5-4E9B-B070-B449D003776B}" name="Customer ID" dataCellStyle="Normal 2"/>
    <tableColumn id="2" xr3:uid="{4F2C2100-9F47-4BEE-BED8-245A307FB77F}" name="name"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41480B-E090-4914-B520-0602D104CCE6}" name="medical_exam" displayName="medical_exam" ref="A1:J2336" totalsRowShown="0" headerRowDxfId="20" headerRowBorderDxfId="19">
  <autoFilter ref="A1:J2336" xr:uid="{5A41480B-E090-4914-B520-0602D104CCE6}"/>
  <tableColumns count="10">
    <tableColumn id="1" xr3:uid="{89934355-A75E-4D5A-8773-F61E708F7463}" name="Customer ID"/>
    <tableColumn id="2" xr3:uid="{7091CC06-30BB-40C1-9914-3F7B95EC6293}" name="BMI"/>
    <tableColumn id="9" xr3:uid="{3461E00F-994C-475C-B55A-1B5B51F5F9E6}" name="Weight Status">
      <calculatedColumnFormula array="1">_xlfn.IFS(medical_exam[[#This Row],[BMI]]&lt;18.5, "Underweight ", medical_exam[[#This Row],[BMI]]&lt;24.9, "Normal Weight", medical_exam[[#This Row],[BMI]]&lt;29.9, "Overweight ", TRUE, "Obesity")</calculatedColumnFormula>
    </tableColumn>
    <tableColumn id="3" xr3:uid="{6BC2477C-FE1B-4115-AC7B-E71FCD0F3620}" name="HBA1C"/>
    <tableColumn id="11" xr3:uid="{1FF49AA5-E4ED-4DC2-A7CC-4D009A59DC49}" name="Diabetes Status">
      <calculatedColumnFormula array="1">_xlfn.IFS(medical_exam[[#This Row],[HBA1C]]&lt;5.7, "Normal", medical_exam[[#This Row],[HBA1C]]&lt;6.4, "Prediabetes ", TRUE, "Diabetes")</calculatedColumnFormula>
    </tableColumn>
    <tableColumn id="4" xr3:uid="{CA8EFA43-F009-4C2B-A9B1-2B8A1D6ED2FD}" name="Heart Issues" dataDxfId="18"/>
    <tableColumn id="5" xr3:uid="{73FBE6C6-6D46-4943-B39B-94BD8A1F7D52}" name="Any Transplants"/>
    <tableColumn id="6" xr3:uid="{A84C26BC-931C-45A8-9A14-85C61CFE7738}" name="Cancer history"/>
    <tableColumn id="7" xr3:uid="{7EFC7982-F54D-4594-8B81-1E4C4FB40F82}" name="NumberOfMajorSurgeries"/>
    <tableColumn id="8" xr3:uid="{E1BB69A9-941D-48EB-8B17-43DACB022AE7}" name="smok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6A425D-E6AD-42DC-9EFA-51336909F79B}" name="Hosp_details" displayName="Hosp_details" ref="A1:K2344" totalsRowShown="0" headerRowDxfId="17" headerRowBorderDxfId="16" tableBorderDxfId="15">
  <autoFilter ref="A1:K2344" xr:uid="{E76A425D-E6AD-42DC-9EFA-51336909F79B}"/>
  <tableColumns count="11">
    <tableColumn id="1" xr3:uid="{C5C5121F-99CD-4A04-85CF-8DFEDCF8869A}" name="Customer ID" dataDxfId="14"/>
    <tableColumn id="2" xr3:uid="{A1344F2D-4476-497B-B7A1-9DD999FE11B8}" name="year"/>
    <tableColumn id="3" xr3:uid="{B1E50D22-7AA0-4FD3-AB68-D0B69C940724}" name="month"/>
    <tableColumn id="4" xr3:uid="{A625372B-5F06-47CC-99E7-049434EB3EC8}" name="date"/>
    <tableColumn id="10" xr3:uid="{AF09856A-A6B3-4BDE-88A0-55F951CCD8F2}" name="Date of Birth" dataDxfId="13">
      <calculatedColumnFormula>DATE(Hosp_details[[#This Row],[year]], MONTH("1-"&amp;Hosp_details[[#This Row],[month]]), Hosp_details[[#This Row],[date]])</calculatedColumnFormula>
    </tableColumn>
    <tableColumn id="11" xr3:uid="{B2EEE938-8EA6-4F12-97AD-C89CD881BC6B}" name="Age" dataDxfId="12">
      <calculatedColumnFormula>DATEDIF(Hosp_details[[#This Row],[Date of Birth]], DATE(2023,6, 8),"Y")</calculatedColumnFormula>
    </tableColumn>
    <tableColumn id="5" xr3:uid="{7C99F6CC-BFEB-40EC-A573-646A3EED03F1}" name="children"/>
    <tableColumn id="6" xr3:uid="{043010AA-BBDB-4417-B773-04E8582F44E3}" name="charges" dataDxfId="11"/>
    <tableColumn id="7" xr3:uid="{CB9B0A3E-165D-4825-931E-003AA8C10957}" name="Hospital tier"/>
    <tableColumn id="8" xr3:uid="{9C2AF713-4A1C-4C99-944C-5FD38E361EFC}" name="City tier"/>
    <tableColumn id="9" xr3:uid="{69ECA958-4C86-4E2F-9437-64E0072DA378}" name="State I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E4C7EE9-9BEA-466E-A075-35D84FFCA978}" name="Table35" displayName="Table35" ref="A1:P2336" totalsRowShown="0" headerRowDxfId="10" headerRowBorderDxfId="9">
  <autoFilter ref="A1:P2336" xr:uid="{3E4C7EE9-9BEA-466E-A075-35D84FFCA978}"/>
  <tableColumns count="16">
    <tableColumn id="1" xr3:uid="{F29771B8-6812-4EF5-B04E-D23C1414ADF6}" name="Customer ID"/>
    <tableColumn id="10" xr3:uid="{2EF7CA21-F27C-48CE-ABFF-8B33D8197C38}" name="First name">
      <calculatedColumnFormula>VLOOKUP(Table35[[#This Row],[Customer ID]], 'Customer Names'!F:G, 2, FALSE)</calculatedColumnFormula>
    </tableColumn>
    <tableColumn id="2" xr3:uid="{FCAD45BA-085D-4176-B3F0-E65CAEC52186}" name="BMI"/>
    <tableColumn id="9" xr3:uid="{1D11CB95-5DDF-43EC-8D6E-910C96CE255D}" name="Weight Status" dataDxfId="8">
      <calculatedColumnFormula array="1">_xlfn.IFS(Table35[[#This Row],[BMI]]&lt;18.5, "Underweight ", Table35[[#This Row],[BMI]]&lt;24.9, "Normal Weight", Table35[[#This Row],[BMI]]&lt;29.9, "Overweight ", TRUE, "Obesity")</calculatedColumnFormula>
    </tableColumn>
    <tableColumn id="3" xr3:uid="{81315BB0-09FF-4227-94A2-C23479DBC6B7}" name="HBA1C" dataDxfId="7"/>
    <tableColumn id="11" xr3:uid="{53F048A3-7D0F-45BE-B512-24573AC68695}" name="Diabetes Status" dataDxfId="6">
      <calculatedColumnFormula array="1">_xlfn.IFS(Table35[[#This Row],[HBA1C]]&lt;5.7, "Normal", Table35[[#This Row],[HBA1C]]&lt;6.4, "Prediabetes ", TRUE, "Diabetes")</calculatedColumnFormula>
    </tableColumn>
    <tableColumn id="4" xr3:uid="{D3DEDF7D-79FB-4E08-B7CB-53C769695ADF}" name="Heart Issues" dataDxfId="5"/>
    <tableColumn id="5" xr3:uid="{43954145-BB3C-40D1-87A4-31BDCF86E42A}" name="Any Transplants" dataDxfId="4"/>
    <tableColumn id="6" xr3:uid="{4A0D3766-B81B-4AC9-AFC1-FB3F9BAF56AD}" name="Cancer history" dataDxfId="3"/>
    <tableColumn id="7" xr3:uid="{6594E34B-BA5D-47F6-A44F-8A398495E318}" name="NumberOfMajorSurgeries" dataDxfId="2"/>
    <tableColumn id="8" xr3:uid="{28EA263D-A92C-41FE-BB7B-7D224320C1A4}" name="smoker"/>
    <tableColumn id="12" xr3:uid="{136E95F6-9606-49E5-B69E-628EC6F70D3F}" name="Dob" dataDxfId="1">
      <calculatedColumnFormula>VLOOKUP(Table35[[#This Row],[Customer ID]],'Hospitalisation Details'!A:E,5,FALSE)</calculatedColumnFormula>
    </tableColumn>
    <tableColumn id="13" xr3:uid="{89965AC2-DB8D-41A3-ACBC-CCFE3E69C008}" name="Charges" dataDxfId="0">
      <calculatedColumnFormula>VLOOKUP(Table35[[#This Row],[Customer ID]],'Hospitalisation Details'!A:K,8,FALSE)</calculatedColumnFormula>
    </tableColumn>
    <tableColumn id="14" xr3:uid="{68A99F1B-0770-4769-9CBE-CD90B3520825}" name="Hospital tier">
      <calculatedColumnFormula>VLOOKUP(Table35[[#This Row],[Customer ID]],'Hospitalisation Details'!A:K,9, FALSE)</calculatedColumnFormula>
    </tableColumn>
    <tableColumn id="15" xr3:uid="{EF0384F3-7F99-4337-92BE-5F9FF6B2F23E}" name="City tier">
      <calculatedColumnFormula>VLOOKUP(Table35[[#This Row],[Customer ID]],'Hospitalisation Details'!A:K,10,FALSE)</calculatedColumnFormula>
    </tableColumn>
    <tableColumn id="16" xr3:uid="{317EE88A-C91D-4A49-815D-1C69C2F5D407}" name="State ID">
      <calculatedColumnFormula>VLOOKUP(Table35[[#This Row],[Customer ID]],'Hospitalisation Details'!A:K,11,FALSE)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36"/>
  <sheetViews>
    <sheetView topLeftCell="A2" workbookViewId="0">
      <selection activeCell="F2" sqref="F2:G2336"/>
    </sheetView>
  </sheetViews>
  <sheetFormatPr defaultRowHeight="14.4" x14ac:dyDescent="0.3"/>
  <cols>
    <col min="1" max="1" width="15.5546875" customWidth="1"/>
    <col min="2" max="2" width="14.109375" customWidth="1"/>
    <col min="3" max="3" width="8.88671875" customWidth="1"/>
    <col min="4" max="4" width="13.44140625" customWidth="1"/>
    <col min="6" max="6" width="14.44140625" customWidth="1"/>
    <col min="7" max="7" width="32.6640625" customWidth="1"/>
  </cols>
  <sheetData>
    <row r="1" spans="1:7" s="2" customFormat="1" ht="18.899999999999999" customHeight="1" x14ac:dyDescent="0.3">
      <c r="A1" s="11" t="s">
        <v>0</v>
      </c>
      <c r="B1" s="12" t="s">
        <v>6022</v>
      </c>
      <c r="C1" s="13" t="s">
        <v>6021</v>
      </c>
      <c r="D1" s="13" t="s">
        <v>6023</v>
      </c>
      <c r="F1" s="11" t="s">
        <v>0</v>
      </c>
      <c r="G1" s="12" t="s">
        <v>6049</v>
      </c>
    </row>
    <row r="2" spans="1:7" ht="15.6" x14ac:dyDescent="0.3">
      <c r="A2" s="1" t="s">
        <v>2371</v>
      </c>
      <c r="B2" s="1" t="s">
        <v>2420</v>
      </c>
      <c r="C2" s="1" t="s">
        <v>4381</v>
      </c>
      <c r="D2" s="1" t="s">
        <v>4382</v>
      </c>
      <c r="F2" s="1" t="s">
        <v>2371</v>
      </c>
      <c r="G2" s="1" t="s">
        <v>6050</v>
      </c>
    </row>
    <row r="3" spans="1:7" ht="15.6" x14ac:dyDescent="0.3">
      <c r="A3" s="1" t="s">
        <v>2370</v>
      </c>
      <c r="B3" s="1" t="s">
        <v>2422</v>
      </c>
      <c r="C3" s="1" t="s">
        <v>4383</v>
      </c>
      <c r="D3" s="1" t="s">
        <v>4384</v>
      </c>
      <c r="F3" s="1" t="s">
        <v>2370</v>
      </c>
      <c r="G3" s="1" t="s">
        <v>6051</v>
      </c>
    </row>
    <row r="4" spans="1:7" ht="15.6" x14ac:dyDescent="0.3">
      <c r="A4" s="1" t="s">
        <v>2369</v>
      </c>
      <c r="B4" s="1" t="s">
        <v>2423</v>
      </c>
      <c r="C4" s="1" t="s">
        <v>4383</v>
      </c>
      <c r="D4" s="1" t="s">
        <v>4385</v>
      </c>
      <c r="F4" s="1" t="s">
        <v>2369</v>
      </c>
      <c r="G4" s="1" t="s">
        <v>6052</v>
      </c>
    </row>
    <row r="5" spans="1:7" ht="15.6" x14ac:dyDescent="0.3">
      <c r="A5" s="1" t="s">
        <v>2368</v>
      </c>
      <c r="B5" s="1" t="s">
        <v>2424</v>
      </c>
      <c r="C5" s="1" t="s">
        <v>4381</v>
      </c>
      <c r="D5" s="1" t="s">
        <v>4386</v>
      </c>
      <c r="F5" s="1" t="s">
        <v>2368</v>
      </c>
      <c r="G5" s="1" t="s">
        <v>6053</v>
      </c>
    </row>
    <row r="6" spans="1:7" ht="15.6" x14ac:dyDescent="0.3">
      <c r="A6" s="1" t="s">
        <v>2367</v>
      </c>
      <c r="B6" s="1" t="s">
        <v>2425</v>
      </c>
      <c r="C6" s="1" t="s">
        <v>4381</v>
      </c>
      <c r="D6" s="1" t="s">
        <v>4387</v>
      </c>
      <c r="F6" s="1" t="s">
        <v>2367</v>
      </c>
      <c r="G6" s="1" t="s">
        <v>6054</v>
      </c>
    </row>
    <row r="7" spans="1:7" ht="15.6" x14ac:dyDescent="0.3">
      <c r="A7" s="1" t="s">
        <v>2366</v>
      </c>
      <c r="B7" s="1" t="s">
        <v>2426</v>
      </c>
      <c r="C7" s="1" t="s">
        <v>4383</v>
      </c>
      <c r="D7" s="1" t="s">
        <v>4388</v>
      </c>
      <c r="F7" s="1" t="s">
        <v>2366</v>
      </c>
      <c r="G7" s="1" t="s">
        <v>6055</v>
      </c>
    </row>
    <row r="8" spans="1:7" ht="15.6" x14ac:dyDescent="0.3">
      <c r="A8" s="1" t="s">
        <v>2365</v>
      </c>
      <c r="B8" s="1" t="s">
        <v>2427</v>
      </c>
      <c r="C8" s="1" t="s">
        <v>4383</v>
      </c>
      <c r="D8" s="1" t="s">
        <v>4389</v>
      </c>
      <c r="F8" s="1" t="s">
        <v>2365</v>
      </c>
      <c r="G8" s="1" t="s">
        <v>6056</v>
      </c>
    </row>
    <row r="9" spans="1:7" ht="15.6" x14ac:dyDescent="0.3">
      <c r="A9" s="1" t="s">
        <v>2364</v>
      </c>
      <c r="B9" s="1" t="s">
        <v>2429</v>
      </c>
      <c r="C9" s="1" t="s">
        <v>4383</v>
      </c>
      <c r="D9" s="1" t="s">
        <v>4390</v>
      </c>
      <c r="F9" s="1" t="s">
        <v>2364</v>
      </c>
      <c r="G9" s="1" t="s">
        <v>6057</v>
      </c>
    </row>
    <row r="10" spans="1:7" ht="15.6" x14ac:dyDescent="0.3">
      <c r="A10" s="1" t="s">
        <v>2363</v>
      </c>
      <c r="B10" s="1" t="s">
        <v>2430</v>
      </c>
      <c r="C10" s="1" t="s">
        <v>4383</v>
      </c>
      <c r="D10" s="1" t="s">
        <v>4391</v>
      </c>
      <c r="F10" s="1" t="s">
        <v>2363</v>
      </c>
      <c r="G10" s="1" t="s">
        <v>6058</v>
      </c>
    </row>
    <row r="11" spans="1:7" ht="15.6" x14ac:dyDescent="0.3">
      <c r="A11" s="1" t="s">
        <v>2362</v>
      </c>
      <c r="B11" s="1" t="s">
        <v>2432</v>
      </c>
      <c r="C11" s="1" t="s">
        <v>4381</v>
      </c>
      <c r="D11" s="1" t="s">
        <v>4392</v>
      </c>
      <c r="F11" s="1" t="s">
        <v>2362</v>
      </c>
      <c r="G11" s="1" t="s">
        <v>6059</v>
      </c>
    </row>
    <row r="12" spans="1:7" ht="15.6" x14ac:dyDescent="0.3">
      <c r="A12" s="1" t="s">
        <v>2361</v>
      </c>
      <c r="B12" s="1" t="s">
        <v>4393</v>
      </c>
      <c r="C12" s="1" t="s">
        <v>4381</v>
      </c>
      <c r="D12" s="1" t="s">
        <v>4394</v>
      </c>
      <c r="F12" s="1" t="s">
        <v>2361</v>
      </c>
      <c r="G12" s="1" t="s">
        <v>6060</v>
      </c>
    </row>
    <row r="13" spans="1:7" ht="15.6" x14ac:dyDescent="0.3">
      <c r="A13" s="1" t="s">
        <v>2360</v>
      </c>
      <c r="B13" s="1" t="s">
        <v>2433</v>
      </c>
      <c r="C13" s="1" t="s">
        <v>4383</v>
      </c>
      <c r="D13" s="1" t="s">
        <v>4395</v>
      </c>
      <c r="F13" s="1" t="s">
        <v>2360</v>
      </c>
      <c r="G13" s="1" t="s">
        <v>6061</v>
      </c>
    </row>
    <row r="14" spans="1:7" ht="15.6" x14ac:dyDescent="0.3">
      <c r="A14" s="1" t="s">
        <v>2359</v>
      </c>
      <c r="B14" s="1" t="s">
        <v>2434</v>
      </c>
      <c r="C14" s="1" t="s">
        <v>4383</v>
      </c>
      <c r="D14" s="1" t="s">
        <v>4396</v>
      </c>
      <c r="F14" s="1" t="s">
        <v>2359</v>
      </c>
      <c r="G14" s="1" t="s">
        <v>6062</v>
      </c>
    </row>
    <row r="15" spans="1:7" ht="15.6" x14ac:dyDescent="0.3">
      <c r="A15" s="1" t="s">
        <v>2358</v>
      </c>
      <c r="B15" s="1" t="s">
        <v>2435</v>
      </c>
      <c r="C15" s="1" t="s">
        <v>4383</v>
      </c>
      <c r="D15" s="1" t="s">
        <v>4397</v>
      </c>
      <c r="F15" s="1" t="s">
        <v>2358</v>
      </c>
      <c r="G15" s="1" t="s">
        <v>6063</v>
      </c>
    </row>
    <row r="16" spans="1:7" ht="15.6" x14ac:dyDescent="0.3">
      <c r="A16" s="1" t="s">
        <v>2357</v>
      </c>
      <c r="B16" s="1" t="s">
        <v>2436</v>
      </c>
      <c r="C16" s="1" t="s">
        <v>4381</v>
      </c>
      <c r="D16" s="1" t="s">
        <v>4398</v>
      </c>
      <c r="F16" s="1" t="s">
        <v>2357</v>
      </c>
      <c r="G16" s="1" t="s">
        <v>6064</v>
      </c>
    </row>
    <row r="17" spans="1:7" ht="15.6" x14ac:dyDescent="0.3">
      <c r="A17" s="1" t="s">
        <v>2356</v>
      </c>
      <c r="B17" s="1" t="s">
        <v>2437</v>
      </c>
      <c r="C17" s="1" t="s">
        <v>4383</v>
      </c>
      <c r="D17" s="1" t="s">
        <v>4399</v>
      </c>
      <c r="F17" s="1" t="s">
        <v>2356</v>
      </c>
      <c r="G17" s="1" t="s">
        <v>6065</v>
      </c>
    </row>
    <row r="18" spans="1:7" ht="15.6" x14ac:dyDescent="0.3">
      <c r="A18" s="1" t="s">
        <v>2355</v>
      </c>
      <c r="B18" s="1" t="s">
        <v>2438</v>
      </c>
      <c r="C18" s="1" t="s">
        <v>4381</v>
      </c>
      <c r="D18" s="1" t="s">
        <v>4400</v>
      </c>
      <c r="F18" s="1" t="s">
        <v>2355</v>
      </c>
      <c r="G18" s="1" t="s">
        <v>6066</v>
      </c>
    </row>
    <row r="19" spans="1:7" ht="15.6" x14ac:dyDescent="0.3">
      <c r="A19" s="1" t="s">
        <v>2354</v>
      </c>
      <c r="B19" s="1" t="s">
        <v>2439</v>
      </c>
      <c r="C19" s="1" t="s">
        <v>4381</v>
      </c>
      <c r="D19" s="1" t="s">
        <v>4401</v>
      </c>
      <c r="F19" s="1" t="s">
        <v>2354</v>
      </c>
      <c r="G19" s="1" t="s">
        <v>6067</v>
      </c>
    </row>
    <row r="20" spans="1:7" ht="15.6" x14ac:dyDescent="0.3">
      <c r="A20" s="1" t="s">
        <v>2353</v>
      </c>
      <c r="B20" s="1" t="s">
        <v>2440</v>
      </c>
      <c r="C20" s="1" t="s">
        <v>4383</v>
      </c>
      <c r="D20" s="1" t="s">
        <v>4402</v>
      </c>
      <c r="F20" s="1" t="s">
        <v>2353</v>
      </c>
      <c r="G20" s="1" t="s">
        <v>6068</v>
      </c>
    </row>
    <row r="21" spans="1:7" ht="15.6" x14ac:dyDescent="0.3">
      <c r="A21" s="1" t="s">
        <v>2352</v>
      </c>
      <c r="B21" s="1" t="s">
        <v>2441</v>
      </c>
      <c r="C21" s="1" t="s">
        <v>4383</v>
      </c>
      <c r="D21" s="1" t="s">
        <v>4403</v>
      </c>
      <c r="F21" s="1" t="s">
        <v>2352</v>
      </c>
      <c r="G21" s="1" t="s">
        <v>6069</v>
      </c>
    </row>
    <row r="22" spans="1:7" ht="15.6" x14ac:dyDescent="0.3">
      <c r="A22" s="1" t="s">
        <v>2351</v>
      </c>
      <c r="B22" s="1" t="s">
        <v>2442</v>
      </c>
      <c r="C22" s="1" t="s">
        <v>4383</v>
      </c>
      <c r="D22" s="1" t="s">
        <v>4404</v>
      </c>
      <c r="F22" s="1" t="s">
        <v>2351</v>
      </c>
      <c r="G22" s="1" t="s">
        <v>6070</v>
      </c>
    </row>
    <row r="23" spans="1:7" ht="15.6" x14ac:dyDescent="0.3">
      <c r="A23" s="1" t="s">
        <v>2350</v>
      </c>
      <c r="B23" s="1" t="s">
        <v>2443</v>
      </c>
      <c r="C23" s="1" t="s">
        <v>4381</v>
      </c>
      <c r="D23" s="1" t="s">
        <v>4405</v>
      </c>
      <c r="F23" s="1" t="s">
        <v>2350</v>
      </c>
      <c r="G23" s="1" t="s">
        <v>6071</v>
      </c>
    </row>
    <row r="24" spans="1:7" ht="15.6" x14ac:dyDescent="0.3">
      <c r="A24" s="1" t="s">
        <v>2349</v>
      </c>
      <c r="B24" s="1" t="s">
        <v>2444</v>
      </c>
      <c r="C24" s="1" t="s">
        <v>4381</v>
      </c>
      <c r="D24" s="1" t="s">
        <v>4406</v>
      </c>
      <c r="F24" s="1" t="s">
        <v>2349</v>
      </c>
      <c r="G24" s="1" t="s">
        <v>6072</v>
      </c>
    </row>
    <row r="25" spans="1:7" ht="15.6" x14ac:dyDescent="0.3">
      <c r="A25" s="1" t="s">
        <v>2348</v>
      </c>
      <c r="B25" s="1" t="s">
        <v>2445</v>
      </c>
      <c r="C25" s="1" t="s">
        <v>4383</v>
      </c>
      <c r="D25" s="1" t="s">
        <v>4407</v>
      </c>
      <c r="F25" s="1" t="s">
        <v>2348</v>
      </c>
      <c r="G25" s="1" t="s">
        <v>6073</v>
      </c>
    </row>
    <row r="26" spans="1:7" ht="15.6" x14ac:dyDescent="0.3">
      <c r="A26" s="1" t="s">
        <v>2347</v>
      </c>
      <c r="B26" s="1" t="s">
        <v>2446</v>
      </c>
      <c r="C26" s="1" t="s">
        <v>4383</v>
      </c>
      <c r="D26" s="1" t="s">
        <v>4408</v>
      </c>
      <c r="F26" s="1" t="s">
        <v>2347</v>
      </c>
      <c r="G26" s="1" t="s">
        <v>6074</v>
      </c>
    </row>
    <row r="27" spans="1:7" ht="15.6" x14ac:dyDescent="0.3">
      <c r="A27" s="1" t="s">
        <v>2346</v>
      </c>
      <c r="B27" s="1" t="s">
        <v>2447</v>
      </c>
      <c r="C27" s="1" t="s">
        <v>4383</v>
      </c>
      <c r="D27" s="1" t="s">
        <v>4409</v>
      </c>
      <c r="F27" s="1" t="s">
        <v>2346</v>
      </c>
      <c r="G27" s="1" t="s">
        <v>6075</v>
      </c>
    </row>
    <row r="28" spans="1:7" ht="15.6" x14ac:dyDescent="0.3">
      <c r="A28" s="1" t="s">
        <v>2345</v>
      </c>
      <c r="B28" s="1" t="s">
        <v>2448</v>
      </c>
      <c r="C28" s="1" t="s">
        <v>4383</v>
      </c>
      <c r="D28" s="1" t="s">
        <v>4410</v>
      </c>
      <c r="F28" s="1" t="s">
        <v>2345</v>
      </c>
      <c r="G28" s="1" t="s">
        <v>6076</v>
      </c>
    </row>
    <row r="29" spans="1:7" ht="15.6" x14ac:dyDescent="0.3">
      <c r="A29" s="1" t="s">
        <v>2344</v>
      </c>
      <c r="B29" s="1" t="s">
        <v>2449</v>
      </c>
      <c r="C29" s="1" t="s">
        <v>4381</v>
      </c>
      <c r="D29" s="1" t="s">
        <v>4411</v>
      </c>
      <c r="F29" s="1" t="s">
        <v>2344</v>
      </c>
      <c r="G29" s="1" t="s">
        <v>6077</v>
      </c>
    </row>
    <row r="30" spans="1:7" ht="15.6" x14ac:dyDescent="0.3">
      <c r="A30" s="1" t="s">
        <v>2343</v>
      </c>
      <c r="B30" s="1" t="s">
        <v>2450</v>
      </c>
      <c r="C30" s="1" t="s">
        <v>4383</v>
      </c>
      <c r="D30" s="1" t="s">
        <v>4390</v>
      </c>
      <c r="F30" s="1" t="s">
        <v>2343</v>
      </c>
      <c r="G30" s="1" t="s">
        <v>6078</v>
      </c>
    </row>
    <row r="31" spans="1:7" ht="15.6" x14ac:dyDescent="0.3">
      <c r="A31" s="1" t="s">
        <v>2342</v>
      </c>
      <c r="B31" s="1" t="s">
        <v>2451</v>
      </c>
      <c r="C31" s="1" t="s">
        <v>4381</v>
      </c>
      <c r="D31" s="1" t="s">
        <v>4412</v>
      </c>
      <c r="F31" s="1" t="s">
        <v>2342</v>
      </c>
      <c r="G31" s="1" t="s">
        <v>6079</v>
      </c>
    </row>
    <row r="32" spans="1:7" ht="15.6" x14ac:dyDescent="0.3">
      <c r="A32" s="1" t="s">
        <v>2341</v>
      </c>
      <c r="B32" s="1" t="s">
        <v>2452</v>
      </c>
      <c r="C32" s="1" t="s">
        <v>4381</v>
      </c>
      <c r="D32" s="1" t="s">
        <v>4413</v>
      </c>
      <c r="F32" s="1" t="s">
        <v>2341</v>
      </c>
      <c r="G32" s="1" t="s">
        <v>6080</v>
      </c>
    </row>
    <row r="33" spans="1:7" ht="15.6" x14ac:dyDescent="0.3">
      <c r="A33" s="1" t="s">
        <v>2340</v>
      </c>
      <c r="B33" s="1" t="s">
        <v>2453</v>
      </c>
      <c r="C33" s="1" t="s">
        <v>4383</v>
      </c>
      <c r="D33" s="1" t="s">
        <v>4414</v>
      </c>
      <c r="F33" s="1" t="s">
        <v>2340</v>
      </c>
      <c r="G33" s="1" t="s">
        <v>6081</v>
      </c>
    </row>
    <row r="34" spans="1:7" ht="15.6" x14ac:dyDescent="0.3">
      <c r="A34" s="1" t="s">
        <v>2339</v>
      </c>
      <c r="B34" s="1" t="s">
        <v>2454</v>
      </c>
      <c r="C34" s="1" t="s">
        <v>4383</v>
      </c>
      <c r="D34" s="1" t="s">
        <v>4415</v>
      </c>
      <c r="F34" s="1" t="s">
        <v>2339</v>
      </c>
      <c r="G34" s="1" t="s">
        <v>6082</v>
      </c>
    </row>
    <row r="35" spans="1:7" ht="15.6" x14ac:dyDescent="0.3">
      <c r="A35" s="1" t="s">
        <v>2338</v>
      </c>
      <c r="B35" s="1" t="s">
        <v>2455</v>
      </c>
      <c r="C35" s="1" t="s">
        <v>4381</v>
      </c>
      <c r="D35" s="1" t="s">
        <v>4416</v>
      </c>
      <c r="F35" s="1" t="s">
        <v>2338</v>
      </c>
      <c r="G35" s="1" t="s">
        <v>6083</v>
      </c>
    </row>
    <row r="36" spans="1:7" ht="15.6" x14ac:dyDescent="0.3">
      <c r="A36" s="1" t="s">
        <v>2337</v>
      </c>
      <c r="B36" s="1" t="s">
        <v>2456</v>
      </c>
      <c r="C36" s="1" t="s">
        <v>4381</v>
      </c>
      <c r="D36" s="1" t="s">
        <v>4417</v>
      </c>
      <c r="F36" s="1" t="s">
        <v>2337</v>
      </c>
      <c r="G36" s="1" t="s">
        <v>6084</v>
      </c>
    </row>
    <row r="37" spans="1:7" ht="15.6" x14ac:dyDescent="0.3">
      <c r="A37" s="1" t="s">
        <v>2336</v>
      </c>
      <c r="B37" s="1" t="s">
        <v>2457</v>
      </c>
      <c r="C37" s="1" t="s">
        <v>4383</v>
      </c>
      <c r="D37" s="1" t="s">
        <v>4418</v>
      </c>
      <c r="F37" s="1" t="s">
        <v>2336</v>
      </c>
      <c r="G37" s="1" t="s">
        <v>6085</v>
      </c>
    </row>
    <row r="38" spans="1:7" ht="15.6" x14ac:dyDescent="0.3">
      <c r="A38" s="1" t="s">
        <v>2335</v>
      </c>
      <c r="B38" s="1" t="s">
        <v>2458</v>
      </c>
      <c r="C38" s="1" t="s">
        <v>4383</v>
      </c>
      <c r="D38" s="1" t="s">
        <v>4419</v>
      </c>
      <c r="F38" s="1" t="s">
        <v>2335</v>
      </c>
      <c r="G38" s="1" t="s">
        <v>6086</v>
      </c>
    </row>
    <row r="39" spans="1:7" ht="15.6" x14ac:dyDescent="0.3">
      <c r="A39" s="1" t="s">
        <v>2334</v>
      </c>
      <c r="B39" s="1" t="s">
        <v>2460</v>
      </c>
      <c r="C39" s="1" t="s">
        <v>4381</v>
      </c>
      <c r="D39" s="1" t="s">
        <v>4420</v>
      </c>
      <c r="F39" s="1" t="s">
        <v>2334</v>
      </c>
      <c r="G39" s="1" t="s">
        <v>6087</v>
      </c>
    </row>
    <row r="40" spans="1:7" ht="15.6" x14ac:dyDescent="0.3">
      <c r="A40" s="1" t="s">
        <v>2333</v>
      </c>
      <c r="B40" s="1" t="s">
        <v>2461</v>
      </c>
      <c r="C40" s="1" t="s">
        <v>4381</v>
      </c>
      <c r="D40" s="1" t="s">
        <v>4421</v>
      </c>
      <c r="F40" s="1" t="s">
        <v>2333</v>
      </c>
      <c r="G40" s="1" t="s">
        <v>6088</v>
      </c>
    </row>
    <row r="41" spans="1:7" ht="15.6" x14ac:dyDescent="0.3">
      <c r="A41" s="1" t="s">
        <v>2332</v>
      </c>
      <c r="B41" s="1" t="s">
        <v>2462</v>
      </c>
      <c r="C41" s="1" t="s">
        <v>4383</v>
      </c>
      <c r="D41" s="1" t="s">
        <v>4422</v>
      </c>
      <c r="F41" s="1" t="s">
        <v>2332</v>
      </c>
      <c r="G41" s="1" t="s">
        <v>6089</v>
      </c>
    </row>
    <row r="42" spans="1:7" ht="15.6" x14ac:dyDescent="0.3">
      <c r="A42" s="1" t="s">
        <v>2331</v>
      </c>
      <c r="B42" s="1" t="s">
        <v>2463</v>
      </c>
      <c r="C42" s="1" t="s">
        <v>4383</v>
      </c>
      <c r="D42" s="1" t="s">
        <v>4423</v>
      </c>
      <c r="F42" s="1" t="s">
        <v>2331</v>
      </c>
      <c r="G42" s="1" t="s">
        <v>6090</v>
      </c>
    </row>
    <row r="43" spans="1:7" ht="15.6" x14ac:dyDescent="0.3">
      <c r="A43" s="1" t="s">
        <v>2330</v>
      </c>
      <c r="B43" s="1" t="s">
        <v>2464</v>
      </c>
      <c r="C43" s="1" t="s">
        <v>4381</v>
      </c>
      <c r="D43" s="1" t="s">
        <v>4424</v>
      </c>
      <c r="F43" s="1" t="s">
        <v>2330</v>
      </c>
      <c r="G43" s="1" t="s">
        <v>6091</v>
      </c>
    </row>
    <row r="44" spans="1:7" ht="15.6" x14ac:dyDescent="0.3">
      <c r="A44" s="1" t="s">
        <v>2329</v>
      </c>
      <c r="B44" s="1" t="s">
        <v>2465</v>
      </c>
      <c r="C44" s="1" t="s">
        <v>4381</v>
      </c>
      <c r="D44" s="1" t="s">
        <v>4406</v>
      </c>
      <c r="F44" s="1" t="s">
        <v>2329</v>
      </c>
      <c r="G44" s="1" t="s">
        <v>6092</v>
      </c>
    </row>
    <row r="45" spans="1:7" ht="15.6" x14ac:dyDescent="0.3">
      <c r="A45" s="1" t="s">
        <v>2328</v>
      </c>
      <c r="B45" s="1" t="s">
        <v>2466</v>
      </c>
      <c r="C45" s="1" t="s">
        <v>4383</v>
      </c>
      <c r="D45" s="1" t="s">
        <v>4425</v>
      </c>
      <c r="F45" s="1" t="s">
        <v>2328</v>
      </c>
      <c r="G45" s="1" t="s">
        <v>6093</v>
      </c>
    </row>
    <row r="46" spans="1:7" ht="15.6" x14ac:dyDescent="0.3">
      <c r="A46" s="1" t="s">
        <v>2327</v>
      </c>
      <c r="B46" s="1" t="s">
        <v>2468</v>
      </c>
      <c r="C46" s="1" t="s">
        <v>4383</v>
      </c>
      <c r="D46" s="1" t="s">
        <v>4426</v>
      </c>
      <c r="F46" s="1" t="s">
        <v>2327</v>
      </c>
      <c r="G46" s="1" t="s">
        <v>6094</v>
      </c>
    </row>
    <row r="47" spans="1:7" ht="15.6" x14ac:dyDescent="0.3">
      <c r="A47" s="1" t="s">
        <v>2326</v>
      </c>
      <c r="B47" s="1" t="s">
        <v>2469</v>
      </c>
      <c r="C47" s="1" t="s">
        <v>4381</v>
      </c>
      <c r="D47" s="1" t="s">
        <v>4427</v>
      </c>
      <c r="F47" s="1" t="s">
        <v>2326</v>
      </c>
      <c r="G47" s="1" t="s">
        <v>6095</v>
      </c>
    </row>
    <row r="48" spans="1:7" ht="15.6" x14ac:dyDescent="0.3">
      <c r="A48" s="1" t="s">
        <v>2325</v>
      </c>
      <c r="B48" s="1" t="s">
        <v>2470</v>
      </c>
      <c r="C48" s="1" t="s">
        <v>4383</v>
      </c>
      <c r="D48" s="1" t="s">
        <v>4428</v>
      </c>
      <c r="F48" s="1" t="s">
        <v>2325</v>
      </c>
      <c r="G48" s="1" t="s">
        <v>6096</v>
      </c>
    </row>
    <row r="49" spans="1:7" ht="15.6" x14ac:dyDescent="0.3">
      <c r="A49" s="1" t="s">
        <v>2324</v>
      </c>
      <c r="B49" s="1" t="s">
        <v>2464</v>
      </c>
      <c r="C49" s="1" t="s">
        <v>4381</v>
      </c>
      <c r="D49" s="1" t="s">
        <v>4429</v>
      </c>
      <c r="F49" s="1" t="s">
        <v>2324</v>
      </c>
      <c r="G49" s="1" t="s">
        <v>6097</v>
      </c>
    </row>
    <row r="50" spans="1:7" ht="15.6" x14ac:dyDescent="0.3">
      <c r="A50" s="1" t="s">
        <v>2323</v>
      </c>
      <c r="B50" s="1" t="s">
        <v>4430</v>
      </c>
      <c r="C50" s="1" t="s">
        <v>4383</v>
      </c>
      <c r="D50" s="1" t="s">
        <v>4431</v>
      </c>
      <c r="F50" s="1" t="s">
        <v>2323</v>
      </c>
      <c r="G50" s="1" t="s">
        <v>6098</v>
      </c>
    </row>
    <row r="51" spans="1:7" ht="15.6" x14ac:dyDescent="0.3">
      <c r="A51" s="1" t="s">
        <v>2322</v>
      </c>
      <c r="B51" s="1" t="s">
        <v>2473</v>
      </c>
      <c r="C51" s="1" t="s">
        <v>4383</v>
      </c>
      <c r="D51" s="1" t="s">
        <v>4432</v>
      </c>
      <c r="F51" s="1" t="s">
        <v>2322</v>
      </c>
      <c r="G51" s="1" t="s">
        <v>6099</v>
      </c>
    </row>
    <row r="52" spans="1:7" ht="15.6" x14ac:dyDescent="0.3">
      <c r="A52" s="1" t="s">
        <v>2321</v>
      </c>
      <c r="B52" s="1" t="s">
        <v>2474</v>
      </c>
      <c r="C52" s="1" t="s">
        <v>4383</v>
      </c>
      <c r="D52" s="1" t="s">
        <v>4433</v>
      </c>
      <c r="F52" s="1" t="s">
        <v>2321</v>
      </c>
      <c r="G52" s="1" t="s">
        <v>6100</v>
      </c>
    </row>
    <row r="53" spans="1:7" ht="15.6" x14ac:dyDescent="0.3">
      <c r="A53" s="1" t="s">
        <v>2320</v>
      </c>
      <c r="B53" s="1" t="s">
        <v>2476</v>
      </c>
      <c r="C53" s="1" t="s">
        <v>4381</v>
      </c>
      <c r="D53" s="1" t="s">
        <v>4434</v>
      </c>
      <c r="F53" s="1" t="s">
        <v>2320</v>
      </c>
      <c r="G53" s="1" t="s">
        <v>6101</v>
      </c>
    </row>
    <row r="54" spans="1:7" ht="15.6" x14ac:dyDescent="0.3">
      <c r="A54" s="1" t="s">
        <v>2319</v>
      </c>
      <c r="B54" s="1" t="s">
        <v>2477</v>
      </c>
      <c r="C54" s="1" t="s">
        <v>4383</v>
      </c>
      <c r="D54" s="1" t="s">
        <v>4395</v>
      </c>
      <c r="F54" s="1" t="s">
        <v>2319</v>
      </c>
      <c r="G54" s="1" t="s">
        <v>6102</v>
      </c>
    </row>
    <row r="55" spans="1:7" ht="15.6" x14ac:dyDescent="0.3">
      <c r="A55" s="1" t="s">
        <v>2318</v>
      </c>
      <c r="B55" s="1" t="s">
        <v>2478</v>
      </c>
      <c r="C55" s="1" t="s">
        <v>4383</v>
      </c>
      <c r="D55" s="1" t="s">
        <v>4435</v>
      </c>
      <c r="F55" s="1" t="s">
        <v>2318</v>
      </c>
      <c r="G55" s="1" t="s">
        <v>6103</v>
      </c>
    </row>
    <row r="56" spans="1:7" ht="15.6" x14ac:dyDescent="0.3">
      <c r="A56" s="1" t="s">
        <v>2317</v>
      </c>
      <c r="B56" s="1" t="s">
        <v>2480</v>
      </c>
      <c r="C56" s="1" t="s">
        <v>4381</v>
      </c>
      <c r="D56" s="1" t="s">
        <v>4436</v>
      </c>
      <c r="F56" s="1" t="s">
        <v>2317</v>
      </c>
      <c r="G56" s="1" t="s">
        <v>6104</v>
      </c>
    </row>
    <row r="57" spans="1:7" ht="15.6" x14ac:dyDescent="0.3">
      <c r="A57" s="1" t="s">
        <v>2316</v>
      </c>
      <c r="B57" s="1" t="s">
        <v>2481</v>
      </c>
      <c r="C57" s="1" t="s">
        <v>4381</v>
      </c>
      <c r="D57" s="1" t="s">
        <v>4437</v>
      </c>
      <c r="F57" s="1" t="s">
        <v>2316</v>
      </c>
      <c r="G57" s="1" t="s">
        <v>6105</v>
      </c>
    </row>
    <row r="58" spans="1:7" ht="15.6" x14ac:dyDescent="0.3">
      <c r="A58" s="1" t="s">
        <v>2315</v>
      </c>
      <c r="B58" s="1" t="s">
        <v>2482</v>
      </c>
      <c r="C58" s="1" t="s">
        <v>4383</v>
      </c>
      <c r="D58" s="1" t="s">
        <v>4438</v>
      </c>
      <c r="F58" s="1" t="s">
        <v>2315</v>
      </c>
      <c r="G58" s="1" t="s">
        <v>6106</v>
      </c>
    </row>
    <row r="59" spans="1:7" ht="15.6" x14ac:dyDescent="0.3">
      <c r="A59" s="1" t="s">
        <v>2314</v>
      </c>
      <c r="B59" s="1" t="s">
        <v>2483</v>
      </c>
      <c r="C59" s="1" t="s">
        <v>4381</v>
      </c>
      <c r="D59" s="1" t="s">
        <v>4439</v>
      </c>
      <c r="F59" s="1" t="s">
        <v>2314</v>
      </c>
      <c r="G59" s="1" t="s">
        <v>6107</v>
      </c>
    </row>
    <row r="60" spans="1:7" ht="15.6" x14ac:dyDescent="0.3">
      <c r="A60" s="1" t="s">
        <v>2313</v>
      </c>
      <c r="B60" s="1" t="s">
        <v>2485</v>
      </c>
      <c r="C60" s="1" t="s">
        <v>4383</v>
      </c>
      <c r="D60" s="1" t="s">
        <v>4440</v>
      </c>
      <c r="F60" s="1" t="s">
        <v>2313</v>
      </c>
      <c r="G60" s="1" t="s">
        <v>6108</v>
      </c>
    </row>
    <row r="61" spans="1:7" ht="15.6" x14ac:dyDescent="0.3">
      <c r="A61" s="1" t="s">
        <v>2312</v>
      </c>
      <c r="B61" s="1" t="s">
        <v>2486</v>
      </c>
      <c r="C61" s="1" t="s">
        <v>4381</v>
      </c>
      <c r="D61" s="1" t="s">
        <v>4441</v>
      </c>
      <c r="F61" s="1" t="s">
        <v>2312</v>
      </c>
      <c r="G61" s="1" t="s">
        <v>6109</v>
      </c>
    </row>
    <row r="62" spans="1:7" ht="15.6" x14ac:dyDescent="0.3">
      <c r="A62" s="1" t="s">
        <v>2311</v>
      </c>
      <c r="B62" s="1" t="s">
        <v>2487</v>
      </c>
      <c r="C62" s="1" t="s">
        <v>4383</v>
      </c>
      <c r="D62" s="1" t="s">
        <v>4442</v>
      </c>
      <c r="F62" s="1" t="s">
        <v>2311</v>
      </c>
      <c r="G62" s="1" t="s">
        <v>6110</v>
      </c>
    </row>
    <row r="63" spans="1:7" ht="15.6" x14ac:dyDescent="0.3">
      <c r="A63" s="1" t="s">
        <v>2310</v>
      </c>
      <c r="B63" s="1" t="s">
        <v>2488</v>
      </c>
      <c r="C63" s="1" t="s">
        <v>4381</v>
      </c>
      <c r="D63" s="1" t="s">
        <v>4443</v>
      </c>
      <c r="F63" s="1" t="s">
        <v>2310</v>
      </c>
      <c r="G63" s="1" t="s">
        <v>6111</v>
      </c>
    </row>
    <row r="64" spans="1:7" ht="15.6" x14ac:dyDescent="0.3">
      <c r="A64" s="1" t="s">
        <v>2309</v>
      </c>
      <c r="B64" s="1" t="s">
        <v>2489</v>
      </c>
      <c r="C64" s="1" t="s">
        <v>4381</v>
      </c>
      <c r="D64" s="1" t="s">
        <v>4444</v>
      </c>
      <c r="F64" s="1" t="s">
        <v>2309</v>
      </c>
      <c r="G64" s="1" t="s">
        <v>6112</v>
      </c>
    </row>
    <row r="65" spans="1:7" ht="15.6" x14ac:dyDescent="0.3">
      <c r="A65" s="1" t="s">
        <v>2308</v>
      </c>
      <c r="B65" s="1" t="s">
        <v>2491</v>
      </c>
      <c r="C65" s="1" t="s">
        <v>4383</v>
      </c>
      <c r="D65" s="1" t="s">
        <v>4395</v>
      </c>
      <c r="F65" s="1" t="s">
        <v>2308</v>
      </c>
      <c r="G65" s="1" t="s">
        <v>6113</v>
      </c>
    </row>
    <row r="66" spans="1:7" ht="15.6" x14ac:dyDescent="0.3">
      <c r="A66" s="1" t="s">
        <v>2307</v>
      </c>
      <c r="B66" s="1" t="s">
        <v>2492</v>
      </c>
      <c r="C66" s="1" t="s">
        <v>4383</v>
      </c>
      <c r="D66" s="1" t="s">
        <v>4445</v>
      </c>
      <c r="F66" s="1" t="s">
        <v>2307</v>
      </c>
      <c r="G66" s="1" t="s">
        <v>6114</v>
      </c>
    </row>
    <row r="67" spans="1:7" ht="15.6" x14ac:dyDescent="0.3">
      <c r="A67" s="1" t="s">
        <v>2306</v>
      </c>
      <c r="B67" s="1" t="s">
        <v>2493</v>
      </c>
      <c r="C67" s="1" t="s">
        <v>4381</v>
      </c>
      <c r="D67" s="1" t="s">
        <v>4446</v>
      </c>
      <c r="F67" s="1" t="s">
        <v>2306</v>
      </c>
      <c r="G67" s="1" t="s">
        <v>6115</v>
      </c>
    </row>
    <row r="68" spans="1:7" ht="15.6" x14ac:dyDescent="0.3">
      <c r="A68" s="1" t="s">
        <v>2305</v>
      </c>
      <c r="B68" s="1" t="s">
        <v>2494</v>
      </c>
      <c r="C68" s="1" t="s">
        <v>4383</v>
      </c>
      <c r="D68" s="1" t="s">
        <v>4447</v>
      </c>
      <c r="F68" s="1" t="s">
        <v>2305</v>
      </c>
      <c r="G68" s="1" t="s">
        <v>6116</v>
      </c>
    </row>
    <row r="69" spans="1:7" ht="15.6" x14ac:dyDescent="0.3">
      <c r="A69" s="1" t="s">
        <v>2304</v>
      </c>
      <c r="B69" s="1" t="s">
        <v>2495</v>
      </c>
      <c r="C69" s="1" t="s">
        <v>4383</v>
      </c>
      <c r="D69" s="1" t="s">
        <v>4448</v>
      </c>
      <c r="F69" s="1" t="s">
        <v>2304</v>
      </c>
      <c r="G69" s="1" t="s">
        <v>6117</v>
      </c>
    </row>
    <row r="70" spans="1:7" ht="15.6" x14ac:dyDescent="0.3">
      <c r="A70" s="1" t="s">
        <v>2303</v>
      </c>
      <c r="B70" s="1" t="s">
        <v>2496</v>
      </c>
      <c r="C70" s="1" t="s">
        <v>4381</v>
      </c>
      <c r="D70" s="1" t="s">
        <v>4449</v>
      </c>
      <c r="F70" s="1" t="s">
        <v>2303</v>
      </c>
      <c r="G70" s="1" t="s">
        <v>6118</v>
      </c>
    </row>
    <row r="71" spans="1:7" ht="15.6" x14ac:dyDescent="0.3">
      <c r="A71" s="1" t="s">
        <v>2302</v>
      </c>
      <c r="B71" s="1" t="s">
        <v>2497</v>
      </c>
      <c r="C71" s="1" t="s">
        <v>4383</v>
      </c>
      <c r="D71" s="1" t="s">
        <v>4450</v>
      </c>
      <c r="F71" s="1" t="s">
        <v>2302</v>
      </c>
      <c r="G71" s="1" t="s">
        <v>6119</v>
      </c>
    </row>
    <row r="72" spans="1:7" ht="15.6" x14ac:dyDescent="0.3">
      <c r="A72" s="1" t="s">
        <v>2301</v>
      </c>
      <c r="B72" s="1" t="s">
        <v>2499</v>
      </c>
      <c r="C72" s="1" t="s">
        <v>4383</v>
      </c>
      <c r="D72" s="1" t="s">
        <v>4451</v>
      </c>
      <c r="F72" s="1" t="s">
        <v>2301</v>
      </c>
      <c r="G72" s="1" t="s">
        <v>6120</v>
      </c>
    </row>
    <row r="73" spans="1:7" ht="15.6" x14ac:dyDescent="0.3">
      <c r="A73" s="1" t="s">
        <v>2300</v>
      </c>
      <c r="B73" s="1" t="s">
        <v>2500</v>
      </c>
      <c r="C73" s="1" t="s">
        <v>4383</v>
      </c>
      <c r="D73" s="1" t="s">
        <v>4452</v>
      </c>
      <c r="F73" s="1" t="s">
        <v>2300</v>
      </c>
      <c r="G73" s="1" t="s">
        <v>6121</v>
      </c>
    </row>
    <row r="74" spans="1:7" ht="15.6" x14ac:dyDescent="0.3">
      <c r="A74" s="1" t="s">
        <v>2299</v>
      </c>
      <c r="B74" s="1" t="s">
        <v>2501</v>
      </c>
      <c r="C74" s="1" t="s">
        <v>4381</v>
      </c>
      <c r="D74" s="1" t="s">
        <v>4453</v>
      </c>
      <c r="F74" s="1" t="s">
        <v>2299</v>
      </c>
      <c r="G74" s="1" t="s">
        <v>6122</v>
      </c>
    </row>
    <row r="75" spans="1:7" ht="15.6" x14ac:dyDescent="0.3">
      <c r="A75" s="1" t="s">
        <v>2298</v>
      </c>
      <c r="B75" s="1" t="s">
        <v>2502</v>
      </c>
      <c r="C75" s="1" t="s">
        <v>4381</v>
      </c>
      <c r="D75" s="1" t="s">
        <v>4454</v>
      </c>
      <c r="F75" s="1" t="s">
        <v>2298</v>
      </c>
      <c r="G75" s="1" t="s">
        <v>6123</v>
      </c>
    </row>
    <row r="76" spans="1:7" ht="15.6" x14ac:dyDescent="0.3">
      <c r="A76" s="1" t="s">
        <v>2297</v>
      </c>
      <c r="B76" s="1" t="s">
        <v>2503</v>
      </c>
      <c r="C76" s="1" t="s">
        <v>4381</v>
      </c>
      <c r="D76" s="1" t="s">
        <v>4455</v>
      </c>
      <c r="F76" s="1" t="s">
        <v>2297</v>
      </c>
      <c r="G76" s="1" t="s">
        <v>6124</v>
      </c>
    </row>
    <row r="77" spans="1:7" ht="15.6" x14ac:dyDescent="0.3">
      <c r="A77" s="1" t="s">
        <v>2296</v>
      </c>
      <c r="B77" s="1" t="s">
        <v>2504</v>
      </c>
      <c r="C77" s="1" t="s">
        <v>4383</v>
      </c>
      <c r="D77" s="1" t="s">
        <v>4456</v>
      </c>
      <c r="F77" s="1" t="s">
        <v>2296</v>
      </c>
      <c r="G77" s="1" t="s">
        <v>6125</v>
      </c>
    </row>
    <row r="78" spans="1:7" ht="15.6" x14ac:dyDescent="0.3">
      <c r="A78" s="1" t="s">
        <v>2295</v>
      </c>
      <c r="B78" s="1" t="s">
        <v>2505</v>
      </c>
      <c r="C78" s="1" t="s">
        <v>4381</v>
      </c>
      <c r="D78" s="1" t="s">
        <v>4457</v>
      </c>
      <c r="F78" s="1" t="s">
        <v>2295</v>
      </c>
      <c r="G78" s="1" t="s">
        <v>6126</v>
      </c>
    </row>
    <row r="79" spans="1:7" ht="15.6" x14ac:dyDescent="0.3">
      <c r="A79" s="1" t="s">
        <v>2294</v>
      </c>
      <c r="B79" s="1" t="s">
        <v>2506</v>
      </c>
      <c r="C79" s="1" t="s">
        <v>4381</v>
      </c>
      <c r="D79" s="1" t="s">
        <v>4458</v>
      </c>
      <c r="F79" s="1" t="s">
        <v>2294</v>
      </c>
      <c r="G79" s="1" t="s">
        <v>6127</v>
      </c>
    </row>
    <row r="80" spans="1:7" ht="15.6" x14ac:dyDescent="0.3">
      <c r="A80" s="1" t="s">
        <v>2293</v>
      </c>
      <c r="B80" s="1" t="s">
        <v>2508</v>
      </c>
      <c r="C80" s="1" t="s">
        <v>4383</v>
      </c>
      <c r="D80" s="1" t="s">
        <v>4459</v>
      </c>
      <c r="F80" s="1" t="s">
        <v>2293</v>
      </c>
      <c r="G80" s="1" t="s">
        <v>6128</v>
      </c>
    </row>
    <row r="81" spans="1:7" ht="15.6" x14ac:dyDescent="0.3">
      <c r="A81" s="1" t="s">
        <v>2292</v>
      </c>
      <c r="B81" s="1" t="s">
        <v>2509</v>
      </c>
      <c r="C81" s="1" t="s">
        <v>4381</v>
      </c>
      <c r="D81" s="1" t="s">
        <v>4460</v>
      </c>
      <c r="F81" s="1" t="s">
        <v>2292</v>
      </c>
      <c r="G81" s="1" t="s">
        <v>6129</v>
      </c>
    </row>
    <row r="82" spans="1:7" ht="15.6" x14ac:dyDescent="0.3">
      <c r="A82" s="1" t="s">
        <v>2291</v>
      </c>
      <c r="B82" s="1" t="s">
        <v>2510</v>
      </c>
      <c r="C82" s="1" t="s">
        <v>4381</v>
      </c>
      <c r="D82" s="1" t="s">
        <v>4461</v>
      </c>
      <c r="F82" s="1" t="s">
        <v>2291</v>
      </c>
      <c r="G82" s="1" t="s">
        <v>6130</v>
      </c>
    </row>
    <row r="83" spans="1:7" ht="15.6" x14ac:dyDescent="0.3">
      <c r="A83" s="1" t="s">
        <v>2290</v>
      </c>
      <c r="B83" s="1" t="s">
        <v>2511</v>
      </c>
      <c r="C83" s="1" t="s">
        <v>4383</v>
      </c>
      <c r="D83" s="1" t="s">
        <v>4462</v>
      </c>
      <c r="F83" s="1" t="s">
        <v>2290</v>
      </c>
      <c r="G83" s="1" t="s">
        <v>6131</v>
      </c>
    </row>
    <row r="84" spans="1:7" ht="15.6" x14ac:dyDescent="0.3">
      <c r="A84" s="1" t="s">
        <v>2289</v>
      </c>
      <c r="B84" s="1" t="s">
        <v>2512</v>
      </c>
      <c r="C84" s="1" t="s">
        <v>4381</v>
      </c>
      <c r="D84" s="1" t="s">
        <v>4463</v>
      </c>
      <c r="F84" s="1" t="s">
        <v>2289</v>
      </c>
      <c r="G84" s="1" t="s">
        <v>6132</v>
      </c>
    </row>
    <row r="85" spans="1:7" ht="15.6" x14ac:dyDescent="0.3">
      <c r="A85" s="1" t="s">
        <v>2288</v>
      </c>
      <c r="B85" s="1" t="s">
        <v>2513</v>
      </c>
      <c r="C85" s="1" t="s">
        <v>4383</v>
      </c>
      <c r="D85" s="1" t="s">
        <v>4464</v>
      </c>
      <c r="F85" s="1" t="s">
        <v>2288</v>
      </c>
      <c r="G85" s="1" t="s">
        <v>6133</v>
      </c>
    </row>
    <row r="86" spans="1:7" ht="15.6" x14ac:dyDescent="0.3">
      <c r="A86" s="1" t="s">
        <v>2287</v>
      </c>
      <c r="B86" s="1" t="s">
        <v>2514</v>
      </c>
      <c r="C86" s="1" t="s">
        <v>4383</v>
      </c>
      <c r="D86" s="1" t="s">
        <v>4465</v>
      </c>
      <c r="F86" s="1" t="s">
        <v>2287</v>
      </c>
      <c r="G86" s="1" t="s">
        <v>6134</v>
      </c>
    </row>
    <row r="87" spans="1:7" ht="15.6" x14ac:dyDescent="0.3">
      <c r="A87" s="1" t="s">
        <v>2286</v>
      </c>
      <c r="B87" s="1" t="s">
        <v>2515</v>
      </c>
      <c r="C87" s="1" t="s">
        <v>4383</v>
      </c>
      <c r="D87" s="1" t="s">
        <v>4466</v>
      </c>
      <c r="F87" s="1" t="s">
        <v>2286</v>
      </c>
      <c r="G87" s="1" t="s">
        <v>6135</v>
      </c>
    </row>
    <row r="88" spans="1:7" ht="15.6" x14ac:dyDescent="0.3">
      <c r="A88" s="1" t="s">
        <v>2285</v>
      </c>
      <c r="B88" s="1" t="s">
        <v>2516</v>
      </c>
      <c r="C88" s="1" t="s">
        <v>4383</v>
      </c>
      <c r="D88" s="1" t="s">
        <v>4467</v>
      </c>
      <c r="F88" s="1" t="s">
        <v>2285</v>
      </c>
      <c r="G88" s="1" t="s">
        <v>6136</v>
      </c>
    </row>
    <row r="89" spans="1:7" ht="15.6" x14ac:dyDescent="0.3">
      <c r="A89" s="1" t="s">
        <v>2284</v>
      </c>
      <c r="B89" s="1" t="s">
        <v>2517</v>
      </c>
      <c r="C89" s="1" t="s">
        <v>4381</v>
      </c>
      <c r="D89" s="1" t="s">
        <v>4468</v>
      </c>
      <c r="F89" s="1" t="s">
        <v>2284</v>
      </c>
      <c r="G89" s="1" t="s">
        <v>6137</v>
      </c>
    </row>
    <row r="90" spans="1:7" ht="15.6" x14ac:dyDescent="0.3">
      <c r="A90" s="1" t="s">
        <v>2283</v>
      </c>
      <c r="B90" s="1" t="s">
        <v>2518</v>
      </c>
      <c r="C90" s="1" t="s">
        <v>4381</v>
      </c>
      <c r="D90" s="1" t="s">
        <v>4469</v>
      </c>
      <c r="F90" s="1" t="s">
        <v>2283</v>
      </c>
      <c r="G90" s="1" t="s">
        <v>6138</v>
      </c>
    </row>
    <row r="91" spans="1:7" ht="15.6" x14ac:dyDescent="0.3">
      <c r="A91" s="1" t="s">
        <v>2282</v>
      </c>
      <c r="B91" s="1" t="s">
        <v>2520</v>
      </c>
      <c r="C91" s="1" t="s">
        <v>4381</v>
      </c>
      <c r="D91" s="1" t="s">
        <v>4470</v>
      </c>
      <c r="F91" s="1" t="s">
        <v>2282</v>
      </c>
      <c r="G91" s="1" t="s">
        <v>6139</v>
      </c>
    </row>
    <row r="92" spans="1:7" ht="15.6" x14ac:dyDescent="0.3">
      <c r="A92" s="1" t="s">
        <v>2281</v>
      </c>
      <c r="B92" s="1" t="s">
        <v>2521</v>
      </c>
      <c r="C92" s="1" t="s">
        <v>4381</v>
      </c>
      <c r="D92" s="1" t="s">
        <v>4471</v>
      </c>
      <c r="F92" s="1" t="s">
        <v>2281</v>
      </c>
      <c r="G92" s="1" t="s">
        <v>6140</v>
      </c>
    </row>
    <row r="93" spans="1:7" ht="15.6" x14ac:dyDescent="0.3">
      <c r="A93" s="1" t="s">
        <v>2280</v>
      </c>
      <c r="B93" s="1" t="s">
        <v>2522</v>
      </c>
      <c r="C93" s="1" t="s">
        <v>4381</v>
      </c>
      <c r="D93" s="1" t="s">
        <v>4472</v>
      </c>
      <c r="F93" s="1" t="s">
        <v>2280</v>
      </c>
      <c r="G93" s="1" t="s">
        <v>6141</v>
      </c>
    </row>
    <row r="94" spans="1:7" ht="15.6" x14ac:dyDescent="0.3">
      <c r="A94" s="1" t="s">
        <v>2279</v>
      </c>
      <c r="B94" s="1" t="s">
        <v>2523</v>
      </c>
      <c r="C94" s="1" t="s">
        <v>4383</v>
      </c>
      <c r="D94" s="1" t="s">
        <v>4473</v>
      </c>
      <c r="F94" s="1" t="s">
        <v>2279</v>
      </c>
      <c r="G94" s="1" t="s">
        <v>6142</v>
      </c>
    </row>
    <row r="95" spans="1:7" ht="15.6" x14ac:dyDescent="0.3">
      <c r="A95" s="1" t="s">
        <v>2278</v>
      </c>
      <c r="B95" s="1" t="s">
        <v>2524</v>
      </c>
      <c r="C95" s="1" t="s">
        <v>4383</v>
      </c>
      <c r="D95" s="1" t="s">
        <v>4395</v>
      </c>
      <c r="F95" s="1" t="s">
        <v>2278</v>
      </c>
      <c r="G95" s="1" t="s">
        <v>6143</v>
      </c>
    </row>
    <row r="96" spans="1:7" ht="15.6" x14ac:dyDescent="0.3">
      <c r="A96" s="1" t="s">
        <v>2277</v>
      </c>
      <c r="B96" s="1" t="s">
        <v>2525</v>
      </c>
      <c r="C96" s="1" t="s">
        <v>4381</v>
      </c>
      <c r="D96" s="1" t="s">
        <v>4412</v>
      </c>
      <c r="F96" s="1" t="s">
        <v>2277</v>
      </c>
      <c r="G96" s="1" t="s">
        <v>6144</v>
      </c>
    </row>
    <row r="97" spans="1:7" ht="15.6" x14ac:dyDescent="0.3">
      <c r="A97" s="1" t="s">
        <v>2276</v>
      </c>
      <c r="B97" s="1" t="s">
        <v>2526</v>
      </c>
      <c r="C97" s="1" t="s">
        <v>4383</v>
      </c>
      <c r="D97" s="1" t="s">
        <v>4474</v>
      </c>
      <c r="F97" s="1" t="s">
        <v>2276</v>
      </c>
      <c r="G97" s="1" t="s">
        <v>6145</v>
      </c>
    </row>
    <row r="98" spans="1:7" ht="15.6" x14ac:dyDescent="0.3">
      <c r="A98" s="1" t="s">
        <v>2275</v>
      </c>
      <c r="B98" s="1" t="s">
        <v>4475</v>
      </c>
      <c r="C98" s="1" t="s">
        <v>4381</v>
      </c>
      <c r="D98" s="1" t="s">
        <v>4476</v>
      </c>
      <c r="F98" s="1" t="s">
        <v>2275</v>
      </c>
      <c r="G98" s="1" t="s">
        <v>6146</v>
      </c>
    </row>
    <row r="99" spans="1:7" ht="15.6" x14ac:dyDescent="0.3">
      <c r="A99" s="1" t="s">
        <v>2274</v>
      </c>
      <c r="B99" s="1" t="s">
        <v>2527</v>
      </c>
      <c r="C99" s="1" t="s">
        <v>4381</v>
      </c>
      <c r="D99" s="1" t="s">
        <v>4477</v>
      </c>
      <c r="F99" s="1" t="s">
        <v>2274</v>
      </c>
      <c r="G99" s="1" t="s">
        <v>6147</v>
      </c>
    </row>
    <row r="100" spans="1:7" ht="15.6" x14ac:dyDescent="0.3">
      <c r="A100" s="1" t="s">
        <v>2273</v>
      </c>
      <c r="B100" s="1" t="s">
        <v>2528</v>
      </c>
      <c r="C100" s="1" t="s">
        <v>4383</v>
      </c>
      <c r="D100" s="1" t="s">
        <v>4478</v>
      </c>
      <c r="F100" s="1" t="s">
        <v>2273</v>
      </c>
      <c r="G100" s="1" t="s">
        <v>6148</v>
      </c>
    </row>
    <row r="101" spans="1:7" ht="15.6" x14ac:dyDescent="0.3">
      <c r="A101" s="1" t="s">
        <v>2272</v>
      </c>
      <c r="B101" s="1" t="s">
        <v>2529</v>
      </c>
      <c r="C101" s="1" t="s">
        <v>4383</v>
      </c>
      <c r="D101" s="1" t="s">
        <v>4447</v>
      </c>
      <c r="F101" s="1" t="s">
        <v>2272</v>
      </c>
      <c r="G101" s="1" t="s">
        <v>6149</v>
      </c>
    </row>
    <row r="102" spans="1:7" ht="15.6" x14ac:dyDescent="0.3">
      <c r="A102" s="1" t="s">
        <v>2271</v>
      </c>
      <c r="B102" s="1" t="s">
        <v>2530</v>
      </c>
      <c r="C102" s="1" t="s">
        <v>4383</v>
      </c>
      <c r="D102" s="1" t="s">
        <v>4479</v>
      </c>
      <c r="F102" s="1" t="s">
        <v>2271</v>
      </c>
      <c r="G102" s="1" t="s">
        <v>6150</v>
      </c>
    </row>
    <row r="103" spans="1:7" ht="15.6" x14ac:dyDescent="0.3">
      <c r="A103" s="1" t="s">
        <v>2270</v>
      </c>
      <c r="B103" s="1" t="s">
        <v>2532</v>
      </c>
      <c r="C103" s="1" t="s">
        <v>4381</v>
      </c>
      <c r="D103" s="1" t="s">
        <v>4480</v>
      </c>
      <c r="F103" s="1" t="s">
        <v>2270</v>
      </c>
      <c r="G103" s="1" t="s">
        <v>6151</v>
      </c>
    </row>
    <row r="104" spans="1:7" ht="15.6" x14ac:dyDescent="0.3">
      <c r="A104" s="1" t="s">
        <v>2269</v>
      </c>
      <c r="B104" s="1" t="s">
        <v>2533</v>
      </c>
      <c r="C104" s="1" t="s">
        <v>4383</v>
      </c>
      <c r="D104" s="1" t="s">
        <v>4481</v>
      </c>
      <c r="F104" s="1" t="s">
        <v>2269</v>
      </c>
      <c r="G104" s="1" t="s">
        <v>6152</v>
      </c>
    </row>
    <row r="105" spans="1:7" ht="15.6" x14ac:dyDescent="0.3">
      <c r="A105" s="1" t="s">
        <v>2268</v>
      </c>
      <c r="B105" s="1" t="s">
        <v>2534</v>
      </c>
      <c r="C105" s="1" t="s">
        <v>4383</v>
      </c>
      <c r="D105" s="1" t="s">
        <v>4482</v>
      </c>
      <c r="F105" s="1" t="s">
        <v>2268</v>
      </c>
      <c r="G105" s="1" t="s">
        <v>6153</v>
      </c>
    </row>
    <row r="106" spans="1:7" ht="15.6" x14ac:dyDescent="0.3">
      <c r="A106" s="1" t="s">
        <v>2267</v>
      </c>
      <c r="B106" s="1" t="s">
        <v>2535</v>
      </c>
      <c r="C106" s="1" t="s">
        <v>4383</v>
      </c>
      <c r="D106" s="1" t="s">
        <v>4483</v>
      </c>
      <c r="F106" s="1" t="s">
        <v>2267</v>
      </c>
      <c r="G106" s="1" t="s">
        <v>6154</v>
      </c>
    </row>
    <row r="107" spans="1:7" ht="15.6" x14ac:dyDescent="0.3">
      <c r="A107" s="1" t="s">
        <v>2266</v>
      </c>
      <c r="B107" s="1" t="s">
        <v>2536</v>
      </c>
      <c r="C107" s="1" t="s">
        <v>4383</v>
      </c>
      <c r="D107" s="1" t="s">
        <v>4484</v>
      </c>
      <c r="F107" s="1" t="s">
        <v>2266</v>
      </c>
      <c r="G107" s="1" t="s">
        <v>6155</v>
      </c>
    </row>
    <row r="108" spans="1:7" ht="15.6" x14ac:dyDescent="0.3">
      <c r="A108" s="1" t="s">
        <v>2265</v>
      </c>
      <c r="B108" s="1" t="s">
        <v>2537</v>
      </c>
      <c r="C108" s="1" t="s">
        <v>4383</v>
      </c>
      <c r="D108" s="1" t="s">
        <v>4485</v>
      </c>
      <c r="F108" s="1" t="s">
        <v>2265</v>
      </c>
      <c r="G108" s="1" t="s">
        <v>6156</v>
      </c>
    </row>
    <row r="109" spans="1:7" ht="15.6" x14ac:dyDescent="0.3">
      <c r="A109" s="1" t="s">
        <v>2264</v>
      </c>
      <c r="B109" s="1" t="s">
        <v>2538</v>
      </c>
      <c r="C109" s="1" t="s">
        <v>4381</v>
      </c>
      <c r="D109" s="1" t="s">
        <v>4486</v>
      </c>
      <c r="F109" s="1" t="s">
        <v>2264</v>
      </c>
      <c r="G109" s="1" t="s">
        <v>6157</v>
      </c>
    </row>
    <row r="110" spans="1:7" ht="15.6" x14ac:dyDescent="0.3">
      <c r="A110" s="1" t="s">
        <v>2263</v>
      </c>
      <c r="B110" s="1" t="s">
        <v>2539</v>
      </c>
      <c r="C110" s="1" t="s">
        <v>4381</v>
      </c>
      <c r="D110" s="1" t="s">
        <v>4487</v>
      </c>
      <c r="F110" s="1" t="s">
        <v>2263</v>
      </c>
      <c r="G110" s="1" t="s">
        <v>6158</v>
      </c>
    </row>
    <row r="111" spans="1:7" ht="15.6" x14ac:dyDescent="0.3">
      <c r="A111" s="1" t="s">
        <v>2262</v>
      </c>
      <c r="B111" s="1" t="s">
        <v>2540</v>
      </c>
      <c r="C111" s="1" t="s">
        <v>4383</v>
      </c>
      <c r="D111" s="1" t="s">
        <v>4473</v>
      </c>
      <c r="F111" s="1" t="s">
        <v>2262</v>
      </c>
      <c r="G111" s="1" t="s">
        <v>6159</v>
      </c>
    </row>
    <row r="112" spans="1:7" ht="15.6" x14ac:dyDescent="0.3">
      <c r="A112" s="1" t="s">
        <v>2261</v>
      </c>
      <c r="B112" s="1" t="s">
        <v>2541</v>
      </c>
      <c r="C112" s="1" t="s">
        <v>4383</v>
      </c>
      <c r="D112" s="1" t="s">
        <v>4488</v>
      </c>
      <c r="F112" s="1" t="s">
        <v>2261</v>
      </c>
      <c r="G112" s="1" t="s">
        <v>6160</v>
      </c>
    </row>
    <row r="113" spans="1:7" ht="15.6" x14ac:dyDescent="0.3">
      <c r="A113" s="1" t="s">
        <v>2260</v>
      </c>
      <c r="B113" s="1" t="s">
        <v>2542</v>
      </c>
      <c r="C113" s="1" t="s">
        <v>4381</v>
      </c>
      <c r="D113" s="1" t="s">
        <v>4489</v>
      </c>
      <c r="F113" s="1" t="s">
        <v>2260</v>
      </c>
      <c r="G113" s="1" t="s">
        <v>6161</v>
      </c>
    </row>
    <row r="114" spans="1:7" ht="15.6" x14ac:dyDescent="0.3">
      <c r="A114" s="1" t="s">
        <v>2259</v>
      </c>
      <c r="B114" s="1" t="s">
        <v>2543</v>
      </c>
      <c r="C114" s="1" t="s">
        <v>4381</v>
      </c>
      <c r="D114" s="1" t="s">
        <v>4490</v>
      </c>
      <c r="F114" s="1" t="s">
        <v>2259</v>
      </c>
      <c r="G114" s="1" t="s">
        <v>6162</v>
      </c>
    </row>
    <row r="115" spans="1:7" ht="15.6" x14ac:dyDescent="0.3">
      <c r="A115" s="1" t="s">
        <v>2258</v>
      </c>
      <c r="B115" s="1" t="s">
        <v>2544</v>
      </c>
      <c r="C115" s="1" t="s">
        <v>4383</v>
      </c>
      <c r="D115" s="1" t="s">
        <v>4491</v>
      </c>
      <c r="F115" s="1" t="s">
        <v>2258</v>
      </c>
      <c r="G115" s="1" t="s">
        <v>6163</v>
      </c>
    </row>
    <row r="116" spans="1:7" ht="15.6" x14ac:dyDescent="0.3">
      <c r="A116" s="1" t="s">
        <v>2257</v>
      </c>
      <c r="B116" s="1" t="s">
        <v>2545</v>
      </c>
      <c r="C116" s="1" t="s">
        <v>4383</v>
      </c>
      <c r="D116" s="1" t="s">
        <v>4492</v>
      </c>
      <c r="F116" s="1" t="s">
        <v>2257</v>
      </c>
      <c r="G116" s="1" t="s">
        <v>6164</v>
      </c>
    </row>
    <row r="117" spans="1:7" ht="15.6" x14ac:dyDescent="0.3">
      <c r="A117" s="1" t="s">
        <v>2256</v>
      </c>
      <c r="B117" s="1" t="s">
        <v>2547</v>
      </c>
      <c r="C117" s="1" t="s">
        <v>4381</v>
      </c>
      <c r="D117" s="1" t="s">
        <v>4493</v>
      </c>
      <c r="F117" s="1" t="s">
        <v>2256</v>
      </c>
      <c r="G117" s="1" t="s">
        <v>6165</v>
      </c>
    </row>
    <row r="118" spans="1:7" ht="15.6" x14ac:dyDescent="0.3">
      <c r="A118" s="1" t="s">
        <v>2255</v>
      </c>
      <c r="B118" s="1" t="s">
        <v>2548</v>
      </c>
      <c r="C118" s="1" t="s">
        <v>4383</v>
      </c>
      <c r="D118" s="1" t="s">
        <v>4494</v>
      </c>
      <c r="F118" s="1" t="s">
        <v>2255</v>
      </c>
      <c r="G118" s="1" t="s">
        <v>6166</v>
      </c>
    </row>
    <row r="119" spans="1:7" ht="15.6" x14ac:dyDescent="0.3">
      <c r="A119" s="1" t="s">
        <v>2254</v>
      </c>
      <c r="B119" s="1" t="s">
        <v>2549</v>
      </c>
      <c r="C119" s="1" t="s">
        <v>4383</v>
      </c>
      <c r="D119" s="1" t="s">
        <v>4403</v>
      </c>
      <c r="F119" s="1" t="s">
        <v>2254</v>
      </c>
      <c r="G119" s="1" t="s">
        <v>6167</v>
      </c>
    </row>
    <row r="120" spans="1:7" ht="15.6" x14ac:dyDescent="0.3">
      <c r="A120" s="1" t="s">
        <v>2253</v>
      </c>
      <c r="B120" s="1" t="s">
        <v>2550</v>
      </c>
      <c r="C120" s="1" t="s">
        <v>4383</v>
      </c>
      <c r="D120" s="1" t="s">
        <v>4495</v>
      </c>
      <c r="F120" s="1" t="s">
        <v>2253</v>
      </c>
      <c r="G120" s="1" t="s">
        <v>6168</v>
      </c>
    </row>
    <row r="121" spans="1:7" ht="15.6" x14ac:dyDescent="0.3">
      <c r="A121" s="1" t="s">
        <v>2252</v>
      </c>
      <c r="B121" s="1" t="s">
        <v>2551</v>
      </c>
      <c r="C121" s="1" t="s">
        <v>4383</v>
      </c>
      <c r="D121" s="1" t="s">
        <v>4496</v>
      </c>
      <c r="F121" s="1" t="s">
        <v>2252</v>
      </c>
      <c r="G121" s="1" t="s">
        <v>6169</v>
      </c>
    </row>
    <row r="122" spans="1:7" ht="15.6" x14ac:dyDescent="0.3">
      <c r="A122" s="1" t="s">
        <v>2251</v>
      </c>
      <c r="B122" s="1" t="s">
        <v>2552</v>
      </c>
      <c r="C122" s="1" t="s">
        <v>4383</v>
      </c>
      <c r="D122" s="1" t="s">
        <v>4497</v>
      </c>
      <c r="F122" s="1" t="s">
        <v>2251</v>
      </c>
      <c r="G122" s="1" t="s">
        <v>6170</v>
      </c>
    </row>
    <row r="123" spans="1:7" ht="15.6" x14ac:dyDescent="0.3">
      <c r="A123" s="1" t="s">
        <v>2250</v>
      </c>
      <c r="B123" s="1" t="s">
        <v>2553</v>
      </c>
      <c r="C123" s="1" t="s">
        <v>4383</v>
      </c>
      <c r="D123" s="1" t="s">
        <v>4498</v>
      </c>
      <c r="F123" s="1" t="s">
        <v>2250</v>
      </c>
      <c r="G123" s="1" t="s">
        <v>6171</v>
      </c>
    </row>
    <row r="124" spans="1:7" ht="15.6" x14ac:dyDescent="0.3">
      <c r="A124" s="1" t="s">
        <v>2249</v>
      </c>
      <c r="B124" s="1" t="s">
        <v>2554</v>
      </c>
      <c r="C124" s="1" t="s">
        <v>4381</v>
      </c>
      <c r="D124" s="1" t="s">
        <v>4499</v>
      </c>
      <c r="F124" s="1" t="s">
        <v>2249</v>
      </c>
      <c r="G124" s="1" t="s">
        <v>6172</v>
      </c>
    </row>
    <row r="125" spans="1:7" ht="15.6" x14ac:dyDescent="0.3">
      <c r="A125" s="1" t="s">
        <v>2248</v>
      </c>
      <c r="B125" s="1" t="s">
        <v>2555</v>
      </c>
      <c r="C125" s="1" t="s">
        <v>4383</v>
      </c>
      <c r="D125" s="1" t="s">
        <v>4500</v>
      </c>
      <c r="F125" s="1" t="s">
        <v>2248</v>
      </c>
      <c r="G125" s="1" t="s">
        <v>6173</v>
      </c>
    </row>
    <row r="126" spans="1:7" ht="15.6" x14ac:dyDescent="0.3">
      <c r="A126" s="1" t="s">
        <v>2247</v>
      </c>
      <c r="B126" s="1" t="s">
        <v>2556</v>
      </c>
      <c r="C126" s="1" t="s">
        <v>4381</v>
      </c>
      <c r="D126" s="1" t="s">
        <v>4501</v>
      </c>
      <c r="F126" s="1" t="s">
        <v>2247</v>
      </c>
      <c r="G126" s="1" t="s">
        <v>6174</v>
      </c>
    </row>
    <row r="127" spans="1:7" ht="15.6" x14ac:dyDescent="0.3">
      <c r="A127" s="1" t="s">
        <v>2246</v>
      </c>
      <c r="B127" s="1" t="s">
        <v>2557</v>
      </c>
      <c r="C127" s="1" t="s">
        <v>4383</v>
      </c>
      <c r="D127" s="1" t="s">
        <v>4502</v>
      </c>
      <c r="F127" s="1" t="s">
        <v>2246</v>
      </c>
      <c r="G127" s="1" t="s">
        <v>6175</v>
      </c>
    </row>
    <row r="128" spans="1:7" ht="15.6" x14ac:dyDescent="0.3">
      <c r="A128" s="1" t="s">
        <v>2245</v>
      </c>
      <c r="B128" s="1" t="s">
        <v>4503</v>
      </c>
      <c r="C128" s="1" t="s">
        <v>4383</v>
      </c>
      <c r="D128" s="1" t="s">
        <v>4504</v>
      </c>
      <c r="F128" s="1" t="s">
        <v>2245</v>
      </c>
      <c r="G128" s="1" t="s">
        <v>6176</v>
      </c>
    </row>
    <row r="129" spans="1:7" ht="15.6" x14ac:dyDescent="0.3">
      <c r="A129" s="1" t="s">
        <v>2244</v>
      </c>
      <c r="B129" s="1" t="s">
        <v>2559</v>
      </c>
      <c r="C129" s="1" t="s">
        <v>4383</v>
      </c>
      <c r="D129" s="1" t="s">
        <v>4505</v>
      </c>
      <c r="F129" s="1" t="s">
        <v>2244</v>
      </c>
      <c r="G129" s="1" t="s">
        <v>6177</v>
      </c>
    </row>
    <row r="130" spans="1:7" ht="15.6" x14ac:dyDescent="0.3">
      <c r="A130" s="1" t="s">
        <v>2243</v>
      </c>
      <c r="B130" s="1" t="s">
        <v>2560</v>
      </c>
      <c r="C130" s="1" t="s">
        <v>4383</v>
      </c>
      <c r="D130" s="1" t="s">
        <v>4506</v>
      </c>
      <c r="F130" s="1" t="s">
        <v>2243</v>
      </c>
      <c r="G130" s="1" t="s">
        <v>6178</v>
      </c>
    </row>
    <row r="131" spans="1:7" ht="15.6" x14ac:dyDescent="0.3">
      <c r="A131" s="1" t="s">
        <v>2242</v>
      </c>
      <c r="B131" s="1" t="s">
        <v>2561</v>
      </c>
      <c r="C131" s="1" t="s">
        <v>4383</v>
      </c>
      <c r="D131" s="1" t="s">
        <v>4507</v>
      </c>
      <c r="F131" s="1" t="s">
        <v>2242</v>
      </c>
      <c r="G131" s="1" t="s">
        <v>6179</v>
      </c>
    </row>
    <row r="132" spans="1:7" ht="15.6" x14ac:dyDescent="0.3">
      <c r="A132" s="1" t="s">
        <v>2241</v>
      </c>
      <c r="B132" s="1" t="s">
        <v>2562</v>
      </c>
      <c r="C132" s="1" t="s">
        <v>4383</v>
      </c>
      <c r="D132" s="1" t="s">
        <v>4508</v>
      </c>
      <c r="F132" s="1" t="s">
        <v>2241</v>
      </c>
      <c r="G132" s="1" t="s">
        <v>6180</v>
      </c>
    </row>
    <row r="133" spans="1:7" ht="15.6" x14ac:dyDescent="0.3">
      <c r="A133" s="1" t="s">
        <v>2240</v>
      </c>
      <c r="B133" s="1" t="s">
        <v>2564</v>
      </c>
      <c r="C133" s="1" t="s">
        <v>4381</v>
      </c>
      <c r="D133" s="1" t="s">
        <v>4509</v>
      </c>
      <c r="F133" s="1" t="s">
        <v>2240</v>
      </c>
      <c r="G133" s="1" t="s">
        <v>6181</v>
      </c>
    </row>
    <row r="134" spans="1:7" ht="15.6" x14ac:dyDescent="0.3">
      <c r="A134" s="1" t="s">
        <v>2239</v>
      </c>
      <c r="B134" s="1" t="s">
        <v>2565</v>
      </c>
      <c r="C134" s="1" t="s">
        <v>4383</v>
      </c>
      <c r="D134" s="1" t="s">
        <v>4510</v>
      </c>
      <c r="F134" s="1" t="s">
        <v>2239</v>
      </c>
      <c r="G134" s="1" t="s">
        <v>6182</v>
      </c>
    </row>
    <row r="135" spans="1:7" ht="15.6" x14ac:dyDescent="0.3">
      <c r="A135" s="1" t="s">
        <v>2238</v>
      </c>
      <c r="B135" s="1" t="s">
        <v>2566</v>
      </c>
      <c r="C135" s="1" t="s">
        <v>4383</v>
      </c>
      <c r="D135" s="1" t="s">
        <v>4511</v>
      </c>
      <c r="F135" s="1" t="s">
        <v>2238</v>
      </c>
      <c r="G135" s="1" t="s">
        <v>6183</v>
      </c>
    </row>
    <row r="136" spans="1:7" ht="15.6" x14ac:dyDescent="0.3">
      <c r="A136" s="1" t="s">
        <v>2237</v>
      </c>
      <c r="B136" s="1" t="s">
        <v>2567</v>
      </c>
      <c r="C136" s="1" t="s">
        <v>4381</v>
      </c>
      <c r="D136" s="1" t="s">
        <v>4512</v>
      </c>
      <c r="F136" s="1" t="s">
        <v>2237</v>
      </c>
      <c r="G136" s="1" t="s">
        <v>6184</v>
      </c>
    </row>
    <row r="137" spans="1:7" ht="15.6" x14ac:dyDescent="0.3">
      <c r="A137" s="1" t="s">
        <v>2236</v>
      </c>
      <c r="B137" s="1" t="s">
        <v>2568</v>
      </c>
      <c r="C137" s="1" t="s">
        <v>4381</v>
      </c>
      <c r="D137" s="1" t="s">
        <v>4513</v>
      </c>
      <c r="F137" s="1" t="s">
        <v>2236</v>
      </c>
      <c r="G137" s="1" t="s">
        <v>6185</v>
      </c>
    </row>
    <row r="138" spans="1:7" ht="15.6" x14ac:dyDescent="0.3">
      <c r="A138" s="1" t="s">
        <v>2235</v>
      </c>
      <c r="B138" s="1" t="s">
        <v>2569</v>
      </c>
      <c r="C138" s="1" t="s">
        <v>4381</v>
      </c>
      <c r="D138" s="1" t="s">
        <v>4514</v>
      </c>
      <c r="F138" s="1" t="s">
        <v>2235</v>
      </c>
      <c r="G138" s="1" t="s">
        <v>6186</v>
      </c>
    </row>
    <row r="139" spans="1:7" ht="15.6" x14ac:dyDescent="0.3">
      <c r="A139" s="1" t="s">
        <v>2234</v>
      </c>
      <c r="B139" s="1" t="s">
        <v>2570</v>
      </c>
      <c r="C139" s="1" t="s">
        <v>4383</v>
      </c>
      <c r="D139" s="1" t="s">
        <v>4515</v>
      </c>
      <c r="F139" s="1" t="s">
        <v>2234</v>
      </c>
      <c r="G139" s="1" t="s">
        <v>6187</v>
      </c>
    </row>
    <row r="140" spans="1:7" ht="15.6" x14ac:dyDescent="0.3">
      <c r="A140" s="1" t="s">
        <v>2233</v>
      </c>
      <c r="B140" s="1" t="s">
        <v>2572</v>
      </c>
      <c r="C140" s="1" t="s">
        <v>4383</v>
      </c>
      <c r="D140" s="1" t="s">
        <v>4516</v>
      </c>
      <c r="F140" s="1" t="s">
        <v>2233</v>
      </c>
      <c r="G140" s="1" t="s">
        <v>6188</v>
      </c>
    </row>
    <row r="141" spans="1:7" ht="15.6" x14ac:dyDescent="0.3">
      <c r="A141" s="1" t="s">
        <v>2232</v>
      </c>
      <c r="B141" s="1" t="s">
        <v>2573</v>
      </c>
      <c r="C141" s="1" t="s">
        <v>4383</v>
      </c>
      <c r="D141" s="1" t="s">
        <v>4517</v>
      </c>
      <c r="F141" s="1" t="s">
        <v>2232</v>
      </c>
      <c r="G141" s="1" t="s">
        <v>6189</v>
      </c>
    </row>
    <row r="142" spans="1:7" ht="15.6" x14ac:dyDescent="0.3">
      <c r="A142" s="1" t="s">
        <v>2231</v>
      </c>
      <c r="B142" s="1" t="s">
        <v>2574</v>
      </c>
      <c r="C142" s="1" t="s">
        <v>4383</v>
      </c>
      <c r="D142" s="1" t="s">
        <v>4518</v>
      </c>
      <c r="F142" s="1" t="s">
        <v>2231</v>
      </c>
      <c r="G142" s="1" t="s">
        <v>6190</v>
      </c>
    </row>
    <row r="143" spans="1:7" ht="15.6" x14ac:dyDescent="0.3">
      <c r="A143" s="1" t="s">
        <v>2230</v>
      </c>
      <c r="B143" s="1" t="s">
        <v>2575</v>
      </c>
      <c r="C143" s="1" t="s">
        <v>4383</v>
      </c>
      <c r="D143" s="1" t="s">
        <v>4519</v>
      </c>
      <c r="F143" s="1" t="s">
        <v>2230</v>
      </c>
      <c r="G143" s="1" t="s">
        <v>6191</v>
      </c>
    </row>
    <row r="144" spans="1:7" ht="15.6" x14ac:dyDescent="0.3">
      <c r="A144" s="1" t="s">
        <v>2229</v>
      </c>
      <c r="B144" s="1" t="s">
        <v>2576</v>
      </c>
      <c r="C144" s="1" t="s">
        <v>4381</v>
      </c>
      <c r="D144" s="1" t="s">
        <v>4520</v>
      </c>
      <c r="F144" s="1" t="s">
        <v>2229</v>
      </c>
      <c r="G144" s="1" t="s">
        <v>6192</v>
      </c>
    </row>
    <row r="145" spans="1:7" ht="15.6" x14ac:dyDescent="0.3">
      <c r="A145" s="1" t="s">
        <v>2228</v>
      </c>
      <c r="B145" s="1" t="s">
        <v>2577</v>
      </c>
      <c r="C145" s="1" t="s">
        <v>4383</v>
      </c>
      <c r="D145" s="1" t="s">
        <v>4521</v>
      </c>
      <c r="F145" s="1" t="s">
        <v>2228</v>
      </c>
      <c r="G145" s="1" t="s">
        <v>6193</v>
      </c>
    </row>
    <row r="146" spans="1:7" ht="15.6" x14ac:dyDescent="0.3">
      <c r="A146" s="1" t="s">
        <v>2227</v>
      </c>
      <c r="B146" s="1" t="s">
        <v>2578</v>
      </c>
      <c r="C146" s="1" t="s">
        <v>4383</v>
      </c>
      <c r="D146" s="1" t="s">
        <v>4522</v>
      </c>
      <c r="F146" s="1" t="s">
        <v>2227</v>
      </c>
      <c r="G146" s="1" t="s">
        <v>6194</v>
      </c>
    </row>
    <row r="147" spans="1:7" ht="15.6" x14ac:dyDescent="0.3">
      <c r="A147" s="1" t="s">
        <v>2226</v>
      </c>
      <c r="B147" s="1" t="s">
        <v>2579</v>
      </c>
      <c r="C147" s="1" t="s">
        <v>4381</v>
      </c>
      <c r="D147" s="1" t="s">
        <v>4523</v>
      </c>
      <c r="F147" s="1" t="s">
        <v>2226</v>
      </c>
      <c r="G147" s="1" t="s">
        <v>6195</v>
      </c>
    </row>
    <row r="148" spans="1:7" ht="15.6" x14ac:dyDescent="0.3">
      <c r="A148" s="1" t="s">
        <v>2225</v>
      </c>
      <c r="B148" s="1" t="s">
        <v>2510</v>
      </c>
      <c r="C148" s="1" t="s">
        <v>4383</v>
      </c>
      <c r="D148" s="1" t="s">
        <v>4524</v>
      </c>
      <c r="F148" s="1" t="s">
        <v>2225</v>
      </c>
      <c r="G148" s="1" t="s">
        <v>6196</v>
      </c>
    </row>
    <row r="149" spans="1:7" ht="15.6" x14ac:dyDescent="0.3">
      <c r="A149" s="1" t="s">
        <v>2224</v>
      </c>
      <c r="B149" s="1" t="s">
        <v>2580</v>
      </c>
      <c r="C149" s="1" t="s">
        <v>4383</v>
      </c>
      <c r="D149" s="1" t="s">
        <v>4525</v>
      </c>
      <c r="F149" s="1" t="s">
        <v>2224</v>
      </c>
      <c r="G149" s="1" t="s">
        <v>6197</v>
      </c>
    </row>
    <row r="150" spans="1:7" ht="15.6" x14ac:dyDescent="0.3">
      <c r="A150" s="1" t="s">
        <v>2223</v>
      </c>
      <c r="B150" s="1" t="s">
        <v>2581</v>
      </c>
      <c r="C150" s="1" t="s">
        <v>4383</v>
      </c>
      <c r="D150" s="1" t="s">
        <v>4526</v>
      </c>
      <c r="F150" s="1" t="s">
        <v>2223</v>
      </c>
      <c r="G150" s="1" t="s">
        <v>6198</v>
      </c>
    </row>
    <row r="151" spans="1:7" ht="15.6" x14ac:dyDescent="0.3">
      <c r="A151" s="1" t="s">
        <v>2222</v>
      </c>
      <c r="B151" s="1" t="s">
        <v>2582</v>
      </c>
      <c r="C151" s="1" t="s">
        <v>4383</v>
      </c>
      <c r="D151" s="1" t="s">
        <v>4527</v>
      </c>
      <c r="F151" s="1" t="s">
        <v>2222</v>
      </c>
      <c r="G151" s="1" t="s">
        <v>6199</v>
      </c>
    </row>
    <row r="152" spans="1:7" ht="15.6" x14ac:dyDescent="0.3">
      <c r="A152" s="1" t="s">
        <v>2221</v>
      </c>
      <c r="B152" s="1" t="s">
        <v>2583</v>
      </c>
      <c r="C152" s="1" t="s">
        <v>4381</v>
      </c>
      <c r="D152" s="1" t="s">
        <v>4528</v>
      </c>
      <c r="F152" s="1" t="s">
        <v>2221</v>
      </c>
      <c r="G152" s="1" t="s">
        <v>6200</v>
      </c>
    </row>
    <row r="153" spans="1:7" ht="15.6" x14ac:dyDescent="0.3">
      <c r="A153" s="1" t="s">
        <v>2220</v>
      </c>
      <c r="B153" s="1" t="s">
        <v>2584</v>
      </c>
      <c r="C153" s="1" t="s">
        <v>4383</v>
      </c>
      <c r="D153" s="1" t="s">
        <v>4524</v>
      </c>
      <c r="F153" s="1" t="s">
        <v>2220</v>
      </c>
      <c r="G153" s="1" t="s">
        <v>6201</v>
      </c>
    </row>
    <row r="154" spans="1:7" ht="15.6" x14ac:dyDescent="0.3">
      <c r="A154" s="1" t="s">
        <v>2219</v>
      </c>
      <c r="B154" s="1" t="s">
        <v>2585</v>
      </c>
      <c r="C154" s="1" t="s">
        <v>4383</v>
      </c>
      <c r="D154" s="1" t="s">
        <v>4529</v>
      </c>
      <c r="F154" s="1" t="s">
        <v>2219</v>
      </c>
      <c r="G154" s="1" t="s">
        <v>6202</v>
      </c>
    </row>
    <row r="155" spans="1:7" ht="15.6" x14ac:dyDescent="0.3">
      <c r="A155" s="1" t="s">
        <v>2218</v>
      </c>
      <c r="B155" s="1" t="s">
        <v>2587</v>
      </c>
      <c r="C155" s="1" t="s">
        <v>4383</v>
      </c>
      <c r="D155" s="1" t="s">
        <v>4530</v>
      </c>
      <c r="F155" s="1" t="s">
        <v>2218</v>
      </c>
      <c r="G155" s="1" t="s">
        <v>6203</v>
      </c>
    </row>
    <row r="156" spans="1:7" ht="15.6" x14ac:dyDescent="0.3">
      <c r="A156" s="1" t="s">
        <v>2217</v>
      </c>
      <c r="B156" s="1" t="s">
        <v>2588</v>
      </c>
      <c r="C156" s="1" t="s">
        <v>4383</v>
      </c>
      <c r="D156" s="1" t="s">
        <v>4531</v>
      </c>
      <c r="F156" s="1" t="s">
        <v>2217</v>
      </c>
      <c r="G156" s="1" t="s">
        <v>6204</v>
      </c>
    </row>
    <row r="157" spans="1:7" ht="15.6" x14ac:dyDescent="0.3">
      <c r="A157" s="1" t="s">
        <v>2216</v>
      </c>
      <c r="B157" s="1" t="s">
        <v>2589</v>
      </c>
      <c r="C157" s="1" t="s">
        <v>4383</v>
      </c>
      <c r="D157" s="1" t="s">
        <v>4532</v>
      </c>
      <c r="F157" s="1" t="s">
        <v>2216</v>
      </c>
      <c r="G157" s="1" t="s">
        <v>6205</v>
      </c>
    </row>
    <row r="158" spans="1:7" ht="15.6" x14ac:dyDescent="0.3">
      <c r="A158" s="1" t="s">
        <v>2215</v>
      </c>
      <c r="B158" s="1" t="s">
        <v>2590</v>
      </c>
      <c r="C158" s="1" t="s">
        <v>4383</v>
      </c>
      <c r="D158" s="1" t="s">
        <v>4447</v>
      </c>
      <c r="F158" s="1" t="s">
        <v>2215</v>
      </c>
      <c r="G158" s="1" t="s">
        <v>6206</v>
      </c>
    </row>
    <row r="159" spans="1:7" ht="15.6" x14ac:dyDescent="0.3">
      <c r="A159" s="1" t="s">
        <v>2214</v>
      </c>
      <c r="B159" s="1" t="s">
        <v>2591</v>
      </c>
      <c r="C159" s="1" t="s">
        <v>4381</v>
      </c>
      <c r="D159" s="1" t="s">
        <v>4533</v>
      </c>
      <c r="F159" s="1" t="s">
        <v>2214</v>
      </c>
      <c r="G159" s="1" t="s">
        <v>6207</v>
      </c>
    </row>
    <row r="160" spans="1:7" ht="15.6" x14ac:dyDescent="0.3">
      <c r="A160" s="1" t="s">
        <v>2213</v>
      </c>
      <c r="B160" s="1" t="s">
        <v>2592</v>
      </c>
      <c r="C160" s="1" t="s">
        <v>4381</v>
      </c>
      <c r="D160" s="1" t="s">
        <v>4534</v>
      </c>
      <c r="F160" s="1" t="s">
        <v>2213</v>
      </c>
      <c r="G160" s="1" t="s">
        <v>6208</v>
      </c>
    </row>
    <row r="161" spans="1:7" ht="15.6" x14ac:dyDescent="0.3">
      <c r="A161" s="1" t="s">
        <v>2212</v>
      </c>
      <c r="B161" s="1" t="s">
        <v>2593</v>
      </c>
      <c r="C161" s="1" t="s">
        <v>4383</v>
      </c>
      <c r="D161" s="1" t="s">
        <v>4535</v>
      </c>
      <c r="F161" s="1" t="s">
        <v>2212</v>
      </c>
      <c r="G161" s="1" t="s">
        <v>6209</v>
      </c>
    </row>
    <row r="162" spans="1:7" ht="15.6" x14ac:dyDescent="0.3">
      <c r="A162" s="1" t="s">
        <v>2211</v>
      </c>
      <c r="B162" s="1" t="s">
        <v>2594</v>
      </c>
      <c r="C162" s="1" t="s">
        <v>4383</v>
      </c>
      <c r="D162" s="1" t="s">
        <v>4536</v>
      </c>
      <c r="F162" s="1" t="s">
        <v>2211</v>
      </c>
      <c r="G162" s="1" t="s">
        <v>6210</v>
      </c>
    </row>
    <row r="163" spans="1:7" ht="15.6" x14ac:dyDescent="0.3">
      <c r="A163" s="1" t="s">
        <v>2210</v>
      </c>
      <c r="B163" s="1" t="s">
        <v>2595</v>
      </c>
      <c r="C163" s="1" t="s">
        <v>4383</v>
      </c>
      <c r="D163" s="1" t="s">
        <v>4537</v>
      </c>
      <c r="F163" s="1" t="s">
        <v>2210</v>
      </c>
      <c r="G163" s="1" t="s">
        <v>6211</v>
      </c>
    </row>
    <row r="164" spans="1:7" ht="15.6" x14ac:dyDescent="0.3">
      <c r="A164" s="1" t="s">
        <v>2209</v>
      </c>
      <c r="B164" s="1" t="s">
        <v>2596</v>
      </c>
      <c r="C164" s="1" t="s">
        <v>4383</v>
      </c>
      <c r="D164" s="1" t="s">
        <v>4538</v>
      </c>
      <c r="F164" s="1" t="s">
        <v>2209</v>
      </c>
      <c r="G164" s="1" t="s">
        <v>6212</v>
      </c>
    </row>
    <row r="165" spans="1:7" ht="15.6" x14ac:dyDescent="0.3">
      <c r="A165" s="1" t="s">
        <v>2208</v>
      </c>
      <c r="B165" s="1" t="s">
        <v>2597</v>
      </c>
      <c r="C165" s="1" t="s">
        <v>4383</v>
      </c>
      <c r="D165" s="1" t="s">
        <v>4539</v>
      </c>
      <c r="F165" s="1" t="s">
        <v>2208</v>
      </c>
      <c r="G165" s="1" t="s">
        <v>6213</v>
      </c>
    </row>
    <row r="166" spans="1:7" ht="15.6" x14ac:dyDescent="0.3">
      <c r="A166" s="1" t="s">
        <v>2207</v>
      </c>
      <c r="B166" s="1" t="s">
        <v>2598</v>
      </c>
      <c r="C166" s="1" t="s">
        <v>4381</v>
      </c>
      <c r="D166" s="1" t="s">
        <v>4540</v>
      </c>
      <c r="F166" s="1" t="s">
        <v>2207</v>
      </c>
      <c r="G166" s="1" t="s">
        <v>6214</v>
      </c>
    </row>
    <row r="167" spans="1:7" ht="15.6" x14ac:dyDescent="0.3">
      <c r="A167" s="1" t="s">
        <v>2206</v>
      </c>
      <c r="B167" s="1" t="s">
        <v>2599</v>
      </c>
      <c r="C167" s="1" t="s">
        <v>4383</v>
      </c>
      <c r="D167" s="1" t="s">
        <v>4541</v>
      </c>
      <c r="F167" s="1" t="s">
        <v>2206</v>
      </c>
      <c r="G167" s="1" t="s">
        <v>6215</v>
      </c>
    </row>
    <row r="168" spans="1:7" ht="15.6" x14ac:dyDescent="0.3">
      <c r="A168" s="1" t="s">
        <v>2205</v>
      </c>
      <c r="B168" s="1" t="s">
        <v>2600</v>
      </c>
      <c r="C168" s="1" t="s">
        <v>4381</v>
      </c>
      <c r="D168" s="1" t="s">
        <v>4542</v>
      </c>
      <c r="F168" s="1" t="s">
        <v>2205</v>
      </c>
      <c r="G168" s="1" t="s">
        <v>6216</v>
      </c>
    </row>
    <row r="169" spans="1:7" ht="15.6" x14ac:dyDescent="0.3">
      <c r="A169" s="1" t="s">
        <v>2204</v>
      </c>
      <c r="B169" s="1" t="s">
        <v>2601</v>
      </c>
      <c r="C169" s="1" t="s">
        <v>4381</v>
      </c>
      <c r="D169" s="1" t="s">
        <v>4543</v>
      </c>
      <c r="F169" s="1" t="s">
        <v>2204</v>
      </c>
      <c r="G169" s="1" t="s">
        <v>6217</v>
      </c>
    </row>
    <row r="170" spans="1:7" ht="15.6" x14ac:dyDescent="0.3">
      <c r="A170" s="1" t="s">
        <v>2203</v>
      </c>
      <c r="B170" s="1" t="s">
        <v>2602</v>
      </c>
      <c r="C170" s="1" t="s">
        <v>4383</v>
      </c>
      <c r="D170" s="1" t="s">
        <v>4544</v>
      </c>
      <c r="F170" s="1" t="s">
        <v>2203</v>
      </c>
      <c r="G170" s="1" t="s">
        <v>6218</v>
      </c>
    </row>
    <row r="171" spans="1:7" ht="15.6" x14ac:dyDescent="0.3">
      <c r="A171" s="1" t="s">
        <v>2202</v>
      </c>
      <c r="B171" s="1" t="s">
        <v>2604</v>
      </c>
      <c r="C171" s="1" t="s">
        <v>4383</v>
      </c>
      <c r="D171" s="1" t="s">
        <v>4545</v>
      </c>
      <c r="F171" s="1" t="s">
        <v>2202</v>
      </c>
      <c r="G171" s="1" t="s">
        <v>6219</v>
      </c>
    </row>
    <row r="172" spans="1:7" ht="15.6" x14ac:dyDescent="0.3">
      <c r="A172" s="1" t="s">
        <v>2201</v>
      </c>
      <c r="B172" s="1" t="s">
        <v>2605</v>
      </c>
      <c r="C172" s="1" t="s">
        <v>4381</v>
      </c>
      <c r="D172" s="1" t="s">
        <v>4412</v>
      </c>
      <c r="F172" s="1" t="s">
        <v>2201</v>
      </c>
      <c r="G172" s="1" t="s">
        <v>6220</v>
      </c>
    </row>
    <row r="173" spans="1:7" ht="15.6" x14ac:dyDescent="0.3">
      <c r="A173" s="1" t="s">
        <v>2200</v>
      </c>
      <c r="B173" s="1" t="s">
        <v>2606</v>
      </c>
      <c r="C173" s="1" t="s">
        <v>4381</v>
      </c>
      <c r="D173" s="1" t="s">
        <v>4546</v>
      </c>
      <c r="F173" s="1" t="s">
        <v>2200</v>
      </c>
      <c r="G173" s="1" t="s">
        <v>6221</v>
      </c>
    </row>
    <row r="174" spans="1:7" ht="15.6" x14ac:dyDescent="0.3">
      <c r="A174" s="1" t="s">
        <v>2199</v>
      </c>
      <c r="B174" s="1" t="s">
        <v>2607</v>
      </c>
      <c r="C174" s="1" t="s">
        <v>4383</v>
      </c>
      <c r="D174" s="1" t="s">
        <v>4547</v>
      </c>
      <c r="F174" s="1" t="s">
        <v>2199</v>
      </c>
      <c r="G174" s="1" t="s">
        <v>6222</v>
      </c>
    </row>
    <row r="175" spans="1:7" ht="15.6" x14ac:dyDescent="0.3">
      <c r="A175" s="1" t="s">
        <v>2198</v>
      </c>
      <c r="B175" s="1" t="s">
        <v>2608</v>
      </c>
      <c r="C175" s="1" t="s">
        <v>4381</v>
      </c>
      <c r="D175" s="1" t="s">
        <v>4487</v>
      </c>
      <c r="F175" s="1" t="s">
        <v>2198</v>
      </c>
      <c r="G175" s="1" t="s">
        <v>6223</v>
      </c>
    </row>
    <row r="176" spans="1:7" ht="15.6" x14ac:dyDescent="0.3">
      <c r="A176" s="1" t="s">
        <v>2197</v>
      </c>
      <c r="B176" s="1" t="s">
        <v>2609</v>
      </c>
      <c r="C176" s="1" t="s">
        <v>4383</v>
      </c>
      <c r="D176" s="1" t="s">
        <v>4548</v>
      </c>
      <c r="F176" s="1" t="s">
        <v>2197</v>
      </c>
      <c r="G176" s="1" t="s">
        <v>6224</v>
      </c>
    </row>
    <row r="177" spans="1:7" ht="15.6" x14ac:dyDescent="0.3">
      <c r="A177" s="1" t="s">
        <v>2196</v>
      </c>
      <c r="B177" s="1" t="s">
        <v>2610</v>
      </c>
      <c r="C177" s="1" t="s">
        <v>4383</v>
      </c>
      <c r="D177" s="1" t="s">
        <v>4403</v>
      </c>
      <c r="F177" s="1" t="s">
        <v>2196</v>
      </c>
      <c r="G177" s="1" t="s">
        <v>6225</v>
      </c>
    </row>
    <row r="178" spans="1:7" ht="15.6" x14ac:dyDescent="0.3">
      <c r="A178" s="1" t="s">
        <v>2195</v>
      </c>
      <c r="B178" s="1" t="s">
        <v>2611</v>
      </c>
      <c r="C178" s="1" t="s">
        <v>4381</v>
      </c>
      <c r="D178" s="1" t="s">
        <v>4549</v>
      </c>
      <c r="F178" s="1" t="s">
        <v>2195</v>
      </c>
      <c r="G178" s="1" t="s">
        <v>6226</v>
      </c>
    </row>
    <row r="179" spans="1:7" ht="15.6" x14ac:dyDescent="0.3">
      <c r="A179" s="1" t="s">
        <v>2194</v>
      </c>
      <c r="B179" s="1" t="s">
        <v>2612</v>
      </c>
      <c r="C179" s="1" t="s">
        <v>4381</v>
      </c>
      <c r="D179" s="1" t="s">
        <v>4550</v>
      </c>
      <c r="F179" s="1" t="s">
        <v>2194</v>
      </c>
      <c r="G179" s="1" t="s">
        <v>6227</v>
      </c>
    </row>
    <row r="180" spans="1:7" ht="15.6" x14ac:dyDescent="0.3">
      <c r="A180" s="1" t="s">
        <v>2193</v>
      </c>
      <c r="B180" s="1" t="s">
        <v>2613</v>
      </c>
      <c r="C180" s="1" t="s">
        <v>4381</v>
      </c>
      <c r="D180" s="1" t="s">
        <v>4551</v>
      </c>
      <c r="F180" s="1" t="s">
        <v>2193</v>
      </c>
      <c r="G180" s="1" t="s">
        <v>6228</v>
      </c>
    </row>
    <row r="181" spans="1:7" ht="15.6" x14ac:dyDescent="0.3">
      <c r="A181" s="1" t="s">
        <v>2192</v>
      </c>
      <c r="B181" s="1" t="s">
        <v>2614</v>
      </c>
      <c r="C181" s="1" t="s">
        <v>4381</v>
      </c>
      <c r="D181" s="1" t="s">
        <v>4552</v>
      </c>
      <c r="F181" s="1" t="s">
        <v>2192</v>
      </c>
      <c r="G181" s="1" t="s">
        <v>6229</v>
      </c>
    </row>
    <row r="182" spans="1:7" ht="15.6" x14ac:dyDescent="0.3">
      <c r="A182" s="1" t="s">
        <v>2191</v>
      </c>
      <c r="B182" s="1" t="s">
        <v>2615</v>
      </c>
      <c r="C182" s="1" t="s">
        <v>4381</v>
      </c>
      <c r="D182" s="1" t="s">
        <v>4553</v>
      </c>
      <c r="F182" s="1" t="s">
        <v>2191</v>
      </c>
      <c r="G182" s="1" t="s">
        <v>6230</v>
      </c>
    </row>
    <row r="183" spans="1:7" ht="15.6" x14ac:dyDescent="0.3">
      <c r="A183" s="1" t="s">
        <v>2190</v>
      </c>
      <c r="B183" s="1" t="s">
        <v>2616</v>
      </c>
      <c r="C183" s="1" t="s">
        <v>4383</v>
      </c>
      <c r="D183" s="1" t="s">
        <v>4554</v>
      </c>
      <c r="F183" s="1" t="s">
        <v>2190</v>
      </c>
      <c r="G183" s="1" t="s">
        <v>6231</v>
      </c>
    </row>
    <row r="184" spans="1:7" ht="15.6" x14ac:dyDescent="0.3">
      <c r="A184" s="1" t="s">
        <v>2189</v>
      </c>
      <c r="B184" s="1" t="s">
        <v>2617</v>
      </c>
      <c r="C184" s="1" t="s">
        <v>4383</v>
      </c>
      <c r="D184" s="1" t="s">
        <v>4555</v>
      </c>
      <c r="F184" s="1" t="s">
        <v>2189</v>
      </c>
      <c r="G184" s="1" t="s">
        <v>6232</v>
      </c>
    </row>
    <row r="185" spans="1:7" ht="15.6" x14ac:dyDescent="0.3">
      <c r="A185" s="1" t="s">
        <v>2188</v>
      </c>
      <c r="B185" s="1" t="s">
        <v>2618</v>
      </c>
      <c r="C185" s="1" t="s">
        <v>4383</v>
      </c>
      <c r="D185" s="1" t="s">
        <v>4556</v>
      </c>
      <c r="F185" s="1" t="s">
        <v>2188</v>
      </c>
      <c r="G185" s="1" t="s">
        <v>6233</v>
      </c>
    </row>
    <row r="186" spans="1:7" ht="15.6" x14ac:dyDescent="0.3">
      <c r="A186" s="1" t="s">
        <v>2187</v>
      </c>
      <c r="B186" s="1" t="s">
        <v>2619</v>
      </c>
      <c r="C186" s="1" t="s">
        <v>4383</v>
      </c>
      <c r="D186" s="1" t="s">
        <v>4557</v>
      </c>
      <c r="F186" s="1" t="s">
        <v>2187</v>
      </c>
      <c r="G186" s="1" t="s">
        <v>6234</v>
      </c>
    </row>
    <row r="187" spans="1:7" ht="15.6" x14ac:dyDescent="0.3">
      <c r="A187" s="1" t="s">
        <v>2186</v>
      </c>
      <c r="B187" s="1" t="s">
        <v>2620</v>
      </c>
      <c r="C187" s="1" t="s">
        <v>4381</v>
      </c>
      <c r="D187" s="1" t="s">
        <v>4558</v>
      </c>
      <c r="F187" s="1" t="s">
        <v>2186</v>
      </c>
      <c r="G187" s="1" t="s">
        <v>6235</v>
      </c>
    </row>
    <row r="188" spans="1:7" ht="15.6" x14ac:dyDescent="0.3">
      <c r="A188" s="1" t="s">
        <v>2185</v>
      </c>
      <c r="B188" s="1" t="s">
        <v>2621</v>
      </c>
      <c r="C188" s="1" t="s">
        <v>4383</v>
      </c>
      <c r="D188" s="1" t="s">
        <v>4559</v>
      </c>
      <c r="F188" s="1" t="s">
        <v>2185</v>
      </c>
      <c r="G188" s="1" t="s">
        <v>6236</v>
      </c>
    </row>
    <row r="189" spans="1:7" ht="15.6" x14ac:dyDescent="0.3">
      <c r="A189" s="1" t="s">
        <v>2184</v>
      </c>
      <c r="B189" s="1" t="s">
        <v>2622</v>
      </c>
      <c r="C189" s="1" t="s">
        <v>4383</v>
      </c>
      <c r="D189" s="1" t="s">
        <v>4560</v>
      </c>
      <c r="F189" s="1" t="s">
        <v>2184</v>
      </c>
      <c r="G189" s="1" t="s">
        <v>6237</v>
      </c>
    </row>
    <row r="190" spans="1:7" ht="15.6" x14ac:dyDescent="0.3">
      <c r="A190" s="1" t="s">
        <v>2183</v>
      </c>
      <c r="B190" s="1" t="s">
        <v>2623</v>
      </c>
      <c r="C190" s="1" t="s">
        <v>4381</v>
      </c>
      <c r="D190" s="1" t="s">
        <v>4561</v>
      </c>
      <c r="F190" s="1" t="s">
        <v>2183</v>
      </c>
      <c r="G190" s="1" t="s">
        <v>6238</v>
      </c>
    </row>
    <row r="191" spans="1:7" ht="15.6" x14ac:dyDescent="0.3">
      <c r="A191" s="1" t="s">
        <v>2182</v>
      </c>
      <c r="B191" s="1" t="s">
        <v>2624</v>
      </c>
      <c r="C191" s="1" t="s">
        <v>4381</v>
      </c>
      <c r="D191" s="1" t="s">
        <v>4562</v>
      </c>
      <c r="F191" s="1" t="s">
        <v>2182</v>
      </c>
      <c r="G191" s="1" t="s">
        <v>6239</v>
      </c>
    </row>
    <row r="192" spans="1:7" ht="15.6" x14ac:dyDescent="0.3">
      <c r="A192" s="1" t="s">
        <v>2181</v>
      </c>
      <c r="B192" s="1" t="s">
        <v>2625</v>
      </c>
      <c r="C192" s="1" t="s">
        <v>4383</v>
      </c>
      <c r="D192" s="1" t="s">
        <v>4563</v>
      </c>
      <c r="F192" s="1" t="s">
        <v>2181</v>
      </c>
      <c r="G192" s="1" t="s">
        <v>6240</v>
      </c>
    </row>
    <row r="193" spans="1:7" ht="15.6" x14ac:dyDescent="0.3">
      <c r="A193" s="1" t="s">
        <v>2180</v>
      </c>
      <c r="B193" s="1" t="s">
        <v>2626</v>
      </c>
      <c r="C193" s="1" t="s">
        <v>4383</v>
      </c>
      <c r="D193" s="1" t="s">
        <v>4564</v>
      </c>
      <c r="F193" s="1" t="s">
        <v>2180</v>
      </c>
      <c r="G193" s="1" t="s">
        <v>6241</v>
      </c>
    </row>
    <row r="194" spans="1:7" ht="15.6" x14ac:dyDescent="0.3">
      <c r="A194" s="1" t="s">
        <v>2179</v>
      </c>
      <c r="B194" s="1" t="s">
        <v>2627</v>
      </c>
      <c r="C194" s="1" t="s">
        <v>4381</v>
      </c>
      <c r="D194" s="1" t="s">
        <v>4565</v>
      </c>
      <c r="F194" s="1" t="s">
        <v>2179</v>
      </c>
      <c r="G194" s="1" t="s">
        <v>6242</v>
      </c>
    </row>
    <row r="195" spans="1:7" ht="15.6" x14ac:dyDescent="0.3">
      <c r="A195" s="1" t="s">
        <v>2178</v>
      </c>
      <c r="B195" s="1" t="s">
        <v>4566</v>
      </c>
      <c r="C195" s="1" t="s">
        <v>4383</v>
      </c>
      <c r="D195" s="1" t="s">
        <v>4567</v>
      </c>
      <c r="F195" s="1" t="s">
        <v>2178</v>
      </c>
      <c r="G195" s="1" t="s">
        <v>6243</v>
      </c>
    </row>
    <row r="196" spans="1:7" ht="15.6" x14ac:dyDescent="0.3">
      <c r="A196" s="1" t="s">
        <v>2177</v>
      </c>
      <c r="B196" s="1" t="s">
        <v>2628</v>
      </c>
      <c r="C196" s="1" t="s">
        <v>4383</v>
      </c>
      <c r="D196" s="1" t="s">
        <v>4568</v>
      </c>
      <c r="F196" s="1" t="s">
        <v>2177</v>
      </c>
      <c r="G196" s="1" t="s">
        <v>6244</v>
      </c>
    </row>
    <row r="197" spans="1:7" ht="15.6" x14ac:dyDescent="0.3">
      <c r="A197" s="1" t="s">
        <v>2176</v>
      </c>
      <c r="B197" s="1" t="s">
        <v>2629</v>
      </c>
      <c r="C197" s="1" t="s">
        <v>4383</v>
      </c>
      <c r="D197" s="1" t="s">
        <v>4569</v>
      </c>
      <c r="F197" s="1" t="s">
        <v>2176</v>
      </c>
      <c r="G197" s="1" t="s">
        <v>6245</v>
      </c>
    </row>
    <row r="198" spans="1:7" ht="15.6" x14ac:dyDescent="0.3">
      <c r="A198" s="1" t="s">
        <v>2175</v>
      </c>
      <c r="B198" s="1" t="s">
        <v>2630</v>
      </c>
      <c r="C198" s="1" t="s">
        <v>4383</v>
      </c>
      <c r="D198" s="1" t="s">
        <v>4570</v>
      </c>
      <c r="F198" s="1" t="s">
        <v>2175</v>
      </c>
      <c r="G198" s="1" t="s">
        <v>6246</v>
      </c>
    </row>
    <row r="199" spans="1:7" ht="15.6" x14ac:dyDescent="0.3">
      <c r="A199" s="1" t="s">
        <v>2174</v>
      </c>
      <c r="B199" s="1" t="s">
        <v>2631</v>
      </c>
      <c r="C199" s="1" t="s">
        <v>4383</v>
      </c>
      <c r="D199" s="1" t="s">
        <v>4519</v>
      </c>
      <c r="F199" s="1" t="s">
        <v>2174</v>
      </c>
      <c r="G199" s="1" t="s">
        <v>6247</v>
      </c>
    </row>
    <row r="200" spans="1:7" ht="15.6" x14ac:dyDescent="0.3">
      <c r="A200" s="1" t="s">
        <v>2173</v>
      </c>
      <c r="B200" s="1" t="s">
        <v>2632</v>
      </c>
      <c r="C200" s="1" t="s">
        <v>4381</v>
      </c>
      <c r="D200" s="1" t="s">
        <v>4571</v>
      </c>
      <c r="F200" s="1" t="s">
        <v>2173</v>
      </c>
      <c r="G200" s="1" t="s">
        <v>6248</v>
      </c>
    </row>
    <row r="201" spans="1:7" ht="15.6" x14ac:dyDescent="0.3">
      <c r="A201" s="1" t="s">
        <v>2172</v>
      </c>
      <c r="B201" s="1" t="s">
        <v>2633</v>
      </c>
      <c r="C201" s="1" t="s">
        <v>4383</v>
      </c>
      <c r="D201" s="1" t="s">
        <v>4516</v>
      </c>
      <c r="F201" s="1" t="s">
        <v>2172</v>
      </c>
      <c r="G201" s="1" t="s">
        <v>6249</v>
      </c>
    </row>
    <row r="202" spans="1:7" ht="15.6" x14ac:dyDescent="0.3">
      <c r="A202" s="1" t="s">
        <v>2171</v>
      </c>
      <c r="B202" s="1" t="s">
        <v>2634</v>
      </c>
      <c r="C202" s="1" t="s">
        <v>4383</v>
      </c>
      <c r="D202" s="1" t="s">
        <v>4572</v>
      </c>
      <c r="F202" s="1" t="s">
        <v>2171</v>
      </c>
      <c r="G202" s="1" t="s">
        <v>6250</v>
      </c>
    </row>
    <row r="203" spans="1:7" ht="15.6" x14ac:dyDescent="0.3">
      <c r="A203" s="1" t="s">
        <v>2170</v>
      </c>
      <c r="B203" s="1" t="s">
        <v>2635</v>
      </c>
      <c r="C203" s="1" t="s">
        <v>4383</v>
      </c>
      <c r="D203" s="1" t="s">
        <v>4573</v>
      </c>
      <c r="F203" s="1" t="s">
        <v>2170</v>
      </c>
      <c r="G203" s="1" t="s">
        <v>6251</v>
      </c>
    </row>
    <row r="204" spans="1:7" ht="15.6" x14ac:dyDescent="0.3">
      <c r="A204" s="1" t="s">
        <v>2169</v>
      </c>
      <c r="B204" s="1" t="s">
        <v>2636</v>
      </c>
      <c r="C204" s="1" t="s">
        <v>4383</v>
      </c>
      <c r="D204" s="1" t="s">
        <v>4574</v>
      </c>
      <c r="F204" s="1" t="s">
        <v>2169</v>
      </c>
      <c r="G204" s="1" t="s">
        <v>6252</v>
      </c>
    </row>
    <row r="205" spans="1:7" ht="15.6" x14ac:dyDescent="0.3">
      <c r="A205" s="1" t="s">
        <v>2168</v>
      </c>
      <c r="B205" s="1" t="s">
        <v>2637</v>
      </c>
      <c r="C205" s="1" t="s">
        <v>4381</v>
      </c>
      <c r="D205" s="1" t="s">
        <v>4468</v>
      </c>
      <c r="F205" s="1" t="s">
        <v>2168</v>
      </c>
      <c r="G205" s="1" t="s">
        <v>6253</v>
      </c>
    </row>
    <row r="206" spans="1:7" ht="15.6" x14ac:dyDescent="0.3">
      <c r="A206" s="1" t="s">
        <v>2167</v>
      </c>
      <c r="B206" s="1" t="s">
        <v>2638</v>
      </c>
      <c r="C206" s="1" t="s">
        <v>4383</v>
      </c>
      <c r="D206" s="1" t="s">
        <v>4575</v>
      </c>
      <c r="F206" s="1" t="s">
        <v>2167</v>
      </c>
      <c r="G206" s="1" t="s">
        <v>6254</v>
      </c>
    </row>
    <row r="207" spans="1:7" ht="15.6" x14ac:dyDescent="0.3">
      <c r="A207" s="1" t="s">
        <v>2166</v>
      </c>
      <c r="B207" s="1" t="s">
        <v>2639</v>
      </c>
      <c r="C207" s="1" t="s">
        <v>4381</v>
      </c>
      <c r="D207" s="1" t="s">
        <v>4576</v>
      </c>
      <c r="F207" s="1" t="s">
        <v>2166</v>
      </c>
      <c r="G207" s="1" t="s">
        <v>6255</v>
      </c>
    </row>
    <row r="208" spans="1:7" ht="15.6" x14ac:dyDescent="0.3">
      <c r="A208" s="1" t="s">
        <v>2165</v>
      </c>
      <c r="B208" s="1" t="s">
        <v>2640</v>
      </c>
      <c r="C208" s="1" t="s">
        <v>4381</v>
      </c>
      <c r="D208" s="1" t="s">
        <v>4577</v>
      </c>
      <c r="F208" s="1" t="s">
        <v>2165</v>
      </c>
      <c r="G208" s="1" t="s">
        <v>6256</v>
      </c>
    </row>
    <row r="209" spans="1:7" ht="15.6" x14ac:dyDescent="0.3">
      <c r="A209" s="1" t="s">
        <v>2164</v>
      </c>
      <c r="B209" s="1" t="s">
        <v>2641</v>
      </c>
      <c r="C209" s="1" t="s">
        <v>4383</v>
      </c>
      <c r="D209" s="1" t="s">
        <v>4578</v>
      </c>
      <c r="F209" s="1" t="s">
        <v>2164</v>
      </c>
      <c r="G209" s="1" t="s">
        <v>6257</v>
      </c>
    </row>
    <row r="210" spans="1:7" ht="15.6" x14ac:dyDescent="0.3">
      <c r="A210" s="1" t="s">
        <v>2163</v>
      </c>
      <c r="B210" s="1" t="s">
        <v>2642</v>
      </c>
      <c r="C210" s="1" t="s">
        <v>4381</v>
      </c>
      <c r="D210" s="1" t="s">
        <v>4579</v>
      </c>
      <c r="F210" s="1" t="s">
        <v>2163</v>
      </c>
      <c r="G210" s="1" t="s">
        <v>6258</v>
      </c>
    </row>
    <row r="211" spans="1:7" ht="15.6" x14ac:dyDescent="0.3">
      <c r="A211" s="1" t="s">
        <v>2162</v>
      </c>
      <c r="B211" s="1" t="s">
        <v>2643</v>
      </c>
      <c r="C211" s="1" t="s">
        <v>4381</v>
      </c>
      <c r="D211" s="1" t="s">
        <v>4580</v>
      </c>
      <c r="F211" s="1" t="s">
        <v>2162</v>
      </c>
      <c r="G211" s="1" t="s">
        <v>6259</v>
      </c>
    </row>
    <row r="212" spans="1:7" ht="15.6" x14ac:dyDescent="0.3">
      <c r="A212" s="1" t="s">
        <v>2161</v>
      </c>
      <c r="B212" s="1" t="s">
        <v>2644</v>
      </c>
      <c r="C212" s="1" t="s">
        <v>4383</v>
      </c>
      <c r="D212" s="1" t="s">
        <v>4581</v>
      </c>
      <c r="F212" s="1" t="s">
        <v>2161</v>
      </c>
      <c r="G212" s="1" t="s">
        <v>6260</v>
      </c>
    </row>
    <row r="213" spans="1:7" ht="15.6" x14ac:dyDescent="0.3">
      <c r="A213" s="1" t="s">
        <v>2160</v>
      </c>
      <c r="B213" s="1" t="s">
        <v>2645</v>
      </c>
      <c r="C213" s="1" t="s">
        <v>4383</v>
      </c>
      <c r="D213" s="1" t="s">
        <v>4582</v>
      </c>
      <c r="F213" s="1" t="s">
        <v>2160</v>
      </c>
      <c r="G213" s="1" t="s">
        <v>6261</v>
      </c>
    </row>
    <row r="214" spans="1:7" ht="15.6" x14ac:dyDescent="0.3">
      <c r="A214" s="1" t="s">
        <v>2159</v>
      </c>
      <c r="B214" s="1" t="s">
        <v>2646</v>
      </c>
      <c r="C214" s="1" t="s">
        <v>4383</v>
      </c>
      <c r="D214" s="1" t="s">
        <v>4583</v>
      </c>
      <c r="F214" s="1" t="s">
        <v>2159</v>
      </c>
      <c r="G214" s="1" t="s">
        <v>6262</v>
      </c>
    </row>
    <row r="215" spans="1:7" ht="15.6" x14ac:dyDescent="0.3">
      <c r="A215" s="1" t="s">
        <v>2158</v>
      </c>
      <c r="B215" s="1" t="s">
        <v>2647</v>
      </c>
      <c r="C215" s="1" t="s">
        <v>4383</v>
      </c>
      <c r="D215" s="1" t="s">
        <v>4384</v>
      </c>
      <c r="F215" s="1" t="s">
        <v>2158</v>
      </c>
      <c r="G215" s="1" t="s">
        <v>6263</v>
      </c>
    </row>
    <row r="216" spans="1:7" ht="15.6" x14ac:dyDescent="0.3">
      <c r="A216" s="1" t="s">
        <v>2157</v>
      </c>
      <c r="B216" s="1" t="s">
        <v>2648</v>
      </c>
      <c r="C216" s="1" t="s">
        <v>4381</v>
      </c>
      <c r="D216" s="1" t="s">
        <v>4477</v>
      </c>
      <c r="F216" s="1" t="s">
        <v>2157</v>
      </c>
      <c r="G216" s="1" t="s">
        <v>6264</v>
      </c>
    </row>
    <row r="217" spans="1:7" ht="15.6" x14ac:dyDescent="0.3">
      <c r="A217" s="1" t="s">
        <v>2156</v>
      </c>
      <c r="B217" s="1" t="s">
        <v>2649</v>
      </c>
      <c r="C217" s="1" t="s">
        <v>4383</v>
      </c>
      <c r="D217" s="1" t="s">
        <v>4584</v>
      </c>
      <c r="F217" s="1" t="s">
        <v>2156</v>
      </c>
      <c r="G217" s="1" t="s">
        <v>6265</v>
      </c>
    </row>
    <row r="218" spans="1:7" ht="15.6" x14ac:dyDescent="0.3">
      <c r="A218" s="1" t="s">
        <v>2155</v>
      </c>
      <c r="B218" s="1" t="s">
        <v>2650</v>
      </c>
      <c r="C218" s="1" t="s">
        <v>4383</v>
      </c>
      <c r="D218" s="1" t="s">
        <v>4434</v>
      </c>
      <c r="F218" s="1" t="s">
        <v>2155</v>
      </c>
      <c r="G218" s="1" t="s">
        <v>6266</v>
      </c>
    </row>
    <row r="219" spans="1:7" ht="15.6" x14ac:dyDescent="0.3">
      <c r="A219" s="1" t="s">
        <v>2154</v>
      </c>
      <c r="B219" s="1" t="s">
        <v>2651</v>
      </c>
      <c r="C219" s="1" t="s">
        <v>4383</v>
      </c>
      <c r="D219" s="1" t="s">
        <v>4464</v>
      </c>
      <c r="F219" s="1" t="s">
        <v>2154</v>
      </c>
      <c r="G219" s="1" t="s">
        <v>6267</v>
      </c>
    </row>
    <row r="220" spans="1:7" ht="15.6" x14ac:dyDescent="0.3">
      <c r="A220" s="1" t="s">
        <v>2153</v>
      </c>
      <c r="B220" s="1" t="s">
        <v>2652</v>
      </c>
      <c r="C220" s="1" t="s">
        <v>4383</v>
      </c>
      <c r="D220" s="1" t="s">
        <v>4585</v>
      </c>
      <c r="F220" s="1" t="s">
        <v>2153</v>
      </c>
      <c r="G220" s="1" t="s">
        <v>6268</v>
      </c>
    </row>
    <row r="221" spans="1:7" ht="15.6" x14ac:dyDescent="0.3">
      <c r="A221" s="1" t="s">
        <v>2152</v>
      </c>
      <c r="B221" s="1" t="s">
        <v>2510</v>
      </c>
      <c r="C221" s="1" t="s">
        <v>4383</v>
      </c>
      <c r="D221" s="1" t="s">
        <v>4586</v>
      </c>
      <c r="F221" s="1" t="s">
        <v>2152</v>
      </c>
      <c r="G221" s="1" t="s">
        <v>6269</v>
      </c>
    </row>
    <row r="222" spans="1:7" ht="15.6" x14ac:dyDescent="0.3">
      <c r="A222" s="1" t="s">
        <v>2151</v>
      </c>
      <c r="B222" s="1" t="s">
        <v>2653</v>
      </c>
      <c r="C222" s="1" t="s">
        <v>4381</v>
      </c>
      <c r="D222" s="1" t="s">
        <v>4587</v>
      </c>
      <c r="F222" s="1" t="s">
        <v>2151</v>
      </c>
      <c r="G222" s="1" t="s">
        <v>6270</v>
      </c>
    </row>
    <row r="223" spans="1:7" ht="15.6" x14ac:dyDescent="0.3">
      <c r="A223" s="1" t="s">
        <v>2150</v>
      </c>
      <c r="B223" s="1" t="s">
        <v>2654</v>
      </c>
      <c r="C223" s="1" t="s">
        <v>4383</v>
      </c>
      <c r="D223" s="1" t="s">
        <v>4588</v>
      </c>
      <c r="F223" s="1" t="s">
        <v>2150</v>
      </c>
      <c r="G223" s="1" t="s">
        <v>6271</v>
      </c>
    </row>
    <row r="224" spans="1:7" ht="15.6" x14ac:dyDescent="0.3">
      <c r="A224" s="1" t="s">
        <v>2149</v>
      </c>
      <c r="B224" s="1" t="s">
        <v>2655</v>
      </c>
      <c r="C224" s="1" t="s">
        <v>4383</v>
      </c>
      <c r="D224" s="1" t="s">
        <v>4589</v>
      </c>
      <c r="F224" s="1" t="s">
        <v>2149</v>
      </c>
      <c r="G224" s="1" t="s">
        <v>6272</v>
      </c>
    </row>
    <row r="225" spans="1:7" ht="15.6" x14ac:dyDescent="0.3">
      <c r="A225" s="1" t="s">
        <v>2148</v>
      </c>
      <c r="B225" s="1" t="s">
        <v>2656</v>
      </c>
      <c r="C225" s="1" t="s">
        <v>4381</v>
      </c>
      <c r="D225" s="1" t="s">
        <v>4590</v>
      </c>
      <c r="F225" s="1" t="s">
        <v>2148</v>
      </c>
      <c r="G225" s="1" t="s">
        <v>6273</v>
      </c>
    </row>
    <row r="226" spans="1:7" ht="15.6" x14ac:dyDescent="0.3">
      <c r="A226" s="1" t="s">
        <v>2147</v>
      </c>
      <c r="B226" s="1" t="s">
        <v>2657</v>
      </c>
      <c r="C226" s="1" t="s">
        <v>4381</v>
      </c>
      <c r="D226" s="1" t="s">
        <v>4460</v>
      </c>
      <c r="F226" s="1" t="s">
        <v>2147</v>
      </c>
      <c r="G226" s="1" t="s">
        <v>6274</v>
      </c>
    </row>
    <row r="227" spans="1:7" ht="15.6" x14ac:dyDescent="0.3">
      <c r="A227" s="1" t="s">
        <v>2146</v>
      </c>
      <c r="B227" s="1" t="s">
        <v>2492</v>
      </c>
      <c r="C227" s="1" t="s">
        <v>4383</v>
      </c>
      <c r="D227" s="1" t="s">
        <v>4591</v>
      </c>
      <c r="F227" s="1" t="s">
        <v>2146</v>
      </c>
      <c r="G227" s="1" t="s">
        <v>6275</v>
      </c>
    </row>
    <row r="228" spans="1:7" ht="15.6" x14ac:dyDescent="0.3">
      <c r="A228" s="1" t="s">
        <v>2145</v>
      </c>
      <c r="B228" s="1" t="s">
        <v>2658</v>
      </c>
      <c r="C228" s="1" t="s">
        <v>4381</v>
      </c>
      <c r="D228" s="1" t="s">
        <v>4592</v>
      </c>
      <c r="F228" s="1" t="s">
        <v>2145</v>
      </c>
      <c r="G228" s="1" t="s">
        <v>6276</v>
      </c>
    </row>
    <row r="229" spans="1:7" ht="15.6" x14ac:dyDescent="0.3">
      <c r="A229" s="1" t="s">
        <v>2144</v>
      </c>
      <c r="B229" s="1" t="s">
        <v>2659</v>
      </c>
      <c r="C229" s="1" t="s">
        <v>4383</v>
      </c>
      <c r="D229" s="1" t="s">
        <v>4593</v>
      </c>
      <c r="F229" s="1" t="s">
        <v>2144</v>
      </c>
      <c r="G229" s="1" t="s">
        <v>6277</v>
      </c>
    </row>
    <row r="230" spans="1:7" ht="15.6" x14ac:dyDescent="0.3">
      <c r="A230" s="1" t="s">
        <v>2143</v>
      </c>
      <c r="B230" s="1" t="s">
        <v>2660</v>
      </c>
      <c r="C230" s="1" t="s">
        <v>4381</v>
      </c>
      <c r="D230" s="1" t="s">
        <v>4594</v>
      </c>
      <c r="F230" s="1" t="s">
        <v>2143</v>
      </c>
      <c r="G230" s="1" t="s">
        <v>6278</v>
      </c>
    </row>
    <row r="231" spans="1:7" ht="15.6" x14ac:dyDescent="0.3">
      <c r="A231" s="1" t="s">
        <v>2142</v>
      </c>
      <c r="B231" s="1" t="s">
        <v>2661</v>
      </c>
      <c r="C231" s="1" t="s">
        <v>4381</v>
      </c>
      <c r="D231" s="1" t="s">
        <v>4595</v>
      </c>
      <c r="F231" s="1" t="s">
        <v>2142</v>
      </c>
      <c r="G231" s="1" t="s">
        <v>6279</v>
      </c>
    </row>
    <row r="232" spans="1:7" ht="15.6" x14ac:dyDescent="0.3">
      <c r="A232" s="1" t="s">
        <v>2141</v>
      </c>
      <c r="B232" s="1" t="s">
        <v>2662</v>
      </c>
      <c r="C232" s="1" t="s">
        <v>4383</v>
      </c>
      <c r="D232" s="1" t="s">
        <v>4596</v>
      </c>
      <c r="F232" s="1" t="s">
        <v>2141</v>
      </c>
      <c r="G232" s="1" t="s">
        <v>6280</v>
      </c>
    </row>
    <row r="233" spans="1:7" ht="15.6" x14ac:dyDescent="0.3">
      <c r="A233" s="1" t="s">
        <v>2140</v>
      </c>
      <c r="B233" s="1" t="s">
        <v>2663</v>
      </c>
      <c r="C233" s="1" t="s">
        <v>4383</v>
      </c>
      <c r="D233" s="1" t="s">
        <v>4597</v>
      </c>
      <c r="F233" s="1" t="s">
        <v>2140</v>
      </c>
      <c r="G233" s="1" t="s">
        <v>6281</v>
      </c>
    </row>
    <row r="234" spans="1:7" ht="15.6" x14ac:dyDescent="0.3">
      <c r="A234" s="1" t="s">
        <v>2139</v>
      </c>
      <c r="B234" s="1" t="s">
        <v>2664</v>
      </c>
      <c r="C234" s="1" t="s">
        <v>4383</v>
      </c>
      <c r="D234" s="1" t="s">
        <v>4598</v>
      </c>
      <c r="F234" s="1" t="s">
        <v>2139</v>
      </c>
      <c r="G234" s="1" t="s">
        <v>6282</v>
      </c>
    </row>
    <row r="235" spans="1:7" ht="15.6" x14ac:dyDescent="0.3">
      <c r="A235" s="1" t="s">
        <v>2138</v>
      </c>
      <c r="B235" s="1" t="s">
        <v>2665</v>
      </c>
      <c r="C235" s="1" t="s">
        <v>4383</v>
      </c>
      <c r="D235" s="1" t="s">
        <v>4599</v>
      </c>
      <c r="F235" s="1" t="s">
        <v>2138</v>
      </c>
      <c r="G235" s="1" t="s">
        <v>6283</v>
      </c>
    </row>
    <row r="236" spans="1:7" ht="15.6" x14ac:dyDescent="0.3">
      <c r="A236" s="1" t="s">
        <v>2137</v>
      </c>
      <c r="B236" s="1" t="s">
        <v>2566</v>
      </c>
      <c r="C236" s="1" t="s">
        <v>4383</v>
      </c>
      <c r="D236" s="1" t="s">
        <v>4593</v>
      </c>
      <c r="F236" s="1" t="s">
        <v>2137</v>
      </c>
      <c r="G236" s="1" t="s">
        <v>6284</v>
      </c>
    </row>
    <row r="237" spans="1:7" ht="15.6" x14ac:dyDescent="0.3">
      <c r="A237" s="1" t="s">
        <v>2136</v>
      </c>
      <c r="B237" s="1" t="s">
        <v>2666</v>
      </c>
      <c r="C237" s="1" t="s">
        <v>4381</v>
      </c>
      <c r="D237" s="1" t="s">
        <v>4600</v>
      </c>
      <c r="F237" s="1" t="s">
        <v>2136</v>
      </c>
      <c r="G237" s="1" t="s">
        <v>6285</v>
      </c>
    </row>
    <row r="238" spans="1:7" ht="15.6" x14ac:dyDescent="0.3">
      <c r="A238" s="1" t="s">
        <v>2135</v>
      </c>
      <c r="B238" s="1" t="s">
        <v>2667</v>
      </c>
      <c r="C238" s="1" t="s">
        <v>4383</v>
      </c>
      <c r="D238" s="1" t="s">
        <v>4601</v>
      </c>
      <c r="F238" s="1" t="s">
        <v>2135</v>
      </c>
      <c r="G238" s="1" t="s">
        <v>6286</v>
      </c>
    </row>
    <row r="239" spans="1:7" ht="15.6" x14ac:dyDescent="0.3">
      <c r="A239" s="1" t="s">
        <v>2134</v>
      </c>
      <c r="B239" s="1" t="s">
        <v>2668</v>
      </c>
      <c r="C239" s="1" t="s">
        <v>4383</v>
      </c>
      <c r="D239" s="1" t="s">
        <v>4602</v>
      </c>
      <c r="F239" s="1" t="s">
        <v>2134</v>
      </c>
      <c r="G239" s="1" t="s">
        <v>6287</v>
      </c>
    </row>
    <row r="240" spans="1:7" ht="15.6" x14ac:dyDescent="0.3">
      <c r="A240" s="1" t="s">
        <v>2133</v>
      </c>
      <c r="B240" s="1" t="s">
        <v>2669</v>
      </c>
      <c r="C240" s="1" t="s">
        <v>4381</v>
      </c>
      <c r="D240" s="1" t="s">
        <v>4603</v>
      </c>
      <c r="F240" s="1" t="s">
        <v>2133</v>
      </c>
      <c r="G240" s="1" t="s">
        <v>6288</v>
      </c>
    </row>
    <row r="241" spans="1:7" ht="15.6" x14ac:dyDescent="0.3">
      <c r="A241" s="1" t="s">
        <v>2132</v>
      </c>
      <c r="B241" s="1" t="s">
        <v>2670</v>
      </c>
      <c r="C241" s="1" t="s">
        <v>4381</v>
      </c>
      <c r="D241" s="1" t="s">
        <v>4604</v>
      </c>
      <c r="F241" s="1" t="s">
        <v>2132</v>
      </c>
      <c r="G241" s="1" t="s">
        <v>6289</v>
      </c>
    </row>
    <row r="242" spans="1:7" ht="15.6" x14ac:dyDescent="0.3">
      <c r="A242" s="1" t="s">
        <v>2131</v>
      </c>
      <c r="B242" s="1" t="s">
        <v>2671</v>
      </c>
      <c r="C242" s="1" t="s">
        <v>4383</v>
      </c>
      <c r="D242" s="1" t="s">
        <v>4605</v>
      </c>
      <c r="F242" s="1" t="s">
        <v>2131</v>
      </c>
      <c r="G242" s="1" t="s">
        <v>6290</v>
      </c>
    </row>
    <row r="243" spans="1:7" ht="15.6" x14ac:dyDescent="0.3">
      <c r="A243" s="1" t="s">
        <v>2129</v>
      </c>
      <c r="B243" s="1" t="s">
        <v>2672</v>
      </c>
      <c r="C243" s="1" t="s">
        <v>4383</v>
      </c>
      <c r="D243" s="1" t="s">
        <v>4606</v>
      </c>
      <c r="F243" s="1" t="s">
        <v>2129</v>
      </c>
      <c r="G243" s="1" t="s">
        <v>6291</v>
      </c>
    </row>
    <row r="244" spans="1:7" ht="15.6" x14ac:dyDescent="0.3">
      <c r="A244" s="1" t="s">
        <v>2128</v>
      </c>
      <c r="B244" s="1" t="s">
        <v>2674</v>
      </c>
      <c r="C244" s="1" t="s">
        <v>4383</v>
      </c>
      <c r="D244" s="1" t="s">
        <v>4607</v>
      </c>
      <c r="F244" s="1" t="s">
        <v>2128</v>
      </c>
      <c r="G244" s="1" t="s">
        <v>6292</v>
      </c>
    </row>
    <row r="245" spans="1:7" ht="15.6" x14ac:dyDescent="0.3">
      <c r="A245" s="1" t="s">
        <v>2127</v>
      </c>
      <c r="B245" s="1" t="s">
        <v>2675</v>
      </c>
      <c r="C245" s="1" t="s">
        <v>4383</v>
      </c>
      <c r="D245" s="1" t="s">
        <v>4608</v>
      </c>
      <c r="F245" s="1" t="s">
        <v>2127</v>
      </c>
      <c r="G245" s="1" t="s">
        <v>6293</v>
      </c>
    </row>
    <row r="246" spans="1:7" ht="15.6" x14ac:dyDescent="0.3">
      <c r="A246" s="1" t="s">
        <v>2126</v>
      </c>
      <c r="B246" s="1" t="s">
        <v>2676</v>
      </c>
      <c r="C246" s="1" t="s">
        <v>4383</v>
      </c>
      <c r="D246" s="1" t="s">
        <v>4609</v>
      </c>
      <c r="F246" s="1" t="s">
        <v>2126</v>
      </c>
      <c r="G246" s="1" t="s">
        <v>6294</v>
      </c>
    </row>
    <row r="247" spans="1:7" ht="15.6" x14ac:dyDescent="0.3">
      <c r="A247" s="1" t="s">
        <v>2125</v>
      </c>
      <c r="B247" s="1" t="s">
        <v>2677</v>
      </c>
      <c r="C247" s="1" t="s">
        <v>4383</v>
      </c>
      <c r="D247" s="1" t="s">
        <v>4610</v>
      </c>
      <c r="F247" s="1" t="s">
        <v>2125</v>
      </c>
      <c r="G247" s="1" t="s">
        <v>6295</v>
      </c>
    </row>
    <row r="248" spans="1:7" ht="15.6" x14ac:dyDescent="0.3">
      <c r="A248" s="1" t="s">
        <v>2124</v>
      </c>
      <c r="B248" s="1" t="s">
        <v>2678</v>
      </c>
      <c r="C248" s="1" t="s">
        <v>4381</v>
      </c>
      <c r="D248" s="1" t="s">
        <v>4611</v>
      </c>
      <c r="F248" s="1" t="s">
        <v>2124</v>
      </c>
      <c r="G248" s="1" t="s">
        <v>6296</v>
      </c>
    </row>
    <row r="249" spans="1:7" ht="15.6" x14ac:dyDescent="0.3">
      <c r="A249" s="1" t="s">
        <v>2123</v>
      </c>
      <c r="B249" s="1" t="s">
        <v>2679</v>
      </c>
      <c r="C249" s="1" t="s">
        <v>4381</v>
      </c>
      <c r="D249" s="1" t="s">
        <v>4612</v>
      </c>
      <c r="F249" s="1" t="s">
        <v>2123</v>
      </c>
      <c r="G249" s="1" t="s">
        <v>6297</v>
      </c>
    </row>
    <row r="250" spans="1:7" ht="15.6" x14ac:dyDescent="0.3">
      <c r="A250" s="1" t="s">
        <v>2122</v>
      </c>
      <c r="B250" s="1" t="s">
        <v>2680</v>
      </c>
      <c r="C250" s="1" t="s">
        <v>4381</v>
      </c>
      <c r="D250" s="1" t="s">
        <v>4613</v>
      </c>
      <c r="F250" s="1" t="s">
        <v>2122</v>
      </c>
      <c r="G250" s="1" t="s">
        <v>6298</v>
      </c>
    </row>
    <row r="251" spans="1:7" ht="15.6" x14ac:dyDescent="0.3">
      <c r="A251" s="1" t="s">
        <v>2121</v>
      </c>
      <c r="B251" s="1" t="s">
        <v>2682</v>
      </c>
      <c r="C251" s="1" t="s">
        <v>4381</v>
      </c>
      <c r="D251" s="1" t="s">
        <v>4614</v>
      </c>
      <c r="F251" s="1" t="s">
        <v>2121</v>
      </c>
      <c r="G251" s="1" t="s">
        <v>6299</v>
      </c>
    </row>
    <row r="252" spans="1:7" ht="15.6" x14ac:dyDescent="0.3">
      <c r="A252" s="1" t="s">
        <v>2120</v>
      </c>
      <c r="B252" s="1" t="s">
        <v>2683</v>
      </c>
      <c r="C252" s="1" t="s">
        <v>4381</v>
      </c>
      <c r="D252" s="1" t="s">
        <v>4615</v>
      </c>
      <c r="F252" s="1" t="s">
        <v>2120</v>
      </c>
      <c r="G252" s="1" t="s">
        <v>6300</v>
      </c>
    </row>
    <row r="253" spans="1:7" ht="15.6" x14ac:dyDescent="0.3">
      <c r="A253" s="1" t="s">
        <v>2119</v>
      </c>
      <c r="B253" s="1" t="s">
        <v>2684</v>
      </c>
      <c r="C253" s="1" t="s">
        <v>4381</v>
      </c>
      <c r="D253" s="1" t="s">
        <v>4382</v>
      </c>
      <c r="F253" s="1" t="s">
        <v>2119</v>
      </c>
      <c r="G253" s="1" t="s">
        <v>6301</v>
      </c>
    </row>
    <row r="254" spans="1:7" ht="15.6" x14ac:dyDescent="0.3">
      <c r="A254" s="1" t="s">
        <v>2118</v>
      </c>
      <c r="B254" s="1" t="s">
        <v>2685</v>
      </c>
      <c r="C254" s="1" t="s">
        <v>4381</v>
      </c>
      <c r="D254" s="1" t="s">
        <v>4616</v>
      </c>
      <c r="F254" s="1" t="s">
        <v>2118</v>
      </c>
      <c r="G254" s="1" t="s">
        <v>6302</v>
      </c>
    </row>
    <row r="255" spans="1:7" ht="15.6" x14ac:dyDescent="0.3">
      <c r="A255" s="1" t="s">
        <v>2117</v>
      </c>
      <c r="B255" s="1" t="s">
        <v>2686</v>
      </c>
      <c r="C255" s="1" t="s">
        <v>4383</v>
      </c>
      <c r="D255" s="1" t="s">
        <v>4434</v>
      </c>
      <c r="F255" s="1" t="s">
        <v>2117</v>
      </c>
      <c r="G255" s="1" t="s">
        <v>6303</v>
      </c>
    </row>
    <row r="256" spans="1:7" ht="15.6" x14ac:dyDescent="0.3">
      <c r="A256" s="1" t="s">
        <v>2116</v>
      </c>
      <c r="B256" s="1" t="s">
        <v>2687</v>
      </c>
      <c r="C256" s="1" t="s">
        <v>4383</v>
      </c>
      <c r="D256" s="1" t="s">
        <v>4617</v>
      </c>
      <c r="F256" s="1" t="s">
        <v>2116</v>
      </c>
      <c r="G256" s="1" t="s">
        <v>6304</v>
      </c>
    </row>
    <row r="257" spans="1:7" ht="15.6" x14ac:dyDescent="0.3">
      <c r="A257" s="1" t="s">
        <v>2115</v>
      </c>
      <c r="B257" s="1" t="s">
        <v>2688</v>
      </c>
      <c r="C257" s="1" t="s">
        <v>4383</v>
      </c>
      <c r="D257" s="1" t="s">
        <v>4618</v>
      </c>
      <c r="F257" s="1" t="s">
        <v>2115</v>
      </c>
      <c r="G257" s="1" t="s">
        <v>6305</v>
      </c>
    </row>
    <row r="258" spans="1:7" ht="15.6" x14ac:dyDescent="0.3">
      <c r="A258" s="1" t="s">
        <v>2114</v>
      </c>
      <c r="B258" s="1" t="s">
        <v>2689</v>
      </c>
      <c r="C258" s="1" t="s">
        <v>4383</v>
      </c>
      <c r="D258" s="1" t="s">
        <v>4619</v>
      </c>
      <c r="F258" s="1" t="s">
        <v>2114</v>
      </c>
      <c r="G258" s="1" t="s">
        <v>6306</v>
      </c>
    </row>
    <row r="259" spans="1:7" ht="15.6" x14ac:dyDescent="0.3">
      <c r="A259" s="1" t="s">
        <v>2113</v>
      </c>
      <c r="B259" s="1" t="s">
        <v>2690</v>
      </c>
      <c r="C259" s="1" t="s">
        <v>4383</v>
      </c>
      <c r="D259" s="1" t="s">
        <v>4620</v>
      </c>
      <c r="F259" s="1" t="s">
        <v>2113</v>
      </c>
      <c r="G259" s="1" t="s">
        <v>6307</v>
      </c>
    </row>
    <row r="260" spans="1:7" ht="15.6" x14ac:dyDescent="0.3">
      <c r="A260" s="1" t="s">
        <v>2112</v>
      </c>
      <c r="B260" s="1" t="s">
        <v>2691</v>
      </c>
      <c r="C260" s="1" t="s">
        <v>4383</v>
      </c>
      <c r="D260" s="1" t="s">
        <v>4621</v>
      </c>
      <c r="F260" s="1" t="s">
        <v>2112</v>
      </c>
      <c r="G260" s="1" t="s">
        <v>6308</v>
      </c>
    </row>
    <row r="261" spans="1:7" ht="15.6" x14ac:dyDescent="0.3">
      <c r="A261" s="1" t="s">
        <v>2111</v>
      </c>
      <c r="B261" s="1" t="s">
        <v>2692</v>
      </c>
      <c r="C261" s="1" t="s">
        <v>4381</v>
      </c>
      <c r="D261" s="1" t="s">
        <v>4622</v>
      </c>
      <c r="F261" s="1" t="s">
        <v>2111</v>
      </c>
      <c r="G261" s="1" t="s">
        <v>6309</v>
      </c>
    </row>
    <row r="262" spans="1:7" ht="15.6" x14ac:dyDescent="0.3">
      <c r="A262" s="1" t="s">
        <v>2110</v>
      </c>
      <c r="B262" s="1" t="s">
        <v>2693</v>
      </c>
      <c r="C262" s="1" t="s">
        <v>4383</v>
      </c>
      <c r="D262" s="1" t="s">
        <v>4623</v>
      </c>
      <c r="F262" s="1" t="s">
        <v>2110</v>
      </c>
      <c r="G262" s="1" t="s">
        <v>6310</v>
      </c>
    </row>
    <row r="263" spans="1:7" ht="15.6" x14ac:dyDescent="0.3">
      <c r="A263" s="1" t="s">
        <v>2109</v>
      </c>
      <c r="B263" s="1" t="s">
        <v>2694</v>
      </c>
      <c r="C263" s="1" t="s">
        <v>4381</v>
      </c>
      <c r="D263" s="1" t="s">
        <v>4624</v>
      </c>
      <c r="F263" s="1" t="s">
        <v>2109</v>
      </c>
      <c r="G263" s="1" t="s">
        <v>6311</v>
      </c>
    </row>
    <row r="264" spans="1:7" ht="15.6" x14ac:dyDescent="0.3">
      <c r="A264" s="1" t="s">
        <v>2108</v>
      </c>
      <c r="B264" s="1" t="s">
        <v>2695</v>
      </c>
      <c r="C264" s="1" t="s">
        <v>4383</v>
      </c>
      <c r="D264" s="1" t="s">
        <v>4625</v>
      </c>
      <c r="F264" s="1" t="s">
        <v>2108</v>
      </c>
      <c r="G264" s="1" t="s">
        <v>6312</v>
      </c>
    </row>
    <row r="265" spans="1:7" ht="15.6" x14ac:dyDescent="0.3">
      <c r="A265" s="1" t="s">
        <v>2107</v>
      </c>
      <c r="B265" s="1" t="s">
        <v>2697</v>
      </c>
      <c r="C265" s="1" t="s">
        <v>4381</v>
      </c>
      <c r="D265" s="1" t="s">
        <v>4626</v>
      </c>
      <c r="F265" s="1" t="s">
        <v>2107</v>
      </c>
      <c r="G265" s="1" t="s">
        <v>6313</v>
      </c>
    </row>
    <row r="266" spans="1:7" ht="15.6" x14ac:dyDescent="0.3">
      <c r="A266" s="1" t="s">
        <v>2106</v>
      </c>
      <c r="B266" s="1" t="s">
        <v>2699</v>
      </c>
      <c r="C266" s="1" t="s">
        <v>4381</v>
      </c>
      <c r="D266" s="1" t="s">
        <v>4627</v>
      </c>
      <c r="F266" s="1" t="s">
        <v>2106</v>
      </c>
      <c r="G266" s="1" t="s">
        <v>6314</v>
      </c>
    </row>
    <row r="267" spans="1:7" ht="15.6" x14ac:dyDescent="0.3">
      <c r="A267" s="1" t="s">
        <v>2105</v>
      </c>
      <c r="B267" s="1" t="s">
        <v>2700</v>
      </c>
      <c r="C267" s="1" t="s">
        <v>4383</v>
      </c>
      <c r="D267" s="1" t="s">
        <v>4589</v>
      </c>
      <c r="F267" s="1" t="s">
        <v>2105</v>
      </c>
      <c r="G267" s="1" t="s">
        <v>6315</v>
      </c>
    </row>
    <row r="268" spans="1:7" ht="15.6" x14ac:dyDescent="0.3">
      <c r="A268" s="1" t="s">
        <v>2104</v>
      </c>
      <c r="B268" s="1" t="s">
        <v>2701</v>
      </c>
      <c r="C268" s="1" t="s">
        <v>4381</v>
      </c>
      <c r="D268" s="1" t="s">
        <v>4628</v>
      </c>
      <c r="F268" s="1" t="s">
        <v>2104</v>
      </c>
      <c r="G268" s="1" t="s">
        <v>6316</v>
      </c>
    </row>
    <row r="269" spans="1:7" ht="15.6" x14ac:dyDescent="0.3">
      <c r="A269" s="1" t="s">
        <v>2103</v>
      </c>
      <c r="B269" s="1" t="s">
        <v>2624</v>
      </c>
      <c r="C269" s="1" t="s">
        <v>4381</v>
      </c>
      <c r="D269" s="1" t="s">
        <v>4629</v>
      </c>
      <c r="F269" s="1" t="s">
        <v>2103</v>
      </c>
      <c r="G269" s="1" t="s">
        <v>6317</v>
      </c>
    </row>
    <row r="270" spans="1:7" ht="15.6" x14ac:dyDescent="0.3">
      <c r="A270" s="1" t="s">
        <v>2102</v>
      </c>
      <c r="B270" s="1" t="s">
        <v>2702</v>
      </c>
      <c r="C270" s="1" t="s">
        <v>4383</v>
      </c>
      <c r="D270" s="1" t="s">
        <v>4409</v>
      </c>
      <c r="F270" s="1" t="s">
        <v>2102</v>
      </c>
      <c r="G270" s="1" t="s">
        <v>6318</v>
      </c>
    </row>
    <row r="271" spans="1:7" ht="15.6" x14ac:dyDescent="0.3">
      <c r="A271" s="1" t="s">
        <v>2101</v>
      </c>
      <c r="B271" s="1" t="s">
        <v>2703</v>
      </c>
      <c r="C271" s="1" t="s">
        <v>4383</v>
      </c>
      <c r="D271" s="1" t="s">
        <v>4630</v>
      </c>
      <c r="F271" s="1" t="s">
        <v>2101</v>
      </c>
      <c r="G271" s="1" t="s">
        <v>6319</v>
      </c>
    </row>
    <row r="272" spans="1:7" ht="15.6" x14ac:dyDescent="0.3">
      <c r="A272" s="1" t="s">
        <v>2100</v>
      </c>
      <c r="B272" s="1" t="s">
        <v>2704</v>
      </c>
      <c r="C272" s="1" t="s">
        <v>4383</v>
      </c>
      <c r="D272" s="1" t="s">
        <v>4631</v>
      </c>
      <c r="F272" s="1" t="s">
        <v>2100</v>
      </c>
      <c r="G272" s="1" t="s">
        <v>6320</v>
      </c>
    </row>
    <row r="273" spans="1:7" ht="15.6" x14ac:dyDescent="0.3">
      <c r="A273" s="1" t="s">
        <v>2099</v>
      </c>
      <c r="B273" s="1" t="s">
        <v>2705</v>
      </c>
      <c r="C273" s="1" t="s">
        <v>4383</v>
      </c>
      <c r="D273" s="1" t="s">
        <v>4390</v>
      </c>
      <c r="F273" s="1" t="s">
        <v>2099</v>
      </c>
      <c r="G273" s="1" t="s">
        <v>6321</v>
      </c>
    </row>
    <row r="274" spans="1:7" ht="15.6" x14ac:dyDescent="0.3">
      <c r="A274" s="1" t="s">
        <v>2098</v>
      </c>
      <c r="B274" s="1" t="s">
        <v>2706</v>
      </c>
      <c r="C274" s="1" t="s">
        <v>4383</v>
      </c>
      <c r="D274" s="1" t="s">
        <v>4435</v>
      </c>
      <c r="F274" s="1" t="s">
        <v>2098</v>
      </c>
      <c r="G274" s="1" t="s">
        <v>6322</v>
      </c>
    </row>
    <row r="275" spans="1:7" ht="15.6" x14ac:dyDescent="0.3">
      <c r="A275" s="1" t="s">
        <v>2097</v>
      </c>
      <c r="B275" s="1" t="s">
        <v>2707</v>
      </c>
      <c r="C275" s="1" t="s">
        <v>4383</v>
      </c>
      <c r="D275" s="1" t="s">
        <v>4632</v>
      </c>
      <c r="F275" s="1" t="s">
        <v>2097</v>
      </c>
      <c r="G275" s="1" t="s">
        <v>6323</v>
      </c>
    </row>
    <row r="276" spans="1:7" ht="15.6" x14ac:dyDescent="0.3">
      <c r="A276" s="1" t="s">
        <v>2096</v>
      </c>
      <c r="B276" s="1" t="s">
        <v>2708</v>
      </c>
      <c r="C276" s="1" t="s">
        <v>4383</v>
      </c>
      <c r="D276" s="1" t="s">
        <v>4633</v>
      </c>
      <c r="F276" s="1" t="s">
        <v>2096</v>
      </c>
      <c r="G276" s="1" t="s">
        <v>6324</v>
      </c>
    </row>
    <row r="277" spans="1:7" ht="15.6" x14ac:dyDescent="0.3">
      <c r="A277" s="1" t="s">
        <v>2095</v>
      </c>
      <c r="B277" s="1" t="s">
        <v>2709</v>
      </c>
      <c r="C277" s="1" t="s">
        <v>4383</v>
      </c>
      <c r="D277" s="1" t="s">
        <v>4575</v>
      </c>
      <c r="F277" s="1" t="s">
        <v>2095</v>
      </c>
      <c r="G277" s="1" t="s">
        <v>6325</v>
      </c>
    </row>
    <row r="278" spans="1:7" ht="15.6" x14ac:dyDescent="0.3">
      <c r="A278" s="1" t="s">
        <v>2094</v>
      </c>
      <c r="B278" s="1" t="s">
        <v>2710</v>
      </c>
      <c r="C278" s="1" t="s">
        <v>4383</v>
      </c>
      <c r="D278" s="1" t="s">
        <v>4634</v>
      </c>
      <c r="F278" s="1" t="s">
        <v>2094</v>
      </c>
      <c r="G278" s="1" t="s">
        <v>6326</v>
      </c>
    </row>
    <row r="279" spans="1:7" ht="15.6" x14ac:dyDescent="0.3">
      <c r="A279" s="1" t="s">
        <v>2093</v>
      </c>
      <c r="B279" s="1" t="s">
        <v>2711</v>
      </c>
      <c r="C279" s="1" t="s">
        <v>4383</v>
      </c>
      <c r="D279" s="1" t="s">
        <v>4635</v>
      </c>
      <c r="F279" s="1" t="s">
        <v>2093</v>
      </c>
      <c r="G279" s="1" t="s">
        <v>6327</v>
      </c>
    </row>
    <row r="280" spans="1:7" ht="15.6" x14ac:dyDescent="0.3">
      <c r="A280" s="1" t="s">
        <v>2092</v>
      </c>
      <c r="B280" s="1" t="s">
        <v>2615</v>
      </c>
      <c r="C280" s="1" t="s">
        <v>4381</v>
      </c>
      <c r="D280" s="1" t="s">
        <v>4636</v>
      </c>
      <c r="F280" s="1" t="s">
        <v>2092</v>
      </c>
      <c r="G280" s="1" t="s">
        <v>6328</v>
      </c>
    </row>
    <row r="281" spans="1:7" ht="15.6" x14ac:dyDescent="0.3">
      <c r="A281" s="1" t="s">
        <v>2091</v>
      </c>
      <c r="B281" s="1" t="s">
        <v>2712</v>
      </c>
      <c r="C281" s="1" t="s">
        <v>4383</v>
      </c>
      <c r="D281" s="1" t="s">
        <v>4637</v>
      </c>
      <c r="F281" s="1" t="s">
        <v>2091</v>
      </c>
      <c r="G281" s="1" t="s">
        <v>6329</v>
      </c>
    </row>
    <row r="282" spans="1:7" ht="15.6" x14ac:dyDescent="0.3">
      <c r="A282" s="1" t="s">
        <v>2090</v>
      </c>
      <c r="B282" s="1" t="s">
        <v>2713</v>
      </c>
      <c r="C282" s="1" t="s">
        <v>4381</v>
      </c>
      <c r="D282" s="1" t="s">
        <v>4638</v>
      </c>
      <c r="F282" s="1" t="s">
        <v>2090</v>
      </c>
      <c r="G282" s="1" t="s">
        <v>6330</v>
      </c>
    </row>
    <row r="283" spans="1:7" ht="15.6" x14ac:dyDescent="0.3">
      <c r="A283" s="1" t="s">
        <v>2089</v>
      </c>
      <c r="B283" s="1" t="s">
        <v>2524</v>
      </c>
      <c r="C283" s="1" t="s">
        <v>4383</v>
      </c>
      <c r="D283" s="1" t="s">
        <v>4639</v>
      </c>
      <c r="F283" s="1" t="s">
        <v>2089</v>
      </c>
      <c r="G283" s="1" t="s">
        <v>6331</v>
      </c>
    </row>
    <row r="284" spans="1:7" ht="15.6" x14ac:dyDescent="0.3">
      <c r="A284" s="1" t="s">
        <v>2088</v>
      </c>
      <c r="B284" s="1" t="s">
        <v>2714</v>
      </c>
      <c r="C284" s="1" t="s">
        <v>4383</v>
      </c>
      <c r="D284" s="1" t="s">
        <v>4640</v>
      </c>
      <c r="F284" s="1" t="s">
        <v>2088</v>
      </c>
      <c r="G284" s="1" t="s">
        <v>6332</v>
      </c>
    </row>
    <row r="285" spans="1:7" ht="15.6" x14ac:dyDescent="0.3">
      <c r="A285" s="1" t="s">
        <v>2087</v>
      </c>
      <c r="B285" s="1" t="s">
        <v>2715</v>
      </c>
      <c r="C285" s="1" t="s">
        <v>4383</v>
      </c>
      <c r="D285" s="1" t="s">
        <v>4641</v>
      </c>
      <c r="F285" s="1" t="s">
        <v>2087</v>
      </c>
      <c r="G285" s="1" t="s">
        <v>6333</v>
      </c>
    </row>
    <row r="286" spans="1:7" ht="15.6" x14ac:dyDescent="0.3">
      <c r="A286" s="1" t="s">
        <v>2086</v>
      </c>
      <c r="B286" s="1" t="s">
        <v>2716</v>
      </c>
      <c r="C286" s="1" t="s">
        <v>4383</v>
      </c>
      <c r="D286" s="1" t="s">
        <v>4642</v>
      </c>
      <c r="F286" s="1" t="s">
        <v>2086</v>
      </c>
      <c r="G286" s="1" t="s">
        <v>6334</v>
      </c>
    </row>
    <row r="287" spans="1:7" ht="15.6" x14ac:dyDescent="0.3">
      <c r="A287" s="1" t="s">
        <v>2085</v>
      </c>
      <c r="B287" s="1" t="s">
        <v>2717</v>
      </c>
      <c r="C287" s="1" t="s">
        <v>4381</v>
      </c>
      <c r="D287" s="1" t="s">
        <v>4643</v>
      </c>
      <c r="F287" s="1" t="s">
        <v>2085</v>
      </c>
      <c r="G287" s="1" t="s">
        <v>6335</v>
      </c>
    </row>
    <row r="288" spans="1:7" ht="15.6" x14ac:dyDescent="0.3">
      <c r="A288" s="1" t="s">
        <v>2084</v>
      </c>
      <c r="B288" s="1" t="s">
        <v>2718</v>
      </c>
      <c r="C288" s="1" t="s">
        <v>4381</v>
      </c>
      <c r="D288" s="1" t="s">
        <v>4644</v>
      </c>
      <c r="F288" s="1" t="s">
        <v>2084</v>
      </c>
      <c r="G288" s="1" t="s">
        <v>6336</v>
      </c>
    </row>
    <row r="289" spans="1:7" ht="15.6" x14ac:dyDescent="0.3">
      <c r="A289" s="1" t="s">
        <v>2083</v>
      </c>
      <c r="B289" s="1" t="s">
        <v>2719</v>
      </c>
      <c r="C289" s="1" t="s">
        <v>4383</v>
      </c>
      <c r="D289" s="1" t="s">
        <v>4575</v>
      </c>
      <c r="F289" s="1" t="s">
        <v>2083</v>
      </c>
      <c r="G289" s="1" t="s">
        <v>6337</v>
      </c>
    </row>
    <row r="290" spans="1:7" ht="15.6" x14ac:dyDescent="0.3">
      <c r="A290" s="1" t="s">
        <v>2082</v>
      </c>
      <c r="B290" s="1" t="s">
        <v>2720</v>
      </c>
      <c r="C290" s="1" t="s">
        <v>4383</v>
      </c>
      <c r="D290" s="1" t="s">
        <v>4645</v>
      </c>
      <c r="F290" s="1" t="s">
        <v>2082</v>
      </c>
      <c r="G290" s="1" t="s">
        <v>6338</v>
      </c>
    </row>
    <row r="291" spans="1:7" ht="15.6" x14ac:dyDescent="0.3">
      <c r="A291" s="1" t="s">
        <v>2081</v>
      </c>
      <c r="B291" s="1" t="s">
        <v>2721</v>
      </c>
      <c r="C291" s="1" t="s">
        <v>4383</v>
      </c>
      <c r="D291" s="1" t="s">
        <v>4591</v>
      </c>
      <c r="F291" s="1" t="s">
        <v>2081</v>
      </c>
      <c r="G291" s="1" t="s">
        <v>6339</v>
      </c>
    </row>
    <row r="292" spans="1:7" ht="15.6" x14ac:dyDescent="0.3">
      <c r="A292" s="1" t="s">
        <v>2080</v>
      </c>
      <c r="B292" s="1" t="s">
        <v>2722</v>
      </c>
      <c r="C292" s="1" t="s">
        <v>4383</v>
      </c>
      <c r="D292" s="1" t="s">
        <v>4646</v>
      </c>
      <c r="F292" s="1" t="s">
        <v>2080</v>
      </c>
      <c r="G292" s="1" t="s">
        <v>6340</v>
      </c>
    </row>
    <row r="293" spans="1:7" ht="15.6" x14ac:dyDescent="0.3">
      <c r="A293" s="1" t="s">
        <v>2079</v>
      </c>
      <c r="B293" s="1" t="s">
        <v>2723</v>
      </c>
      <c r="C293" s="1" t="s">
        <v>4383</v>
      </c>
      <c r="D293" s="1" t="s">
        <v>4647</v>
      </c>
      <c r="F293" s="1" t="s">
        <v>2079</v>
      </c>
      <c r="G293" s="1" t="s">
        <v>6341</v>
      </c>
    </row>
    <row r="294" spans="1:7" ht="15.6" x14ac:dyDescent="0.3">
      <c r="A294" s="1" t="s">
        <v>2078</v>
      </c>
      <c r="B294" s="1" t="s">
        <v>2724</v>
      </c>
      <c r="C294" s="1" t="s">
        <v>4383</v>
      </c>
      <c r="D294" s="1" t="s">
        <v>4648</v>
      </c>
      <c r="F294" s="1" t="s">
        <v>2078</v>
      </c>
      <c r="G294" s="1" t="s">
        <v>6342</v>
      </c>
    </row>
    <row r="295" spans="1:7" ht="15.6" x14ac:dyDescent="0.3">
      <c r="A295" s="1" t="s">
        <v>2077</v>
      </c>
      <c r="B295" s="1" t="s">
        <v>2725</v>
      </c>
      <c r="C295" s="1" t="s">
        <v>4381</v>
      </c>
      <c r="D295" s="1" t="s">
        <v>4649</v>
      </c>
      <c r="F295" s="1" t="s">
        <v>2077</v>
      </c>
      <c r="G295" s="1" t="s">
        <v>6343</v>
      </c>
    </row>
    <row r="296" spans="1:7" ht="15.6" x14ac:dyDescent="0.3">
      <c r="A296" s="1" t="s">
        <v>2076</v>
      </c>
      <c r="B296" s="1" t="s">
        <v>2726</v>
      </c>
      <c r="C296" s="1" t="s">
        <v>4383</v>
      </c>
      <c r="D296" s="1" t="s">
        <v>4650</v>
      </c>
      <c r="F296" s="1" t="s">
        <v>2076</v>
      </c>
      <c r="G296" s="1" t="s">
        <v>6344</v>
      </c>
    </row>
    <row r="297" spans="1:7" ht="15.6" x14ac:dyDescent="0.3">
      <c r="A297" s="1" t="s">
        <v>2075</v>
      </c>
      <c r="B297" s="1" t="s">
        <v>2727</v>
      </c>
      <c r="C297" s="1" t="s">
        <v>4383</v>
      </c>
      <c r="D297" s="1" t="s">
        <v>4651</v>
      </c>
      <c r="F297" s="1" t="s">
        <v>2075</v>
      </c>
      <c r="G297" s="1" t="s">
        <v>6345</v>
      </c>
    </row>
    <row r="298" spans="1:7" ht="15.6" x14ac:dyDescent="0.3">
      <c r="A298" s="1" t="s">
        <v>2074</v>
      </c>
      <c r="B298" s="1" t="s">
        <v>2728</v>
      </c>
      <c r="C298" s="1" t="s">
        <v>4383</v>
      </c>
      <c r="D298" s="1" t="s">
        <v>4652</v>
      </c>
      <c r="F298" s="1" t="s">
        <v>2074</v>
      </c>
      <c r="G298" s="1" t="s">
        <v>6346</v>
      </c>
    </row>
    <row r="299" spans="1:7" ht="15.6" x14ac:dyDescent="0.3">
      <c r="A299" s="1" t="s">
        <v>2073</v>
      </c>
      <c r="B299" s="1" t="s">
        <v>2729</v>
      </c>
      <c r="C299" s="1" t="s">
        <v>4381</v>
      </c>
      <c r="D299" s="1" t="s">
        <v>4653</v>
      </c>
      <c r="F299" s="1" t="s">
        <v>2073</v>
      </c>
      <c r="G299" s="1" t="s">
        <v>6347</v>
      </c>
    </row>
    <row r="300" spans="1:7" ht="15.6" x14ac:dyDescent="0.3">
      <c r="A300" s="1" t="s">
        <v>2072</v>
      </c>
      <c r="B300" s="1" t="s">
        <v>2730</v>
      </c>
      <c r="C300" s="1" t="s">
        <v>4383</v>
      </c>
      <c r="D300" s="1" t="s">
        <v>4654</v>
      </c>
      <c r="F300" s="1" t="s">
        <v>2072</v>
      </c>
      <c r="G300" s="1" t="s">
        <v>6348</v>
      </c>
    </row>
    <row r="301" spans="1:7" ht="15.6" x14ac:dyDescent="0.3">
      <c r="A301" s="1" t="s">
        <v>2071</v>
      </c>
      <c r="B301" s="1" t="s">
        <v>2731</v>
      </c>
      <c r="C301" s="1" t="s">
        <v>4381</v>
      </c>
      <c r="D301" s="1" t="s">
        <v>4655</v>
      </c>
      <c r="F301" s="1" t="s">
        <v>2071</v>
      </c>
      <c r="G301" s="1" t="s">
        <v>6349</v>
      </c>
    </row>
    <row r="302" spans="1:7" ht="15.6" x14ac:dyDescent="0.3">
      <c r="A302" s="1" t="s">
        <v>2070</v>
      </c>
      <c r="B302" s="1" t="s">
        <v>2674</v>
      </c>
      <c r="C302" s="1" t="s">
        <v>4383</v>
      </c>
      <c r="D302" s="1" t="s">
        <v>4656</v>
      </c>
      <c r="F302" s="1" t="s">
        <v>2070</v>
      </c>
      <c r="G302" s="1" t="s">
        <v>6350</v>
      </c>
    </row>
    <row r="303" spans="1:7" ht="15.6" x14ac:dyDescent="0.3">
      <c r="A303" s="1" t="s">
        <v>2069</v>
      </c>
      <c r="B303" s="1" t="s">
        <v>2681</v>
      </c>
      <c r="C303" s="1" t="s">
        <v>4381</v>
      </c>
      <c r="D303" s="1" t="s">
        <v>4463</v>
      </c>
      <c r="F303" s="1" t="s">
        <v>2069</v>
      </c>
      <c r="G303" s="1" t="s">
        <v>6351</v>
      </c>
    </row>
    <row r="304" spans="1:7" ht="15.6" x14ac:dyDescent="0.3">
      <c r="A304" s="1" t="s">
        <v>2068</v>
      </c>
      <c r="B304" s="1" t="s">
        <v>2733</v>
      </c>
      <c r="C304" s="1" t="s">
        <v>4383</v>
      </c>
      <c r="D304" s="1" t="s">
        <v>4657</v>
      </c>
      <c r="F304" s="1" t="s">
        <v>2068</v>
      </c>
      <c r="G304" s="1" t="s">
        <v>6352</v>
      </c>
    </row>
    <row r="305" spans="1:7" ht="15.6" x14ac:dyDescent="0.3">
      <c r="A305" s="1" t="s">
        <v>2067</v>
      </c>
      <c r="B305" s="1" t="s">
        <v>2735</v>
      </c>
      <c r="C305" s="1" t="s">
        <v>4381</v>
      </c>
      <c r="D305" s="1" t="s">
        <v>4658</v>
      </c>
      <c r="F305" s="1" t="s">
        <v>2067</v>
      </c>
      <c r="G305" s="1" t="s">
        <v>6353</v>
      </c>
    </row>
    <row r="306" spans="1:7" ht="15.6" x14ac:dyDescent="0.3">
      <c r="A306" s="1" t="s">
        <v>2066</v>
      </c>
      <c r="B306" s="1" t="s">
        <v>2736</v>
      </c>
      <c r="C306" s="1" t="s">
        <v>4381</v>
      </c>
      <c r="D306" s="1" t="s">
        <v>4659</v>
      </c>
      <c r="F306" s="1" t="s">
        <v>2066</v>
      </c>
      <c r="G306" s="1" t="s">
        <v>6354</v>
      </c>
    </row>
    <row r="307" spans="1:7" ht="15.6" x14ac:dyDescent="0.3">
      <c r="A307" s="1" t="s">
        <v>2065</v>
      </c>
      <c r="B307" s="1" t="s">
        <v>2670</v>
      </c>
      <c r="C307" s="1" t="s">
        <v>4381</v>
      </c>
      <c r="D307" s="1" t="s">
        <v>4660</v>
      </c>
      <c r="F307" s="1" t="s">
        <v>2065</v>
      </c>
      <c r="G307" s="1" t="s">
        <v>6355</v>
      </c>
    </row>
    <row r="308" spans="1:7" ht="15.6" x14ac:dyDescent="0.3">
      <c r="A308" s="1" t="s">
        <v>2064</v>
      </c>
      <c r="B308" s="1" t="s">
        <v>2737</v>
      </c>
      <c r="C308" s="1" t="s">
        <v>4381</v>
      </c>
      <c r="D308" s="1" t="s">
        <v>4446</v>
      </c>
      <c r="F308" s="1" t="s">
        <v>2064</v>
      </c>
      <c r="G308" s="1" t="s">
        <v>6356</v>
      </c>
    </row>
    <row r="309" spans="1:7" ht="15.6" x14ac:dyDescent="0.3">
      <c r="A309" s="1" t="s">
        <v>2063</v>
      </c>
      <c r="B309" s="1" t="s">
        <v>2738</v>
      </c>
      <c r="C309" s="1" t="s">
        <v>4383</v>
      </c>
      <c r="D309" s="1" t="s">
        <v>4661</v>
      </c>
      <c r="F309" s="1" t="s">
        <v>2063</v>
      </c>
      <c r="G309" s="1" t="s">
        <v>6357</v>
      </c>
    </row>
    <row r="310" spans="1:7" ht="15.6" x14ac:dyDescent="0.3">
      <c r="A310" s="1" t="s">
        <v>2062</v>
      </c>
      <c r="B310" s="1" t="s">
        <v>2739</v>
      </c>
      <c r="C310" s="1" t="s">
        <v>4381</v>
      </c>
      <c r="D310" s="1" t="s">
        <v>4662</v>
      </c>
      <c r="F310" s="1" t="s">
        <v>2062</v>
      </c>
      <c r="G310" s="1" t="s">
        <v>6358</v>
      </c>
    </row>
    <row r="311" spans="1:7" ht="15.6" x14ac:dyDescent="0.3">
      <c r="A311" s="1" t="s">
        <v>2061</v>
      </c>
      <c r="B311" s="1" t="s">
        <v>2740</v>
      </c>
      <c r="C311" s="1" t="s">
        <v>4381</v>
      </c>
      <c r="D311" s="1" t="s">
        <v>4663</v>
      </c>
      <c r="F311" s="1" t="s">
        <v>2061</v>
      </c>
      <c r="G311" s="1" t="s">
        <v>6359</v>
      </c>
    </row>
    <row r="312" spans="1:7" ht="15.6" x14ac:dyDescent="0.3">
      <c r="A312" s="1" t="s">
        <v>2060</v>
      </c>
      <c r="B312" s="1" t="s">
        <v>2499</v>
      </c>
      <c r="C312" s="1" t="s">
        <v>4383</v>
      </c>
      <c r="D312" s="1" t="s">
        <v>4664</v>
      </c>
      <c r="F312" s="1" t="s">
        <v>2060</v>
      </c>
      <c r="G312" s="1" t="s">
        <v>6360</v>
      </c>
    </row>
    <row r="313" spans="1:7" ht="15.6" x14ac:dyDescent="0.3">
      <c r="A313" s="1" t="s">
        <v>2059</v>
      </c>
      <c r="B313" s="1" t="s">
        <v>2741</v>
      </c>
      <c r="C313" s="1" t="s">
        <v>4383</v>
      </c>
      <c r="D313" s="1" t="s">
        <v>4665</v>
      </c>
      <c r="F313" s="1" t="s">
        <v>2059</v>
      </c>
      <c r="G313" s="1" t="s">
        <v>6361</v>
      </c>
    </row>
    <row r="314" spans="1:7" ht="15.6" x14ac:dyDescent="0.3">
      <c r="A314" s="1" t="s">
        <v>2058</v>
      </c>
      <c r="B314" s="1" t="s">
        <v>2742</v>
      </c>
      <c r="C314" s="1" t="s">
        <v>4383</v>
      </c>
      <c r="D314" s="1" t="s">
        <v>4666</v>
      </c>
      <c r="F314" s="1" t="s">
        <v>2058</v>
      </c>
      <c r="G314" s="1" t="s">
        <v>6362</v>
      </c>
    </row>
    <row r="315" spans="1:7" ht="15.6" x14ac:dyDescent="0.3">
      <c r="A315" s="1" t="s">
        <v>2057</v>
      </c>
      <c r="B315" s="1" t="s">
        <v>4667</v>
      </c>
      <c r="C315" s="1" t="s">
        <v>4381</v>
      </c>
      <c r="D315" s="1" t="s">
        <v>4668</v>
      </c>
      <c r="F315" s="1" t="s">
        <v>2057</v>
      </c>
      <c r="G315" s="1" t="s">
        <v>6363</v>
      </c>
    </row>
    <row r="316" spans="1:7" ht="15.6" x14ac:dyDescent="0.3">
      <c r="A316" s="1" t="s">
        <v>2056</v>
      </c>
      <c r="B316" s="1" t="s">
        <v>2743</v>
      </c>
      <c r="C316" s="1" t="s">
        <v>4381</v>
      </c>
      <c r="D316" s="1" t="s">
        <v>4669</v>
      </c>
      <c r="F316" s="1" t="s">
        <v>2056</v>
      </c>
      <c r="G316" s="1" t="s">
        <v>6364</v>
      </c>
    </row>
    <row r="317" spans="1:7" ht="15.6" x14ac:dyDescent="0.3">
      <c r="A317" s="1" t="s">
        <v>2055</v>
      </c>
      <c r="B317" s="1" t="s">
        <v>2744</v>
      </c>
      <c r="C317" s="1" t="s">
        <v>4383</v>
      </c>
      <c r="D317" s="1" t="s">
        <v>4548</v>
      </c>
      <c r="F317" s="1" t="s">
        <v>2055</v>
      </c>
      <c r="G317" s="1" t="s">
        <v>6365</v>
      </c>
    </row>
    <row r="318" spans="1:7" ht="15.6" x14ac:dyDescent="0.3">
      <c r="A318" s="1" t="s">
        <v>2054</v>
      </c>
      <c r="B318" s="1" t="s">
        <v>2745</v>
      </c>
      <c r="C318" s="1" t="s">
        <v>4383</v>
      </c>
      <c r="D318" s="1" t="s">
        <v>4403</v>
      </c>
      <c r="F318" s="1" t="s">
        <v>2054</v>
      </c>
      <c r="G318" s="1" t="s">
        <v>6366</v>
      </c>
    </row>
    <row r="319" spans="1:7" ht="15.6" x14ac:dyDescent="0.3">
      <c r="A319" s="1" t="s">
        <v>2053</v>
      </c>
      <c r="B319" s="1" t="s">
        <v>2746</v>
      </c>
      <c r="C319" s="1" t="s">
        <v>4383</v>
      </c>
      <c r="D319" s="1" t="s">
        <v>4670</v>
      </c>
      <c r="F319" s="1" t="s">
        <v>2053</v>
      </c>
      <c r="G319" s="1" t="s">
        <v>6367</v>
      </c>
    </row>
    <row r="320" spans="1:7" ht="15.6" x14ac:dyDescent="0.3">
      <c r="A320" s="1" t="s">
        <v>2052</v>
      </c>
      <c r="B320" s="1" t="s">
        <v>2747</v>
      </c>
      <c r="C320" s="1" t="s">
        <v>4383</v>
      </c>
      <c r="D320" s="1" t="s">
        <v>4671</v>
      </c>
      <c r="F320" s="1" t="s">
        <v>2052</v>
      </c>
      <c r="G320" s="1" t="s">
        <v>6368</v>
      </c>
    </row>
    <row r="321" spans="1:7" ht="15.6" x14ac:dyDescent="0.3">
      <c r="A321" s="1" t="s">
        <v>2051</v>
      </c>
      <c r="B321" s="1" t="s">
        <v>2748</v>
      </c>
      <c r="C321" s="1" t="s">
        <v>4381</v>
      </c>
      <c r="D321" s="1" t="s">
        <v>4672</v>
      </c>
      <c r="F321" s="1" t="s">
        <v>2051</v>
      </c>
      <c r="G321" s="1" t="s">
        <v>6369</v>
      </c>
    </row>
    <row r="322" spans="1:7" ht="15.6" x14ac:dyDescent="0.3">
      <c r="A322" s="1" t="s">
        <v>2050</v>
      </c>
      <c r="B322" s="1" t="s">
        <v>2749</v>
      </c>
      <c r="C322" s="1" t="s">
        <v>4381</v>
      </c>
      <c r="D322" s="1" t="s">
        <v>4673</v>
      </c>
      <c r="F322" s="1" t="s">
        <v>2050</v>
      </c>
      <c r="G322" s="1" t="s">
        <v>6370</v>
      </c>
    </row>
    <row r="323" spans="1:7" ht="15.6" x14ac:dyDescent="0.3">
      <c r="A323" s="1" t="s">
        <v>2049</v>
      </c>
      <c r="B323" s="1" t="s">
        <v>2750</v>
      </c>
      <c r="C323" s="1" t="s">
        <v>4383</v>
      </c>
      <c r="D323" s="1" t="s">
        <v>4674</v>
      </c>
      <c r="F323" s="1" t="s">
        <v>2049</v>
      </c>
      <c r="G323" s="1" t="s">
        <v>6371</v>
      </c>
    </row>
    <row r="324" spans="1:7" ht="15.6" x14ac:dyDescent="0.3">
      <c r="A324" s="1" t="s">
        <v>2048</v>
      </c>
      <c r="B324" s="1" t="s">
        <v>2714</v>
      </c>
      <c r="C324" s="1" t="s">
        <v>4383</v>
      </c>
      <c r="D324" s="1" t="s">
        <v>4675</v>
      </c>
      <c r="F324" s="1" t="s">
        <v>2048</v>
      </c>
      <c r="G324" s="1" t="s">
        <v>6372</v>
      </c>
    </row>
    <row r="325" spans="1:7" ht="15.6" x14ac:dyDescent="0.3">
      <c r="A325" s="1" t="s">
        <v>2047</v>
      </c>
      <c r="B325" s="1" t="s">
        <v>2751</v>
      </c>
      <c r="C325" s="1" t="s">
        <v>4383</v>
      </c>
      <c r="D325" s="1" t="s">
        <v>4530</v>
      </c>
      <c r="F325" s="1" t="s">
        <v>2047</v>
      </c>
      <c r="G325" s="1" t="s">
        <v>6373</v>
      </c>
    </row>
    <row r="326" spans="1:7" ht="15.6" x14ac:dyDescent="0.3">
      <c r="A326" s="1" t="s">
        <v>2046</v>
      </c>
      <c r="B326" s="1" t="s">
        <v>2752</v>
      </c>
      <c r="C326" s="1" t="s">
        <v>4381</v>
      </c>
      <c r="D326" s="1" t="s">
        <v>4676</v>
      </c>
      <c r="F326" s="1" t="s">
        <v>2046</v>
      </c>
      <c r="G326" s="1" t="s">
        <v>6374</v>
      </c>
    </row>
    <row r="327" spans="1:7" ht="15.6" x14ac:dyDescent="0.3">
      <c r="A327" s="1" t="s">
        <v>2045</v>
      </c>
      <c r="B327" s="1" t="s">
        <v>2753</v>
      </c>
      <c r="C327" s="1" t="s">
        <v>4383</v>
      </c>
      <c r="D327" s="1" t="s">
        <v>4677</v>
      </c>
      <c r="F327" s="1" t="s">
        <v>2045</v>
      </c>
      <c r="G327" s="1" t="s">
        <v>6375</v>
      </c>
    </row>
    <row r="328" spans="1:7" ht="15.6" x14ac:dyDescent="0.3">
      <c r="A328" s="1" t="s">
        <v>2044</v>
      </c>
      <c r="B328" s="1" t="s">
        <v>2754</v>
      </c>
      <c r="C328" s="1" t="s">
        <v>4383</v>
      </c>
      <c r="D328" s="1" t="s">
        <v>4596</v>
      </c>
      <c r="F328" s="1" t="s">
        <v>2044</v>
      </c>
      <c r="G328" s="1" t="s">
        <v>6376</v>
      </c>
    </row>
    <row r="329" spans="1:7" ht="15.6" x14ac:dyDescent="0.3">
      <c r="A329" s="1" t="s">
        <v>2043</v>
      </c>
      <c r="B329" s="1" t="s">
        <v>2755</v>
      </c>
      <c r="C329" s="1" t="s">
        <v>4383</v>
      </c>
      <c r="D329" s="1" t="s">
        <v>4678</v>
      </c>
      <c r="F329" s="1" t="s">
        <v>2043</v>
      </c>
      <c r="G329" s="1" t="s">
        <v>6377</v>
      </c>
    </row>
    <row r="330" spans="1:7" ht="15.6" x14ac:dyDescent="0.3">
      <c r="A330" s="1" t="s">
        <v>2042</v>
      </c>
      <c r="B330" s="1" t="s">
        <v>2756</v>
      </c>
      <c r="C330" s="1" t="s">
        <v>4383</v>
      </c>
      <c r="D330" s="1" t="s">
        <v>4591</v>
      </c>
      <c r="F330" s="1" t="s">
        <v>2042</v>
      </c>
      <c r="G330" s="1" t="s">
        <v>6378</v>
      </c>
    </row>
    <row r="331" spans="1:7" ht="15.6" x14ac:dyDescent="0.3">
      <c r="A331" s="1" t="s">
        <v>2041</v>
      </c>
      <c r="B331" s="1" t="s">
        <v>2757</v>
      </c>
      <c r="C331" s="1" t="s">
        <v>4383</v>
      </c>
      <c r="D331" s="1" t="s">
        <v>4679</v>
      </c>
      <c r="F331" s="1" t="s">
        <v>2041</v>
      </c>
      <c r="G331" s="1" t="s">
        <v>6379</v>
      </c>
    </row>
    <row r="332" spans="1:7" ht="15.6" x14ac:dyDescent="0.3">
      <c r="A332" s="1" t="s">
        <v>2040</v>
      </c>
      <c r="B332" s="1" t="s">
        <v>2758</v>
      </c>
      <c r="C332" s="1" t="s">
        <v>4383</v>
      </c>
      <c r="D332" s="1" t="s">
        <v>4680</v>
      </c>
      <c r="F332" s="1" t="s">
        <v>2040</v>
      </c>
      <c r="G332" s="1" t="s">
        <v>6380</v>
      </c>
    </row>
    <row r="333" spans="1:7" ht="15.6" x14ac:dyDescent="0.3">
      <c r="A333" s="1" t="s">
        <v>2039</v>
      </c>
      <c r="B333" s="1" t="s">
        <v>2759</v>
      </c>
      <c r="C333" s="1" t="s">
        <v>4383</v>
      </c>
      <c r="D333" s="1" t="s">
        <v>4671</v>
      </c>
      <c r="F333" s="1" t="s">
        <v>2039</v>
      </c>
      <c r="G333" s="1" t="s">
        <v>6381</v>
      </c>
    </row>
    <row r="334" spans="1:7" ht="15.6" x14ac:dyDescent="0.3">
      <c r="A334" s="1" t="s">
        <v>2038</v>
      </c>
      <c r="B334" s="1" t="s">
        <v>2760</v>
      </c>
      <c r="C334" s="1" t="s">
        <v>4381</v>
      </c>
      <c r="D334" s="1" t="s">
        <v>4681</v>
      </c>
      <c r="F334" s="1" t="s">
        <v>2038</v>
      </c>
      <c r="G334" s="1" t="s">
        <v>6382</v>
      </c>
    </row>
    <row r="335" spans="1:7" ht="15.6" x14ac:dyDescent="0.3">
      <c r="A335" s="1" t="s">
        <v>2037</v>
      </c>
      <c r="B335" s="1" t="s">
        <v>2761</v>
      </c>
      <c r="C335" s="1" t="s">
        <v>4383</v>
      </c>
      <c r="D335" s="1" t="s">
        <v>4682</v>
      </c>
      <c r="F335" s="1" t="s">
        <v>2037</v>
      </c>
      <c r="G335" s="1" t="s">
        <v>6383</v>
      </c>
    </row>
    <row r="336" spans="1:7" ht="15.6" x14ac:dyDescent="0.3">
      <c r="A336" s="1" t="s">
        <v>2036</v>
      </c>
      <c r="B336" s="1" t="s">
        <v>2467</v>
      </c>
      <c r="C336" s="1" t="s">
        <v>4381</v>
      </c>
      <c r="D336" s="1" t="s">
        <v>4683</v>
      </c>
      <c r="F336" s="1" t="s">
        <v>2036</v>
      </c>
      <c r="G336" s="1" t="s">
        <v>6384</v>
      </c>
    </row>
    <row r="337" spans="1:7" ht="15.6" x14ac:dyDescent="0.3">
      <c r="A337" s="1" t="s">
        <v>2035</v>
      </c>
      <c r="B337" s="1" t="s">
        <v>2762</v>
      </c>
      <c r="C337" s="1" t="s">
        <v>4383</v>
      </c>
      <c r="D337" s="1" t="s">
        <v>4684</v>
      </c>
      <c r="F337" s="1" t="s">
        <v>2035</v>
      </c>
      <c r="G337" s="1" t="s">
        <v>6385</v>
      </c>
    </row>
    <row r="338" spans="1:7" ht="15.6" x14ac:dyDescent="0.3">
      <c r="A338" s="1" t="s">
        <v>2034</v>
      </c>
      <c r="B338" s="1" t="s">
        <v>2763</v>
      </c>
      <c r="C338" s="1" t="s">
        <v>4381</v>
      </c>
      <c r="D338" s="1" t="s">
        <v>4685</v>
      </c>
      <c r="F338" s="1" t="s">
        <v>2034</v>
      </c>
      <c r="G338" s="1" t="s">
        <v>6386</v>
      </c>
    </row>
    <row r="339" spans="1:7" ht="15.6" x14ac:dyDescent="0.3">
      <c r="A339" s="1" t="s">
        <v>2033</v>
      </c>
      <c r="B339" s="1" t="s">
        <v>2519</v>
      </c>
      <c r="C339" s="1" t="s">
        <v>4381</v>
      </c>
      <c r="D339" s="1" t="s">
        <v>4576</v>
      </c>
      <c r="F339" s="1" t="s">
        <v>2033</v>
      </c>
      <c r="G339" s="1" t="s">
        <v>6387</v>
      </c>
    </row>
    <row r="340" spans="1:7" ht="15.6" x14ac:dyDescent="0.3">
      <c r="A340" s="1" t="s">
        <v>2032</v>
      </c>
      <c r="B340" s="1" t="s">
        <v>2764</v>
      </c>
      <c r="C340" s="1" t="s">
        <v>4383</v>
      </c>
      <c r="D340" s="1" t="s">
        <v>4539</v>
      </c>
      <c r="F340" s="1" t="s">
        <v>2032</v>
      </c>
      <c r="G340" s="1" t="s">
        <v>6388</v>
      </c>
    </row>
    <row r="341" spans="1:7" ht="15.6" x14ac:dyDescent="0.3">
      <c r="A341" s="1" t="s">
        <v>2031</v>
      </c>
      <c r="B341" s="1" t="s">
        <v>2765</v>
      </c>
      <c r="C341" s="1" t="s">
        <v>4381</v>
      </c>
      <c r="D341" s="1" t="s">
        <v>4686</v>
      </c>
      <c r="F341" s="1" t="s">
        <v>2031</v>
      </c>
      <c r="G341" s="1" t="s">
        <v>6389</v>
      </c>
    </row>
    <row r="342" spans="1:7" ht="15.6" x14ac:dyDescent="0.3">
      <c r="A342" s="1" t="s">
        <v>2030</v>
      </c>
      <c r="B342" s="1" t="s">
        <v>2766</v>
      </c>
      <c r="C342" s="1" t="s">
        <v>4381</v>
      </c>
      <c r="D342" s="1" t="s">
        <v>4687</v>
      </c>
      <c r="F342" s="1" t="s">
        <v>2030</v>
      </c>
      <c r="G342" s="1" t="s">
        <v>6390</v>
      </c>
    </row>
    <row r="343" spans="1:7" ht="15.6" x14ac:dyDescent="0.3">
      <c r="A343" s="1" t="s">
        <v>2029</v>
      </c>
      <c r="B343" s="1" t="s">
        <v>2767</v>
      </c>
      <c r="C343" s="1" t="s">
        <v>4381</v>
      </c>
      <c r="D343" s="1" t="s">
        <v>4688</v>
      </c>
      <c r="F343" s="1" t="s">
        <v>2029</v>
      </c>
      <c r="G343" s="1" t="s">
        <v>6391</v>
      </c>
    </row>
    <row r="344" spans="1:7" ht="15.6" x14ac:dyDescent="0.3">
      <c r="A344" s="1" t="s">
        <v>2028</v>
      </c>
      <c r="B344" s="1" t="s">
        <v>2768</v>
      </c>
      <c r="C344" s="1" t="s">
        <v>4381</v>
      </c>
      <c r="D344" s="1" t="s">
        <v>4477</v>
      </c>
      <c r="F344" s="1" t="s">
        <v>2028</v>
      </c>
      <c r="G344" s="1" t="s">
        <v>6392</v>
      </c>
    </row>
    <row r="345" spans="1:7" ht="15.6" x14ac:dyDescent="0.3">
      <c r="A345" s="1" t="s">
        <v>2027</v>
      </c>
      <c r="B345" s="1" t="s">
        <v>2769</v>
      </c>
      <c r="C345" s="1" t="s">
        <v>4383</v>
      </c>
      <c r="D345" s="1" t="s">
        <v>4689</v>
      </c>
      <c r="F345" s="1" t="s">
        <v>2027</v>
      </c>
      <c r="G345" s="1" t="s">
        <v>6393</v>
      </c>
    </row>
    <row r="346" spans="1:7" ht="15.6" x14ac:dyDescent="0.3">
      <c r="A346" s="1" t="s">
        <v>2026</v>
      </c>
      <c r="B346" s="1" t="s">
        <v>2771</v>
      </c>
      <c r="C346" s="1" t="s">
        <v>4381</v>
      </c>
      <c r="D346" s="1" t="s">
        <v>4690</v>
      </c>
      <c r="F346" s="1" t="s">
        <v>2026</v>
      </c>
      <c r="G346" s="1" t="s">
        <v>6394</v>
      </c>
    </row>
    <row r="347" spans="1:7" ht="15.6" x14ac:dyDescent="0.3">
      <c r="A347" s="1" t="s">
        <v>2025</v>
      </c>
      <c r="B347" s="1" t="s">
        <v>2772</v>
      </c>
      <c r="C347" s="1" t="s">
        <v>4383</v>
      </c>
      <c r="D347" s="1" t="s">
        <v>4434</v>
      </c>
      <c r="F347" s="1" t="s">
        <v>2025</v>
      </c>
      <c r="G347" s="1" t="s">
        <v>6395</v>
      </c>
    </row>
    <row r="348" spans="1:7" ht="15.6" x14ac:dyDescent="0.3">
      <c r="A348" s="1" t="s">
        <v>2024</v>
      </c>
      <c r="B348" s="1" t="s">
        <v>2773</v>
      </c>
      <c r="C348" s="1" t="s">
        <v>4381</v>
      </c>
      <c r="D348" s="1" t="s">
        <v>4691</v>
      </c>
      <c r="F348" s="1" t="s">
        <v>2024</v>
      </c>
      <c r="G348" s="1" t="s">
        <v>6396</v>
      </c>
    </row>
    <row r="349" spans="1:7" ht="15.6" x14ac:dyDescent="0.3">
      <c r="A349" s="1" t="s">
        <v>2023</v>
      </c>
      <c r="B349" s="1" t="s">
        <v>2774</v>
      </c>
      <c r="C349" s="1" t="s">
        <v>4381</v>
      </c>
      <c r="D349" s="1" t="s">
        <v>4692</v>
      </c>
      <c r="F349" s="1" t="s">
        <v>2023</v>
      </c>
      <c r="G349" s="1" t="s">
        <v>6397</v>
      </c>
    </row>
    <row r="350" spans="1:7" ht="15.6" x14ac:dyDescent="0.3">
      <c r="A350" s="1" t="s">
        <v>2022</v>
      </c>
      <c r="B350" s="1" t="s">
        <v>2775</v>
      </c>
      <c r="C350" s="1" t="s">
        <v>4383</v>
      </c>
      <c r="D350" s="1" t="s">
        <v>4693</v>
      </c>
      <c r="F350" s="1" t="s">
        <v>2022</v>
      </c>
      <c r="G350" s="1" t="s">
        <v>6398</v>
      </c>
    </row>
    <row r="351" spans="1:7" ht="15.6" x14ac:dyDescent="0.3">
      <c r="A351" s="1" t="s">
        <v>2021</v>
      </c>
      <c r="B351" s="1" t="s">
        <v>2776</v>
      </c>
      <c r="C351" s="1" t="s">
        <v>4381</v>
      </c>
      <c r="D351" s="1" t="s">
        <v>4694</v>
      </c>
      <c r="F351" s="1" t="s">
        <v>2021</v>
      </c>
      <c r="G351" s="1" t="s">
        <v>6399</v>
      </c>
    </row>
    <row r="352" spans="1:7" ht="15.6" x14ac:dyDescent="0.3">
      <c r="A352" s="1" t="s">
        <v>2020</v>
      </c>
      <c r="B352" s="1" t="s">
        <v>2777</v>
      </c>
      <c r="C352" s="1" t="s">
        <v>4383</v>
      </c>
      <c r="D352" s="1" t="s">
        <v>4695</v>
      </c>
      <c r="F352" s="1" t="s">
        <v>2020</v>
      </c>
      <c r="G352" s="1" t="s">
        <v>6400</v>
      </c>
    </row>
    <row r="353" spans="1:7" ht="15.6" x14ac:dyDescent="0.3">
      <c r="A353" s="1" t="s">
        <v>2019</v>
      </c>
      <c r="B353" s="1" t="s">
        <v>2778</v>
      </c>
      <c r="C353" s="1" t="s">
        <v>4381</v>
      </c>
      <c r="D353" s="1" t="s">
        <v>4696</v>
      </c>
      <c r="F353" s="1" t="s">
        <v>2019</v>
      </c>
      <c r="G353" s="1" t="s">
        <v>6401</v>
      </c>
    </row>
    <row r="354" spans="1:7" ht="15.6" x14ac:dyDescent="0.3">
      <c r="A354" s="1" t="s">
        <v>2018</v>
      </c>
      <c r="B354" s="1" t="s">
        <v>2510</v>
      </c>
      <c r="C354" s="1" t="s">
        <v>4383</v>
      </c>
      <c r="D354" s="1" t="s">
        <v>4697</v>
      </c>
      <c r="F354" s="1" t="s">
        <v>2018</v>
      </c>
      <c r="G354" s="1" t="s">
        <v>6402</v>
      </c>
    </row>
    <row r="355" spans="1:7" ht="15.6" x14ac:dyDescent="0.3">
      <c r="A355" s="1" t="s">
        <v>2017</v>
      </c>
      <c r="B355" s="1" t="s">
        <v>2779</v>
      </c>
      <c r="C355" s="1" t="s">
        <v>4381</v>
      </c>
      <c r="D355" s="1" t="s">
        <v>4698</v>
      </c>
      <c r="F355" s="1" t="s">
        <v>2017</v>
      </c>
      <c r="G355" s="1" t="s">
        <v>6403</v>
      </c>
    </row>
    <row r="356" spans="1:7" ht="15.6" x14ac:dyDescent="0.3">
      <c r="A356" s="1" t="s">
        <v>2016</v>
      </c>
      <c r="B356" s="1" t="s">
        <v>4699</v>
      </c>
      <c r="C356" s="1" t="s">
        <v>4381</v>
      </c>
      <c r="D356" s="1" t="s">
        <v>4700</v>
      </c>
      <c r="F356" s="1" t="s">
        <v>2016</v>
      </c>
      <c r="G356" s="1" t="s">
        <v>6404</v>
      </c>
    </row>
    <row r="357" spans="1:7" ht="15.6" x14ac:dyDescent="0.3">
      <c r="A357" s="1" t="s">
        <v>2015</v>
      </c>
      <c r="B357" s="1" t="s">
        <v>2780</v>
      </c>
      <c r="C357" s="1" t="s">
        <v>4381</v>
      </c>
      <c r="D357" s="1" t="s">
        <v>4701</v>
      </c>
      <c r="F357" s="1" t="s">
        <v>2015</v>
      </c>
      <c r="G357" s="1" t="s">
        <v>6405</v>
      </c>
    </row>
    <row r="358" spans="1:7" ht="15.6" x14ac:dyDescent="0.3">
      <c r="A358" s="1" t="s">
        <v>2014</v>
      </c>
      <c r="B358" s="1" t="s">
        <v>2781</v>
      </c>
      <c r="C358" s="1" t="s">
        <v>4383</v>
      </c>
      <c r="D358" s="1" t="s">
        <v>4702</v>
      </c>
      <c r="F358" s="1" t="s">
        <v>2014</v>
      </c>
      <c r="G358" s="1" t="s">
        <v>6406</v>
      </c>
    </row>
    <row r="359" spans="1:7" ht="15.6" x14ac:dyDescent="0.3">
      <c r="A359" s="1" t="s">
        <v>2013</v>
      </c>
      <c r="B359" s="1" t="s">
        <v>2783</v>
      </c>
      <c r="C359" s="1" t="s">
        <v>4383</v>
      </c>
      <c r="D359" s="1" t="s">
        <v>4703</v>
      </c>
      <c r="F359" s="1" t="s">
        <v>2013</v>
      </c>
      <c r="G359" s="1" t="s">
        <v>6407</v>
      </c>
    </row>
    <row r="360" spans="1:7" ht="15.6" x14ac:dyDescent="0.3">
      <c r="A360" s="1" t="s">
        <v>2012</v>
      </c>
      <c r="B360" s="1" t="s">
        <v>2784</v>
      </c>
      <c r="C360" s="1" t="s">
        <v>4383</v>
      </c>
      <c r="D360" s="1" t="s">
        <v>4704</v>
      </c>
      <c r="F360" s="1" t="s">
        <v>2012</v>
      </c>
      <c r="G360" s="1" t="s">
        <v>6408</v>
      </c>
    </row>
    <row r="361" spans="1:7" ht="15.6" x14ac:dyDescent="0.3">
      <c r="A361" s="1" t="s">
        <v>2011</v>
      </c>
      <c r="B361" s="1" t="s">
        <v>2623</v>
      </c>
      <c r="C361" s="1" t="s">
        <v>4383</v>
      </c>
      <c r="D361" s="1" t="s">
        <v>4705</v>
      </c>
      <c r="F361" s="1" t="s">
        <v>2011</v>
      </c>
      <c r="G361" s="1" t="s">
        <v>6409</v>
      </c>
    </row>
    <row r="362" spans="1:7" ht="15.6" x14ac:dyDescent="0.3">
      <c r="A362" s="1" t="s">
        <v>2010</v>
      </c>
      <c r="B362" s="1" t="s">
        <v>2785</v>
      </c>
      <c r="C362" s="1" t="s">
        <v>4383</v>
      </c>
      <c r="D362" s="1" t="s">
        <v>4706</v>
      </c>
      <c r="F362" s="1" t="s">
        <v>2010</v>
      </c>
      <c r="G362" s="1" t="s">
        <v>6410</v>
      </c>
    </row>
    <row r="363" spans="1:7" ht="15.6" x14ac:dyDescent="0.3">
      <c r="A363" s="1" t="s">
        <v>2009</v>
      </c>
      <c r="B363" s="1" t="s">
        <v>2786</v>
      </c>
      <c r="C363" s="1" t="s">
        <v>4383</v>
      </c>
      <c r="D363" s="1" t="s">
        <v>4447</v>
      </c>
      <c r="F363" s="1" t="s">
        <v>2009</v>
      </c>
      <c r="G363" s="1" t="s">
        <v>6411</v>
      </c>
    </row>
    <row r="364" spans="1:7" ht="15.6" x14ac:dyDescent="0.3">
      <c r="A364" s="1" t="s">
        <v>2008</v>
      </c>
      <c r="B364" s="1" t="s">
        <v>2787</v>
      </c>
      <c r="C364" s="1" t="s">
        <v>4383</v>
      </c>
      <c r="D364" s="1" t="s">
        <v>4707</v>
      </c>
      <c r="F364" s="1" t="s">
        <v>2008</v>
      </c>
      <c r="G364" s="1" t="s">
        <v>6412</v>
      </c>
    </row>
    <row r="365" spans="1:7" ht="15.6" x14ac:dyDescent="0.3">
      <c r="A365" s="1" t="s">
        <v>2007</v>
      </c>
      <c r="B365" s="1" t="s">
        <v>2788</v>
      </c>
      <c r="C365" s="1" t="s">
        <v>4381</v>
      </c>
      <c r="D365" s="1" t="s">
        <v>4708</v>
      </c>
      <c r="F365" s="1" t="s">
        <v>2007</v>
      </c>
      <c r="G365" s="1" t="s">
        <v>6413</v>
      </c>
    </row>
    <row r="366" spans="1:7" ht="15.6" x14ac:dyDescent="0.3">
      <c r="A366" s="1" t="s">
        <v>2006</v>
      </c>
      <c r="B366" s="1" t="s">
        <v>2790</v>
      </c>
      <c r="C366" s="1" t="s">
        <v>4381</v>
      </c>
      <c r="D366" s="1" t="s">
        <v>4709</v>
      </c>
      <c r="F366" s="1" t="s">
        <v>2006</v>
      </c>
      <c r="G366" s="1" t="s">
        <v>6414</v>
      </c>
    </row>
    <row r="367" spans="1:7" ht="15.6" x14ac:dyDescent="0.3">
      <c r="A367" s="1" t="s">
        <v>2005</v>
      </c>
      <c r="B367" s="1" t="s">
        <v>2791</v>
      </c>
      <c r="C367" s="1" t="s">
        <v>4383</v>
      </c>
      <c r="D367" s="1" t="s">
        <v>4710</v>
      </c>
      <c r="F367" s="1" t="s">
        <v>2005</v>
      </c>
      <c r="G367" s="1" t="s">
        <v>6415</v>
      </c>
    </row>
    <row r="368" spans="1:7" ht="15.6" x14ac:dyDescent="0.3">
      <c r="A368" s="1" t="s">
        <v>2004</v>
      </c>
      <c r="B368" s="1" t="s">
        <v>2792</v>
      </c>
      <c r="C368" s="1" t="s">
        <v>4383</v>
      </c>
      <c r="D368" s="1" t="s">
        <v>4711</v>
      </c>
      <c r="F368" s="1" t="s">
        <v>2004</v>
      </c>
      <c r="G368" s="1" t="s">
        <v>6416</v>
      </c>
    </row>
    <row r="369" spans="1:7" ht="15.6" x14ac:dyDescent="0.3">
      <c r="A369" s="1" t="s">
        <v>2003</v>
      </c>
      <c r="B369" s="1" t="s">
        <v>2793</v>
      </c>
      <c r="C369" s="1" t="s">
        <v>4381</v>
      </c>
      <c r="D369" s="1" t="s">
        <v>4712</v>
      </c>
      <c r="F369" s="1" t="s">
        <v>2003</v>
      </c>
      <c r="G369" s="1" t="s">
        <v>6417</v>
      </c>
    </row>
    <row r="370" spans="1:7" ht="15.6" x14ac:dyDescent="0.3">
      <c r="A370" s="1" t="s">
        <v>2002</v>
      </c>
      <c r="B370" s="1" t="s">
        <v>2794</v>
      </c>
      <c r="C370" s="1" t="s">
        <v>4383</v>
      </c>
      <c r="D370" s="1" t="s">
        <v>4713</v>
      </c>
      <c r="F370" s="1" t="s">
        <v>2002</v>
      </c>
      <c r="G370" s="1" t="s">
        <v>6418</v>
      </c>
    </row>
    <row r="371" spans="1:7" ht="15.6" x14ac:dyDescent="0.3">
      <c r="A371" s="1" t="s">
        <v>2001</v>
      </c>
      <c r="B371" s="1" t="s">
        <v>4714</v>
      </c>
      <c r="C371" s="1" t="s">
        <v>4383</v>
      </c>
      <c r="D371" s="1" t="s">
        <v>4715</v>
      </c>
      <c r="F371" s="1" t="s">
        <v>2001</v>
      </c>
      <c r="G371" s="1" t="s">
        <v>6419</v>
      </c>
    </row>
    <row r="372" spans="1:7" ht="15.6" x14ac:dyDescent="0.3">
      <c r="A372" s="1" t="s">
        <v>2000</v>
      </c>
      <c r="B372" s="1" t="s">
        <v>2795</v>
      </c>
      <c r="C372" s="1" t="s">
        <v>4381</v>
      </c>
      <c r="D372" s="1" t="s">
        <v>4716</v>
      </c>
      <c r="F372" s="1" t="s">
        <v>2000</v>
      </c>
      <c r="G372" s="1" t="s">
        <v>6420</v>
      </c>
    </row>
    <row r="373" spans="1:7" ht="15.6" x14ac:dyDescent="0.3">
      <c r="A373" s="1" t="s">
        <v>1999</v>
      </c>
      <c r="B373" s="1" t="s">
        <v>2796</v>
      </c>
      <c r="C373" s="1" t="s">
        <v>4383</v>
      </c>
      <c r="D373" s="1" t="s">
        <v>4717</v>
      </c>
      <c r="F373" s="1" t="s">
        <v>1999</v>
      </c>
      <c r="G373" s="1" t="s">
        <v>6421</v>
      </c>
    </row>
    <row r="374" spans="1:7" ht="15.6" x14ac:dyDescent="0.3">
      <c r="A374" s="1" t="s">
        <v>1998</v>
      </c>
      <c r="B374" s="1" t="s">
        <v>2797</v>
      </c>
      <c r="C374" s="1" t="s">
        <v>4381</v>
      </c>
      <c r="D374" s="1" t="s">
        <v>4718</v>
      </c>
      <c r="F374" s="1" t="s">
        <v>1998</v>
      </c>
      <c r="G374" s="1" t="s">
        <v>6422</v>
      </c>
    </row>
    <row r="375" spans="1:7" ht="15.6" x14ac:dyDescent="0.3">
      <c r="A375" s="1" t="s">
        <v>1997</v>
      </c>
      <c r="B375" s="1" t="s">
        <v>2798</v>
      </c>
      <c r="C375" s="1" t="s">
        <v>4381</v>
      </c>
      <c r="D375" s="1" t="s">
        <v>4643</v>
      </c>
      <c r="F375" s="1" t="s">
        <v>1997</v>
      </c>
      <c r="G375" s="1" t="s">
        <v>6423</v>
      </c>
    </row>
    <row r="376" spans="1:7" ht="15.6" x14ac:dyDescent="0.3">
      <c r="A376" s="1" t="s">
        <v>1996</v>
      </c>
      <c r="B376" s="1" t="s">
        <v>2799</v>
      </c>
      <c r="C376" s="1" t="s">
        <v>4381</v>
      </c>
      <c r="D376" s="1" t="s">
        <v>4719</v>
      </c>
      <c r="F376" s="1" t="s">
        <v>1996</v>
      </c>
      <c r="G376" s="1" t="s">
        <v>6424</v>
      </c>
    </row>
    <row r="377" spans="1:7" ht="15.6" x14ac:dyDescent="0.3">
      <c r="A377" s="1" t="s">
        <v>1995</v>
      </c>
      <c r="B377" s="1" t="s">
        <v>2800</v>
      </c>
      <c r="C377" s="1" t="s">
        <v>4383</v>
      </c>
      <c r="D377" s="1" t="s">
        <v>4720</v>
      </c>
      <c r="F377" s="1" t="s">
        <v>1995</v>
      </c>
      <c r="G377" s="1" t="s">
        <v>6425</v>
      </c>
    </row>
    <row r="378" spans="1:7" ht="15.6" x14ac:dyDescent="0.3">
      <c r="A378" s="1" t="s">
        <v>1994</v>
      </c>
      <c r="B378" s="1" t="s">
        <v>2801</v>
      </c>
      <c r="C378" s="1" t="s">
        <v>4383</v>
      </c>
      <c r="D378" s="1" t="s">
        <v>4530</v>
      </c>
      <c r="F378" s="1" t="s">
        <v>1994</v>
      </c>
      <c r="G378" s="1" t="s">
        <v>6426</v>
      </c>
    </row>
    <row r="379" spans="1:7" ht="15.6" x14ac:dyDescent="0.3">
      <c r="A379" s="1" t="s">
        <v>1993</v>
      </c>
      <c r="B379" s="1" t="s">
        <v>2802</v>
      </c>
      <c r="C379" s="1" t="s">
        <v>4381</v>
      </c>
      <c r="D379" s="1" t="s">
        <v>4721</v>
      </c>
      <c r="F379" s="1" t="s">
        <v>1993</v>
      </c>
      <c r="G379" s="1" t="s">
        <v>6427</v>
      </c>
    </row>
    <row r="380" spans="1:7" ht="15.6" x14ac:dyDescent="0.3">
      <c r="A380" s="1" t="s">
        <v>1992</v>
      </c>
      <c r="B380" s="1" t="s">
        <v>2803</v>
      </c>
      <c r="C380" s="1" t="s">
        <v>4381</v>
      </c>
      <c r="D380" s="1" t="s">
        <v>4565</v>
      </c>
      <c r="F380" s="1" t="s">
        <v>1992</v>
      </c>
      <c r="G380" s="1" t="s">
        <v>6428</v>
      </c>
    </row>
    <row r="381" spans="1:7" ht="15.6" x14ac:dyDescent="0.3">
      <c r="A381" s="1" t="s">
        <v>1991</v>
      </c>
      <c r="B381" s="1" t="s">
        <v>2804</v>
      </c>
      <c r="C381" s="1" t="s">
        <v>4383</v>
      </c>
      <c r="D381" s="1" t="s">
        <v>4722</v>
      </c>
      <c r="F381" s="1" t="s">
        <v>1991</v>
      </c>
      <c r="G381" s="1" t="s">
        <v>6429</v>
      </c>
    </row>
    <row r="382" spans="1:7" ht="15.6" x14ac:dyDescent="0.3">
      <c r="A382" s="1" t="s">
        <v>1990</v>
      </c>
      <c r="B382" s="1" t="s">
        <v>2805</v>
      </c>
      <c r="C382" s="1" t="s">
        <v>4381</v>
      </c>
      <c r="D382" s="1" t="s">
        <v>4723</v>
      </c>
      <c r="F382" s="1" t="s">
        <v>1990</v>
      </c>
      <c r="G382" s="1" t="s">
        <v>6430</v>
      </c>
    </row>
    <row r="383" spans="1:7" ht="15.6" x14ac:dyDescent="0.3">
      <c r="A383" s="1" t="s">
        <v>1989</v>
      </c>
      <c r="B383" s="1" t="s">
        <v>2806</v>
      </c>
      <c r="C383" s="1" t="s">
        <v>4383</v>
      </c>
      <c r="D383" s="1" t="s">
        <v>4389</v>
      </c>
      <c r="F383" s="1" t="s">
        <v>1989</v>
      </c>
      <c r="G383" s="1" t="s">
        <v>6431</v>
      </c>
    </row>
    <row r="384" spans="1:7" ht="15.6" x14ac:dyDescent="0.3">
      <c r="A384" s="1" t="s">
        <v>1988</v>
      </c>
      <c r="B384" s="1" t="s">
        <v>2807</v>
      </c>
      <c r="C384" s="1" t="s">
        <v>4383</v>
      </c>
      <c r="D384" s="1" t="s">
        <v>4598</v>
      </c>
      <c r="F384" s="1" t="s">
        <v>1988</v>
      </c>
      <c r="G384" s="1" t="s">
        <v>6432</v>
      </c>
    </row>
    <row r="385" spans="1:7" ht="15.6" x14ac:dyDescent="0.3">
      <c r="A385" s="1" t="s">
        <v>1987</v>
      </c>
      <c r="B385" s="1" t="s">
        <v>2808</v>
      </c>
      <c r="C385" s="1" t="s">
        <v>4381</v>
      </c>
      <c r="D385" s="1" t="s">
        <v>4457</v>
      </c>
      <c r="F385" s="1" t="s">
        <v>1987</v>
      </c>
      <c r="G385" s="1" t="s">
        <v>6433</v>
      </c>
    </row>
    <row r="386" spans="1:7" ht="15.6" x14ac:dyDescent="0.3">
      <c r="A386" s="1" t="s">
        <v>1986</v>
      </c>
      <c r="B386" s="1" t="s">
        <v>2809</v>
      </c>
      <c r="C386" s="1" t="s">
        <v>4383</v>
      </c>
      <c r="D386" s="1" t="s">
        <v>4724</v>
      </c>
      <c r="F386" s="1" t="s">
        <v>1986</v>
      </c>
      <c r="G386" s="1" t="s">
        <v>6434</v>
      </c>
    </row>
    <row r="387" spans="1:7" ht="15.6" x14ac:dyDescent="0.3">
      <c r="A387" s="1" t="s">
        <v>1985</v>
      </c>
      <c r="B387" s="1" t="s">
        <v>2810</v>
      </c>
      <c r="C387" s="1" t="s">
        <v>4383</v>
      </c>
      <c r="D387" s="1" t="s">
        <v>4725</v>
      </c>
      <c r="F387" s="1" t="s">
        <v>1985</v>
      </c>
      <c r="G387" s="1" t="s">
        <v>6435</v>
      </c>
    </row>
    <row r="388" spans="1:7" ht="15.6" x14ac:dyDescent="0.3">
      <c r="A388" s="1" t="s">
        <v>1984</v>
      </c>
      <c r="B388" s="1" t="s">
        <v>2811</v>
      </c>
      <c r="C388" s="1" t="s">
        <v>4381</v>
      </c>
      <c r="D388" s="1" t="s">
        <v>4726</v>
      </c>
      <c r="F388" s="1" t="s">
        <v>1984</v>
      </c>
      <c r="G388" s="1" t="s">
        <v>6436</v>
      </c>
    </row>
    <row r="389" spans="1:7" ht="15.6" x14ac:dyDescent="0.3">
      <c r="A389" s="1" t="s">
        <v>1983</v>
      </c>
      <c r="B389" s="1" t="s">
        <v>2812</v>
      </c>
      <c r="C389" s="1" t="s">
        <v>4383</v>
      </c>
      <c r="D389" s="1" t="s">
        <v>4727</v>
      </c>
      <c r="F389" s="1" t="s">
        <v>1983</v>
      </c>
      <c r="G389" s="1" t="s">
        <v>6437</v>
      </c>
    </row>
    <row r="390" spans="1:7" ht="15.6" x14ac:dyDescent="0.3">
      <c r="A390" s="1" t="s">
        <v>1982</v>
      </c>
      <c r="B390" s="1" t="s">
        <v>2813</v>
      </c>
      <c r="C390" s="1" t="s">
        <v>4381</v>
      </c>
      <c r="D390" s="1" t="s">
        <v>4663</v>
      </c>
      <c r="F390" s="1" t="s">
        <v>1982</v>
      </c>
      <c r="G390" s="1" t="s">
        <v>6438</v>
      </c>
    </row>
    <row r="391" spans="1:7" ht="15.6" x14ac:dyDescent="0.3">
      <c r="A391" s="1" t="s">
        <v>1981</v>
      </c>
      <c r="B391" s="1" t="s">
        <v>2814</v>
      </c>
      <c r="C391" s="1" t="s">
        <v>4381</v>
      </c>
      <c r="D391" s="1" t="s">
        <v>4728</v>
      </c>
      <c r="F391" s="1" t="s">
        <v>1981</v>
      </c>
      <c r="G391" s="1" t="s">
        <v>6439</v>
      </c>
    </row>
    <row r="392" spans="1:7" ht="15.6" x14ac:dyDescent="0.3">
      <c r="A392" s="1" t="s">
        <v>1980</v>
      </c>
      <c r="B392" s="1" t="s">
        <v>2815</v>
      </c>
      <c r="C392" s="1" t="s">
        <v>4383</v>
      </c>
      <c r="D392" s="1" t="s">
        <v>4729</v>
      </c>
      <c r="F392" s="1" t="s">
        <v>1980</v>
      </c>
      <c r="G392" s="1" t="s">
        <v>6440</v>
      </c>
    </row>
    <row r="393" spans="1:7" ht="15.6" x14ac:dyDescent="0.3">
      <c r="A393" s="1" t="s">
        <v>1979</v>
      </c>
      <c r="B393" s="1" t="s">
        <v>2816</v>
      </c>
      <c r="C393" s="1" t="s">
        <v>4383</v>
      </c>
      <c r="D393" s="1" t="s">
        <v>4432</v>
      </c>
      <c r="F393" s="1" t="s">
        <v>1979</v>
      </c>
      <c r="G393" s="1" t="s">
        <v>6441</v>
      </c>
    </row>
    <row r="394" spans="1:7" ht="15.6" x14ac:dyDescent="0.3">
      <c r="A394" s="1" t="s">
        <v>1978</v>
      </c>
      <c r="B394" s="1" t="s">
        <v>2817</v>
      </c>
      <c r="C394" s="1" t="s">
        <v>4381</v>
      </c>
      <c r="D394" s="1" t="s">
        <v>4730</v>
      </c>
      <c r="F394" s="1" t="s">
        <v>1978</v>
      </c>
      <c r="G394" s="1" t="s">
        <v>6442</v>
      </c>
    </row>
    <row r="395" spans="1:7" ht="15.6" x14ac:dyDescent="0.3">
      <c r="A395" s="1" t="s">
        <v>1977</v>
      </c>
      <c r="B395" s="1" t="s">
        <v>2639</v>
      </c>
      <c r="C395" s="1" t="s">
        <v>4383</v>
      </c>
      <c r="D395" s="1" t="s">
        <v>4731</v>
      </c>
      <c r="F395" s="1" t="s">
        <v>1977</v>
      </c>
      <c r="G395" s="1" t="s">
        <v>6443</v>
      </c>
    </row>
    <row r="396" spans="1:7" ht="15.6" x14ac:dyDescent="0.3">
      <c r="A396" s="1" t="s">
        <v>1976</v>
      </c>
      <c r="B396" s="1" t="s">
        <v>2818</v>
      </c>
      <c r="C396" s="1" t="s">
        <v>4381</v>
      </c>
      <c r="D396" s="1" t="s">
        <v>4732</v>
      </c>
      <c r="F396" s="1" t="s">
        <v>1976</v>
      </c>
      <c r="G396" s="1" t="s">
        <v>6444</v>
      </c>
    </row>
    <row r="397" spans="1:7" ht="15.6" x14ac:dyDescent="0.3">
      <c r="A397" s="1" t="s">
        <v>1975</v>
      </c>
      <c r="B397" s="1" t="s">
        <v>2819</v>
      </c>
      <c r="C397" s="1" t="s">
        <v>4381</v>
      </c>
      <c r="D397" s="1" t="s">
        <v>4733</v>
      </c>
      <c r="F397" s="1" t="s">
        <v>1975</v>
      </c>
      <c r="G397" s="1" t="s">
        <v>6445</v>
      </c>
    </row>
    <row r="398" spans="1:7" ht="15.6" x14ac:dyDescent="0.3">
      <c r="A398" s="1" t="s">
        <v>1974</v>
      </c>
      <c r="B398" s="1" t="s">
        <v>2820</v>
      </c>
      <c r="C398" s="1" t="s">
        <v>4381</v>
      </c>
      <c r="D398" s="1" t="s">
        <v>4734</v>
      </c>
      <c r="F398" s="1" t="s">
        <v>1974</v>
      </c>
      <c r="G398" s="1" t="s">
        <v>6446</v>
      </c>
    </row>
    <row r="399" spans="1:7" ht="15.6" x14ac:dyDescent="0.3">
      <c r="A399" s="1" t="s">
        <v>1973</v>
      </c>
      <c r="B399" s="1" t="s">
        <v>2821</v>
      </c>
      <c r="C399" s="1" t="s">
        <v>4383</v>
      </c>
      <c r="D399" s="1" t="s">
        <v>4735</v>
      </c>
      <c r="F399" s="1" t="s">
        <v>1973</v>
      </c>
      <c r="G399" s="1" t="s">
        <v>6447</v>
      </c>
    </row>
    <row r="400" spans="1:7" ht="15.6" x14ac:dyDescent="0.3">
      <c r="A400" s="1" t="s">
        <v>1972</v>
      </c>
      <c r="B400" s="1" t="s">
        <v>2822</v>
      </c>
      <c r="C400" s="1" t="s">
        <v>4381</v>
      </c>
      <c r="D400" s="1" t="s">
        <v>4468</v>
      </c>
      <c r="F400" s="1" t="s">
        <v>1972</v>
      </c>
      <c r="G400" s="1" t="s">
        <v>6448</v>
      </c>
    </row>
    <row r="401" spans="1:7" ht="15.6" x14ac:dyDescent="0.3">
      <c r="A401" s="1" t="s">
        <v>1971</v>
      </c>
      <c r="B401" s="1" t="s">
        <v>2823</v>
      </c>
      <c r="C401" s="1" t="s">
        <v>4381</v>
      </c>
      <c r="D401" s="1" t="s">
        <v>4736</v>
      </c>
      <c r="F401" s="1" t="s">
        <v>1971</v>
      </c>
      <c r="G401" s="1" t="s">
        <v>6449</v>
      </c>
    </row>
    <row r="402" spans="1:7" ht="15.6" x14ac:dyDescent="0.3">
      <c r="A402" s="1" t="s">
        <v>1970</v>
      </c>
      <c r="B402" s="1" t="s">
        <v>2824</v>
      </c>
      <c r="C402" s="1" t="s">
        <v>4383</v>
      </c>
      <c r="D402" s="1" t="s">
        <v>4737</v>
      </c>
      <c r="F402" s="1" t="s">
        <v>1970</v>
      </c>
      <c r="G402" s="1" t="s">
        <v>6450</v>
      </c>
    </row>
    <row r="403" spans="1:7" ht="15.6" x14ac:dyDescent="0.3">
      <c r="A403" s="1" t="s">
        <v>1969</v>
      </c>
      <c r="B403" s="1" t="s">
        <v>2825</v>
      </c>
      <c r="C403" s="1" t="s">
        <v>4381</v>
      </c>
      <c r="D403" s="1" t="s">
        <v>4738</v>
      </c>
      <c r="F403" s="1" t="s">
        <v>1969</v>
      </c>
      <c r="G403" s="1" t="s">
        <v>6451</v>
      </c>
    </row>
    <row r="404" spans="1:7" ht="15.6" x14ac:dyDescent="0.3">
      <c r="A404" s="1" t="s">
        <v>1968</v>
      </c>
      <c r="B404" s="1" t="s">
        <v>2826</v>
      </c>
      <c r="C404" s="1" t="s">
        <v>4381</v>
      </c>
      <c r="D404" s="1" t="s">
        <v>4739</v>
      </c>
      <c r="F404" s="1" t="s">
        <v>1968</v>
      </c>
      <c r="G404" s="1" t="s">
        <v>6452</v>
      </c>
    </row>
    <row r="405" spans="1:7" ht="15.6" x14ac:dyDescent="0.3">
      <c r="A405" s="1" t="s">
        <v>1967</v>
      </c>
      <c r="B405" s="1" t="s">
        <v>2827</v>
      </c>
      <c r="C405" s="1" t="s">
        <v>4383</v>
      </c>
      <c r="D405" s="1" t="s">
        <v>4740</v>
      </c>
      <c r="F405" s="1" t="s">
        <v>1967</v>
      </c>
      <c r="G405" s="1" t="s">
        <v>6453</v>
      </c>
    </row>
    <row r="406" spans="1:7" ht="15.6" x14ac:dyDescent="0.3">
      <c r="A406" s="1" t="s">
        <v>1966</v>
      </c>
      <c r="B406" s="1" t="s">
        <v>2828</v>
      </c>
      <c r="C406" s="1" t="s">
        <v>4383</v>
      </c>
      <c r="D406" s="1" t="s">
        <v>4741</v>
      </c>
      <c r="F406" s="1" t="s">
        <v>1966</v>
      </c>
      <c r="G406" s="1" t="s">
        <v>6454</v>
      </c>
    </row>
    <row r="407" spans="1:7" ht="15.6" x14ac:dyDescent="0.3">
      <c r="A407" s="1" t="s">
        <v>1965</v>
      </c>
      <c r="B407" s="1" t="s">
        <v>2829</v>
      </c>
      <c r="C407" s="1" t="s">
        <v>4383</v>
      </c>
      <c r="D407" s="1" t="s">
        <v>4742</v>
      </c>
      <c r="F407" s="1" t="s">
        <v>1965</v>
      </c>
      <c r="G407" s="1" t="s">
        <v>6455</v>
      </c>
    </row>
    <row r="408" spans="1:7" ht="15.6" x14ac:dyDescent="0.3">
      <c r="A408" s="1" t="s">
        <v>1964</v>
      </c>
      <c r="B408" s="1" t="s">
        <v>2830</v>
      </c>
      <c r="C408" s="1" t="s">
        <v>4383</v>
      </c>
      <c r="D408" s="1" t="s">
        <v>4743</v>
      </c>
      <c r="F408" s="1" t="s">
        <v>1964</v>
      </c>
      <c r="G408" s="1" t="s">
        <v>6456</v>
      </c>
    </row>
    <row r="409" spans="1:7" ht="15.6" x14ac:dyDescent="0.3">
      <c r="A409" s="1" t="s">
        <v>1963</v>
      </c>
      <c r="B409" s="1" t="s">
        <v>2831</v>
      </c>
      <c r="C409" s="1" t="s">
        <v>4383</v>
      </c>
      <c r="D409" s="1" t="s">
        <v>4744</v>
      </c>
      <c r="F409" s="1" t="s">
        <v>1963</v>
      </c>
      <c r="G409" s="1" t="s">
        <v>6457</v>
      </c>
    </row>
    <row r="410" spans="1:7" ht="15.6" x14ac:dyDescent="0.3">
      <c r="A410" s="1" t="s">
        <v>1962</v>
      </c>
      <c r="B410" s="1" t="s">
        <v>2734</v>
      </c>
      <c r="C410" s="1" t="s">
        <v>4383</v>
      </c>
      <c r="D410" s="1" t="s">
        <v>4745</v>
      </c>
      <c r="F410" s="1" t="s">
        <v>1962</v>
      </c>
      <c r="G410" s="1" t="s">
        <v>6458</v>
      </c>
    </row>
    <row r="411" spans="1:7" ht="15.6" x14ac:dyDescent="0.3">
      <c r="A411" s="1" t="s">
        <v>1961</v>
      </c>
      <c r="B411" s="1" t="s">
        <v>2832</v>
      </c>
      <c r="C411" s="1" t="s">
        <v>4381</v>
      </c>
      <c r="D411" s="1" t="s">
        <v>4746</v>
      </c>
      <c r="F411" s="1" t="s">
        <v>1961</v>
      </c>
      <c r="G411" s="1" t="s">
        <v>6459</v>
      </c>
    </row>
    <row r="412" spans="1:7" ht="15.6" x14ac:dyDescent="0.3">
      <c r="A412" s="1" t="s">
        <v>1960</v>
      </c>
      <c r="B412" s="1" t="s">
        <v>2833</v>
      </c>
      <c r="C412" s="1" t="s">
        <v>4381</v>
      </c>
      <c r="D412" s="1" t="s">
        <v>4747</v>
      </c>
      <c r="F412" s="1" t="s">
        <v>1960</v>
      </c>
      <c r="G412" s="1" t="s">
        <v>6460</v>
      </c>
    </row>
    <row r="413" spans="1:7" ht="15.6" x14ac:dyDescent="0.3">
      <c r="A413" s="1" t="s">
        <v>1959</v>
      </c>
      <c r="B413" s="1" t="s">
        <v>2834</v>
      </c>
      <c r="C413" s="1" t="s">
        <v>4383</v>
      </c>
      <c r="D413" s="1" t="s">
        <v>4748</v>
      </c>
      <c r="F413" s="1" t="s">
        <v>1959</v>
      </c>
      <c r="G413" s="1" t="s">
        <v>6461</v>
      </c>
    </row>
    <row r="414" spans="1:7" ht="15.6" x14ac:dyDescent="0.3">
      <c r="A414" s="1" t="s">
        <v>1958</v>
      </c>
      <c r="B414" s="1" t="s">
        <v>2835</v>
      </c>
      <c r="C414" s="1" t="s">
        <v>4381</v>
      </c>
      <c r="D414" s="1" t="s">
        <v>4749</v>
      </c>
      <c r="F414" s="1" t="s">
        <v>1958</v>
      </c>
      <c r="G414" s="1" t="s">
        <v>6462</v>
      </c>
    </row>
    <row r="415" spans="1:7" ht="15.6" x14ac:dyDescent="0.3">
      <c r="A415" s="1" t="s">
        <v>1957</v>
      </c>
      <c r="B415" s="1" t="s">
        <v>2836</v>
      </c>
      <c r="C415" s="1" t="s">
        <v>4381</v>
      </c>
      <c r="D415" s="1" t="s">
        <v>4750</v>
      </c>
      <c r="F415" s="1" t="s">
        <v>1957</v>
      </c>
      <c r="G415" s="1" t="s">
        <v>6463</v>
      </c>
    </row>
    <row r="416" spans="1:7" ht="15.6" x14ac:dyDescent="0.3">
      <c r="A416" s="1" t="s">
        <v>1956</v>
      </c>
      <c r="B416" s="1" t="s">
        <v>2837</v>
      </c>
      <c r="C416" s="1" t="s">
        <v>4383</v>
      </c>
      <c r="D416" s="1" t="s">
        <v>4751</v>
      </c>
      <c r="F416" s="1" t="s">
        <v>1956</v>
      </c>
      <c r="G416" s="1" t="s">
        <v>6464</v>
      </c>
    </row>
    <row r="417" spans="1:7" ht="15.6" x14ac:dyDescent="0.3">
      <c r="A417" s="1" t="s">
        <v>1955</v>
      </c>
      <c r="B417" s="1" t="s">
        <v>2838</v>
      </c>
      <c r="C417" s="1" t="s">
        <v>4383</v>
      </c>
      <c r="D417" s="1" t="s">
        <v>4389</v>
      </c>
      <c r="F417" s="1" t="s">
        <v>1955</v>
      </c>
      <c r="G417" s="1" t="s">
        <v>6465</v>
      </c>
    </row>
    <row r="418" spans="1:7" ht="15.6" x14ac:dyDescent="0.3">
      <c r="A418" s="1" t="s">
        <v>1954</v>
      </c>
      <c r="B418" s="1" t="s">
        <v>2839</v>
      </c>
      <c r="C418" s="1" t="s">
        <v>4381</v>
      </c>
      <c r="D418" s="1" t="s">
        <v>4752</v>
      </c>
      <c r="F418" s="1" t="s">
        <v>1954</v>
      </c>
      <c r="G418" s="1" t="s">
        <v>6466</v>
      </c>
    </row>
    <row r="419" spans="1:7" ht="15.6" x14ac:dyDescent="0.3">
      <c r="A419" s="1" t="s">
        <v>1953</v>
      </c>
      <c r="B419" s="1" t="s">
        <v>2840</v>
      </c>
      <c r="C419" s="1" t="s">
        <v>4381</v>
      </c>
      <c r="D419" s="1" t="s">
        <v>4690</v>
      </c>
      <c r="F419" s="1" t="s">
        <v>1953</v>
      </c>
      <c r="G419" s="1" t="s">
        <v>6467</v>
      </c>
    </row>
    <row r="420" spans="1:7" ht="15.6" x14ac:dyDescent="0.3">
      <c r="A420" s="1" t="s">
        <v>1952</v>
      </c>
      <c r="B420" s="1" t="s">
        <v>2841</v>
      </c>
      <c r="C420" s="1" t="s">
        <v>4381</v>
      </c>
      <c r="D420" s="1" t="s">
        <v>4753</v>
      </c>
      <c r="F420" s="1" t="s">
        <v>1952</v>
      </c>
      <c r="G420" s="1" t="s">
        <v>6468</v>
      </c>
    </row>
    <row r="421" spans="1:7" ht="15.6" x14ac:dyDescent="0.3">
      <c r="A421" s="1" t="s">
        <v>1951</v>
      </c>
      <c r="B421" s="1" t="s">
        <v>2842</v>
      </c>
      <c r="C421" s="1" t="s">
        <v>4381</v>
      </c>
      <c r="D421" s="1" t="s">
        <v>4754</v>
      </c>
      <c r="F421" s="1" t="s">
        <v>1951</v>
      </c>
      <c r="G421" s="1" t="s">
        <v>6469</v>
      </c>
    </row>
    <row r="422" spans="1:7" ht="15.6" x14ac:dyDescent="0.3">
      <c r="A422" s="1" t="s">
        <v>1950</v>
      </c>
      <c r="B422" s="1" t="s">
        <v>2843</v>
      </c>
      <c r="C422" s="1" t="s">
        <v>4383</v>
      </c>
      <c r="D422" s="1" t="s">
        <v>4755</v>
      </c>
      <c r="F422" s="1" t="s">
        <v>1950</v>
      </c>
      <c r="G422" s="1" t="s">
        <v>6470</v>
      </c>
    </row>
    <row r="423" spans="1:7" ht="15.6" x14ac:dyDescent="0.3">
      <c r="A423" s="1" t="s">
        <v>1949</v>
      </c>
      <c r="B423" s="1" t="s">
        <v>2541</v>
      </c>
      <c r="C423" s="1" t="s">
        <v>4381</v>
      </c>
      <c r="D423" s="1" t="s">
        <v>4756</v>
      </c>
      <c r="F423" s="1" t="s">
        <v>1949</v>
      </c>
      <c r="G423" s="1" t="s">
        <v>6471</v>
      </c>
    </row>
    <row r="424" spans="1:7" ht="15.6" x14ac:dyDescent="0.3">
      <c r="A424" s="1" t="s">
        <v>1948</v>
      </c>
      <c r="B424" s="1" t="s">
        <v>2844</v>
      </c>
      <c r="C424" s="1" t="s">
        <v>4381</v>
      </c>
      <c r="D424" s="1" t="s">
        <v>4757</v>
      </c>
      <c r="F424" s="1" t="s">
        <v>1948</v>
      </c>
      <c r="G424" s="1" t="s">
        <v>6472</v>
      </c>
    </row>
    <row r="425" spans="1:7" ht="15.6" x14ac:dyDescent="0.3">
      <c r="A425" s="1" t="s">
        <v>1947</v>
      </c>
      <c r="B425" s="1" t="s">
        <v>2845</v>
      </c>
      <c r="C425" s="1" t="s">
        <v>4381</v>
      </c>
      <c r="D425" s="1" t="s">
        <v>4758</v>
      </c>
      <c r="F425" s="1" t="s">
        <v>1947</v>
      </c>
      <c r="G425" s="1" t="s">
        <v>6473</v>
      </c>
    </row>
    <row r="426" spans="1:7" ht="15.6" x14ac:dyDescent="0.3">
      <c r="A426" s="1" t="s">
        <v>1946</v>
      </c>
      <c r="B426" s="1" t="s">
        <v>2846</v>
      </c>
      <c r="C426" s="1" t="s">
        <v>4383</v>
      </c>
      <c r="D426" s="1" t="s">
        <v>4750</v>
      </c>
      <c r="F426" s="1" t="s">
        <v>1946</v>
      </c>
      <c r="G426" s="1" t="s">
        <v>6474</v>
      </c>
    </row>
    <row r="427" spans="1:7" ht="15.6" x14ac:dyDescent="0.3">
      <c r="A427" s="1" t="s">
        <v>1945</v>
      </c>
      <c r="B427" s="1" t="s">
        <v>2847</v>
      </c>
      <c r="C427" s="1" t="s">
        <v>4383</v>
      </c>
      <c r="D427" s="1" t="s">
        <v>4575</v>
      </c>
      <c r="F427" s="1" t="s">
        <v>1945</v>
      </c>
      <c r="G427" s="1" t="s">
        <v>6475</v>
      </c>
    </row>
    <row r="428" spans="1:7" ht="15.6" x14ac:dyDescent="0.3">
      <c r="A428" s="1" t="s">
        <v>1944</v>
      </c>
      <c r="B428" s="1" t="s">
        <v>2848</v>
      </c>
      <c r="C428" s="1" t="s">
        <v>4381</v>
      </c>
      <c r="D428" s="1" t="s">
        <v>4759</v>
      </c>
      <c r="F428" s="1" t="s">
        <v>1944</v>
      </c>
      <c r="G428" s="1" t="s">
        <v>6476</v>
      </c>
    </row>
    <row r="429" spans="1:7" ht="15.6" x14ac:dyDescent="0.3">
      <c r="A429" s="1" t="s">
        <v>1943</v>
      </c>
      <c r="B429" s="1" t="s">
        <v>2849</v>
      </c>
      <c r="C429" s="1" t="s">
        <v>4381</v>
      </c>
      <c r="D429" s="1" t="s">
        <v>4760</v>
      </c>
      <c r="F429" s="1" t="s">
        <v>1943</v>
      </c>
      <c r="G429" s="1" t="s">
        <v>6477</v>
      </c>
    </row>
    <row r="430" spans="1:7" ht="15.6" x14ac:dyDescent="0.3">
      <c r="A430" s="1" t="s">
        <v>1942</v>
      </c>
      <c r="B430" s="1" t="s">
        <v>2850</v>
      </c>
      <c r="C430" s="1" t="s">
        <v>4381</v>
      </c>
      <c r="D430" s="1" t="s">
        <v>4460</v>
      </c>
      <c r="F430" s="1" t="s">
        <v>1942</v>
      </c>
      <c r="G430" s="1" t="s">
        <v>6478</v>
      </c>
    </row>
    <row r="431" spans="1:7" ht="15.6" x14ac:dyDescent="0.3">
      <c r="A431" s="1" t="s">
        <v>1941</v>
      </c>
      <c r="B431" s="1" t="s">
        <v>2851</v>
      </c>
      <c r="C431" s="1" t="s">
        <v>4381</v>
      </c>
      <c r="D431" s="1" t="s">
        <v>4761</v>
      </c>
      <c r="F431" s="1" t="s">
        <v>1941</v>
      </c>
      <c r="G431" s="1" t="s">
        <v>6479</v>
      </c>
    </row>
    <row r="432" spans="1:7" ht="15.6" x14ac:dyDescent="0.3">
      <c r="A432" s="1" t="s">
        <v>1940</v>
      </c>
      <c r="B432" s="1" t="s">
        <v>2852</v>
      </c>
      <c r="C432" s="1" t="s">
        <v>4381</v>
      </c>
      <c r="D432" s="1" t="s">
        <v>4762</v>
      </c>
      <c r="F432" s="1" t="s">
        <v>1940</v>
      </c>
      <c r="G432" s="1" t="s">
        <v>6480</v>
      </c>
    </row>
    <row r="433" spans="1:7" ht="15.6" x14ac:dyDescent="0.3">
      <c r="A433" s="1" t="s">
        <v>1939</v>
      </c>
      <c r="B433" s="1" t="s">
        <v>2853</v>
      </c>
      <c r="C433" s="1" t="s">
        <v>4381</v>
      </c>
      <c r="D433" s="1" t="s">
        <v>4763</v>
      </c>
      <c r="F433" s="1" t="s">
        <v>1939</v>
      </c>
      <c r="G433" s="1" t="s">
        <v>6481</v>
      </c>
    </row>
    <row r="434" spans="1:7" ht="15.6" x14ac:dyDescent="0.3">
      <c r="A434" s="1" t="s">
        <v>1938</v>
      </c>
      <c r="B434" s="1" t="s">
        <v>2854</v>
      </c>
      <c r="C434" s="1" t="s">
        <v>4383</v>
      </c>
      <c r="D434" s="1" t="s">
        <v>4743</v>
      </c>
      <c r="F434" s="1" t="s">
        <v>1938</v>
      </c>
      <c r="G434" s="1" t="s">
        <v>6482</v>
      </c>
    </row>
    <row r="435" spans="1:7" ht="15.6" x14ac:dyDescent="0.3">
      <c r="A435" s="1" t="s">
        <v>1937</v>
      </c>
      <c r="B435" s="1" t="s">
        <v>2855</v>
      </c>
      <c r="C435" s="1" t="s">
        <v>4381</v>
      </c>
      <c r="D435" s="1" t="s">
        <v>4468</v>
      </c>
      <c r="F435" s="1" t="s">
        <v>1937</v>
      </c>
      <c r="G435" s="1" t="s">
        <v>6483</v>
      </c>
    </row>
    <row r="436" spans="1:7" ht="15.6" x14ac:dyDescent="0.3">
      <c r="A436" s="1" t="s">
        <v>1936</v>
      </c>
      <c r="B436" s="1" t="s">
        <v>2856</v>
      </c>
      <c r="C436" s="1" t="s">
        <v>4383</v>
      </c>
      <c r="D436" s="1" t="s">
        <v>4764</v>
      </c>
      <c r="F436" s="1" t="s">
        <v>1936</v>
      </c>
      <c r="G436" s="1" t="s">
        <v>6484</v>
      </c>
    </row>
    <row r="437" spans="1:7" ht="15.6" x14ac:dyDescent="0.3">
      <c r="A437" s="1" t="s">
        <v>1935</v>
      </c>
      <c r="B437" s="1" t="s">
        <v>2857</v>
      </c>
      <c r="C437" s="1" t="s">
        <v>4383</v>
      </c>
      <c r="D437" s="1" t="s">
        <v>4765</v>
      </c>
      <c r="F437" s="1" t="s">
        <v>1935</v>
      </c>
      <c r="G437" s="1" t="s">
        <v>6485</v>
      </c>
    </row>
    <row r="438" spans="1:7" ht="15.6" x14ac:dyDescent="0.3">
      <c r="A438" s="1" t="s">
        <v>1934</v>
      </c>
      <c r="B438" s="1" t="s">
        <v>2858</v>
      </c>
      <c r="C438" s="1" t="s">
        <v>4383</v>
      </c>
      <c r="D438" s="1" t="s">
        <v>4766</v>
      </c>
      <c r="F438" s="1" t="s">
        <v>1934</v>
      </c>
      <c r="G438" s="1" t="s">
        <v>6486</v>
      </c>
    </row>
    <row r="439" spans="1:7" ht="15.6" x14ac:dyDescent="0.3">
      <c r="A439" s="1" t="s">
        <v>1933</v>
      </c>
      <c r="B439" s="1" t="s">
        <v>2859</v>
      </c>
      <c r="C439" s="1" t="s">
        <v>4381</v>
      </c>
      <c r="D439" s="1" t="s">
        <v>4709</v>
      </c>
      <c r="F439" s="1" t="s">
        <v>1933</v>
      </c>
      <c r="G439" s="1" t="s">
        <v>6487</v>
      </c>
    </row>
    <row r="440" spans="1:7" ht="15.6" x14ac:dyDescent="0.3">
      <c r="A440" s="1" t="s">
        <v>1932</v>
      </c>
      <c r="B440" s="1" t="s">
        <v>2860</v>
      </c>
      <c r="C440" s="1" t="s">
        <v>4383</v>
      </c>
      <c r="D440" s="1" t="s">
        <v>4767</v>
      </c>
      <c r="F440" s="1" t="s">
        <v>1932</v>
      </c>
      <c r="G440" s="1" t="s">
        <v>6488</v>
      </c>
    </row>
    <row r="441" spans="1:7" ht="15.6" x14ac:dyDescent="0.3">
      <c r="A441" s="1" t="s">
        <v>1931</v>
      </c>
      <c r="B441" s="1" t="s">
        <v>2861</v>
      </c>
      <c r="C441" s="1" t="s">
        <v>4381</v>
      </c>
      <c r="D441" s="1" t="s">
        <v>4768</v>
      </c>
      <c r="F441" s="1" t="s">
        <v>1931</v>
      </c>
      <c r="G441" s="1" t="s">
        <v>6489</v>
      </c>
    </row>
    <row r="442" spans="1:7" ht="15.6" x14ac:dyDescent="0.3">
      <c r="A442" s="1" t="s">
        <v>1930</v>
      </c>
      <c r="B442" s="1" t="s">
        <v>2862</v>
      </c>
      <c r="C442" s="1" t="s">
        <v>4381</v>
      </c>
      <c r="D442" s="1" t="s">
        <v>4769</v>
      </c>
      <c r="F442" s="1" t="s">
        <v>1930</v>
      </c>
      <c r="G442" s="1" t="s">
        <v>6490</v>
      </c>
    </row>
    <row r="443" spans="1:7" ht="15.6" x14ac:dyDescent="0.3">
      <c r="A443" s="1" t="s">
        <v>1929</v>
      </c>
      <c r="B443" s="1" t="s">
        <v>2863</v>
      </c>
      <c r="C443" s="1" t="s">
        <v>4383</v>
      </c>
      <c r="D443" s="1" t="s">
        <v>4770</v>
      </c>
      <c r="F443" s="1" t="s">
        <v>1929</v>
      </c>
      <c r="G443" s="1" t="s">
        <v>6491</v>
      </c>
    </row>
    <row r="444" spans="1:7" ht="15.6" x14ac:dyDescent="0.3">
      <c r="A444" s="1" t="s">
        <v>1928</v>
      </c>
      <c r="B444" s="1" t="s">
        <v>2497</v>
      </c>
      <c r="C444" s="1" t="s">
        <v>4383</v>
      </c>
      <c r="D444" s="1" t="s">
        <v>4771</v>
      </c>
      <c r="F444" s="1" t="s">
        <v>1928</v>
      </c>
      <c r="G444" s="1" t="s">
        <v>6492</v>
      </c>
    </row>
    <row r="445" spans="1:7" ht="15.6" x14ac:dyDescent="0.3">
      <c r="A445" s="1" t="s">
        <v>1927</v>
      </c>
      <c r="B445" s="1" t="s">
        <v>2864</v>
      </c>
      <c r="C445" s="1" t="s">
        <v>4381</v>
      </c>
      <c r="D445" s="1" t="s">
        <v>4772</v>
      </c>
      <c r="F445" s="1" t="s">
        <v>1927</v>
      </c>
      <c r="G445" s="1" t="s">
        <v>6493</v>
      </c>
    </row>
    <row r="446" spans="1:7" ht="15.6" x14ac:dyDescent="0.3">
      <c r="A446" s="1" t="s">
        <v>1926</v>
      </c>
      <c r="B446" s="1" t="s">
        <v>2865</v>
      </c>
      <c r="C446" s="1" t="s">
        <v>4381</v>
      </c>
      <c r="D446" s="1" t="s">
        <v>4773</v>
      </c>
      <c r="F446" s="1" t="s">
        <v>1926</v>
      </c>
      <c r="G446" s="1" t="s">
        <v>6494</v>
      </c>
    </row>
    <row r="447" spans="1:7" ht="15.6" x14ac:dyDescent="0.3">
      <c r="A447" s="1" t="s">
        <v>1925</v>
      </c>
      <c r="B447" s="1" t="s">
        <v>2866</v>
      </c>
      <c r="C447" s="1" t="s">
        <v>4383</v>
      </c>
      <c r="D447" s="1" t="s">
        <v>4678</v>
      </c>
      <c r="F447" s="1" t="s">
        <v>1925</v>
      </c>
      <c r="G447" s="1" t="s">
        <v>6495</v>
      </c>
    </row>
    <row r="448" spans="1:7" ht="15.6" x14ac:dyDescent="0.3">
      <c r="A448" s="1" t="s">
        <v>1924</v>
      </c>
      <c r="B448" s="1" t="s">
        <v>2867</v>
      </c>
      <c r="C448" s="1" t="s">
        <v>4381</v>
      </c>
      <c r="D448" s="1" t="s">
        <v>4774</v>
      </c>
      <c r="F448" s="1" t="s">
        <v>1924</v>
      </c>
      <c r="G448" s="1" t="s">
        <v>6496</v>
      </c>
    </row>
    <row r="449" spans="1:7" ht="15.6" x14ac:dyDescent="0.3">
      <c r="A449" s="1" t="s">
        <v>1923</v>
      </c>
      <c r="B449" s="1" t="s">
        <v>2868</v>
      </c>
      <c r="C449" s="1" t="s">
        <v>4383</v>
      </c>
      <c r="D449" s="1" t="s">
        <v>4775</v>
      </c>
      <c r="F449" s="1" t="s">
        <v>1923</v>
      </c>
      <c r="G449" s="1" t="s">
        <v>6497</v>
      </c>
    </row>
    <row r="450" spans="1:7" ht="15.6" x14ac:dyDescent="0.3">
      <c r="A450" s="1" t="s">
        <v>1922</v>
      </c>
      <c r="B450" s="1" t="s">
        <v>2421</v>
      </c>
      <c r="C450" s="1" t="s">
        <v>4383</v>
      </c>
      <c r="D450" s="1" t="s">
        <v>4776</v>
      </c>
      <c r="F450" s="1" t="s">
        <v>1922</v>
      </c>
      <c r="G450" s="1" t="s">
        <v>6498</v>
      </c>
    </row>
    <row r="451" spans="1:7" ht="15.6" x14ac:dyDescent="0.3">
      <c r="A451" s="1" t="s">
        <v>1921</v>
      </c>
      <c r="B451" s="1" t="s">
        <v>2869</v>
      </c>
      <c r="C451" s="1" t="s">
        <v>4381</v>
      </c>
      <c r="D451" s="1" t="s">
        <v>4777</v>
      </c>
      <c r="F451" s="1" t="s">
        <v>1921</v>
      </c>
      <c r="G451" s="1" t="s">
        <v>6499</v>
      </c>
    </row>
    <row r="452" spans="1:7" ht="15.6" x14ac:dyDescent="0.3">
      <c r="A452" s="1" t="s">
        <v>1920</v>
      </c>
      <c r="B452" s="1" t="s">
        <v>2776</v>
      </c>
      <c r="C452" s="1" t="s">
        <v>4381</v>
      </c>
      <c r="D452" s="1" t="s">
        <v>4778</v>
      </c>
      <c r="F452" s="1" t="s">
        <v>1920</v>
      </c>
      <c r="G452" s="1" t="s">
        <v>6500</v>
      </c>
    </row>
    <row r="453" spans="1:7" ht="15.6" x14ac:dyDescent="0.3">
      <c r="A453" s="1" t="s">
        <v>1919</v>
      </c>
      <c r="B453" s="1" t="s">
        <v>2476</v>
      </c>
      <c r="C453" s="1" t="s">
        <v>4383</v>
      </c>
      <c r="D453" s="1" t="s">
        <v>4779</v>
      </c>
      <c r="F453" s="1" t="s">
        <v>1919</v>
      </c>
      <c r="G453" s="1" t="s">
        <v>6501</v>
      </c>
    </row>
    <row r="454" spans="1:7" ht="15.6" x14ac:dyDescent="0.3">
      <c r="A454" s="1" t="s">
        <v>1918</v>
      </c>
      <c r="B454" s="1" t="s">
        <v>2870</v>
      </c>
      <c r="C454" s="1" t="s">
        <v>4381</v>
      </c>
      <c r="D454" s="1" t="s">
        <v>4780</v>
      </c>
      <c r="F454" s="1" t="s">
        <v>1918</v>
      </c>
      <c r="G454" s="1" t="s">
        <v>6502</v>
      </c>
    </row>
    <row r="455" spans="1:7" ht="15.6" x14ac:dyDescent="0.3">
      <c r="A455" s="1" t="s">
        <v>1917</v>
      </c>
      <c r="B455" s="1" t="s">
        <v>2871</v>
      </c>
      <c r="C455" s="1" t="s">
        <v>4383</v>
      </c>
      <c r="D455" s="1" t="s">
        <v>4510</v>
      </c>
      <c r="F455" s="1" t="s">
        <v>1917</v>
      </c>
      <c r="G455" s="1" t="s">
        <v>6503</v>
      </c>
    </row>
    <row r="456" spans="1:7" ht="15.6" x14ac:dyDescent="0.3">
      <c r="A456" s="1" t="s">
        <v>1916</v>
      </c>
      <c r="B456" s="1" t="s">
        <v>2872</v>
      </c>
      <c r="C456" s="1" t="s">
        <v>4383</v>
      </c>
      <c r="D456" s="1" t="s">
        <v>4389</v>
      </c>
      <c r="F456" s="1" t="s">
        <v>1916</v>
      </c>
      <c r="G456" s="1" t="s">
        <v>6504</v>
      </c>
    </row>
    <row r="457" spans="1:7" ht="15.6" x14ac:dyDescent="0.3">
      <c r="A457" s="1" t="s">
        <v>1915</v>
      </c>
      <c r="B457" s="1" t="s">
        <v>2873</v>
      </c>
      <c r="C457" s="1" t="s">
        <v>4383</v>
      </c>
      <c r="D457" s="1" t="s">
        <v>4781</v>
      </c>
      <c r="F457" s="1" t="s">
        <v>1915</v>
      </c>
      <c r="G457" s="1" t="s">
        <v>6505</v>
      </c>
    </row>
    <row r="458" spans="1:7" ht="15.6" x14ac:dyDescent="0.3">
      <c r="A458" s="1" t="s">
        <v>1914</v>
      </c>
      <c r="B458" s="1" t="s">
        <v>2874</v>
      </c>
      <c r="C458" s="1" t="s">
        <v>4383</v>
      </c>
      <c r="D458" s="1" t="s">
        <v>4645</v>
      </c>
      <c r="F458" s="1" t="s">
        <v>1914</v>
      </c>
      <c r="G458" s="1" t="s">
        <v>6506</v>
      </c>
    </row>
    <row r="459" spans="1:7" ht="15.6" x14ac:dyDescent="0.3">
      <c r="A459" s="1" t="s">
        <v>1913</v>
      </c>
      <c r="B459" s="1" t="s">
        <v>2875</v>
      </c>
      <c r="C459" s="1" t="s">
        <v>4383</v>
      </c>
      <c r="D459" s="1" t="s">
        <v>4782</v>
      </c>
      <c r="F459" s="1" t="s">
        <v>1913</v>
      </c>
      <c r="G459" s="1" t="s">
        <v>6507</v>
      </c>
    </row>
    <row r="460" spans="1:7" ht="15.6" x14ac:dyDescent="0.3">
      <c r="A460" s="1" t="s">
        <v>1912</v>
      </c>
      <c r="B460" s="1" t="s">
        <v>2876</v>
      </c>
      <c r="C460" s="1" t="s">
        <v>4381</v>
      </c>
      <c r="D460" s="1" t="s">
        <v>4783</v>
      </c>
      <c r="F460" s="1" t="s">
        <v>1912</v>
      </c>
      <c r="G460" s="1" t="s">
        <v>6508</v>
      </c>
    </row>
    <row r="461" spans="1:7" ht="15.6" x14ac:dyDescent="0.3">
      <c r="A461" s="1" t="s">
        <v>1911</v>
      </c>
      <c r="B461" s="1" t="s">
        <v>2492</v>
      </c>
      <c r="C461" s="1" t="s">
        <v>4383</v>
      </c>
      <c r="D461" s="1" t="s">
        <v>4784</v>
      </c>
      <c r="F461" s="1" t="s">
        <v>1911</v>
      </c>
      <c r="G461" s="1" t="s">
        <v>6509</v>
      </c>
    </row>
    <row r="462" spans="1:7" ht="15.6" x14ac:dyDescent="0.3">
      <c r="A462" s="1" t="s">
        <v>1910</v>
      </c>
      <c r="B462" s="1" t="s">
        <v>2726</v>
      </c>
      <c r="C462" s="1" t="s">
        <v>4381</v>
      </c>
      <c r="D462" s="1" t="s">
        <v>4785</v>
      </c>
      <c r="F462" s="1" t="s">
        <v>1910</v>
      </c>
      <c r="G462" s="1" t="s">
        <v>6510</v>
      </c>
    </row>
    <row r="463" spans="1:7" ht="15.6" x14ac:dyDescent="0.3">
      <c r="A463" s="1" t="s">
        <v>1909</v>
      </c>
      <c r="B463" s="1" t="s">
        <v>2510</v>
      </c>
      <c r="C463" s="1" t="s">
        <v>4381</v>
      </c>
      <c r="D463" s="1" t="s">
        <v>4439</v>
      </c>
      <c r="F463" s="1" t="s">
        <v>1909</v>
      </c>
      <c r="G463" s="1" t="s">
        <v>6511</v>
      </c>
    </row>
    <row r="464" spans="1:7" ht="15.6" x14ac:dyDescent="0.3">
      <c r="A464" s="1" t="s">
        <v>1908</v>
      </c>
      <c r="B464" s="1" t="s">
        <v>2878</v>
      </c>
      <c r="C464" s="1" t="s">
        <v>4381</v>
      </c>
      <c r="D464" s="1" t="s">
        <v>4786</v>
      </c>
      <c r="F464" s="1" t="s">
        <v>1908</v>
      </c>
      <c r="G464" s="1" t="s">
        <v>6512</v>
      </c>
    </row>
    <row r="465" spans="1:7" ht="15.6" x14ac:dyDescent="0.3">
      <c r="A465" s="1" t="s">
        <v>1907</v>
      </c>
      <c r="B465" s="1" t="s">
        <v>2879</v>
      </c>
      <c r="C465" s="1" t="s">
        <v>4383</v>
      </c>
      <c r="D465" s="1" t="s">
        <v>4787</v>
      </c>
      <c r="F465" s="1" t="s">
        <v>1907</v>
      </c>
      <c r="G465" s="1" t="s">
        <v>6513</v>
      </c>
    </row>
    <row r="466" spans="1:7" ht="15.6" x14ac:dyDescent="0.3">
      <c r="A466" s="1" t="s">
        <v>1906</v>
      </c>
      <c r="B466" s="1" t="s">
        <v>2881</v>
      </c>
      <c r="C466" s="1" t="s">
        <v>4381</v>
      </c>
      <c r="D466" s="1" t="s">
        <v>4457</v>
      </c>
      <c r="F466" s="1" t="s">
        <v>1906</v>
      </c>
      <c r="G466" s="1" t="s">
        <v>6514</v>
      </c>
    </row>
    <row r="467" spans="1:7" ht="15.6" x14ac:dyDescent="0.3">
      <c r="A467" s="1" t="s">
        <v>1905</v>
      </c>
      <c r="B467" s="1" t="s">
        <v>2882</v>
      </c>
      <c r="C467" s="1" t="s">
        <v>4383</v>
      </c>
      <c r="D467" s="1" t="s">
        <v>4788</v>
      </c>
      <c r="F467" s="1" t="s">
        <v>1905</v>
      </c>
      <c r="G467" s="1" t="s">
        <v>6515</v>
      </c>
    </row>
    <row r="468" spans="1:7" ht="15.6" x14ac:dyDescent="0.3">
      <c r="A468" s="1" t="s">
        <v>1904</v>
      </c>
      <c r="B468" s="1" t="s">
        <v>2495</v>
      </c>
      <c r="C468" s="1" t="s">
        <v>4383</v>
      </c>
      <c r="D468" s="1" t="s">
        <v>4789</v>
      </c>
      <c r="F468" s="1" t="s">
        <v>1904</v>
      </c>
      <c r="G468" s="1" t="s">
        <v>6516</v>
      </c>
    </row>
    <row r="469" spans="1:7" ht="15.6" x14ac:dyDescent="0.3">
      <c r="A469" s="1" t="s">
        <v>1903</v>
      </c>
      <c r="B469" s="1" t="s">
        <v>2883</v>
      </c>
      <c r="C469" s="1" t="s">
        <v>4381</v>
      </c>
      <c r="D469" s="1" t="s">
        <v>4790</v>
      </c>
      <c r="F469" s="1" t="s">
        <v>1903</v>
      </c>
      <c r="G469" s="1" t="s">
        <v>6517</v>
      </c>
    </row>
    <row r="470" spans="1:7" ht="15.6" x14ac:dyDescent="0.3">
      <c r="A470" s="1" t="s">
        <v>1902</v>
      </c>
      <c r="B470" s="1" t="s">
        <v>2884</v>
      </c>
      <c r="C470" s="1" t="s">
        <v>4381</v>
      </c>
      <c r="D470" s="1" t="s">
        <v>4791</v>
      </c>
      <c r="F470" s="1" t="s">
        <v>1902</v>
      </c>
      <c r="G470" s="1" t="s">
        <v>6518</v>
      </c>
    </row>
    <row r="471" spans="1:7" ht="15.6" x14ac:dyDescent="0.3">
      <c r="A471" s="1" t="s">
        <v>1901</v>
      </c>
      <c r="B471" s="1" t="s">
        <v>2885</v>
      </c>
      <c r="C471" s="1" t="s">
        <v>4383</v>
      </c>
      <c r="D471" s="1" t="s">
        <v>4792</v>
      </c>
      <c r="F471" s="1" t="s">
        <v>1901</v>
      </c>
      <c r="G471" s="1" t="s">
        <v>6519</v>
      </c>
    </row>
    <row r="472" spans="1:7" ht="15.6" x14ac:dyDescent="0.3">
      <c r="A472" s="1" t="s">
        <v>1900</v>
      </c>
      <c r="B472" s="1" t="s">
        <v>2886</v>
      </c>
      <c r="C472" s="1" t="s">
        <v>4383</v>
      </c>
      <c r="D472" s="1" t="s">
        <v>4793</v>
      </c>
      <c r="F472" s="1" t="s">
        <v>1900</v>
      </c>
      <c r="G472" s="1" t="s">
        <v>6520</v>
      </c>
    </row>
    <row r="473" spans="1:7" ht="15.6" x14ac:dyDescent="0.3">
      <c r="A473" s="1" t="s">
        <v>1899</v>
      </c>
      <c r="B473" s="1" t="s">
        <v>2887</v>
      </c>
      <c r="C473" s="1" t="s">
        <v>4383</v>
      </c>
      <c r="D473" s="1" t="s">
        <v>4591</v>
      </c>
      <c r="F473" s="1" t="s">
        <v>1899</v>
      </c>
      <c r="G473" s="1" t="s">
        <v>6521</v>
      </c>
    </row>
    <row r="474" spans="1:7" ht="15.6" x14ac:dyDescent="0.3">
      <c r="A474" s="1" t="s">
        <v>1898</v>
      </c>
      <c r="B474" s="1" t="s">
        <v>2676</v>
      </c>
      <c r="C474" s="1" t="s">
        <v>4383</v>
      </c>
      <c r="D474" s="1" t="s">
        <v>4794</v>
      </c>
      <c r="F474" s="1" t="s">
        <v>1898</v>
      </c>
      <c r="G474" s="1" t="s">
        <v>6522</v>
      </c>
    </row>
    <row r="475" spans="1:7" ht="15.6" x14ac:dyDescent="0.3">
      <c r="A475" s="1" t="s">
        <v>1897</v>
      </c>
      <c r="B475" s="1" t="s">
        <v>2888</v>
      </c>
      <c r="C475" s="1" t="s">
        <v>4383</v>
      </c>
      <c r="D475" s="1" t="s">
        <v>4395</v>
      </c>
      <c r="F475" s="1" t="s">
        <v>1897</v>
      </c>
      <c r="G475" s="1" t="s">
        <v>6523</v>
      </c>
    </row>
    <row r="476" spans="1:7" ht="15.6" x14ac:dyDescent="0.3">
      <c r="A476" s="1" t="s">
        <v>1896</v>
      </c>
      <c r="B476" s="1" t="s">
        <v>2889</v>
      </c>
      <c r="C476" s="1" t="s">
        <v>4383</v>
      </c>
      <c r="D476" s="1" t="s">
        <v>4795</v>
      </c>
      <c r="F476" s="1" t="s">
        <v>1896</v>
      </c>
      <c r="G476" s="1" t="s">
        <v>6524</v>
      </c>
    </row>
    <row r="477" spans="1:7" ht="15.6" x14ac:dyDescent="0.3">
      <c r="A477" s="1" t="s">
        <v>1894</v>
      </c>
      <c r="B477" s="1" t="s">
        <v>2890</v>
      </c>
      <c r="C477" s="1" t="s">
        <v>4383</v>
      </c>
      <c r="D477" s="1" t="s">
        <v>4796</v>
      </c>
      <c r="F477" s="1" t="s">
        <v>1894</v>
      </c>
      <c r="G477" s="1" t="s">
        <v>6525</v>
      </c>
    </row>
    <row r="478" spans="1:7" ht="15.6" x14ac:dyDescent="0.3">
      <c r="A478" s="1" t="s">
        <v>1893</v>
      </c>
      <c r="B478" s="1" t="s">
        <v>2891</v>
      </c>
      <c r="C478" s="1" t="s">
        <v>4381</v>
      </c>
      <c r="D478" s="1" t="s">
        <v>4797</v>
      </c>
      <c r="F478" s="1" t="s">
        <v>1893</v>
      </c>
      <c r="G478" s="1" t="s">
        <v>6526</v>
      </c>
    </row>
    <row r="479" spans="1:7" ht="15.6" x14ac:dyDescent="0.3">
      <c r="A479" s="1" t="s">
        <v>1892</v>
      </c>
      <c r="B479" s="1" t="s">
        <v>2892</v>
      </c>
      <c r="C479" s="1" t="s">
        <v>4383</v>
      </c>
      <c r="D479" s="1" t="s">
        <v>4798</v>
      </c>
      <c r="F479" s="1" t="s">
        <v>1892</v>
      </c>
      <c r="G479" s="1" t="s">
        <v>6527</v>
      </c>
    </row>
    <row r="480" spans="1:7" ht="15.6" x14ac:dyDescent="0.3">
      <c r="A480" s="1" t="s">
        <v>1891</v>
      </c>
      <c r="B480" s="1" t="s">
        <v>2894</v>
      </c>
      <c r="C480" s="1" t="s">
        <v>4383</v>
      </c>
      <c r="D480" s="1" t="s">
        <v>4799</v>
      </c>
      <c r="F480" s="1" t="s">
        <v>1891</v>
      </c>
      <c r="G480" s="1" t="s">
        <v>6528</v>
      </c>
    </row>
    <row r="481" spans="1:7" ht="15.6" x14ac:dyDescent="0.3">
      <c r="A481" s="1" t="s">
        <v>1890</v>
      </c>
      <c r="B481" s="1" t="s">
        <v>2895</v>
      </c>
      <c r="C481" s="1" t="s">
        <v>4383</v>
      </c>
      <c r="D481" s="1" t="s">
        <v>4800</v>
      </c>
      <c r="F481" s="1" t="s">
        <v>1890</v>
      </c>
      <c r="G481" s="1" t="s">
        <v>6529</v>
      </c>
    </row>
    <row r="482" spans="1:7" ht="15.6" x14ac:dyDescent="0.3">
      <c r="A482" s="1" t="s">
        <v>1889</v>
      </c>
      <c r="B482" s="1" t="s">
        <v>2896</v>
      </c>
      <c r="C482" s="1" t="s">
        <v>4383</v>
      </c>
      <c r="D482" s="1" t="s">
        <v>4555</v>
      </c>
      <c r="F482" s="1" t="s">
        <v>1889</v>
      </c>
      <c r="G482" s="1" t="s">
        <v>6530</v>
      </c>
    </row>
    <row r="483" spans="1:7" ht="15.6" x14ac:dyDescent="0.3">
      <c r="A483" s="1" t="s">
        <v>1888</v>
      </c>
      <c r="B483" s="1" t="s">
        <v>2897</v>
      </c>
      <c r="C483" s="1" t="s">
        <v>4383</v>
      </c>
      <c r="D483" s="1" t="s">
        <v>4801</v>
      </c>
      <c r="F483" s="1" t="s">
        <v>1888</v>
      </c>
      <c r="G483" s="1" t="s">
        <v>6531</v>
      </c>
    </row>
    <row r="484" spans="1:7" ht="15.6" x14ac:dyDescent="0.3">
      <c r="A484" s="1" t="s">
        <v>1887</v>
      </c>
      <c r="B484" s="1" t="s">
        <v>2898</v>
      </c>
      <c r="C484" s="1" t="s">
        <v>4381</v>
      </c>
      <c r="D484" s="1" t="s">
        <v>4802</v>
      </c>
      <c r="F484" s="1" t="s">
        <v>1887</v>
      </c>
      <c r="G484" s="1" t="s">
        <v>6532</v>
      </c>
    </row>
    <row r="485" spans="1:7" ht="15.6" x14ac:dyDescent="0.3">
      <c r="A485" s="1" t="s">
        <v>1886</v>
      </c>
      <c r="B485" s="1" t="s">
        <v>2562</v>
      </c>
      <c r="C485" s="1" t="s">
        <v>4381</v>
      </c>
      <c r="D485" s="1" t="s">
        <v>4803</v>
      </c>
      <c r="F485" s="1" t="s">
        <v>1886</v>
      </c>
      <c r="G485" s="1" t="s">
        <v>6533</v>
      </c>
    </row>
    <row r="486" spans="1:7" ht="15.6" x14ac:dyDescent="0.3">
      <c r="A486" s="1" t="s">
        <v>1885</v>
      </c>
      <c r="B486" s="1" t="s">
        <v>2899</v>
      </c>
      <c r="C486" s="1" t="s">
        <v>4383</v>
      </c>
      <c r="D486" s="1" t="s">
        <v>4532</v>
      </c>
      <c r="F486" s="1" t="s">
        <v>1885</v>
      </c>
      <c r="G486" s="1" t="s">
        <v>6534</v>
      </c>
    </row>
    <row r="487" spans="1:7" ht="15.6" x14ac:dyDescent="0.3">
      <c r="A487" s="1" t="s">
        <v>1884</v>
      </c>
      <c r="B487" s="1" t="s">
        <v>2756</v>
      </c>
      <c r="C487" s="1" t="s">
        <v>4383</v>
      </c>
      <c r="D487" s="1" t="s">
        <v>4451</v>
      </c>
      <c r="F487" s="1" t="s">
        <v>1884</v>
      </c>
      <c r="G487" s="1" t="s">
        <v>6535</v>
      </c>
    </row>
    <row r="488" spans="1:7" ht="15.6" x14ac:dyDescent="0.3">
      <c r="A488" s="1" t="s">
        <v>1883</v>
      </c>
      <c r="B488" s="1" t="s">
        <v>2900</v>
      </c>
      <c r="C488" s="1" t="s">
        <v>4804</v>
      </c>
      <c r="D488" s="1" t="s">
        <v>4805</v>
      </c>
      <c r="F488" s="1" t="s">
        <v>1883</v>
      </c>
      <c r="G488" s="1" t="s">
        <v>6536</v>
      </c>
    </row>
    <row r="489" spans="1:7" ht="15.6" x14ac:dyDescent="0.3">
      <c r="A489" s="1" t="s">
        <v>1882</v>
      </c>
      <c r="B489" s="1" t="s">
        <v>2901</v>
      </c>
      <c r="C489" s="1" t="s">
        <v>4381</v>
      </c>
      <c r="D489" s="1" t="s">
        <v>4806</v>
      </c>
      <c r="F489" s="1" t="s">
        <v>1882</v>
      </c>
      <c r="G489" s="1" t="s">
        <v>6537</v>
      </c>
    </row>
    <row r="490" spans="1:7" ht="15.6" x14ac:dyDescent="0.3">
      <c r="A490" s="1" t="s">
        <v>1881</v>
      </c>
      <c r="B490" s="1" t="s">
        <v>2902</v>
      </c>
      <c r="C490" s="1" t="s">
        <v>4383</v>
      </c>
      <c r="D490" s="1" t="s">
        <v>4511</v>
      </c>
      <c r="F490" s="1" t="s">
        <v>1881</v>
      </c>
      <c r="G490" s="1" t="s">
        <v>6538</v>
      </c>
    </row>
    <row r="491" spans="1:7" ht="15.6" x14ac:dyDescent="0.3">
      <c r="A491" s="1" t="s">
        <v>1880</v>
      </c>
      <c r="B491" s="1" t="s">
        <v>2903</v>
      </c>
      <c r="C491" s="1" t="s">
        <v>4383</v>
      </c>
      <c r="D491" s="1" t="s">
        <v>4389</v>
      </c>
      <c r="F491" s="1" t="s">
        <v>1880</v>
      </c>
      <c r="G491" s="1" t="s">
        <v>6539</v>
      </c>
    </row>
    <row r="492" spans="1:7" ht="15.6" x14ac:dyDescent="0.3">
      <c r="A492" s="1" t="s">
        <v>1879</v>
      </c>
      <c r="B492" s="1" t="s">
        <v>2904</v>
      </c>
      <c r="C492" s="1" t="s">
        <v>4381</v>
      </c>
      <c r="D492" s="1" t="s">
        <v>4807</v>
      </c>
      <c r="F492" s="1" t="s">
        <v>1879</v>
      </c>
      <c r="G492" s="1" t="s">
        <v>6540</v>
      </c>
    </row>
    <row r="493" spans="1:7" ht="15.6" x14ac:dyDescent="0.3">
      <c r="A493" s="1" t="s">
        <v>1878</v>
      </c>
      <c r="B493" s="1" t="s">
        <v>2459</v>
      </c>
      <c r="C493" s="1" t="s">
        <v>4381</v>
      </c>
      <c r="D493" s="1" t="s">
        <v>4808</v>
      </c>
      <c r="F493" s="1" t="s">
        <v>1878</v>
      </c>
      <c r="G493" s="1" t="s">
        <v>6541</v>
      </c>
    </row>
    <row r="494" spans="1:7" ht="15.6" x14ac:dyDescent="0.3">
      <c r="A494" s="1" t="s">
        <v>1877</v>
      </c>
      <c r="B494" s="1" t="s">
        <v>2905</v>
      </c>
      <c r="C494" s="1" t="s">
        <v>4381</v>
      </c>
      <c r="D494" s="1" t="s">
        <v>4658</v>
      </c>
      <c r="F494" s="1" t="s">
        <v>1877</v>
      </c>
      <c r="G494" s="1" t="s">
        <v>6542</v>
      </c>
    </row>
    <row r="495" spans="1:7" ht="15.6" x14ac:dyDescent="0.3">
      <c r="A495" s="1" t="s">
        <v>1876</v>
      </c>
      <c r="B495" s="1" t="s">
        <v>2906</v>
      </c>
      <c r="C495" s="1" t="s">
        <v>4383</v>
      </c>
      <c r="D495" s="1" t="s">
        <v>4809</v>
      </c>
      <c r="F495" s="1" t="s">
        <v>1876</v>
      </c>
      <c r="G495" s="1" t="s">
        <v>6543</v>
      </c>
    </row>
    <row r="496" spans="1:7" ht="15.6" x14ac:dyDescent="0.3">
      <c r="A496" s="1" t="s">
        <v>1875</v>
      </c>
      <c r="B496" s="1" t="s">
        <v>2896</v>
      </c>
      <c r="C496" s="1" t="s">
        <v>4383</v>
      </c>
      <c r="D496" s="1" t="s">
        <v>4810</v>
      </c>
      <c r="F496" s="1" t="s">
        <v>1875</v>
      </c>
      <c r="G496" s="1" t="s">
        <v>6544</v>
      </c>
    </row>
    <row r="497" spans="1:7" ht="15.6" x14ac:dyDescent="0.3">
      <c r="A497" s="1" t="s">
        <v>1874</v>
      </c>
      <c r="B497" s="1" t="s">
        <v>2907</v>
      </c>
      <c r="C497" s="1" t="s">
        <v>4804</v>
      </c>
      <c r="D497" s="1" t="s">
        <v>4477</v>
      </c>
      <c r="F497" s="1" t="s">
        <v>1874</v>
      </c>
      <c r="G497" s="1" t="s">
        <v>6545</v>
      </c>
    </row>
    <row r="498" spans="1:7" ht="15.6" x14ac:dyDescent="0.3">
      <c r="A498" s="1" t="s">
        <v>1873</v>
      </c>
      <c r="B498" s="1" t="s">
        <v>2908</v>
      </c>
      <c r="C498" s="1" t="s">
        <v>4381</v>
      </c>
      <c r="D498" s="1" t="s">
        <v>4811</v>
      </c>
      <c r="F498" s="1" t="s">
        <v>1873</v>
      </c>
      <c r="G498" s="1" t="s">
        <v>6546</v>
      </c>
    </row>
    <row r="499" spans="1:7" ht="15.6" x14ac:dyDescent="0.3">
      <c r="A499" s="1" t="s">
        <v>1872</v>
      </c>
      <c r="B499" s="1" t="s">
        <v>4812</v>
      </c>
      <c r="C499" s="1" t="s">
        <v>4383</v>
      </c>
      <c r="D499" s="1" t="s">
        <v>4591</v>
      </c>
      <c r="F499" s="1" t="s">
        <v>1872</v>
      </c>
      <c r="G499" s="1" t="s">
        <v>6547</v>
      </c>
    </row>
    <row r="500" spans="1:7" ht="15.6" x14ac:dyDescent="0.3">
      <c r="A500" s="1" t="s">
        <v>1871</v>
      </c>
      <c r="B500" s="1" t="s">
        <v>2909</v>
      </c>
      <c r="C500" s="1" t="s">
        <v>4381</v>
      </c>
      <c r="D500" s="1" t="s">
        <v>4813</v>
      </c>
      <c r="F500" s="1" t="s">
        <v>1871</v>
      </c>
      <c r="G500" s="1" t="s">
        <v>6548</v>
      </c>
    </row>
    <row r="501" spans="1:7" ht="15.6" x14ac:dyDescent="0.3">
      <c r="A501" s="1" t="s">
        <v>1870</v>
      </c>
      <c r="B501" s="1" t="s">
        <v>2910</v>
      </c>
      <c r="C501" s="1" t="s">
        <v>4381</v>
      </c>
      <c r="D501" s="1" t="s">
        <v>4477</v>
      </c>
      <c r="F501" s="1" t="s">
        <v>1870</v>
      </c>
      <c r="G501" s="1" t="s">
        <v>6549</v>
      </c>
    </row>
    <row r="502" spans="1:7" ht="15.6" x14ac:dyDescent="0.3">
      <c r="A502" s="1" t="s">
        <v>1869</v>
      </c>
      <c r="B502" s="1" t="s">
        <v>2911</v>
      </c>
      <c r="C502" s="1" t="s">
        <v>4383</v>
      </c>
      <c r="D502" s="1" t="s">
        <v>4814</v>
      </c>
      <c r="F502" s="1" t="s">
        <v>1869</v>
      </c>
      <c r="G502" s="1" t="s">
        <v>6550</v>
      </c>
    </row>
    <row r="503" spans="1:7" ht="15.6" x14ac:dyDescent="0.3">
      <c r="A503" s="1" t="s">
        <v>1868</v>
      </c>
      <c r="B503" s="1" t="s">
        <v>2497</v>
      </c>
      <c r="C503" s="1" t="s">
        <v>4383</v>
      </c>
      <c r="D503" s="1" t="s">
        <v>4815</v>
      </c>
      <c r="F503" s="1" t="s">
        <v>1868</v>
      </c>
      <c r="G503" s="1" t="s">
        <v>6551</v>
      </c>
    </row>
    <row r="504" spans="1:7" ht="15.6" x14ac:dyDescent="0.3">
      <c r="A504" s="1" t="s">
        <v>1867</v>
      </c>
      <c r="B504" s="1" t="s">
        <v>2912</v>
      </c>
      <c r="C504" s="1" t="s">
        <v>4381</v>
      </c>
      <c r="D504" s="1" t="s">
        <v>4816</v>
      </c>
      <c r="F504" s="1" t="s">
        <v>1867</v>
      </c>
      <c r="G504" s="1" t="s">
        <v>6552</v>
      </c>
    </row>
    <row r="505" spans="1:7" ht="15.6" x14ac:dyDescent="0.3">
      <c r="A505" s="1" t="s">
        <v>1866</v>
      </c>
      <c r="B505" s="1" t="s">
        <v>2913</v>
      </c>
      <c r="C505" s="1" t="s">
        <v>4381</v>
      </c>
      <c r="D505" s="1" t="s">
        <v>4817</v>
      </c>
      <c r="F505" s="1" t="s">
        <v>1866</v>
      </c>
      <c r="G505" s="1" t="s">
        <v>6553</v>
      </c>
    </row>
    <row r="506" spans="1:7" ht="15.6" x14ac:dyDescent="0.3">
      <c r="A506" s="1" t="s">
        <v>1865</v>
      </c>
      <c r="B506" s="1" t="s">
        <v>2914</v>
      </c>
      <c r="C506" s="1" t="s">
        <v>4381</v>
      </c>
      <c r="D506" s="1" t="s">
        <v>4460</v>
      </c>
      <c r="F506" s="1" t="s">
        <v>1865</v>
      </c>
      <c r="G506" s="1" t="s">
        <v>6554</v>
      </c>
    </row>
    <row r="507" spans="1:7" ht="15.6" x14ac:dyDescent="0.3">
      <c r="A507" s="1" t="s">
        <v>1864</v>
      </c>
      <c r="B507" s="1" t="s">
        <v>2915</v>
      </c>
      <c r="C507" s="1" t="s">
        <v>4381</v>
      </c>
      <c r="D507" s="1" t="s">
        <v>4818</v>
      </c>
      <c r="F507" s="1" t="s">
        <v>1864</v>
      </c>
      <c r="G507" s="1" t="s">
        <v>6555</v>
      </c>
    </row>
    <row r="508" spans="1:7" ht="15.6" x14ac:dyDescent="0.3">
      <c r="A508" s="1" t="s">
        <v>1863</v>
      </c>
      <c r="B508" s="1" t="s">
        <v>2916</v>
      </c>
      <c r="C508" s="1" t="s">
        <v>4383</v>
      </c>
      <c r="D508" s="1" t="s">
        <v>4819</v>
      </c>
      <c r="F508" s="1" t="s">
        <v>1863</v>
      </c>
      <c r="G508" s="1" t="s">
        <v>6556</v>
      </c>
    </row>
    <row r="509" spans="1:7" ht="15.6" x14ac:dyDescent="0.3">
      <c r="A509" s="1" t="s">
        <v>1862</v>
      </c>
      <c r="B509" s="1" t="s">
        <v>2917</v>
      </c>
      <c r="C509" s="1" t="s">
        <v>4383</v>
      </c>
      <c r="D509" s="1" t="s">
        <v>4820</v>
      </c>
      <c r="F509" s="1" t="s">
        <v>1862</v>
      </c>
      <c r="G509" s="1" t="s">
        <v>6557</v>
      </c>
    </row>
    <row r="510" spans="1:7" ht="15.6" x14ac:dyDescent="0.3">
      <c r="A510" s="1" t="s">
        <v>1861</v>
      </c>
      <c r="B510" s="1" t="s">
        <v>2918</v>
      </c>
      <c r="C510" s="1" t="s">
        <v>4381</v>
      </c>
      <c r="D510" s="1" t="s">
        <v>4821</v>
      </c>
      <c r="F510" s="1" t="s">
        <v>1861</v>
      </c>
      <c r="G510" s="1" t="s">
        <v>6558</v>
      </c>
    </row>
    <row r="511" spans="1:7" ht="15.6" x14ac:dyDescent="0.3">
      <c r="A511" s="1" t="s">
        <v>1860</v>
      </c>
      <c r="B511" s="1" t="s">
        <v>2919</v>
      </c>
      <c r="C511" s="1" t="s">
        <v>4383</v>
      </c>
      <c r="D511" s="1" t="s">
        <v>4822</v>
      </c>
      <c r="F511" s="1" t="s">
        <v>1860</v>
      </c>
      <c r="G511" s="1" t="s">
        <v>6559</v>
      </c>
    </row>
    <row r="512" spans="1:7" ht="15.6" x14ac:dyDescent="0.3">
      <c r="A512" s="1" t="s">
        <v>1859</v>
      </c>
      <c r="B512" s="1" t="s">
        <v>2920</v>
      </c>
      <c r="C512" s="1" t="s">
        <v>4383</v>
      </c>
      <c r="D512" s="1" t="s">
        <v>4705</v>
      </c>
      <c r="F512" s="1" t="s">
        <v>1859</v>
      </c>
      <c r="G512" s="1" t="s">
        <v>6560</v>
      </c>
    </row>
    <row r="513" spans="1:7" ht="15.6" x14ac:dyDescent="0.3">
      <c r="A513" s="1" t="s">
        <v>1858</v>
      </c>
      <c r="B513" s="1" t="s">
        <v>2921</v>
      </c>
      <c r="C513" s="1" t="s">
        <v>4383</v>
      </c>
      <c r="D513" s="1" t="s">
        <v>4532</v>
      </c>
      <c r="F513" s="1" t="s">
        <v>1858</v>
      </c>
      <c r="G513" s="1" t="s">
        <v>6561</v>
      </c>
    </row>
    <row r="514" spans="1:7" ht="15.6" x14ac:dyDescent="0.3">
      <c r="A514" s="1" t="s">
        <v>1857</v>
      </c>
      <c r="B514" s="1" t="s">
        <v>2922</v>
      </c>
      <c r="C514" s="1" t="s">
        <v>4383</v>
      </c>
      <c r="D514" s="1" t="s">
        <v>4823</v>
      </c>
      <c r="F514" s="1" t="s">
        <v>1857</v>
      </c>
      <c r="G514" s="1" t="s">
        <v>6562</v>
      </c>
    </row>
    <row r="515" spans="1:7" ht="15.6" x14ac:dyDescent="0.3">
      <c r="A515" s="1" t="s">
        <v>1856</v>
      </c>
      <c r="B515" s="1" t="s">
        <v>2924</v>
      </c>
      <c r="C515" s="1" t="s">
        <v>4381</v>
      </c>
      <c r="D515" s="1" t="s">
        <v>4824</v>
      </c>
      <c r="F515" s="1" t="s">
        <v>1856</v>
      </c>
      <c r="G515" s="1" t="s">
        <v>6563</v>
      </c>
    </row>
    <row r="516" spans="1:7" ht="15.6" x14ac:dyDescent="0.3">
      <c r="A516" s="1" t="s">
        <v>1855</v>
      </c>
      <c r="B516" s="1" t="s">
        <v>2925</v>
      </c>
      <c r="C516" s="1" t="s">
        <v>4383</v>
      </c>
      <c r="D516" s="1" t="s">
        <v>4825</v>
      </c>
      <c r="F516" s="1" t="s">
        <v>1855</v>
      </c>
      <c r="G516" s="1" t="s">
        <v>6564</v>
      </c>
    </row>
    <row r="517" spans="1:7" ht="15.6" x14ac:dyDescent="0.3">
      <c r="A517" s="1" t="s">
        <v>1854</v>
      </c>
      <c r="B517" s="1" t="s">
        <v>2563</v>
      </c>
      <c r="C517" s="1" t="s">
        <v>4383</v>
      </c>
      <c r="D517" s="1" t="s">
        <v>4447</v>
      </c>
      <c r="F517" s="1" t="s">
        <v>1854</v>
      </c>
      <c r="G517" s="1" t="s">
        <v>6565</v>
      </c>
    </row>
    <row r="518" spans="1:7" ht="15.6" x14ac:dyDescent="0.3">
      <c r="A518" s="1" t="s">
        <v>1853</v>
      </c>
      <c r="B518" s="1" t="s">
        <v>2926</v>
      </c>
      <c r="C518" s="1" t="s">
        <v>4381</v>
      </c>
      <c r="D518" s="1" t="s">
        <v>4487</v>
      </c>
      <c r="F518" s="1" t="s">
        <v>1853</v>
      </c>
      <c r="G518" s="1" t="s">
        <v>6566</v>
      </c>
    </row>
    <row r="519" spans="1:7" ht="15.6" x14ac:dyDescent="0.3">
      <c r="A519" s="1" t="s">
        <v>1852</v>
      </c>
      <c r="B519" s="1" t="s">
        <v>2927</v>
      </c>
      <c r="C519" s="1" t="s">
        <v>4381</v>
      </c>
      <c r="D519" s="1" t="s">
        <v>4813</v>
      </c>
      <c r="F519" s="1" t="s">
        <v>1852</v>
      </c>
      <c r="G519" s="1" t="s">
        <v>6567</v>
      </c>
    </row>
    <row r="520" spans="1:7" ht="15.6" x14ac:dyDescent="0.3">
      <c r="A520" s="1" t="s">
        <v>1851</v>
      </c>
      <c r="B520" s="1" t="s">
        <v>2928</v>
      </c>
      <c r="C520" s="1" t="s">
        <v>4383</v>
      </c>
      <c r="D520" s="1" t="s">
        <v>4737</v>
      </c>
      <c r="F520" s="1" t="s">
        <v>1851</v>
      </c>
      <c r="G520" s="1" t="s">
        <v>6568</v>
      </c>
    </row>
    <row r="521" spans="1:7" ht="15.6" x14ac:dyDescent="0.3">
      <c r="A521" s="1" t="s">
        <v>1850</v>
      </c>
      <c r="B521" s="1" t="s">
        <v>2929</v>
      </c>
      <c r="C521" s="1" t="s">
        <v>4381</v>
      </c>
      <c r="D521" s="1" t="s">
        <v>4826</v>
      </c>
      <c r="F521" s="1" t="s">
        <v>1850</v>
      </c>
      <c r="G521" s="1" t="s">
        <v>6569</v>
      </c>
    </row>
    <row r="522" spans="1:7" ht="15.6" x14ac:dyDescent="0.3">
      <c r="A522" s="1" t="s">
        <v>1849</v>
      </c>
      <c r="B522" s="1" t="s">
        <v>2930</v>
      </c>
      <c r="C522" s="1" t="s">
        <v>4383</v>
      </c>
      <c r="D522" s="1" t="s">
        <v>4827</v>
      </c>
      <c r="F522" s="1" t="s">
        <v>1849</v>
      </c>
      <c r="G522" s="1" t="s">
        <v>6570</v>
      </c>
    </row>
    <row r="523" spans="1:7" ht="15.6" x14ac:dyDescent="0.3">
      <c r="A523" s="1" t="s">
        <v>1848</v>
      </c>
      <c r="B523" s="1" t="s">
        <v>2931</v>
      </c>
      <c r="C523" s="1" t="s">
        <v>4383</v>
      </c>
      <c r="D523" s="1" t="s">
        <v>4409</v>
      </c>
      <c r="F523" s="1" t="s">
        <v>1848</v>
      </c>
      <c r="G523" s="1" t="s">
        <v>6571</v>
      </c>
    </row>
    <row r="524" spans="1:7" ht="15.6" x14ac:dyDescent="0.3">
      <c r="A524" s="1" t="s">
        <v>1847</v>
      </c>
      <c r="B524" s="1" t="s">
        <v>2932</v>
      </c>
      <c r="C524" s="1" t="s">
        <v>4381</v>
      </c>
      <c r="D524" s="1" t="s">
        <v>4828</v>
      </c>
      <c r="F524" s="1" t="s">
        <v>1847</v>
      </c>
      <c r="G524" s="1" t="s">
        <v>6572</v>
      </c>
    </row>
    <row r="525" spans="1:7" ht="15.6" x14ac:dyDescent="0.3">
      <c r="A525" s="1" t="s">
        <v>1846</v>
      </c>
      <c r="B525" s="1" t="s">
        <v>2933</v>
      </c>
      <c r="C525" s="1" t="s">
        <v>4804</v>
      </c>
      <c r="D525" s="1" t="s">
        <v>4829</v>
      </c>
      <c r="F525" s="1" t="s">
        <v>1846</v>
      </c>
      <c r="G525" s="1" t="s">
        <v>6573</v>
      </c>
    </row>
    <row r="526" spans="1:7" ht="15.6" x14ac:dyDescent="0.3">
      <c r="A526" s="1" t="s">
        <v>1845</v>
      </c>
      <c r="B526" s="1" t="s">
        <v>2934</v>
      </c>
      <c r="C526" s="1" t="s">
        <v>4381</v>
      </c>
      <c r="D526" s="1" t="s">
        <v>4830</v>
      </c>
      <c r="F526" s="1" t="s">
        <v>1845</v>
      </c>
      <c r="G526" s="1" t="s">
        <v>6574</v>
      </c>
    </row>
    <row r="527" spans="1:7" ht="15.6" x14ac:dyDescent="0.3">
      <c r="A527" s="1" t="s">
        <v>1844</v>
      </c>
      <c r="B527" s="1" t="s">
        <v>2935</v>
      </c>
      <c r="C527" s="1" t="s">
        <v>4381</v>
      </c>
      <c r="D527" s="1" t="s">
        <v>4561</v>
      </c>
      <c r="F527" s="1" t="s">
        <v>1844</v>
      </c>
      <c r="G527" s="1" t="s">
        <v>6575</v>
      </c>
    </row>
    <row r="528" spans="1:7" ht="15.6" x14ac:dyDescent="0.3">
      <c r="A528" s="1" t="s">
        <v>1843</v>
      </c>
      <c r="B528" s="1" t="s">
        <v>2936</v>
      </c>
      <c r="C528" s="1" t="s">
        <v>4804</v>
      </c>
      <c r="D528" s="1" t="s">
        <v>4831</v>
      </c>
      <c r="F528" s="1" t="s">
        <v>1843</v>
      </c>
      <c r="G528" s="1" t="s">
        <v>6576</v>
      </c>
    </row>
    <row r="529" spans="1:7" ht="15.6" x14ac:dyDescent="0.3">
      <c r="A529" s="1" t="s">
        <v>1842</v>
      </c>
      <c r="B529" s="1" t="s">
        <v>2937</v>
      </c>
      <c r="C529" s="1" t="s">
        <v>4381</v>
      </c>
      <c r="D529" s="1" t="s">
        <v>4439</v>
      </c>
      <c r="F529" s="1" t="s">
        <v>1842</v>
      </c>
      <c r="G529" s="1" t="s">
        <v>6577</v>
      </c>
    </row>
    <row r="530" spans="1:7" ht="15.6" x14ac:dyDescent="0.3">
      <c r="A530" s="1" t="s">
        <v>1841</v>
      </c>
      <c r="B530" s="1" t="s">
        <v>2938</v>
      </c>
      <c r="C530" s="1" t="s">
        <v>4383</v>
      </c>
      <c r="D530" s="1" t="s">
        <v>4618</v>
      </c>
      <c r="F530" s="1" t="s">
        <v>1841</v>
      </c>
      <c r="G530" s="1" t="s">
        <v>6578</v>
      </c>
    </row>
    <row r="531" spans="1:7" ht="15.6" x14ac:dyDescent="0.3">
      <c r="A531" s="1" t="s">
        <v>1840</v>
      </c>
      <c r="B531" s="1" t="s">
        <v>2939</v>
      </c>
      <c r="C531" s="1" t="s">
        <v>4383</v>
      </c>
      <c r="D531" s="1" t="s">
        <v>4832</v>
      </c>
      <c r="F531" s="1" t="s">
        <v>1840</v>
      </c>
      <c r="G531" s="1" t="s">
        <v>6579</v>
      </c>
    </row>
    <row r="532" spans="1:7" ht="15.6" x14ac:dyDescent="0.3">
      <c r="A532" s="1" t="s">
        <v>1839</v>
      </c>
      <c r="B532" s="1" t="s">
        <v>2940</v>
      </c>
      <c r="C532" s="1" t="s">
        <v>4381</v>
      </c>
      <c r="D532" s="1" t="s">
        <v>4833</v>
      </c>
      <c r="F532" s="1" t="s">
        <v>1839</v>
      </c>
      <c r="G532" s="1" t="s">
        <v>6580</v>
      </c>
    </row>
    <row r="533" spans="1:7" ht="15.6" x14ac:dyDescent="0.3">
      <c r="A533" s="1" t="s">
        <v>1838</v>
      </c>
      <c r="B533" s="1" t="s">
        <v>2941</v>
      </c>
      <c r="C533" s="1" t="s">
        <v>4383</v>
      </c>
      <c r="D533" s="1" t="s">
        <v>4522</v>
      </c>
      <c r="F533" s="1" t="s">
        <v>1838</v>
      </c>
      <c r="G533" s="1" t="s">
        <v>6581</v>
      </c>
    </row>
    <row r="534" spans="1:7" ht="15.6" x14ac:dyDescent="0.3">
      <c r="A534" s="1" t="s">
        <v>1837</v>
      </c>
      <c r="B534" s="1" t="s">
        <v>2942</v>
      </c>
      <c r="C534" s="1" t="s">
        <v>4381</v>
      </c>
      <c r="D534" s="1" t="s">
        <v>4834</v>
      </c>
      <c r="F534" s="1" t="s">
        <v>1837</v>
      </c>
      <c r="G534" s="1" t="s">
        <v>6582</v>
      </c>
    </row>
    <row r="535" spans="1:7" ht="15.6" x14ac:dyDescent="0.3">
      <c r="A535" s="1" t="s">
        <v>1836</v>
      </c>
      <c r="B535" s="1" t="s">
        <v>2943</v>
      </c>
      <c r="C535" s="1" t="s">
        <v>4383</v>
      </c>
      <c r="D535" s="1" t="s">
        <v>4820</v>
      </c>
      <c r="F535" s="1" t="s">
        <v>1836</v>
      </c>
      <c r="G535" s="1" t="s">
        <v>6583</v>
      </c>
    </row>
    <row r="536" spans="1:7" ht="15.6" x14ac:dyDescent="0.3">
      <c r="A536" s="1" t="s">
        <v>1835</v>
      </c>
      <c r="B536" s="1" t="s">
        <v>2944</v>
      </c>
      <c r="C536" s="1" t="s">
        <v>4381</v>
      </c>
      <c r="D536" s="1" t="s">
        <v>4835</v>
      </c>
      <c r="F536" s="1" t="s">
        <v>1835</v>
      </c>
      <c r="G536" s="1" t="s">
        <v>6584</v>
      </c>
    </row>
    <row r="537" spans="1:7" ht="15.6" x14ac:dyDescent="0.3">
      <c r="A537" s="1" t="s">
        <v>1834</v>
      </c>
      <c r="B537" s="1" t="s">
        <v>2497</v>
      </c>
      <c r="C537" s="1" t="s">
        <v>4383</v>
      </c>
      <c r="D537" s="1" t="s">
        <v>4836</v>
      </c>
      <c r="F537" s="1" t="s">
        <v>1834</v>
      </c>
      <c r="G537" s="1" t="s">
        <v>6585</v>
      </c>
    </row>
    <row r="538" spans="1:7" ht="15.6" x14ac:dyDescent="0.3">
      <c r="A538" s="1" t="s">
        <v>1833</v>
      </c>
      <c r="B538" s="1" t="s">
        <v>2945</v>
      </c>
      <c r="C538" s="1" t="s">
        <v>4381</v>
      </c>
      <c r="D538" s="1" t="s">
        <v>4837</v>
      </c>
      <c r="F538" s="1" t="s">
        <v>1833</v>
      </c>
      <c r="G538" s="1" t="s">
        <v>6586</v>
      </c>
    </row>
    <row r="539" spans="1:7" ht="15.6" x14ac:dyDescent="0.3">
      <c r="A539" s="1" t="s">
        <v>1832</v>
      </c>
      <c r="B539" s="1" t="s">
        <v>2946</v>
      </c>
      <c r="C539" s="1" t="s">
        <v>4381</v>
      </c>
      <c r="D539" s="1" t="s">
        <v>4838</v>
      </c>
      <c r="F539" s="1" t="s">
        <v>1832</v>
      </c>
      <c r="G539" s="1" t="s">
        <v>6587</v>
      </c>
    </row>
    <row r="540" spans="1:7" ht="15.6" x14ac:dyDescent="0.3">
      <c r="A540" s="1" t="s">
        <v>1831</v>
      </c>
      <c r="B540" s="1" t="s">
        <v>2947</v>
      </c>
      <c r="C540" s="1" t="s">
        <v>4381</v>
      </c>
      <c r="D540" s="1" t="s">
        <v>4833</v>
      </c>
      <c r="F540" s="1" t="s">
        <v>1831</v>
      </c>
      <c r="G540" s="1" t="s">
        <v>6588</v>
      </c>
    </row>
    <row r="541" spans="1:7" ht="15.6" x14ac:dyDescent="0.3">
      <c r="A541" s="1" t="s">
        <v>1830</v>
      </c>
      <c r="B541" s="1" t="s">
        <v>2546</v>
      </c>
      <c r="C541" s="1" t="s">
        <v>4383</v>
      </c>
      <c r="D541" s="1" t="s">
        <v>4447</v>
      </c>
      <c r="F541" s="1" t="s">
        <v>1830</v>
      </c>
      <c r="G541" s="1" t="s">
        <v>6589</v>
      </c>
    </row>
    <row r="542" spans="1:7" ht="15.6" x14ac:dyDescent="0.3">
      <c r="A542" s="1" t="s">
        <v>1829</v>
      </c>
      <c r="B542" s="1" t="s">
        <v>2948</v>
      </c>
      <c r="C542" s="1" t="s">
        <v>4383</v>
      </c>
      <c r="D542" s="1" t="s">
        <v>4839</v>
      </c>
      <c r="F542" s="1" t="s">
        <v>1829</v>
      </c>
      <c r="G542" s="1" t="s">
        <v>6590</v>
      </c>
    </row>
    <row r="543" spans="1:7" ht="15.6" x14ac:dyDescent="0.3">
      <c r="A543" s="1" t="s">
        <v>1828</v>
      </c>
      <c r="B543" s="1" t="s">
        <v>2949</v>
      </c>
      <c r="C543" s="1" t="s">
        <v>4383</v>
      </c>
      <c r="D543" s="1" t="s">
        <v>4840</v>
      </c>
      <c r="F543" s="1" t="s">
        <v>1828</v>
      </c>
      <c r="G543" s="1" t="s">
        <v>6591</v>
      </c>
    </row>
    <row r="544" spans="1:7" ht="15.6" x14ac:dyDescent="0.3">
      <c r="A544" s="1" t="s">
        <v>1827</v>
      </c>
      <c r="B544" s="1" t="s">
        <v>2950</v>
      </c>
      <c r="C544" s="1" t="s">
        <v>4381</v>
      </c>
      <c r="D544" s="1" t="s">
        <v>4595</v>
      </c>
      <c r="F544" s="1" t="s">
        <v>1827</v>
      </c>
      <c r="G544" s="1" t="s">
        <v>6592</v>
      </c>
    </row>
    <row r="545" spans="1:7" ht="15.6" x14ac:dyDescent="0.3">
      <c r="A545" s="1" t="s">
        <v>1826</v>
      </c>
      <c r="B545" s="1" t="s">
        <v>2951</v>
      </c>
      <c r="C545" s="1" t="s">
        <v>4381</v>
      </c>
      <c r="D545" s="1" t="s">
        <v>4841</v>
      </c>
      <c r="F545" s="1" t="s">
        <v>1826</v>
      </c>
      <c r="G545" s="1" t="s">
        <v>6593</v>
      </c>
    </row>
    <row r="546" spans="1:7" ht="15.6" x14ac:dyDescent="0.3">
      <c r="A546" s="1" t="s">
        <v>1825</v>
      </c>
      <c r="B546" s="1" t="s">
        <v>2952</v>
      </c>
      <c r="C546" s="1" t="s">
        <v>4804</v>
      </c>
      <c r="D546" s="1" t="s">
        <v>4842</v>
      </c>
      <c r="F546" s="1" t="s">
        <v>1825</v>
      </c>
      <c r="G546" s="1" t="s">
        <v>6594</v>
      </c>
    </row>
    <row r="547" spans="1:7" ht="15.6" x14ac:dyDescent="0.3">
      <c r="A547" s="1" t="s">
        <v>1824</v>
      </c>
      <c r="B547" s="1" t="s">
        <v>2953</v>
      </c>
      <c r="C547" s="1" t="s">
        <v>4383</v>
      </c>
      <c r="D547" s="1" t="s">
        <v>4720</v>
      </c>
      <c r="F547" s="1" t="s">
        <v>1824</v>
      </c>
      <c r="G547" s="1" t="s">
        <v>6595</v>
      </c>
    </row>
    <row r="548" spans="1:7" ht="15.6" x14ac:dyDescent="0.3">
      <c r="A548" s="1" t="s">
        <v>1823</v>
      </c>
      <c r="B548" s="1" t="s">
        <v>2954</v>
      </c>
      <c r="C548" s="1" t="s">
        <v>4381</v>
      </c>
      <c r="D548" s="1" t="s">
        <v>4843</v>
      </c>
      <c r="F548" s="1" t="s">
        <v>1823</v>
      </c>
      <c r="G548" s="1" t="s">
        <v>6596</v>
      </c>
    </row>
    <row r="549" spans="1:7" ht="15.6" x14ac:dyDescent="0.3">
      <c r="A549" s="1" t="s">
        <v>1822</v>
      </c>
      <c r="B549" s="1" t="s">
        <v>2955</v>
      </c>
      <c r="C549" s="1" t="s">
        <v>4383</v>
      </c>
      <c r="D549" s="1" t="s">
        <v>4844</v>
      </c>
      <c r="F549" s="1" t="s">
        <v>1822</v>
      </c>
      <c r="G549" s="1" t="s">
        <v>6597</v>
      </c>
    </row>
    <row r="550" spans="1:7" ht="15.6" x14ac:dyDescent="0.3">
      <c r="A550" s="1" t="s">
        <v>1821</v>
      </c>
      <c r="B550" s="1" t="s">
        <v>2956</v>
      </c>
      <c r="C550" s="1" t="s">
        <v>4383</v>
      </c>
      <c r="D550" s="1" t="s">
        <v>4845</v>
      </c>
      <c r="F550" s="1" t="s">
        <v>1821</v>
      </c>
      <c r="G550" s="1" t="s">
        <v>6598</v>
      </c>
    </row>
    <row r="551" spans="1:7" ht="15.6" x14ac:dyDescent="0.3">
      <c r="A551" s="1" t="s">
        <v>1820</v>
      </c>
      <c r="B551" s="1" t="s">
        <v>2957</v>
      </c>
      <c r="C551" s="1" t="s">
        <v>4383</v>
      </c>
      <c r="D551" s="1" t="s">
        <v>4846</v>
      </c>
      <c r="F551" s="1" t="s">
        <v>1820</v>
      </c>
      <c r="G551" s="1" t="s">
        <v>6599</v>
      </c>
    </row>
    <row r="552" spans="1:7" ht="15.6" x14ac:dyDescent="0.3">
      <c r="A552" s="1" t="s">
        <v>1819</v>
      </c>
      <c r="B552" s="1" t="s">
        <v>2958</v>
      </c>
      <c r="C552" s="1" t="s">
        <v>4381</v>
      </c>
      <c r="D552" s="1" t="s">
        <v>4847</v>
      </c>
      <c r="F552" s="1" t="s">
        <v>1819</v>
      </c>
      <c r="G552" s="1" t="s">
        <v>6600</v>
      </c>
    </row>
    <row r="553" spans="1:7" ht="15.6" x14ac:dyDescent="0.3">
      <c r="A553" s="1" t="s">
        <v>1818</v>
      </c>
      <c r="B553" s="1" t="s">
        <v>2614</v>
      </c>
      <c r="C553" s="1" t="s">
        <v>4383</v>
      </c>
      <c r="D553" s="1" t="s">
        <v>4793</v>
      </c>
      <c r="F553" s="1" t="s">
        <v>1818</v>
      </c>
      <c r="G553" s="1" t="s">
        <v>6601</v>
      </c>
    </row>
    <row r="554" spans="1:7" ht="15.6" x14ac:dyDescent="0.3">
      <c r="A554" s="1" t="s">
        <v>1817</v>
      </c>
      <c r="B554" s="1" t="s">
        <v>2959</v>
      </c>
      <c r="C554" s="1" t="s">
        <v>4383</v>
      </c>
      <c r="D554" s="1" t="s">
        <v>4848</v>
      </c>
      <c r="F554" s="1" t="s">
        <v>1817</v>
      </c>
      <c r="G554" s="1" t="s">
        <v>6602</v>
      </c>
    </row>
    <row r="555" spans="1:7" ht="15.6" x14ac:dyDescent="0.3">
      <c r="A555" s="1" t="s">
        <v>1816</v>
      </c>
      <c r="B555" s="1" t="s">
        <v>2960</v>
      </c>
      <c r="C555" s="1" t="s">
        <v>4381</v>
      </c>
      <c r="D555" s="1" t="s">
        <v>4849</v>
      </c>
      <c r="F555" s="1" t="s">
        <v>1816</v>
      </c>
      <c r="G555" s="1" t="s">
        <v>6603</v>
      </c>
    </row>
    <row r="556" spans="1:7" ht="15.6" x14ac:dyDescent="0.3">
      <c r="A556" s="1" t="s">
        <v>1815</v>
      </c>
      <c r="B556" s="1" t="s">
        <v>2961</v>
      </c>
      <c r="C556" s="1" t="s">
        <v>4383</v>
      </c>
      <c r="D556" s="1" t="s">
        <v>4479</v>
      </c>
      <c r="F556" s="1" t="s">
        <v>1815</v>
      </c>
      <c r="G556" s="1" t="s">
        <v>6604</v>
      </c>
    </row>
    <row r="557" spans="1:7" ht="15.6" x14ac:dyDescent="0.3">
      <c r="A557" s="1" t="s">
        <v>1814</v>
      </c>
      <c r="B557" s="1" t="s">
        <v>2962</v>
      </c>
      <c r="C557" s="1" t="s">
        <v>4383</v>
      </c>
      <c r="D557" s="1" t="s">
        <v>4850</v>
      </c>
      <c r="F557" s="1" t="s">
        <v>1814</v>
      </c>
      <c r="G557" s="1" t="s">
        <v>6605</v>
      </c>
    </row>
    <row r="558" spans="1:7" ht="15.6" x14ac:dyDescent="0.3">
      <c r="A558" s="1" t="s">
        <v>1813</v>
      </c>
      <c r="B558" s="1" t="s">
        <v>2963</v>
      </c>
      <c r="C558" s="1" t="s">
        <v>4381</v>
      </c>
      <c r="D558" s="1" t="s">
        <v>4851</v>
      </c>
      <c r="F558" s="1" t="s">
        <v>1813</v>
      </c>
      <c r="G558" s="1" t="s">
        <v>6606</v>
      </c>
    </row>
    <row r="559" spans="1:7" ht="15.6" x14ac:dyDescent="0.3">
      <c r="A559" s="1" t="s">
        <v>1812</v>
      </c>
      <c r="B559" s="1" t="s">
        <v>2964</v>
      </c>
      <c r="C559" s="1" t="s">
        <v>4383</v>
      </c>
      <c r="D559" s="1" t="s">
        <v>4473</v>
      </c>
      <c r="F559" s="1" t="s">
        <v>1812</v>
      </c>
      <c r="G559" s="1" t="s">
        <v>6607</v>
      </c>
    </row>
    <row r="560" spans="1:7" ht="15.6" x14ac:dyDescent="0.3">
      <c r="A560" s="1" t="s">
        <v>1811</v>
      </c>
      <c r="B560" s="1" t="s">
        <v>2965</v>
      </c>
      <c r="C560" s="1" t="s">
        <v>4381</v>
      </c>
      <c r="D560" s="1" t="s">
        <v>4797</v>
      </c>
      <c r="F560" s="1" t="s">
        <v>1811</v>
      </c>
      <c r="G560" s="1" t="s">
        <v>6608</v>
      </c>
    </row>
    <row r="561" spans="1:7" ht="15.6" x14ac:dyDescent="0.3">
      <c r="A561" s="1" t="s">
        <v>1810</v>
      </c>
      <c r="B561" s="1" t="s">
        <v>2966</v>
      </c>
      <c r="C561" s="1" t="s">
        <v>4383</v>
      </c>
      <c r="D561" s="1" t="s">
        <v>4852</v>
      </c>
      <c r="F561" s="1" t="s">
        <v>1810</v>
      </c>
      <c r="G561" s="1" t="s">
        <v>6609</v>
      </c>
    </row>
    <row r="562" spans="1:7" ht="15.6" x14ac:dyDescent="0.3">
      <c r="A562" s="1" t="s">
        <v>1809</v>
      </c>
      <c r="B562" s="1" t="s">
        <v>2967</v>
      </c>
      <c r="C562" s="1" t="s">
        <v>4381</v>
      </c>
      <c r="D562" s="1" t="s">
        <v>4853</v>
      </c>
      <c r="F562" s="1" t="s">
        <v>1809</v>
      </c>
      <c r="G562" s="1" t="s">
        <v>6610</v>
      </c>
    </row>
    <row r="563" spans="1:7" ht="15.6" x14ac:dyDescent="0.3">
      <c r="A563" s="1" t="s">
        <v>1808</v>
      </c>
      <c r="B563" s="1" t="s">
        <v>2968</v>
      </c>
      <c r="C563" s="1" t="s">
        <v>4383</v>
      </c>
      <c r="D563" s="1" t="s">
        <v>4854</v>
      </c>
      <c r="F563" s="1" t="s">
        <v>1808</v>
      </c>
      <c r="G563" s="1" t="s">
        <v>6611</v>
      </c>
    </row>
    <row r="564" spans="1:7" ht="15.6" x14ac:dyDescent="0.3">
      <c r="A564" s="1" t="s">
        <v>1807</v>
      </c>
      <c r="B564" s="1" t="s">
        <v>2969</v>
      </c>
      <c r="C564" s="1" t="s">
        <v>4383</v>
      </c>
      <c r="D564" s="1" t="s">
        <v>4855</v>
      </c>
      <c r="F564" s="1" t="s">
        <v>1807</v>
      </c>
      <c r="G564" s="1" t="s">
        <v>6612</v>
      </c>
    </row>
    <row r="565" spans="1:7" ht="15.6" x14ac:dyDescent="0.3">
      <c r="A565" s="1" t="s">
        <v>1806</v>
      </c>
      <c r="B565" s="1" t="s">
        <v>2970</v>
      </c>
      <c r="C565" s="1" t="s">
        <v>4381</v>
      </c>
      <c r="D565" s="1" t="s">
        <v>4856</v>
      </c>
      <c r="F565" s="1" t="s">
        <v>1806</v>
      </c>
      <c r="G565" s="1" t="s">
        <v>6613</v>
      </c>
    </row>
    <row r="566" spans="1:7" ht="15.6" x14ac:dyDescent="0.3">
      <c r="A566" s="1" t="s">
        <v>1805</v>
      </c>
      <c r="B566" s="1" t="s">
        <v>2971</v>
      </c>
      <c r="C566" s="1" t="s">
        <v>4804</v>
      </c>
      <c r="D566" s="1" t="s">
        <v>4833</v>
      </c>
      <c r="F566" s="1" t="s">
        <v>1805</v>
      </c>
      <c r="G566" s="1" t="s">
        <v>6614</v>
      </c>
    </row>
    <row r="567" spans="1:7" ht="15.6" x14ac:dyDescent="0.3">
      <c r="A567" s="1" t="s">
        <v>1804</v>
      </c>
      <c r="B567" s="1" t="s">
        <v>2972</v>
      </c>
      <c r="C567" s="1" t="s">
        <v>4383</v>
      </c>
      <c r="D567" s="1" t="s">
        <v>4857</v>
      </c>
      <c r="F567" s="1" t="s">
        <v>1804</v>
      </c>
      <c r="G567" s="1" t="s">
        <v>6615</v>
      </c>
    </row>
    <row r="568" spans="1:7" ht="15.6" x14ac:dyDescent="0.3">
      <c r="A568" s="1" t="s">
        <v>1803</v>
      </c>
      <c r="B568" s="1" t="s">
        <v>2973</v>
      </c>
      <c r="C568" s="1" t="s">
        <v>4381</v>
      </c>
      <c r="D568" s="1" t="s">
        <v>4858</v>
      </c>
      <c r="F568" s="1" t="s">
        <v>1803</v>
      </c>
      <c r="G568" s="1" t="s">
        <v>6616</v>
      </c>
    </row>
    <row r="569" spans="1:7" ht="15.6" x14ac:dyDescent="0.3">
      <c r="A569" s="1" t="s">
        <v>1802</v>
      </c>
      <c r="B569" s="1" t="s">
        <v>2974</v>
      </c>
      <c r="C569" s="1" t="s">
        <v>4381</v>
      </c>
      <c r="D569" s="1" t="s">
        <v>4859</v>
      </c>
      <c r="F569" s="1" t="s">
        <v>1802</v>
      </c>
      <c r="G569" s="1" t="s">
        <v>6617</v>
      </c>
    </row>
    <row r="570" spans="1:7" ht="15.6" x14ac:dyDescent="0.3">
      <c r="A570" s="1" t="s">
        <v>1801</v>
      </c>
      <c r="B570" s="1" t="s">
        <v>2976</v>
      </c>
      <c r="C570" s="1" t="s">
        <v>4381</v>
      </c>
      <c r="D570" s="1" t="s">
        <v>4860</v>
      </c>
      <c r="F570" s="1" t="s">
        <v>1801</v>
      </c>
      <c r="G570" s="1" t="s">
        <v>6618</v>
      </c>
    </row>
    <row r="571" spans="1:7" ht="15.6" x14ac:dyDescent="0.3">
      <c r="A571" s="1" t="s">
        <v>1800</v>
      </c>
      <c r="B571" s="1" t="s">
        <v>2977</v>
      </c>
      <c r="C571" s="1" t="s">
        <v>4383</v>
      </c>
      <c r="D571" s="1" t="s">
        <v>4861</v>
      </c>
      <c r="F571" s="1" t="s">
        <v>1800</v>
      </c>
      <c r="G571" s="1" t="s">
        <v>6619</v>
      </c>
    </row>
    <row r="572" spans="1:7" ht="15.6" x14ac:dyDescent="0.3">
      <c r="A572" s="1" t="s">
        <v>1799</v>
      </c>
      <c r="B572" s="1" t="s">
        <v>2978</v>
      </c>
      <c r="C572" s="1" t="s">
        <v>4383</v>
      </c>
      <c r="D572" s="1" t="s">
        <v>4862</v>
      </c>
      <c r="F572" s="1" t="s">
        <v>1799</v>
      </c>
      <c r="G572" s="1" t="s">
        <v>6620</v>
      </c>
    </row>
    <row r="573" spans="1:7" ht="15.6" x14ac:dyDescent="0.3">
      <c r="A573" s="1" t="s">
        <v>1798</v>
      </c>
      <c r="B573" s="1" t="s">
        <v>2979</v>
      </c>
      <c r="C573" s="1" t="s">
        <v>4383</v>
      </c>
      <c r="D573" s="1" t="s">
        <v>4572</v>
      </c>
      <c r="F573" s="1" t="s">
        <v>1798</v>
      </c>
      <c r="G573" s="1" t="s">
        <v>6621</v>
      </c>
    </row>
    <row r="574" spans="1:7" ht="15.6" x14ac:dyDescent="0.3">
      <c r="A574" s="1" t="s">
        <v>1797</v>
      </c>
      <c r="B574" s="1" t="s">
        <v>2980</v>
      </c>
      <c r="C574" s="1" t="s">
        <v>4804</v>
      </c>
      <c r="D574" s="1" t="s">
        <v>4863</v>
      </c>
      <c r="F574" s="1" t="s">
        <v>1797</v>
      </c>
      <c r="G574" s="1" t="s">
        <v>6622</v>
      </c>
    </row>
    <row r="575" spans="1:7" ht="15.6" x14ac:dyDescent="0.3">
      <c r="A575" s="1" t="s">
        <v>1796</v>
      </c>
      <c r="B575" s="1" t="s">
        <v>2981</v>
      </c>
      <c r="C575" s="1" t="s">
        <v>4383</v>
      </c>
      <c r="D575" s="1" t="s">
        <v>4864</v>
      </c>
      <c r="F575" s="1" t="s">
        <v>1796</v>
      </c>
      <c r="G575" s="1" t="s">
        <v>6623</v>
      </c>
    </row>
    <row r="576" spans="1:7" ht="15.6" x14ac:dyDescent="0.3">
      <c r="A576" s="1" t="s">
        <v>1795</v>
      </c>
      <c r="B576" s="1" t="s">
        <v>2982</v>
      </c>
      <c r="C576" s="1" t="s">
        <v>4383</v>
      </c>
      <c r="D576" s="1" t="s">
        <v>4865</v>
      </c>
      <c r="F576" s="1" t="s">
        <v>1795</v>
      </c>
      <c r="G576" s="1" t="s">
        <v>6624</v>
      </c>
    </row>
    <row r="577" spans="1:7" ht="15.6" x14ac:dyDescent="0.3">
      <c r="A577" s="1" t="s">
        <v>1794</v>
      </c>
      <c r="B577" s="1" t="s">
        <v>2983</v>
      </c>
      <c r="C577" s="1" t="s">
        <v>4381</v>
      </c>
      <c r="D577" s="1" t="s">
        <v>4866</v>
      </c>
      <c r="F577" s="1" t="s">
        <v>1794</v>
      </c>
      <c r="G577" s="1" t="s">
        <v>6625</v>
      </c>
    </row>
    <row r="578" spans="1:7" ht="15.6" x14ac:dyDescent="0.3">
      <c r="A578" s="1" t="s">
        <v>1793</v>
      </c>
      <c r="B578" s="1" t="s">
        <v>2984</v>
      </c>
      <c r="C578" s="1" t="s">
        <v>4804</v>
      </c>
      <c r="D578" s="1" t="s">
        <v>4499</v>
      </c>
      <c r="F578" s="1" t="s">
        <v>1793</v>
      </c>
      <c r="G578" s="1" t="s">
        <v>6626</v>
      </c>
    </row>
    <row r="579" spans="1:7" ht="15.6" x14ac:dyDescent="0.3">
      <c r="A579" s="1" t="s">
        <v>1792</v>
      </c>
      <c r="B579" s="1" t="s">
        <v>2985</v>
      </c>
      <c r="C579" s="1" t="s">
        <v>4383</v>
      </c>
      <c r="D579" s="1" t="s">
        <v>4867</v>
      </c>
      <c r="F579" s="1" t="s">
        <v>1792</v>
      </c>
      <c r="G579" s="1" t="s">
        <v>6627</v>
      </c>
    </row>
    <row r="580" spans="1:7" ht="15.6" x14ac:dyDescent="0.3">
      <c r="A580" s="1" t="s">
        <v>1791</v>
      </c>
      <c r="B580" s="1" t="s">
        <v>2986</v>
      </c>
      <c r="C580" s="1" t="s">
        <v>4381</v>
      </c>
      <c r="D580" s="1" t="s">
        <v>4868</v>
      </c>
      <c r="F580" s="1" t="s">
        <v>1791</v>
      </c>
      <c r="G580" s="1" t="s">
        <v>6628</v>
      </c>
    </row>
    <row r="581" spans="1:7" ht="15.6" x14ac:dyDescent="0.3">
      <c r="A581" s="1" t="s">
        <v>1790</v>
      </c>
      <c r="B581" s="1" t="s">
        <v>2987</v>
      </c>
      <c r="C581" s="1" t="s">
        <v>4381</v>
      </c>
      <c r="D581" s="1" t="s">
        <v>4869</v>
      </c>
      <c r="F581" s="1" t="s">
        <v>1790</v>
      </c>
      <c r="G581" s="1" t="s">
        <v>6629</v>
      </c>
    </row>
    <row r="582" spans="1:7" ht="15.6" x14ac:dyDescent="0.3">
      <c r="A582" s="1" t="s">
        <v>1789</v>
      </c>
      <c r="B582" s="1" t="s">
        <v>2988</v>
      </c>
      <c r="C582" s="1" t="s">
        <v>4383</v>
      </c>
      <c r="D582" s="1" t="s">
        <v>4870</v>
      </c>
      <c r="F582" s="1" t="s">
        <v>1789</v>
      </c>
      <c r="G582" s="1" t="s">
        <v>6630</v>
      </c>
    </row>
    <row r="583" spans="1:7" ht="15.6" x14ac:dyDescent="0.3">
      <c r="A583" s="1" t="s">
        <v>1788</v>
      </c>
      <c r="B583" s="1" t="s">
        <v>2989</v>
      </c>
      <c r="C583" s="1" t="s">
        <v>4383</v>
      </c>
      <c r="D583" s="1" t="s">
        <v>4385</v>
      </c>
      <c r="F583" s="1" t="s">
        <v>1788</v>
      </c>
      <c r="G583" s="1" t="s">
        <v>6631</v>
      </c>
    </row>
    <row r="584" spans="1:7" ht="15.6" x14ac:dyDescent="0.3">
      <c r="A584" s="1" t="s">
        <v>1787</v>
      </c>
      <c r="B584" s="1" t="s">
        <v>2990</v>
      </c>
      <c r="C584" s="1" t="s">
        <v>4381</v>
      </c>
      <c r="D584" s="1" t="s">
        <v>4871</v>
      </c>
      <c r="F584" s="1" t="s">
        <v>1787</v>
      </c>
      <c r="G584" s="1" t="s">
        <v>6632</v>
      </c>
    </row>
    <row r="585" spans="1:7" ht="15.6" x14ac:dyDescent="0.3">
      <c r="A585" s="1" t="s">
        <v>1786</v>
      </c>
      <c r="B585" s="1" t="s">
        <v>2991</v>
      </c>
      <c r="C585" s="1" t="s">
        <v>4383</v>
      </c>
      <c r="D585" s="1" t="s">
        <v>4748</v>
      </c>
      <c r="F585" s="1" t="s">
        <v>1786</v>
      </c>
      <c r="G585" s="1" t="s">
        <v>6633</v>
      </c>
    </row>
    <row r="586" spans="1:7" ht="15.6" x14ac:dyDescent="0.3">
      <c r="A586" s="1" t="s">
        <v>1785</v>
      </c>
      <c r="B586" s="1" t="s">
        <v>2992</v>
      </c>
      <c r="C586" s="1" t="s">
        <v>4381</v>
      </c>
      <c r="D586" s="1" t="s">
        <v>4872</v>
      </c>
      <c r="F586" s="1" t="s">
        <v>1785</v>
      </c>
      <c r="G586" s="1" t="s">
        <v>6634</v>
      </c>
    </row>
    <row r="587" spans="1:7" ht="15.6" x14ac:dyDescent="0.3">
      <c r="A587" s="1" t="s">
        <v>1784</v>
      </c>
      <c r="B587" s="1" t="s">
        <v>2993</v>
      </c>
      <c r="C587" s="1" t="s">
        <v>4381</v>
      </c>
      <c r="D587" s="1" t="s">
        <v>4709</v>
      </c>
      <c r="F587" s="1" t="s">
        <v>1784</v>
      </c>
      <c r="G587" s="1" t="s">
        <v>6635</v>
      </c>
    </row>
    <row r="588" spans="1:7" ht="15.6" x14ac:dyDescent="0.3">
      <c r="A588" s="1" t="s">
        <v>1783</v>
      </c>
      <c r="B588" s="1" t="s">
        <v>2994</v>
      </c>
      <c r="C588" s="1" t="s">
        <v>4381</v>
      </c>
      <c r="D588" s="1" t="s">
        <v>4873</v>
      </c>
      <c r="F588" s="1" t="s">
        <v>1783</v>
      </c>
      <c r="G588" s="1" t="s">
        <v>6636</v>
      </c>
    </row>
    <row r="589" spans="1:7" ht="15.6" x14ac:dyDescent="0.3">
      <c r="A589" s="1" t="s">
        <v>1782</v>
      </c>
      <c r="B589" s="1" t="s">
        <v>2995</v>
      </c>
      <c r="C589" s="1" t="s">
        <v>4381</v>
      </c>
      <c r="D589" s="1" t="s">
        <v>4874</v>
      </c>
      <c r="F589" s="1" t="s">
        <v>1782</v>
      </c>
      <c r="G589" s="1" t="s">
        <v>6637</v>
      </c>
    </row>
    <row r="590" spans="1:7" ht="15.6" x14ac:dyDescent="0.3">
      <c r="A590" s="1" t="s">
        <v>1781</v>
      </c>
      <c r="B590" s="1" t="s">
        <v>2508</v>
      </c>
      <c r="C590" s="1" t="s">
        <v>4804</v>
      </c>
      <c r="D590" s="1" t="s">
        <v>4875</v>
      </c>
      <c r="F590" s="1" t="s">
        <v>1781</v>
      </c>
      <c r="G590" s="1" t="s">
        <v>6638</v>
      </c>
    </row>
    <row r="591" spans="1:7" ht="15.6" x14ac:dyDescent="0.3">
      <c r="A591" s="1" t="s">
        <v>1780</v>
      </c>
      <c r="B591" s="1" t="s">
        <v>2996</v>
      </c>
      <c r="C591" s="1" t="s">
        <v>4381</v>
      </c>
      <c r="D591" s="1" t="s">
        <v>4876</v>
      </c>
      <c r="F591" s="1" t="s">
        <v>1780</v>
      </c>
      <c r="G591" s="1" t="s">
        <v>6639</v>
      </c>
    </row>
    <row r="592" spans="1:7" ht="15.6" x14ac:dyDescent="0.3">
      <c r="A592" s="1" t="s">
        <v>1779</v>
      </c>
      <c r="B592" s="1" t="s">
        <v>2997</v>
      </c>
      <c r="C592" s="1" t="s">
        <v>4383</v>
      </c>
      <c r="D592" s="1" t="s">
        <v>4621</v>
      </c>
      <c r="F592" s="1" t="s">
        <v>1779</v>
      </c>
      <c r="G592" s="1" t="s">
        <v>6640</v>
      </c>
    </row>
    <row r="593" spans="1:7" ht="15.6" x14ac:dyDescent="0.3">
      <c r="A593" s="1" t="s">
        <v>1778</v>
      </c>
      <c r="B593" s="1" t="s">
        <v>2495</v>
      </c>
      <c r="C593" s="1" t="s">
        <v>4381</v>
      </c>
      <c r="D593" s="1" t="s">
        <v>4877</v>
      </c>
      <c r="F593" s="1" t="s">
        <v>1778</v>
      </c>
      <c r="G593" s="1" t="s">
        <v>6641</v>
      </c>
    </row>
    <row r="594" spans="1:7" ht="15.6" x14ac:dyDescent="0.3">
      <c r="A594" s="1" t="s">
        <v>1777</v>
      </c>
      <c r="B594" s="1" t="s">
        <v>2998</v>
      </c>
      <c r="C594" s="1" t="s">
        <v>4381</v>
      </c>
      <c r="D594" s="1" t="s">
        <v>4878</v>
      </c>
      <c r="F594" s="1" t="s">
        <v>1777</v>
      </c>
      <c r="G594" s="1" t="s">
        <v>6642</v>
      </c>
    </row>
    <row r="595" spans="1:7" ht="15.6" x14ac:dyDescent="0.3">
      <c r="A595" s="1" t="s">
        <v>1776</v>
      </c>
      <c r="B595" s="1" t="s">
        <v>2999</v>
      </c>
      <c r="C595" s="1" t="s">
        <v>4804</v>
      </c>
      <c r="D595" s="1" t="s">
        <v>4879</v>
      </c>
      <c r="F595" s="1" t="s">
        <v>1776</v>
      </c>
      <c r="G595" s="1" t="s">
        <v>6643</v>
      </c>
    </row>
    <row r="596" spans="1:7" ht="15.6" x14ac:dyDescent="0.3">
      <c r="A596" s="1" t="s">
        <v>1775</v>
      </c>
      <c r="B596" s="1" t="s">
        <v>3000</v>
      </c>
      <c r="C596" s="1" t="s">
        <v>4381</v>
      </c>
      <c r="D596" s="1" t="s">
        <v>4880</v>
      </c>
      <c r="F596" s="1" t="s">
        <v>1775</v>
      </c>
      <c r="G596" s="1" t="s">
        <v>6644</v>
      </c>
    </row>
    <row r="597" spans="1:7" ht="15.6" x14ac:dyDescent="0.3">
      <c r="A597" s="1" t="s">
        <v>1774</v>
      </c>
      <c r="B597" s="1" t="s">
        <v>3001</v>
      </c>
      <c r="C597" s="1" t="s">
        <v>4383</v>
      </c>
      <c r="D597" s="1" t="s">
        <v>4881</v>
      </c>
      <c r="F597" s="1" t="s">
        <v>1774</v>
      </c>
      <c r="G597" s="1" t="s">
        <v>6645</v>
      </c>
    </row>
    <row r="598" spans="1:7" ht="15.6" x14ac:dyDescent="0.3">
      <c r="A598" s="1" t="s">
        <v>1773</v>
      </c>
      <c r="B598" s="1" t="s">
        <v>3002</v>
      </c>
      <c r="C598" s="1" t="s">
        <v>4383</v>
      </c>
      <c r="D598" s="1" t="s">
        <v>4882</v>
      </c>
      <c r="F598" s="1" t="s">
        <v>1773</v>
      </c>
      <c r="G598" s="1" t="s">
        <v>6646</v>
      </c>
    </row>
    <row r="599" spans="1:7" ht="15.6" x14ac:dyDescent="0.3">
      <c r="A599" s="1" t="s">
        <v>1772</v>
      </c>
      <c r="B599" s="1" t="s">
        <v>3003</v>
      </c>
      <c r="C599" s="1" t="s">
        <v>4381</v>
      </c>
      <c r="D599" s="1" t="s">
        <v>4883</v>
      </c>
      <c r="F599" s="1" t="s">
        <v>1772</v>
      </c>
      <c r="G599" s="1" t="s">
        <v>6647</v>
      </c>
    </row>
    <row r="600" spans="1:7" ht="15.6" x14ac:dyDescent="0.3">
      <c r="A600" s="1" t="s">
        <v>1771</v>
      </c>
      <c r="B600" s="1" t="s">
        <v>3004</v>
      </c>
      <c r="C600" s="1" t="s">
        <v>4381</v>
      </c>
      <c r="D600" s="1" t="s">
        <v>4884</v>
      </c>
      <c r="F600" s="1" t="s">
        <v>1771</v>
      </c>
      <c r="G600" s="1" t="s">
        <v>6648</v>
      </c>
    </row>
    <row r="601" spans="1:7" ht="15.6" x14ac:dyDescent="0.3">
      <c r="A601" s="1" t="s">
        <v>1770</v>
      </c>
      <c r="B601" s="1" t="s">
        <v>3005</v>
      </c>
      <c r="C601" s="1" t="s">
        <v>4383</v>
      </c>
      <c r="D601" s="1" t="s">
        <v>4885</v>
      </c>
      <c r="F601" s="1" t="s">
        <v>1770</v>
      </c>
      <c r="G601" s="1" t="s">
        <v>6649</v>
      </c>
    </row>
    <row r="602" spans="1:7" ht="15.6" x14ac:dyDescent="0.3">
      <c r="A602" s="1" t="s">
        <v>1769</v>
      </c>
      <c r="B602" s="1" t="s">
        <v>3006</v>
      </c>
      <c r="C602" s="1" t="s">
        <v>4381</v>
      </c>
      <c r="D602" s="1" t="s">
        <v>4886</v>
      </c>
      <c r="F602" s="1" t="s">
        <v>1769</v>
      </c>
      <c r="G602" s="1" t="s">
        <v>6650</v>
      </c>
    </row>
    <row r="603" spans="1:7" ht="15.6" x14ac:dyDescent="0.3">
      <c r="A603" s="1" t="s">
        <v>1768</v>
      </c>
      <c r="B603" s="1" t="s">
        <v>2428</v>
      </c>
      <c r="C603" s="1" t="s">
        <v>4804</v>
      </c>
      <c r="D603" s="1" t="s">
        <v>4565</v>
      </c>
      <c r="F603" s="1" t="s">
        <v>1768</v>
      </c>
      <c r="G603" s="1" t="s">
        <v>6651</v>
      </c>
    </row>
    <row r="604" spans="1:7" ht="15.6" x14ac:dyDescent="0.3">
      <c r="A604" s="1" t="s">
        <v>1767</v>
      </c>
      <c r="B604" s="1" t="s">
        <v>3007</v>
      </c>
      <c r="C604" s="1" t="s">
        <v>4804</v>
      </c>
      <c r="D604" s="1" t="s">
        <v>4887</v>
      </c>
      <c r="F604" s="1" t="s">
        <v>1767</v>
      </c>
      <c r="G604" s="1" t="s">
        <v>6652</v>
      </c>
    </row>
    <row r="605" spans="1:7" ht="15.6" x14ac:dyDescent="0.3">
      <c r="A605" s="1" t="s">
        <v>1766</v>
      </c>
      <c r="B605" s="1" t="s">
        <v>3008</v>
      </c>
      <c r="C605" s="1" t="s">
        <v>4383</v>
      </c>
      <c r="D605" s="1" t="s">
        <v>4870</v>
      </c>
      <c r="F605" s="1" t="s">
        <v>1766</v>
      </c>
      <c r="G605" s="1" t="s">
        <v>6653</v>
      </c>
    </row>
    <row r="606" spans="1:7" ht="15.6" x14ac:dyDescent="0.3">
      <c r="A606" s="1" t="s">
        <v>1765</v>
      </c>
      <c r="B606" s="1" t="s">
        <v>2547</v>
      </c>
      <c r="C606" s="1" t="s">
        <v>4383</v>
      </c>
      <c r="D606" s="1" t="s">
        <v>4888</v>
      </c>
      <c r="F606" s="1" t="s">
        <v>1765</v>
      </c>
      <c r="G606" s="1" t="s">
        <v>6654</v>
      </c>
    </row>
    <row r="607" spans="1:7" ht="15.6" x14ac:dyDescent="0.3">
      <c r="A607" s="1" t="s">
        <v>1764</v>
      </c>
      <c r="B607" s="1" t="s">
        <v>3009</v>
      </c>
      <c r="C607" s="1" t="s">
        <v>4383</v>
      </c>
      <c r="D607" s="1" t="s">
        <v>4889</v>
      </c>
      <c r="F607" s="1" t="s">
        <v>1764</v>
      </c>
      <c r="G607" s="1" t="s">
        <v>6655</v>
      </c>
    </row>
    <row r="608" spans="1:7" ht="15.6" x14ac:dyDescent="0.3">
      <c r="A608" s="1" t="s">
        <v>1763</v>
      </c>
      <c r="B608" s="1" t="s">
        <v>3010</v>
      </c>
      <c r="C608" s="1" t="s">
        <v>4383</v>
      </c>
      <c r="D608" s="1" t="s">
        <v>4890</v>
      </c>
      <c r="F608" s="1" t="s">
        <v>1763</v>
      </c>
      <c r="G608" s="1" t="s">
        <v>6656</v>
      </c>
    </row>
    <row r="609" spans="1:7" ht="15.6" x14ac:dyDescent="0.3">
      <c r="A609" s="1" t="s">
        <v>1762</v>
      </c>
      <c r="B609" s="1" t="s">
        <v>3011</v>
      </c>
      <c r="C609" s="1" t="s">
        <v>4383</v>
      </c>
      <c r="D609" s="1" t="s">
        <v>4891</v>
      </c>
      <c r="F609" s="1" t="s">
        <v>1762</v>
      </c>
      <c r="G609" s="1" t="s">
        <v>6657</v>
      </c>
    </row>
    <row r="610" spans="1:7" ht="15.6" x14ac:dyDescent="0.3">
      <c r="A610" s="1" t="s">
        <v>1761</v>
      </c>
      <c r="B610" s="1" t="s">
        <v>3012</v>
      </c>
      <c r="C610" s="1" t="s">
        <v>4383</v>
      </c>
      <c r="D610" s="1" t="s">
        <v>4892</v>
      </c>
      <c r="F610" s="1" t="s">
        <v>1761</v>
      </c>
      <c r="G610" s="1" t="s">
        <v>6658</v>
      </c>
    </row>
    <row r="611" spans="1:7" ht="15.6" x14ac:dyDescent="0.3">
      <c r="A611" s="1" t="s">
        <v>1760</v>
      </c>
      <c r="B611" s="1" t="s">
        <v>3013</v>
      </c>
      <c r="C611" s="1" t="s">
        <v>4804</v>
      </c>
      <c r="D611" s="1" t="s">
        <v>4893</v>
      </c>
      <c r="F611" s="1" t="s">
        <v>1760</v>
      </c>
      <c r="G611" s="1" t="s">
        <v>6659</v>
      </c>
    </row>
    <row r="612" spans="1:7" ht="15.6" x14ac:dyDescent="0.3">
      <c r="A612" s="1" t="s">
        <v>1759</v>
      </c>
      <c r="B612" s="1" t="s">
        <v>3014</v>
      </c>
      <c r="C612" s="1" t="s">
        <v>4383</v>
      </c>
      <c r="D612" s="1" t="s">
        <v>4894</v>
      </c>
      <c r="F612" s="1" t="s">
        <v>1759</v>
      </c>
      <c r="G612" s="1" t="s">
        <v>6660</v>
      </c>
    </row>
    <row r="613" spans="1:7" ht="15.6" x14ac:dyDescent="0.3">
      <c r="A613" s="1" t="s">
        <v>1758</v>
      </c>
      <c r="B613" s="1" t="s">
        <v>3015</v>
      </c>
      <c r="C613" s="1" t="s">
        <v>4381</v>
      </c>
      <c r="D613" s="1" t="s">
        <v>4622</v>
      </c>
      <c r="F613" s="1" t="s">
        <v>1758</v>
      </c>
      <c r="G613" s="1" t="s">
        <v>6661</v>
      </c>
    </row>
    <row r="614" spans="1:7" ht="15.6" x14ac:dyDescent="0.3">
      <c r="A614" s="1" t="s">
        <v>1757</v>
      </c>
      <c r="B614" s="1" t="s">
        <v>3016</v>
      </c>
      <c r="C614" s="1" t="s">
        <v>4381</v>
      </c>
      <c r="D614" s="1" t="s">
        <v>4895</v>
      </c>
      <c r="F614" s="1" t="s">
        <v>1757</v>
      </c>
      <c r="G614" s="1" t="s">
        <v>6662</v>
      </c>
    </row>
    <row r="615" spans="1:7" ht="15.6" x14ac:dyDescent="0.3">
      <c r="A615" s="1" t="s">
        <v>1756</v>
      </c>
      <c r="B615" s="1" t="s">
        <v>3017</v>
      </c>
      <c r="C615" s="1" t="s">
        <v>4383</v>
      </c>
      <c r="D615" s="1" t="s">
        <v>4896</v>
      </c>
      <c r="F615" s="1" t="s">
        <v>1756</v>
      </c>
      <c r="G615" s="1" t="s">
        <v>6663</v>
      </c>
    </row>
    <row r="616" spans="1:7" ht="15.6" x14ac:dyDescent="0.3">
      <c r="A616" s="1" t="s">
        <v>1755</v>
      </c>
      <c r="B616" s="1" t="s">
        <v>3018</v>
      </c>
      <c r="C616" s="1" t="s">
        <v>4381</v>
      </c>
      <c r="D616" s="1" t="s">
        <v>4897</v>
      </c>
      <c r="F616" s="1" t="s">
        <v>1755</v>
      </c>
      <c r="G616" s="1" t="s">
        <v>6664</v>
      </c>
    </row>
    <row r="617" spans="1:7" ht="15.6" x14ac:dyDescent="0.3">
      <c r="A617" s="1" t="s">
        <v>1754</v>
      </c>
      <c r="B617" s="1" t="s">
        <v>2499</v>
      </c>
      <c r="C617" s="1" t="s">
        <v>4381</v>
      </c>
      <c r="D617" s="1" t="s">
        <v>4898</v>
      </c>
      <c r="F617" s="1" t="s">
        <v>1754</v>
      </c>
      <c r="G617" s="1" t="s">
        <v>6665</v>
      </c>
    </row>
    <row r="618" spans="1:7" ht="15.6" x14ac:dyDescent="0.3">
      <c r="A618" s="1" t="s">
        <v>1753</v>
      </c>
      <c r="B618" s="1" t="s">
        <v>2714</v>
      </c>
      <c r="C618" s="1" t="s">
        <v>4804</v>
      </c>
      <c r="D618" s="1" t="s">
        <v>4561</v>
      </c>
      <c r="F618" s="1" t="s">
        <v>1753</v>
      </c>
      <c r="G618" s="1" t="s">
        <v>6666</v>
      </c>
    </row>
    <row r="619" spans="1:7" ht="15.6" x14ac:dyDescent="0.3">
      <c r="A619" s="1" t="s">
        <v>1752</v>
      </c>
      <c r="B619" s="1" t="s">
        <v>3019</v>
      </c>
      <c r="C619" s="1" t="s">
        <v>4381</v>
      </c>
      <c r="D619" s="1" t="s">
        <v>4558</v>
      </c>
      <c r="F619" s="1" t="s">
        <v>1752</v>
      </c>
      <c r="G619" s="1" t="s">
        <v>6667</v>
      </c>
    </row>
    <row r="620" spans="1:7" ht="15.6" x14ac:dyDescent="0.3">
      <c r="A620" s="1" t="s">
        <v>1751</v>
      </c>
      <c r="B620" s="1" t="s">
        <v>3020</v>
      </c>
      <c r="C620" s="1" t="s">
        <v>4381</v>
      </c>
      <c r="D620" s="1" t="s">
        <v>4603</v>
      </c>
      <c r="F620" s="1" t="s">
        <v>1751</v>
      </c>
      <c r="G620" s="1" t="s">
        <v>6668</v>
      </c>
    </row>
    <row r="621" spans="1:7" ht="15.6" x14ac:dyDescent="0.3">
      <c r="A621" s="1" t="s">
        <v>1750</v>
      </c>
      <c r="B621" s="1" t="s">
        <v>3021</v>
      </c>
      <c r="C621" s="1" t="s">
        <v>4381</v>
      </c>
      <c r="D621" s="1" t="s">
        <v>4899</v>
      </c>
      <c r="F621" s="1" t="s">
        <v>1750</v>
      </c>
      <c r="G621" s="1" t="s">
        <v>6669</v>
      </c>
    </row>
    <row r="622" spans="1:7" ht="15.6" x14ac:dyDescent="0.3">
      <c r="A622" s="1" t="s">
        <v>1749</v>
      </c>
      <c r="B622" s="1" t="s">
        <v>3022</v>
      </c>
      <c r="C622" s="1" t="s">
        <v>4804</v>
      </c>
      <c r="D622" s="1" t="s">
        <v>4900</v>
      </c>
      <c r="F622" s="1" t="s">
        <v>1749</v>
      </c>
      <c r="G622" s="1" t="s">
        <v>6670</v>
      </c>
    </row>
    <row r="623" spans="1:7" ht="15.6" x14ac:dyDescent="0.3">
      <c r="A623" s="1" t="s">
        <v>1748</v>
      </c>
      <c r="B623" s="1" t="s">
        <v>3023</v>
      </c>
      <c r="C623" s="1" t="s">
        <v>4383</v>
      </c>
      <c r="D623" s="1" t="s">
        <v>4901</v>
      </c>
      <c r="F623" s="1" t="s">
        <v>1748</v>
      </c>
      <c r="G623" s="1" t="s">
        <v>6671</v>
      </c>
    </row>
    <row r="624" spans="1:7" ht="15.6" x14ac:dyDescent="0.3">
      <c r="A624" s="1" t="s">
        <v>1747</v>
      </c>
      <c r="B624" s="1" t="s">
        <v>3024</v>
      </c>
      <c r="C624" s="1" t="s">
        <v>4381</v>
      </c>
      <c r="D624" s="1" t="s">
        <v>4902</v>
      </c>
      <c r="F624" s="1" t="s">
        <v>1747</v>
      </c>
      <c r="G624" s="1" t="s">
        <v>6672</v>
      </c>
    </row>
    <row r="625" spans="1:7" ht="15.6" x14ac:dyDescent="0.3">
      <c r="A625" s="1" t="s">
        <v>1746</v>
      </c>
      <c r="B625" s="1" t="s">
        <v>3025</v>
      </c>
      <c r="C625" s="1" t="s">
        <v>4383</v>
      </c>
      <c r="D625" s="1" t="s">
        <v>4903</v>
      </c>
      <c r="F625" s="1" t="s">
        <v>1746</v>
      </c>
      <c r="G625" s="1" t="s">
        <v>6673</v>
      </c>
    </row>
    <row r="626" spans="1:7" ht="15.6" x14ac:dyDescent="0.3">
      <c r="A626" s="1" t="s">
        <v>1745</v>
      </c>
      <c r="B626" s="1" t="s">
        <v>3026</v>
      </c>
      <c r="C626" s="1" t="s">
        <v>4383</v>
      </c>
      <c r="D626" s="1" t="s">
        <v>4904</v>
      </c>
      <c r="F626" s="1" t="s">
        <v>1745</v>
      </c>
      <c r="G626" s="1" t="s">
        <v>6674</v>
      </c>
    </row>
    <row r="627" spans="1:7" ht="15.6" x14ac:dyDescent="0.3">
      <c r="A627" s="1" t="s">
        <v>1744</v>
      </c>
      <c r="B627" s="1" t="s">
        <v>3027</v>
      </c>
      <c r="C627" s="1" t="s">
        <v>4383</v>
      </c>
      <c r="D627" s="1" t="s">
        <v>4905</v>
      </c>
      <c r="F627" s="1" t="s">
        <v>1744</v>
      </c>
      <c r="G627" s="1" t="s">
        <v>6675</v>
      </c>
    </row>
    <row r="628" spans="1:7" ht="15.6" x14ac:dyDescent="0.3">
      <c r="A628" s="1" t="s">
        <v>1743</v>
      </c>
      <c r="B628" s="1" t="s">
        <v>3028</v>
      </c>
      <c r="C628" s="1" t="s">
        <v>4383</v>
      </c>
      <c r="D628" s="1" t="s">
        <v>4906</v>
      </c>
      <c r="F628" s="1" t="s">
        <v>1743</v>
      </c>
      <c r="G628" s="1" t="s">
        <v>6676</v>
      </c>
    </row>
    <row r="629" spans="1:7" ht="15.6" x14ac:dyDescent="0.3">
      <c r="A629" s="1" t="s">
        <v>1742</v>
      </c>
      <c r="B629" s="1" t="s">
        <v>3029</v>
      </c>
      <c r="C629" s="1" t="s">
        <v>4804</v>
      </c>
      <c r="D629" s="1" t="s">
        <v>4907</v>
      </c>
      <c r="F629" s="1" t="s">
        <v>1742</v>
      </c>
      <c r="G629" s="1" t="s">
        <v>6677</v>
      </c>
    </row>
    <row r="630" spans="1:7" ht="15.6" x14ac:dyDescent="0.3">
      <c r="A630" s="1" t="s">
        <v>1741</v>
      </c>
      <c r="B630" s="1" t="s">
        <v>3030</v>
      </c>
      <c r="C630" s="1" t="s">
        <v>4383</v>
      </c>
      <c r="D630" s="1" t="s">
        <v>4908</v>
      </c>
      <c r="F630" s="1" t="s">
        <v>1741</v>
      </c>
      <c r="G630" s="1" t="s">
        <v>6678</v>
      </c>
    </row>
    <row r="631" spans="1:7" ht="15.6" x14ac:dyDescent="0.3">
      <c r="A631" s="1" t="s">
        <v>1740</v>
      </c>
      <c r="B631" s="1" t="s">
        <v>2704</v>
      </c>
      <c r="C631" s="1" t="s">
        <v>4381</v>
      </c>
      <c r="D631" s="1" t="s">
        <v>4909</v>
      </c>
      <c r="F631" s="1" t="s">
        <v>1740</v>
      </c>
      <c r="G631" s="1" t="s">
        <v>6679</v>
      </c>
    </row>
    <row r="632" spans="1:7" ht="15.6" x14ac:dyDescent="0.3">
      <c r="A632" s="1" t="s">
        <v>1739</v>
      </c>
      <c r="B632" s="1" t="s">
        <v>3031</v>
      </c>
      <c r="C632" s="1" t="s">
        <v>4804</v>
      </c>
      <c r="D632" s="1" t="s">
        <v>4910</v>
      </c>
      <c r="F632" s="1" t="s">
        <v>1739</v>
      </c>
      <c r="G632" s="1" t="s">
        <v>6680</v>
      </c>
    </row>
    <row r="633" spans="1:7" ht="15.6" x14ac:dyDescent="0.3">
      <c r="A633" s="1" t="s">
        <v>1738</v>
      </c>
      <c r="B633" s="1" t="s">
        <v>3032</v>
      </c>
      <c r="C633" s="1" t="s">
        <v>4383</v>
      </c>
      <c r="D633" s="1" t="s">
        <v>4589</v>
      </c>
      <c r="F633" s="1" t="s">
        <v>1738</v>
      </c>
      <c r="G633" s="1" t="s">
        <v>6681</v>
      </c>
    </row>
    <row r="634" spans="1:7" ht="15.6" x14ac:dyDescent="0.3">
      <c r="A634" s="1" t="s">
        <v>1737</v>
      </c>
      <c r="B634" s="1" t="s">
        <v>3033</v>
      </c>
      <c r="C634" s="1" t="s">
        <v>4383</v>
      </c>
      <c r="D634" s="1" t="s">
        <v>4748</v>
      </c>
      <c r="F634" s="1" t="s">
        <v>1737</v>
      </c>
      <c r="G634" s="1" t="s">
        <v>6682</v>
      </c>
    </row>
    <row r="635" spans="1:7" ht="15.6" x14ac:dyDescent="0.3">
      <c r="A635" s="1" t="s">
        <v>1736</v>
      </c>
      <c r="B635" s="1" t="s">
        <v>3034</v>
      </c>
      <c r="C635" s="1" t="s">
        <v>4804</v>
      </c>
      <c r="D635" s="1" t="s">
        <v>4911</v>
      </c>
      <c r="F635" s="1" t="s">
        <v>1736</v>
      </c>
      <c r="G635" s="1" t="s">
        <v>6683</v>
      </c>
    </row>
    <row r="636" spans="1:7" ht="15.6" x14ac:dyDescent="0.3">
      <c r="A636" s="1" t="s">
        <v>1735</v>
      </c>
      <c r="B636" s="1" t="s">
        <v>2759</v>
      </c>
      <c r="C636" s="1" t="s">
        <v>4383</v>
      </c>
      <c r="D636" s="1" t="s">
        <v>4912</v>
      </c>
      <c r="F636" s="1" t="s">
        <v>1735</v>
      </c>
      <c r="G636" s="1" t="s">
        <v>6684</v>
      </c>
    </row>
    <row r="637" spans="1:7" ht="15.6" x14ac:dyDescent="0.3">
      <c r="A637" s="1" t="s">
        <v>1734</v>
      </c>
      <c r="B637" s="1" t="s">
        <v>3035</v>
      </c>
      <c r="C637" s="1" t="s">
        <v>4804</v>
      </c>
      <c r="D637" s="1" t="s">
        <v>4913</v>
      </c>
      <c r="F637" s="1" t="s">
        <v>1734</v>
      </c>
      <c r="G637" s="1" t="s">
        <v>6685</v>
      </c>
    </row>
    <row r="638" spans="1:7" ht="15.6" x14ac:dyDescent="0.3">
      <c r="A638" s="1" t="s">
        <v>1733</v>
      </c>
      <c r="B638" s="1" t="s">
        <v>3036</v>
      </c>
      <c r="C638" s="1" t="s">
        <v>4381</v>
      </c>
      <c r="D638" s="1" t="s">
        <v>4611</v>
      </c>
      <c r="F638" s="1" t="s">
        <v>1733</v>
      </c>
      <c r="G638" s="1" t="s">
        <v>6686</v>
      </c>
    </row>
    <row r="639" spans="1:7" ht="15.6" x14ac:dyDescent="0.3">
      <c r="A639" s="1" t="s">
        <v>1732</v>
      </c>
      <c r="B639" s="1" t="s">
        <v>3037</v>
      </c>
      <c r="C639" s="1" t="s">
        <v>4383</v>
      </c>
      <c r="D639" s="1" t="s">
        <v>4500</v>
      </c>
      <c r="F639" s="1" t="s">
        <v>1732</v>
      </c>
      <c r="G639" s="1" t="s">
        <v>6687</v>
      </c>
    </row>
    <row r="640" spans="1:7" ht="15.6" x14ac:dyDescent="0.3">
      <c r="A640" s="1" t="s">
        <v>1731</v>
      </c>
      <c r="B640" s="1" t="s">
        <v>3038</v>
      </c>
      <c r="C640" s="1" t="s">
        <v>4381</v>
      </c>
      <c r="D640" s="1" t="s">
        <v>4914</v>
      </c>
      <c r="F640" s="1" t="s">
        <v>1731</v>
      </c>
      <c r="G640" s="1" t="s">
        <v>6688</v>
      </c>
    </row>
    <row r="641" spans="1:7" ht="15.6" x14ac:dyDescent="0.3">
      <c r="A641" s="1" t="s">
        <v>1730</v>
      </c>
      <c r="B641" s="1" t="s">
        <v>2424</v>
      </c>
      <c r="C641" s="1" t="s">
        <v>4804</v>
      </c>
      <c r="D641" s="1" t="s">
        <v>4915</v>
      </c>
      <c r="F641" s="1" t="s">
        <v>1730</v>
      </c>
      <c r="G641" s="1" t="s">
        <v>6689</v>
      </c>
    </row>
    <row r="642" spans="1:7" ht="15.6" x14ac:dyDescent="0.3">
      <c r="A642" s="1" t="s">
        <v>1729</v>
      </c>
      <c r="B642" s="1" t="s">
        <v>3039</v>
      </c>
      <c r="C642" s="1" t="s">
        <v>4383</v>
      </c>
      <c r="D642" s="1" t="s">
        <v>4916</v>
      </c>
      <c r="F642" s="1" t="s">
        <v>1729</v>
      </c>
      <c r="G642" s="1" t="s">
        <v>6690</v>
      </c>
    </row>
    <row r="643" spans="1:7" ht="15.6" x14ac:dyDescent="0.3">
      <c r="A643" s="1" t="s">
        <v>1728</v>
      </c>
      <c r="B643" s="1" t="s">
        <v>2492</v>
      </c>
      <c r="C643" s="1" t="s">
        <v>4381</v>
      </c>
      <c r="D643" s="1" t="s">
        <v>4917</v>
      </c>
      <c r="F643" s="1" t="s">
        <v>1728</v>
      </c>
      <c r="G643" s="1" t="s">
        <v>6691</v>
      </c>
    </row>
    <row r="644" spans="1:7" ht="15.6" x14ac:dyDescent="0.3">
      <c r="A644" s="1" t="s">
        <v>1727</v>
      </c>
      <c r="B644" s="1" t="s">
        <v>3040</v>
      </c>
      <c r="C644" s="1" t="s">
        <v>4383</v>
      </c>
      <c r="D644" s="1" t="s">
        <v>4389</v>
      </c>
      <c r="F644" s="1" t="s">
        <v>1727</v>
      </c>
      <c r="G644" s="1" t="s">
        <v>6692</v>
      </c>
    </row>
    <row r="645" spans="1:7" ht="15.6" x14ac:dyDescent="0.3">
      <c r="A645" s="1" t="s">
        <v>1726</v>
      </c>
      <c r="B645" s="1" t="s">
        <v>3041</v>
      </c>
      <c r="C645" s="1" t="s">
        <v>4383</v>
      </c>
      <c r="D645" s="1" t="s">
        <v>4918</v>
      </c>
      <c r="F645" s="1" t="s">
        <v>1726</v>
      </c>
      <c r="G645" s="1" t="s">
        <v>6693</v>
      </c>
    </row>
    <row r="646" spans="1:7" ht="15.6" x14ac:dyDescent="0.3">
      <c r="A646" s="1" t="s">
        <v>1725</v>
      </c>
      <c r="B646" s="1" t="s">
        <v>3042</v>
      </c>
      <c r="C646" s="1" t="s">
        <v>4381</v>
      </c>
      <c r="D646" s="1" t="s">
        <v>4736</v>
      </c>
      <c r="F646" s="1" t="s">
        <v>1725</v>
      </c>
      <c r="G646" s="1" t="s">
        <v>6694</v>
      </c>
    </row>
    <row r="647" spans="1:7" ht="15.6" x14ac:dyDescent="0.3">
      <c r="A647" s="1" t="s">
        <v>1724</v>
      </c>
      <c r="B647" s="1" t="s">
        <v>3043</v>
      </c>
      <c r="C647" s="1" t="s">
        <v>4381</v>
      </c>
      <c r="D647" s="1" t="s">
        <v>4919</v>
      </c>
      <c r="F647" s="1" t="s">
        <v>1724</v>
      </c>
      <c r="G647" s="1" t="s">
        <v>6695</v>
      </c>
    </row>
    <row r="648" spans="1:7" ht="15.6" x14ac:dyDescent="0.3">
      <c r="A648" s="1" t="s">
        <v>1723</v>
      </c>
      <c r="B648" s="1" t="s">
        <v>3044</v>
      </c>
      <c r="C648" s="1" t="s">
        <v>4381</v>
      </c>
      <c r="D648" s="1" t="s">
        <v>4920</v>
      </c>
      <c r="F648" s="1" t="s">
        <v>1723</v>
      </c>
      <c r="G648" s="1" t="s">
        <v>6696</v>
      </c>
    </row>
    <row r="649" spans="1:7" ht="15.6" x14ac:dyDescent="0.3">
      <c r="A649" s="1" t="s">
        <v>1722</v>
      </c>
      <c r="B649" s="1" t="s">
        <v>3045</v>
      </c>
      <c r="C649" s="1" t="s">
        <v>4383</v>
      </c>
      <c r="D649" s="1" t="s">
        <v>4921</v>
      </c>
      <c r="F649" s="1" t="s">
        <v>1722</v>
      </c>
      <c r="G649" s="1" t="s">
        <v>6697</v>
      </c>
    </row>
    <row r="650" spans="1:7" ht="15.6" x14ac:dyDescent="0.3">
      <c r="A650" s="1" t="s">
        <v>1721</v>
      </c>
      <c r="B650" s="1" t="s">
        <v>3046</v>
      </c>
      <c r="C650" s="1" t="s">
        <v>4383</v>
      </c>
      <c r="D650" s="1" t="s">
        <v>4737</v>
      </c>
      <c r="F650" s="1" t="s">
        <v>1721</v>
      </c>
      <c r="G650" s="1" t="s">
        <v>6698</v>
      </c>
    </row>
    <row r="651" spans="1:7" ht="15.6" x14ac:dyDescent="0.3">
      <c r="A651" s="1" t="s">
        <v>1720</v>
      </c>
      <c r="B651" s="1" t="s">
        <v>3047</v>
      </c>
      <c r="C651" s="1" t="s">
        <v>4381</v>
      </c>
      <c r="D651" s="1" t="s">
        <v>4922</v>
      </c>
      <c r="F651" s="1" t="s">
        <v>1720</v>
      </c>
      <c r="G651" s="1" t="s">
        <v>6699</v>
      </c>
    </row>
    <row r="652" spans="1:7" ht="15.6" x14ac:dyDescent="0.3">
      <c r="A652" s="1" t="s">
        <v>1719</v>
      </c>
      <c r="B652" s="1" t="s">
        <v>3048</v>
      </c>
      <c r="C652" s="1" t="s">
        <v>4383</v>
      </c>
      <c r="D652" s="1" t="s">
        <v>4395</v>
      </c>
      <c r="F652" s="1" t="s">
        <v>1719</v>
      </c>
      <c r="G652" s="1" t="s">
        <v>6700</v>
      </c>
    </row>
    <row r="653" spans="1:7" ht="15.6" x14ac:dyDescent="0.3">
      <c r="A653" s="1" t="s">
        <v>1718</v>
      </c>
      <c r="B653" s="1" t="s">
        <v>3049</v>
      </c>
      <c r="C653" s="1" t="s">
        <v>4381</v>
      </c>
      <c r="D653" s="1" t="s">
        <v>4923</v>
      </c>
      <c r="F653" s="1" t="s">
        <v>1718</v>
      </c>
      <c r="G653" s="1" t="s">
        <v>6701</v>
      </c>
    </row>
    <row r="654" spans="1:7" ht="15.6" x14ac:dyDescent="0.3">
      <c r="A654" s="1" t="s">
        <v>1717</v>
      </c>
      <c r="B654" s="1" t="s">
        <v>3050</v>
      </c>
      <c r="C654" s="1" t="s">
        <v>4383</v>
      </c>
      <c r="D654" s="1" t="s">
        <v>4924</v>
      </c>
      <c r="F654" s="1" t="s">
        <v>1717</v>
      </c>
      <c r="G654" s="1" t="s">
        <v>6702</v>
      </c>
    </row>
    <row r="655" spans="1:7" ht="15.6" x14ac:dyDescent="0.3">
      <c r="A655" s="1" t="s">
        <v>1716</v>
      </c>
      <c r="B655" s="1" t="s">
        <v>3051</v>
      </c>
      <c r="C655" s="1" t="s">
        <v>4383</v>
      </c>
      <c r="D655" s="1" t="s">
        <v>4474</v>
      </c>
      <c r="F655" s="1" t="s">
        <v>1716</v>
      </c>
      <c r="G655" s="1" t="s">
        <v>6703</v>
      </c>
    </row>
    <row r="656" spans="1:7" ht="15.6" x14ac:dyDescent="0.3">
      <c r="A656" s="1" t="s">
        <v>1715</v>
      </c>
      <c r="B656" s="1" t="s">
        <v>3052</v>
      </c>
      <c r="C656" s="1" t="s">
        <v>4383</v>
      </c>
      <c r="D656" s="1" t="s">
        <v>4925</v>
      </c>
      <c r="F656" s="1" t="s">
        <v>1715</v>
      </c>
      <c r="G656" s="1" t="s">
        <v>6704</v>
      </c>
    </row>
    <row r="657" spans="1:7" ht="15.6" x14ac:dyDescent="0.3">
      <c r="A657" s="1" t="s">
        <v>1714</v>
      </c>
      <c r="B657" s="1" t="s">
        <v>3053</v>
      </c>
      <c r="C657" s="1" t="s">
        <v>4383</v>
      </c>
      <c r="D657" s="1" t="s">
        <v>4926</v>
      </c>
      <c r="F657" s="1" t="s">
        <v>1714</v>
      </c>
      <c r="G657" s="1" t="s">
        <v>6705</v>
      </c>
    </row>
    <row r="658" spans="1:7" ht="15.6" x14ac:dyDescent="0.3">
      <c r="A658" s="1" t="s">
        <v>1713</v>
      </c>
      <c r="B658" s="1" t="s">
        <v>2975</v>
      </c>
      <c r="C658" s="1" t="s">
        <v>4381</v>
      </c>
      <c r="D658" s="1" t="s">
        <v>4927</v>
      </c>
      <c r="F658" s="1" t="s">
        <v>1713</v>
      </c>
      <c r="G658" s="1" t="s">
        <v>6706</v>
      </c>
    </row>
    <row r="659" spans="1:7" ht="15.6" x14ac:dyDescent="0.3">
      <c r="A659" s="1" t="s">
        <v>1712</v>
      </c>
      <c r="B659" s="1" t="s">
        <v>3054</v>
      </c>
      <c r="C659" s="1" t="s">
        <v>4381</v>
      </c>
      <c r="D659" s="1" t="s">
        <v>4928</v>
      </c>
      <c r="F659" s="1" t="s">
        <v>1712</v>
      </c>
      <c r="G659" s="1" t="s">
        <v>6707</v>
      </c>
    </row>
    <row r="660" spans="1:7" ht="15.6" x14ac:dyDescent="0.3">
      <c r="A660" s="1" t="s">
        <v>1711</v>
      </c>
      <c r="B660" s="1" t="s">
        <v>3055</v>
      </c>
      <c r="C660" s="1" t="s">
        <v>4381</v>
      </c>
      <c r="D660" s="1" t="s">
        <v>4929</v>
      </c>
      <c r="F660" s="1" t="s">
        <v>1711</v>
      </c>
      <c r="G660" s="1" t="s">
        <v>6708</v>
      </c>
    </row>
    <row r="661" spans="1:7" ht="15.6" x14ac:dyDescent="0.3">
      <c r="A661" s="1" t="s">
        <v>1710</v>
      </c>
      <c r="B661" s="1" t="s">
        <v>3056</v>
      </c>
      <c r="C661" s="1" t="s">
        <v>4381</v>
      </c>
      <c r="D661" s="1" t="s">
        <v>4930</v>
      </c>
      <c r="F661" s="1" t="s">
        <v>1710</v>
      </c>
      <c r="G661" s="1" t="s">
        <v>6709</v>
      </c>
    </row>
    <row r="662" spans="1:7" ht="15.6" x14ac:dyDescent="0.3">
      <c r="A662" s="1" t="s">
        <v>1709</v>
      </c>
      <c r="B662" s="1" t="s">
        <v>3057</v>
      </c>
      <c r="C662" s="1" t="s">
        <v>4383</v>
      </c>
      <c r="D662" s="1" t="s">
        <v>4931</v>
      </c>
      <c r="F662" s="1" t="s">
        <v>1709</v>
      </c>
      <c r="G662" s="1" t="s">
        <v>6710</v>
      </c>
    </row>
    <row r="663" spans="1:7" ht="15.6" x14ac:dyDescent="0.3">
      <c r="A663" s="1" t="s">
        <v>1708</v>
      </c>
      <c r="B663" s="1" t="s">
        <v>3058</v>
      </c>
      <c r="C663" s="1" t="s">
        <v>4383</v>
      </c>
      <c r="D663" s="1" t="s">
        <v>4932</v>
      </c>
      <c r="F663" s="1" t="s">
        <v>1708</v>
      </c>
      <c r="G663" s="1" t="s">
        <v>6711</v>
      </c>
    </row>
    <row r="664" spans="1:7" ht="15.6" x14ac:dyDescent="0.3">
      <c r="A664" s="1" t="s">
        <v>1707</v>
      </c>
      <c r="B664" s="1" t="s">
        <v>3059</v>
      </c>
      <c r="C664" s="1" t="s">
        <v>4383</v>
      </c>
      <c r="D664" s="1" t="s">
        <v>4933</v>
      </c>
      <c r="F664" s="1" t="s">
        <v>1707</v>
      </c>
      <c r="G664" s="1" t="s">
        <v>6712</v>
      </c>
    </row>
    <row r="665" spans="1:7" ht="15.6" x14ac:dyDescent="0.3">
      <c r="A665" s="1" t="s">
        <v>1706</v>
      </c>
      <c r="B665" s="1" t="s">
        <v>3060</v>
      </c>
      <c r="C665" s="1" t="s">
        <v>4381</v>
      </c>
      <c r="D665" s="1" t="s">
        <v>4934</v>
      </c>
      <c r="F665" s="1" t="s">
        <v>1706</v>
      </c>
      <c r="G665" s="1" t="s">
        <v>6713</v>
      </c>
    </row>
    <row r="666" spans="1:7" ht="15.6" x14ac:dyDescent="0.3">
      <c r="A666" s="1" t="s">
        <v>1705</v>
      </c>
      <c r="B666" s="1" t="s">
        <v>3061</v>
      </c>
      <c r="C666" s="1" t="s">
        <v>4381</v>
      </c>
      <c r="D666" s="1" t="s">
        <v>4935</v>
      </c>
      <c r="F666" s="1" t="s">
        <v>1705</v>
      </c>
      <c r="G666" s="1" t="s">
        <v>6714</v>
      </c>
    </row>
    <row r="667" spans="1:7" ht="15.6" x14ac:dyDescent="0.3">
      <c r="A667" s="1" t="s">
        <v>1704</v>
      </c>
      <c r="B667" s="1" t="s">
        <v>3062</v>
      </c>
      <c r="C667" s="1" t="s">
        <v>4383</v>
      </c>
      <c r="D667" s="1" t="s">
        <v>4936</v>
      </c>
      <c r="F667" s="1" t="s">
        <v>1704</v>
      </c>
      <c r="G667" s="1" t="s">
        <v>6715</v>
      </c>
    </row>
    <row r="668" spans="1:7" ht="15.6" x14ac:dyDescent="0.3">
      <c r="A668" s="1" t="s">
        <v>1703</v>
      </c>
      <c r="B668" s="1" t="s">
        <v>3063</v>
      </c>
      <c r="C668" s="1" t="s">
        <v>4804</v>
      </c>
      <c r="D668" s="1" t="s">
        <v>4853</v>
      </c>
      <c r="F668" s="1" t="s">
        <v>1703</v>
      </c>
      <c r="G668" s="1" t="s">
        <v>6716</v>
      </c>
    </row>
    <row r="669" spans="1:7" ht="15.6" x14ac:dyDescent="0.3">
      <c r="A669" s="1" t="s">
        <v>1702</v>
      </c>
      <c r="B669" s="1" t="s">
        <v>3064</v>
      </c>
      <c r="C669" s="1" t="s">
        <v>4804</v>
      </c>
      <c r="D669" s="1" t="s">
        <v>4937</v>
      </c>
      <c r="F669" s="1" t="s">
        <v>1702</v>
      </c>
      <c r="G669" s="1" t="s">
        <v>6717</v>
      </c>
    </row>
    <row r="670" spans="1:7" ht="15.6" x14ac:dyDescent="0.3">
      <c r="A670" s="1" t="s">
        <v>1701</v>
      </c>
      <c r="B670" s="1" t="s">
        <v>3065</v>
      </c>
      <c r="C670" s="1" t="s">
        <v>4383</v>
      </c>
      <c r="D670" s="1" t="s">
        <v>4557</v>
      </c>
      <c r="F670" s="1" t="s">
        <v>1701</v>
      </c>
      <c r="G670" s="1" t="s">
        <v>6718</v>
      </c>
    </row>
    <row r="671" spans="1:7" ht="15.6" x14ac:dyDescent="0.3">
      <c r="A671" s="1" t="s">
        <v>1700</v>
      </c>
      <c r="B671" s="1" t="s">
        <v>2791</v>
      </c>
      <c r="C671" s="1" t="s">
        <v>4804</v>
      </c>
      <c r="D671" s="1" t="s">
        <v>4460</v>
      </c>
      <c r="F671" s="1" t="s">
        <v>1700</v>
      </c>
      <c r="G671" s="1" t="s">
        <v>6719</v>
      </c>
    </row>
    <row r="672" spans="1:7" ht="15.6" x14ac:dyDescent="0.3">
      <c r="A672" s="1" t="s">
        <v>1699</v>
      </c>
      <c r="B672" s="1" t="s">
        <v>3066</v>
      </c>
      <c r="C672" s="1" t="s">
        <v>4383</v>
      </c>
      <c r="D672" s="1" t="s">
        <v>4938</v>
      </c>
      <c r="F672" s="1" t="s">
        <v>1699</v>
      </c>
      <c r="G672" s="1" t="s">
        <v>6720</v>
      </c>
    </row>
    <row r="673" spans="1:7" ht="15.6" x14ac:dyDescent="0.3">
      <c r="A673" s="1" t="s">
        <v>1698</v>
      </c>
      <c r="B673" s="1" t="s">
        <v>3067</v>
      </c>
      <c r="C673" s="1" t="s">
        <v>4381</v>
      </c>
      <c r="D673" s="1" t="s">
        <v>4939</v>
      </c>
      <c r="F673" s="1" t="s">
        <v>1698</v>
      </c>
      <c r="G673" s="1" t="s">
        <v>6721</v>
      </c>
    </row>
    <row r="674" spans="1:7" ht="15.6" x14ac:dyDescent="0.3">
      <c r="A674" s="1" t="s">
        <v>1697</v>
      </c>
      <c r="B674" s="1" t="s">
        <v>3068</v>
      </c>
      <c r="C674" s="1" t="s">
        <v>4381</v>
      </c>
      <c r="D674" s="1" t="s">
        <v>4940</v>
      </c>
      <c r="F674" s="1" t="s">
        <v>1697</v>
      </c>
      <c r="G674" s="1" t="s">
        <v>6722</v>
      </c>
    </row>
    <row r="675" spans="1:7" ht="15.6" x14ac:dyDescent="0.3">
      <c r="A675" s="1" t="s">
        <v>1696</v>
      </c>
      <c r="B675" s="1" t="s">
        <v>3069</v>
      </c>
      <c r="C675" s="1" t="s">
        <v>4381</v>
      </c>
      <c r="D675" s="1" t="s">
        <v>4941</v>
      </c>
      <c r="F675" s="1" t="s">
        <v>1696</v>
      </c>
      <c r="G675" s="1" t="s">
        <v>6723</v>
      </c>
    </row>
    <row r="676" spans="1:7" ht="15.6" x14ac:dyDescent="0.3">
      <c r="A676" s="1" t="s">
        <v>1695</v>
      </c>
      <c r="B676" s="1" t="s">
        <v>3070</v>
      </c>
      <c r="C676" s="1" t="s">
        <v>4381</v>
      </c>
      <c r="D676" s="1" t="s">
        <v>4942</v>
      </c>
      <c r="F676" s="1" t="s">
        <v>1695</v>
      </c>
      <c r="G676" s="1" t="s">
        <v>6724</v>
      </c>
    </row>
    <row r="677" spans="1:7" ht="15.6" x14ac:dyDescent="0.3">
      <c r="A677" s="1" t="s">
        <v>1694</v>
      </c>
      <c r="B677" s="1" t="s">
        <v>3071</v>
      </c>
      <c r="C677" s="1" t="s">
        <v>4381</v>
      </c>
      <c r="D677" s="1" t="s">
        <v>4943</v>
      </c>
      <c r="F677" s="1" t="s">
        <v>1694</v>
      </c>
      <c r="G677" s="1" t="s">
        <v>6725</v>
      </c>
    </row>
    <row r="678" spans="1:7" ht="15.6" x14ac:dyDescent="0.3">
      <c r="A678" s="1" t="s">
        <v>1693</v>
      </c>
      <c r="B678" s="1" t="s">
        <v>3072</v>
      </c>
      <c r="C678" s="1" t="s">
        <v>4804</v>
      </c>
      <c r="D678" s="1" t="s">
        <v>4944</v>
      </c>
      <c r="F678" s="1" t="s">
        <v>1693</v>
      </c>
      <c r="G678" s="1" t="s">
        <v>6726</v>
      </c>
    </row>
    <row r="679" spans="1:7" ht="15.6" x14ac:dyDescent="0.3">
      <c r="A679" s="1" t="s">
        <v>1692</v>
      </c>
      <c r="B679" s="1" t="s">
        <v>3073</v>
      </c>
      <c r="C679" s="1" t="s">
        <v>4381</v>
      </c>
      <c r="D679" s="1" t="s">
        <v>4945</v>
      </c>
      <c r="F679" s="1" t="s">
        <v>1692</v>
      </c>
      <c r="G679" s="1" t="s">
        <v>6727</v>
      </c>
    </row>
    <row r="680" spans="1:7" ht="15.6" x14ac:dyDescent="0.3">
      <c r="A680" s="1" t="s">
        <v>1691</v>
      </c>
      <c r="B680" s="1" t="s">
        <v>3074</v>
      </c>
      <c r="C680" s="1" t="s">
        <v>4383</v>
      </c>
      <c r="D680" s="1" t="s">
        <v>4946</v>
      </c>
      <c r="F680" s="1" t="s">
        <v>1691</v>
      </c>
      <c r="G680" s="1" t="s">
        <v>6728</v>
      </c>
    </row>
    <row r="681" spans="1:7" ht="15.6" x14ac:dyDescent="0.3">
      <c r="A681" s="1" t="s">
        <v>1690</v>
      </c>
      <c r="B681" s="1" t="s">
        <v>3075</v>
      </c>
      <c r="C681" s="1" t="s">
        <v>4383</v>
      </c>
      <c r="D681" s="1" t="s">
        <v>4735</v>
      </c>
      <c r="F681" s="1" t="s">
        <v>1690</v>
      </c>
      <c r="G681" s="1" t="s">
        <v>6729</v>
      </c>
    </row>
    <row r="682" spans="1:7" ht="15.6" x14ac:dyDescent="0.3">
      <c r="A682" s="1" t="s">
        <v>1689</v>
      </c>
      <c r="B682" s="1" t="s">
        <v>3076</v>
      </c>
      <c r="C682" s="1" t="s">
        <v>4381</v>
      </c>
      <c r="D682" s="1" t="s">
        <v>4947</v>
      </c>
      <c r="F682" s="1" t="s">
        <v>1689</v>
      </c>
      <c r="G682" s="1" t="s">
        <v>6730</v>
      </c>
    </row>
    <row r="683" spans="1:7" ht="15.6" x14ac:dyDescent="0.3">
      <c r="A683" s="1" t="s">
        <v>1688</v>
      </c>
      <c r="B683" s="1" t="s">
        <v>3077</v>
      </c>
      <c r="C683" s="1" t="s">
        <v>4804</v>
      </c>
      <c r="D683" s="1" t="s">
        <v>4948</v>
      </c>
      <c r="F683" s="1" t="s">
        <v>1688</v>
      </c>
      <c r="G683" s="1" t="s">
        <v>6731</v>
      </c>
    </row>
    <row r="684" spans="1:7" ht="15.6" x14ac:dyDescent="0.3">
      <c r="A684" s="1" t="s">
        <v>1687</v>
      </c>
      <c r="B684" s="1" t="s">
        <v>3078</v>
      </c>
      <c r="C684" s="1" t="s">
        <v>4381</v>
      </c>
      <c r="D684" s="1" t="s">
        <v>4477</v>
      </c>
      <c r="F684" s="1" t="s">
        <v>1687</v>
      </c>
      <c r="G684" s="1" t="s">
        <v>6732</v>
      </c>
    </row>
    <row r="685" spans="1:7" ht="15.6" x14ac:dyDescent="0.3">
      <c r="A685" s="1" t="s">
        <v>1686</v>
      </c>
      <c r="B685" s="1" t="s">
        <v>3079</v>
      </c>
      <c r="C685" s="1" t="s">
        <v>4381</v>
      </c>
      <c r="D685" s="1" t="s">
        <v>4949</v>
      </c>
      <c r="F685" s="1" t="s">
        <v>1686</v>
      </c>
      <c r="G685" s="1" t="s">
        <v>6733</v>
      </c>
    </row>
    <row r="686" spans="1:7" ht="15.6" x14ac:dyDescent="0.3">
      <c r="A686" s="1" t="s">
        <v>1685</v>
      </c>
      <c r="B686" s="1" t="s">
        <v>3080</v>
      </c>
      <c r="C686" s="1" t="s">
        <v>4383</v>
      </c>
      <c r="D686" s="1" t="s">
        <v>4950</v>
      </c>
      <c r="F686" s="1" t="s">
        <v>1685</v>
      </c>
      <c r="G686" s="1" t="s">
        <v>6734</v>
      </c>
    </row>
    <row r="687" spans="1:7" ht="15.6" x14ac:dyDescent="0.3">
      <c r="A687" s="1" t="s">
        <v>1684</v>
      </c>
      <c r="B687" s="1" t="s">
        <v>3081</v>
      </c>
      <c r="C687" s="1" t="s">
        <v>4383</v>
      </c>
      <c r="D687" s="1" t="s">
        <v>4951</v>
      </c>
      <c r="F687" s="1" t="s">
        <v>1684</v>
      </c>
      <c r="G687" s="1" t="s">
        <v>6735</v>
      </c>
    </row>
    <row r="688" spans="1:7" ht="15.6" x14ac:dyDescent="0.3">
      <c r="A688" s="1" t="s">
        <v>1683</v>
      </c>
      <c r="B688" s="1" t="s">
        <v>3082</v>
      </c>
      <c r="C688" s="1" t="s">
        <v>4381</v>
      </c>
      <c r="D688" s="1" t="s">
        <v>4952</v>
      </c>
      <c r="F688" s="1" t="s">
        <v>1683</v>
      </c>
      <c r="G688" s="1" t="s">
        <v>6736</v>
      </c>
    </row>
    <row r="689" spans="1:7" ht="15.6" x14ac:dyDescent="0.3">
      <c r="A689" s="1" t="s">
        <v>1682</v>
      </c>
      <c r="B689" s="1" t="s">
        <v>4953</v>
      </c>
      <c r="C689" s="1" t="s">
        <v>4381</v>
      </c>
      <c r="D689" s="1" t="s">
        <v>4954</v>
      </c>
      <c r="F689" s="1" t="s">
        <v>1682</v>
      </c>
      <c r="G689" s="1" t="s">
        <v>6737</v>
      </c>
    </row>
    <row r="690" spans="1:7" ht="15.6" x14ac:dyDescent="0.3">
      <c r="A690" s="1" t="s">
        <v>1681</v>
      </c>
      <c r="B690" s="1" t="s">
        <v>3083</v>
      </c>
      <c r="C690" s="1" t="s">
        <v>4381</v>
      </c>
      <c r="D690" s="1" t="s">
        <v>4955</v>
      </c>
      <c r="F690" s="1" t="s">
        <v>1681</v>
      </c>
      <c r="G690" s="1" t="s">
        <v>6738</v>
      </c>
    </row>
    <row r="691" spans="1:7" ht="15.6" x14ac:dyDescent="0.3">
      <c r="A691" s="1" t="s">
        <v>1680</v>
      </c>
      <c r="B691" s="1" t="s">
        <v>3084</v>
      </c>
      <c r="C691" s="1" t="s">
        <v>4381</v>
      </c>
      <c r="D691" s="1" t="s">
        <v>4956</v>
      </c>
      <c r="F691" s="1" t="s">
        <v>1680</v>
      </c>
      <c r="G691" s="1" t="s">
        <v>6739</v>
      </c>
    </row>
    <row r="692" spans="1:7" ht="15.6" x14ac:dyDescent="0.3">
      <c r="A692" s="1" t="s">
        <v>1679</v>
      </c>
      <c r="B692" s="1" t="s">
        <v>3085</v>
      </c>
      <c r="C692" s="1" t="s">
        <v>4381</v>
      </c>
      <c r="D692" s="1" t="s">
        <v>4957</v>
      </c>
      <c r="F692" s="1" t="s">
        <v>1679</v>
      </c>
      <c r="G692" s="1" t="s">
        <v>6740</v>
      </c>
    </row>
    <row r="693" spans="1:7" ht="15.6" x14ac:dyDescent="0.3">
      <c r="A693" s="1" t="s">
        <v>1678</v>
      </c>
      <c r="B693" s="1" t="s">
        <v>4958</v>
      </c>
      <c r="C693" s="1" t="s">
        <v>4383</v>
      </c>
      <c r="D693" s="1" t="s">
        <v>4959</v>
      </c>
      <c r="F693" s="1" t="s">
        <v>1678</v>
      </c>
      <c r="G693" s="1" t="s">
        <v>6741</v>
      </c>
    </row>
    <row r="694" spans="1:7" ht="15.6" x14ac:dyDescent="0.3">
      <c r="A694" s="1" t="s">
        <v>1677</v>
      </c>
      <c r="B694" s="1" t="s">
        <v>3086</v>
      </c>
      <c r="C694" s="1" t="s">
        <v>4804</v>
      </c>
      <c r="D694" s="1" t="s">
        <v>4960</v>
      </c>
      <c r="F694" s="1" t="s">
        <v>1677</v>
      </c>
      <c r="G694" s="1" t="s">
        <v>6742</v>
      </c>
    </row>
    <row r="695" spans="1:7" ht="15.6" x14ac:dyDescent="0.3">
      <c r="A695" s="1" t="s">
        <v>1676</v>
      </c>
      <c r="B695" s="1" t="s">
        <v>3087</v>
      </c>
      <c r="C695" s="1" t="s">
        <v>4381</v>
      </c>
      <c r="D695" s="1" t="s">
        <v>4961</v>
      </c>
      <c r="F695" s="1" t="s">
        <v>1676</v>
      </c>
      <c r="G695" s="1" t="s">
        <v>6743</v>
      </c>
    </row>
    <row r="696" spans="1:7" ht="15.6" x14ac:dyDescent="0.3">
      <c r="A696" s="1" t="s">
        <v>1675</v>
      </c>
      <c r="B696" s="1" t="s">
        <v>3088</v>
      </c>
      <c r="C696" s="1" t="s">
        <v>4383</v>
      </c>
      <c r="D696" s="1" t="s">
        <v>4962</v>
      </c>
      <c r="F696" s="1" t="s">
        <v>1675</v>
      </c>
      <c r="G696" s="1" t="s">
        <v>6744</v>
      </c>
    </row>
    <row r="697" spans="1:7" ht="15.6" x14ac:dyDescent="0.3">
      <c r="A697" s="1" t="s">
        <v>1674</v>
      </c>
      <c r="B697" s="1" t="s">
        <v>3090</v>
      </c>
      <c r="C697" s="1" t="s">
        <v>4383</v>
      </c>
      <c r="D697" s="1" t="s">
        <v>4963</v>
      </c>
      <c r="F697" s="1" t="s">
        <v>1674</v>
      </c>
      <c r="G697" s="1" t="s">
        <v>6745</v>
      </c>
    </row>
    <row r="698" spans="1:7" ht="15.6" x14ac:dyDescent="0.3">
      <c r="A698" s="1" t="s">
        <v>1673</v>
      </c>
      <c r="B698" s="1" t="s">
        <v>3092</v>
      </c>
      <c r="C698" s="1" t="s">
        <v>4383</v>
      </c>
      <c r="D698" s="1" t="s">
        <v>4964</v>
      </c>
      <c r="F698" s="1" t="s">
        <v>1673</v>
      </c>
      <c r="G698" s="1" t="s">
        <v>6746</v>
      </c>
    </row>
    <row r="699" spans="1:7" ht="15.6" x14ac:dyDescent="0.3">
      <c r="A699" s="1" t="s">
        <v>1672</v>
      </c>
      <c r="B699" s="1" t="s">
        <v>3093</v>
      </c>
      <c r="C699" s="1" t="s">
        <v>4381</v>
      </c>
      <c r="D699" s="1" t="s">
        <v>4463</v>
      </c>
      <c r="F699" s="1" t="s">
        <v>1672</v>
      </c>
      <c r="G699" s="1" t="s">
        <v>6747</v>
      </c>
    </row>
    <row r="700" spans="1:7" ht="15.6" x14ac:dyDescent="0.3">
      <c r="A700" s="1" t="s">
        <v>1671</v>
      </c>
      <c r="B700" s="1" t="s">
        <v>3094</v>
      </c>
      <c r="C700" s="1" t="s">
        <v>4381</v>
      </c>
      <c r="D700" s="1" t="s">
        <v>4965</v>
      </c>
      <c r="F700" s="1" t="s">
        <v>1671</v>
      </c>
      <c r="G700" s="1" t="s">
        <v>6748</v>
      </c>
    </row>
    <row r="701" spans="1:7" ht="15.6" x14ac:dyDescent="0.3">
      <c r="A701" s="1" t="s">
        <v>1670</v>
      </c>
      <c r="B701" s="1" t="s">
        <v>3095</v>
      </c>
      <c r="C701" s="1" t="s">
        <v>4383</v>
      </c>
      <c r="D701" s="1" t="s">
        <v>4966</v>
      </c>
      <c r="F701" s="1" t="s">
        <v>1670</v>
      </c>
      <c r="G701" s="1" t="s">
        <v>6749</v>
      </c>
    </row>
    <row r="702" spans="1:7" ht="15.6" x14ac:dyDescent="0.3">
      <c r="A702" s="1" t="s">
        <v>1669</v>
      </c>
      <c r="B702" s="1" t="s">
        <v>3096</v>
      </c>
      <c r="C702" s="1" t="s">
        <v>4804</v>
      </c>
      <c r="D702" s="1" t="s">
        <v>4967</v>
      </c>
      <c r="F702" s="1" t="s">
        <v>1669</v>
      </c>
      <c r="G702" s="1" t="s">
        <v>6750</v>
      </c>
    </row>
    <row r="703" spans="1:7" ht="15.6" x14ac:dyDescent="0.3">
      <c r="A703" s="1" t="s">
        <v>1668</v>
      </c>
      <c r="B703" s="1" t="s">
        <v>3097</v>
      </c>
      <c r="C703" s="1" t="s">
        <v>4383</v>
      </c>
      <c r="D703" s="1" t="s">
        <v>4968</v>
      </c>
      <c r="F703" s="1" t="s">
        <v>1668</v>
      </c>
      <c r="G703" s="1" t="s">
        <v>6751</v>
      </c>
    </row>
    <row r="704" spans="1:7" ht="15.6" x14ac:dyDescent="0.3">
      <c r="A704" s="1" t="s">
        <v>1667</v>
      </c>
      <c r="B704" s="1" t="s">
        <v>3098</v>
      </c>
      <c r="C704" s="1" t="s">
        <v>4383</v>
      </c>
      <c r="D704" s="1" t="s">
        <v>4969</v>
      </c>
      <c r="F704" s="1" t="s">
        <v>1667</v>
      </c>
      <c r="G704" s="1" t="s">
        <v>6752</v>
      </c>
    </row>
    <row r="705" spans="1:7" ht="15.6" x14ac:dyDescent="0.3">
      <c r="A705" s="1" t="s">
        <v>1666</v>
      </c>
      <c r="B705" s="1" t="s">
        <v>3099</v>
      </c>
      <c r="C705" s="1" t="s">
        <v>4381</v>
      </c>
      <c r="D705" s="1" t="s">
        <v>4457</v>
      </c>
      <c r="F705" s="1" t="s">
        <v>1666</v>
      </c>
      <c r="G705" s="1" t="s">
        <v>6753</v>
      </c>
    </row>
    <row r="706" spans="1:7" ht="15.6" x14ac:dyDescent="0.3">
      <c r="A706" s="1" t="s">
        <v>1665</v>
      </c>
      <c r="B706" s="1" t="s">
        <v>3100</v>
      </c>
      <c r="C706" s="1" t="s">
        <v>4381</v>
      </c>
      <c r="D706" s="1" t="s">
        <v>4970</v>
      </c>
      <c r="F706" s="1" t="s">
        <v>1665</v>
      </c>
      <c r="G706" s="1" t="s">
        <v>6754</v>
      </c>
    </row>
    <row r="707" spans="1:7" ht="15.6" x14ac:dyDescent="0.3">
      <c r="A707" s="1" t="s">
        <v>1664</v>
      </c>
      <c r="B707" s="1" t="s">
        <v>3101</v>
      </c>
      <c r="C707" s="1" t="s">
        <v>4383</v>
      </c>
      <c r="D707" s="1" t="s">
        <v>4971</v>
      </c>
      <c r="F707" s="1" t="s">
        <v>1664</v>
      </c>
      <c r="G707" s="1" t="s">
        <v>6755</v>
      </c>
    </row>
    <row r="708" spans="1:7" ht="15.6" x14ac:dyDescent="0.3">
      <c r="A708" s="1" t="s">
        <v>1663</v>
      </c>
      <c r="B708" s="1" t="s">
        <v>3102</v>
      </c>
      <c r="C708" s="1" t="s">
        <v>4381</v>
      </c>
      <c r="D708" s="1" t="s">
        <v>4757</v>
      </c>
      <c r="F708" s="1" t="s">
        <v>1663</v>
      </c>
      <c r="G708" s="1" t="s">
        <v>6756</v>
      </c>
    </row>
    <row r="709" spans="1:7" ht="15.6" x14ac:dyDescent="0.3">
      <c r="A709" s="1" t="s">
        <v>1662</v>
      </c>
      <c r="B709" s="1" t="s">
        <v>2896</v>
      </c>
      <c r="C709" s="1" t="s">
        <v>4804</v>
      </c>
      <c r="D709" s="1" t="s">
        <v>4833</v>
      </c>
      <c r="F709" s="1" t="s">
        <v>1662</v>
      </c>
      <c r="G709" s="1" t="s">
        <v>6757</v>
      </c>
    </row>
    <row r="710" spans="1:7" ht="15.6" x14ac:dyDescent="0.3">
      <c r="A710" s="1" t="s">
        <v>1661</v>
      </c>
      <c r="B710" s="1" t="s">
        <v>3103</v>
      </c>
      <c r="C710" s="1" t="s">
        <v>4804</v>
      </c>
      <c r="D710" s="1" t="s">
        <v>4972</v>
      </c>
      <c r="F710" s="1" t="s">
        <v>1661</v>
      </c>
      <c r="G710" s="1" t="s">
        <v>6758</v>
      </c>
    </row>
    <row r="711" spans="1:7" ht="15.6" x14ac:dyDescent="0.3">
      <c r="A711" s="1" t="s">
        <v>1660</v>
      </c>
      <c r="B711" s="1" t="s">
        <v>3104</v>
      </c>
      <c r="C711" s="1" t="s">
        <v>4381</v>
      </c>
      <c r="D711" s="1" t="s">
        <v>4973</v>
      </c>
      <c r="F711" s="1" t="s">
        <v>1660</v>
      </c>
      <c r="G711" s="1" t="s">
        <v>6759</v>
      </c>
    </row>
    <row r="712" spans="1:7" ht="15.6" x14ac:dyDescent="0.3">
      <c r="A712" s="1" t="s">
        <v>1659</v>
      </c>
      <c r="B712" s="1" t="s">
        <v>3105</v>
      </c>
      <c r="C712" s="1" t="s">
        <v>4381</v>
      </c>
      <c r="D712" s="1" t="s">
        <v>4974</v>
      </c>
      <c r="F712" s="1" t="s">
        <v>1659</v>
      </c>
      <c r="G712" s="1" t="s">
        <v>6760</v>
      </c>
    </row>
    <row r="713" spans="1:7" ht="15.6" x14ac:dyDescent="0.3">
      <c r="A713" s="1" t="s">
        <v>1658</v>
      </c>
      <c r="B713" s="1" t="s">
        <v>3106</v>
      </c>
      <c r="C713" s="1" t="s">
        <v>4381</v>
      </c>
      <c r="D713" s="1" t="s">
        <v>4975</v>
      </c>
      <c r="F713" s="1" t="s">
        <v>1658</v>
      </c>
      <c r="G713" s="1" t="s">
        <v>6761</v>
      </c>
    </row>
    <row r="714" spans="1:7" ht="15.6" x14ac:dyDescent="0.3">
      <c r="A714" s="1" t="s">
        <v>1657</v>
      </c>
      <c r="B714" s="1" t="s">
        <v>3107</v>
      </c>
      <c r="C714" s="1" t="s">
        <v>4383</v>
      </c>
      <c r="D714" s="1" t="s">
        <v>4976</v>
      </c>
      <c r="F714" s="1" t="s">
        <v>1657</v>
      </c>
      <c r="G714" s="1" t="s">
        <v>6762</v>
      </c>
    </row>
    <row r="715" spans="1:7" ht="15.6" x14ac:dyDescent="0.3">
      <c r="A715" s="1" t="s">
        <v>1656</v>
      </c>
      <c r="B715" s="1" t="s">
        <v>3108</v>
      </c>
      <c r="C715" s="1" t="s">
        <v>4804</v>
      </c>
      <c r="D715" s="1" t="s">
        <v>4613</v>
      </c>
      <c r="F715" s="1" t="s">
        <v>1656</v>
      </c>
      <c r="G715" s="1" t="s">
        <v>6763</v>
      </c>
    </row>
    <row r="716" spans="1:7" ht="15.6" x14ac:dyDescent="0.3">
      <c r="A716" s="1" t="s">
        <v>1655</v>
      </c>
      <c r="B716" s="1" t="s">
        <v>2492</v>
      </c>
      <c r="C716" s="1" t="s">
        <v>4804</v>
      </c>
      <c r="D716" s="1" t="s">
        <v>4977</v>
      </c>
      <c r="F716" s="1" t="s">
        <v>1655</v>
      </c>
      <c r="G716" s="1" t="s">
        <v>6764</v>
      </c>
    </row>
    <row r="717" spans="1:7" ht="15.6" x14ac:dyDescent="0.3">
      <c r="A717" s="1" t="s">
        <v>1654</v>
      </c>
      <c r="B717" s="1" t="s">
        <v>3109</v>
      </c>
      <c r="C717" s="1" t="s">
        <v>4381</v>
      </c>
      <c r="D717" s="1" t="s">
        <v>4978</v>
      </c>
      <c r="F717" s="1" t="s">
        <v>1654</v>
      </c>
      <c r="G717" s="1" t="s">
        <v>6765</v>
      </c>
    </row>
    <row r="718" spans="1:7" ht="15.6" x14ac:dyDescent="0.3">
      <c r="A718" s="1" t="s">
        <v>1653</v>
      </c>
      <c r="B718" s="1" t="s">
        <v>3110</v>
      </c>
      <c r="C718" s="1" t="s">
        <v>4381</v>
      </c>
      <c r="D718" s="1" t="s">
        <v>4979</v>
      </c>
      <c r="F718" s="1" t="s">
        <v>1653</v>
      </c>
      <c r="G718" s="1" t="s">
        <v>6766</v>
      </c>
    </row>
    <row r="719" spans="1:7" ht="15.6" x14ac:dyDescent="0.3">
      <c r="A719" s="1" t="s">
        <v>1652</v>
      </c>
      <c r="B719" s="1" t="s">
        <v>3111</v>
      </c>
      <c r="C719" s="1" t="s">
        <v>4383</v>
      </c>
      <c r="D719" s="1" t="s">
        <v>4980</v>
      </c>
      <c r="F719" s="1" t="s">
        <v>1652</v>
      </c>
      <c r="G719" s="1" t="s">
        <v>6767</v>
      </c>
    </row>
    <row r="720" spans="1:7" ht="15.6" x14ac:dyDescent="0.3">
      <c r="A720" s="1" t="s">
        <v>1651</v>
      </c>
      <c r="B720" s="1" t="s">
        <v>3113</v>
      </c>
      <c r="C720" s="1" t="s">
        <v>4383</v>
      </c>
      <c r="D720" s="1" t="s">
        <v>4981</v>
      </c>
      <c r="F720" s="1" t="s">
        <v>1651</v>
      </c>
      <c r="G720" s="1" t="s">
        <v>6768</v>
      </c>
    </row>
    <row r="721" spans="1:7" ht="15.6" x14ac:dyDescent="0.3">
      <c r="A721" s="1" t="s">
        <v>1650</v>
      </c>
      <c r="B721" s="1" t="s">
        <v>3114</v>
      </c>
      <c r="C721" s="1" t="s">
        <v>4383</v>
      </c>
      <c r="D721" s="1" t="s">
        <v>4982</v>
      </c>
      <c r="F721" s="1" t="s">
        <v>1650</v>
      </c>
      <c r="G721" s="1" t="s">
        <v>6769</v>
      </c>
    </row>
    <row r="722" spans="1:7" ht="15.6" x14ac:dyDescent="0.3">
      <c r="A722" s="1" t="s">
        <v>1649</v>
      </c>
      <c r="B722" s="1" t="s">
        <v>3115</v>
      </c>
      <c r="C722" s="1" t="s">
        <v>4381</v>
      </c>
      <c r="D722" s="1" t="s">
        <v>4412</v>
      </c>
      <c r="F722" s="1" t="s">
        <v>1649</v>
      </c>
      <c r="G722" s="1" t="s">
        <v>6770</v>
      </c>
    </row>
    <row r="723" spans="1:7" ht="15.6" x14ac:dyDescent="0.3">
      <c r="A723" s="1" t="s">
        <v>1648</v>
      </c>
      <c r="B723" s="1" t="s">
        <v>3116</v>
      </c>
      <c r="C723" s="1" t="s">
        <v>4381</v>
      </c>
      <c r="D723" s="1" t="s">
        <v>4746</v>
      </c>
      <c r="F723" s="1" t="s">
        <v>1648</v>
      </c>
      <c r="G723" s="1" t="s">
        <v>6771</v>
      </c>
    </row>
    <row r="724" spans="1:7" ht="15.6" x14ac:dyDescent="0.3">
      <c r="A724" s="1" t="s">
        <v>1647</v>
      </c>
      <c r="B724" s="1" t="s">
        <v>3117</v>
      </c>
      <c r="C724" s="1" t="s">
        <v>4381</v>
      </c>
      <c r="D724" s="1" t="s">
        <v>4983</v>
      </c>
      <c r="F724" s="1" t="s">
        <v>1647</v>
      </c>
      <c r="G724" s="1" t="s">
        <v>6772</v>
      </c>
    </row>
    <row r="725" spans="1:7" ht="15.6" x14ac:dyDescent="0.3">
      <c r="A725" s="1" t="s">
        <v>1646</v>
      </c>
      <c r="B725" s="1" t="s">
        <v>3118</v>
      </c>
      <c r="C725" s="1" t="s">
        <v>4804</v>
      </c>
      <c r="D725" s="1" t="s">
        <v>4808</v>
      </c>
      <c r="F725" s="1" t="s">
        <v>1646</v>
      </c>
      <c r="G725" s="1" t="s">
        <v>6773</v>
      </c>
    </row>
    <row r="726" spans="1:7" ht="15.6" x14ac:dyDescent="0.3">
      <c r="A726" s="1" t="s">
        <v>1645</v>
      </c>
      <c r="B726" s="1" t="s">
        <v>3119</v>
      </c>
      <c r="C726" s="1" t="s">
        <v>4383</v>
      </c>
      <c r="D726" s="1" t="s">
        <v>4984</v>
      </c>
      <c r="F726" s="1" t="s">
        <v>1645</v>
      </c>
      <c r="G726" s="1" t="s">
        <v>6774</v>
      </c>
    </row>
    <row r="727" spans="1:7" ht="15.6" x14ac:dyDescent="0.3">
      <c r="A727" s="1" t="s">
        <v>1644</v>
      </c>
      <c r="B727" s="1" t="s">
        <v>2518</v>
      </c>
      <c r="C727" s="1" t="s">
        <v>4383</v>
      </c>
      <c r="D727" s="1" t="s">
        <v>4632</v>
      </c>
      <c r="F727" s="1" t="s">
        <v>1644</v>
      </c>
      <c r="G727" s="1" t="s">
        <v>6775</v>
      </c>
    </row>
    <row r="728" spans="1:7" ht="15.6" x14ac:dyDescent="0.3">
      <c r="A728" s="1" t="s">
        <v>1643</v>
      </c>
      <c r="B728" s="1" t="s">
        <v>3120</v>
      </c>
      <c r="C728" s="1" t="s">
        <v>4383</v>
      </c>
      <c r="D728" s="1" t="s">
        <v>4403</v>
      </c>
      <c r="F728" s="1" t="s">
        <v>1643</v>
      </c>
      <c r="G728" s="1" t="s">
        <v>6776</v>
      </c>
    </row>
    <row r="729" spans="1:7" ht="15.6" x14ac:dyDescent="0.3">
      <c r="A729" s="1" t="s">
        <v>1642</v>
      </c>
      <c r="B729" s="1" t="s">
        <v>3121</v>
      </c>
      <c r="C729" s="1" t="s">
        <v>4383</v>
      </c>
      <c r="D729" s="1" t="s">
        <v>4985</v>
      </c>
      <c r="F729" s="1" t="s">
        <v>1642</v>
      </c>
      <c r="G729" s="1" t="s">
        <v>6777</v>
      </c>
    </row>
    <row r="730" spans="1:7" ht="15.6" x14ac:dyDescent="0.3">
      <c r="A730" s="1" t="s">
        <v>1641</v>
      </c>
      <c r="B730" s="1" t="s">
        <v>3113</v>
      </c>
      <c r="C730" s="1" t="s">
        <v>4383</v>
      </c>
      <c r="D730" s="1" t="s">
        <v>4986</v>
      </c>
      <c r="F730" s="1" t="s">
        <v>1641</v>
      </c>
      <c r="G730" s="1" t="s">
        <v>6778</v>
      </c>
    </row>
    <row r="731" spans="1:7" ht="15.6" x14ac:dyDescent="0.3">
      <c r="A731" s="1" t="s">
        <v>1640</v>
      </c>
      <c r="B731" s="1" t="s">
        <v>4987</v>
      </c>
      <c r="C731" s="1" t="s">
        <v>4381</v>
      </c>
      <c r="D731" s="1" t="s">
        <v>4988</v>
      </c>
      <c r="F731" s="1" t="s">
        <v>1640</v>
      </c>
      <c r="G731" s="1" t="s">
        <v>6779</v>
      </c>
    </row>
    <row r="732" spans="1:7" ht="15.6" x14ac:dyDescent="0.3">
      <c r="A732" s="1" t="s">
        <v>1639</v>
      </c>
      <c r="B732" s="1" t="s">
        <v>3122</v>
      </c>
      <c r="C732" s="1" t="s">
        <v>4381</v>
      </c>
      <c r="D732" s="1" t="s">
        <v>4552</v>
      </c>
      <c r="F732" s="1" t="s">
        <v>1639</v>
      </c>
      <c r="G732" s="1" t="s">
        <v>6780</v>
      </c>
    </row>
    <row r="733" spans="1:7" ht="15.6" x14ac:dyDescent="0.3">
      <c r="A733" s="1" t="s">
        <v>1638</v>
      </c>
      <c r="B733" s="1" t="s">
        <v>3123</v>
      </c>
      <c r="C733" s="1" t="s">
        <v>4383</v>
      </c>
      <c r="D733" s="1" t="s">
        <v>4989</v>
      </c>
      <c r="F733" s="1" t="s">
        <v>1638</v>
      </c>
      <c r="G733" s="1" t="s">
        <v>6781</v>
      </c>
    </row>
    <row r="734" spans="1:7" ht="15.6" x14ac:dyDescent="0.3">
      <c r="A734" s="1" t="s">
        <v>1637</v>
      </c>
      <c r="B734" s="1" t="s">
        <v>3124</v>
      </c>
      <c r="C734" s="1" t="s">
        <v>4381</v>
      </c>
      <c r="D734" s="1" t="s">
        <v>4990</v>
      </c>
      <c r="F734" s="1" t="s">
        <v>1637</v>
      </c>
      <c r="G734" s="1" t="s">
        <v>6782</v>
      </c>
    </row>
    <row r="735" spans="1:7" ht="15.6" x14ac:dyDescent="0.3">
      <c r="A735" s="1" t="s">
        <v>1636</v>
      </c>
      <c r="B735" s="1" t="s">
        <v>2495</v>
      </c>
      <c r="C735" s="1" t="s">
        <v>4381</v>
      </c>
      <c r="D735" s="1" t="s">
        <v>4991</v>
      </c>
      <c r="F735" s="1" t="s">
        <v>1636</v>
      </c>
      <c r="G735" s="1" t="s">
        <v>6783</v>
      </c>
    </row>
    <row r="736" spans="1:7" ht="15.6" x14ac:dyDescent="0.3">
      <c r="A736" s="1" t="s">
        <v>1635</v>
      </c>
      <c r="B736" s="1" t="s">
        <v>3125</v>
      </c>
      <c r="C736" s="1" t="s">
        <v>4381</v>
      </c>
      <c r="D736" s="1" t="s">
        <v>4992</v>
      </c>
      <c r="F736" s="1" t="s">
        <v>1635</v>
      </c>
      <c r="G736" s="1" t="s">
        <v>6784</v>
      </c>
    </row>
    <row r="737" spans="1:7" ht="15.6" x14ac:dyDescent="0.3">
      <c r="A737" s="1" t="s">
        <v>1634</v>
      </c>
      <c r="B737" s="1" t="s">
        <v>3126</v>
      </c>
      <c r="C737" s="1" t="s">
        <v>4381</v>
      </c>
      <c r="D737" s="1" t="s">
        <v>4993</v>
      </c>
      <c r="F737" s="1" t="s">
        <v>1634</v>
      </c>
      <c r="G737" s="1" t="s">
        <v>6785</v>
      </c>
    </row>
    <row r="738" spans="1:7" ht="15.6" x14ac:dyDescent="0.3">
      <c r="A738" s="1" t="s">
        <v>1633</v>
      </c>
      <c r="B738" s="1" t="s">
        <v>3127</v>
      </c>
      <c r="C738" s="1" t="s">
        <v>4383</v>
      </c>
      <c r="D738" s="1" t="s">
        <v>4656</v>
      </c>
      <c r="F738" s="1" t="s">
        <v>1633</v>
      </c>
      <c r="G738" s="1" t="s">
        <v>6786</v>
      </c>
    </row>
    <row r="739" spans="1:7" ht="15.6" x14ac:dyDescent="0.3">
      <c r="A739" s="1" t="s">
        <v>1632</v>
      </c>
      <c r="B739" s="1" t="s">
        <v>3128</v>
      </c>
      <c r="C739" s="1" t="s">
        <v>4383</v>
      </c>
      <c r="D739" s="1" t="s">
        <v>4994</v>
      </c>
      <c r="F739" s="1" t="s">
        <v>1632</v>
      </c>
      <c r="G739" s="1" t="s">
        <v>6787</v>
      </c>
    </row>
    <row r="740" spans="1:7" ht="15.6" x14ac:dyDescent="0.3">
      <c r="A740" s="1" t="s">
        <v>1631</v>
      </c>
      <c r="B740" s="1" t="s">
        <v>3129</v>
      </c>
      <c r="C740" s="1" t="s">
        <v>4383</v>
      </c>
      <c r="D740" s="1" t="s">
        <v>4995</v>
      </c>
      <c r="F740" s="1" t="s">
        <v>1631</v>
      </c>
      <c r="G740" s="1" t="s">
        <v>6788</v>
      </c>
    </row>
    <row r="741" spans="1:7" ht="15.6" x14ac:dyDescent="0.3">
      <c r="A741" s="1" t="s">
        <v>1630</v>
      </c>
      <c r="B741" s="1" t="s">
        <v>3130</v>
      </c>
      <c r="C741" s="1" t="s">
        <v>4804</v>
      </c>
      <c r="D741" s="1" t="s">
        <v>4996</v>
      </c>
      <c r="F741" s="1" t="s">
        <v>1630</v>
      </c>
      <c r="G741" s="1" t="s">
        <v>6789</v>
      </c>
    </row>
    <row r="742" spans="1:7" ht="15.6" x14ac:dyDescent="0.3">
      <c r="A742" s="1" t="s">
        <v>1629</v>
      </c>
      <c r="B742" s="1" t="s">
        <v>3131</v>
      </c>
      <c r="C742" s="1" t="s">
        <v>4383</v>
      </c>
      <c r="D742" s="1" t="s">
        <v>4591</v>
      </c>
      <c r="F742" s="1" t="s">
        <v>1629</v>
      </c>
      <c r="G742" s="1" t="s">
        <v>6790</v>
      </c>
    </row>
    <row r="743" spans="1:7" ht="15.6" x14ac:dyDescent="0.3">
      <c r="A743" s="1" t="s">
        <v>1628</v>
      </c>
      <c r="B743" s="1" t="s">
        <v>3132</v>
      </c>
      <c r="C743" s="1" t="s">
        <v>4383</v>
      </c>
      <c r="D743" s="1" t="s">
        <v>4997</v>
      </c>
      <c r="F743" s="1" t="s">
        <v>1628</v>
      </c>
      <c r="G743" s="1" t="s">
        <v>6791</v>
      </c>
    </row>
    <row r="744" spans="1:7" ht="15.6" x14ac:dyDescent="0.3">
      <c r="A744" s="1" t="s">
        <v>1627</v>
      </c>
      <c r="B744" s="1" t="s">
        <v>3133</v>
      </c>
      <c r="C744" s="1" t="s">
        <v>4804</v>
      </c>
      <c r="D744" s="1" t="s">
        <v>4777</v>
      </c>
      <c r="F744" s="1" t="s">
        <v>1627</v>
      </c>
      <c r="G744" s="1" t="s">
        <v>6792</v>
      </c>
    </row>
    <row r="745" spans="1:7" ht="15.6" x14ac:dyDescent="0.3">
      <c r="A745" s="1" t="s">
        <v>1626</v>
      </c>
      <c r="B745" s="1" t="s">
        <v>2443</v>
      </c>
      <c r="C745" s="1" t="s">
        <v>4804</v>
      </c>
      <c r="D745" s="1" t="s">
        <v>4998</v>
      </c>
      <c r="F745" s="1" t="s">
        <v>1626</v>
      </c>
      <c r="G745" s="1" t="s">
        <v>6793</v>
      </c>
    </row>
    <row r="746" spans="1:7" ht="15.6" x14ac:dyDescent="0.3">
      <c r="A746" s="1" t="s">
        <v>1625</v>
      </c>
      <c r="B746" s="1" t="s">
        <v>3134</v>
      </c>
      <c r="C746" s="1" t="s">
        <v>4381</v>
      </c>
      <c r="D746" s="1" t="s">
        <v>4999</v>
      </c>
      <c r="F746" s="1" t="s">
        <v>1625</v>
      </c>
      <c r="G746" s="1" t="s">
        <v>6794</v>
      </c>
    </row>
    <row r="747" spans="1:7" ht="15.6" x14ac:dyDescent="0.3">
      <c r="A747" s="1" t="s">
        <v>1624</v>
      </c>
      <c r="B747" s="1" t="s">
        <v>3135</v>
      </c>
      <c r="C747" s="1" t="s">
        <v>4383</v>
      </c>
      <c r="D747" s="1" t="s">
        <v>5000</v>
      </c>
      <c r="F747" s="1" t="s">
        <v>1624</v>
      </c>
      <c r="G747" s="1" t="s">
        <v>6795</v>
      </c>
    </row>
    <row r="748" spans="1:7" ht="15.6" x14ac:dyDescent="0.3">
      <c r="A748" s="1" t="s">
        <v>1623</v>
      </c>
      <c r="B748" s="1" t="s">
        <v>3136</v>
      </c>
      <c r="C748" s="1" t="s">
        <v>4804</v>
      </c>
      <c r="D748" s="1" t="s">
        <v>5001</v>
      </c>
      <c r="F748" s="1" t="s">
        <v>1623</v>
      </c>
      <c r="G748" s="1" t="s">
        <v>6796</v>
      </c>
    </row>
    <row r="749" spans="1:7" ht="15.6" x14ac:dyDescent="0.3">
      <c r="A749" s="1" t="s">
        <v>1622</v>
      </c>
      <c r="B749" s="1" t="s">
        <v>3137</v>
      </c>
      <c r="C749" s="1" t="s">
        <v>4383</v>
      </c>
      <c r="D749" s="1" t="s">
        <v>4591</v>
      </c>
      <c r="F749" s="1" t="s">
        <v>1622</v>
      </c>
      <c r="G749" s="1" t="s">
        <v>6797</v>
      </c>
    </row>
    <row r="750" spans="1:7" ht="15.6" x14ac:dyDescent="0.3">
      <c r="A750" s="1" t="s">
        <v>1621</v>
      </c>
      <c r="B750" s="1" t="s">
        <v>3138</v>
      </c>
      <c r="C750" s="1" t="s">
        <v>4383</v>
      </c>
      <c r="D750" s="1" t="s">
        <v>4447</v>
      </c>
      <c r="F750" s="1" t="s">
        <v>1621</v>
      </c>
      <c r="G750" s="1" t="s">
        <v>6798</v>
      </c>
    </row>
    <row r="751" spans="1:7" ht="15.6" x14ac:dyDescent="0.3">
      <c r="A751" s="1" t="s">
        <v>1620</v>
      </c>
      <c r="B751" s="1" t="s">
        <v>3139</v>
      </c>
      <c r="C751" s="1" t="s">
        <v>4381</v>
      </c>
      <c r="D751" s="1" t="s">
        <v>4446</v>
      </c>
      <c r="F751" s="1" t="s">
        <v>1620</v>
      </c>
      <c r="G751" s="1" t="s">
        <v>6799</v>
      </c>
    </row>
    <row r="752" spans="1:7" ht="15.6" x14ac:dyDescent="0.3">
      <c r="A752" s="1" t="s">
        <v>1619</v>
      </c>
      <c r="B752" s="1" t="s">
        <v>3140</v>
      </c>
      <c r="C752" s="1" t="s">
        <v>4383</v>
      </c>
      <c r="D752" s="1" t="s">
        <v>4464</v>
      </c>
      <c r="F752" s="1" t="s">
        <v>1619</v>
      </c>
      <c r="G752" s="1" t="s">
        <v>6800</v>
      </c>
    </row>
    <row r="753" spans="1:7" ht="15.6" x14ac:dyDescent="0.3">
      <c r="A753" s="1" t="s">
        <v>1618</v>
      </c>
      <c r="B753" s="1" t="s">
        <v>3141</v>
      </c>
      <c r="C753" s="1" t="s">
        <v>4381</v>
      </c>
      <c r="D753" s="1" t="s">
        <v>5002</v>
      </c>
      <c r="F753" s="1" t="s">
        <v>1618</v>
      </c>
      <c r="G753" s="1" t="s">
        <v>6801</v>
      </c>
    </row>
    <row r="754" spans="1:7" ht="15.6" x14ac:dyDescent="0.3">
      <c r="A754" s="1" t="s">
        <v>1617</v>
      </c>
      <c r="B754" s="1" t="s">
        <v>3142</v>
      </c>
      <c r="C754" s="1" t="s">
        <v>4381</v>
      </c>
      <c r="D754" s="1" t="s">
        <v>5003</v>
      </c>
      <c r="F754" s="1" t="s">
        <v>1617</v>
      </c>
      <c r="G754" s="1" t="s">
        <v>6802</v>
      </c>
    </row>
    <row r="755" spans="1:7" ht="15.6" x14ac:dyDescent="0.3">
      <c r="A755" s="1" t="s">
        <v>1616</v>
      </c>
      <c r="B755" s="1" t="s">
        <v>3143</v>
      </c>
      <c r="C755" s="1" t="s">
        <v>4381</v>
      </c>
      <c r="D755" s="1" t="s">
        <v>5004</v>
      </c>
      <c r="F755" s="1" t="s">
        <v>1616</v>
      </c>
      <c r="G755" s="1" t="s">
        <v>6803</v>
      </c>
    </row>
    <row r="756" spans="1:7" ht="15.6" x14ac:dyDescent="0.3">
      <c r="A756" s="1" t="s">
        <v>1615</v>
      </c>
      <c r="B756" s="1" t="s">
        <v>3144</v>
      </c>
      <c r="C756" s="1" t="s">
        <v>4804</v>
      </c>
      <c r="D756" s="1" t="s">
        <v>5005</v>
      </c>
      <c r="F756" s="1" t="s">
        <v>1615</v>
      </c>
      <c r="G756" s="1" t="s">
        <v>6804</v>
      </c>
    </row>
    <row r="757" spans="1:7" ht="15.6" x14ac:dyDescent="0.3">
      <c r="A757" s="1" t="s">
        <v>1614</v>
      </c>
      <c r="B757" s="1" t="s">
        <v>3145</v>
      </c>
      <c r="C757" s="1" t="s">
        <v>4383</v>
      </c>
      <c r="D757" s="1" t="s">
        <v>5006</v>
      </c>
      <c r="F757" s="1" t="s">
        <v>1614</v>
      </c>
      <c r="G757" s="1" t="s">
        <v>6805</v>
      </c>
    </row>
    <row r="758" spans="1:7" ht="15.6" x14ac:dyDescent="0.3">
      <c r="A758" s="1" t="s">
        <v>1613</v>
      </c>
      <c r="B758" s="1" t="s">
        <v>3146</v>
      </c>
      <c r="C758" s="1" t="s">
        <v>4383</v>
      </c>
      <c r="D758" s="1" t="s">
        <v>5007</v>
      </c>
      <c r="F758" s="1" t="s">
        <v>1613</v>
      </c>
      <c r="G758" s="1" t="s">
        <v>6806</v>
      </c>
    </row>
    <row r="759" spans="1:7" ht="15.6" x14ac:dyDescent="0.3">
      <c r="A759" s="1" t="s">
        <v>1612</v>
      </c>
      <c r="B759" s="1" t="s">
        <v>3147</v>
      </c>
      <c r="C759" s="1" t="s">
        <v>4383</v>
      </c>
      <c r="D759" s="1" t="s">
        <v>4548</v>
      </c>
      <c r="F759" s="1" t="s">
        <v>1612</v>
      </c>
      <c r="G759" s="1" t="s">
        <v>6807</v>
      </c>
    </row>
    <row r="760" spans="1:7" ht="15.6" x14ac:dyDescent="0.3">
      <c r="A760" s="1" t="s">
        <v>1611</v>
      </c>
      <c r="B760" s="1" t="s">
        <v>3148</v>
      </c>
      <c r="C760" s="1" t="s">
        <v>4383</v>
      </c>
      <c r="D760" s="1" t="s">
        <v>5008</v>
      </c>
      <c r="F760" s="1" t="s">
        <v>1611</v>
      </c>
      <c r="G760" s="1" t="s">
        <v>6808</v>
      </c>
    </row>
    <row r="761" spans="1:7" ht="15.6" x14ac:dyDescent="0.3">
      <c r="A761" s="1" t="s">
        <v>1610</v>
      </c>
      <c r="B761" s="1" t="s">
        <v>3149</v>
      </c>
      <c r="C761" s="1" t="s">
        <v>4381</v>
      </c>
      <c r="D761" s="1" t="s">
        <v>5009</v>
      </c>
      <c r="F761" s="1" t="s">
        <v>1610</v>
      </c>
      <c r="G761" s="1" t="s">
        <v>6809</v>
      </c>
    </row>
    <row r="762" spans="1:7" ht="15.6" x14ac:dyDescent="0.3">
      <c r="A762" s="1" t="s">
        <v>1609</v>
      </c>
      <c r="B762" s="1" t="s">
        <v>3150</v>
      </c>
      <c r="C762" s="1" t="s">
        <v>4381</v>
      </c>
      <c r="D762" s="1" t="s">
        <v>4808</v>
      </c>
      <c r="F762" s="1" t="s">
        <v>1609</v>
      </c>
      <c r="G762" s="1" t="s">
        <v>6810</v>
      </c>
    </row>
    <row r="763" spans="1:7" ht="15.6" x14ac:dyDescent="0.3">
      <c r="A763" s="1" t="s">
        <v>1608</v>
      </c>
      <c r="B763" s="1" t="s">
        <v>3151</v>
      </c>
      <c r="C763" s="1" t="s">
        <v>4383</v>
      </c>
      <c r="D763" s="1" t="s">
        <v>4621</v>
      </c>
      <c r="F763" s="1" t="s">
        <v>1608</v>
      </c>
      <c r="G763" s="1" t="s">
        <v>6811</v>
      </c>
    </row>
    <row r="764" spans="1:7" ht="15.6" x14ac:dyDescent="0.3">
      <c r="A764" s="1" t="s">
        <v>1607</v>
      </c>
      <c r="B764" s="1" t="s">
        <v>3152</v>
      </c>
      <c r="C764" s="1" t="s">
        <v>4381</v>
      </c>
      <c r="D764" s="1" t="s">
        <v>4416</v>
      </c>
      <c r="F764" s="1" t="s">
        <v>1607</v>
      </c>
      <c r="G764" s="1" t="s">
        <v>6812</v>
      </c>
    </row>
    <row r="765" spans="1:7" ht="15.6" x14ac:dyDescent="0.3">
      <c r="A765" s="1" t="s">
        <v>1606</v>
      </c>
      <c r="B765" s="1" t="s">
        <v>3153</v>
      </c>
      <c r="C765" s="1" t="s">
        <v>4381</v>
      </c>
      <c r="D765" s="1" t="s">
        <v>5010</v>
      </c>
      <c r="F765" s="1" t="s">
        <v>1606</v>
      </c>
      <c r="G765" s="1" t="s">
        <v>6813</v>
      </c>
    </row>
    <row r="766" spans="1:7" ht="15.6" x14ac:dyDescent="0.3">
      <c r="A766" s="1" t="s">
        <v>1605</v>
      </c>
      <c r="B766" s="1" t="s">
        <v>3154</v>
      </c>
      <c r="C766" s="1" t="s">
        <v>4381</v>
      </c>
      <c r="D766" s="1" t="s">
        <v>5011</v>
      </c>
      <c r="F766" s="1" t="s">
        <v>1605</v>
      </c>
      <c r="G766" s="1" t="s">
        <v>6814</v>
      </c>
    </row>
    <row r="767" spans="1:7" ht="15.6" x14ac:dyDescent="0.3">
      <c r="A767" s="1" t="s">
        <v>1604</v>
      </c>
      <c r="B767" s="1" t="s">
        <v>3155</v>
      </c>
      <c r="C767" s="1" t="s">
        <v>4381</v>
      </c>
      <c r="D767" s="1" t="s">
        <v>5012</v>
      </c>
      <c r="F767" s="1" t="s">
        <v>1604</v>
      </c>
      <c r="G767" s="1" t="s">
        <v>6815</v>
      </c>
    </row>
    <row r="768" spans="1:7" ht="15.6" x14ac:dyDescent="0.3">
      <c r="A768" s="1" t="s">
        <v>1603</v>
      </c>
      <c r="B768" s="1" t="s">
        <v>3156</v>
      </c>
      <c r="C768" s="1" t="s">
        <v>4381</v>
      </c>
      <c r="D768" s="1" t="s">
        <v>5013</v>
      </c>
      <c r="F768" s="1" t="s">
        <v>1603</v>
      </c>
      <c r="G768" s="1" t="s">
        <v>6816</v>
      </c>
    </row>
    <row r="769" spans="1:7" ht="15.6" x14ac:dyDescent="0.3">
      <c r="A769" s="1" t="s">
        <v>1602</v>
      </c>
      <c r="B769" s="1" t="s">
        <v>3157</v>
      </c>
      <c r="C769" s="1" t="s">
        <v>4381</v>
      </c>
      <c r="D769" s="1" t="s">
        <v>5014</v>
      </c>
      <c r="F769" s="1" t="s">
        <v>1602</v>
      </c>
      <c r="G769" s="1" t="s">
        <v>6817</v>
      </c>
    </row>
    <row r="770" spans="1:7" ht="15.6" x14ac:dyDescent="0.3">
      <c r="A770" s="1" t="s">
        <v>1601</v>
      </c>
      <c r="B770" s="1" t="s">
        <v>3158</v>
      </c>
      <c r="C770" s="1" t="s">
        <v>4381</v>
      </c>
      <c r="D770" s="1" t="s">
        <v>4658</v>
      </c>
      <c r="F770" s="1" t="s">
        <v>1601</v>
      </c>
      <c r="G770" s="1" t="s">
        <v>6818</v>
      </c>
    </row>
    <row r="771" spans="1:7" ht="15.6" x14ac:dyDescent="0.3">
      <c r="A771" s="1" t="s">
        <v>1600</v>
      </c>
      <c r="B771" s="1" t="s">
        <v>3159</v>
      </c>
      <c r="C771" s="1" t="s">
        <v>4381</v>
      </c>
      <c r="D771" s="1" t="s">
        <v>5015</v>
      </c>
      <c r="F771" s="1" t="s">
        <v>1600</v>
      </c>
      <c r="G771" s="1" t="s">
        <v>6819</v>
      </c>
    </row>
    <row r="772" spans="1:7" ht="15.6" x14ac:dyDescent="0.3">
      <c r="A772" s="1" t="s">
        <v>1599</v>
      </c>
      <c r="B772" s="1" t="s">
        <v>3160</v>
      </c>
      <c r="C772" s="1" t="s">
        <v>4383</v>
      </c>
      <c r="D772" s="1" t="s">
        <v>4384</v>
      </c>
      <c r="F772" s="1" t="s">
        <v>1599</v>
      </c>
      <c r="G772" s="1" t="s">
        <v>6820</v>
      </c>
    </row>
    <row r="773" spans="1:7" ht="15.6" x14ac:dyDescent="0.3">
      <c r="A773" s="1" t="s">
        <v>1598</v>
      </c>
      <c r="B773" s="1" t="s">
        <v>3161</v>
      </c>
      <c r="C773" s="1" t="s">
        <v>4383</v>
      </c>
      <c r="D773" s="1" t="s">
        <v>4530</v>
      </c>
      <c r="F773" s="1" t="s">
        <v>1598</v>
      </c>
      <c r="G773" s="1" t="s">
        <v>6821</v>
      </c>
    </row>
    <row r="774" spans="1:7" ht="15.6" x14ac:dyDescent="0.3">
      <c r="A774" s="1" t="s">
        <v>1597</v>
      </c>
      <c r="B774" s="1" t="s">
        <v>3162</v>
      </c>
      <c r="C774" s="1" t="s">
        <v>4383</v>
      </c>
      <c r="D774" s="1" t="s">
        <v>4539</v>
      </c>
      <c r="F774" s="1" t="s">
        <v>1597</v>
      </c>
      <c r="G774" s="1" t="s">
        <v>6822</v>
      </c>
    </row>
    <row r="775" spans="1:7" ht="15.6" x14ac:dyDescent="0.3">
      <c r="A775" s="1" t="s">
        <v>1596</v>
      </c>
      <c r="B775" s="1" t="s">
        <v>3163</v>
      </c>
      <c r="C775" s="1" t="s">
        <v>4383</v>
      </c>
      <c r="D775" s="1" t="s">
        <v>4591</v>
      </c>
      <c r="F775" s="1" t="s">
        <v>1596</v>
      </c>
      <c r="G775" s="1" t="s">
        <v>6823</v>
      </c>
    </row>
    <row r="776" spans="1:7" ht="15.6" x14ac:dyDescent="0.3">
      <c r="A776" s="1" t="s">
        <v>1595</v>
      </c>
      <c r="B776" s="1" t="s">
        <v>3164</v>
      </c>
      <c r="C776" s="1" t="s">
        <v>4383</v>
      </c>
      <c r="D776" s="1" t="s">
        <v>5016</v>
      </c>
      <c r="F776" s="1" t="s">
        <v>1595</v>
      </c>
      <c r="G776" s="1" t="s">
        <v>6824</v>
      </c>
    </row>
    <row r="777" spans="1:7" ht="15.6" x14ac:dyDescent="0.3">
      <c r="A777" s="1" t="s">
        <v>1594</v>
      </c>
      <c r="B777" s="1" t="s">
        <v>3165</v>
      </c>
      <c r="C777" s="1" t="s">
        <v>4804</v>
      </c>
      <c r="D777" s="1" t="s">
        <v>5017</v>
      </c>
      <c r="F777" s="1" t="s">
        <v>1594</v>
      </c>
      <c r="G777" s="1" t="s">
        <v>6825</v>
      </c>
    </row>
    <row r="778" spans="1:7" ht="15.6" x14ac:dyDescent="0.3">
      <c r="A778" s="1" t="s">
        <v>1593</v>
      </c>
      <c r="B778" s="1" t="s">
        <v>2497</v>
      </c>
      <c r="C778" s="1" t="s">
        <v>4804</v>
      </c>
      <c r="D778" s="1" t="s">
        <v>5018</v>
      </c>
      <c r="F778" s="1" t="s">
        <v>1593</v>
      </c>
      <c r="G778" s="1" t="s">
        <v>6826</v>
      </c>
    </row>
    <row r="779" spans="1:7" ht="15.6" x14ac:dyDescent="0.3">
      <c r="A779" s="1" t="s">
        <v>1592</v>
      </c>
      <c r="B779" s="1" t="s">
        <v>2571</v>
      </c>
      <c r="C779" s="1" t="s">
        <v>4381</v>
      </c>
      <c r="D779" s="1" t="s">
        <v>5019</v>
      </c>
      <c r="F779" s="1" t="s">
        <v>1592</v>
      </c>
      <c r="G779" s="1" t="s">
        <v>6827</v>
      </c>
    </row>
    <row r="780" spans="1:7" ht="15.6" x14ac:dyDescent="0.3">
      <c r="A780" s="1" t="s">
        <v>1591</v>
      </c>
      <c r="B780" s="1" t="s">
        <v>3166</v>
      </c>
      <c r="C780" s="1" t="s">
        <v>4383</v>
      </c>
      <c r="D780" s="1" t="s">
        <v>4575</v>
      </c>
      <c r="F780" s="1" t="s">
        <v>1591</v>
      </c>
      <c r="G780" s="1" t="s">
        <v>6828</v>
      </c>
    </row>
    <row r="781" spans="1:7" ht="15.6" x14ac:dyDescent="0.3">
      <c r="A781" s="1" t="s">
        <v>1590</v>
      </c>
      <c r="B781" s="1" t="s">
        <v>3167</v>
      </c>
      <c r="C781" s="1" t="s">
        <v>4381</v>
      </c>
      <c r="D781" s="1" t="s">
        <v>4757</v>
      </c>
      <c r="F781" s="1" t="s">
        <v>1590</v>
      </c>
      <c r="G781" s="1" t="s">
        <v>6829</v>
      </c>
    </row>
    <row r="782" spans="1:7" ht="15.6" x14ac:dyDescent="0.3">
      <c r="A782" s="1" t="s">
        <v>1589</v>
      </c>
      <c r="B782" s="1" t="s">
        <v>3168</v>
      </c>
      <c r="C782" s="1" t="s">
        <v>4383</v>
      </c>
      <c r="D782" s="1" t="s">
        <v>5020</v>
      </c>
      <c r="F782" s="1" t="s">
        <v>1589</v>
      </c>
      <c r="G782" s="1" t="s">
        <v>6830</v>
      </c>
    </row>
    <row r="783" spans="1:7" ht="15.6" x14ac:dyDescent="0.3">
      <c r="A783" s="1" t="s">
        <v>1588</v>
      </c>
      <c r="B783" s="1" t="s">
        <v>3063</v>
      </c>
      <c r="C783" s="1" t="s">
        <v>4381</v>
      </c>
      <c r="D783" s="1" t="s">
        <v>5021</v>
      </c>
      <c r="F783" s="1" t="s">
        <v>1588</v>
      </c>
      <c r="G783" s="1" t="s">
        <v>6831</v>
      </c>
    </row>
    <row r="784" spans="1:7" ht="15.6" x14ac:dyDescent="0.3">
      <c r="A784" s="1" t="s">
        <v>1587</v>
      </c>
      <c r="B784" s="1" t="s">
        <v>3169</v>
      </c>
      <c r="C784" s="1" t="s">
        <v>4381</v>
      </c>
      <c r="D784" s="1" t="s">
        <v>5022</v>
      </c>
      <c r="F784" s="1" t="s">
        <v>1587</v>
      </c>
      <c r="G784" s="1" t="s">
        <v>6832</v>
      </c>
    </row>
    <row r="785" spans="1:7" ht="15.6" x14ac:dyDescent="0.3">
      <c r="A785" s="1" t="s">
        <v>1586</v>
      </c>
      <c r="B785" s="1" t="s">
        <v>3170</v>
      </c>
      <c r="C785" s="1" t="s">
        <v>4381</v>
      </c>
      <c r="D785" s="1" t="s">
        <v>5023</v>
      </c>
      <c r="F785" s="1" t="s">
        <v>1586</v>
      </c>
      <c r="G785" s="1" t="s">
        <v>6833</v>
      </c>
    </row>
    <row r="786" spans="1:7" ht="15.6" x14ac:dyDescent="0.3">
      <c r="A786" s="1" t="s">
        <v>1585</v>
      </c>
      <c r="B786" s="1" t="s">
        <v>5024</v>
      </c>
      <c r="C786" s="1" t="s">
        <v>4381</v>
      </c>
      <c r="D786" s="1" t="s">
        <v>5025</v>
      </c>
      <c r="F786" s="1" t="s">
        <v>1585</v>
      </c>
      <c r="G786" s="1" t="s">
        <v>6834</v>
      </c>
    </row>
    <row r="787" spans="1:7" ht="15.6" x14ac:dyDescent="0.3">
      <c r="A787" s="1" t="s">
        <v>1584</v>
      </c>
      <c r="B787" s="1" t="s">
        <v>3172</v>
      </c>
      <c r="C787" s="1" t="s">
        <v>4381</v>
      </c>
      <c r="D787" s="1" t="s">
        <v>5026</v>
      </c>
      <c r="F787" s="1" t="s">
        <v>1584</v>
      </c>
      <c r="G787" s="1" t="s">
        <v>6835</v>
      </c>
    </row>
    <row r="788" spans="1:7" ht="15.6" x14ac:dyDescent="0.3">
      <c r="A788" s="1" t="s">
        <v>1583</v>
      </c>
      <c r="B788" s="1" t="s">
        <v>3173</v>
      </c>
      <c r="C788" s="1" t="s">
        <v>4381</v>
      </c>
      <c r="D788" s="1" t="s">
        <v>5027</v>
      </c>
      <c r="F788" s="1" t="s">
        <v>1583</v>
      </c>
      <c r="G788" s="1" t="s">
        <v>6836</v>
      </c>
    </row>
    <row r="789" spans="1:7" ht="15.6" x14ac:dyDescent="0.3">
      <c r="A789" s="1" t="s">
        <v>1582</v>
      </c>
      <c r="B789" s="1" t="s">
        <v>2462</v>
      </c>
      <c r="C789" s="1" t="s">
        <v>4383</v>
      </c>
      <c r="D789" s="1" t="s">
        <v>5028</v>
      </c>
      <c r="F789" s="1" t="s">
        <v>1582</v>
      </c>
      <c r="G789" s="1" t="s">
        <v>6837</v>
      </c>
    </row>
    <row r="790" spans="1:7" ht="15.6" x14ac:dyDescent="0.3">
      <c r="A790" s="1" t="s">
        <v>1581</v>
      </c>
      <c r="B790" s="1" t="s">
        <v>3174</v>
      </c>
      <c r="C790" s="1" t="s">
        <v>4383</v>
      </c>
      <c r="D790" s="1" t="s">
        <v>5029</v>
      </c>
      <c r="F790" s="1" t="s">
        <v>1581</v>
      </c>
      <c r="G790" s="1" t="s">
        <v>6838</v>
      </c>
    </row>
    <row r="791" spans="1:7" ht="15.6" x14ac:dyDescent="0.3">
      <c r="A791" s="1" t="s">
        <v>1580</v>
      </c>
      <c r="B791" s="1" t="s">
        <v>3175</v>
      </c>
      <c r="C791" s="1" t="s">
        <v>4383</v>
      </c>
      <c r="D791" s="1" t="s">
        <v>5030</v>
      </c>
      <c r="F791" s="1" t="s">
        <v>1580</v>
      </c>
      <c r="G791" s="1" t="s">
        <v>6839</v>
      </c>
    </row>
    <row r="792" spans="1:7" ht="15.6" x14ac:dyDescent="0.3">
      <c r="A792" s="1" t="s">
        <v>1579</v>
      </c>
      <c r="B792" s="1" t="s">
        <v>3176</v>
      </c>
      <c r="C792" s="1" t="s">
        <v>4381</v>
      </c>
      <c r="D792" s="1" t="s">
        <v>4476</v>
      </c>
      <c r="F792" s="1" t="s">
        <v>1579</v>
      </c>
      <c r="G792" s="1" t="s">
        <v>6840</v>
      </c>
    </row>
    <row r="793" spans="1:7" ht="15.6" x14ac:dyDescent="0.3">
      <c r="A793" s="1" t="s">
        <v>1578</v>
      </c>
      <c r="B793" s="1" t="s">
        <v>3177</v>
      </c>
      <c r="C793" s="1" t="s">
        <v>4381</v>
      </c>
      <c r="D793" s="1" t="s">
        <v>5031</v>
      </c>
      <c r="F793" s="1" t="s">
        <v>1578</v>
      </c>
      <c r="G793" s="1" t="s">
        <v>6841</v>
      </c>
    </row>
    <row r="794" spans="1:7" ht="15.6" x14ac:dyDescent="0.3">
      <c r="A794" s="1" t="s">
        <v>1577</v>
      </c>
      <c r="B794" s="1" t="s">
        <v>3178</v>
      </c>
      <c r="C794" s="1" t="s">
        <v>4804</v>
      </c>
      <c r="D794" s="1" t="s">
        <v>5032</v>
      </c>
      <c r="F794" s="1" t="s">
        <v>1577</v>
      </c>
      <c r="G794" s="1" t="s">
        <v>6842</v>
      </c>
    </row>
    <row r="795" spans="1:7" ht="15.6" x14ac:dyDescent="0.3">
      <c r="A795" s="1" t="s">
        <v>1576</v>
      </c>
      <c r="B795" s="1" t="s">
        <v>3179</v>
      </c>
      <c r="C795" s="1" t="s">
        <v>4383</v>
      </c>
      <c r="D795" s="1" t="s">
        <v>5033</v>
      </c>
      <c r="F795" s="1" t="s">
        <v>1576</v>
      </c>
      <c r="G795" s="1" t="s">
        <v>6843</v>
      </c>
    </row>
    <row r="796" spans="1:7" ht="15.6" x14ac:dyDescent="0.3">
      <c r="A796" s="1" t="s">
        <v>1575</v>
      </c>
      <c r="B796" s="1" t="s">
        <v>3180</v>
      </c>
      <c r="C796" s="1" t="s">
        <v>4381</v>
      </c>
      <c r="D796" s="1" t="s">
        <v>4561</v>
      </c>
      <c r="F796" s="1" t="s">
        <v>1575</v>
      </c>
      <c r="G796" s="1" t="s">
        <v>6844</v>
      </c>
    </row>
    <row r="797" spans="1:7" ht="15.6" x14ac:dyDescent="0.3">
      <c r="A797" s="1" t="s">
        <v>1574</v>
      </c>
      <c r="B797" s="1" t="s">
        <v>3181</v>
      </c>
      <c r="C797" s="1" t="s">
        <v>4804</v>
      </c>
      <c r="D797" s="1" t="s">
        <v>5034</v>
      </c>
      <c r="F797" s="1" t="s">
        <v>1574</v>
      </c>
      <c r="G797" s="1" t="s">
        <v>6845</v>
      </c>
    </row>
    <row r="798" spans="1:7" ht="15.6" x14ac:dyDescent="0.3">
      <c r="A798" s="1" t="s">
        <v>1573</v>
      </c>
      <c r="B798" s="1" t="s">
        <v>3182</v>
      </c>
      <c r="C798" s="1" t="s">
        <v>4381</v>
      </c>
      <c r="D798" s="1" t="s">
        <v>5035</v>
      </c>
      <c r="F798" s="1" t="s">
        <v>1573</v>
      </c>
      <c r="G798" s="1" t="s">
        <v>6846</v>
      </c>
    </row>
    <row r="799" spans="1:7" ht="15.6" x14ac:dyDescent="0.3">
      <c r="A799" s="1" t="s">
        <v>1572</v>
      </c>
      <c r="B799" s="1" t="s">
        <v>3183</v>
      </c>
      <c r="C799" s="1" t="s">
        <v>4804</v>
      </c>
      <c r="D799" s="1" t="s">
        <v>5036</v>
      </c>
      <c r="F799" s="1" t="s">
        <v>1572</v>
      </c>
      <c r="G799" s="1" t="s">
        <v>6847</v>
      </c>
    </row>
    <row r="800" spans="1:7" ht="15.6" x14ac:dyDescent="0.3">
      <c r="A800" s="1" t="s">
        <v>1571</v>
      </c>
      <c r="B800" s="1" t="s">
        <v>2459</v>
      </c>
      <c r="C800" s="1" t="s">
        <v>4381</v>
      </c>
      <c r="D800" s="1" t="s">
        <v>5037</v>
      </c>
      <c r="F800" s="1" t="s">
        <v>1571</v>
      </c>
      <c r="G800" s="1" t="s">
        <v>6848</v>
      </c>
    </row>
    <row r="801" spans="1:7" ht="15.6" x14ac:dyDescent="0.3">
      <c r="A801" s="1" t="s">
        <v>1570</v>
      </c>
      <c r="B801" s="1" t="s">
        <v>3184</v>
      </c>
      <c r="C801" s="1" t="s">
        <v>4381</v>
      </c>
      <c r="D801" s="1" t="s">
        <v>4738</v>
      </c>
      <c r="F801" s="1" t="s">
        <v>1570</v>
      </c>
      <c r="G801" s="1" t="s">
        <v>6849</v>
      </c>
    </row>
    <row r="802" spans="1:7" ht="15.6" x14ac:dyDescent="0.3">
      <c r="A802" s="1" t="s">
        <v>1569</v>
      </c>
      <c r="B802" s="1" t="s">
        <v>3185</v>
      </c>
      <c r="C802" s="1" t="s">
        <v>4381</v>
      </c>
      <c r="D802" s="1" t="s">
        <v>5038</v>
      </c>
      <c r="F802" s="1" t="s">
        <v>1569</v>
      </c>
      <c r="G802" s="1" t="s">
        <v>6850</v>
      </c>
    </row>
    <row r="803" spans="1:7" ht="15.6" x14ac:dyDescent="0.3">
      <c r="A803" s="1" t="s">
        <v>1568</v>
      </c>
      <c r="B803" s="1" t="s">
        <v>3186</v>
      </c>
      <c r="C803" s="1" t="s">
        <v>4804</v>
      </c>
      <c r="D803" s="1" t="s">
        <v>5039</v>
      </c>
      <c r="F803" s="1" t="s">
        <v>1568</v>
      </c>
      <c r="G803" s="1" t="s">
        <v>6851</v>
      </c>
    </row>
    <row r="804" spans="1:7" ht="15.6" x14ac:dyDescent="0.3">
      <c r="A804" s="1" t="s">
        <v>1567</v>
      </c>
      <c r="B804" s="1" t="s">
        <v>2704</v>
      </c>
      <c r="C804" s="1" t="s">
        <v>4381</v>
      </c>
      <c r="D804" s="1" t="s">
        <v>4772</v>
      </c>
      <c r="F804" s="1" t="s">
        <v>1567</v>
      </c>
      <c r="G804" s="1" t="s">
        <v>6852</v>
      </c>
    </row>
    <row r="805" spans="1:7" ht="15.6" x14ac:dyDescent="0.3">
      <c r="A805" s="1" t="s">
        <v>1566</v>
      </c>
      <c r="B805" s="1" t="s">
        <v>3187</v>
      </c>
      <c r="C805" s="1" t="s">
        <v>4381</v>
      </c>
      <c r="D805" s="1" t="s">
        <v>4772</v>
      </c>
      <c r="F805" s="1" t="s">
        <v>1566</v>
      </c>
      <c r="G805" s="1" t="s">
        <v>6853</v>
      </c>
    </row>
    <row r="806" spans="1:7" ht="15.6" x14ac:dyDescent="0.3">
      <c r="A806" s="1" t="s">
        <v>1565</v>
      </c>
      <c r="B806" s="1" t="s">
        <v>3188</v>
      </c>
      <c r="C806" s="1" t="s">
        <v>4383</v>
      </c>
      <c r="D806" s="1" t="s">
        <v>5040</v>
      </c>
      <c r="F806" s="1" t="s">
        <v>1565</v>
      </c>
      <c r="G806" s="1" t="s">
        <v>6854</v>
      </c>
    </row>
    <row r="807" spans="1:7" ht="15.6" x14ac:dyDescent="0.3">
      <c r="A807" s="1" t="s">
        <v>1564</v>
      </c>
      <c r="B807" s="1" t="s">
        <v>3189</v>
      </c>
      <c r="C807" s="1" t="s">
        <v>4383</v>
      </c>
      <c r="D807" s="1" t="s">
        <v>4390</v>
      </c>
      <c r="F807" s="1" t="s">
        <v>1564</v>
      </c>
      <c r="G807" s="1" t="s">
        <v>6855</v>
      </c>
    </row>
    <row r="808" spans="1:7" ht="15.6" x14ac:dyDescent="0.3">
      <c r="A808" s="1" t="s">
        <v>1563</v>
      </c>
      <c r="B808" s="1" t="s">
        <v>3190</v>
      </c>
      <c r="C808" s="1" t="s">
        <v>4383</v>
      </c>
      <c r="D808" s="1" t="s">
        <v>5041</v>
      </c>
      <c r="F808" s="1" t="s">
        <v>1563</v>
      </c>
      <c r="G808" s="1" t="s">
        <v>6856</v>
      </c>
    </row>
    <row r="809" spans="1:7" ht="15.6" x14ac:dyDescent="0.3">
      <c r="A809" s="1" t="s">
        <v>1562</v>
      </c>
      <c r="B809" s="1" t="s">
        <v>3191</v>
      </c>
      <c r="C809" s="1" t="s">
        <v>4383</v>
      </c>
      <c r="D809" s="1" t="s">
        <v>5042</v>
      </c>
      <c r="F809" s="1" t="s">
        <v>1562</v>
      </c>
      <c r="G809" s="1" t="s">
        <v>6857</v>
      </c>
    </row>
    <row r="810" spans="1:7" ht="15.6" x14ac:dyDescent="0.3">
      <c r="A810" s="1" t="s">
        <v>1561</v>
      </c>
      <c r="B810" s="1" t="s">
        <v>3192</v>
      </c>
      <c r="C810" s="1" t="s">
        <v>4804</v>
      </c>
      <c r="D810" s="1" t="s">
        <v>5043</v>
      </c>
      <c r="F810" s="1" t="s">
        <v>1561</v>
      </c>
      <c r="G810" s="1" t="s">
        <v>6858</v>
      </c>
    </row>
    <row r="811" spans="1:7" ht="15.6" x14ac:dyDescent="0.3">
      <c r="A811" s="1" t="s">
        <v>1560</v>
      </c>
      <c r="B811" s="1" t="s">
        <v>3193</v>
      </c>
      <c r="C811" s="1" t="s">
        <v>4383</v>
      </c>
      <c r="D811" s="1" t="s">
        <v>5044</v>
      </c>
      <c r="F811" s="1" t="s">
        <v>1560</v>
      </c>
      <c r="G811" s="1" t="s">
        <v>6859</v>
      </c>
    </row>
    <row r="812" spans="1:7" ht="15.6" x14ac:dyDescent="0.3">
      <c r="A812" s="1" t="s">
        <v>1559</v>
      </c>
      <c r="B812" s="1" t="s">
        <v>3194</v>
      </c>
      <c r="C812" s="1" t="s">
        <v>4383</v>
      </c>
      <c r="D812" s="1" t="s">
        <v>4500</v>
      </c>
      <c r="F812" s="1" t="s">
        <v>1559</v>
      </c>
      <c r="G812" s="1" t="s">
        <v>6860</v>
      </c>
    </row>
    <row r="813" spans="1:7" ht="15.6" x14ac:dyDescent="0.3">
      <c r="A813" s="1" t="s">
        <v>1558</v>
      </c>
      <c r="B813" s="1" t="s">
        <v>2823</v>
      </c>
      <c r="C813" s="1" t="s">
        <v>4383</v>
      </c>
      <c r="D813" s="1" t="s">
        <v>5045</v>
      </c>
      <c r="F813" s="1" t="s">
        <v>1558</v>
      </c>
      <c r="G813" s="1" t="s">
        <v>6861</v>
      </c>
    </row>
    <row r="814" spans="1:7" ht="15.6" x14ac:dyDescent="0.3">
      <c r="A814" s="1" t="s">
        <v>1557</v>
      </c>
      <c r="B814" s="1" t="s">
        <v>3195</v>
      </c>
      <c r="C814" s="1" t="s">
        <v>4383</v>
      </c>
      <c r="D814" s="1" t="s">
        <v>4870</v>
      </c>
      <c r="F814" s="1" t="s">
        <v>1557</v>
      </c>
      <c r="G814" s="1" t="s">
        <v>6862</v>
      </c>
    </row>
    <row r="815" spans="1:7" ht="15.6" x14ac:dyDescent="0.3">
      <c r="A815" s="1" t="s">
        <v>1556</v>
      </c>
      <c r="B815" s="1" t="s">
        <v>3196</v>
      </c>
      <c r="C815" s="1" t="s">
        <v>4383</v>
      </c>
      <c r="D815" s="1" t="s">
        <v>5046</v>
      </c>
      <c r="F815" s="1" t="s">
        <v>1556</v>
      </c>
      <c r="G815" s="1" t="s">
        <v>6863</v>
      </c>
    </row>
    <row r="816" spans="1:7" ht="15.6" x14ac:dyDescent="0.3">
      <c r="A816" s="1" t="s">
        <v>1555</v>
      </c>
      <c r="B816" s="1" t="s">
        <v>3197</v>
      </c>
      <c r="C816" s="1" t="s">
        <v>4383</v>
      </c>
      <c r="D816" s="1" t="s">
        <v>5047</v>
      </c>
      <c r="F816" s="1" t="s">
        <v>1555</v>
      </c>
      <c r="G816" s="1" t="s">
        <v>6864</v>
      </c>
    </row>
    <row r="817" spans="1:7" ht="15.6" x14ac:dyDescent="0.3">
      <c r="A817" s="1" t="s">
        <v>1554</v>
      </c>
      <c r="B817" s="1" t="s">
        <v>3198</v>
      </c>
      <c r="C817" s="1" t="s">
        <v>4383</v>
      </c>
      <c r="D817" s="1" t="s">
        <v>5048</v>
      </c>
      <c r="F817" s="1" t="s">
        <v>1554</v>
      </c>
      <c r="G817" s="1" t="s">
        <v>6865</v>
      </c>
    </row>
    <row r="818" spans="1:7" ht="15.6" x14ac:dyDescent="0.3">
      <c r="A818" s="1" t="s">
        <v>1553</v>
      </c>
      <c r="B818" s="1" t="s">
        <v>3199</v>
      </c>
      <c r="C818" s="1" t="s">
        <v>4383</v>
      </c>
      <c r="D818" s="1" t="s">
        <v>5049</v>
      </c>
      <c r="F818" s="1" t="s">
        <v>1553</v>
      </c>
      <c r="G818" s="1" t="s">
        <v>6866</v>
      </c>
    </row>
    <row r="819" spans="1:7" ht="15.6" x14ac:dyDescent="0.3">
      <c r="A819" s="1" t="s">
        <v>1552</v>
      </c>
      <c r="B819" s="1" t="s">
        <v>2735</v>
      </c>
      <c r="C819" s="1" t="s">
        <v>4383</v>
      </c>
      <c r="D819" s="1" t="s">
        <v>4731</v>
      </c>
      <c r="F819" s="1" t="s">
        <v>1552</v>
      </c>
      <c r="G819" s="1" t="s">
        <v>6867</v>
      </c>
    </row>
    <row r="820" spans="1:7" ht="15.6" x14ac:dyDescent="0.3">
      <c r="A820" s="1" t="s">
        <v>1551</v>
      </c>
      <c r="B820" s="1" t="s">
        <v>3200</v>
      </c>
      <c r="C820" s="1" t="s">
        <v>4383</v>
      </c>
      <c r="D820" s="1" t="s">
        <v>5050</v>
      </c>
      <c r="F820" s="1" t="s">
        <v>1551</v>
      </c>
      <c r="G820" s="1" t="s">
        <v>6868</v>
      </c>
    </row>
    <row r="821" spans="1:7" ht="15.6" x14ac:dyDescent="0.3">
      <c r="A821" s="1" t="s">
        <v>1550</v>
      </c>
      <c r="B821" s="1" t="s">
        <v>3201</v>
      </c>
      <c r="C821" s="1" t="s">
        <v>4381</v>
      </c>
      <c r="D821" s="1" t="s">
        <v>4877</v>
      </c>
      <c r="F821" s="1" t="s">
        <v>1550</v>
      </c>
      <c r="G821" s="1" t="s">
        <v>6869</v>
      </c>
    </row>
    <row r="822" spans="1:7" ht="15.6" x14ac:dyDescent="0.3">
      <c r="A822" s="1" t="s">
        <v>1549</v>
      </c>
      <c r="B822" s="1" t="s">
        <v>3202</v>
      </c>
      <c r="C822" s="1" t="s">
        <v>4383</v>
      </c>
      <c r="D822" s="1" t="s">
        <v>5051</v>
      </c>
      <c r="F822" s="1" t="s">
        <v>1549</v>
      </c>
      <c r="G822" s="1" t="s">
        <v>6870</v>
      </c>
    </row>
    <row r="823" spans="1:7" ht="15.6" x14ac:dyDescent="0.3">
      <c r="A823" s="1" t="s">
        <v>1548</v>
      </c>
      <c r="B823" s="1" t="s">
        <v>3204</v>
      </c>
      <c r="C823" s="1" t="s">
        <v>4383</v>
      </c>
      <c r="D823" s="1" t="s">
        <v>5052</v>
      </c>
      <c r="F823" s="1" t="s">
        <v>1548</v>
      </c>
      <c r="G823" s="1" t="s">
        <v>6871</v>
      </c>
    </row>
    <row r="824" spans="1:7" ht="15.6" x14ac:dyDescent="0.3">
      <c r="A824" s="1" t="s">
        <v>1547</v>
      </c>
      <c r="B824" s="1" t="s">
        <v>3205</v>
      </c>
      <c r="C824" s="1" t="s">
        <v>4383</v>
      </c>
      <c r="D824" s="1" t="s">
        <v>4422</v>
      </c>
      <c r="F824" s="1" t="s">
        <v>1547</v>
      </c>
      <c r="G824" s="1" t="s">
        <v>6872</v>
      </c>
    </row>
    <row r="825" spans="1:7" ht="15.6" x14ac:dyDescent="0.3">
      <c r="A825" s="1" t="s">
        <v>1546</v>
      </c>
      <c r="B825" s="1" t="s">
        <v>3084</v>
      </c>
      <c r="C825" s="1" t="s">
        <v>4383</v>
      </c>
      <c r="D825" s="1" t="s">
        <v>5053</v>
      </c>
      <c r="F825" s="1" t="s">
        <v>1546</v>
      </c>
      <c r="G825" s="1" t="s">
        <v>6873</v>
      </c>
    </row>
    <row r="826" spans="1:7" ht="15.6" x14ac:dyDescent="0.3">
      <c r="A826" s="1" t="s">
        <v>1545</v>
      </c>
      <c r="B826" s="1" t="s">
        <v>3206</v>
      </c>
      <c r="C826" s="1" t="s">
        <v>4383</v>
      </c>
      <c r="D826" s="1" t="s">
        <v>5054</v>
      </c>
      <c r="F826" s="1" t="s">
        <v>1545</v>
      </c>
      <c r="G826" s="1" t="s">
        <v>6874</v>
      </c>
    </row>
    <row r="827" spans="1:7" ht="15.6" x14ac:dyDescent="0.3">
      <c r="A827" s="1" t="s">
        <v>1544</v>
      </c>
      <c r="B827" s="1" t="s">
        <v>3207</v>
      </c>
      <c r="C827" s="1" t="s">
        <v>4381</v>
      </c>
      <c r="D827" s="1" t="s">
        <v>5055</v>
      </c>
      <c r="F827" s="1" t="s">
        <v>1544</v>
      </c>
      <c r="G827" s="1" t="s">
        <v>6875</v>
      </c>
    </row>
    <row r="828" spans="1:7" ht="15.6" x14ac:dyDescent="0.3">
      <c r="A828" s="1" t="s">
        <v>1543</v>
      </c>
      <c r="B828" s="1" t="s">
        <v>3208</v>
      </c>
      <c r="C828" s="1" t="s">
        <v>4381</v>
      </c>
      <c r="D828" s="1" t="s">
        <v>5056</v>
      </c>
      <c r="F828" s="1" t="s">
        <v>1543</v>
      </c>
      <c r="G828" s="1" t="s">
        <v>6876</v>
      </c>
    </row>
    <row r="829" spans="1:7" ht="15.6" x14ac:dyDescent="0.3">
      <c r="A829" s="1" t="s">
        <v>1542</v>
      </c>
      <c r="B829" s="1" t="s">
        <v>2459</v>
      </c>
      <c r="C829" s="1" t="s">
        <v>4804</v>
      </c>
      <c r="D829" s="1" t="s">
        <v>5057</v>
      </c>
      <c r="F829" s="1" t="s">
        <v>1542</v>
      </c>
      <c r="G829" s="1" t="s">
        <v>6877</v>
      </c>
    </row>
    <row r="830" spans="1:7" ht="15.6" x14ac:dyDescent="0.3">
      <c r="A830" s="1" t="s">
        <v>1541</v>
      </c>
      <c r="B830" s="1" t="s">
        <v>2919</v>
      </c>
      <c r="C830" s="1" t="s">
        <v>4804</v>
      </c>
      <c r="D830" s="1" t="s">
        <v>5058</v>
      </c>
      <c r="F830" s="1" t="s">
        <v>1541</v>
      </c>
      <c r="G830" s="1" t="s">
        <v>6878</v>
      </c>
    </row>
    <row r="831" spans="1:7" ht="15.6" x14ac:dyDescent="0.3">
      <c r="A831" s="1" t="s">
        <v>1540</v>
      </c>
      <c r="B831" s="1" t="s">
        <v>3209</v>
      </c>
      <c r="C831" s="1" t="s">
        <v>4804</v>
      </c>
      <c r="D831" s="1" t="s">
        <v>5059</v>
      </c>
      <c r="F831" s="1" t="s">
        <v>1540</v>
      </c>
      <c r="G831" s="1" t="s">
        <v>6879</v>
      </c>
    </row>
    <row r="832" spans="1:7" ht="15.6" x14ac:dyDescent="0.3">
      <c r="A832" s="1" t="s">
        <v>1539</v>
      </c>
      <c r="B832" s="1" t="s">
        <v>3210</v>
      </c>
      <c r="C832" s="1" t="s">
        <v>4383</v>
      </c>
      <c r="D832" s="1" t="s">
        <v>4530</v>
      </c>
      <c r="F832" s="1" t="s">
        <v>1539</v>
      </c>
      <c r="G832" s="1" t="s">
        <v>6880</v>
      </c>
    </row>
    <row r="833" spans="1:7" ht="15.6" x14ac:dyDescent="0.3">
      <c r="A833" s="1" t="s">
        <v>1538</v>
      </c>
      <c r="B833" s="1" t="s">
        <v>3211</v>
      </c>
      <c r="C833" s="1" t="s">
        <v>4383</v>
      </c>
      <c r="D833" s="1" t="s">
        <v>5060</v>
      </c>
      <c r="F833" s="1" t="s">
        <v>1538</v>
      </c>
      <c r="G833" s="1" t="s">
        <v>6881</v>
      </c>
    </row>
    <row r="834" spans="1:7" ht="15.6" x14ac:dyDescent="0.3">
      <c r="A834" s="1" t="s">
        <v>1537</v>
      </c>
      <c r="B834" s="1" t="s">
        <v>3212</v>
      </c>
      <c r="C834" s="1" t="s">
        <v>4383</v>
      </c>
      <c r="D834" s="1" t="s">
        <v>5061</v>
      </c>
      <c r="F834" s="1" t="s">
        <v>1537</v>
      </c>
      <c r="G834" s="1" t="s">
        <v>6882</v>
      </c>
    </row>
    <row r="835" spans="1:7" ht="15.6" x14ac:dyDescent="0.3">
      <c r="A835" s="1" t="s">
        <v>1536</v>
      </c>
      <c r="B835" s="1" t="s">
        <v>3213</v>
      </c>
      <c r="C835" s="1" t="s">
        <v>4804</v>
      </c>
      <c r="D835" s="1" t="s">
        <v>4952</v>
      </c>
      <c r="F835" s="1" t="s">
        <v>1536</v>
      </c>
      <c r="G835" s="1" t="s">
        <v>6883</v>
      </c>
    </row>
    <row r="836" spans="1:7" ht="15.6" x14ac:dyDescent="0.3">
      <c r="A836" s="1" t="s">
        <v>1535</v>
      </c>
      <c r="B836" s="1" t="s">
        <v>3214</v>
      </c>
      <c r="C836" s="1" t="s">
        <v>4381</v>
      </c>
      <c r="D836" s="1" t="s">
        <v>5062</v>
      </c>
      <c r="F836" s="1" t="s">
        <v>1535</v>
      </c>
      <c r="G836" s="1" t="s">
        <v>6884</v>
      </c>
    </row>
    <row r="837" spans="1:7" ht="15.6" x14ac:dyDescent="0.3">
      <c r="A837" s="1" t="s">
        <v>1534</v>
      </c>
      <c r="B837" s="1" t="s">
        <v>2652</v>
      </c>
      <c r="C837" s="1" t="s">
        <v>4381</v>
      </c>
      <c r="D837" s="1" t="s">
        <v>5063</v>
      </c>
      <c r="F837" s="1" t="s">
        <v>1534</v>
      </c>
      <c r="G837" s="1" t="s">
        <v>6885</v>
      </c>
    </row>
    <row r="838" spans="1:7" ht="15.6" x14ac:dyDescent="0.3">
      <c r="A838" s="1" t="s">
        <v>1533</v>
      </c>
      <c r="B838" s="1" t="s">
        <v>3215</v>
      </c>
      <c r="C838" s="1" t="s">
        <v>4381</v>
      </c>
      <c r="D838" s="1" t="s">
        <v>5064</v>
      </c>
      <c r="F838" s="1" t="s">
        <v>1533</v>
      </c>
      <c r="G838" s="1" t="s">
        <v>6886</v>
      </c>
    </row>
    <row r="839" spans="1:7" ht="15.6" x14ac:dyDescent="0.3">
      <c r="A839" s="1" t="s">
        <v>1532</v>
      </c>
      <c r="B839" s="1" t="s">
        <v>3030</v>
      </c>
      <c r="C839" s="1" t="s">
        <v>4383</v>
      </c>
      <c r="D839" s="1" t="s">
        <v>4857</v>
      </c>
      <c r="F839" s="1" t="s">
        <v>1532</v>
      </c>
      <c r="G839" s="1" t="s">
        <v>6887</v>
      </c>
    </row>
    <row r="840" spans="1:7" ht="15.6" x14ac:dyDescent="0.3">
      <c r="A840" s="1" t="s">
        <v>1531</v>
      </c>
      <c r="B840" s="1" t="s">
        <v>3216</v>
      </c>
      <c r="C840" s="1" t="s">
        <v>4381</v>
      </c>
      <c r="D840" s="1" t="s">
        <v>4595</v>
      </c>
      <c r="F840" s="1" t="s">
        <v>1531</v>
      </c>
      <c r="G840" s="1" t="s">
        <v>6888</v>
      </c>
    </row>
    <row r="841" spans="1:7" ht="15.6" x14ac:dyDescent="0.3">
      <c r="A841" s="1" t="s">
        <v>1530</v>
      </c>
      <c r="B841" s="1" t="s">
        <v>3217</v>
      </c>
      <c r="C841" s="1" t="s">
        <v>4381</v>
      </c>
      <c r="D841" s="1" t="s">
        <v>5065</v>
      </c>
      <c r="F841" s="1" t="s">
        <v>1530</v>
      </c>
      <c r="G841" s="1" t="s">
        <v>6889</v>
      </c>
    </row>
    <row r="842" spans="1:7" ht="15.6" x14ac:dyDescent="0.3">
      <c r="A842" s="1" t="s">
        <v>1529</v>
      </c>
      <c r="B842" s="1" t="s">
        <v>3218</v>
      </c>
      <c r="C842" s="1" t="s">
        <v>4381</v>
      </c>
      <c r="D842" s="1" t="s">
        <v>5066</v>
      </c>
      <c r="F842" s="1" t="s">
        <v>1529</v>
      </c>
      <c r="G842" s="1" t="s">
        <v>6890</v>
      </c>
    </row>
    <row r="843" spans="1:7" ht="15.6" x14ac:dyDescent="0.3">
      <c r="A843" s="1" t="s">
        <v>1528</v>
      </c>
      <c r="B843" s="1" t="s">
        <v>3219</v>
      </c>
      <c r="C843" s="1" t="s">
        <v>4381</v>
      </c>
      <c r="D843" s="1" t="s">
        <v>5017</v>
      </c>
      <c r="F843" s="1" t="s">
        <v>1528</v>
      </c>
      <c r="G843" s="1" t="s">
        <v>6891</v>
      </c>
    </row>
    <row r="844" spans="1:7" ht="15.6" x14ac:dyDescent="0.3">
      <c r="A844" s="1" t="s">
        <v>1527</v>
      </c>
      <c r="B844" s="1" t="s">
        <v>3220</v>
      </c>
      <c r="C844" s="1" t="s">
        <v>4381</v>
      </c>
      <c r="D844" s="1" t="s">
        <v>5067</v>
      </c>
      <c r="F844" s="1" t="s">
        <v>1527</v>
      </c>
      <c r="G844" s="1" t="s">
        <v>6892</v>
      </c>
    </row>
    <row r="845" spans="1:7" ht="15.6" x14ac:dyDescent="0.3">
      <c r="A845" s="1" t="s">
        <v>1526</v>
      </c>
      <c r="B845" s="1" t="s">
        <v>2577</v>
      </c>
      <c r="C845" s="1" t="s">
        <v>4381</v>
      </c>
      <c r="D845" s="1" t="s">
        <v>4830</v>
      </c>
      <c r="F845" s="1" t="s">
        <v>1526</v>
      </c>
      <c r="G845" s="1" t="s">
        <v>6893</v>
      </c>
    </row>
    <row r="846" spans="1:7" ht="15.6" x14ac:dyDescent="0.3">
      <c r="A846" s="1" t="s">
        <v>1525</v>
      </c>
      <c r="B846" s="1" t="s">
        <v>3221</v>
      </c>
      <c r="C846" s="1" t="s">
        <v>4804</v>
      </c>
      <c r="D846" s="1" t="s">
        <v>5068</v>
      </c>
      <c r="F846" s="1" t="s">
        <v>1525</v>
      </c>
      <c r="G846" s="1" t="s">
        <v>6894</v>
      </c>
    </row>
    <row r="847" spans="1:7" ht="15.6" x14ac:dyDescent="0.3">
      <c r="A847" s="1" t="s">
        <v>1524</v>
      </c>
      <c r="B847" s="1" t="s">
        <v>3222</v>
      </c>
      <c r="C847" s="1" t="s">
        <v>4381</v>
      </c>
      <c r="D847" s="1" t="s">
        <v>5069</v>
      </c>
      <c r="F847" s="1" t="s">
        <v>1524</v>
      </c>
      <c r="G847" s="1" t="s">
        <v>6895</v>
      </c>
    </row>
    <row r="848" spans="1:7" ht="15.6" x14ac:dyDescent="0.3">
      <c r="A848" s="1" t="s">
        <v>1523</v>
      </c>
      <c r="B848" s="1" t="s">
        <v>3223</v>
      </c>
      <c r="C848" s="1" t="s">
        <v>4381</v>
      </c>
      <c r="D848" s="1" t="s">
        <v>5070</v>
      </c>
      <c r="F848" s="1" t="s">
        <v>1523</v>
      </c>
      <c r="G848" s="1" t="s">
        <v>6896</v>
      </c>
    </row>
    <row r="849" spans="1:7" ht="15.6" x14ac:dyDescent="0.3">
      <c r="A849" s="1" t="s">
        <v>1522</v>
      </c>
      <c r="B849" s="1" t="s">
        <v>3224</v>
      </c>
      <c r="C849" s="1" t="s">
        <v>4381</v>
      </c>
      <c r="D849" s="1" t="s">
        <v>5071</v>
      </c>
      <c r="F849" s="1" t="s">
        <v>1522</v>
      </c>
      <c r="G849" s="1" t="s">
        <v>6897</v>
      </c>
    </row>
    <row r="850" spans="1:7" ht="15.6" x14ac:dyDescent="0.3">
      <c r="A850" s="1" t="s">
        <v>1521</v>
      </c>
      <c r="B850" s="1" t="s">
        <v>3225</v>
      </c>
      <c r="C850" s="1" t="s">
        <v>4383</v>
      </c>
      <c r="D850" s="1" t="s">
        <v>4434</v>
      </c>
      <c r="F850" s="1" t="s">
        <v>1521</v>
      </c>
      <c r="G850" s="1" t="s">
        <v>6898</v>
      </c>
    </row>
    <row r="851" spans="1:7" ht="15.6" x14ac:dyDescent="0.3">
      <c r="A851" s="1" t="s">
        <v>1520</v>
      </c>
      <c r="B851" s="1" t="s">
        <v>3226</v>
      </c>
      <c r="C851" s="1" t="s">
        <v>4383</v>
      </c>
      <c r="D851" s="1" t="s">
        <v>4425</v>
      </c>
      <c r="F851" s="1" t="s">
        <v>1520</v>
      </c>
      <c r="G851" s="1" t="s">
        <v>6899</v>
      </c>
    </row>
    <row r="852" spans="1:7" ht="15.6" x14ac:dyDescent="0.3">
      <c r="A852" s="1" t="s">
        <v>1519</v>
      </c>
      <c r="B852" s="1" t="s">
        <v>3227</v>
      </c>
      <c r="C852" s="1" t="s">
        <v>4381</v>
      </c>
      <c r="D852" s="1" t="s">
        <v>5072</v>
      </c>
      <c r="F852" s="1" t="s">
        <v>1519</v>
      </c>
      <c r="G852" s="1" t="s">
        <v>6900</v>
      </c>
    </row>
    <row r="853" spans="1:7" ht="15.6" x14ac:dyDescent="0.3">
      <c r="A853" s="1" t="s">
        <v>1518</v>
      </c>
      <c r="B853" s="1" t="s">
        <v>3228</v>
      </c>
      <c r="C853" s="1" t="s">
        <v>4804</v>
      </c>
      <c r="D853" s="1" t="s">
        <v>4558</v>
      </c>
      <c r="F853" s="1" t="s">
        <v>1518</v>
      </c>
      <c r="G853" s="1" t="s">
        <v>6901</v>
      </c>
    </row>
    <row r="854" spans="1:7" ht="15.6" x14ac:dyDescent="0.3">
      <c r="A854" s="1" t="s">
        <v>1517</v>
      </c>
      <c r="B854" s="1" t="s">
        <v>2610</v>
      </c>
      <c r="C854" s="1" t="s">
        <v>4383</v>
      </c>
      <c r="D854" s="1" t="s">
        <v>4459</v>
      </c>
      <c r="F854" s="1" t="s">
        <v>1517</v>
      </c>
      <c r="G854" s="1" t="s">
        <v>6902</v>
      </c>
    </row>
    <row r="855" spans="1:7" ht="15.6" x14ac:dyDescent="0.3">
      <c r="A855" s="1" t="s">
        <v>1516</v>
      </c>
      <c r="B855" s="1" t="s">
        <v>3229</v>
      </c>
      <c r="C855" s="1" t="s">
        <v>4383</v>
      </c>
      <c r="D855" s="1" t="s">
        <v>5073</v>
      </c>
      <c r="F855" s="1" t="s">
        <v>1516</v>
      </c>
      <c r="G855" s="1" t="s">
        <v>6903</v>
      </c>
    </row>
    <row r="856" spans="1:7" ht="15.6" x14ac:dyDescent="0.3">
      <c r="A856" s="1" t="s">
        <v>1515</v>
      </c>
      <c r="B856" s="1" t="s">
        <v>3230</v>
      </c>
      <c r="C856" s="1" t="s">
        <v>4383</v>
      </c>
      <c r="D856" s="1" t="s">
        <v>4593</v>
      </c>
      <c r="F856" s="1" t="s">
        <v>1515</v>
      </c>
      <c r="G856" s="1" t="s">
        <v>6904</v>
      </c>
    </row>
    <row r="857" spans="1:7" ht="15.6" x14ac:dyDescent="0.3">
      <c r="A857" s="1" t="s">
        <v>1514</v>
      </c>
      <c r="B857" s="1" t="s">
        <v>3231</v>
      </c>
      <c r="C857" s="1" t="s">
        <v>4383</v>
      </c>
      <c r="D857" s="1" t="s">
        <v>5074</v>
      </c>
      <c r="F857" s="1" t="s">
        <v>1514</v>
      </c>
      <c r="G857" s="1" t="s">
        <v>6905</v>
      </c>
    </row>
    <row r="858" spans="1:7" ht="15.6" x14ac:dyDescent="0.3">
      <c r="A858" s="1" t="s">
        <v>1513</v>
      </c>
      <c r="B858" s="1" t="s">
        <v>3232</v>
      </c>
      <c r="C858" s="1" t="s">
        <v>4381</v>
      </c>
      <c r="D858" s="1" t="s">
        <v>5075</v>
      </c>
      <c r="F858" s="1" t="s">
        <v>1513</v>
      </c>
      <c r="G858" s="1" t="s">
        <v>6906</v>
      </c>
    </row>
    <row r="859" spans="1:7" ht="15.6" x14ac:dyDescent="0.3">
      <c r="A859" s="1" t="s">
        <v>1512</v>
      </c>
      <c r="B859" s="1" t="s">
        <v>3233</v>
      </c>
      <c r="C859" s="1" t="s">
        <v>4381</v>
      </c>
      <c r="D859" s="1" t="s">
        <v>4772</v>
      </c>
      <c r="F859" s="1" t="s">
        <v>1512</v>
      </c>
      <c r="G859" s="1" t="s">
        <v>6907</v>
      </c>
    </row>
    <row r="860" spans="1:7" ht="15.6" x14ac:dyDescent="0.3">
      <c r="A860" s="1" t="s">
        <v>1511</v>
      </c>
      <c r="B860" s="1" t="s">
        <v>3234</v>
      </c>
      <c r="C860" s="1" t="s">
        <v>4381</v>
      </c>
      <c r="D860" s="1" t="s">
        <v>5076</v>
      </c>
      <c r="F860" s="1" t="s">
        <v>1511</v>
      </c>
      <c r="G860" s="1" t="s">
        <v>6908</v>
      </c>
    </row>
    <row r="861" spans="1:7" ht="15.6" x14ac:dyDescent="0.3">
      <c r="A861" s="1" t="s">
        <v>1510</v>
      </c>
      <c r="B861" s="1" t="s">
        <v>3235</v>
      </c>
      <c r="C861" s="1" t="s">
        <v>4381</v>
      </c>
      <c r="D861" s="1" t="s">
        <v>5077</v>
      </c>
      <c r="F861" s="1" t="s">
        <v>1510</v>
      </c>
      <c r="G861" s="1" t="s">
        <v>6909</v>
      </c>
    </row>
    <row r="862" spans="1:7" ht="15.6" x14ac:dyDescent="0.3">
      <c r="A862" s="1" t="s">
        <v>1509</v>
      </c>
      <c r="B862" s="1" t="s">
        <v>3236</v>
      </c>
      <c r="C862" s="1" t="s">
        <v>4383</v>
      </c>
      <c r="D862" s="1" t="s">
        <v>4434</v>
      </c>
      <c r="F862" s="1" t="s">
        <v>1509</v>
      </c>
      <c r="G862" s="1" t="s">
        <v>6910</v>
      </c>
    </row>
    <row r="863" spans="1:7" ht="15.6" x14ac:dyDescent="0.3">
      <c r="A863" s="1" t="s">
        <v>1508</v>
      </c>
      <c r="B863" s="1" t="s">
        <v>3237</v>
      </c>
      <c r="C863" s="1" t="s">
        <v>4381</v>
      </c>
      <c r="D863" s="1" t="s">
        <v>4685</v>
      </c>
      <c r="F863" s="1" t="s">
        <v>1508</v>
      </c>
      <c r="G863" s="1" t="s">
        <v>6911</v>
      </c>
    </row>
    <row r="864" spans="1:7" ht="15.6" x14ac:dyDescent="0.3">
      <c r="A864" s="1" t="s">
        <v>1507</v>
      </c>
      <c r="B864" s="1" t="s">
        <v>3238</v>
      </c>
      <c r="C864" s="1" t="s">
        <v>4383</v>
      </c>
      <c r="D864" s="1" t="s">
        <v>5078</v>
      </c>
      <c r="F864" s="1" t="s">
        <v>1507</v>
      </c>
      <c r="G864" s="1" t="s">
        <v>6912</v>
      </c>
    </row>
    <row r="865" spans="1:7" ht="15.6" x14ac:dyDescent="0.3">
      <c r="A865" s="1" t="s">
        <v>1506</v>
      </c>
      <c r="B865" s="1" t="s">
        <v>3239</v>
      </c>
      <c r="C865" s="1" t="s">
        <v>4383</v>
      </c>
      <c r="D865" s="1" t="s">
        <v>5079</v>
      </c>
      <c r="F865" s="1" t="s">
        <v>1506</v>
      </c>
      <c r="G865" s="1" t="s">
        <v>6913</v>
      </c>
    </row>
    <row r="866" spans="1:7" ht="15.6" x14ac:dyDescent="0.3">
      <c r="A866" s="1" t="s">
        <v>1505</v>
      </c>
      <c r="B866" s="1" t="s">
        <v>3240</v>
      </c>
      <c r="C866" s="1" t="s">
        <v>4383</v>
      </c>
      <c r="D866" s="1" t="s">
        <v>4448</v>
      </c>
      <c r="F866" s="1" t="s">
        <v>1505</v>
      </c>
      <c r="G866" s="1" t="s">
        <v>6914</v>
      </c>
    </row>
    <row r="867" spans="1:7" ht="15.6" x14ac:dyDescent="0.3">
      <c r="A867" s="1" t="s">
        <v>1504</v>
      </c>
      <c r="B867" s="1" t="s">
        <v>3241</v>
      </c>
      <c r="C867" s="1" t="s">
        <v>4804</v>
      </c>
      <c r="D867" s="1" t="s">
        <v>5080</v>
      </c>
      <c r="F867" s="1" t="s">
        <v>1504</v>
      </c>
      <c r="G867" s="1" t="s">
        <v>6915</v>
      </c>
    </row>
    <row r="868" spans="1:7" ht="15.6" x14ac:dyDescent="0.3">
      <c r="A868" s="1" t="s">
        <v>1503</v>
      </c>
      <c r="B868" s="1" t="s">
        <v>3242</v>
      </c>
      <c r="C868" s="1" t="s">
        <v>4383</v>
      </c>
      <c r="D868" s="1" t="s">
        <v>5081</v>
      </c>
      <c r="F868" s="1" t="s">
        <v>1503</v>
      </c>
      <c r="G868" s="1" t="s">
        <v>6916</v>
      </c>
    </row>
    <row r="869" spans="1:7" ht="15.6" x14ac:dyDescent="0.3">
      <c r="A869" s="1" t="s">
        <v>1502</v>
      </c>
      <c r="B869" s="1" t="s">
        <v>3243</v>
      </c>
      <c r="C869" s="1" t="s">
        <v>4383</v>
      </c>
      <c r="D869" s="1" t="s">
        <v>4484</v>
      </c>
      <c r="F869" s="1" t="s">
        <v>1502</v>
      </c>
      <c r="G869" s="1" t="s">
        <v>6917</v>
      </c>
    </row>
    <row r="870" spans="1:7" ht="15.6" x14ac:dyDescent="0.3">
      <c r="A870" s="1" t="s">
        <v>1501</v>
      </c>
      <c r="B870" s="1" t="s">
        <v>3244</v>
      </c>
      <c r="C870" s="1" t="s">
        <v>4383</v>
      </c>
      <c r="D870" s="1" t="s">
        <v>4395</v>
      </c>
      <c r="F870" s="1" t="s">
        <v>1501</v>
      </c>
      <c r="G870" s="1" t="s">
        <v>6918</v>
      </c>
    </row>
    <row r="871" spans="1:7" ht="15.6" x14ac:dyDescent="0.3">
      <c r="A871" s="1" t="s">
        <v>1500</v>
      </c>
      <c r="B871" s="1" t="s">
        <v>3245</v>
      </c>
      <c r="C871" s="1" t="s">
        <v>4383</v>
      </c>
      <c r="D871" s="1" t="s">
        <v>5082</v>
      </c>
      <c r="F871" s="1" t="s">
        <v>1500</v>
      </c>
      <c r="G871" s="1" t="s">
        <v>6919</v>
      </c>
    </row>
    <row r="872" spans="1:7" ht="15.6" x14ac:dyDescent="0.3">
      <c r="A872" s="1" t="s">
        <v>1499</v>
      </c>
      <c r="B872" s="1" t="s">
        <v>3246</v>
      </c>
      <c r="C872" s="1" t="s">
        <v>4804</v>
      </c>
      <c r="D872" s="1" t="s">
        <v>5083</v>
      </c>
      <c r="F872" s="1" t="s">
        <v>1499</v>
      </c>
      <c r="G872" s="1" t="s">
        <v>6920</v>
      </c>
    </row>
    <row r="873" spans="1:7" ht="15.6" x14ac:dyDescent="0.3">
      <c r="A873" s="1" t="s">
        <v>1498</v>
      </c>
      <c r="B873" s="1" t="s">
        <v>3247</v>
      </c>
      <c r="C873" s="1" t="s">
        <v>4381</v>
      </c>
      <c r="D873" s="1" t="s">
        <v>5084</v>
      </c>
      <c r="F873" s="1" t="s">
        <v>1498</v>
      </c>
      <c r="G873" s="1" t="s">
        <v>6921</v>
      </c>
    </row>
    <row r="874" spans="1:7" ht="15.6" x14ac:dyDescent="0.3">
      <c r="A874" s="1" t="s">
        <v>1497</v>
      </c>
      <c r="B874" s="1" t="s">
        <v>3248</v>
      </c>
      <c r="C874" s="1" t="s">
        <v>4804</v>
      </c>
      <c r="D874" s="1" t="s">
        <v>4757</v>
      </c>
      <c r="F874" s="1" t="s">
        <v>1497</v>
      </c>
      <c r="G874" s="1" t="s">
        <v>6922</v>
      </c>
    </row>
    <row r="875" spans="1:7" ht="15.6" x14ac:dyDescent="0.3">
      <c r="A875" s="1" t="s">
        <v>1496</v>
      </c>
      <c r="B875" s="1" t="s">
        <v>3249</v>
      </c>
      <c r="C875" s="1" t="s">
        <v>4381</v>
      </c>
      <c r="D875" s="1" t="s">
        <v>5085</v>
      </c>
      <c r="F875" s="1" t="s">
        <v>1496</v>
      </c>
      <c r="G875" s="1" t="s">
        <v>6923</v>
      </c>
    </row>
    <row r="876" spans="1:7" ht="15.6" x14ac:dyDescent="0.3">
      <c r="A876" s="1" t="s">
        <v>1495</v>
      </c>
      <c r="B876" s="1" t="s">
        <v>3250</v>
      </c>
      <c r="C876" s="1" t="s">
        <v>4381</v>
      </c>
      <c r="D876" s="1" t="s">
        <v>5086</v>
      </c>
      <c r="F876" s="1" t="s">
        <v>1495</v>
      </c>
      <c r="G876" s="1" t="s">
        <v>6924</v>
      </c>
    </row>
    <row r="877" spans="1:7" ht="15.6" x14ac:dyDescent="0.3">
      <c r="A877" s="1" t="s">
        <v>1494</v>
      </c>
      <c r="B877" s="1" t="s">
        <v>3251</v>
      </c>
      <c r="C877" s="1" t="s">
        <v>4381</v>
      </c>
      <c r="D877" s="1" t="s">
        <v>5087</v>
      </c>
      <c r="F877" s="1" t="s">
        <v>1494</v>
      </c>
      <c r="G877" s="1" t="s">
        <v>6925</v>
      </c>
    </row>
    <row r="878" spans="1:7" ht="15.6" x14ac:dyDescent="0.3">
      <c r="A878" s="1" t="s">
        <v>1493</v>
      </c>
      <c r="B878" s="1" t="s">
        <v>3252</v>
      </c>
      <c r="C878" s="1" t="s">
        <v>4804</v>
      </c>
      <c r="D878" s="1" t="s">
        <v>4923</v>
      </c>
      <c r="F878" s="1" t="s">
        <v>1493</v>
      </c>
      <c r="G878" s="1" t="s">
        <v>6926</v>
      </c>
    </row>
    <row r="879" spans="1:7" ht="15.6" x14ac:dyDescent="0.3">
      <c r="A879" s="1" t="s">
        <v>1492</v>
      </c>
      <c r="B879" s="1" t="s">
        <v>3253</v>
      </c>
      <c r="C879" s="1" t="s">
        <v>4804</v>
      </c>
      <c r="D879" s="1" t="s">
        <v>5088</v>
      </c>
      <c r="F879" s="1" t="s">
        <v>1492</v>
      </c>
      <c r="G879" s="1" t="s">
        <v>6927</v>
      </c>
    </row>
    <row r="880" spans="1:7" ht="15.6" x14ac:dyDescent="0.3">
      <c r="A880" s="1" t="s">
        <v>1491</v>
      </c>
      <c r="B880" s="1" t="s">
        <v>5089</v>
      </c>
      <c r="C880" s="1" t="s">
        <v>4381</v>
      </c>
      <c r="D880" s="1" t="s">
        <v>5090</v>
      </c>
      <c r="F880" s="1" t="s">
        <v>1491</v>
      </c>
      <c r="G880" s="1" t="s">
        <v>6928</v>
      </c>
    </row>
    <row r="881" spans="1:7" ht="15.6" x14ac:dyDescent="0.3">
      <c r="A881" s="1" t="s">
        <v>1490</v>
      </c>
      <c r="B881" s="1" t="s">
        <v>3254</v>
      </c>
      <c r="C881" s="1" t="s">
        <v>4381</v>
      </c>
      <c r="D881" s="1" t="s">
        <v>5091</v>
      </c>
      <c r="F881" s="1" t="s">
        <v>1490</v>
      </c>
      <c r="G881" s="1" t="s">
        <v>6929</v>
      </c>
    </row>
    <row r="882" spans="1:7" ht="15.6" x14ac:dyDescent="0.3">
      <c r="A882" s="1" t="s">
        <v>1489</v>
      </c>
      <c r="B882" s="1" t="s">
        <v>3255</v>
      </c>
      <c r="C882" s="1" t="s">
        <v>4381</v>
      </c>
      <c r="D882" s="1" t="s">
        <v>5092</v>
      </c>
      <c r="F882" s="1" t="s">
        <v>1489</v>
      </c>
      <c r="G882" s="1" t="s">
        <v>6930</v>
      </c>
    </row>
    <row r="883" spans="1:7" ht="15.6" x14ac:dyDescent="0.3">
      <c r="A883" s="1" t="s">
        <v>1488</v>
      </c>
      <c r="B883" s="1" t="s">
        <v>3256</v>
      </c>
      <c r="C883" s="1" t="s">
        <v>4381</v>
      </c>
      <c r="D883" s="1" t="s">
        <v>4636</v>
      </c>
      <c r="F883" s="1" t="s">
        <v>1488</v>
      </c>
      <c r="G883" s="1" t="s">
        <v>6931</v>
      </c>
    </row>
    <row r="884" spans="1:7" ht="15.6" x14ac:dyDescent="0.3">
      <c r="A884" s="1" t="s">
        <v>1487</v>
      </c>
      <c r="B884" s="1" t="s">
        <v>3257</v>
      </c>
      <c r="C884" s="1" t="s">
        <v>4381</v>
      </c>
      <c r="D884" s="1" t="s">
        <v>5093</v>
      </c>
      <c r="F884" s="1" t="s">
        <v>1487</v>
      </c>
      <c r="G884" s="1" t="s">
        <v>6932</v>
      </c>
    </row>
    <row r="885" spans="1:7" ht="15.6" x14ac:dyDescent="0.3">
      <c r="A885" s="1" t="s">
        <v>1486</v>
      </c>
      <c r="B885" s="1" t="s">
        <v>3258</v>
      </c>
      <c r="C885" s="1" t="s">
        <v>4381</v>
      </c>
      <c r="D885" s="1" t="s">
        <v>5094</v>
      </c>
      <c r="F885" s="1" t="s">
        <v>1486</v>
      </c>
      <c r="G885" s="1" t="s">
        <v>6933</v>
      </c>
    </row>
    <row r="886" spans="1:7" ht="15.6" x14ac:dyDescent="0.3">
      <c r="A886" s="1" t="s">
        <v>1485</v>
      </c>
      <c r="B886" s="1" t="s">
        <v>3259</v>
      </c>
      <c r="C886" s="1" t="s">
        <v>4381</v>
      </c>
      <c r="D886" s="1" t="s">
        <v>5095</v>
      </c>
      <c r="F886" s="1" t="s">
        <v>1485</v>
      </c>
      <c r="G886" s="1" t="s">
        <v>6934</v>
      </c>
    </row>
    <row r="887" spans="1:7" ht="15.6" x14ac:dyDescent="0.3">
      <c r="A887" s="1" t="s">
        <v>1484</v>
      </c>
      <c r="B887" s="1" t="s">
        <v>5096</v>
      </c>
      <c r="C887" s="1" t="s">
        <v>4381</v>
      </c>
      <c r="D887" s="1" t="s">
        <v>5097</v>
      </c>
      <c r="F887" s="1" t="s">
        <v>1484</v>
      </c>
      <c r="G887" s="1" t="s">
        <v>6935</v>
      </c>
    </row>
    <row r="888" spans="1:7" ht="15.6" x14ac:dyDescent="0.3">
      <c r="A888" s="1" t="s">
        <v>1483</v>
      </c>
      <c r="B888" s="1" t="s">
        <v>3260</v>
      </c>
      <c r="C888" s="1" t="s">
        <v>4381</v>
      </c>
      <c r="D888" s="1" t="s">
        <v>5098</v>
      </c>
      <c r="F888" s="1" t="s">
        <v>1483</v>
      </c>
      <c r="G888" s="1" t="s">
        <v>6936</v>
      </c>
    </row>
    <row r="889" spans="1:7" ht="15.6" x14ac:dyDescent="0.3">
      <c r="A889" s="1" t="s">
        <v>1482</v>
      </c>
      <c r="B889" s="1" t="s">
        <v>3261</v>
      </c>
      <c r="C889" s="1" t="s">
        <v>4804</v>
      </c>
      <c r="D889" s="1" t="s">
        <v>5099</v>
      </c>
      <c r="F889" s="1" t="s">
        <v>1482</v>
      </c>
      <c r="G889" s="1" t="s">
        <v>6937</v>
      </c>
    </row>
    <row r="890" spans="1:7" ht="15.6" x14ac:dyDescent="0.3">
      <c r="A890" s="1" t="s">
        <v>1481</v>
      </c>
      <c r="B890" s="1" t="s">
        <v>3262</v>
      </c>
      <c r="C890" s="1" t="s">
        <v>4383</v>
      </c>
      <c r="D890" s="1" t="s">
        <v>5100</v>
      </c>
      <c r="F890" s="1" t="s">
        <v>1481</v>
      </c>
      <c r="G890" s="1" t="s">
        <v>6938</v>
      </c>
    </row>
    <row r="891" spans="1:7" ht="15.6" x14ac:dyDescent="0.3">
      <c r="A891" s="1" t="s">
        <v>1480</v>
      </c>
      <c r="B891" s="1" t="s">
        <v>3263</v>
      </c>
      <c r="C891" s="1" t="s">
        <v>4383</v>
      </c>
      <c r="D891" s="1" t="s">
        <v>4555</v>
      </c>
      <c r="F891" s="1" t="s">
        <v>1480</v>
      </c>
      <c r="G891" s="1" t="s">
        <v>6939</v>
      </c>
    </row>
    <row r="892" spans="1:7" ht="15.6" x14ac:dyDescent="0.3">
      <c r="A892" s="1" t="s">
        <v>1479</v>
      </c>
      <c r="B892" s="1" t="s">
        <v>3264</v>
      </c>
      <c r="C892" s="1" t="s">
        <v>4383</v>
      </c>
      <c r="D892" s="1" t="s">
        <v>5101</v>
      </c>
      <c r="F892" s="1" t="s">
        <v>1479</v>
      </c>
      <c r="G892" s="1" t="s">
        <v>6940</v>
      </c>
    </row>
    <row r="893" spans="1:7" ht="15.6" x14ac:dyDescent="0.3">
      <c r="A893" s="1" t="s">
        <v>1478</v>
      </c>
      <c r="B893" s="1" t="s">
        <v>3265</v>
      </c>
      <c r="C893" s="1" t="s">
        <v>4383</v>
      </c>
      <c r="D893" s="1" t="s">
        <v>5102</v>
      </c>
      <c r="F893" s="1" t="s">
        <v>1478</v>
      </c>
      <c r="G893" s="1" t="s">
        <v>6941</v>
      </c>
    </row>
    <row r="894" spans="1:7" ht="15.6" x14ac:dyDescent="0.3">
      <c r="A894" s="1" t="s">
        <v>1477</v>
      </c>
      <c r="B894" s="1" t="s">
        <v>3266</v>
      </c>
      <c r="C894" s="1" t="s">
        <v>4804</v>
      </c>
      <c r="D894" s="1" t="s">
        <v>5103</v>
      </c>
      <c r="F894" s="1" t="s">
        <v>1477</v>
      </c>
      <c r="G894" s="1" t="s">
        <v>6942</v>
      </c>
    </row>
    <row r="895" spans="1:7" ht="15.6" x14ac:dyDescent="0.3">
      <c r="A895" s="1" t="s">
        <v>1476</v>
      </c>
      <c r="B895" s="1" t="s">
        <v>3267</v>
      </c>
      <c r="C895" s="1" t="s">
        <v>4383</v>
      </c>
      <c r="D895" s="1" t="s">
        <v>4403</v>
      </c>
      <c r="F895" s="1" t="s">
        <v>1476</v>
      </c>
      <c r="G895" s="1" t="s">
        <v>6943</v>
      </c>
    </row>
    <row r="896" spans="1:7" ht="15.6" x14ac:dyDescent="0.3">
      <c r="A896" s="1" t="s">
        <v>1475</v>
      </c>
      <c r="B896" s="1" t="s">
        <v>3268</v>
      </c>
      <c r="C896" s="1" t="s">
        <v>4383</v>
      </c>
      <c r="D896" s="1" t="s">
        <v>5104</v>
      </c>
      <c r="F896" s="1" t="s">
        <v>1475</v>
      </c>
      <c r="G896" s="1" t="s">
        <v>6944</v>
      </c>
    </row>
    <row r="897" spans="1:7" ht="15.6" x14ac:dyDescent="0.3">
      <c r="A897" s="1" t="s">
        <v>1474</v>
      </c>
      <c r="B897" s="1" t="s">
        <v>3270</v>
      </c>
      <c r="C897" s="1" t="s">
        <v>4381</v>
      </c>
      <c r="D897" s="1" t="s">
        <v>5105</v>
      </c>
      <c r="F897" s="1" t="s">
        <v>1474</v>
      </c>
      <c r="G897" s="1" t="s">
        <v>6945</v>
      </c>
    </row>
    <row r="898" spans="1:7" ht="15.6" x14ac:dyDescent="0.3">
      <c r="A898" s="1" t="s">
        <v>1473</v>
      </c>
      <c r="B898" s="1" t="s">
        <v>2933</v>
      </c>
      <c r="C898" s="1" t="s">
        <v>4381</v>
      </c>
      <c r="D898" s="1" t="s">
        <v>5106</v>
      </c>
      <c r="F898" s="1" t="s">
        <v>1473</v>
      </c>
      <c r="G898" s="1" t="s">
        <v>6946</v>
      </c>
    </row>
    <row r="899" spans="1:7" ht="15.6" x14ac:dyDescent="0.3">
      <c r="A899" s="1" t="s">
        <v>1472</v>
      </c>
      <c r="B899" s="1" t="s">
        <v>3271</v>
      </c>
      <c r="C899" s="1" t="s">
        <v>4381</v>
      </c>
      <c r="D899" s="1" t="s">
        <v>5107</v>
      </c>
      <c r="F899" s="1" t="s">
        <v>1472</v>
      </c>
      <c r="G899" s="1" t="s">
        <v>6947</v>
      </c>
    </row>
    <row r="900" spans="1:7" ht="15.6" x14ac:dyDescent="0.3">
      <c r="A900" s="1" t="s">
        <v>1471</v>
      </c>
      <c r="B900" s="1" t="s">
        <v>2633</v>
      </c>
      <c r="C900" s="1" t="s">
        <v>4383</v>
      </c>
      <c r="D900" s="1" t="s">
        <v>4422</v>
      </c>
      <c r="F900" s="1" t="s">
        <v>1471</v>
      </c>
      <c r="G900" s="1" t="s">
        <v>6948</v>
      </c>
    </row>
    <row r="901" spans="1:7" ht="15.6" x14ac:dyDescent="0.3">
      <c r="A901" s="1" t="s">
        <v>1470</v>
      </c>
      <c r="B901" s="1" t="s">
        <v>2650</v>
      </c>
      <c r="C901" s="1" t="s">
        <v>4804</v>
      </c>
      <c r="D901" s="1" t="s">
        <v>5108</v>
      </c>
      <c r="F901" s="1" t="s">
        <v>1470</v>
      </c>
      <c r="G901" s="1" t="s">
        <v>6949</v>
      </c>
    </row>
    <row r="902" spans="1:7" ht="15.6" x14ac:dyDescent="0.3">
      <c r="A902" s="1" t="s">
        <v>1469</v>
      </c>
      <c r="B902" s="1" t="s">
        <v>3273</v>
      </c>
      <c r="C902" s="1" t="s">
        <v>4381</v>
      </c>
      <c r="D902" s="1" t="s">
        <v>5109</v>
      </c>
      <c r="F902" s="1" t="s">
        <v>1469</v>
      </c>
      <c r="G902" s="1" t="s">
        <v>6950</v>
      </c>
    </row>
    <row r="903" spans="1:7" ht="15.6" x14ac:dyDescent="0.3">
      <c r="A903" s="1" t="s">
        <v>1468</v>
      </c>
      <c r="B903" s="1" t="s">
        <v>3274</v>
      </c>
      <c r="C903" s="1" t="s">
        <v>4383</v>
      </c>
      <c r="D903" s="1" t="s">
        <v>4862</v>
      </c>
      <c r="F903" s="1" t="s">
        <v>1468</v>
      </c>
      <c r="G903" s="1" t="s">
        <v>6951</v>
      </c>
    </row>
    <row r="904" spans="1:7" ht="15.6" x14ac:dyDescent="0.3">
      <c r="A904" s="1" t="s">
        <v>1467</v>
      </c>
      <c r="B904" s="1" t="s">
        <v>3275</v>
      </c>
      <c r="C904" s="1" t="s">
        <v>4381</v>
      </c>
      <c r="D904" s="1" t="s">
        <v>5110</v>
      </c>
      <c r="F904" s="1" t="s">
        <v>1467</v>
      </c>
      <c r="G904" s="1" t="s">
        <v>6952</v>
      </c>
    </row>
    <row r="905" spans="1:7" ht="15.6" x14ac:dyDescent="0.3">
      <c r="A905" s="1" t="s">
        <v>1466</v>
      </c>
      <c r="B905" s="1" t="s">
        <v>2471</v>
      </c>
      <c r="C905" s="1" t="s">
        <v>4381</v>
      </c>
      <c r="D905" s="1" t="s">
        <v>5111</v>
      </c>
      <c r="F905" s="1" t="s">
        <v>1466</v>
      </c>
      <c r="G905" s="1" t="s">
        <v>6953</v>
      </c>
    </row>
    <row r="906" spans="1:7" ht="15.6" x14ac:dyDescent="0.3">
      <c r="A906" s="1" t="s">
        <v>1465</v>
      </c>
      <c r="B906" s="1" t="s">
        <v>3276</v>
      </c>
      <c r="C906" s="1" t="s">
        <v>4383</v>
      </c>
      <c r="D906" s="1" t="s">
        <v>5112</v>
      </c>
      <c r="F906" s="1" t="s">
        <v>1465</v>
      </c>
      <c r="G906" s="1" t="s">
        <v>6954</v>
      </c>
    </row>
    <row r="907" spans="1:7" ht="15.6" x14ac:dyDescent="0.3">
      <c r="A907" s="1" t="s">
        <v>1464</v>
      </c>
      <c r="B907" s="1" t="s">
        <v>3277</v>
      </c>
      <c r="C907" s="1" t="s">
        <v>4381</v>
      </c>
      <c r="D907" s="1" t="s">
        <v>5064</v>
      </c>
      <c r="F907" s="1" t="s">
        <v>1464</v>
      </c>
      <c r="G907" s="1" t="s">
        <v>6955</v>
      </c>
    </row>
    <row r="908" spans="1:7" ht="15.6" x14ac:dyDescent="0.3">
      <c r="A908" s="1" t="s">
        <v>1463</v>
      </c>
      <c r="B908" s="1" t="s">
        <v>3278</v>
      </c>
      <c r="C908" s="1" t="s">
        <v>4804</v>
      </c>
      <c r="D908" s="1" t="s">
        <v>5113</v>
      </c>
      <c r="F908" s="1" t="s">
        <v>1463</v>
      </c>
      <c r="G908" s="1" t="s">
        <v>6956</v>
      </c>
    </row>
    <row r="909" spans="1:7" ht="15.6" x14ac:dyDescent="0.3">
      <c r="A909" s="1" t="s">
        <v>1462</v>
      </c>
      <c r="B909" s="1" t="s">
        <v>3279</v>
      </c>
      <c r="C909" s="1" t="s">
        <v>4383</v>
      </c>
      <c r="D909" s="1" t="s">
        <v>5114</v>
      </c>
      <c r="F909" s="1" t="s">
        <v>1462</v>
      </c>
      <c r="G909" s="1" t="s">
        <v>6957</v>
      </c>
    </row>
    <row r="910" spans="1:7" ht="15.6" x14ac:dyDescent="0.3">
      <c r="A910" s="1" t="s">
        <v>1461</v>
      </c>
      <c r="B910" s="1" t="s">
        <v>3280</v>
      </c>
      <c r="C910" s="1" t="s">
        <v>4383</v>
      </c>
      <c r="D910" s="1" t="s">
        <v>4671</v>
      </c>
      <c r="F910" s="1" t="s">
        <v>1461</v>
      </c>
      <c r="G910" s="1" t="s">
        <v>6958</v>
      </c>
    </row>
    <row r="911" spans="1:7" ht="15.6" x14ac:dyDescent="0.3">
      <c r="A911" s="1" t="s">
        <v>1460</v>
      </c>
      <c r="B911" s="1" t="s">
        <v>3281</v>
      </c>
      <c r="C911" s="1" t="s">
        <v>4383</v>
      </c>
      <c r="D911" s="1" t="s">
        <v>5115</v>
      </c>
      <c r="F911" s="1" t="s">
        <v>1460</v>
      </c>
      <c r="G911" s="1" t="s">
        <v>6959</v>
      </c>
    </row>
    <row r="912" spans="1:7" ht="15.6" x14ac:dyDescent="0.3">
      <c r="A912" s="1" t="s">
        <v>1459</v>
      </c>
      <c r="B912" s="1" t="s">
        <v>3282</v>
      </c>
      <c r="C912" s="1" t="s">
        <v>4383</v>
      </c>
      <c r="D912" s="1" t="s">
        <v>5116</v>
      </c>
      <c r="F912" s="1" t="s">
        <v>1459</v>
      </c>
      <c r="G912" s="1" t="s">
        <v>6960</v>
      </c>
    </row>
    <row r="913" spans="1:7" ht="15.6" x14ac:dyDescent="0.3">
      <c r="A913" s="1" t="s">
        <v>1458</v>
      </c>
      <c r="B913" s="1" t="s">
        <v>3283</v>
      </c>
      <c r="C913" s="1" t="s">
        <v>4383</v>
      </c>
      <c r="D913" s="1" t="s">
        <v>4748</v>
      </c>
      <c r="F913" s="1" t="s">
        <v>1458</v>
      </c>
      <c r="G913" s="1" t="s">
        <v>6961</v>
      </c>
    </row>
    <row r="914" spans="1:7" ht="15.6" x14ac:dyDescent="0.3">
      <c r="A914" s="1" t="s">
        <v>1457</v>
      </c>
      <c r="B914" s="1" t="s">
        <v>3284</v>
      </c>
      <c r="C914" s="1" t="s">
        <v>4383</v>
      </c>
      <c r="D914" s="1" t="s">
        <v>4464</v>
      </c>
      <c r="F914" s="1" t="s">
        <v>1457</v>
      </c>
      <c r="G914" s="1" t="s">
        <v>6962</v>
      </c>
    </row>
    <row r="915" spans="1:7" ht="15.6" x14ac:dyDescent="0.3">
      <c r="A915" s="1" t="s">
        <v>1456</v>
      </c>
      <c r="B915" s="1" t="s">
        <v>2562</v>
      </c>
      <c r="C915" s="1" t="s">
        <v>4383</v>
      </c>
      <c r="D915" s="1" t="s">
        <v>5117</v>
      </c>
      <c r="F915" s="1" t="s">
        <v>1456</v>
      </c>
      <c r="G915" s="1" t="s">
        <v>6963</v>
      </c>
    </row>
    <row r="916" spans="1:7" ht="15.6" x14ac:dyDescent="0.3">
      <c r="A916" s="1" t="s">
        <v>1455</v>
      </c>
      <c r="B916" s="1" t="s">
        <v>3285</v>
      </c>
      <c r="C916" s="1" t="s">
        <v>4383</v>
      </c>
      <c r="D916" s="1" t="s">
        <v>5118</v>
      </c>
      <c r="F916" s="1" t="s">
        <v>1455</v>
      </c>
      <c r="G916" s="1" t="s">
        <v>6964</v>
      </c>
    </row>
    <row r="917" spans="1:7" ht="15.6" x14ac:dyDescent="0.3">
      <c r="A917" s="1" t="s">
        <v>1454</v>
      </c>
      <c r="B917" s="1" t="s">
        <v>2650</v>
      </c>
      <c r="C917" s="1" t="s">
        <v>4383</v>
      </c>
      <c r="D917" s="1" t="s">
        <v>5119</v>
      </c>
      <c r="F917" s="1" t="s">
        <v>1454</v>
      </c>
      <c r="G917" s="1" t="s">
        <v>6965</v>
      </c>
    </row>
    <row r="918" spans="1:7" ht="15.6" x14ac:dyDescent="0.3">
      <c r="A918" s="1" t="s">
        <v>1453</v>
      </c>
      <c r="B918" s="1" t="s">
        <v>3286</v>
      </c>
      <c r="C918" s="1" t="s">
        <v>4381</v>
      </c>
      <c r="D918" s="1" t="s">
        <v>5120</v>
      </c>
      <c r="F918" s="1" t="s">
        <v>1453</v>
      </c>
      <c r="G918" s="1" t="s">
        <v>6966</v>
      </c>
    </row>
    <row r="919" spans="1:7" ht="15.6" x14ac:dyDescent="0.3">
      <c r="A919" s="1" t="s">
        <v>1452</v>
      </c>
      <c r="B919" s="1" t="s">
        <v>3287</v>
      </c>
      <c r="C919" s="1" t="s">
        <v>4381</v>
      </c>
      <c r="D919" s="1" t="s">
        <v>4756</v>
      </c>
      <c r="F919" s="1" t="s">
        <v>1452</v>
      </c>
      <c r="G919" s="1" t="s">
        <v>6967</v>
      </c>
    </row>
    <row r="920" spans="1:7" ht="15.6" x14ac:dyDescent="0.3">
      <c r="A920" s="1" t="s">
        <v>1451</v>
      </c>
      <c r="B920" s="1" t="s">
        <v>3288</v>
      </c>
      <c r="C920" s="1" t="s">
        <v>4381</v>
      </c>
      <c r="D920" s="1" t="s">
        <v>4429</v>
      </c>
      <c r="F920" s="1" t="s">
        <v>1451</v>
      </c>
      <c r="G920" s="1" t="s">
        <v>6968</v>
      </c>
    </row>
    <row r="921" spans="1:7" ht="15.6" x14ac:dyDescent="0.3">
      <c r="A921" s="1" t="s">
        <v>1450</v>
      </c>
      <c r="B921" s="1" t="s">
        <v>3289</v>
      </c>
      <c r="C921" s="1" t="s">
        <v>4381</v>
      </c>
      <c r="D921" s="1" t="s">
        <v>5121</v>
      </c>
      <c r="F921" s="1" t="s">
        <v>1450</v>
      </c>
      <c r="G921" s="1" t="s">
        <v>6969</v>
      </c>
    </row>
    <row r="922" spans="1:7" ht="15.6" x14ac:dyDescent="0.3">
      <c r="A922" s="1" t="s">
        <v>1449</v>
      </c>
      <c r="B922" s="1" t="s">
        <v>3290</v>
      </c>
      <c r="C922" s="1" t="s">
        <v>4381</v>
      </c>
      <c r="D922" s="1" t="s">
        <v>5122</v>
      </c>
      <c r="F922" s="1" t="s">
        <v>1449</v>
      </c>
      <c r="G922" s="1" t="s">
        <v>6970</v>
      </c>
    </row>
    <row r="923" spans="1:7" ht="15.6" x14ac:dyDescent="0.3">
      <c r="A923" s="1" t="s">
        <v>1448</v>
      </c>
      <c r="B923" s="1" t="s">
        <v>3291</v>
      </c>
      <c r="C923" s="1" t="s">
        <v>4381</v>
      </c>
      <c r="D923" s="1" t="s">
        <v>5123</v>
      </c>
      <c r="F923" s="1" t="s">
        <v>1448</v>
      </c>
      <c r="G923" s="1" t="s">
        <v>6971</v>
      </c>
    </row>
    <row r="924" spans="1:7" ht="15.6" x14ac:dyDescent="0.3">
      <c r="A924" s="1" t="s">
        <v>1447</v>
      </c>
      <c r="B924" s="1" t="s">
        <v>3292</v>
      </c>
      <c r="C924" s="1" t="s">
        <v>4381</v>
      </c>
      <c r="D924" s="1" t="s">
        <v>5124</v>
      </c>
      <c r="F924" s="1" t="s">
        <v>1447</v>
      </c>
      <c r="G924" s="1" t="s">
        <v>6972</v>
      </c>
    </row>
    <row r="925" spans="1:7" ht="15.6" x14ac:dyDescent="0.3">
      <c r="A925" s="1" t="s">
        <v>1446</v>
      </c>
      <c r="B925" s="1" t="s">
        <v>3293</v>
      </c>
      <c r="C925" s="1" t="s">
        <v>4381</v>
      </c>
      <c r="D925" s="1" t="s">
        <v>5125</v>
      </c>
      <c r="F925" s="1" t="s">
        <v>1446</v>
      </c>
      <c r="G925" s="1" t="s">
        <v>6973</v>
      </c>
    </row>
    <row r="926" spans="1:7" ht="15.6" x14ac:dyDescent="0.3">
      <c r="A926" s="1" t="s">
        <v>1445</v>
      </c>
      <c r="B926" s="1" t="s">
        <v>3294</v>
      </c>
      <c r="C926" s="1" t="s">
        <v>4381</v>
      </c>
      <c r="D926" s="1" t="s">
        <v>5126</v>
      </c>
      <c r="F926" s="1" t="s">
        <v>1445</v>
      </c>
      <c r="G926" s="1" t="s">
        <v>6974</v>
      </c>
    </row>
    <row r="927" spans="1:7" ht="15.6" x14ac:dyDescent="0.3">
      <c r="A927" s="1" t="s">
        <v>1444</v>
      </c>
      <c r="B927" s="1" t="s">
        <v>3295</v>
      </c>
      <c r="C927" s="1" t="s">
        <v>4381</v>
      </c>
      <c r="D927" s="1" t="s">
        <v>5127</v>
      </c>
      <c r="F927" s="1" t="s">
        <v>1444</v>
      </c>
      <c r="G927" s="1" t="s">
        <v>6975</v>
      </c>
    </row>
    <row r="928" spans="1:7" ht="15.6" x14ac:dyDescent="0.3">
      <c r="A928" s="1" t="s">
        <v>1443</v>
      </c>
      <c r="B928" s="1" t="s">
        <v>3296</v>
      </c>
      <c r="C928" s="1" t="s">
        <v>4381</v>
      </c>
      <c r="D928" s="1" t="s">
        <v>4960</v>
      </c>
      <c r="F928" s="1" t="s">
        <v>1443</v>
      </c>
      <c r="G928" s="1" t="s">
        <v>6976</v>
      </c>
    </row>
    <row r="929" spans="1:7" ht="15.6" x14ac:dyDescent="0.3">
      <c r="A929" s="1" t="s">
        <v>1442</v>
      </c>
      <c r="B929" s="1" t="s">
        <v>3297</v>
      </c>
      <c r="C929" s="1" t="s">
        <v>4381</v>
      </c>
      <c r="D929" s="1" t="s">
        <v>5128</v>
      </c>
      <c r="F929" s="1" t="s">
        <v>1442</v>
      </c>
      <c r="G929" s="1" t="s">
        <v>6977</v>
      </c>
    </row>
    <row r="930" spans="1:7" ht="15.6" x14ac:dyDescent="0.3">
      <c r="A930" s="1" t="s">
        <v>1441</v>
      </c>
      <c r="B930" s="1" t="s">
        <v>3298</v>
      </c>
      <c r="C930" s="1" t="s">
        <v>4804</v>
      </c>
      <c r="D930" s="1" t="s">
        <v>5129</v>
      </c>
      <c r="F930" s="1" t="s">
        <v>1441</v>
      </c>
      <c r="G930" s="1" t="s">
        <v>6978</v>
      </c>
    </row>
    <row r="931" spans="1:7" ht="15.6" x14ac:dyDescent="0.3">
      <c r="A931" s="1" t="s">
        <v>1440</v>
      </c>
      <c r="B931" s="1" t="s">
        <v>3299</v>
      </c>
      <c r="C931" s="1" t="s">
        <v>4383</v>
      </c>
      <c r="D931" s="1" t="s">
        <v>5130</v>
      </c>
      <c r="F931" s="1" t="s">
        <v>1440</v>
      </c>
      <c r="G931" s="1" t="s">
        <v>6979</v>
      </c>
    </row>
    <row r="932" spans="1:7" ht="15.6" x14ac:dyDescent="0.3">
      <c r="A932" s="1" t="s">
        <v>1439</v>
      </c>
      <c r="B932" s="1" t="s">
        <v>3300</v>
      </c>
      <c r="C932" s="1" t="s">
        <v>4804</v>
      </c>
      <c r="D932" s="1" t="s">
        <v>4961</v>
      </c>
      <c r="F932" s="1" t="s">
        <v>1439</v>
      </c>
      <c r="G932" s="1" t="s">
        <v>6980</v>
      </c>
    </row>
    <row r="933" spans="1:7" ht="15.6" x14ac:dyDescent="0.3">
      <c r="A933" s="1" t="s">
        <v>1438</v>
      </c>
      <c r="B933" s="1" t="s">
        <v>3301</v>
      </c>
      <c r="C933" s="1" t="s">
        <v>4383</v>
      </c>
      <c r="D933" s="1" t="s">
        <v>4548</v>
      </c>
      <c r="F933" s="1" t="s">
        <v>1438</v>
      </c>
      <c r="G933" s="1" t="s">
        <v>6981</v>
      </c>
    </row>
    <row r="934" spans="1:7" ht="15.6" x14ac:dyDescent="0.3">
      <c r="A934" s="1" t="s">
        <v>1437</v>
      </c>
      <c r="B934" s="1" t="s">
        <v>3302</v>
      </c>
      <c r="C934" s="1" t="s">
        <v>4383</v>
      </c>
      <c r="D934" s="1" t="s">
        <v>5131</v>
      </c>
      <c r="F934" s="1" t="s">
        <v>1437</v>
      </c>
      <c r="G934" s="1" t="s">
        <v>6982</v>
      </c>
    </row>
    <row r="935" spans="1:7" ht="15.6" x14ac:dyDescent="0.3">
      <c r="A935" s="1" t="s">
        <v>1436</v>
      </c>
      <c r="B935" s="1" t="s">
        <v>2430</v>
      </c>
      <c r="C935" s="1" t="s">
        <v>4381</v>
      </c>
      <c r="D935" s="1" t="s">
        <v>5132</v>
      </c>
      <c r="F935" s="1" t="s">
        <v>1436</v>
      </c>
      <c r="G935" s="1" t="s">
        <v>6983</v>
      </c>
    </row>
    <row r="936" spans="1:7" ht="15.6" x14ac:dyDescent="0.3">
      <c r="A936" s="1" t="s">
        <v>1435</v>
      </c>
      <c r="B936" s="1" t="s">
        <v>3303</v>
      </c>
      <c r="C936" s="1" t="s">
        <v>4383</v>
      </c>
      <c r="D936" s="1" t="s">
        <v>5133</v>
      </c>
      <c r="F936" s="1" t="s">
        <v>1435</v>
      </c>
      <c r="G936" s="1" t="s">
        <v>6984</v>
      </c>
    </row>
    <row r="937" spans="1:7" ht="15.6" x14ac:dyDescent="0.3">
      <c r="A937" s="1" t="s">
        <v>1434</v>
      </c>
      <c r="B937" s="1" t="s">
        <v>3304</v>
      </c>
      <c r="C937" s="1" t="s">
        <v>4383</v>
      </c>
      <c r="D937" s="1" t="s">
        <v>4442</v>
      </c>
      <c r="F937" s="1" t="s">
        <v>1434</v>
      </c>
      <c r="G937" s="1" t="s">
        <v>6985</v>
      </c>
    </row>
    <row r="938" spans="1:7" ht="15.6" x14ac:dyDescent="0.3">
      <c r="A938" s="1" t="s">
        <v>1433</v>
      </c>
      <c r="B938" s="1" t="s">
        <v>3286</v>
      </c>
      <c r="C938" s="1" t="s">
        <v>4804</v>
      </c>
      <c r="D938" s="1" t="s">
        <v>5134</v>
      </c>
      <c r="F938" s="1" t="s">
        <v>1433</v>
      </c>
      <c r="G938" s="1" t="s">
        <v>6986</v>
      </c>
    </row>
    <row r="939" spans="1:7" ht="15.6" x14ac:dyDescent="0.3">
      <c r="A939" s="1" t="s">
        <v>1432</v>
      </c>
      <c r="B939" s="1" t="s">
        <v>3305</v>
      </c>
      <c r="C939" s="1" t="s">
        <v>4381</v>
      </c>
      <c r="D939" s="1" t="s">
        <v>5135</v>
      </c>
      <c r="F939" s="1" t="s">
        <v>1432</v>
      </c>
      <c r="G939" s="1" t="s">
        <v>6987</v>
      </c>
    </row>
    <row r="940" spans="1:7" ht="15.6" x14ac:dyDescent="0.3">
      <c r="A940" s="1" t="s">
        <v>1431</v>
      </c>
      <c r="B940" s="1" t="s">
        <v>3306</v>
      </c>
      <c r="C940" s="1" t="s">
        <v>4383</v>
      </c>
      <c r="D940" s="1" t="s">
        <v>5136</v>
      </c>
      <c r="F940" s="1" t="s">
        <v>1431</v>
      </c>
      <c r="G940" s="1" t="s">
        <v>6988</v>
      </c>
    </row>
    <row r="941" spans="1:7" ht="15.6" x14ac:dyDescent="0.3">
      <c r="A941" s="1" t="s">
        <v>1430</v>
      </c>
      <c r="B941" s="1" t="s">
        <v>3307</v>
      </c>
      <c r="C941" s="1" t="s">
        <v>4383</v>
      </c>
      <c r="D941" s="1" t="s">
        <v>4735</v>
      </c>
      <c r="F941" s="1" t="s">
        <v>1430</v>
      </c>
      <c r="G941" s="1" t="s">
        <v>6989</v>
      </c>
    </row>
    <row r="942" spans="1:7" ht="15.6" x14ac:dyDescent="0.3">
      <c r="A942" s="1" t="s">
        <v>1429</v>
      </c>
      <c r="B942" s="1" t="s">
        <v>3308</v>
      </c>
      <c r="C942" s="1" t="s">
        <v>4381</v>
      </c>
      <c r="D942" s="1" t="s">
        <v>5137</v>
      </c>
      <c r="F942" s="1" t="s">
        <v>1429</v>
      </c>
      <c r="G942" s="1" t="s">
        <v>6990</v>
      </c>
    </row>
    <row r="943" spans="1:7" ht="15.6" x14ac:dyDescent="0.3">
      <c r="A943" s="1" t="s">
        <v>1428</v>
      </c>
      <c r="B943" s="1" t="s">
        <v>3310</v>
      </c>
      <c r="C943" s="1" t="s">
        <v>4381</v>
      </c>
      <c r="D943" s="1" t="s">
        <v>5138</v>
      </c>
      <c r="F943" s="1" t="s">
        <v>1428</v>
      </c>
      <c r="G943" s="1" t="s">
        <v>6991</v>
      </c>
    </row>
    <row r="944" spans="1:7" ht="15.6" x14ac:dyDescent="0.3">
      <c r="A944" s="1" t="s">
        <v>1427</v>
      </c>
      <c r="B944" s="1" t="s">
        <v>3311</v>
      </c>
      <c r="C944" s="1" t="s">
        <v>4381</v>
      </c>
      <c r="D944" s="1" t="s">
        <v>5139</v>
      </c>
      <c r="F944" s="1" t="s">
        <v>1427</v>
      </c>
      <c r="G944" s="1" t="s">
        <v>6992</v>
      </c>
    </row>
    <row r="945" spans="1:7" ht="15.6" x14ac:dyDescent="0.3">
      <c r="A945" s="1" t="s">
        <v>1426</v>
      </c>
      <c r="B945" s="1" t="s">
        <v>2812</v>
      </c>
      <c r="C945" s="1" t="s">
        <v>4383</v>
      </c>
      <c r="D945" s="1" t="s">
        <v>5140</v>
      </c>
      <c r="F945" s="1" t="s">
        <v>1426</v>
      </c>
      <c r="G945" s="1" t="s">
        <v>6993</v>
      </c>
    </row>
    <row r="946" spans="1:7" ht="15.6" x14ac:dyDescent="0.3">
      <c r="A946" s="1" t="s">
        <v>1425</v>
      </c>
      <c r="B946" s="1" t="s">
        <v>3312</v>
      </c>
      <c r="C946" s="1" t="s">
        <v>4381</v>
      </c>
      <c r="D946" s="1" t="s">
        <v>4468</v>
      </c>
      <c r="F946" s="1" t="s">
        <v>1425</v>
      </c>
      <c r="G946" s="1" t="s">
        <v>6994</v>
      </c>
    </row>
    <row r="947" spans="1:7" ht="15.6" x14ac:dyDescent="0.3">
      <c r="A947" s="1" t="s">
        <v>1424</v>
      </c>
      <c r="B947" s="1" t="s">
        <v>3313</v>
      </c>
      <c r="C947" s="1" t="s">
        <v>4383</v>
      </c>
      <c r="D947" s="1" t="s">
        <v>4403</v>
      </c>
      <c r="F947" s="1" t="s">
        <v>1424</v>
      </c>
      <c r="G947" s="1" t="s">
        <v>6995</v>
      </c>
    </row>
    <row r="948" spans="1:7" ht="15.6" x14ac:dyDescent="0.3">
      <c r="A948" s="1" t="s">
        <v>1423</v>
      </c>
      <c r="B948" s="1" t="s">
        <v>2428</v>
      </c>
      <c r="C948" s="1" t="s">
        <v>4383</v>
      </c>
      <c r="D948" s="1" t="s">
        <v>5141</v>
      </c>
      <c r="F948" s="1" t="s">
        <v>1423</v>
      </c>
      <c r="G948" s="1" t="s">
        <v>6996</v>
      </c>
    </row>
    <row r="949" spans="1:7" ht="15.6" x14ac:dyDescent="0.3">
      <c r="A949" s="1" t="s">
        <v>1422</v>
      </c>
      <c r="B949" s="1" t="s">
        <v>3314</v>
      </c>
      <c r="C949" s="1" t="s">
        <v>4383</v>
      </c>
      <c r="D949" s="1" t="s">
        <v>4522</v>
      </c>
      <c r="F949" s="1" t="s">
        <v>1422</v>
      </c>
      <c r="G949" s="1" t="s">
        <v>6997</v>
      </c>
    </row>
    <row r="950" spans="1:7" ht="15.6" x14ac:dyDescent="0.3">
      <c r="A950" s="1" t="s">
        <v>1421</v>
      </c>
      <c r="B950" s="1" t="s">
        <v>3315</v>
      </c>
      <c r="C950" s="1" t="s">
        <v>4383</v>
      </c>
      <c r="D950" s="1" t="s">
        <v>4589</v>
      </c>
      <c r="F950" s="1" t="s">
        <v>1421</v>
      </c>
      <c r="G950" s="1" t="s">
        <v>6998</v>
      </c>
    </row>
    <row r="951" spans="1:7" ht="15.6" x14ac:dyDescent="0.3">
      <c r="A951" s="1" t="s">
        <v>1420</v>
      </c>
      <c r="B951" s="1" t="s">
        <v>3316</v>
      </c>
      <c r="C951" s="1" t="s">
        <v>4383</v>
      </c>
      <c r="D951" s="1" t="s">
        <v>4789</v>
      </c>
      <c r="F951" s="1" t="s">
        <v>1420</v>
      </c>
      <c r="G951" s="1" t="s">
        <v>6999</v>
      </c>
    </row>
    <row r="952" spans="1:7" ht="15.6" x14ac:dyDescent="0.3">
      <c r="A952" s="1" t="s">
        <v>1419</v>
      </c>
      <c r="B952" s="1" t="s">
        <v>3317</v>
      </c>
      <c r="C952" s="1" t="s">
        <v>4381</v>
      </c>
      <c r="D952" s="1" t="s">
        <v>5142</v>
      </c>
      <c r="F952" s="1" t="s">
        <v>1419</v>
      </c>
      <c r="G952" s="1" t="s">
        <v>7000</v>
      </c>
    </row>
    <row r="953" spans="1:7" ht="15.6" x14ac:dyDescent="0.3">
      <c r="A953" s="1" t="s">
        <v>1418</v>
      </c>
      <c r="B953" s="1" t="s">
        <v>2519</v>
      </c>
      <c r="C953" s="1" t="s">
        <v>4381</v>
      </c>
      <c r="D953" s="1" t="s">
        <v>5143</v>
      </c>
      <c r="F953" s="1" t="s">
        <v>1418</v>
      </c>
      <c r="G953" s="1" t="s">
        <v>7001</v>
      </c>
    </row>
    <row r="954" spans="1:7" ht="15.6" x14ac:dyDescent="0.3">
      <c r="A954" s="1" t="s">
        <v>1417</v>
      </c>
      <c r="B954" s="1" t="s">
        <v>3318</v>
      </c>
      <c r="C954" s="1" t="s">
        <v>4381</v>
      </c>
      <c r="D954" s="1" t="s">
        <v>5144</v>
      </c>
      <c r="F954" s="1" t="s">
        <v>1417</v>
      </c>
      <c r="G954" s="1" t="s">
        <v>7002</v>
      </c>
    </row>
    <row r="955" spans="1:7" ht="15.6" x14ac:dyDescent="0.3">
      <c r="A955" s="1" t="s">
        <v>1416</v>
      </c>
      <c r="B955" s="1" t="s">
        <v>3319</v>
      </c>
      <c r="C955" s="1" t="s">
        <v>4383</v>
      </c>
      <c r="D955" s="1" t="s">
        <v>5145</v>
      </c>
      <c r="F955" s="1" t="s">
        <v>1416</v>
      </c>
      <c r="G955" s="1" t="s">
        <v>7003</v>
      </c>
    </row>
    <row r="956" spans="1:7" ht="15.6" x14ac:dyDescent="0.3">
      <c r="A956" s="1" t="s">
        <v>1415</v>
      </c>
      <c r="B956" s="1" t="s">
        <v>3320</v>
      </c>
      <c r="C956" s="1" t="s">
        <v>4383</v>
      </c>
      <c r="D956" s="1" t="s">
        <v>5082</v>
      </c>
      <c r="F956" s="1" t="s">
        <v>1415</v>
      </c>
      <c r="G956" s="1" t="s">
        <v>7004</v>
      </c>
    </row>
    <row r="957" spans="1:7" ht="15.6" x14ac:dyDescent="0.3">
      <c r="A957" s="1" t="s">
        <v>1414</v>
      </c>
      <c r="B957" s="1" t="s">
        <v>3321</v>
      </c>
      <c r="C957" s="1" t="s">
        <v>4804</v>
      </c>
      <c r="D957" s="1" t="s">
        <v>5146</v>
      </c>
      <c r="F957" s="1" t="s">
        <v>1414</v>
      </c>
      <c r="G957" s="1" t="s">
        <v>7005</v>
      </c>
    </row>
    <row r="958" spans="1:7" ht="15.6" x14ac:dyDescent="0.3">
      <c r="A958" s="1" t="s">
        <v>1413</v>
      </c>
      <c r="B958" s="1" t="s">
        <v>3265</v>
      </c>
      <c r="C958" s="1" t="s">
        <v>4383</v>
      </c>
      <c r="D958" s="1" t="s">
        <v>4522</v>
      </c>
      <c r="F958" s="1" t="s">
        <v>1413</v>
      </c>
      <c r="G958" s="1" t="s">
        <v>7006</v>
      </c>
    </row>
    <row r="959" spans="1:7" ht="15.6" x14ac:dyDescent="0.3">
      <c r="A959" s="1" t="s">
        <v>1412</v>
      </c>
      <c r="B959" s="1" t="s">
        <v>3322</v>
      </c>
      <c r="C959" s="1" t="s">
        <v>4381</v>
      </c>
      <c r="D959" s="1" t="s">
        <v>5147</v>
      </c>
      <c r="F959" s="1" t="s">
        <v>1412</v>
      </c>
      <c r="G959" s="1" t="s">
        <v>7007</v>
      </c>
    </row>
    <row r="960" spans="1:7" ht="15.6" x14ac:dyDescent="0.3">
      <c r="A960" s="1" t="s">
        <v>1411</v>
      </c>
      <c r="B960" s="1" t="s">
        <v>3323</v>
      </c>
      <c r="C960" s="1" t="s">
        <v>4804</v>
      </c>
      <c r="D960" s="1" t="s">
        <v>5148</v>
      </c>
      <c r="F960" s="1" t="s">
        <v>1411</v>
      </c>
      <c r="G960" s="1" t="s">
        <v>7008</v>
      </c>
    </row>
    <row r="961" spans="1:7" ht="15.6" x14ac:dyDescent="0.3">
      <c r="A961" s="1" t="s">
        <v>1410</v>
      </c>
      <c r="B961" s="1" t="s">
        <v>3324</v>
      </c>
      <c r="C961" s="1" t="s">
        <v>4381</v>
      </c>
      <c r="D961" s="1" t="s">
        <v>4955</v>
      </c>
      <c r="F961" s="1" t="s">
        <v>1410</v>
      </c>
      <c r="G961" s="1" t="s">
        <v>7009</v>
      </c>
    </row>
    <row r="962" spans="1:7" ht="15.6" x14ac:dyDescent="0.3">
      <c r="A962" s="1" t="s">
        <v>1409</v>
      </c>
      <c r="B962" s="1" t="s">
        <v>3325</v>
      </c>
      <c r="C962" s="1" t="s">
        <v>4804</v>
      </c>
      <c r="D962" s="1" t="s">
        <v>4738</v>
      </c>
      <c r="F962" s="1" t="s">
        <v>1409</v>
      </c>
      <c r="G962" s="1" t="s">
        <v>7010</v>
      </c>
    </row>
    <row r="963" spans="1:7" ht="15.6" x14ac:dyDescent="0.3">
      <c r="A963" s="1" t="s">
        <v>1408</v>
      </c>
      <c r="B963" s="1" t="s">
        <v>2725</v>
      </c>
      <c r="C963" s="1" t="s">
        <v>4383</v>
      </c>
      <c r="D963" s="1" t="s">
        <v>4664</v>
      </c>
      <c r="F963" s="1" t="s">
        <v>1408</v>
      </c>
      <c r="G963" s="1" t="s">
        <v>7011</v>
      </c>
    </row>
    <row r="964" spans="1:7" ht="15.6" x14ac:dyDescent="0.3">
      <c r="A964" s="1" t="s">
        <v>1407</v>
      </c>
      <c r="B964" s="1" t="s">
        <v>3326</v>
      </c>
      <c r="C964" s="1" t="s">
        <v>4381</v>
      </c>
      <c r="D964" s="1" t="s">
        <v>5149</v>
      </c>
      <c r="F964" s="1" t="s">
        <v>1407</v>
      </c>
      <c r="G964" s="1" t="s">
        <v>7012</v>
      </c>
    </row>
    <row r="965" spans="1:7" ht="15.6" x14ac:dyDescent="0.3">
      <c r="A965" s="1" t="s">
        <v>1406</v>
      </c>
      <c r="B965" s="1" t="s">
        <v>3327</v>
      </c>
      <c r="C965" s="1" t="s">
        <v>4804</v>
      </c>
      <c r="D965" s="1" t="s">
        <v>5150</v>
      </c>
      <c r="F965" s="1" t="s">
        <v>1406</v>
      </c>
      <c r="G965" s="1" t="s">
        <v>7013</v>
      </c>
    </row>
    <row r="966" spans="1:7" ht="15.6" x14ac:dyDescent="0.3">
      <c r="A966" s="1" t="s">
        <v>1405</v>
      </c>
      <c r="B966" s="1" t="s">
        <v>3328</v>
      </c>
      <c r="C966" s="1" t="s">
        <v>4381</v>
      </c>
      <c r="D966" s="1" t="s">
        <v>5151</v>
      </c>
      <c r="F966" s="1" t="s">
        <v>1405</v>
      </c>
      <c r="G966" s="1" t="s">
        <v>7014</v>
      </c>
    </row>
    <row r="967" spans="1:7" ht="15.6" x14ac:dyDescent="0.3">
      <c r="A967" s="1" t="s">
        <v>1404</v>
      </c>
      <c r="B967" s="1" t="s">
        <v>3329</v>
      </c>
      <c r="C967" s="1" t="s">
        <v>4381</v>
      </c>
      <c r="D967" s="1" t="s">
        <v>5152</v>
      </c>
      <c r="F967" s="1" t="s">
        <v>1404</v>
      </c>
      <c r="G967" s="1" t="s">
        <v>7015</v>
      </c>
    </row>
    <row r="968" spans="1:7" ht="15.6" x14ac:dyDescent="0.3">
      <c r="A968" s="1" t="s">
        <v>1403</v>
      </c>
      <c r="B968" s="1" t="s">
        <v>3330</v>
      </c>
      <c r="C968" s="1" t="s">
        <v>4381</v>
      </c>
      <c r="D968" s="1" t="s">
        <v>5153</v>
      </c>
      <c r="F968" s="1" t="s">
        <v>1403</v>
      </c>
      <c r="G968" s="1" t="s">
        <v>7016</v>
      </c>
    </row>
    <row r="969" spans="1:7" ht="15.6" x14ac:dyDescent="0.3">
      <c r="A969" s="1" t="s">
        <v>1402</v>
      </c>
      <c r="B969" s="1" t="s">
        <v>3331</v>
      </c>
      <c r="C969" s="1" t="s">
        <v>4383</v>
      </c>
      <c r="D969" s="1" t="s">
        <v>4444</v>
      </c>
      <c r="F969" s="1" t="s">
        <v>1402</v>
      </c>
      <c r="G969" s="1" t="s">
        <v>7017</v>
      </c>
    </row>
    <row r="970" spans="1:7" ht="15.6" x14ac:dyDescent="0.3">
      <c r="A970" s="1" t="s">
        <v>1401</v>
      </c>
      <c r="B970" s="1" t="s">
        <v>3332</v>
      </c>
      <c r="C970" s="1" t="s">
        <v>4381</v>
      </c>
      <c r="D970" s="1" t="s">
        <v>4899</v>
      </c>
      <c r="F970" s="1" t="s">
        <v>1401</v>
      </c>
      <c r="G970" s="1" t="s">
        <v>7018</v>
      </c>
    </row>
    <row r="971" spans="1:7" ht="15.6" x14ac:dyDescent="0.3">
      <c r="A971" s="1" t="s">
        <v>1400</v>
      </c>
      <c r="B971" s="1" t="s">
        <v>3333</v>
      </c>
      <c r="C971" s="1" t="s">
        <v>4383</v>
      </c>
      <c r="D971" s="1" t="s">
        <v>5154</v>
      </c>
      <c r="F971" s="1" t="s">
        <v>1400</v>
      </c>
      <c r="G971" s="1" t="s">
        <v>7019</v>
      </c>
    </row>
    <row r="972" spans="1:7" ht="15.6" x14ac:dyDescent="0.3">
      <c r="A972" s="1" t="s">
        <v>1399</v>
      </c>
      <c r="B972" s="1" t="s">
        <v>3334</v>
      </c>
      <c r="C972" s="1" t="s">
        <v>4381</v>
      </c>
      <c r="D972" s="1" t="s">
        <v>4746</v>
      </c>
      <c r="F972" s="1" t="s">
        <v>1399</v>
      </c>
      <c r="G972" s="1" t="s">
        <v>7020</v>
      </c>
    </row>
    <row r="973" spans="1:7" ht="15.6" x14ac:dyDescent="0.3">
      <c r="A973" s="1" t="s">
        <v>1398</v>
      </c>
      <c r="B973" s="1" t="s">
        <v>3335</v>
      </c>
      <c r="C973" s="1" t="s">
        <v>4381</v>
      </c>
      <c r="D973" s="1" t="s">
        <v>5155</v>
      </c>
      <c r="F973" s="1" t="s">
        <v>1398</v>
      </c>
      <c r="G973" s="1" t="s">
        <v>7021</v>
      </c>
    </row>
    <row r="974" spans="1:7" ht="15.6" x14ac:dyDescent="0.3">
      <c r="A974" s="1" t="s">
        <v>1397</v>
      </c>
      <c r="B974" s="1" t="s">
        <v>3336</v>
      </c>
      <c r="C974" s="1" t="s">
        <v>4383</v>
      </c>
      <c r="D974" s="1" t="s">
        <v>4532</v>
      </c>
      <c r="F974" s="1" t="s">
        <v>1397</v>
      </c>
      <c r="G974" s="1" t="s">
        <v>7022</v>
      </c>
    </row>
    <row r="975" spans="1:7" ht="15.6" x14ac:dyDescent="0.3">
      <c r="A975" s="1" t="s">
        <v>1396</v>
      </c>
      <c r="B975" s="1" t="s">
        <v>3153</v>
      </c>
      <c r="C975" s="1" t="s">
        <v>4804</v>
      </c>
      <c r="D975" s="1" t="s">
        <v>5156</v>
      </c>
      <c r="F975" s="1" t="s">
        <v>1396</v>
      </c>
      <c r="G975" s="1" t="s">
        <v>7023</v>
      </c>
    </row>
    <row r="976" spans="1:7" ht="15.6" x14ac:dyDescent="0.3">
      <c r="A976" s="1" t="s">
        <v>1395</v>
      </c>
      <c r="B976" s="1" t="s">
        <v>3337</v>
      </c>
      <c r="C976" s="1" t="s">
        <v>4383</v>
      </c>
      <c r="D976" s="1" t="s">
        <v>4962</v>
      </c>
      <c r="F976" s="1" t="s">
        <v>1395</v>
      </c>
      <c r="G976" s="1" t="s">
        <v>7024</v>
      </c>
    </row>
    <row r="977" spans="1:7" ht="15.6" x14ac:dyDescent="0.3">
      <c r="A977" s="1" t="s">
        <v>1394</v>
      </c>
      <c r="B977" s="1" t="s">
        <v>3338</v>
      </c>
      <c r="C977" s="1" t="s">
        <v>4804</v>
      </c>
      <c r="D977" s="1" t="s">
        <v>5157</v>
      </c>
      <c r="F977" s="1" t="s">
        <v>1394</v>
      </c>
      <c r="G977" s="1" t="s">
        <v>7025</v>
      </c>
    </row>
    <row r="978" spans="1:7" ht="15.6" x14ac:dyDescent="0.3">
      <c r="A978" s="1" t="s">
        <v>1393</v>
      </c>
      <c r="B978" s="1" t="s">
        <v>2896</v>
      </c>
      <c r="C978" s="1" t="s">
        <v>4804</v>
      </c>
      <c r="D978" s="1" t="s">
        <v>5158</v>
      </c>
      <c r="F978" s="1" t="s">
        <v>1393</v>
      </c>
      <c r="G978" s="1" t="s">
        <v>7026</v>
      </c>
    </row>
    <row r="979" spans="1:7" ht="15.6" x14ac:dyDescent="0.3">
      <c r="A979" s="1" t="s">
        <v>1392</v>
      </c>
      <c r="B979" s="1" t="s">
        <v>3339</v>
      </c>
      <c r="C979" s="1" t="s">
        <v>4383</v>
      </c>
      <c r="D979" s="1" t="s">
        <v>4656</v>
      </c>
      <c r="F979" s="1" t="s">
        <v>1392</v>
      </c>
      <c r="G979" s="1" t="s">
        <v>7027</v>
      </c>
    </row>
    <row r="980" spans="1:7" ht="15.6" x14ac:dyDescent="0.3">
      <c r="A980" s="1" t="s">
        <v>1391</v>
      </c>
      <c r="B980" s="1" t="s">
        <v>3340</v>
      </c>
      <c r="C980" s="1" t="s">
        <v>4383</v>
      </c>
      <c r="D980" s="1" t="s">
        <v>4428</v>
      </c>
      <c r="F980" s="1" t="s">
        <v>1391</v>
      </c>
      <c r="G980" s="1" t="s">
        <v>7028</v>
      </c>
    </row>
    <row r="981" spans="1:7" ht="15.6" x14ac:dyDescent="0.3">
      <c r="A981" s="1" t="s">
        <v>1390</v>
      </c>
      <c r="B981" s="1" t="s">
        <v>3341</v>
      </c>
      <c r="C981" s="1" t="s">
        <v>4383</v>
      </c>
      <c r="D981" s="1" t="s">
        <v>4591</v>
      </c>
      <c r="F981" s="1" t="s">
        <v>1390</v>
      </c>
      <c r="G981" s="1" t="s">
        <v>7029</v>
      </c>
    </row>
    <row r="982" spans="1:7" ht="15.6" x14ac:dyDescent="0.3">
      <c r="A982" s="1" t="s">
        <v>1389</v>
      </c>
      <c r="B982" s="1" t="s">
        <v>3342</v>
      </c>
      <c r="C982" s="1" t="s">
        <v>4383</v>
      </c>
      <c r="D982" s="1" t="s">
        <v>5159</v>
      </c>
      <c r="F982" s="1" t="s">
        <v>1389</v>
      </c>
      <c r="G982" s="1" t="s">
        <v>7030</v>
      </c>
    </row>
    <row r="983" spans="1:7" ht="15.6" x14ac:dyDescent="0.3">
      <c r="A983" s="1" t="s">
        <v>1388</v>
      </c>
      <c r="B983" s="1" t="s">
        <v>3343</v>
      </c>
      <c r="C983" s="1" t="s">
        <v>4383</v>
      </c>
      <c r="D983" s="1" t="s">
        <v>5160</v>
      </c>
      <c r="F983" s="1" t="s">
        <v>1388</v>
      </c>
      <c r="G983" s="1" t="s">
        <v>7031</v>
      </c>
    </row>
    <row r="984" spans="1:7" ht="15.6" x14ac:dyDescent="0.3">
      <c r="A984" s="1" t="s">
        <v>1387</v>
      </c>
      <c r="B984" s="1" t="s">
        <v>3344</v>
      </c>
      <c r="C984" s="1" t="s">
        <v>4383</v>
      </c>
      <c r="D984" s="1" t="s">
        <v>4596</v>
      </c>
      <c r="F984" s="1" t="s">
        <v>1387</v>
      </c>
      <c r="G984" s="1" t="s">
        <v>7032</v>
      </c>
    </row>
    <row r="985" spans="1:7" ht="15.6" x14ac:dyDescent="0.3">
      <c r="A985" s="1" t="s">
        <v>1386</v>
      </c>
      <c r="B985" s="1" t="s">
        <v>3345</v>
      </c>
      <c r="C985" s="1" t="s">
        <v>4804</v>
      </c>
      <c r="D985" s="1" t="s">
        <v>5161</v>
      </c>
      <c r="F985" s="1" t="s">
        <v>1386</v>
      </c>
      <c r="G985" s="1" t="s">
        <v>7033</v>
      </c>
    </row>
    <row r="986" spans="1:7" ht="15.6" x14ac:dyDescent="0.3">
      <c r="A986" s="1" t="s">
        <v>1385</v>
      </c>
      <c r="B986" s="1" t="s">
        <v>3346</v>
      </c>
      <c r="C986" s="1" t="s">
        <v>4383</v>
      </c>
      <c r="D986" s="1" t="s">
        <v>5162</v>
      </c>
      <c r="F986" s="1" t="s">
        <v>1385</v>
      </c>
      <c r="G986" s="1" t="s">
        <v>7034</v>
      </c>
    </row>
    <row r="987" spans="1:7" ht="15.6" x14ac:dyDescent="0.3">
      <c r="A987" s="1" t="s">
        <v>1384</v>
      </c>
      <c r="B987" s="1" t="s">
        <v>3347</v>
      </c>
      <c r="C987" s="1" t="s">
        <v>4381</v>
      </c>
      <c r="D987" s="1" t="s">
        <v>5163</v>
      </c>
      <c r="F987" s="1" t="s">
        <v>1384</v>
      </c>
      <c r="G987" s="1" t="s">
        <v>7035</v>
      </c>
    </row>
    <row r="988" spans="1:7" ht="15.6" x14ac:dyDescent="0.3">
      <c r="A988" s="1" t="s">
        <v>1383</v>
      </c>
      <c r="B988" s="1" t="s">
        <v>2577</v>
      </c>
      <c r="C988" s="1" t="s">
        <v>4381</v>
      </c>
      <c r="D988" s="1" t="s">
        <v>4616</v>
      </c>
      <c r="F988" s="1" t="s">
        <v>1383</v>
      </c>
      <c r="G988" s="1" t="s">
        <v>7036</v>
      </c>
    </row>
    <row r="989" spans="1:7" ht="15.6" x14ac:dyDescent="0.3">
      <c r="A989" s="1" t="s">
        <v>1382</v>
      </c>
      <c r="B989" s="1" t="s">
        <v>3348</v>
      </c>
      <c r="C989" s="1" t="s">
        <v>4804</v>
      </c>
      <c r="D989" s="1" t="s">
        <v>5094</v>
      </c>
      <c r="F989" s="1" t="s">
        <v>1382</v>
      </c>
      <c r="G989" s="1" t="s">
        <v>7037</v>
      </c>
    </row>
    <row r="990" spans="1:7" ht="15.6" x14ac:dyDescent="0.3">
      <c r="A990" s="1" t="s">
        <v>1381</v>
      </c>
      <c r="B990" s="1" t="s">
        <v>3349</v>
      </c>
      <c r="C990" s="1" t="s">
        <v>4381</v>
      </c>
      <c r="D990" s="1" t="s">
        <v>5164</v>
      </c>
      <c r="F990" s="1" t="s">
        <v>1381</v>
      </c>
      <c r="G990" s="1" t="s">
        <v>7038</v>
      </c>
    </row>
    <row r="991" spans="1:7" ht="15.6" x14ac:dyDescent="0.3">
      <c r="A991" s="1" t="s">
        <v>1380</v>
      </c>
      <c r="B991" s="1" t="s">
        <v>3350</v>
      </c>
      <c r="C991" s="1" t="s">
        <v>4381</v>
      </c>
      <c r="D991" s="1" t="s">
        <v>4460</v>
      </c>
      <c r="F991" s="1" t="s">
        <v>1380</v>
      </c>
      <c r="G991" s="1" t="s">
        <v>7039</v>
      </c>
    </row>
    <row r="992" spans="1:7" ht="15.6" x14ac:dyDescent="0.3">
      <c r="A992" s="1" t="s">
        <v>1379</v>
      </c>
      <c r="B992" s="1" t="s">
        <v>3351</v>
      </c>
      <c r="C992" s="1" t="s">
        <v>4381</v>
      </c>
      <c r="D992" s="1" t="s">
        <v>5165</v>
      </c>
      <c r="F992" s="1" t="s">
        <v>1379</v>
      </c>
      <c r="G992" s="1" t="s">
        <v>7040</v>
      </c>
    </row>
    <row r="993" spans="1:7" ht="15.6" x14ac:dyDescent="0.3">
      <c r="A993" s="1" t="s">
        <v>1378</v>
      </c>
      <c r="B993" s="1" t="s">
        <v>2520</v>
      </c>
      <c r="C993" s="1" t="s">
        <v>4383</v>
      </c>
      <c r="D993" s="1" t="s">
        <v>5166</v>
      </c>
      <c r="F993" s="1" t="s">
        <v>1378</v>
      </c>
      <c r="G993" s="1" t="s">
        <v>7041</v>
      </c>
    </row>
    <row r="994" spans="1:7" ht="15.6" x14ac:dyDescent="0.3">
      <c r="A994" s="1" t="s">
        <v>1377</v>
      </c>
      <c r="B994" s="1" t="s">
        <v>3352</v>
      </c>
      <c r="C994" s="1" t="s">
        <v>4383</v>
      </c>
      <c r="D994" s="1" t="s">
        <v>5167</v>
      </c>
      <c r="F994" s="1" t="s">
        <v>1377</v>
      </c>
      <c r="G994" s="1" t="s">
        <v>7042</v>
      </c>
    </row>
    <row r="995" spans="1:7" ht="15.6" x14ac:dyDescent="0.3">
      <c r="A995" s="1" t="s">
        <v>1376</v>
      </c>
      <c r="B995" s="1" t="s">
        <v>3353</v>
      </c>
      <c r="C995" s="1" t="s">
        <v>4381</v>
      </c>
      <c r="D995" s="1" t="s">
        <v>5168</v>
      </c>
      <c r="F995" s="1" t="s">
        <v>1376</v>
      </c>
      <c r="G995" s="1" t="s">
        <v>7043</v>
      </c>
    </row>
    <row r="996" spans="1:7" ht="15.6" x14ac:dyDescent="0.3">
      <c r="A996" s="1" t="s">
        <v>1375</v>
      </c>
      <c r="B996" s="1" t="s">
        <v>2464</v>
      </c>
      <c r="C996" s="1" t="s">
        <v>4383</v>
      </c>
      <c r="D996" s="1" t="s">
        <v>5169</v>
      </c>
      <c r="F996" s="1" t="s">
        <v>1375</v>
      </c>
      <c r="G996" s="1" t="s">
        <v>7044</v>
      </c>
    </row>
    <row r="997" spans="1:7" ht="15.6" x14ac:dyDescent="0.3">
      <c r="A997" s="1" t="s">
        <v>1374</v>
      </c>
      <c r="B997" s="1" t="s">
        <v>3354</v>
      </c>
      <c r="C997" s="1" t="s">
        <v>4804</v>
      </c>
      <c r="D997" s="1" t="s">
        <v>5170</v>
      </c>
      <c r="F997" s="1" t="s">
        <v>1374</v>
      </c>
      <c r="G997" s="1" t="s">
        <v>7045</v>
      </c>
    </row>
    <row r="998" spans="1:7" ht="15.6" x14ac:dyDescent="0.3">
      <c r="A998" s="1" t="s">
        <v>1373</v>
      </c>
      <c r="B998" s="1" t="s">
        <v>2446</v>
      </c>
      <c r="C998" s="1" t="s">
        <v>4383</v>
      </c>
      <c r="D998" s="1" t="s">
        <v>5171</v>
      </c>
      <c r="F998" s="1" t="s">
        <v>1373</v>
      </c>
      <c r="G998" s="1" t="s">
        <v>7046</v>
      </c>
    </row>
    <row r="999" spans="1:7" ht="15.6" x14ac:dyDescent="0.3">
      <c r="A999" s="1" t="s">
        <v>1372</v>
      </c>
      <c r="B999" s="1" t="s">
        <v>3355</v>
      </c>
      <c r="C999" s="1" t="s">
        <v>4804</v>
      </c>
      <c r="D999" s="1" t="s">
        <v>4777</v>
      </c>
      <c r="F999" s="1" t="s">
        <v>1372</v>
      </c>
      <c r="G999" s="1" t="s">
        <v>7047</v>
      </c>
    </row>
    <row r="1000" spans="1:7" ht="15.6" x14ac:dyDescent="0.3">
      <c r="A1000" s="1" t="s">
        <v>1371</v>
      </c>
      <c r="B1000" s="1" t="s">
        <v>2960</v>
      </c>
      <c r="C1000" s="1" t="s">
        <v>4383</v>
      </c>
      <c r="D1000" s="1" t="s">
        <v>5172</v>
      </c>
      <c r="F1000" s="1" t="s">
        <v>1371</v>
      </c>
      <c r="G1000" s="1" t="s">
        <v>7048</v>
      </c>
    </row>
    <row r="1001" spans="1:7" ht="15.6" x14ac:dyDescent="0.3">
      <c r="A1001" s="1" t="s">
        <v>1370</v>
      </c>
      <c r="B1001" s="1" t="s">
        <v>3356</v>
      </c>
      <c r="C1001" s="1" t="s">
        <v>4804</v>
      </c>
      <c r="D1001" s="1" t="s">
        <v>5173</v>
      </c>
      <c r="F1001" s="1" t="s">
        <v>1370</v>
      </c>
      <c r="G1001" s="1" t="s">
        <v>7049</v>
      </c>
    </row>
    <row r="1002" spans="1:7" ht="15.6" x14ac:dyDescent="0.3">
      <c r="A1002" s="1" t="s">
        <v>1369</v>
      </c>
      <c r="B1002" s="1" t="s">
        <v>3357</v>
      </c>
      <c r="C1002" s="1" t="s">
        <v>4383</v>
      </c>
      <c r="D1002" s="1" t="s">
        <v>4462</v>
      </c>
      <c r="F1002" s="1" t="s">
        <v>1369</v>
      </c>
      <c r="G1002" s="1" t="s">
        <v>7050</v>
      </c>
    </row>
    <row r="1003" spans="1:7" ht="15.6" x14ac:dyDescent="0.3">
      <c r="A1003" s="1" t="s">
        <v>1368</v>
      </c>
      <c r="B1003" s="1" t="s">
        <v>3358</v>
      </c>
      <c r="C1003" s="1" t="s">
        <v>4804</v>
      </c>
      <c r="D1003" s="1" t="s">
        <v>5174</v>
      </c>
      <c r="F1003" s="1" t="s">
        <v>1368</v>
      </c>
      <c r="G1003" s="1" t="s">
        <v>7051</v>
      </c>
    </row>
    <row r="1004" spans="1:7" ht="15.6" x14ac:dyDescent="0.3">
      <c r="A1004" s="1" t="s">
        <v>1367</v>
      </c>
      <c r="B1004" s="1" t="s">
        <v>3359</v>
      </c>
      <c r="C1004" s="1" t="s">
        <v>4381</v>
      </c>
      <c r="D1004" s="1" t="s">
        <v>5175</v>
      </c>
      <c r="F1004" s="1" t="s">
        <v>1367</v>
      </c>
      <c r="G1004" s="1" t="s">
        <v>7052</v>
      </c>
    </row>
    <row r="1005" spans="1:7" ht="15.6" x14ac:dyDescent="0.3">
      <c r="A1005" s="1" t="s">
        <v>1366</v>
      </c>
      <c r="B1005" s="1" t="s">
        <v>3360</v>
      </c>
      <c r="C1005" s="1" t="s">
        <v>4383</v>
      </c>
      <c r="D1005" s="1" t="s">
        <v>4419</v>
      </c>
      <c r="F1005" s="1" t="s">
        <v>1366</v>
      </c>
      <c r="G1005" s="1" t="s">
        <v>7053</v>
      </c>
    </row>
    <row r="1006" spans="1:7" ht="15.6" x14ac:dyDescent="0.3">
      <c r="A1006" s="1" t="s">
        <v>1365</v>
      </c>
      <c r="B1006" s="1" t="s">
        <v>3361</v>
      </c>
      <c r="C1006" s="1" t="s">
        <v>4383</v>
      </c>
      <c r="D1006" s="1" t="s">
        <v>4474</v>
      </c>
      <c r="F1006" s="1" t="s">
        <v>1365</v>
      </c>
      <c r="G1006" s="1" t="s">
        <v>7054</v>
      </c>
    </row>
    <row r="1007" spans="1:7" ht="15.6" x14ac:dyDescent="0.3">
      <c r="A1007" s="1" t="s">
        <v>1364</v>
      </c>
      <c r="B1007" s="1" t="s">
        <v>3362</v>
      </c>
      <c r="C1007" s="1" t="s">
        <v>4381</v>
      </c>
      <c r="D1007" s="1" t="s">
        <v>5176</v>
      </c>
      <c r="F1007" s="1" t="s">
        <v>1364</v>
      </c>
      <c r="G1007" s="1" t="s">
        <v>7055</v>
      </c>
    </row>
    <row r="1008" spans="1:7" ht="15.6" x14ac:dyDescent="0.3">
      <c r="A1008" s="1" t="s">
        <v>1363</v>
      </c>
      <c r="B1008" s="1" t="s">
        <v>2693</v>
      </c>
      <c r="C1008" s="1" t="s">
        <v>4381</v>
      </c>
      <c r="D1008" s="1" t="s">
        <v>5177</v>
      </c>
      <c r="F1008" s="1" t="s">
        <v>1363</v>
      </c>
      <c r="G1008" s="1" t="s">
        <v>7056</v>
      </c>
    </row>
    <row r="1009" spans="1:7" ht="15.6" x14ac:dyDescent="0.3">
      <c r="A1009" s="1" t="s">
        <v>1362</v>
      </c>
      <c r="B1009" s="1" t="s">
        <v>3363</v>
      </c>
      <c r="C1009" s="1" t="s">
        <v>4383</v>
      </c>
      <c r="D1009" s="1" t="s">
        <v>5178</v>
      </c>
      <c r="F1009" s="1" t="s">
        <v>1362</v>
      </c>
      <c r="G1009" s="1" t="s">
        <v>7057</v>
      </c>
    </row>
    <row r="1010" spans="1:7" ht="15.6" x14ac:dyDescent="0.3">
      <c r="A1010" s="1" t="s">
        <v>1361</v>
      </c>
      <c r="B1010" s="1" t="s">
        <v>3364</v>
      </c>
      <c r="C1010" s="1" t="s">
        <v>4381</v>
      </c>
      <c r="D1010" s="1" t="s">
        <v>4558</v>
      </c>
      <c r="F1010" s="1" t="s">
        <v>1361</v>
      </c>
      <c r="G1010" s="1" t="s">
        <v>7058</v>
      </c>
    </row>
    <row r="1011" spans="1:7" ht="15.6" x14ac:dyDescent="0.3">
      <c r="A1011" s="1" t="s">
        <v>1360</v>
      </c>
      <c r="B1011" s="1" t="s">
        <v>3365</v>
      </c>
      <c r="C1011" s="1" t="s">
        <v>4381</v>
      </c>
      <c r="D1011" s="1" t="s">
        <v>5179</v>
      </c>
      <c r="F1011" s="1" t="s">
        <v>1360</v>
      </c>
      <c r="G1011" s="1" t="s">
        <v>7059</v>
      </c>
    </row>
    <row r="1012" spans="1:7" ht="15.6" x14ac:dyDescent="0.3">
      <c r="A1012" s="1" t="s">
        <v>1359</v>
      </c>
      <c r="B1012" s="1" t="s">
        <v>3366</v>
      </c>
      <c r="C1012" s="1" t="s">
        <v>4381</v>
      </c>
      <c r="D1012" s="1" t="s">
        <v>4613</v>
      </c>
      <c r="F1012" s="1" t="s">
        <v>1359</v>
      </c>
      <c r="G1012" s="1" t="s">
        <v>7060</v>
      </c>
    </row>
    <row r="1013" spans="1:7" ht="15.6" x14ac:dyDescent="0.3">
      <c r="A1013" s="1" t="s">
        <v>1358</v>
      </c>
      <c r="B1013" s="1" t="s">
        <v>3367</v>
      </c>
      <c r="C1013" s="1" t="s">
        <v>4381</v>
      </c>
      <c r="D1013" s="1" t="s">
        <v>5120</v>
      </c>
      <c r="F1013" s="1" t="s">
        <v>1358</v>
      </c>
      <c r="G1013" s="1" t="s">
        <v>7061</v>
      </c>
    </row>
    <row r="1014" spans="1:7" ht="15.6" x14ac:dyDescent="0.3">
      <c r="A1014" s="1" t="s">
        <v>1357</v>
      </c>
      <c r="B1014" s="1" t="s">
        <v>3368</v>
      </c>
      <c r="C1014" s="1" t="s">
        <v>4381</v>
      </c>
      <c r="D1014" s="1" t="s">
        <v>5180</v>
      </c>
      <c r="F1014" s="1" t="s">
        <v>1357</v>
      </c>
      <c r="G1014" s="1" t="s">
        <v>7062</v>
      </c>
    </row>
    <row r="1015" spans="1:7" ht="15.6" x14ac:dyDescent="0.3">
      <c r="A1015" s="1" t="s">
        <v>1356</v>
      </c>
      <c r="B1015" s="1" t="s">
        <v>3369</v>
      </c>
      <c r="C1015" s="1" t="s">
        <v>4381</v>
      </c>
      <c r="D1015" s="1" t="s">
        <v>4831</v>
      </c>
      <c r="F1015" s="1" t="s">
        <v>1356</v>
      </c>
      <c r="G1015" s="1" t="s">
        <v>7063</v>
      </c>
    </row>
    <row r="1016" spans="1:7" ht="15.6" x14ac:dyDescent="0.3">
      <c r="A1016" s="1" t="s">
        <v>1355</v>
      </c>
      <c r="B1016" s="1" t="s">
        <v>3370</v>
      </c>
      <c r="C1016" s="1" t="s">
        <v>4381</v>
      </c>
      <c r="D1016" s="1" t="s">
        <v>4534</v>
      </c>
      <c r="F1016" s="1" t="s">
        <v>1355</v>
      </c>
      <c r="G1016" s="1" t="s">
        <v>7064</v>
      </c>
    </row>
    <row r="1017" spans="1:7" ht="15.6" x14ac:dyDescent="0.3">
      <c r="A1017" s="1" t="s">
        <v>1354</v>
      </c>
      <c r="B1017" s="1" t="s">
        <v>3371</v>
      </c>
      <c r="C1017" s="1" t="s">
        <v>4381</v>
      </c>
      <c r="D1017" s="1" t="s">
        <v>5181</v>
      </c>
      <c r="F1017" s="1" t="s">
        <v>1354</v>
      </c>
      <c r="G1017" s="1" t="s">
        <v>7065</v>
      </c>
    </row>
    <row r="1018" spans="1:7" ht="15.6" x14ac:dyDescent="0.3">
      <c r="A1018" s="1" t="s">
        <v>1353</v>
      </c>
      <c r="B1018" s="1" t="s">
        <v>3171</v>
      </c>
      <c r="C1018" s="1" t="s">
        <v>4804</v>
      </c>
      <c r="D1018" s="1" t="s">
        <v>5182</v>
      </c>
      <c r="F1018" s="1" t="s">
        <v>1353</v>
      </c>
      <c r="G1018" s="1" t="s">
        <v>7066</v>
      </c>
    </row>
    <row r="1019" spans="1:7" ht="15.6" x14ac:dyDescent="0.3">
      <c r="A1019" s="1" t="s">
        <v>1352</v>
      </c>
      <c r="B1019" s="1" t="s">
        <v>3372</v>
      </c>
      <c r="C1019" s="1" t="s">
        <v>4804</v>
      </c>
      <c r="D1019" s="1" t="s">
        <v>5183</v>
      </c>
      <c r="F1019" s="1" t="s">
        <v>1352</v>
      </c>
      <c r="G1019" s="1" t="s">
        <v>7067</v>
      </c>
    </row>
    <row r="1020" spans="1:7" ht="15.6" x14ac:dyDescent="0.3">
      <c r="A1020" s="1" t="s">
        <v>1351</v>
      </c>
      <c r="B1020" s="1" t="s">
        <v>3373</v>
      </c>
      <c r="C1020" s="1" t="s">
        <v>4383</v>
      </c>
      <c r="D1020" s="1" t="s">
        <v>4390</v>
      </c>
      <c r="F1020" s="1" t="s">
        <v>1351</v>
      </c>
      <c r="G1020" s="1" t="s">
        <v>7068</v>
      </c>
    </row>
    <row r="1021" spans="1:7" ht="15.6" x14ac:dyDescent="0.3">
      <c r="A1021" s="1" t="s">
        <v>1350</v>
      </c>
      <c r="B1021" s="1" t="s">
        <v>3374</v>
      </c>
      <c r="C1021" s="1" t="s">
        <v>4381</v>
      </c>
      <c r="D1021" s="1" t="s">
        <v>5184</v>
      </c>
      <c r="F1021" s="1" t="s">
        <v>1350</v>
      </c>
      <c r="G1021" s="1" t="s">
        <v>7069</v>
      </c>
    </row>
    <row r="1022" spans="1:7" ht="15.6" x14ac:dyDescent="0.3">
      <c r="A1022" s="1" t="s">
        <v>1349</v>
      </c>
      <c r="B1022" s="1" t="s">
        <v>3375</v>
      </c>
      <c r="C1022" s="1" t="s">
        <v>4383</v>
      </c>
      <c r="D1022" s="1" t="s">
        <v>5185</v>
      </c>
      <c r="F1022" s="1" t="s">
        <v>1349</v>
      </c>
      <c r="G1022" s="1" t="s">
        <v>7070</v>
      </c>
    </row>
    <row r="1023" spans="1:7" ht="15.6" x14ac:dyDescent="0.3">
      <c r="A1023" s="1" t="s">
        <v>1348</v>
      </c>
      <c r="B1023" s="1" t="s">
        <v>3376</v>
      </c>
      <c r="C1023" s="1" t="s">
        <v>4381</v>
      </c>
      <c r="D1023" s="1" t="s">
        <v>5186</v>
      </c>
      <c r="F1023" s="1" t="s">
        <v>1348</v>
      </c>
      <c r="G1023" s="1" t="s">
        <v>7071</v>
      </c>
    </row>
    <row r="1024" spans="1:7" ht="15.6" x14ac:dyDescent="0.3">
      <c r="A1024" s="1" t="s">
        <v>1347</v>
      </c>
      <c r="B1024" s="1" t="s">
        <v>3377</v>
      </c>
      <c r="C1024" s="1" t="s">
        <v>4381</v>
      </c>
      <c r="D1024" s="1" t="s">
        <v>5187</v>
      </c>
      <c r="F1024" s="1" t="s">
        <v>1347</v>
      </c>
      <c r="G1024" s="1" t="s">
        <v>7072</v>
      </c>
    </row>
    <row r="1025" spans="1:7" ht="15.6" x14ac:dyDescent="0.3">
      <c r="A1025" s="1" t="s">
        <v>1346</v>
      </c>
      <c r="B1025" s="1" t="s">
        <v>3378</v>
      </c>
      <c r="C1025" s="1" t="s">
        <v>4383</v>
      </c>
      <c r="D1025" s="1" t="s">
        <v>5188</v>
      </c>
      <c r="F1025" s="1" t="s">
        <v>1346</v>
      </c>
      <c r="G1025" s="1" t="s">
        <v>7073</v>
      </c>
    </row>
    <row r="1026" spans="1:7" ht="15.6" x14ac:dyDescent="0.3">
      <c r="A1026" s="1" t="s">
        <v>1345</v>
      </c>
      <c r="B1026" s="1" t="s">
        <v>3379</v>
      </c>
      <c r="C1026" s="1" t="s">
        <v>4383</v>
      </c>
      <c r="D1026" s="1" t="s">
        <v>4395</v>
      </c>
      <c r="F1026" s="1" t="s">
        <v>1345</v>
      </c>
      <c r="G1026" s="1" t="s">
        <v>7074</v>
      </c>
    </row>
    <row r="1027" spans="1:7" ht="15.6" x14ac:dyDescent="0.3">
      <c r="A1027" s="1" t="s">
        <v>1344</v>
      </c>
      <c r="B1027" s="1" t="s">
        <v>3380</v>
      </c>
      <c r="C1027" s="1" t="s">
        <v>4383</v>
      </c>
      <c r="D1027" s="1" t="s">
        <v>5189</v>
      </c>
      <c r="F1027" s="1" t="s">
        <v>1344</v>
      </c>
      <c r="G1027" s="1" t="s">
        <v>7075</v>
      </c>
    </row>
    <row r="1028" spans="1:7" ht="15.6" x14ac:dyDescent="0.3">
      <c r="A1028" s="1" t="s">
        <v>1343</v>
      </c>
      <c r="B1028" s="1" t="s">
        <v>3381</v>
      </c>
      <c r="C1028" s="1" t="s">
        <v>4381</v>
      </c>
      <c r="D1028" s="1" t="s">
        <v>5190</v>
      </c>
      <c r="F1028" s="1" t="s">
        <v>1343</v>
      </c>
      <c r="G1028" s="1" t="s">
        <v>7076</v>
      </c>
    </row>
    <row r="1029" spans="1:7" ht="15.6" x14ac:dyDescent="0.3">
      <c r="A1029" s="1" t="s">
        <v>1342</v>
      </c>
      <c r="B1029" s="1" t="s">
        <v>3382</v>
      </c>
      <c r="C1029" s="1" t="s">
        <v>4383</v>
      </c>
      <c r="D1029" s="1" t="s">
        <v>5189</v>
      </c>
      <c r="F1029" s="1" t="s">
        <v>1342</v>
      </c>
      <c r="G1029" s="1" t="s">
        <v>7077</v>
      </c>
    </row>
    <row r="1030" spans="1:7" ht="15.6" x14ac:dyDescent="0.3">
      <c r="A1030" s="1" t="s">
        <v>1341</v>
      </c>
      <c r="B1030" s="1" t="s">
        <v>3383</v>
      </c>
      <c r="C1030" s="1" t="s">
        <v>4383</v>
      </c>
      <c r="D1030" s="1" t="s">
        <v>4462</v>
      </c>
      <c r="F1030" s="1" t="s">
        <v>1341</v>
      </c>
      <c r="G1030" s="1" t="s">
        <v>7078</v>
      </c>
    </row>
    <row r="1031" spans="1:7" ht="15.6" x14ac:dyDescent="0.3">
      <c r="A1031" s="1" t="s">
        <v>1340</v>
      </c>
      <c r="B1031" s="1" t="s">
        <v>3384</v>
      </c>
      <c r="C1031" s="1" t="s">
        <v>4381</v>
      </c>
      <c r="D1031" s="1" t="s">
        <v>5191</v>
      </c>
      <c r="F1031" s="1" t="s">
        <v>1340</v>
      </c>
      <c r="G1031" s="1" t="s">
        <v>7079</v>
      </c>
    </row>
    <row r="1032" spans="1:7" ht="15.6" x14ac:dyDescent="0.3">
      <c r="A1032" s="1" t="s">
        <v>1339</v>
      </c>
      <c r="B1032" s="1" t="s">
        <v>3385</v>
      </c>
      <c r="C1032" s="1" t="s">
        <v>4383</v>
      </c>
      <c r="D1032" s="1" t="s">
        <v>5192</v>
      </c>
      <c r="F1032" s="1" t="s">
        <v>1339</v>
      </c>
      <c r="G1032" s="1" t="s">
        <v>7080</v>
      </c>
    </row>
    <row r="1033" spans="1:7" ht="15.6" x14ac:dyDescent="0.3">
      <c r="A1033" s="1" t="s">
        <v>1338</v>
      </c>
      <c r="B1033" s="1" t="s">
        <v>3386</v>
      </c>
      <c r="C1033" s="1" t="s">
        <v>4381</v>
      </c>
      <c r="D1033" s="1" t="s">
        <v>5193</v>
      </c>
      <c r="F1033" s="1" t="s">
        <v>1338</v>
      </c>
      <c r="G1033" s="1" t="s">
        <v>7081</v>
      </c>
    </row>
    <row r="1034" spans="1:7" ht="15.6" x14ac:dyDescent="0.3">
      <c r="A1034" s="1" t="s">
        <v>1337</v>
      </c>
      <c r="B1034" s="1" t="s">
        <v>3058</v>
      </c>
      <c r="C1034" s="1" t="s">
        <v>4381</v>
      </c>
      <c r="D1034" s="1" t="s">
        <v>5194</v>
      </c>
      <c r="F1034" s="1" t="s">
        <v>1337</v>
      </c>
      <c r="G1034" s="1" t="s">
        <v>7082</v>
      </c>
    </row>
    <row r="1035" spans="1:7" ht="15.6" x14ac:dyDescent="0.3">
      <c r="A1035" s="1" t="s">
        <v>1336</v>
      </c>
      <c r="B1035" s="1" t="s">
        <v>3387</v>
      </c>
      <c r="C1035" s="1" t="s">
        <v>4381</v>
      </c>
      <c r="D1035" s="1" t="s">
        <v>4726</v>
      </c>
      <c r="F1035" s="1" t="s">
        <v>1336</v>
      </c>
      <c r="G1035" s="1" t="s">
        <v>7083</v>
      </c>
    </row>
    <row r="1036" spans="1:7" ht="15.6" x14ac:dyDescent="0.3">
      <c r="A1036" s="1" t="s">
        <v>1335</v>
      </c>
      <c r="B1036" s="1" t="s">
        <v>3388</v>
      </c>
      <c r="C1036" s="1" t="s">
        <v>4381</v>
      </c>
      <c r="D1036" s="1" t="s">
        <v>5195</v>
      </c>
      <c r="F1036" s="1" t="s">
        <v>1335</v>
      </c>
      <c r="G1036" s="1" t="s">
        <v>7084</v>
      </c>
    </row>
    <row r="1037" spans="1:7" ht="15.6" x14ac:dyDescent="0.3">
      <c r="A1037" s="1" t="s">
        <v>1334</v>
      </c>
      <c r="B1037" s="1" t="s">
        <v>3389</v>
      </c>
      <c r="C1037" s="1" t="s">
        <v>4381</v>
      </c>
      <c r="D1037" s="1" t="s">
        <v>4858</v>
      </c>
      <c r="F1037" s="1" t="s">
        <v>1334</v>
      </c>
      <c r="G1037" s="1" t="s">
        <v>7085</v>
      </c>
    </row>
    <row r="1038" spans="1:7" ht="15.6" x14ac:dyDescent="0.3">
      <c r="A1038" s="1" t="s">
        <v>1333</v>
      </c>
      <c r="B1038" s="1" t="s">
        <v>3390</v>
      </c>
      <c r="C1038" s="1" t="s">
        <v>4383</v>
      </c>
      <c r="D1038" s="1" t="s">
        <v>4447</v>
      </c>
      <c r="F1038" s="1" t="s">
        <v>1333</v>
      </c>
      <c r="G1038" s="1" t="s">
        <v>7086</v>
      </c>
    </row>
    <row r="1039" spans="1:7" ht="15.6" x14ac:dyDescent="0.3">
      <c r="A1039" s="1" t="s">
        <v>1332</v>
      </c>
      <c r="B1039" s="1" t="s">
        <v>2603</v>
      </c>
      <c r="C1039" s="1" t="s">
        <v>4383</v>
      </c>
      <c r="D1039" s="1" t="s">
        <v>5196</v>
      </c>
      <c r="F1039" s="1" t="s">
        <v>1332</v>
      </c>
      <c r="G1039" s="1" t="s">
        <v>7087</v>
      </c>
    </row>
    <row r="1040" spans="1:7" ht="15.6" x14ac:dyDescent="0.3">
      <c r="A1040" s="1" t="s">
        <v>1331</v>
      </c>
      <c r="B1040" s="1" t="s">
        <v>3391</v>
      </c>
      <c r="C1040" s="1" t="s">
        <v>4381</v>
      </c>
      <c r="D1040" s="1" t="s">
        <v>4628</v>
      </c>
      <c r="F1040" s="1" t="s">
        <v>1331</v>
      </c>
      <c r="G1040" s="1" t="s">
        <v>7088</v>
      </c>
    </row>
    <row r="1041" spans="1:7" ht="15.6" x14ac:dyDescent="0.3">
      <c r="A1041" s="1" t="s">
        <v>1330</v>
      </c>
      <c r="B1041" s="1" t="s">
        <v>3392</v>
      </c>
      <c r="C1041" s="1" t="s">
        <v>4381</v>
      </c>
      <c r="D1041" s="1" t="s">
        <v>5197</v>
      </c>
      <c r="F1041" s="1" t="s">
        <v>1330</v>
      </c>
      <c r="G1041" s="1" t="s">
        <v>7089</v>
      </c>
    </row>
    <row r="1042" spans="1:7" ht="15.6" x14ac:dyDescent="0.3">
      <c r="A1042" s="1" t="s">
        <v>1329</v>
      </c>
      <c r="B1042" s="1" t="s">
        <v>3084</v>
      </c>
      <c r="C1042" s="1" t="s">
        <v>4383</v>
      </c>
      <c r="D1042" s="1" t="s">
        <v>4536</v>
      </c>
      <c r="F1042" s="1" t="s">
        <v>1329</v>
      </c>
      <c r="G1042" s="1" t="s">
        <v>7090</v>
      </c>
    </row>
    <row r="1043" spans="1:7" ht="15.6" x14ac:dyDescent="0.3">
      <c r="A1043" s="1" t="s">
        <v>1328</v>
      </c>
      <c r="B1043" s="1" t="s">
        <v>3393</v>
      </c>
      <c r="C1043" s="1" t="s">
        <v>4381</v>
      </c>
      <c r="D1043" s="1" t="s">
        <v>5198</v>
      </c>
      <c r="F1043" s="1" t="s">
        <v>1328</v>
      </c>
      <c r="G1043" s="1" t="s">
        <v>7091</v>
      </c>
    </row>
    <row r="1044" spans="1:7" ht="15.6" x14ac:dyDescent="0.3">
      <c r="A1044" s="1" t="s">
        <v>1327</v>
      </c>
      <c r="B1044" s="1" t="s">
        <v>3394</v>
      </c>
      <c r="C1044" s="1" t="s">
        <v>4383</v>
      </c>
      <c r="D1044" s="1" t="s">
        <v>5199</v>
      </c>
      <c r="F1044" s="1" t="s">
        <v>1327</v>
      </c>
      <c r="G1044" s="1" t="s">
        <v>7092</v>
      </c>
    </row>
    <row r="1045" spans="1:7" ht="15.6" x14ac:dyDescent="0.3">
      <c r="A1045" s="1" t="s">
        <v>1326</v>
      </c>
      <c r="B1045" s="1" t="s">
        <v>3395</v>
      </c>
      <c r="C1045" s="1" t="s">
        <v>4383</v>
      </c>
      <c r="D1045" s="1" t="s">
        <v>5200</v>
      </c>
      <c r="F1045" s="1" t="s">
        <v>1326</v>
      </c>
      <c r="G1045" s="1" t="s">
        <v>7093</v>
      </c>
    </row>
    <row r="1046" spans="1:7" ht="15.6" x14ac:dyDescent="0.3">
      <c r="A1046" s="1" t="s">
        <v>1325</v>
      </c>
      <c r="B1046" s="1" t="s">
        <v>3396</v>
      </c>
      <c r="C1046" s="1" t="s">
        <v>4804</v>
      </c>
      <c r="D1046" s="1" t="s">
        <v>5201</v>
      </c>
      <c r="F1046" s="1" t="s">
        <v>1325</v>
      </c>
      <c r="G1046" s="1" t="s">
        <v>7094</v>
      </c>
    </row>
    <row r="1047" spans="1:7" ht="15.6" x14ac:dyDescent="0.3">
      <c r="A1047" s="1" t="s">
        <v>1324</v>
      </c>
      <c r="B1047" s="1" t="s">
        <v>3397</v>
      </c>
      <c r="C1047" s="1" t="s">
        <v>4383</v>
      </c>
      <c r="D1047" s="1" t="s">
        <v>5202</v>
      </c>
      <c r="F1047" s="1" t="s">
        <v>1324</v>
      </c>
      <c r="G1047" s="1" t="s">
        <v>7095</v>
      </c>
    </row>
    <row r="1048" spans="1:7" ht="15.6" x14ac:dyDescent="0.3">
      <c r="A1048" s="1" t="s">
        <v>1323</v>
      </c>
      <c r="B1048" s="1" t="s">
        <v>3398</v>
      </c>
      <c r="C1048" s="1" t="s">
        <v>4383</v>
      </c>
      <c r="D1048" s="1" t="s">
        <v>5189</v>
      </c>
      <c r="F1048" s="1" t="s">
        <v>1323</v>
      </c>
      <c r="G1048" s="1" t="s">
        <v>7096</v>
      </c>
    </row>
    <row r="1049" spans="1:7" ht="15.6" x14ac:dyDescent="0.3">
      <c r="A1049" s="1" t="s">
        <v>1322</v>
      </c>
      <c r="B1049" s="1" t="s">
        <v>3399</v>
      </c>
      <c r="C1049" s="1" t="s">
        <v>4381</v>
      </c>
      <c r="D1049" s="1" t="s">
        <v>5203</v>
      </c>
      <c r="F1049" s="1" t="s">
        <v>1322</v>
      </c>
      <c r="G1049" s="1" t="s">
        <v>7097</v>
      </c>
    </row>
    <row r="1050" spans="1:7" ht="15.6" x14ac:dyDescent="0.3">
      <c r="A1050" s="1" t="s">
        <v>1321</v>
      </c>
      <c r="B1050" s="1" t="s">
        <v>3400</v>
      </c>
      <c r="C1050" s="1" t="s">
        <v>4381</v>
      </c>
      <c r="D1050" s="1" t="s">
        <v>5204</v>
      </c>
      <c r="F1050" s="1" t="s">
        <v>1321</v>
      </c>
      <c r="G1050" s="1" t="s">
        <v>7098</v>
      </c>
    </row>
    <row r="1051" spans="1:7" ht="15.6" x14ac:dyDescent="0.3">
      <c r="A1051" s="1" t="s">
        <v>1320</v>
      </c>
      <c r="B1051" s="1" t="s">
        <v>3401</v>
      </c>
      <c r="C1051" s="1" t="s">
        <v>4381</v>
      </c>
      <c r="D1051" s="1" t="s">
        <v>4961</v>
      </c>
      <c r="F1051" s="1" t="s">
        <v>1320</v>
      </c>
      <c r="G1051" s="1" t="s">
        <v>7099</v>
      </c>
    </row>
    <row r="1052" spans="1:7" ht="15.6" x14ac:dyDescent="0.3">
      <c r="A1052" s="1" t="s">
        <v>1319</v>
      </c>
      <c r="B1052" s="1" t="s">
        <v>3402</v>
      </c>
      <c r="C1052" s="1" t="s">
        <v>4804</v>
      </c>
      <c r="D1052" s="1" t="s">
        <v>5205</v>
      </c>
      <c r="F1052" s="1" t="s">
        <v>1319</v>
      </c>
      <c r="G1052" s="1" t="s">
        <v>7100</v>
      </c>
    </row>
    <row r="1053" spans="1:7" ht="15.6" x14ac:dyDescent="0.3">
      <c r="A1053" s="1" t="s">
        <v>1318</v>
      </c>
      <c r="B1053" s="1" t="s">
        <v>3403</v>
      </c>
      <c r="C1053" s="1" t="s">
        <v>4383</v>
      </c>
      <c r="D1053" s="1" t="s">
        <v>5206</v>
      </c>
      <c r="F1053" s="1" t="s">
        <v>1318</v>
      </c>
      <c r="G1053" s="1" t="s">
        <v>7101</v>
      </c>
    </row>
    <row r="1054" spans="1:7" ht="15.6" x14ac:dyDescent="0.3">
      <c r="A1054" s="1" t="s">
        <v>1317</v>
      </c>
      <c r="B1054" s="1" t="s">
        <v>3404</v>
      </c>
      <c r="C1054" s="1" t="s">
        <v>4381</v>
      </c>
      <c r="D1054" s="1" t="s">
        <v>5207</v>
      </c>
      <c r="F1054" s="1" t="s">
        <v>1317</v>
      </c>
      <c r="G1054" s="1" t="s">
        <v>7102</v>
      </c>
    </row>
    <row r="1055" spans="1:7" ht="15.6" x14ac:dyDescent="0.3">
      <c r="A1055" s="1" t="s">
        <v>1316</v>
      </c>
      <c r="B1055" s="1" t="s">
        <v>3405</v>
      </c>
      <c r="C1055" s="1" t="s">
        <v>4383</v>
      </c>
      <c r="D1055" s="1" t="s">
        <v>4789</v>
      </c>
      <c r="F1055" s="1" t="s">
        <v>1316</v>
      </c>
      <c r="G1055" s="1" t="s">
        <v>7103</v>
      </c>
    </row>
    <row r="1056" spans="1:7" ht="15.6" x14ac:dyDescent="0.3">
      <c r="A1056" s="1" t="s">
        <v>1315</v>
      </c>
      <c r="B1056" s="1" t="s">
        <v>3406</v>
      </c>
      <c r="C1056" s="1" t="s">
        <v>4804</v>
      </c>
      <c r="D1056" s="1" t="s">
        <v>4757</v>
      </c>
      <c r="F1056" s="1" t="s">
        <v>1315</v>
      </c>
      <c r="G1056" s="1" t="s">
        <v>7104</v>
      </c>
    </row>
    <row r="1057" spans="1:7" ht="15.6" x14ac:dyDescent="0.3">
      <c r="A1057" s="1" t="s">
        <v>1314</v>
      </c>
      <c r="B1057" s="1" t="s">
        <v>3407</v>
      </c>
      <c r="C1057" s="1" t="s">
        <v>4381</v>
      </c>
      <c r="D1057" s="1" t="s">
        <v>5208</v>
      </c>
      <c r="F1057" s="1" t="s">
        <v>1314</v>
      </c>
      <c r="G1057" s="1" t="s">
        <v>7105</v>
      </c>
    </row>
    <row r="1058" spans="1:7" ht="15.6" x14ac:dyDescent="0.3">
      <c r="A1058" s="1" t="s">
        <v>1313</v>
      </c>
      <c r="B1058" s="1" t="s">
        <v>3350</v>
      </c>
      <c r="C1058" s="1" t="s">
        <v>4804</v>
      </c>
      <c r="D1058" s="1" t="s">
        <v>5209</v>
      </c>
      <c r="F1058" s="1" t="s">
        <v>1313</v>
      </c>
      <c r="G1058" s="1" t="s">
        <v>7106</v>
      </c>
    </row>
    <row r="1059" spans="1:7" ht="15.6" x14ac:dyDescent="0.3">
      <c r="A1059" s="1" t="s">
        <v>1312</v>
      </c>
      <c r="B1059" s="1" t="s">
        <v>3408</v>
      </c>
      <c r="C1059" s="1" t="s">
        <v>4381</v>
      </c>
      <c r="D1059" s="1" t="s">
        <v>5129</v>
      </c>
      <c r="F1059" s="1" t="s">
        <v>1312</v>
      </c>
      <c r="G1059" s="1" t="s">
        <v>7107</v>
      </c>
    </row>
    <row r="1060" spans="1:7" ht="15.6" x14ac:dyDescent="0.3">
      <c r="A1060" s="1" t="s">
        <v>1311</v>
      </c>
      <c r="B1060" s="1" t="s">
        <v>3409</v>
      </c>
      <c r="C1060" s="1" t="s">
        <v>4383</v>
      </c>
      <c r="D1060" s="1" t="s">
        <v>4575</v>
      </c>
      <c r="F1060" s="1" t="s">
        <v>1311</v>
      </c>
      <c r="G1060" s="1" t="s">
        <v>7108</v>
      </c>
    </row>
    <row r="1061" spans="1:7" ht="15.6" x14ac:dyDescent="0.3">
      <c r="A1061" s="1" t="s">
        <v>1310</v>
      </c>
      <c r="B1061" s="1" t="s">
        <v>3410</v>
      </c>
      <c r="C1061" s="1" t="s">
        <v>4383</v>
      </c>
      <c r="D1061" s="1" t="s">
        <v>5210</v>
      </c>
      <c r="F1061" s="1" t="s">
        <v>1310</v>
      </c>
      <c r="G1061" s="1" t="s">
        <v>7109</v>
      </c>
    </row>
    <row r="1062" spans="1:7" ht="15.6" x14ac:dyDescent="0.3">
      <c r="A1062" s="1" t="s">
        <v>1309</v>
      </c>
      <c r="B1062" s="1" t="s">
        <v>3411</v>
      </c>
      <c r="C1062" s="1" t="s">
        <v>4383</v>
      </c>
      <c r="D1062" s="1" t="s">
        <v>5211</v>
      </c>
      <c r="F1062" s="1" t="s">
        <v>1309</v>
      </c>
      <c r="G1062" s="1" t="s">
        <v>7110</v>
      </c>
    </row>
    <row r="1063" spans="1:7" ht="15.6" x14ac:dyDescent="0.3">
      <c r="A1063" s="1" t="s">
        <v>1308</v>
      </c>
      <c r="B1063" s="1" t="s">
        <v>3156</v>
      </c>
      <c r="C1063" s="1" t="s">
        <v>4383</v>
      </c>
      <c r="D1063" s="1" t="s">
        <v>5212</v>
      </c>
      <c r="F1063" s="1" t="s">
        <v>1308</v>
      </c>
      <c r="G1063" s="1" t="s">
        <v>7111</v>
      </c>
    </row>
    <row r="1064" spans="1:7" ht="15.6" x14ac:dyDescent="0.3">
      <c r="A1064" s="1" t="s">
        <v>1307</v>
      </c>
      <c r="B1064" s="1" t="s">
        <v>3412</v>
      </c>
      <c r="C1064" s="1" t="s">
        <v>4383</v>
      </c>
      <c r="D1064" s="1" t="s">
        <v>5213</v>
      </c>
      <c r="F1064" s="1" t="s">
        <v>1307</v>
      </c>
      <c r="G1064" s="1" t="s">
        <v>7112</v>
      </c>
    </row>
    <row r="1065" spans="1:7" ht="15.6" x14ac:dyDescent="0.3">
      <c r="A1065" s="1" t="s">
        <v>1306</v>
      </c>
      <c r="B1065" s="1" t="s">
        <v>3413</v>
      </c>
      <c r="C1065" s="1" t="s">
        <v>4383</v>
      </c>
      <c r="D1065" s="1" t="s">
        <v>5214</v>
      </c>
      <c r="F1065" s="1" t="s">
        <v>1306</v>
      </c>
      <c r="G1065" s="1" t="s">
        <v>7113</v>
      </c>
    </row>
    <row r="1066" spans="1:7" ht="15.6" x14ac:dyDescent="0.3">
      <c r="A1066" s="1" t="s">
        <v>1305</v>
      </c>
      <c r="B1066" s="1" t="s">
        <v>5215</v>
      </c>
      <c r="C1066" s="1" t="s">
        <v>4381</v>
      </c>
      <c r="D1066" s="1" t="s">
        <v>5216</v>
      </c>
      <c r="F1066" s="1" t="s">
        <v>1305</v>
      </c>
      <c r="G1066" s="1" t="s">
        <v>7114</v>
      </c>
    </row>
    <row r="1067" spans="1:7" ht="15.6" x14ac:dyDescent="0.3">
      <c r="A1067" s="1" t="s">
        <v>1304</v>
      </c>
      <c r="B1067" s="1" t="s">
        <v>3414</v>
      </c>
      <c r="C1067" s="1" t="s">
        <v>4383</v>
      </c>
      <c r="D1067" s="1" t="s">
        <v>5217</v>
      </c>
      <c r="F1067" s="1" t="s">
        <v>1304</v>
      </c>
      <c r="G1067" s="1" t="s">
        <v>7115</v>
      </c>
    </row>
    <row r="1068" spans="1:7" ht="15.6" x14ac:dyDescent="0.3">
      <c r="A1068" s="1" t="s">
        <v>1303</v>
      </c>
      <c r="B1068" s="1" t="s">
        <v>3415</v>
      </c>
      <c r="C1068" s="1" t="s">
        <v>4381</v>
      </c>
      <c r="D1068" s="1" t="s">
        <v>5018</v>
      </c>
      <c r="F1068" s="1" t="s">
        <v>1303</v>
      </c>
      <c r="G1068" s="1" t="s">
        <v>7116</v>
      </c>
    </row>
    <row r="1069" spans="1:7" ht="15.6" x14ac:dyDescent="0.3">
      <c r="A1069" s="1" t="s">
        <v>1302</v>
      </c>
      <c r="B1069" s="1" t="s">
        <v>3416</v>
      </c>
      <c r="C1069" s="1" t="s">
        <v>4383</v>
      </c>
      <c r="D1069" s="1" t="s">
        <v>4389</v>
      </c>
      <c r="F1069" s="1" t="s">
        <v>1302</v>
      </c>
      <c r="G1069" s="1" t="s">
        <v>7117</v>
      </c>
    </row>
    <row r="1070" spans="1:7" ht="15.6" x14ac:dyDescent="0.3">
      <c r="A1070" s="1" t="s">
        <v>1301</v>
      </c>
      <c r="B1070" s="1" t="s">
        <v>3164</v>
      </c>
      <c r="C1070" s="1" t="s">
        <v>4381</v>
      </c>
      <c r="D1070" s="1" t="s">
        <v>5218</v>
      </c>
      <c r="F1070" s="1" t="s">
        <v>1301</v>
      </c>
      <c r="G1070" s="1" t="s">
        <v>7118</v>
      </c>
    </row>
    <row r="1071" spans="1:7" ht="15.6" x14ac:dyDescent="0.3">
      <c r="A1071" s="1" t="s">
        <v>1300</v>
      </c>
      <c r="B1071" s="1" t="s">
        <v>3417</v>
      </c>
      <c r="C1071" s="1" t="s">
        <v>4381</v>
      </c>
      <c r="D1071" s="1" t="s">
        <v>5219</v>
      </c>
      <c r="F1071" s="1" t="s">
        <v>1300</v>
      </c>
      <c r="G1071" s="1" t="s">
        <v>7119</v>
      </c>
    </row>
    <row r="1072" spans="1:7" ht="15.6" x14ac:dyDescent="0.3">
      <c r="A1072" s="1" t="s">
        <v>1299</v>
      </c>
      <c r="B1072" s="1" t="s">
        <v>3419</v>
      </c>
      <c r="C1072" s="1" t="s">
        <v>4381</v>
      </c>
      <c r="D1072" s="1" t="s">
        <v>4692</v>
      </c>
      <c r="F1072" s="1" t="s">
        <v>1299</v>
      </c>
      <c r="G1072" s="1" t="s">
        <v>7120</v>
      </c>
    </row>
    <row r="1073" spans="1:7" ht="15.6" x14ac:dyDescent="0.3">
      <c r="A1073" s="1" t="s">
        <v>1298</v>
      </c>
      <c r="B1073" s="1" t="s">
        <v>3420</v>
      </c>
      <c r="C1073" s="1" t="s">
        <v>4804</v>
      </c>
      <c r="D1073" s="1" t="s">
        <v>5220</v>
      </c>
      <c r="F1073" s="1" t="s">
        <v>1298</v>
      </c>
      <c r="G1073" s="1" t="s">
        <v>7121</v>
      </c>
    </row>
    <row r="1074" spans="1:7" ht="15.6" x14ac:dyDescent="0.3">
      <c r="A1074" s="1" t="s">
        <v>1297</v>
      </c>
      <c r="B1074" s="1" t="s">
        <v>3421</v>
      </c>
      <c r="C1074" s="1" t="s">
        <v>4381</v>
      </c>
      <c r="D1074" s="1" t="s">
        <v>5221</v>
      </c>
      <c r="F1074" s="1" t="s">
        <v>1297</v>
      </c>
      <c r="G1074" s="1" t="s">
        <v>7122</v>
      </c>
    </row>
    <row r="1075" spans="1:7" ht="15.6" x14ac:dyDescent="0.3">
      <c r="A1075" s="1" t="s">
        <v>1296</v>
      </c>
      <c r="B1075" s="1" t="s">
        <v>3422</v>
      </c>
      <c r="C1075" s="1" t="s">
        <v>4383</v>
      </c>
      <c r="D1075" s="1" t="s">
        <v>4522</v>
      </c>
      <c r="F1075" s="1" t="s">
        <v>1296</v>
      </c>
      <c r="G1075" s="1" t="s">
        <v>7123</v>
      </c>
    </row>
    <row r="1076" spans="1:7" ht="15.6" x14ac:dyDescent="0.3">
      <c r="A1076" s="1" t="s">
        <v>1295</v>
      </c>
      <c r="B1076" s="1" t="s">
        <v>3423</v>
      </c>
      <c r="C1076" s="1" t="s">
        <v>4383</v>
      </c>
      <c r="D1076" s="1" t="s">
        <v>4846</v>
      </c>
      <c r="F1076" s="1" t="s">
        <v>1295</v>
      </c>
      <c r="G1076" s="1" t="s">
        <v>7124</v>
      </c>
    </row>
    <row r="1077" spans="1:7" ht="15.6" x14ac:dyDescent="0.3">
      <c r="A1077" s="1" t="s">
        <v>1294</v>
      </c>
      <c r="B1077" s="1" t="s">
        <v>2914</v>
      </c>
      <c r="C1077" s="1" t="s">
        <v>4383</v>
      </c>
      <c r="D1077" s="1" t="s">
        <v>5222</v>
      </c>
      <c r="F1077" s="1" t="s">
        <v>1294</v>
      </c>
      <c r="G1077" s="1" t="s">
        <v>7125</v>
      </c>
    </row>
    <row r="1078" spans="1:7" ht="15.6" x14ac:dyDescent="0.3">
      <c r="A1078" s="1" t="s">
        <v>1293</v>
      </c>
      <c r="B1078" s="1" t="s">
        <v>3424</v>
      </c>
      <c r="C1078" s="1" t="s">
        <v>4381</v>
      </c>
      <c r="D1078" s="1" t="s">
        <v>5223</v>
      </c>
      <c r="F1078" s="1" t="s">
        <v>1293</v>
      </c>
      <c r="G1078" s="1" t="s">
        <v>7126</v>
      </c>
    </row>
    <row r="1079" spans="1:7" ht="15.6" x14ac:dyDescent="0.3">
      <c r="A1079" s="1" t="s">
        <v>1292</v>
      </c>
      <c r="B1079" s="1" t="s">
        <v>3425</v>
      </c>
      <c r="C1079" s="1" t="s">
        <v>4383</v>
      </c>
      <c r="D1079" s="1" t="s">
        <v>4591</v>
      </c>
      <c r="F1079" s="1" t="s">
        <v>1292</v>
      </c>
      <c r="G1079" s="1" t="s">
        <v>7127</v>
      </c>
    </row>
    <row r="1080" spans="1:7" ht="15.6" x14ac:dyDescent="0.3">
      <c r="A1080" s="1" t="s">
        <v>1291</v>
      </c>
      <c r="B1080" s="1" t="s">
        <v>3426</v>
      </c>
      <c r="C1080" s="1" t="s">
        <v>4383</v>
      </c>
      <c r="D1080" s="1" t="s">
        <v>5224</v>
      </c>
      <c r="F1080" s="1" t="s">
        <v>1291</v>
      </c>
      <c r="G1080" s="1" t="s">
        <v>7128</v>
      </c>
    </row>
    <row r="1081" spans="1:7" ht="15.6" x14ac:dyDescent="0.3">
      <c r="A1081" s="1" t="s">
        <v>1290</v>
      </c>
      <c r="B1081" s="1" t="s">
        <v>3427</v>
      </c>
      <c r="C1081" s="1" t="s">
        <v>4383</v>
      </c>
      <c r="D1081" s="1" t="s">
        <v>5225</v>
      </c>
      <c r="F1081" s="1" t="s">
        <v>1290</v>
      </c>
      <c r="G1081" s="1" t="s">
        <v>7129</v>
      </c>
    </row>
    <row r="1082" spans="1:7" ht="15.6" x14ac:dyDescent="0.3">
      <c r="A1082" s="1" t="s">
        <v>1289</v>
      </c>
      <c r="B1082" s="1" t="s">
        <v>3428</v>
      </c>
      <c r="C1082" s="1" t="s">
        <v>4383</v>
      </c>
      <c r="D1082" s="1" t="s">
        <v>4855</v>
      </c>
      <c r="F1082" s="1" t="s">
        <v>1289</v>
      </c>
      <c r="G1082" s="1" t="s">
        <v>7130</v>
      </c>
    </row>
    <row r="1083" spans="1:7" ht="15.6" x14ac:dyDescent="0.3">
      <c r="A1083" s="1" t="s">
        <v>1288</v>
      </c>
      <c r="B1083" s="1" t="s">
        <v>3429</v>
      </c>
      <c r="C1083" s="1" t="s">
        <v>4804</v>
      </c>
      <c r="D1083" s="1" t="s">
        <v>5226</v>
      </c>
      <c r="F1083" s="1" t="s">
        <v>1288</v>
      </c>
      <c r="G1083" s="1" t="s">
        <v>7131</v>
      </c>
    </row>
    <row r="1084" spans="1:7" ht="15.6" x14ac:dyDescent="0.3">
      <c r="A1084" s="1" t="s">
        <v>1287</v>
      </c>
      <c r="B1084" s="1" t="s">
        <v>3430</v>
      </c>
      <c r="C1084" s="1" t="s">
        <v>4804</v>
      </c>
      <c r="D1084" s="1" t="s">
        <v>5227</v>
      </c>
      <c r="F1084" s="1" t="s">
        <v>1287</v>
      </c>
      <c r="G1084" s="1" t="s">
        <v>7132</v>
      </c>
    </row>
    <row r="1085" spans="1:7" ht="15.6" x14ac:dyDescent="0.3">
      <c r="A1085" s="1" t="s">
        <v>1286</v>
      </c>
      <c r="B1085" s="1" t="s">
        <v>3431</v>
      </c>
      <c r="C1085" s="1" t="s">
        <v>4383</v>
      </c>
      <c r="D1085" s="1" t="s">
        <v>5228</v>
      </c>
      <c r="F1085" s="1" t="s">
        <v>1286</v>
      </c>
      <c r="G1085" s="1" t="s">
        <v>7133</v>
      </c>
    </row>
    <row r="1086" spans="1:7" ht="15.6" x14ac:dyDescent="0.3">
      <c r="A1086" s="1" t="s">
        <v>1285</v>
      </c>
      <c r="B1086" s="1" t="s">
        <v>3432</v>
      </c>
      <c r="C1086" s="1" t="s">
        <v>4383</v>
      </c>
      <c r="D1086" s="1" t="s">
        <v>4846</v>
      </c>
      <c r="F1086" s="1" t="s">
        <v>1285</v>
      </c>
      <c r="G1086" s="1" t="s">
        <v>7134</v>
      </c>
    </row>
    <row r="1087" spans="1:7" ht="15.6" x14ac:dyDescent="0.3">
      <c r="A1087" s="1" t="s">
        <v>1284</v>
      </c>
      <c r="B1087" s="1" t="s">
        <v>3433</v>
      </c>
      <c r="C1087" s="1" t="s">
        <v>4383</v>
      </c>
      <c r="D1087" s="1" t="s">
        <v>4591</v>
      </c>
      <c r="F1087" s="1" t="s">
        <v>1284</v>
      </c>
      <c r="G1087" s="1" t="s">
        <v>7135</v>
      </c>
    </row>
    <row r="1088" spans="1:7" ht="15.6" x14ac:dyDescent="0.3">
      <c r="A1088" s="1" t="s">
        <v>1283</v>
      </c>
      <c r="B1088" s="1" t="s">
        <v>3434</v>
      </c>
      <c r="C1088" s="1" t="s">
        <v>4381</v>
      </c>
      <c r="D1088" s="1" t="s">
        <v>5229</v>
      </c>
      <c r="F1088" s="1" t="s">
        <v>1283</v>
      </c>
      <c r="G1088" s="1" t="s">
        <v>7136</v>
      </c>
    </row>
    <row r="1089" spans="1:7" ht="15.6" x14ac:dyDescent="0.3">
      <c r="A1089" s="1" t="s">
        <v>1282</v>
      </c>
      <c r="B1089" s="1" t="s">
        <v>3435</v>
      </c>
      <c r="C1089" s="1" t="s">
        <v>4381</v>
      </c>
      <c r="D1089" s="1" t="s">
        <v>5230</v>
      </c>
      <c r="F1089" s="1" t="s">
        <v>1282</v>
      </c>
      <c r="G1089" s="1" t="s">
        <v>7137</v>
      </c>
    </row>
    <row r="1090" spans="1:7" ht="15.6" x14ac:dyDescent="0.3">
      <c r="A1090" s="1" t="s">
        <v>1281</v>
      </c>
      <c r="B1090" s="1" t="s">
        <v>3436</v>
      </c>
      <c r="C1090" s="1" t="s">
        <v>4804</v>
      </c>
      <c r="D1090" s="1" t="s">
        <v>5231</v>
      </c>
      <c r="F1090" s="1" t="s">
        <v>1281</v>
      </c>
      <c r="G1090" s="1" t="s">
        <v>7138</v>
      </c>
    </row>
    <row r="1091" spans="1:7" ht="15.6" x14ac:dyDescent="0.3">
      <c r="A1091" s="1" t="s">
        <v>1280</v>
      </c>
      <c r="B1091" s="1" t="s">
        <v>3437</v>
      </c>
      <c r="C1091" s="1" t="s">
        <v>4381</v>
      </c>
      <c r="D1091" s="1" t="s">
        <v>5232</v>
      </c>
      <c r="F1091" s="1" t="s">
        <v>1280</v>
      </c>
      <c r="G1091" s="1" t="s">
        <v>7139</v>
      </c>
    </row>
    <row r="1092" spans="1:7" ht="15.6" x14ac:dyDescent="0.3">
      <c r="A1092" s="1" t="s">
        <v>1279</v>
      </c>
      <c r="B1092" s="1" t="s">
        <v>2603</v>
      </c>
      <c r="C1092" s="1" t="s">
        <v>4381</v>
      </c>
      <c r="D1092" s="1" t="s">
        <v>5233</v>
      </c>
      <c r="F1092" s="1" t="s">
        <v>1279</v>
      </c>
      <c r="G1092" s="1" t="s">
        <v>7140</v>
      </c>
    </row>
    <row r="1093" spans="1:7" ht="15.6" x14ac:dyDescent="0.3">
      <c r="A1093" s="1" t="s">
        <v>1278</v>
      </c>
      <c r="B1093" s="1" t="s">
        <v>3438</v>
      </c>
      <c r="C1093" s="1" t="s">
        <v>4383</v>
      </c>
      <c r="D1093" s="1" t="s">
        <v>5234</v>
      </c>
      <c r="F1093" s="1" t="s">
        <v>1278</v>
      </c>
      <c r="G1093" s="1" t="s">
        <v>7141</v>
      </c>
    </row>
    <row r="1094" spans="1:7" ht="15.6" x14ac:dyDescent="0.3">
      <c r="A1094" s="1" t="s">
        <v>1277</v>
      </c>
      <c r="B1094" s="1" t="s">
        <v>3439</v>
      </c>
      <c r="C1094" s="1" t="s">
        <v>4381</v>
      </c>
      <c r="D1094" s="1" t="s">
        <v>5235</v>
      </c>
      <c r="F1094" s="1" t="s">
        <v>1277</v>
      </c>
      <c r="G1094" s="1" t="s">
        <v>7142</v>
      </c>
    </row>
    <row r="1095" spans="1:7" ht="15.6" x14ac:dyDescent="0.3">
      <c r="A1095" s="1" t="s">
        <v>1276</v>
      </c>
      <c r="B1095" s="1" t="s">
        <v>2492</v>
      </c>
      <c r="C1095" s="1" t="s">
        <v>4383</v>
      </c>
      <c r="D1095" s="1" t="s">
        <v>5061</v>
      </c>
      <c r="F1095" s="1" t="s">
        <v>1276</v>
      </c>
      <c r="G1095" s="1" t="s">
        <v>7143</v>
      </c>
    </row>
    <row r="1096" spans="1:7" ht="15.6" x14ac:dyDescent="0.3">
      <c r="A1096" s="1" t="s">
        <v>1275</v>
      </c>
      <c r="B1096" s="1" t="s">
        <v>3440</v>
      </c>
      <c r="C1096" s="1" t="s">
        <v>4383</v>
      </c>
      <c r="D1096" s="1" t="s">
        <v>4532</v>
      </c>
      <c r="F1096" s="1" t="s">
        <v>1275</v>
      </c>
      <c r="G1096" s="1" t="s">
        <v>7144</v>
      </c>
    </row>
    <row r="1097" spans="1:7" ht="15.6" x14ac:dyDescent="0.3">
      <c r="A1097" s="1" t="s">
        <v>1274</v>
      </c>
      <c r="B1097" s="1" t="s">
        <v>3441</v>
      </c>
      <c r="C1097" s="1" t="s">
        <v>4804</v>
      </c>
      <c r="D1097" s="1" t="s">
        <v>5236</v>
      </c>
      <c r="F1097" s="1" t="s">
        <v>1274</v>
      </c>
      <c r="G1097" s="1" t="s">
        <v>7145</v>
      </c>
    </row>
    <row r="1098" spans="1:7" ht="15.6" x14ac:dyDescent="0.3">
      <c r="A1098" s="1" t="s">
        <v>1273</v>
      </c>
      <c r="B1098" s="1" t="s">
        <v>3442</v>
      </c>
      <c r="C1098" s="1" t="s">
        <v>4381</v>
      </c>
      <c r="D1098" s="1" t="s">
        <v>5237</v>
      </c>
      <c r="F1098" s="1" t="s">
        <v>1273</v>
      </c>
      <c r="G1098" s="1" t="s">
        <v>7146</v>
      </c>
    </row>
    <row r="1099" spans="1:7" ht="15.6" x14ac:dyDescent="0.3">
      <c r="A1099" s="1" t="s">
        <v>1272</v>
      </c>
      <c r="B1099" s="1" t="s">
        <v>3443</v>
      </c>
      <c r="C1099" s="1" t="s">
        <v>4381</v>
      </c>
      <c r="D1099" s="1" t="s">
        <v>4961</v>
      </c>
      <c r="F1099" s="1" t="s">
        <v>1272</v>
      </c>
      <c r="G1099" s="1" t="s">
        <v>7147</v>
      </c>
    </row>
    <row r="1100" spans="1:7" ht="15.6" x14ac:dyDescent="0.3">
      <c r="A1100" s="1" t="s">
        <v>1271</v>
      </c>
      <c r="B1100" s="1" t="s">
        <v>2688</v>
      </c>
      <c r="C1100" s="1" t="s">
        <v>4381</v>
      </c>
      <c r="D1100" s="1" t="s">
        <v>5238</v>
      </c>
      <c r="F1100" s="1" t="s">
        <v>1271</v>
      </c>
      <c r="G1100" s="1" t="s">
        <v>7148</v>
      </c>
    </row>
    <row r="1101" spans="1:7" ht="15.6" x14ac:dyDescent="0.3">
      <c r="A1101" s="1" t="s">
        <v>1270</v>
      </c>
      <c r="B1101" s="1" t="s">
        <v>3444</v>
      </c>
      <c r="C1101" s="1" t="s">
        <v>4383</v>
      </c>
      <c r="D1101" s="1" t="s">
        <v>5239</v>
      </c>
      <c r="F1101" s="1" t="s">
        <v>1270</v>
      </c>
      <c r="G1101" s="1" t="s">
        <v>7149</v>
      </c>
    </row>
    <row r="1102" spans="1:7" ht="15.6" x14ac:dyDescent="0.3">
      <c r="A1102" s="1" t="s">
        <v>1269</v>
      </c>
      <c r="B1102" s="1" t="s">
        <v>3445</v>
      </c>
      <c r="C1102" s="1" t="s">
        <v>4804</v>
      </c>
      <c r="D1102" s="1" t="s">
        <v>4777</v>
      </c>
      <c r="F1102" s="1" t="s">
        <v>1269</v>
      </c>
      <c r="G1102" s="1" t="s">
        <v>7150</v>
      </c>
    </row>
    <row r="1103" spans="1:7" ht="15.6" x14ac:dyDescent="0.3">
      <c r="A1103" s="1" t="s">
        <v>1268</v>
      </c>
      <c r="B1103" s="1" t="s">
        <v>2894</v>
      </c>
      <c r="C1103" s="1" t="s">
        <v>4383</v>
      </c>
      <c r="D1103" s="1" t="s">
        <v>4389</v>
      </c>
      <c r="F1103" s="1" t="s">
        <v>1268</v>
      </c>
      <c r="G1103" s="1" t="s">
        <v>7151</v>
      </c>
    </row>
    <row r="1104" spans="1:7" ht="15.6" x14ac:dyDescent="0.3">
      <c r="A1104" s="1" t="s">
        <v>1267</v>
      </c>
      <c r="B1104" s="1" t="s">
        <v>3446</v>
      </c>
      <c r="C1104" s="1" t="s">
        <v>4383</v>
      </c>
      <c r="D1104" s="1" t="s">
        <v>5240</v>
      </c>
      <c r="F1104" s="1" t="s">
        <v>1267</v>
      </c>
      <c r="G1104" s="1" t="s">
        <v>7152</v>
      </c>
    </row>
    <row r="1105" spans="1:7" ht="15.6" x14ac:dyDescent="0.3">
      <c r="A1105" s="1" t="s">
        <v>1266</v>
      </c>
      <c r="B1105" s="1" t="s">
        <v>3447</v>
      </c>
      <c r="C1105" s="1" t="s">
        <v>4381</v>
      </c>
      <c r="D1105" s="1" t="s">
        <v>5241</v>
      </c>
      <c r="F1105" s="1" t="s">
        <v>1266</v>
      </c>
      <c r="G1105" s="1" t="s">
        <v>7153</v>
      </c>
    </row>
    <row r="1106" spans="1:7" ht="15.6" x14ac:dyDescent="0.3">
      <c r="A1106" s="1" t="s">
        <v>1265</v>
      </c>
      <c r="B1106" s="1" t="s">
        <v>3448</v>
      </c>
      <c r="C1106" s="1" t="s">
        <v>4383</v>
      </c>
      <c r="D1106" s="1" t="s">
        <v>5242</v>
      </c>
      <c r="F1106" s="1" t="s">
        <v>1265</v>
      </c>
      <c r="G1106" s="1" t="s">
        <v>7154</v>
      </c>
    </row>
    <row r="1107" spans="1:7" ht="15.6" x14ac:dyDescent="0.3">
      <c r="A1107" s="1" t="s">
        <v>1264</v>
      </c>
      <c r="B1107" s="1" t="s">
        <v>2586</v>
      </c>
      <c r="C1107" s="1" t="s">
        <v>4383</v>
      </c>
      <c r="D1107" s="1" t="s">
        <v>4495</v>
      </c>
      <c r="F1107" s="1" t="s">
        <v>1264</v>
      </c>
      <c r="G1107" s="1" t="s">
        <v>7155</v>
      </c>
    </row>
    <row r="1108" spans="1:7" ht="15.6" x14ac:dyDescent="0.3">
      <c r="A1108" s="1" t="s">
        <v>1263</v>
      </c>
      <c r="B1108" s="1" t="s">
        <v>3449</v>
      </c>
      <c r="C1108" s="1" t="s">
        <v>4383</v>
      </c>
      <c r="D1108" s="1" t="s">
        <v>4881</v>
      </c>
      <c r="F1108" s="1" t="s">
        <v>1263</v>
      </c>
      <c r="G1108" s="1" t="s">
        <v>7156</v>
      </c>
    </row>
    <row r="1109" spans="1:7" ht="15.6" x14ac:dyDescent="0.3">
      <c r="A1109" s="1" t="s">
        <v>1262</v>
      </c>
      <c r="B1109" s="1" t="s">
        <v>3450</v>
      </c>
      <c r="C1109" s="1" t="s">
        <v>4381</v>
      </c>
      <c r="D1109" s="1" t="s">
        <v>5243</v>
      </c>
      <c r="F1109" s="1" t="s">
        <v>1262</v>
      </c>
      <c r="G1109" s="1" t="s">
        <v>7157</v>
      </c>
    </row>
    <row r="1110" spans="1:7" ht="15.6" x14ac:dyDescent="0.3">
      <c r="A1110" s="1" t="s">
        <v>1261</v>
      </c>
      <c r="B1110" s="1" t="s">
        <v>3451</v>
      </c>
      <c r="C1110" s="1" t="s">
        <v>4804</v>
      </c>
      <c r="D1110" s="1" t="s">
        <v>5244</v>
      </c>
      <c r="F1110" s="1" t="s">
        <v>1261</v>
      </c>
      <c r="G1110" s="1" t="s">
        <v>7158</v>
      </c>
    </row>
    <row r="1111" spans="1:7" ht="15.6" x14ac:dyDescent="0.3">
      <c r="A1111" s="1" t="s">
        <v>1260</v>
      </c>
      <c r="B1111" s="1" t="s">
        <v>3452</v>
      </c>
      <c r="C1111" s="1" t="s">
        <v>4804</v>
      </c>
      <c r="D1111" s="1" t="s">
        <v>5245</v>
      </c>
      <c r="F1111" s="1" t="s">
        <v>1260</v>
      </c>
      <c r="G1111" s="1" t="s">
        <v>7159</v>
      </c>
    </row>
    <row r="1112" spans="1:7" ht="15.6" x14ac:dyDescent="0.3">
      <c r="A1112" s="1" t="s">
        <v>1259</v>
      </c>
      <c r="B1112" s="1" t="s">
        <v>2823</v>
      </c>
      <c r="C1112" s="1" t="s">
        <v>4381</v>
      </c>
      <c r="D1112" s="1" t="s">
        <v>4460</v>
      </c>
      <c r="F1112" s="1" t="s">
        <v>1259</v>
      </c>
      <c r="G1112" s="1" t="s">
        <v>7160</v>
      </c>
    </row>
    <row r="1113" spans="1:7" ht="15.6" x14ac:dyDescent="0.3">
      <c r="A1113" s="1" t="s">
        <v>1258</v>
      </c>
      <c r="B1113" s="1" t="s">
        <v>3453</v>
      </c>
      <c r="C1113" s="1" t="s">
        <v>4804</v>
      </c>
      <c r="D1113" s="1" t="s">
        <v>5246</v>
      </c>
      <c r="F1113" s="1" t="s">
        <v>1258</v>
      </c>
      <c r="G1113" s="1" t="s">
        <v>7161</v>
      </c>
    </row>
    <row r="1114" spans="1:7" ht="15.6" x14ac:dyDescent="0.3">
      <c r="A1114" s="1" t="s">
        <v>1257</v>
      </c>
      <c r="B1114" s="1" t="s">
        <v>3454</v>
      </c>
      <c r="C1114" s="1" t="s">
        <v>4383</v>
      </c>
      <c r="D1114" s="1" t="s">
        <v>4474</v>
      </c>
      <c r="F1114" s="1" t="s">
        <v>1257</v>
      </c>
      <c r="G1114" s="1" t="s">
        <v>7162</v>
      </c>
    </row>
    <row r="1115" spans="1:7" ht="15.6" x14ac:dyDescent="0.3">
      <c r="A1115" s="1" t="s">
        <v>1256</v>
      </c>
      <c r="B1115" s="1" t="s">
        <v>3455</v>
      </c>
      <c r="C1115" s="1" t="s">
        <v>4381</v>
      </c>
      <c r="D1115" s="1" t="s">
        <v>5247</v>
      </c>
      <c r="F1115" s="1" t="s">
        <v>1256</v>
      </c>
      <c r="G1115" s="1" t="s">
        <v>7163</v>
      </c>
    </row>
    <row r="1116" spans="1:7" ht="15.6" x14ac:dyDescent="0.3">
      <c r="A1116" s="1" t="s">
        <v>1255</v>
      </c>
      <c r="B1116" s="1" t="s">
        <v>3456</v>
      </c>
      <c r="C1116" s="1" t="s">
        <v>4381</v>
      </c>
      <c r="D1116" s="1" t="s">
        <v>5248</v>
      </c>
      <c r="F1116" s="1" t="s">
        <v>1255</v>
      </c>
      <c r="G1116" s="1" t="s">
        <v>7164</v>
      </c>
    </row>
    <row r="1117" spans="1:7" ht="15.6" x14ac:dyDescent="0.3">
      <c r="A1117" s="1" t="s">
        <v>1254</v>
      </c>
      <c r="B1117" s="1" t="s">
        <v>3457</v>
      </c>
      <c r="C1117" s="1" t="s">
        <v>4381</v>
      </c>
      <c r="D1117" s="1" t="s">
        <v>5249</v>
      </c>
      <c r="F1117" s="1" t="s">
        <v>1254</v>
      </c>
      <c r="G1117" s="1" t="s">
        <v>7165</v>
      </c>
    </row>
    <row r="1118" spans="1:7" ht="15.6" x14ac:dyDescent="0.3">
      <c r="A1118" s="1" t="s">
        <v>1253</v>
      </c>
      <c r="B1118" s="1" t="s">
        <v>3458</v>
      </c>
      <c r="C1118" s="1" t="s">
        <v>4381</v>
      </c>
      <c r="D1118" s="1" t="s">
        <v>5250</v>
      </c>
      <c r="F1118" s="1" t="s">
        <v>1253</v>
      </c>
      <c r="G1118" s="1" t="s">
        <v>7166</v>
      </c>
    </row>
    <row r="1119" spans="1:7" ht="15.6" x14ac:dyDescent="0.3">
      <c r="A1119" s="1" t="s">
        <v>1252</v>
      </c>
      <c r="B1119" s="1" t="s">
        <v>3459</v>
      </c>
      <c r="C1119" s="1" t="s">
        <v>4381</v>
      </c>
      <c r="D1119" s="1" t="s">
        <v>4595</v>
      </c>
      <c r="F1119" s="1" t="s">
        <v>1252</v>
      </c>
      <c r="G1119" s="1" t="s">
        <v>7167</v>
      </c>
    </row>
    <row r="1120" spans="1:7" ht="15.6" x14ac:dyDescent="0.3">
      <c r="A1120" s="1" t="s">
        <v>1251</v>
      </c>
      <c r="B1120" s="1" t="s">
        <v>3460</v>
      </c>
      <c r="C1120" s="1" t="s">
        <v>4383</v>
      </c>
      <c r="D1120" s="1" t="s">
        <v>5251</v>
      </c>
      <c r="F1120" s="1" t="s">
        <v>1251</v>
      </c>
      <c r="G1120" s="1" t="s">
        <v>7168</v>
      </c>
    </row>
    <row r="1121" spans="1:7" ht="15.6" x14ac:dyDescent="0.3">
      <c r="A1121" s="1" t="s">
        <v>1250</v>
      </c>
      <c r="B1121" s="1" t="s">
        <v>3461</v>
      </c>
      <c r="C1121" s="1" t="s">
        <v>4383</v>
      </c>
      <c r="D1121" s="1" t="s">
        <v>5252</v>
      </c>
      <c r="F1121" s="1" t="s">
        <v>1250</v>
      </c>
      <c r="G1121" s="1" t="s">
        <v>7169</v>
      </c>
    </row>
    <row r="1122" spans="1:7" ht="15.6" x14ac:dyDescent="0.3">
      <c r="A1122" s="1" t="s">
        <v>1249</v>
      </c>
      <c r="B1122" s="1" t="s">
        <v>3462</v>
      </c>
      <c r="C1122" s="1" t="s">
        <v>4383</v>
      </c>
      <c r="D1122" s="1" t="s">
        <v>5253</v>
      </c>
      <c r="F1122" s="1" t="s">
        <v>1249</v>
      </c>
      <c r="G1122" s="1" t="s">
        <v>7170</v>
      </c>
    </row>
    <row r="1123" spans="1:7" ht="15.6" x14ac:dyDescent="0.3">
      <c r="A1123" s="1" t="s">
        <v>1248</v>
      </c>
      <c r="B1123" s="1" t="s">
        <v>3463</v>
      </c>
      <c r="C1123" s="1" t="s">
        <v>4383</v>
      </c>
      <c r="D1123" s="1" t="s">
        <v>5061</v>
      </c>
      <c r="F1123" s="1" t="s">
        <v>1248</v>
      </c>
      <c r="G1123" s="1" t="s">
        <v>7171</v>
      </c>
    </row>
    <row r="1124" spans="1:7" ht="15.6" x14ac:dyDescent="0.3">
      <c r="A1124" s="1" t="s">
        <v>1247</v>
      </c>
      <c r="B1124" s="1" t="s">
        <v>3464</v>
      </c>
      <c r="C1124" s="1" t="s">
        <v>4381</v>
      </c>
      <c r="D1124" s="1" t="s">
        <v>5254</v>
      </c>
      <c r="F1124" s="1" t="s">
        <v>1247</v>
      </c>
      <c r="G1124" s="1" t="s">
        <v>7172</v>
      </c>
    </row>
    <row r="1125" spans="1:7" ht="15.6" x14ac:dyDescent="0.3">
      <c r="A1125" s="1" t="s">
        <v>1246</v>
      </c>
      <c r="B1125" s="1" t="s">
        <v>3465</v>
      </c>
      <c r="C1125" s="1" t="s">
        <v>4383</v>
      </c>
      <c r="D1125" s="1" t="s">
        <v>4742</v>
      </c>
      <c r="F1125" s="1" t="s">
        <v>1246</v>
      </c>
      <c r="G1125" s="1" t="s">
        <v>7173</v>
      </c>
    </row>
    <row r="1126" spans="1:7" ht="15.6" x14ac:dyDescent="0.3">
      <c r="A1126" s="1" t="s">
        <v>1245</v>
      </c>
      <c r="B1126" s="1" t="s">
        <v>3466</v>
      </c>
      <c r="C1126" s="1" t="s">
        <v>4804</v>
      </c>
      <c r="D1126" s="1" t="s">
        <v>5255</v>
      </c>
      <c r="F1126" s="1" t="s">
        <v>1245</v>
      </c>
      <c r="G1126" s="1" t="s">
        <v>7174</v>
      </c>
    </row>
    <row r="1127" spans="1:7" ht="15.6" x14ac:dyDescent="0.3">
      <c r="A1127" s="1" t="s">
        <v>1244</v>
      </c>
      <c r="B1127" s="1" t="s">
        <v>3467</v>
      </c>
      <c r="C1127" s="1" t="s">
        <v>4381</v>
      </c>
      <c r="D1127" s="1" t="s">
        <v>5256</v>
      </c>
      <c r="F1127" s="1" t="s">
        <v>1244</v>
      </c>
      <c r="G1127" s="1" t="s">
        <v>7175</v>
      </c>
    </row>
    <row r="1128" spans="1:7" ht="15.6" x14ac:dyDescent="0.3">
      <c r="A1128" s="1" t="s">
        <v>1243</v>
      </c>
      <c r="B1128" s="1" t="s">
        <v>3468</v>
      </c>
      <c r="C1128" s="1" t="s">
        <v>4383</v>
      </c>
      <c r="D1128" s="1" t="s">
        <v>4748</v>
      </c>
      <c r="F1128" s="1" t="s">
        <v>1243</v>
      </c>
      <c r="G1128" s="1" t="s">
        <v>7176</v>
      </c>
    </row>
    <row r="1129" spans="1:7" ht="15.6" x14ac:dyDescent="0.3">
      <c r="A1129" s="1" t="s">
        <v>1242</v>
      </c>
      <c r="B1129" s="1" t="s">
        <v>3469</v>
      </c>
      <c r="C1129" s="1" t="s">
        <v>4383</v>
      </c>
      <c r="D1129" s="1" t="s">
        <v>4432</v>
      </c>
      <c r="F1129" s="1" t="s">
        <v>1242</v>
      </c>
      <c r="G1129" s="1" t="s">
        <v>7177</v>
      </c>
    </row>
    <row r="1130" spans="1:7" ht="15.6" x14ac:dyDescent="0.3">
      <c r="A1130" s="1" t="s">
        <v>1241</v>
      </c>
      <c r="B1130" s="1" t="s">
        <v>3470</v>
      </c>
      <c r="C1130" s="1" t="s">
        <v>4383</v>
      </c>
      <c r="D1130" s="1" t="s">
        <v>5257</v>
      </c>
      <c r="F1130" s="1" t="s">
        <v>1241</v>
      </c>
      <c r="G1130" s="1" t="s">
        <v>7178</v>
      </c>
    </row>
    <row r="1131" spans="1:7" ht="15.6" x14ac:dyDescent="0.3">
      <c r="A1131" s="1" t="s">
        <v>1240</v>
      </c>
      <c r="B1131" s="1" t="s">
        <v>3471</v>
      </c>
      <c r="C1131" s="1" t="s">
        <v>4381</v>
      </c>
      <c r="D1131" s="1" t="s">
        <v>4833</v>
      </c>
      <c r="F1131" s="1" t="s">
        <v>1240</v>
      </c>
      <c r="G1131" s="1" t="s">
        <v>7179</v>
      </c>
    </row>
    <row r="1132" spans="1:7" ht="15.6" x14ac:dyDescent="0.3">
      <c r="A1132" s="1" t="s">
        <v>1239</v>
      </c>
      <c r="B1132" s="1" t="s">
        <v>3472</v>
      </c>
      <c r="C1132" s="1" t="s">
        <v>4804</v>
      </c>
      <c r="D1132" s="1" t="s">
        <v>5258</v>
      </c>
      <c r="F1132" s="1" t="s">
        <v>1239</v>
      </c>
      <c r="G1132" s="1" t="s">
        <v>7180</v>
      </c>
    </row>
    <row r="1133" spans="1:7" ht="15.6" x14ac:dyDescent="0.3">
      <c r="A1133" s="1" t="s">
        <v>1238</v>
      </c>
      <c r="B1133" s="1" t="s">
        <v>3418</v>
      </c>
      <c r="C1133" s="1" t="s">
        <v>4381</v>
      </c>
      <c r="D1133" s="1" t="s">
        <v>5259</v>
      </c>
      <c r="F1133" s="1" t="s">
        <v>1238</v>
      </c>
      <c r="G1133" s="1" t="s">
        <v>7181</v>
      </c>
    </row>
    <row r="1134" spans="1:7" ht="15.6" x14ac:dyDescent="0.3">
      <c r="A1134" s="1" t="s">
        <v>1237</v>
      </c>
      <c r="B1134" s="1" t="s">
        <v>3473</v>
      </c>
      <c r="C1134" s="1" t="s">
        <v>4383</v>
      </c>
      <c r="D1134" s="1" t="s">
        <v>5260</v>
      </c>
      <c r="F1134" s="1" t="s">
        <v>1237</v>
      </c>
      <c r="G1134" s="1" t="s">
        <v>7182</v>
      </c>
    </row>
    <row r="1135" spans="1:7" ht="15.6" x14ac:dyDescent="0.3">
      <c r="A1135" s="1" t="s">
        <v>1236</v>
      </c>
      <c r="B1135" s="1" t="s">
        <v>3474</v>
      </c>
      <c r="C1135" s="1" t="s">
        <v>4381</v>
      </c>
      <c r="D1135" s="1" t="s">
        <v>4562</v>
      </c>
      <c r="F1135" s="1" t="s">
        <v>1236</v>
      </c>
      <c r="G1135" s="1" t="s">
        <v>7183</v>
      </c>
    </row>
    <row r="1136" spans="1:7" ht="15.6" x14ac:dyDescent="0.3">
      <c r="A1136" s="1" t="s">
        <v>1235</v>
      </c>
      <c r="B1136" s="1" t="s">
        <v>3475</v>
      </c>
      <c r="C1136" s="1" t="s">
        <v>4381</v>
      </c>
      <c r="D1136" s="1" t="s">
        <v>4446</v>
      </c>
      <c r="F1136" s="1" t="s">
        <v>1235</v>
      </c>
      <c r="G1136" s="1" t="s">
        <v>7184</v>
      </c>
    </row>
    <row r="1137" spans="1:7" ht="15.6" x14ac:dyDescent="0.3">
      <c r="A1137" s="1" t="s">
        <v>1234</v>
      </c>
      <c r="B1137" s="1" t="s">
        <v>3476</v>
      </c>
      <c r="C1137" s="1" t="s">
        <v>4381</v>
      </c>
      <c r="D1137" s="1" t="s">
        <v>5261</v>
      </c>
      <c r="F1137" s="1" t="s">
        <v>1234</v>
      </c>
      <c r="G1137" s="1" t="s">
        <v>7185</v>
      </c>
    </row>
    <row r="1138" spans="1:7" ht="15.6" x14ac:dyDescent="0.3">
      <c r="A1138" s="1" t="s">
        <v>1233</v>
      </c>
      <c r="B1138" s="1" t="s">
        <v>3477</v>
      </c>
      <c r="C1138" s="1" t="s">
        <v>4381</v>
      </c>
      <c r="D1138" s="1" t="s">
        <v>5262</v>
      </c>
      <c r="F1138" s="1" t="s">
        <v>1233</v>
      </c>
      <c r="G1138" s="1" t="s">
        <v>7186</v>
      </c>
    </row>
    <row r="1139" spans="1:7" ht="15.6" x14ac:dyDescent="0.3">
      <c r="A1139" s="1" t="s">
        <v>1232</v>
      </c>
      <c r="B1139" s="1" t="s">
        <v>3478</v>
      </c>
      <c r="C1139" s="1" t="s">
        <v>4381</v>
      </c>
      <c r="D1139" s="1" t="s">
        <v>5263</v>
      </c>
      <c r="F1139" s="1" t="s">
        <v>1232</v>
      </c>
      <c r="G1139" s="1" t="s">
        <v>7187</v>
      </c>
    </row>
    <row r="1140" spans="1:7" ht="15.6" x14ac:dyDescent="0.3">
      <c r="A1140" s="1" t="s">
        <v>1231</v>
      </c>
      <c r="B1140" s="1" t="s">
        <v>3479</v>
      </c>
      <c r="C1140" s="1" t="s">
        <v>4381</v>
      </c>
      <c r="D1140" s="1" t="s">
        <v>5264</v>
      </c>
      <c r="F1140" s="1" t="s">
        <v>1231</v>
      </c>
      <c r="G1140" s="1" t="s">
        <v>7188</v>
      </c>
    </row>
    <row r="1141" spans="1:7" ht="15.6" x14ac:dyDescent="0.3">
      <c r="A1141" s="1" t="s">
        <v>1230</v>
      </c>
      <c r="B1141" s="1" t="s">
        <v>3480</v>
      </c>
      <c r="C1141" s="1" t="s">
        <v>4383</v>
      </c>
      <c r="D1141" s="1" t="s">
        <v>4432</v>
      </c>
      <c r="F1141" s="1" t="s">
        <v>1230</v>
      </c>
      <c r="G1141" s="1" t="s">
        <v>7189</v>
      </c>
    </row>
    <row r="1142" spans="1:7" ht="15.6" x14ac:dyDescent="0.3">
      <c r="A1142" s="1" t="s">
        <v>1229</v>
      </c>
      <c r="B1142" s="1" t="s">
        <v>2652</v>
      </c>
      <c r="C1142" s="1" t="s">
        <v>4383</v>
      </c>
      <c r="D1142" s="1" t="s">
        <v>4447</v>
      </c>
      <c r="F1142" s="1" t="s">
        <v>1229</v>
      </c>
      <c r="G1142" s="1" t="s">
        <v>7190</v>
      </c>
    </row>
    <row r="1143" spans="1:7" ht="15.6" x14ac:dyDescent="0.3">
      <c r="A1143" s="1" t="s">
        <v>1228</v>
      </c>
      <c r="B1143" s="1" t="s">
        <v>3481</v>
      </c>
      <c r="C1143" s="1" t="s">
        <v>4381</v>
      </c>
      <c r="D1143" s="1" t="s">
        <v>4561</v>
      </c>
      <c r="F1143" s="1" t="s">
        <v>1228</v>
      </c>
      <c r="G1143" s="1" t="s">
        <v>7191</v>
      </c>
    </row>
    <row r="1144" spans="1:7" ht="15.6" x14ac:dyDescent="0.3">
      <c r="A1144" s="1" t="s">
        <v>1227</v>
      </c>
      <c r="B1144" s="1" t="s">
        <v>3482</v>
      </c>
      <c r="C1144" s="1" t="s">
        <v>4383</v>
      </c>
      <c r="D1144" s="1" t="s">
        <v>5061</v>
      </c>
      <c r="F1144" s="1" t="s">
        <v>1227</v>
      </c>
      <c r="G1144" s="1" t="s">
        <v>7192</v>
      </c>
    </row>
    <row r="1145" spans="1:7" ht="15.6" x14ac:dyDescent="0.3">
      <c r="A1145" s="1" t="s">
        <v>1226</v>
      </c>
      <c r="B1145" s="1" t="s">
        <v>3483</v>
      </c>
      <c r="C1145" s="1" t="s">
        <v>4381</v>
      </c>
      <c r="D1145" s="1" t="s">
        <v>5265</v>
      </c>
      <c r="F1145" s="1" t="s">
        <v>1226</v>
      </c>
      <c r="G1145" s="1" t="s">
        <v>7193</v>
      </c>
    </row>
    <row r="1146" spans="1:7" ht="15.6" x14ac:dyDescent="0.3">
      <c r="A1146" s="1" t="s">
        <v>1225</v>
      </c>
      <c r="B1146" s="1" t="s">
        <v>3484</v>
      </c>
      <c r="C1146" s="1" t="s">
        <v>4381</v>
      </c>
      <c r="D1146" s="1" t="s">
        <v>4406</v>
      </c>
      <c r="F1146" s="1" t="s">
        <v>1225</v>
      </c>
      <c r="G1146" s="1" t="s">
        <v>7194</v>
      </c>
    </row>
    <row r="1147" spans="1:7" ht="15.6" x14ac:dyDescent="0.3">
      <c r="A1147" s="1" t="s">
        <v>1224</v>
      </c>
      <c r="B1147" s="1" t="s">
        <v>3485</v>
      </c>
      <c r="C1147" s="1" t="s">
        <v>4383</v>
      </c>
      <c r="D1147" s="1" t="s">
        <v>5266</v>
      </c>
      <c r="F1147" s="1" t="s">
        <v>1224</v>
      </c>
      <c r="G1147" s="1" t="s">
        <v>7195</v>
      </c>
    </row>
    <row r="1148" spans="1:7" ht="15.6" x14ac:dyDescent="0.3">
      <c r="A1148" s="1" t="s">
        <v>1223</v>
      </c>
      <c r="B1148" s="1" t="s">
        <v>3486</v>
      </c>
      <c r="C1148" s="1" t="s">
        <v>4383</v>
      </c>
      <c r="D1148" s="1" t="s">
        <v>5267</v>
      </c>
      <c r="F1148" s="1" t="s">
        <v>1223</v>
      </c>
      <c r="G1148" s="1" t="s">
        <v>7196</v>
      </c>
    </row>
    <row r="1149" spans="1:7" ht="15.6" x14ac:dyDescent="0.3">
      <c r="A1149" s="1" t="s">
        <v>1222</v>
      </c>
      <c r="B1149" s="1" t="s">
        <v>3487</v>
      </c>
      <c r="C1149" s="1" t="s">
        <v>4383</v>
      </c>
      <c r="D1149" s="1" t="s">
        <v>4479</v>
      </c>
      <c r="F1149" s="1" t="s">
        <v>1222</v>
      </c>
      <c r="G1149" s="1" t="s">
        <v>7197</v>
      </c>
    </row>
    <row r="1150" spans="1:7" ht="15.6" x14ac:dyDescent="0.3">
      <c r="A1150" s="1" t="s">
        <v>1221</v>
      </c>
      <c r="B1150" s="1" t="s">
        <v>3488</v>
      </c>
      <c r="C1150" s="1" t="s">
        <v>4383</v>
      </c>
      <c r="D1150" s="1" t="s">
        <v>4532</v>
      </c>
      <c r="F1150" s="1" t="s">
        <v>1221</v>
      </c>
      <c r="G1150" s="1" t="s">
        <v>7198</v>
      </c>
    </row>
    <row r="1151" spans="1:7" ht="15.6" x14ac:dyDescent="0.3">
      <c r="A1151" s="1" t="s">
        <v>1220</v>
      </c>
      <c r="B1151" s="1" t="s">
        <v>3489</v>
      </c>
      <c r="C1151" s="1" t="s">
        <v>4381</v>
      </c>
      <c r="D1151" s="1" t="s">
        <v>5268</v>
      </c>
      <c r="F1151" s="1" t="s">
        <v>1220</v>
      </c>
      <c r="G1151" s="1" t="s">
        <v>7199</v>
      </c>
    </row>
    <row r="1152" spans="1:7" ht="15.6" x14ac:dyDescent="0.3">
      <c r="A1152" s="1" t="s">
        <v>1219</v>
      </c>
      <c r="B1152" s="1" t="s">
        <v>2933</v>
      </c>
      <c r="C1152" s="1" t="s">
        <v>4383</v>
      </c>
      <c r="D1152" s="1" t="s">
        <v>5269</v>
      </c>
      <c r="F1152" s="1" t="s">
        <v>1219</v>
      </c>
      <c r="G1152" s="1" t="s">
        <v>7200</v>
      </c>
    </row>
    <row r="1153" spans="1:7" ht="15.6" x14ac:dyDescent="0.3">
      <c r="A1153" s="1" t="s">
        <v>1218</v>
      </c>
      <c r="B1153" s="1" t="s">
        <v>3490</v>
      </c>
      <c r="C1153" s="1" t="s">
        <v>4383</v>
      </c>
      <c r="D1153" s="1" t="s">
        <v>5270</v>
      </c>
      <c r="F1153" s="1" t="s">
        <v>1218</v>
      </c>
      <c r="G1153" s="1" t="s">
        <v>7201</v>
      </c>
    </row>
    <row r="1154" spans="1:7" ht="15.6" x14ac:dyDescent="0.3">
      <c r="A1154" s="1" t="s">
        <v>1217</v>
      </c>
      <c r="B1154" s="1" t="s">
        <v>3491</v>
      </c>
      <c r="C1154" s="1" t="s">
        <v>4381</v>
      </c>
      <c r="D1154" s="1" t="s">
        <v>4818</v>
      </c>
      <c r="F1154" s="1" t="s">
        <v>1217</v>
      </c>
      <c r="G1154" s="1" t="s">
        <v>7202</v>
      </c>
    </row>
    <row r="1155" spans="1:7" ht="15.6" x14ac:dyDescent="0.3">
      <c r="A1155" s="1" t="s">
        <v>1216</v>
      </c>
      <c r="B1155" s="1" t="s">
        <v>3492</v>
      </c>
      <c r="C1155" s="1" t="s">
        <v>4381</v>
      </c>
      <c r="D1155" s="1" t="s">
        <v>5271</v>
      </c>
      <c r="F1155" s="1" t="s">
        <v>1216</v>
      </c>
      <c r="G1155" s="1" t="s">
        <v>7203</v>
      </c>
    </row>
    <row r="1156" spans="1:7" ht="15.6" x14ac:dyDescent="0.3">
      <c r="A1156" s="1" t="s">
        <v>1215</v>
      </c>
      <c r="B1156" s="1" t="s">
        <v>3493</v>
      </c>
      <c r="C1156" s="1" t="s">
        <v>4381</v>
      </c>
      <c r="D1156" s="1" t="s">
        <v>5272</v>
      </c>
      <c r="F1156" s="1" t="s">
        <v>1215</v>
      </c>
      <c r="G1156" s="1" t="s">
        <v>7204</v>
      </c>
    </row>
    <row r="1157" spans="1:7" ht="15.6" x14ac:dyDescent="0.3">
      <c r="A1157" s="1" t="s">
        <v>1214</v>
      </c>
      <c r="B1157" s="1" t="s">
        <v>3494</v>
      </c>
      <c r="C1157" s="1" t="s">
        <v>4383</v>
      </c>
      <c r="D1157" s="1" t="s">
        <v>5273</v>
      </c>
      <c r="F1157" s="1" t="s">
        <v>1214</v>
      </c>
      <c r="G1157" s="1" t="s">
        <v>7205</v>
      </c>
    </row>
    <row r="1158" spans="1:7" ht="15.6" x14ac:dyDescent="0.3">
      <c r="A1158" s="1" t="s">
        <v>1213</v>
      </c>
      <c r="B1158" s="1" t="s">
        <v>3495</v>
      </c>
      <c r="C1158" s="1" t="s">
        <v>4383</v>
      </c>
      <c r="D1158" s="1" t="s">
        <v>5274</v>
      </c>
      <c r="F1158" s="1" t="s">
        <v>1213</v>
      </c>
      <c r="G1158" s="1" t="s">
        <v>7206</v>
      </c>
    </row>
    <row r="1159" spans="1:7" ht="15.6" x14ac:dyDescent="0.3">
      <c r="A1159" s="1" t="s">
        <v>1212</v>
      </c>
      <c r="B1159" s="1" t="s">
        <v>3496</v>
      </c>
      <c r="C1159" s="1" t="s">
        <v>4383</v>
      </c>
      <c r="D1159" s="1" t="s">
        <v>5275</v>
      </c>
      <c r="F1159" s="1" t="s">
        <v>1212</v>
      </c>
      <c r="G1159" s="1" t="s">
        <v>7207</v>
      </c>
    </row>
    <row r="1160" spans="1:7" ht="15.6" x14ac:dyDescent="0.3">
      <c r="A1160" s="1" t="s">
        <v>1211</v>
      </c>
      <c r="B1160" s="1" t="s">
        <v>3497</v>
      </c>
      <c r="C1160" s="1" t="s">
        <v>4381</v>
      </c>
      <c r="D1160" s="1" t="s">
        <v>5276</v>
      </c>
      <c r="F1160" s="1" t="s">
        <v>1211</v>
      </c>
      <c r="G1160" s="1" t="s">
        <v>7208</v>
      </c>
    </row>
    <row r="1161" spans="1:7" ht="15.6" x14ac:dyDescent="0.3">
      <c r="A1161" s="1" t="s">
        <v>1210</v>
      </c>
      <c r="B1161" s="1" t="s">
        <v>3498</v>
      </c>
      <c r="C1161" s="1" t="s">
        <v>4383</v>
      </c>
      <c r="D1161" s="1" t="s">
        <v>5277</v>
      </c>
      <c r="F1161" s="1" t="s">
        <v>1210</v>
      </c>
      <c r="G1161" s="1" t="s">
        <v>7209</v>
      </c>
    </row>
    <row r="1162" spans="1:7" ht="15.6" x14ac:dyDescent="0.3">
      <c r="A1162" s="1" t="s">
        <v>1209</v>
      </c>
      <c r="B1162" s="1" t="s">
        <v>3499</v>
      </c>
      <c r="C1162" s="1" t="s">
        <v>4381</v>
      </c>
      <c r="D1162" s="1" t="s">
        <v>5278</v>
      </c>
      <c r="F1162" s="1" t="s">
        <v>1209</v>
      </c>
      <c r="G1162" s="1" t="s">
        <v>7210</v>
      </c>
    </row>
    <row r="1163" spans="1:7" ht="15.6" x14ac:dyDescent="0.3">
      <c r="A1163" s="1" t="s">
        <v>1208</v>
      </c>
      <c r="B1163" s="1" t="s">
        <v>3500</v>
      </c>
      <c r="C1163" s="1" t="s">
        <v>4381</v>
      </c>
      <c r="D1163" s="1" t="s">
        <v>4998</v>
      </c>
      <c r="F1163" s="1" t="s">
        <v>1208</v>
      </c>
      <c r="G1163" s="1" t="s">
        <v>7211</v>
      </c>
    </row>
    <row r="1164" spans="1:7" ht="15.6" x14ac:dyDescent="0.3">
      <c r="A1164" s="1" t="s">
        <v>1207</v>
      </c>
      <c r="B1164" s="1" t="s">
        <v>3501</v>
      </c>
      <c r="C1164" s="1" t="s">
        <v>4383</v>
      </c>
      <c r="D1164" s="1" t="s">
        <v>5279</v>
      </c>
      <c r="F1164" s="1" t="s">
        <v>1207</v>
      </c>
      <c r="G1164" s="1" t="s">
        <v>7212</v>
      </c>
    </row>
    <row r="1165" spans="1:7" ht="15.6" x14ac:dyDescent="0.3">
      <c r="A1165" s="1" t="s">
        <v>1206</v>
      </c>
      <c r="B1165" s="1" t="s">
        <v>3502</v>
      </c>
      <c r="C1165" s="1" t="s">
        <v>4381</v>
      </c>
      <c r="D1165" s="1" t="s">
        <v>5280</v>
      </c>
      <c r="F1165" s="1" t="s">
        <v>1206</v>
      </c>
      <c r="G1165" s="1" t="s">
        <v>7213</v>
      </c>
    </row>
    <row r="1166" spans="1:7" ht="15.6" x14ac:dyDescent="0.3">
      <c r="A1166" s="1" t="s">
        <v>1205</v>
      </c>
      <c r="B1166" s="1" t="s">
        <v>3503</v>
      </c>
      <c r="C1166" s="1" t="s">
        <v>4381</v>
      </c>
      <c r="D1166" s="1" t="s">
        <v>5281</v>
      </c>
      <c r="F1166" s="1" t="s">
        <v>1205</v>
      </c>
      <c r="G1166" s="1" t="s">
        <v>7214</v>
      </c>
    </row>
    <row r="1167" spans="1:7" ht="15.6" x14ac:dyDescent="0.3">
      <c r="A1167" s="1" t="s">
        <v>1204</v>
      </c>
      <c r="B1167" s="1" t="s">
        <v>3504</v>
      </c>
      <c r="C1167" s="1" t="s">
        <v>4381</v>
      </c>
      <c r="D1167" s="1" t="s">
        <v>4577</v>
      </c>
      <c r="F1167" s="1" t="s">
        <v>1204</v>
      </c>
      <c r="G1167" s="1" t="s">
        <v>7215</v>
      </c>
    </row>
    <row r="1168" spans="1:7" ht="15.6" x14ac:dyDescent="0.3">
      <c r="A1168" s="1" t="s">
        <v>1203</v>
      </c>
      <c r="B1168" s="1" t="s">
        <v>3505</v>
      </c>
      <c r="C1168" s="1" t="s">
        <v>4381</v>
      </c>
      <c r="D1168" s="1" t="s">
        <v>4421</v>
      </c>
      <c r="F1168" s="1" t="s">
        <v>1203</v>
      </c>
      <c r="G1168" s="1" t="s">
        <v>7216</v>
      </c>
    </row>
    <row r="1169" spans="1:7" ht="15.6" x14ac:dyDescent="0.3">
      <c r="A1169" s="1" t="s">
        <v>1202</v>
      </c>
      <c r="B1169" s="1" t="s">
        <v>3506</v>
      </c>
      <c r="C1169" s="1" t="s">
        <v>4804</v>
      </c>
      <c r="D1169" s="1" t="s">
        <v>5282</v>
      </c>
      <c r="F1169" s="1" t="s">
        <v>1202</v>
      </c>
      <c r="G1169" s="1" t="s">
        <v>7217</v>
      </c>
    </row>
    <row r="1170" spans="1:7" ht="15.6" x14ac:dyDescent="0.3">
      <c r="A1170" s="1" t="s">
        <v>1201</v>
      </c>
      <c r="B1170" s="1" t="s">
        <v>2464</v>
      </c>
      <c r="C1170" s="1" t="s">
        <v>4383</v>
      </c>
      <c r="D1170" s="1" t="s">
        <v>5283</v>
      </c>
      <c r="F1170" s="1" t="s">
        <v>1201</v>
      </c>
      <c r="G1170" s="1" t="s">
        <v>7218</v>
      </c>
    </row>
    <row r="1171" spans="1:7" ht="15.6" x14ac:dyDescent="0.3">
      <c r="A1171" s="1" t="s">
        <v>1200</v>
      </c>
      <c r="B1171" s="1" t="s">
        <v>3507</v>
      </c>
      <c r="C1171" s="1" t="s">
        <v>4383</v>
      </c>
      <c r="D1171" s="1" t="s">
        <v>5284</v>
      </c>
      <c r="F1171" s="1" t="s">
        <v>1200</v>
      </c>
      <c r="G1171" s="1" t="s">
        <v>7219</v>
      </c>
    </row>
    <row r="1172" spans="1:7" ht="15.6" x14ac:dyDescent="0.3">
      <c r="A1172" s="1" t="s">
        <v>1199</v>
      </c>
      <c r="B1172" s="1" t="s">
        <v>3352</v>
      </c>
      <c r="C1172" s="1" t="s">
        <v>4804</v>
      </c>
      <c r="D1172" s="1" t="s">
        <v>5285</v>
      </c>
      <c r="F1172" s="1" t="s">
        <v>1199</v>
      </c>
      <c r="G1172" s="1" t="s">
        <v>7220</v>
      </c>
    </row>
    <row r="1173" spans="1:7" ht="15.6" x14ac:dyDescent="0.3">
      <c r="A1173" s="1" t="s">
        <v>1198</v>
      </c>
      <c r="B1173" s="1" t="s">
        <v>3508</v>
      </c>
      <c r="C1173" s="1" t="s">
        <v>4381</v>
      </c>
      <c r="D1173" s="1" t="s">
        <v>5286</v>
      </c>
      <c r="F1173" s="1" t="s">
        <v>1198</v>
      </c>
      <c r="G1173" s="1" t="s">
        <v>7221</v>
      </c>
    </row>
    <row r="1174" spans="1:7" ht="15.6" x14ac:dyDescent="0.3">
      <c r="A1174" s="1" t="s">
        <v>1197</v>
      </c>
      <c r="B1174" s="1" t="s">
        <v>3509</v>
      </c>
      <c r="C1174" s="1" t="s">
        <v>4383</v>
      </c>
      <c r="D1174" s="1" t="s">
        <v>5287</v>
      </c>
      <c r="F1174" s="1" t="s">
        <v>1197</v>
      </c>
      <c r="G1174" s="1" t="s">
        <v>7222</v>
      </c>
    </row>
    <row r="1175" spans="1:7" ht="15.6" x14ac:dyDescent="0.3">
      <c r="A1175" s="1" t="s">
        <v>1196</v>
      </c>
      <c r="B1175" s="1" t="s">
        <v>3510</v>
      </c>
      <c r="C1175" s="1" t="s">
        <v>4804</v>
      </c>
      <c r="D1175" s="1" t="s">
        <v>5288</v>
      </c>
      <c r="F1175" s="1" t="s">
        <v>1196</v>
      </c>
      <c r="G1175" s="1" t="s">
        <v>7223</v>
      </c>
    </row>
    <row r="1176" spans="1:7" ht="15.6" x14ac:dyDescent="0.3">
      <c r="A1176" s="1" t="s">
        <v>1195</v>
      </c>
      <c r="B1176" s="1" t="s">
        <v>3511</v>
      </c>
      <c r="C1176" s="1" t="s">
        <v>4383</v>
      </c>
      <c r="D1176" s="1" t="s">
        <v>5289</v>
      </c>
      <c r="F1176" s="1" t="s">
        <v>1195</v>
      </c>
      <c r="G1176" s="1" t="s">
        <v>7224</v>
      </c>
    </row>
    <row r="1177" spans="1:7" ht="15.6" x14ac:dyDescent="0.3">
      <c r="A1177" s="1" t="s">
        <v>1194</v>
      </c>
      <c r="B1177" s="1" t="s">
        <v>3512</v>
      </c>
      <c r="C1177" s="1" t="s">
        <v>4383</v>
      </c>
      <c r="D1177" s="1" t="s">
        <v>5290</v>
      </c>
      <c r="F1177" s="1" t="s">
        <v>1194</v>
      </c>
      <c r="G1177" s="1" t="s">
        <v>7225</v>
      </c>
    </row>
    <row r="1178" spans="1:7" ht="15.6" x14ac:dyDescent="0.3">
      <c r="A1178" s="1" t="s">
        <v>1193</v>
      </c>
      <c r="B1178" s="1" t="s">
        <v>3513</v>
      </c>
      <c r="C1178" s="1" t="s">
        <v>4383</v>
      </c>
      <c r="D1178" s="1" t="s">
        <v>5291</v>
      </c>
      <c r="F1178" s="1" t="s">
        <v>1193</v>
      </c>
      <c r="G1178" s="1" t="s">
        <v>7226</v>
      </c>
    </row>
    <row r="1179" spans="1:7" ht="15.6" x14ac:dyDescent="0.3">
      <c r="A1179" s="1" t="s">
        <v>1192</v>
      </c>
      <c r="B1179" s="1" t="s">
        <v>3514</v>
      </c>
      <c r="C1179" s="1" t="s">
        <v>4381</v>
      </c>
      <c r="D1179" s="1" t="s">
        <v>5292</v>
      </c>
      <c r="F1179" s="1" t="s">
        <v>1192</v>
      </c>
      <c r="G1179" s="1" t="s">
        <v>7227</v>
      </c>
    </row>
    <row r="1180" spans="1:7" ht="15.6" x14ac:dyDescent="0.3">
      <c r="A1180" s="1" t="s">
        <v>1191</v>
      </c>
      <c r="B1180" s="1" t="s">
        <v>3515</v>
      </c>
      <c r="C1180" s="1" t="s">
        <v>4383</v>
      </c>
      <c r="D1180" s="1" t="s">
        <v>4451</v>
      </c>
      <c r="F1180" s="1" t="s">
        <v>1191</v>
      </c>
      <c r="G1180" s="1" t="s">
        <v>7228</v>
      </c>
    </row>
    <row r="1181" spans="1:7" ht="15.6" x14ac:dyDescent="0.3">
      <c r="A1181" s="1" t="s">
        <v>1190</v>
      </c>
      <c r="B1181" s="1" t="s">
        <v>3516</v>
      </c>
      <c r="C1181" s="1" t="s">
        <v>4381</v>
      </c>
      <c r="D1181" s="1" t="s">
        <v>4558</v>
      </c>
      <c r="F1181" s="1" t="s">
        <v>1190</v>
      </c>
      <c r="G1181" s="1" t="s">
        <v>7229</v>
      </c>
    </row>
    <row r="1182" spans="1:7" ht="15.6" x14ac:dyDescent="0.3">
      <c r="A1182" s="1" t="s">
        <v>1189</v>
      </c>
      <c r="B1182" s="1" t="s">
        <v>3517</v>
      </c>
      <c r="C1182" s="1" t="s">
        <v>4383</v>
      </c>
      <c r="D1182" s="1" t="s">
        <v>4409</v>
      </c>
      <c r="F1182" s="1" t="s">
        <v>1189</v>
      </c>
      <c r="G1182" s="1" t="s">
        <v>7230</v>
      </c>
    </row>
    <row r="1183" spans="1:7" ht="15.6" x14ac:dyDescent="0.3">
      <c r="A1183" s="1" t="s">
        <v>1188</v>
      </c>
      <c r="B1183" s="1" t="s">
        <v>2463</v>
      </c>
      <c r="C1183" s="1" t="s">
        <v>4381</v>
      </c>
      <c r="D1183" s="1" t="s">
        <v>5293</v>
      </c>
      <c r="F1183" s="1" t="s">
        <v>1188</v>
      </c>
      <c r="G1183" s="1" t="s">
        <v>7231</v>
      </c>
    </row>
    <row r="1184" spans="1:7" ht="15.6" x14ac:dyDescent="0.3">
      <c r="A1184" s="1" t="s">
        <v>1187</v>
      </c>
      <c r="B1184" s="1" t="s">
        <v>3518</v>
      </c>
      <c r="C1184" s="1" t="s">
        <v>4381</v>
      </c>
      <c r="D1184" s="1" t="s">
        <v>5294</v>
      </c>
      <c r="F1184" s="1" t="s">
        <v>1187</v>
      </c>
      <c r="G1184" s="1" t="s">
        <v>7232</v>
      </c>
    </row>
    <row r="1185" spans="1:7" ht="15.6" x14ac:dyDescent="0.3">
      <c r="A1185" s="1" t="s">
        <v>1186</v>
      </c>
      <c r="B1185" s="1" t="s">
        <v>3519</v>
      </c>
      <c r="C1185" s="1" t="s">
        <v>4804</v>
      </c>
      <c r="D1185" s="1" t="s">
        <v>5295</v>
      </c>
      <c r="F1185" s="1" t="s">
        <v>1186</v>
      </c>
      <c r="G1185" s="1" t="s">
        <v>7233</v>
      </c>
    </row>
    <row r="1186" spans="1:7" ht="15.6" x14ac:dyDescent="0.3">
      <c r="A1186" s="1" t="s">
        <v>1185</v>
      </c>
      <c r="B1186" s="1" t="s">
        <v>3520</v>
      </c>
      <c r="C1186" s="1" t="s">
        <v>4383</v>
      </c>
      <c r="D1186" s="1" t="s">
        <v>5296</v>
      </c>
      <c r="F1186" s="1" t="s">
        <v>1185</v>
      </c>
      <c r="G1186" s="1" t="s">
        <v>7234</v>
      </c>
    </row>
    <row r="1187" spans="1:7" ht="15.6" x14ac:dyDescent="0.3">
      <c r="A1187" s="1" t="s">
        <v>1184</v>
      </c>
      <c r="B1187" s="1" t="s">
        <v>3521</v>
      </c>
      <c r="C1187" s="1" t="s">
        <v>4381</v>
      </c>
      <c r="D1187" s="1" t="s">
        <v>4406</v>
      </c>
      <c r="F1187" s="1" t="s">
        <v>1184</v>
      </c>
      <c r="G1187" s="1" t="s">
        <v>7235</v>
      </c>
    </row>
    <row r="1188" spans="1:7" ht="15.6" x14ac:dyDescent="0.3">
      <c r="A1188" s="1" t="s">
        <v>1183</v>
      </c>
      <c r="B1188" s="1" t="s">
        <v>3522</v>
      </c>
      <c r="C1188" s="1" t="s">
        <v>4381</v>
      </c>
      <c r="D1188" s="1" t="s">
        <v>5297</v>
      </c>
      <c r="F1188" s="1" t="s">
        <v>1183</v>
      </c>
      <c r="G1188" s="1" t="s">
        <v>7236</v>
      </c>
    </row>
    <row r="1189" spans="1:7" ht="15.6" x14ac:dyDescent="0.3">
      <c r="A1189" s="1" t="s">
        <v>1182</v>
      </c>
      <c r="B1189" s="1" t="s">
        <v>2708</v>
      </c>
      <c r="C1189" s="1" t="s">
        <v>4383</v>
      </c>
      <c r="D1189" s="1" t="s">
        <v>5298</v>
      </c>
      <c r="F1189" s="1" t="s">
        <v>1182</v>
      </c>
      <c r="G1189" s="1" t="s">
        <v>7237</v>
      </c>
    </row>
    <row r="1190" spans="1:7" ht="15.6" x14ac:dyDescent="0.3">
      <c r="A1190" s="1" t="s">
        <v>1181</v>
      </c>
      <c r="B1190" s="1" t="s">
        <v>5299</v>
      </c>
      <c r="C1190" s="1" t="s">
        <v>4383</v>
      </c>
      <c r="D1190" s="1" t="s">
        <v>5300</v>
      </c>
      <c r="F1190" s="1" t="s">
        <v>1181</v>
      </c>
      <c r="G1190" s="1" t="s">
        <v>7238</v>
      </c>
    </row>
    <row r="1191" spans="1:7" ht="15.6" x14ac:dyDescent="0.3">
      <c r="A1191" s="1" t="s">
        <v>1180</v>
      </c>
      <c r="B1191" s="1" t="s">
        <v>3524</v>
      </c>
      <c r="C1191" s="1" t="s">
        <v>4383</v>
      </c>
      <c r="D1191" s="1" t="s">
        <v>5301</v>
      </c>
      <c r="F1191" s="1" t="s">
        <v>1180</v>
      </c>
      <c r="G1191" s="1" t="s">
        <v>7239</v>
      </c>
    </row>
    <row r="1192" spans="1:7" ht="15.6" x14ac:dyDescent="0.3">
      <c r="A1192" s="1" t="s">
        <v>1179</v>
      </c>
      <c r="B1192" s="1" t="s">
        <v>3525</v>
      </c>
      <c r="C1192" s="1" t="s">
        <v>4383</v>
      </c>
      <c r="D1192" s="1" t="s">
        <v>5302</v>
      </c>
      <c r="F1192" s="1" t="s">
        <v>1179</v>
      </c>
      <c r="G1192" s="1" t="s">
        <v>7240</v>
      </c>
    </row>
    <row r="1193" spans="1:7" ht="15.6" x14ac:dyDescent="0.3">
      <c r="A1193" s="1" t="s">
        <v>1178</v>
      </c>
      <c r="B1193" s="1" t="s">
        <v>3526</v>
      </c>
      <c r="C1193" s="1" t="s">
        <v>4383</v>
      </c>
      <c r="D1193" s="1" t="s">
        <v>4607</v>
      </c>
      <c r="F1193" s="1" t="s">
        <v>1178</v>
      </c>
      <c r="G1193" s="1" t="s">
        <v>7241</v>
      </c>
    </row>
    <row r="1194" spans="1:7" ht="15.6" x14ac:dyDescent="0.3">
      <c r="A1194" s="1" t="s">
        <v>1177</v>
      </c>
      <c r="B1194" s="1" t="s">
        <v>5303</v>
      </c>
      <c r="C1194" s="1" t="s">
        <v>4381</v>
      </c>
      <c r="D1194" s="1" t="s">
        <v>4691</v>
      </c>
      <c r="F1194" s="1" t="s">
        <v>1177</v>
      </c>
      <c r="G1194" s="1" t="s">
        <v>7242</v>
      </c>
    </row>
    <row r="1195" spans="1:7" ht="15.6" x14ac:dyDescent="0.3">
      <c r="A1195" s="1" t="s">
        <v>1176</v>
      </c>
      <c r="B1195" s="1" t="s">
        <v>3527</v>
      </c>
      <c r="C1195" s="1" t="s">
        <v>4381</v>
      </c>
      <c r="D1195" s="1" t="s">
        <v>4487</v>
      </c>
      <c r="F1195" s="1" t="s">
        <v>1176</v>
      </c>
      <c r="G1195" s="1" t="s">
        <v>7243</v>
      </c>
    </row>
    <row r="1196" spans="1:7" ht="15.6" x14ac:dyDescent="0.3">
      <c r="A1196" s="1" t="s">
        <v>1175</v>
      </c>
      <c r="B1196" s="1" t="s">
        <v>3528</v>
      </c>
      <c r="C1196" s="1" t="s">
        <v>4381</v>
      </c>
      <c r="D1196" s="1" t="s">
        <v>5304</v>
      </c>
      <c r="F1196" s="1" t="s">
        <v>1175</v>
      </c>
      <c r="G1196" s="1" t="s">
        <v>7244</v>
      </c>
    </row>
    <row r="1197" spans="1:7" ht="15.6" x14ac:dyDescent="0.3">
      <c r="A1197" s="1" t="s">
        <v>1174</v>
      </c>
      <c r="B1197" s="1" t="s">
        <v>3529</v>
      </c>
      <c r="C1197" s="1" t="s">
        <v>4381</v>
      </c>
      <c r="D1197" s="1" t="s">
        <v>5305</v>
      </c>
      <c r="F1197" s="1" t="s">
        <v>1174</v>
      </c>
      <c r="G1197" s="1" t="s">
        <v>7245</v>
      </c>
    </row>
    <row r="1198" spans="1:7" ht="15.6" x14ac:dyDescent="0.3">
      <c r="A1198" s="1" t="s">
        <v>1173</v>
      </c>
      <c r="B1198" s="1" t="s">
        <v>3530</v>
      </c>
      <c r="C1198" s="1" t="s">
        <v>4381</v>
      </c>
      <c r="D1198" s="1" t="s">
        <v>5306</v>
      </c>
      <c r="F1198" s="1" t="s">
        <v>1173</v>
      </c>
      <c r="G1198" s="1" t="s">
        <v>7246</v>
      </c>
    </row>
    <row r="1199" spans="1:7" ht="15.6" x14ac:dyDescent="0.3">
      <c r="A1199" s="1" t="s">
        <v>1172</v>
      </c>
      <c r="B1199" s="1" t="s">
        <v>3531</v>
      </c>
      <c r="C1199" s="1" t="s">
        <v>4383</v>
      </c>
      <c r="D1199" s="1" t="s">
        <v>5189</v>
      </c>
      <c r="F1199" s="1" t="s">
        <v>1172</v>
      </c>
      <c r="G1199" s="1" t="s">
        <v>7247</v>
      </c>
    </row>
    <row r="1200" spans="1:7" ht="15.6" x14ac:dyDescent="0.3">
      <c r="A1200" s="1" t="s">
        <v>1171</v>
      </c>
      <c r="B1200" s="1" t="s">
        <v>3532</v>
      </c>
      <c r="C1200" s="1" t="s">
        <v>4383</v>
      </c>
      <c r="D1200" s="1" t="s">
        <v>5307</v>
      </c>
      <c r="F1200" s="1" t="s">
        <v>1171</v>
      </c>
      <c r="G1200" s="1" t="s">
        <v>7248</v>
      </c>
    </row>
    <row r="1201" spans="1:7" ht="15.6" x14ac:dyDescent="0.3">
      <c r="A1201" s="1" t="s">
        <v>1170</v>
      </c>
      <c r="B1201" s="1" t="s">
        <v>3533</v>
      </c>
      <c r="C1201" s="1" t="s">
        <v>4804</v>
      </c>
      <c r="D1201" s="1" t="s">
        <v>5129</v>
      </c>
      <c r="F1201" s="1" t="s">
        <v>1170</v>
      </c>
      <c r="G1201" s="1" t="s">
        <v>7249</v>
      </c>
    </row>
    <row r="1202" spans="1:7" ht="15.6" x14ac:dyDescent="0.3">
      <c r="A1202" s="1" t="s">
        <v>1169</v>
      </c>
      <c r="B1202" s="1" t="s">
        <v>3215</v>
      </c>
      <c r="C1202" s="1" t="s">
        <v>4383</v>
      </c>
      <c r="D1202" s="1" t="s">
        <v>4432</v>
      </c>
      <c r="F1202" s="1" t="s">
        <v>1169</v>
      </c>
      <c r="G1202" s="1" t="s">
        <v>7250</v>
      </c>
    </row>
    <row r="1203" spans="1:7" ht="15.6" x14ac:dyDescent="0.3">
      <c r="A1203" s="1" t="s">
        <v>1168</v>
      </c>
      <c r="B1203" s="1" t="s">
        <v>3534</v>
      </c>
      <c r="C1203" s="1" t="s">
        <v>4804</v>
      </c>
      <c r="D1203" s="1" t="s">
        <v>5308</v>
      </c>
      <c r="F1203" s="1" t="s">
        <v>1168</v>
      </c>
      <c r="G1203" s="1" t="s">
        <v>7251</v>
      </c>
    </row>
    <row r="1204" spans="1:7" ht="15.6" x14ac:dyDescent="0.3">
      <c r="A1204" s="1" t="s">
        <v>1167</v>
      </c>
      <c r="B1204" s="1" t="s">
        <v>2893</v>
      </c>
      <c r="C1204" s="1" t="s">
        <v>4383</v>
      </c>
      <c r="D1204" s="1" t="s">
        <v>5309</v>
      </c>
      <c r="F1204" s="1" t="s">
        <v>1167</v>
      </c>
      <c r="G1204" s="1" t="s">
        <v>7252</v>
      </c>
    </row>
    <row r="1205" spans="1:7" ht="15.6" x14ac:dyDescent="0.3">
      <c r="A1205" s="1" t="s">
        <v>1166</v>
      </c>
      <c r="B1205" s="1" t="s">
        <v>3535</v>
      </c>
      <c r="C1205" s="1" t="s">
        <v>4383</v>
      </c>
      <c r="D1205" s="1" t="s">
        <v>4689</v>
      </c>
      <c r="F1205" s="1" t="s">
        <v>1166</v>
      </c>
      <c r="G1205" s="1" t="s">
        <v>7253</v>
      </c>
    </row>
    <row r="1206" spans="1:7" ht="15.6" x14ac:dyDescent="0.3">
      <c r="A1206" s="1" t="s">
        <v>1165</v>
      </c>
      <c r="B1206" s="1" t="s">
        <v>3536</v>
      </c>
      <c r="C1206" s="1" t="s">
        <v>4804</v>
      </c>
      <c r="D1206" s="1" t="s">
        <v>5310</v>
      </c>
      <c r="F1206" s="1" t="s">
        <v>1165</v>
      </c>
      <c r="G1206" s="1" t="s">
        <v>7254</v>
      </c>
    </row>
    <row r="1207" spans="1:7" ht="15.6" x14ac:dyDescent="0.3">
      <c r="A1207" s="1" t="s">
        <v>1164</v>
      </c>
      <c r="B1207" s="1" t="s">
        <v>3537</v>
      </c>
      <c r="C1207" s="1" t="s">
        <v>4383</v>
      </c>
      <c r="D1207" s="1" t="s">
        <v>5311</v>
      </c>
      <c r="F1207" s="1" t="s">
        <v>1164</v>
      </c>
      <c r="G1207" s="1" t="s">
        <v>7255</v>
      </c>
    </row>
    <row r="1208" spans="1:7" ht="15.6" x14ac:dyDescent="0.3">
      <c r="A1208" s="1" t="s">
        <v>1163</v>
      </c>
      <c r="B1208" s="1" t="s">
        <v>5312</v>
      </c>
      <c r="C1208" s="1" t="s">
        <v>4804</v>
      </c>
      <c r="D1208" s="1" t="s">
        <v>5313</v>
      </c>
      <c r="F1208" s="1" t="s">
        <v>1163</v>
      </c>
      <c r="G1208" s="1" t="s">
        <v>7256</v>
      </c>
    </row>
    <row r="1209" spans="1:7" ht="15.6" x14ac:dyDescent="0.3">
      <c r="A1209" s="1" t="s">
        <v>1162</v>
      </c>
      <c r="B1209" s="1" t="s">
        <v>2972</v>
      </c>
      <c r="C1209" s="1" t="s">
        <v>4381</v>
      </c>
      <c r="D1209" s="1" t="s">
        <v>5314</v>
      </c>
      <c r="F1209" s="1" t="s">
        <v>1162</v>
      </c>
      <c r="G1209" s="1" t="s">
        <v>7257</v>
      </c>
    </row>
    <row r="1210" spans="1:7" ht="15.6" x14ac:dyDescent="0.3">
      <c r="A1210" s="1" t="s">
        <v>1161</v>
      </c>
      <c r="B1210" s="1" t="s">
        <v>3538</v>
      </c>
      <c r="C1210" s="1" t="s">
        <v>4383</v>
      </c>
      <c r="D1210" s="1" t="s">
        <v>5315</v>
      </c>
      <c r="F1210" s="1" t="s">
        <v>1161</v>
      </c>
      <c r="G1210" s="1" t="s">
        <v>7258</v>
      </c>
    </row>
    <row r="1211" spans="1:7" ht="15.6" x14ac:dyDescent="0.3">
      <c r="A1211" s="1" t="s">
        <v>1160</v>
      </c>
      <c r="B1211" s="1" t="s">
        <v>3029</v>
      </c>
      <c r="C1211" s="1" t="s">
        <v>4383</v>
      </c>
      <c r="D1211" s="1" t="s">
        <v>4532</v>
      </c>
      <c r="F1211" s="1" t="s">
        <v>1160</v>
      </c>
      <c r="G1211" s="1" t="s">
        <v>7259</v>
      </c>
    </row>
    <row r="1212" spans="1:7" ht="15.6" x14ac:dyDescent="0.3">
      <c r="A1212" s="1" t="s">
        <v>1159</v>
      </c>
      <c r="B1212" s="1" t="s">
        <v>3539</v>
      </c>
      <c r="C1212" s="1" t="s">
        <v>4383</v>
      </c>
      <c r="D1212" s="1" t="s">
        <v>5316</v>
      </c>
      <c r="F1212" s="1" t="s">
        <v>1159</v>
      </c>
      <c r="G1212" s="1" t="s">
        <v>7260</v>
      </c>
    </row>
    <row r="1213" spans="1:7" ht="15.6" x14ac:dyDescent="0.3">
      <c r="A1213" s="1" t="s">
        <v>1158</v>
      </c>
      <c r="B1213" s="1" t="s">
        <v>3540</v>
      </c>
      <c r="C1213" s="1" t="s">
        <v>4383</v>
      </c>
      <c r="D1213" s="1" t="s">
        <v>4531</v>
      </c>
      <c r="F1213" s="1" t="s">
        <v>1158</v>
      </c>
      <c r="G1213" s="1" t="s">
        <v>7261</v>
      </c>
    </row>
    <row r="1214" spans="1:7" ht="15.6" x14ac:dyDescent="0.3">
      <c r="A1214" s="1" t="s">
        <v>1157</v>
      </c>
      <c r="B1214" s="1" t="s">
        <v>3541</v>
      </c>
      <c r="C1214" s="1" t="s">
        <v>4804</v>
      </c>
      <c r="D1214" s="1" t="s">
        <v>4757</v>
      </c>
      <c r="F1214" s="1" t="s">
        <v>1157</v>
      </c>
      <c r="G1214" s="1" t="s">
        <v>7262</v>
      </c>
    </row>
    <row r="1215" spans="1:7" ht="15.6" x14ac:dyDescent="0.3">
      <c r="A1215" s="1" t="s">
        <v>1156</v>
      </c>
      <c r="B1215" s="1" t="s">
        <v>3542</v>
      </c>
      <c r="C1215" s="1" t="s">
        <v>4381</v>
      </c>
      <c r="D1215" s="1" t="s">
        <v>4961</v>
      </c>
      <c r="F1215" s="1" t="s">
        <v>1156</v>
      </c>
      <c r="G1215" s="1" t="s">
        <v>7263</v>
      </c>
    </row>
    <row r="1216" spans="1:7" ht="15.6" x14ac:dyDescent="0.3">
      <c r="A1216" s="1" t="s">
        <v>1155</v>
      </c>
      <c r="B1216" s="1" t="s">
        <v>3543</v>
      </c>
      <c r="C1216" s="1" t="s">
        <v>4383</v>
      </c>
      <c r="D1216" s="1" t="s">
        <v>5317</v>
      </c>
      <c r="F1216" s="1" t="s">
        <v>1155</v>
      </c>
      <c r="G1216" s="1" t="s">
        <v>7264</v>
      </c>
    </row>
    <row r="1217" spans="1:7" ht="15.6" x14ac:dyDescent="0.3">
      <c r="A1217" s="1" t="s">
        <v>1154</v>
      </c>
      <c r="B1217" s="1" t="s">
        <v>3544</v>
      </c>
      <c r="C1217" s="1" t="s">
        <v>4381</v>
      </c>
      <c r="D1217" s="1" t="s">
        <v>5318</v>
      </c>
      <c r="F1217" s="1" t="s">
        <v>1154</v>
      </c>
      <c r="G1217" s="1" t="s">
        <v>7265</v>
      </c>
    </row>
    <row r="1218" spans="1:7" ht="15.6" x14ac:dyDescent="0.3">
      <c r="A1218" s="1" t="s">
        <v>1153</v>
      </c>
      <c r="B1218" s="1" t="s">
        <v>3139</v>
      </c>
      <c r="C1218" s="1" t="s">
        <v>4381</v>
      </c>
      <c r="D1218" s="1" t="s">
        <v>4955</v>
      </c>
      <c r="F1218" s="1" t="s">
        <v>1153</v>
      </c>
      <c r="G1218" s="1" t="s">
        <v>7266</v>
      </c>
    </row>
    <row r="1219" spans="1:7" ht="15.6" x14ac:dyDescent="0.3">
      <c r="A1219" s="1" t="s">
        <v>1152</v>
      </c>
      <c r="B1219" s="1" t="s">
        <v>3545</v>
      </c>
      <c r="C1219" s="1" t="s">
        <v>4383</v>
      </c>
      <c r="D1219" s="1" t="s">
        <v>5319</v>
      </c>
      <c r="F1219" s="1" t="s">
        <v>1152</v>
      </c>
      <c r="G1219" s="1" t="s">
        <v>7267</v>
      </c>
    </row>
    <row r="1220" spans="1:7" ht="15.6" x14ac:dyDescent="0.3">
      <c r="A1220" s="1" t="s">
        <v>1151</v>
      </c>
      <c r="B1220" s="1" t="s">
        <v>3546</v>
      </c>
      <c r="C1220" s="1" t="s">
        <v>4383</v>
      </c>
      <c r="D1220" s="1" t="s">
        <v>4390</v>
      </c>
      <c r="F1220" s="1" t="s">
        <v>1151</v>
      </c>
      <c r="G1220" s="1" t="s">
        <v>7268</v>
      </c>
    </row>
    <row r="1221" spans="1:7" ht="15.6" x14ac:dyDescent="0.3">
      <c r="A1221" s="1" t="s">
        <v>1150</v>
      </c>
      <c r="B1221" s="1" t="s">
        <v>3547</v>
      </c>
      <c r="C1221" s="1" t="s">
        <v>4383</v>
      </c>
      <c r="D1221" s="1" t="s">
        <v>5320</v>
      </c>
      <c r="F1221" s="1" t="s">
        <v>1150</v>
      </c>
      <c r="G1221" s="1" t="s">
        <v>7269</v>
      </c>
    </row>
    <row r="1222" spans="1:7" ht="15.6" x14ac:dyDescent="0.3">
      <c r="A1222" s="1" t="s">
        <v>1149</v>
      </c>
      <c r="B1222" s="1" t="s">
        <v>3548</v>
      </c>
      <c r="C1222" s="1" t="s">
        <v>4383</v>
      </c>
      <c r="D1222" s="1" t="s">
        <v>5321</v>
      </c>
      <c r="F1222" s="1" t="s">
        <v>1149</v>
      </c>
      <c r="G1222" s="1" t="s">
        <v>7270</v>
      </c>
    </row>
    <row r="1223" spans="1:7" ht="15.6" x14ac:dyDescent="0.3">
      <c r="A1223" s="1" t="s">
        <v>1148</v>
      </c>
      <c r="B1223" s="1" t="s">
        <v>3549</v>
      </c>
      <c r="C1223" s="1" t="s">
        <v>4381</v>
      </c>
      <c r="D1223" s="1" t="s">
        <v>4887</v>
      </c>
      <c r="F1223" s="1" t="s">
        <v>1148</v>
      </c>
      <c r="G1223" s="1" t="s">
        <v>7271</v>
      </c>
    </row>
    <row r="1224" spans="1:7" ht="15.6" x14ac:dyDescent="0.3">
      <c r="A1224" s="1" t="s">
        <v>1147</v>
      </c>
      <c r="B1224" s="1" t="s">
        <v>3550</v>
      </c>
      <c r="C1224" s="1" t="s">
        <v>4381</v>
      </c>
      <c r="D1224" s="1" t="s">
        <v>5322</v>
      </c>
      <c r="F1224" s="1" t="s">
        <v>1147</v>
      </c>
      <c r="G1224" s="1" t="s">
        <v>7272</v>
      </c>
    </row>
    <row r="1225" spans="1:7" ht="15.6" x14ac:dyDescent="0.3">
      <c r="A1225" s="1" t="s">
        <v>1146</v>
      </c>
      <c r="B1225" s="1" t="s">
        <v>2735</v>
      </c>
      <c r="C1225" s="1" t="s">
        <v>4383</v>
      </c>
      <c r="D1225" s="1" t="s">
        <v>5323</v>
      </c>
      <c r="F1225" s="1" t="s">
        <v>1146</v>
      </c>
      <c r="G1225" s="1" t="s">
        <v>7273</v>
      </c>
    </row>
    <row r="1226" spans="1:7" ht="15.6" x14ac:dyDescent="0.3">
      <c r="A1226" s="1" t="s">
        <v>1145</v>
      </c>
      <c r="B1226" s="1" t="s">
        <v>2476</v>
      </c>
      <c r="C1226" s="1" t="s">
        <v>4381</v>
      </c>
      <c r="D1226" s="1" t="s">
        <v>5324</v>
      </c>
      <c r="F1226" s="1" t="s">
        <v>1145</v>
      </c>
      <c r="G1226" s="1" t="s">
        <v>7274</v>
      </c>
    </row>
    <row r="1227" spans="1:7" ht="15.6" x14ac:dyDescent="0.3">
      <c r="A1227" s="1" t="s">
        <v>1144</v>
      </c>
      <c r="B1227" s="1" t="s">
        <v>3551</v>
      </c>
      <c r="C1227" s="1" t="s">
        <v>4383</v>
      </c>
      <c r="D1227" s="1" t="s">
        <v>5325</v>
      </c>
      <c r="F1227" s="1" t="s">
        <v>1144</v>
      </c>
      <c r="G1227" s="1" t="s">
        <v>7275</v>
      </c>
    </row>
    <row r="1228" spans="1:7" ht="15.6" x14ac:dyDescent="0.3">
      <c r="A1228" s="1" t="s">
        <v>1143</v>
      </c>
      <c r="B1228" s="1" t="s">
        <v>3552</v>
      </c>
      <c r="C1228" s="1" t="s">
        <v>4381</v>
      </c>
      <c r="D1228" s="1" t="s">
        <v>5326</v>
      </c>
      <c r="F1228" s="1" t="s">
        <v>1143</v>
      </c>
      <c r="G1228" s="1" t="s">
        <v>7276</v>
      </c>
    </row>
    <row r="1229" spans="1:7" ht="15.6" x14ac:dyDescent="0.3">
      <c r="A1229" s="1" t="s">
        <v>1142</v>
      </c>
      <c r="B1229" s="1" t="s">
        <v>3553</v>
      </c>
      <c r="C1229" s="1" t="s">
        <v>4383</v>
      </c>
      <c r="D1229" s="1" t="s">
        <v>5327</v>
      </c>
      <c r="F1229" s="1" t="s">
        <v>1142</v>
      </c>
      <c r="G1229" s="1" t="s">
        <v>7277</v>
      </c>
    </row>
    <row r="1230" spans="1:7" ht="15.6" x14ac:dyDescent="0.3">
      <c r="A1230" s="1" t="s">
        <v>1141</v>
      </c>
      <c r="B1230" s="1" t="s">
        <v>3554</v>
      </c>
      <c r="C1230" s="1" t="s">
        <v>4383</v>
      </c>
      <c r="D1230" s="1" t="s">
        <v>4607</v>
      </c>
      <c r="F1230" s="1" t="s">
        <v>1141</v>
      </c>
      <c r="G1230" s="1" t="s">
        <v>7278</v>
      </c>
    </row>
    <row r="1231" spans="1:7" ht="15.6" x14ac:dyDescent="0.3">
      <c r="A1231" s="1" t="s">
        <v>1140</v>
      </c>
      <c r="B1231" s="1" t="s">
        <v>3555</v>
      </c>
      <c r="C1231" s="1" t="s">
        <v>4381</v>
      </c>
      <c r="D1231" s="1" t="s">
        <v>5328</v>
      </c>
      <c r="F1231" s="1" t="s">
        <v>1140</v>
      </c>
      <c r="G1231" s="1" t="s">
        <v>7279</v>
      </c>
    </row>
    <row r="1232" spans="1:7" ht="15.6" x14ac:dyDescent="0.3">
      <c r="A1232" s="1" t="s">
        <v>1139</v>
      </c>
      <c r="B1232" s="1" t="s">
        <v>3556</v>
      </c>
      <c r="C1232" s="1" t="s">
        <v>4381</v>
      </c>
      <c r="D1232" s="1" t="s">
        <v>5329</v>
      </c>
      <c r="F1232" s="1" t="s">
        <v>1139</v>
      </c>
      <c r="G1232" s="1" t="s">
        <v>7280</v>
      </c>
    </row>
    <row r="1233" spans="1:7" ht="15.6" x14ac:dyDescent="0.3">
      <c r="A1233" s="1" t="s">
        <v>1138</v>
      </c>
      <c r="B1233" s="1" t="s">
        <v>3557</v>
      </c>
      <c r="C1233" s="1" t="s">
        <v>4381</v>
      </c>
      <c r="D1233" s="1" t="s">
        <v>5330</v>
      </c>
      <c r="F1233" s="1" t="s">
        <v>1138</v>
      </c>
      <c r="G1233" s="1" t="s">
        <v>7281</v>
      </c>
    </row>
    <row r="1234" spans="1:7" ht="15.6" x14ac:dyDescent="0.3">
      <c r="A1234" s="1" t="s">
        <v>1137</v>
      </c>
      <c r="B1234" s="1" t="s">
        <v>3558</v>
      </c>
      <c r="C1234" s="1" t="s">
        <v>4383</v>
      </c>
      <c r="D1234" s="1" t="s">
        <v>5331</v>
      </c>
      <c r="F1234" s="1" t="s">
        <v>1137</v>
      </c>
      <c r="G1234" s="1" t="s">
        <v>7282</v>
      </c>
    </row>
    <row r="1235" spans="1:7" ht="15.6" x14ac:dyDescent="0.3">
      <c r="A1235" s="1" t="s">
        <v>1136</v>
      </c>
      <c r="B1235" s="1" t="s">
        <v>3374</v>
      </c>
      <c r="C1235" s="1" t="s">
        <v>4383</v>
      </c>
      <c r="D1235" s="1" t="s">
        <v>5332</v>
      </c>
      <c r="F1235" s="1" t="s">
        <v>1136</v>
      </c>
      <c r="G1235" s="1" t="s">
        <v>7283</v>
      </c>
    </row>
    <row r="1236" spans="1:7" ht="15.6" x14ac:dyDescent="0.3">
      <c r="A1236" s="1" t="s">
        <v>1135</v>
      </c>
      <c r="B1236" s="1" t="s">
        <v>2431</v>
      </c>
      <c r="C1236" s="1" t="s">
        <v>4804</v>
      </c>
      <c r="D1236" s="1" t="s">
        <v>5245</v>
      </c>
      <c r="F1236" s="1" t="s">
        <v>1135</v>
      </c>
      <c r="G1236" s="1" t="s">
        <v>7284</v>
      </c>
    </row>
    <row r="1237" spans="1:7" ht="15.6" x14ac:dyDescent="0.3">
      <c r="A1237" s="1" t="s">
        <v>1134</v>
      </c>
      <c r="B1237" s="1" t="s">
        <v>3559</v>
      </c>
      <c r="C1237" s="1" t="s">
        <v>4804</v>
      </c>
      <c r="D1237" s="1" t="s">
        <v>5333</v>
      </c>
      <c r="F1237" s="1" t="s">
        <v>1134</v>
      </c>
      <c r="G1237" s="1" t="s">
        <v>7285</v>
      </c>
    </row>
    <row r="1238" spans="1:7" ht="15.6" x14ac:dyDescent="0.3">
      <c r="A1238" s="1" t="s">
        <v>1133</v>
      </c>
      <c r="B1238" s="1" t="s">
        <v>3560</v>
      </c>
      <c r="C1238" s="1" t="s">
        <v>4381</v>
      </c>
      <c r="D1238" s="1" t="s">
        <v>5334</v>
      </c>
      <c r="F1238" s="1" t="s">
        <v>1133</v>
      </c>
      <c r="G1238" s="1" t="s">
        <v>7286</v>
      </c>
    </row>
    <row r="1239" spans="1:7" ht="15.6" x14ac:dyDescent="0.3">
      <c r="A1239" s="1" t="s">
        <v>1132</v>
      </c>
      <c r="B1239" s="1" t="s">
        <v>3561</v>
      </c>
      <c r="C1239" s="1" t="s">
        <v>4383</v>
      </c>
      <c r="D1239" s="1" t="s">
        <v>4531</v>
      </c>
      <c r="F1239" s="1" t="s">
        <v>1132</v>
      </c>
      <c r="G1239" s="1" t="s">
        <v>7287</v>
      </c>
    </row>
    <row r="1240" spans="1:7" ht="15.6" x14ac:dyDescent="0.3">
      <c r="A1240" s="1" t="s">
        <v>1131</v>
      </c>
      <c r="B1240" s="1" t="s">
        <v>3562</v>
      </c>
      <c r="C1240" s="1" t="s">
        <v>4383</v>
      </c>
      <c r="D1240" s="1" t="s">
        <v>5335</v>
      </c>
      <c r="F1240" s="1" t="s">
        <v>1131</v>
      </c>
      <c r="G1240" s="1" t="s">
        <v>7288</v>
      </c>
    </row>
    <row r="1241" spans="1:7" ht="15.6" x14ac:dyDescent="0.3">
      <c r="A1241" s="1" t="s">
        <v>1130</v>
      </c>
      <c r="B1241" s="1" t="s">
        <v>3563</v>
      </c>
      <c r="C1241" s="1" t="s">
        <v>4381</v>
      </c>
      <c r="D1241" s="1" t="s">
        <v>5336</v>
      </c>
      <c r="F1241" s="1" t="s">
        <v>1130</v>
      </c>
      <c r="G1241" s="1" t="s">
        <v>7289</v>
      </c>
    </row>
    <row r="1242" spans="1:7" ht="15.6" x14ac:dyDescent="0.3">
      <c r="A1242" s="1" t="s">
        <v>1129</v>
      </c>
      <c r="B1242" s="1" t="s">
        <v>3564</v>
      </c>
      <c r="C1242" s="1" t="s">
        <v>4383</v>
      </c>
      <c r="D1242" s="1" t="s">
        <v>5337</v>
      </c>
      <c r="F1242" s="1" t="s">
        <v>1129</v>
      </c>
      <c r="G1242" s="1" t="s">
        <v>7290</v>
      </c>
    </row>
    <row r="1243" spans="1:7" ht="15.6" x14ac:dyDescent="0.3">
      <c r="A1243" s="1" t="s">
        <v>1128</v>
      </c>
      <c r="B1243" s="1" t="s">
        <v>3283</v>
      </c>
      <c r="C1243" s="1" t="s">
        <v>4804</v>
      </c>
      <c r="D1243" s="1" t="s">
        <v>5338</v>
      </c>
      <c r="F1243" s="1" t="s">
        <v>1128</v>
      </c>
      <c r="G1243" s="1" t="s">
        <v>7291</v>
      </c>
    </row>
    <row r="1244" spans="1:7" ht="15.6" x14ac:dyDescent="0.3">
      <c r="A1244" s="1" t="s">
        <v>1127</v>
      </c>
      <c r="B1244" s="1" t="s">
        <v>3565</v>
      </c>
      <c r="C1244" s="1" t="s">
        <v>4383</v>
      </c>
      <c r="D1244" s="1" t="s">
        <v>5339</v>
      </c>
      <c r="F1244" s="1" t="s">
        <v>1127</v>
      </c>
      <c r="G1244" s="1" t="s">
        <v>7292</v>
      </c>
    </row>
    <row r="1245" spans="1:7" ht="15.6" x14ac:dyDescent="0.3">
      <c r="A1245" s="1" t="s">
        <v>1126</v>
      </c>
      <c r="B1245" s="1" t="s">
        <v>3566</v>
      </c>
      <c r="C1245" s="1" t="s">
        <v>4381</v>
      </c>
      <c r="D1245" s="1" t="s">
        <v>5218</v>
      </c>
      <c r="F1245" s="1" t="s">
        <v>1126</v>
      </c>
      <c r="G1245" s="1" t="s">
        <v>7293</v>
      </c>
    </row>
    <row r="1246" spans="1:7" ht="15.6" x14ac:dyDescent="0.3">
      <c r="A1246" s="1" t="s">
        <v>1125</v>
      </c>
      <c r="B1246" s="1" t="s">
        <v>2893</v>
      </c>
      <c r="C1246" s="1" t="s">
        <v>4381</v>
      </c>
      <c r="D1246" s="1" t="s">
        <v>5340</v>
      </c>
      <c r="F1246" s="1" t="s">
        <v>1125</v>
      </c>
      <c r="G1246" s="1" t="s">
        <v>7294</v>
      </c>
    </row>
    <row r="1247" spans="1:7" ht="15.6" x14ac:dyDescent="0.3">
      <c r="A1247" s="1" t="s">
        <v>1124</v>
      </c>
      <c r="B1247" s="1" t="s">
        <v>3567</v>
      </c>
      <c r="C1247" s="1" t="s">
        <v>4383</v>
      </c>
      <c r="D1247" s="1" t="s">
        <v>5341</v>
      </c>
      <c r="F1247" s="1" t="s">
        <v>1124</v>
      </c>
      <c r="G1247" s="1" t="s">
        <v>7295</v>
      </c>
    </row>
    <row r="1248" spans="1:7" ht="15.6" x14ac:dyDescent="0.3">
      <c r="A1248" s="1" t="s">
        <v>1123</v>
      </c>
      <c r="B1248" s="1" t="s">
        <v>3568</v>
      </c>
      <c r="C1248" s="1" t="s">
        <v>4383</v>
      </c>
      <c r="D1248" s="1" t="s">
        <v>5342</v>
      </c>
      <c r="F1248" s="1" t="s">
        <v>1123</v>
      </c>
      <c r="G1248" s="1" t="s">
        <v>7296</v>
      </c>
    </row>
    <row r="1249" spans="1:7" ht="15.6" x14ac:dyDescent="0.3">
      <c r="A1249" s="1" t="s">
        <v>1122</v>
      </c>
      <c r="B1249" s="1" t="s">
        <v>3569</v>
      </c>
      <c r="C1249" s="1" t="s">
        <v>4383</v>
      </c>
      <c r="D1249" s="1" t="s">
        <v>4737</v>
      </c>
      <c r="F1249" s="1" t="s">
        <v>1122</v>
      </c>
      <c r="G1249" s="1" t="s">
        <v>7297</v>
      </c>
    </row>
    <row r="1250" spans="1:7" ht="15.6" x14ac:dyDescent="0.3">
      <c r="A1250" s="1" t="s">
        <v>1121</v>
      </c>
      <c r="B1250" s="1" t="s">
        <v>3570</v>
      </c>
      <c r="C1250" s="1" t="s">
        <v>4383</v>
      </c>
      <c r="D1250" s="1" t="s">
        <v>4522</v>
      </c>
      <c r="F1250" s="1" t="s">
        <v>1121</v>
      </c>
      <c r="G1250" s="1" t="s">
        <v>7298</v>
      </c>
    </row>
    <row r="1251" spans="1:7" ht="15.6" x14ac:dyDescent="0.3">
      <c r="A1251" s="1" t="s">
        <v>1120</v>
      </c>
      <c r="B1251" s="1" t="s">
        <v>3571</v>
      </c>
      <c r="C1251" s="1" t="s">
        <v>4381</v>
      </c>
      <c r="D1251" s="1" t="s">
        <v>5343</v>
      </c>
      <c r="F1251" s="1" t="s">
        <v>1120</v>
      </c>
      <c r="G1251" s="1" t="s">
        <v>7299</v>
      </c>
    </row>
    <row r="1252" spans="1:7" ht="15.6" x14ac:dyDescent="0.3">
      <c r="A1252" s="1" t="s">
        <v>1119</v>
      </c>
      <c r="B1252" s="1" t="s">
        <v>5344</v>
      </c>
      <c r="C1252" s="1" t="s">
        <v>4383</v>
      </c>
      <c r="D1252" s="1" t="s">
        <v>5345</v>
      </c>
      <c r="F1252" s="1" t="s">
        <v>1119</v>
      </c>
      <c r="G1252" s="1" t="s">
        <v>7300</v>
      </c>
    </row>
    <row r="1253" spans="1:7" ht="15.6" x14ac:dyDescent="0.3">
      <c r="A1253" s="1" t="s">
        <v>1118</v>
      </c>
      <c r="B1253" s="1" t="s">
        <v>3572</v>
      </c>
      <c r="C1253" s="1" t="s">
        <v>4383</v>
      </c>
      <c r="D1253" s="1" t="s">
        <v>4901</v>
      </c>
      <c r="F1253" s="1" t="s">
        <v>1118</v>
      </c>
      <c r="G1253" s="1" t="s">
        <v>7301</v>
      </c>
    </row>
    <row r="1254" spans="1:7" ht="15.6" x14ac:dyDescent="0.3">
      <c r="A1254" s="1" t="s">
        <v>1117</v>
      </c>
      <c r="B1254" s="1" t="s">
        <v>3573</v>
      </c>
      <c r="C1254" s="1" t="s">
        <v>4381</v>
      </c>
      <c r="D1254" s="1" t="s">
        <v>5346</v>
      </c>
      <c r="F1254" s="1" t="s">
        <v>1117</v>
      </c>
      <c r="G1254" s="1" t="s">
        <v>7302</v>
      </c>
    </row>
    <row r="1255" spans="1:7" ht="15.6" x14ac:dyDescent="0.3">
      <c r="A1255" s="1" t="s">
        <v>1116</v>
      </c>
      <c r="B1255" s="1" t="s">
        <v>3574</v>
      </c>
      <c r="C1255" s="1" t="s">
        <v>4804</v>
      </c>
      <c r="D1255" s="1" t="s">
        <v>4460</v>
      </c>
      <c r="F1255" s="1" t="s">
        <v>1116</v>
      </c>
      <c r="G1255" s="1" t="s">
        <v>7303</v>
      </c>
    </row>
    <row r="1256" spans="1:7" ht="15.6" x14ac:dyDescent="0.3">
      <c r="A1256" s="1" t="s">
        <v>1115</v>
      </c>
      <c r="B1256" s="1" t="s">
        <v>3575</v>
      </c>
      <c r="C1256" s="1" t="s">
        <v>4381</v>
      </c>
      <c r="D1256" s="1" t="s">
        <v>5347</v>
      </c>
      <c r="F1256" s="1" t="s">
        <v>1115</v>
      </c>
      <c r="G1256" s="1" t="s">
        <v>7304</v>
      </c>
    </row>
    <row r="1257" spans="1:7" ht="15.6" x14ac:dyDescent="0.3">
      <c r="A1257" s="1" t="s">
        <v>1114</v>
      </c>
      <c r="B1257" s="1" t="s">
        <v>3576</v>
      </c>
      <c r="C1257" s="1" t="s">
        <v>4381</v>
      </c>
      <c r="D1257" s="1" t="s">
        <v>5348</v>
      </c>
      <c r="F1257" s="1" t="s">
        <v>1114</v>
      </c>
      <c r="G1257" s="1" t="s">
        <v>7305</v>
      </c>
    </row>
    <row r="1258" spans="1:7" ht="15.6" x14ac:dyDescent="0.3">
      <c r="A1258" s="1" t="s">
        <v>1113</v>
      </c>
      <c r="B1258" s="1" t="s">
        <v>3577</v>
      </c>
      <c r="C1258" s="1" t="s">
        <v>4383</v>
      </c>
      <c r="D1258" s="1" t="s">
        <v>4530</v>
      </c>
      <c r="F1258" s="1" t="s">
        <v>1113</v>
      </c>
      <c r="G1258" s="1" t="s">
        <v>7306</v>
      </c>
    </row>
    <row r="1259" spans="1:7" ht="15.6" x14ac:dyDescent="0.3">
      <c r="A1259" s="1" t="s">
        <v>1112</v>
      </c>
      <c r="B1259" s="1" t="s">
        <v>3578</v>
      </c>
      <c r="C1259" s="1" t="s">
        <v>4381</v>
      </c>
      <c r="D1259" s="1" t="s">
        <v>5349</v>
      </c>
      <c r="F1259" s="1" t="s">
        <v>1112</v>
      </c>
      <c r="G1259" s="1" t="s">
        <v>7307</v>
      </c>
    </row>
    <row r="1260" spans="1:7" ht="15.6" x14ac:dyDescent="0.3">
      <c r="A1260" s="1" t="s">
        <v>1111</v>
      </c>
      <c r="B1260" s="1" t="s">
        <v>3579</v>
      </c>
      <c r="C1260" s="1" t="s">
        <v>4383</v>
      </c>
      <c r="D1260" s="1" t="s">
        <v>5350</v>
      </c>
      <c r="F1260" s="1" t="s">
        <v>1111</v>
      </c>
      <c r="G1260" s="1" t="s">
        <v>7308</v>
      </c>
    </row>
    <row r="1261" spans="1:7" ht="15.6" x14ac:dyDescent="0.3">
      <c r="A1261" s="1" t="s">
        <v>1110</v>
      </c>
      <c r="B1261" s="1" t="s">
        <v>3356</v>
      </c>
      <c r="C1261" s="1" t="s">
        <v>4383</v>
      </c>
      <c r="D1261" s="1" t="s">
        <v>5351</v>
      </c>
      <c r="F1261" s="1" t="s">
        <v>1110</v>
      </c>
      <c r="G1261" s="1" t="s">
        <v>7309</v>
      </c>
    </row>
    <row r="1262" spans="1:7" ht="15.6" x14ac:dyDescent="0.3">
      <c r="A1262" s="1" t="s">
        <v>1109</v>
      </c>
      <c r="B1262" s="1" t="s">
        <v>3580</v>
      </c>
      <c r="C1262" s="1" t="s">
        <v>4383</v>
      </c>
      <c r="D1262" s="1" t="s">
        <v>4735</v>
      </c>
      <c r="F1262" s="1" t="s">
        <v>1109</v>
      </c>
      <c r="G1262" s="1" t="s">
        <v>7310</v>
      </c>
    </row>
    <row r="1263" spans="1:7" ht="15.6" x14ac:dyDescent="0.3">
      <c r="A1263" s="1" t="s">
        <v>1108</v>
      </c>
      <c r="B1263" s="1" t="s">
        <v>3581</v>
      </c>
      <c r="C1263" s="1" t="s">
        <v>4381</v>
      </c>
      <c r="D1263" s="1" t="s">
        <v>5352</v>
      </c>
      <c r="F1263" s="1" t="s">
        <v>1108</v>
      </c>
      <c r="G1263" s="1" t="s">
        <v>7311</v>
      </c>
    </row>
    <row r="1264" spans="1:7" ht="15.6" x14ac:dyDescent="0.3">
      <c r="A1264" s="1" t="s">
        <v>1107</v>
      </c>
      <c r="B1264" s="1" t="s">
        <v>3582</v>
      </c>
      <c r="C1264" s="1" t="s">
        <v>4381</v>
      </c>
      <c r="D1264" s="1" t="s">
        <v>5353</v>
      </c>
      <c r="F1264" s="1" t="s">
        <v>1107</v>
      </c>
      <c r="G1264" s="1" t="s">
        <v>7312</v>
      </c>
    </row>
    <row r="1265" spans="1:7" ht="15.6" x14ac:dyDescent="0.3">
      <c r="A1265" s="1" t="s">
        <v>1106</v>
      </c>
      <c r="B1265" s="1" t="s">
        <v>3583</v>
      </c>
      <c r="C1265" s="1" t="s">
        <v>4383</v>
      </c>
      <c r="D1265" s="1" t="s">
        <v>5354</v>
      </c>
      <c r="F1265" s="1" t="s">
        <v>1106</v>
      </c>
      <c r="G1265" s="1" t="s">
        <v>7313</v>
      </c>
    </row>
    <row r="1266" spans="1:7" ht="15.6" x14ac:dyDescent="0.3">
      <c r="A1266" s="1" t="s">
        <v>1105</v>
      </c>
      <c r="B1266" s="1" t="s">
        <v>5355</v>
      </c>
      <c r="C1266" s="1" t="s">
        <v>4383</v>
      </c>
      <c r="D1266" s="1" t="s">
        <v>5356</v>
      </c>
      <c r="F1266" s="1" t="s">
        <v>1105</v>
      </c>
      <c r="G1266" s="1" t="s">
        <v>7314</v>
      </c>
    </row>
    <row r="1267" spans="1:7" ht="15.6" x14ac:dyDescent="0.3">
      <c r="A1267" s="1" t="s">
        <v>1104</v>
      </c>
      <c r="B1267" s="1" t="s">
        <v>3584</v>
      </c>
      <c r="C1267" s="1" t="s">
        <v>4383</v>
      </c>
      <c r="D1267" s="1" t="s">
        <v>4575</v>
      </c>
      <c r="F1267" s="1" t="s">
        <v>1104</v>
      </c>
      <c r="G1267" s="1" t="s">
        <v>7315</v>
      </c>
    </row>
    <row r="1268" spans="1:7" ht="15.6" x14ac:dyDescent="0.3">
      <c r="A1268" s="1" t="s">
        <v>1103</v>
      </c>
      <c r="B1268" s="1" t="s">
        <v>3585</v>
      </c>
      <c r="C1268" s="1" t="s">
        <v>4383</v>
      </c>
      <c r="D1268" s="1" t="s">
        <v>5357</v>
      </c>
      <c r="F1268" s="1" t="s">
        <v>1103</v>
      </c>
      <c r="G1268" s="1" t="s">
        <v>7316</v>
      </c>
    </row>
    <row r="1269" spans="1:7" ht="15.6" x14ac:dyDescent="0.3">
      <c r="A1269" s="1" t="s">
        <v>1102</v>
      </c>
      <c r="B1269" s="1" t="s">
        <v>3586</v>
      </c>
      <c r="C1269" s="1" t="s">
        <v>4381</v>
      </c>
      <c r="D1269" s="1" t="s">
        <v>5358</v>
      </c>
      <c r="F1269" s="1" t="s">
        <v>1102</v>
      </c>
      <c r="G1269" s="1" t="s">
        <v>7317</v>
      </c>
    </row>
    <row r="1270" spans="1:7" ht="15.6" x14ac:dyDescent="0.3">
      <c r="A1270" s="1" t="s">
        <v>1101</v>
      </c>
      <c r="B1270" s="1" t="s">
        <v>3587</v>
      </c>
      <c r="C1270" s="1" t="s">
        <v>4381</v>
      </c>
      <c r="D1270" s="1" t="s">
        <v>5352</v>
      </c>
      <c r="F1270" s="1" t="s">
        <v>1101</v>
      </c>
      <c r="G1270" s="1" t="s">
        <v>7318</v>
      </c>
    </row>
    <row r="1271" spans="1:7" ht="15.6" x14ac:dyDescent="0.3">
      <c r="A1271" s="1" t="s">
        <v>1100</v>
      </c>
      <c r="B1271" s="1" t="s">
        <v>2623</v>
      </c>
      <c r="C1271" s="1" t="s">
        <v>4381</v>
      </c>
      <c r="D1271" s="1" t="s">
        <v>5359</v>
      </c>
      <c r="F1271" s="1" t="s">
        <v>1100</v>
      </c>
      <c r="G1271" s="1" t="s">
        <v>7319</v>
      </c>
    </row>
    <row r="1272" spans="1:7" ht="15.6" x14ac:dyDescent="0.3">
      <c r="A1272" s="1" t="s">
        <v>1099</v>
      </c>
      <c r="B1272" s="1" t="s">
        <v>2577</v>
      </c>
      <c r="C1272" s="1" t="s">
        <v>4383</v>
      </c>
      <c r="D1272" s="1" t="s">
        <v>5360</v>
      </c>
      <c r="F1272" s="1" t="s">
        <v>1099</v>
      </c>
      <c r="G1272" s="1" t="s">
        <v>7320</v>
      </c>
    </row>
    <row r="1273" spans="1:7" ht="15.6" x14ac:dyDescent="0.3">
      <c r="A1273" s="1" t="s">
        <v>1098</v>
      </c>
      <c r="B1273" s="1" t="s">
        <v>3588</v>
      </c>
      <c r="C1273" s="1" t="s">
        <v>4383</v>
      </c>
      <c r="D1273" s="1" t="s">
        <v>5361</v>
      </c>
      <c r="F1273" s="1" t="s">
        <v>1098</v>
      </c>
      <c r="G1273" s="1" t="s">
        <v>7321</v>
      </c>
    </row>
    <row r="1274" spans="1:7" ht="15.6" x14ac:dyDescent="0.3">
      <c r="A1274" s="1" t="s">
        <v>1097</v>
      </c>
      <c r="B1274" s="1" t="s">
        <v>3589</v>
      </c>
      <c r="C1274" s="1" t="s">
        <v>4383</v>
      </c>
      <c r="D1274" s="1" t="s">
        <v>5362</v>
      </c>
      <c r="F1274" s="1" t="s">
        <v>1097</v>
      </c>
      <c r="G1274" s="1" t="s">
        <v>7322</v>
      </c>
    </row>
    <row r="1275" spans="1:7" ht="15.6" x14ac:dyDescent="0.3">
      <c r="A1275" s="1" t="s">
        <v>1096</v>
      </c>
      <c r="B1275" s="1" t="s">
        <v>3590</v>
      </c>
      <c r="C1275" s="1" t="s">
        <v>4383</v>
      </c>
      <c r="D1275" s="1" t="s">
        <v>4861</v>
      </c>
      <c r="F1275" s="1" t="s">
        <v>1096</v>
      </c>
      <c r="G1275" s="1" t="s">
        <v>7323</v>
      </c>
    </row>
    <row r="1276" spans="1:7" ht="15.6" x14ac:dyDescent="0.3">
      <c r="A1276" s="1" t="s">
        <v>1095</v>
      </c>
      <c r="B1276" s="1" t="s">
        <v>3591</v>
      </c>
      <c r="C1276" s="1" t="s">
        <v>4383</v>
      </c>
      <c r="D1276" s="1" t="s">
        <v>4409</v>
      </c>
      <c r="F1276" s="1" t="s">
        <v>1095</v>
      </c>
      <c r="G1276" s="1" t="s">
        <v>7324</v>
      </c>
    </row>
    <row r="1277" spans="1:7" ht="15.6" x14ac:dyDescent="0.3">
      <c r="A1277" s="1" t="s">
        <v>1094</v>
      </c>
      <c r="B1277" s="1" t="s">
        <v>3340</v>
      </c>
      <c r="C1277" s="1" t="s">
        <v>4383</v>
      </c>
      <c r="D1277" s="1" t="s">
        <v>5363</v>
      </c>
      <c r="F1277" s="1" t="s">
        <v>1094</v>
      </c>
      <c r="G1277" s="1" t="s">
        <v>7325</v>
      </c>
    </row>
    <row r="1278" spans="1:7" ht="15.6" x14ac:dyDescent="0.3">
      <c r="A1278" s="1" t="s">
        <v>1093</v>
      </c>
      <c r="B1278" s="1" t="s">
        <v>3592</v>
      </c>
      <c r="C1278" s="1" t="s">
        <v>4381</v>
      </c>
      <c r="D1278" s="1" t="s">
        <v>5364</v>
      </c>
      <c r="F1278" s="1" t="s">
        <v>1093</v>
      </c>
      <c r="G1278" s="1" t="s">
        <v>7326</v>
      </c>
    </row>
    <row r="1279" spans="1:7" ht="15.6" x14ac:dyDescent="0.3">
      <c r="A1279" s="1" t="s">
        <v>1092</v>
      </c>
      <c r="B1279" s="1" t="s">
        <v>3593</v>
      </c>
      <c r="C1279" s="1" t="s">
        <v>4381</v>
      </c>
      <c r="D1279" s="1" t="s">
        <v>5365</v>
      </c>
      <c r="F1279" s="1" t="s">
        <v>1092</v>
      </c>
      <c r="G1279" s="1" t="s">
        <v>7327</v>
      </c>
    </row>
    <row r="1280" spans="1:7" ht="15.6" x14ac:dyDescent="0.3">
      <c r="A1280" s="1" t="s">
        <v>1091</v>
      </c>
      <c r="B1280" s="1" t="s">
        <v>3594</v>
      </c>
      <c r="C1280" s="1" t="s">
        <v>4381</v>
      </c>
      <c r="D1280" s="1" t="s">
        <v>5232</v>
      </c>
      <c r="F1280" s="1" t="s">
        <v>1091</v>
      </c>
      <c r="G1280" s="1" t="s">
        <v>7328</v>
      </c>
    </row>
    <row r="1281" spans="1:7" ht="15.6" x14ac:dyDescent="0.3">
      <c r="A1281" s="1" t="s">
        <v>1090</v>
      </c>
      <c r="B1281" s="1" t="s">
        <v>3595</v>
      </c>
      <c r="C1281" s="1" t="s">
        <v>4383</v>
      </c>
      <c r="D1281" s="1" t="s">
        <v>5366</v>
      </c>
      <c r="F1281" s="1" t="s">
        <v>1090</v>
      </c>
      <c r="G1281" s="1" t="s">
        <v>7329</v>
      </c>
    </row>
    <row r="1282" spans="1:7" ht="15.6" x14ac:dyDescent="0.3">
      <c r="A1282" s="1" t="s">
        <v>1089</v>
      </c>
      <c r="B1282" s="1" t="s">
        <v>3596</v>
      </c>
      <c r="C1282" s="1" t="s">
        <v>4383</v>
      </c>
      <c r="D1282" s="1" t="s">
        <v>4529</v>
      </c>
      <c r="F1282" s="1" t="s">
        <v>1089</v>
      </c>
      <c r="G1282" s="1" t="s">
        <v>7330</v>
      </c>
    </row>
    <row r="1283" spans="1:7" ht="15.6" x14ac:dyDescent="0.3">
      <c r="A1283" s="1" t="s">
        <v>1088</v>
      </c>
      <c r="B1283" s="1" t="s">
        <v>3597</v>
      </c>
      <c r="C1283" s="1" t="s">
        <v>4381</v>
      </c>
      <c r="D1283" s="1" t="s">
        <v>5221</v>
      </c>
      <c r="F1283" s="1" t="s">
        <v>1088</v>
      </c>
      <c r="G1283" s="1" t="s">
        <v>7331</v>
      </c>
    </row>
    <row r="1284" spans="1:7" ht="15.6" x14ac:dyDescent="0.3">
      <c r="A1284" s="1" t="s">
        <v>1087</v>
      </c>
      <c r="B1284" s="1" t="s">
        <v>2675</v>
      </c>
      <c r="C1284" s="1" t="s">
        <v>4383</v>
      </c>
      <c r="D1284" s="1" t="s">
        <v>4589</v>
      </c>
      <c r="F1284" s="1" t="s">
        <v>1087</v>
      </c>
      <c r="G1284" s="1" t="s">
        <v>7332</v>
      </c>
    </row>
    <row r="1285" spans="1:7" ht="15.6" x14ac:dyDescent="0.3">
      <c r="A1285" s="1" t="s">
        <v>1086</v>
      </c>
      <c r="B1285" s="1" t="s">
        <v>3598</v>
      </c>
      <c r="C1285" s="1" t="s">
        <v>4381</v>
      </c>
      <c r="D1285" s="1" t="s">
        <v>5367</v>
      </c>
      <c r="F1285" s="1" t="s">
        <v>1086</v>
      </c>
      <c r="G1285" s="1" t="s">
        <v>7333</v>
      </c>
    </row>
    <row r="1286" spans="1:7" ht="15.6" x14ac:dyDescent="0.3">
      <c r="A1286" s="1" t="s">
        <v>1085</v>
      </c>
      <c r="B1286" s="1" t="s">
        <v>3599</v>
      </c>
      <c r="C1286" s="1" t="s">
        <v>4381</v>
      </c>
      <c r="D1286" s="1" t="s">
        <v>5368</v>
      </c>
      <c r="F1286" s="1" t="s">
        <v>1085</v>
      </c>
      <c r="G1286" s="1" t="s">
        <v>7334</v>
      </c>
    </row>
    <row r="1287" spans="1:7" ht="15.6" x14ac:dyDescent="0.3">
      <c r="A1287" s="1" t="s">
        <v>1084</v>
      </c>
      <c r="B1287" s="1" t="s">
        <v>2698</v>
      </c>
      <c r="C1287" s="1" t="s">
        <v>4381</v>
      </c>
      <c r="D1287" s="1" t="s">
        <v>5369</v>
      </c>
      <c r="F1287" s="1" t="s">
        <v>1084</v>
      </c>
      <c r="G1287" s="1" t="s">
        <v>7335</v>
      </c>
    </row>
    <row r="1288" spans="1:7" ht="15.6" x14ac:dyDescent="0.3">
      <c r="A1288" s="1" t="s">
        <v>1083</v>
      </c>
      <c r="B1288" s="1" t="s">
        <v>2434</v>
      </c>
      <c r="C1288" s="1" t="s">
        <v>4381</v>
      </c>
      <c r="D1288" s="1" t="s">
        <v>5370</v>
      </c>
      <c r="F1288" s="1" t="s">
        <v>1083</v>
      </c>
      <c r="G1288" s="1" t="s">
        <v>7336</v>
      </c>
    </row>
    <row r="1289" spans="1:7" ht="15.6" x14ac:dyDescent="0.3">
      <c r="A1289" s="1" t="s">
        <v>1082</v>
      </c>
      <c r="B1289" s="1" t="s">
        <v>3600</v>
      </c>
      <c r="C1289" s="1" t="s">
        <v>4381</v>
      </c>
      <c r="D1289" s="1" t="s">
        <v>4561</v>
      </c>
      <c r="F1289" s="1" t="s">
        <v>1082</v>
      </c>
      <c r="G1289" s="1" t="s">
        <v>7337</v>
      </c>
    </row>
    <row r="1290" spans="1:7" ht="15.6" x14ac:dyDescent="0.3">
      <c r="A1290" s="1" t="s">
        <v>1081</v>
      </c>
      <c r="B1290" s="1" t="s">
        <v>3601</v>
      </c>
      <c r="C1290" s="1" t="s">
        <v>4381</v>
      </c>
      <c r="D1290" s="1" t="s">
        <v>5371</v>
      </c>
      <c r="F1290" s="1" t="s">
        <v>1081</v>
      </c>
      <c r="G1290" s="1" t="s">
        <v>7338</v>
      </c>
    </row>
    <row r="1291" spans="1:7" ht="15.6" x14ac:dyDescent="0.3">
      <c r="A1291" s="1" t="s">
        <v>1080</v>
      </c>
      <c r="B1291" s="1" t="s">
        <v>2880</v>
      </c>
      <c r="C1291" s="1" t="s">
        <v>4381</v>
      </c>
      <c r="D1291" s="1" t="s">
        <v>5372</v>
      </c>
      <c r="F1291" s="1" t="s">
        <v>1080</v>
      </c>
      <c r="G1291" s="1" t="s">
        <v>7339</v>
      </c>
    </row>
    <row r="1292" spans="1:7" ht="15.6" x14ac:dyDescent="0.3">
      <c r="A1292" s="1" t="s">
        <v>1079</v>
      </c>
      <c r="B1292" s="1" t="s">
        <v>3602</v>
      </c>
      <c r="C1292" s="1" t="s">
        <v>4381</v>
      </c>
      <c r="D1292" s="1" t="s">
        <v>4439</v>
      </c>
      <c r="F1292" s="1" t="s">
        <v>1079</v>
      </c>
      <c r="G1292" s="1" t="s">
        <v>7340</v>
      </c>
    </row>
    <row r="1293" spans="1:7" ht="15.6" x14ac:dyDescent="0.3">
      <c r="A1293" s="1" t="s">
        <v>1078</v>
      </c>
      <c r="B1293" s="1" t="s">
        <v>3603</v>
      </c>
      <c r="C1293" s="1" t="s">
        <v>4381</v>
      </c>
      <c r="D1293" s="1" t="s">
        <v>5232</v>
      </c>
      <c r="F1293" s="1" t="s">
        <v>1078</v>
      </c>
      <c r="G1293" s="1" t="s">
        <v>7341</v>
      </c>
    </row>
    <row r="1294" spans="1:7" ht="15.6" x14ac:dyDescent="0.3">
      <c r="A1294" s="1" t="s">
        <v>1077</v>
      </c>
      <c r="B1294" s="1" t="s">
        <v>3604</v>
      </c>
      <c r="C1294" s="1" t="s">
        <v>4381</v>
      </c>
      <c r="D1294" s="1" t="s">
        <v>5373</v>
      </c>
      <c r="F1294" s="1" t="s">
        <v>1077</v>
      </c>
      <c r="G1294" s="1" t="s">
        <v>7342</v>
      </c>
    </row>
    <row r="1295" spans="1:7" ht="15.6" x14ac:dyDescent="0.3">
      <c r="A1295" s="1" t="s">
        <v>1076</v>
      </c>
      <c r="B1295" s="1" t="s">
        <v>3605</v>
      </c>
      <c r="C1295" s="1" t="s">
        <v>4381</v>
      </c>
      <c r="D1295" s="1" t="s">
        <v>5374</v>
      </c>
      <c r="F1295" s="1" t="s">
        <v>1076</v>
      </c>
      <c r="G1295" s="1" t="s">
        <v>7343</v>
      </c>
    </row>
    <row r="1296" spans="1:7" ht="15.6" x14ac:dyDescent="0.3">
      <c r="A1296" s="1" t="s">
        <v>1075</v>
      </c>
      <c r="B1296" s="1" t="s">
        <v>3606</v>
      </c>
      <c r="C1296" s="1" t="s">
        <v>4383</v>
      </c>
      <c r="D1296" s="1" t="s">
        <v>5375</v>
      </c>
      <c r="F1296" s="1" t="s">
        <v>1075</v>
      </c>
      <c r="G1296" s="1" t="s">
        <v>7344</v>
      </c>
    </row>
    <row r="1297" spans="1:7" ht="15.6" x14ac:dyDescent="0.3">
      <c r="A1297" s="1" t="s">
        <v>1074</v>
      </c>
      <c r="B1297" s="1" t="s">
        <v>3607</v>
      </c>
      <c r="C1297" s="1" t="s">
        <v>4381</v>
      </c>
      <c r="D1297" s="1" t="s">
        <v>5376</v>
      </c>
      <c r="F1297" s="1" t="s">
        <v>1074</v>
      </c>
      <c r="G1297" s="1" t="s">
        <v>7345</v>
      </c>
    </row>
    <row r="1298" spans="1:7" ht="15.6" x14ac:dyDescent="0.3">
      <c r="A1298" s="1" t="s">
        <v>1073</v>
      </c>
      <c r="B1298" s="1" t="s">
        <v>3608</v>
      </c>
      <c r="C1298" s="1" t="s">
        <v>4383</v>
      </c>
      <c r="D1298" s="1" t="s">
        <v>5377</v>
      </c>
      <c r="F1298" s="1" t="s">
        <v>1073</v>
      </c>
      <c r="G1298" s="1" t="s">
        <v>7346</v>
      </c>
    </row>
    <row r="1299" spans="1:7" ht="15.6" x14ac:dyDescent="0.3">
      <c r="A1299" s="1" t="s">
        <v>1072</v>
      </c>
      <c r="B1299" s="1" t="s">
        <v>3040</v>
      </c>
      <c r="C1299" s="1" t="s">
        <v>4804</v>
      </c>
      <c r="D1299" s="1" t="s">
        <v>5378</v>
      </c>
      <c r="F1299" s="1" t="s">
        <v>1072</v>
      </c>
      <c r="G1299" s="1" t="s">
        <v>7347</v>
      </c>
    </row>
    <row r="1300" spans="1:7" ht="15.6" x14ac:dyDescent="0.3">
      <c r="A1300" s="1" t="s">
        <v>1071</v>
      </c>
      <c r="B1300" s="1" t="s">
        <v>3437</v>
      </c>
      <c r="C1300" s="1" t="s">
        <v>4381</v>
      </c>
      <c r="D1300" s="1" t="s">
        <v>5379</v>
      </c>
      <c r="F1300" s="1" t="s">
        <v>1071</v>
      </c>
      <c r="G1300" s="1" t="s">
        <v>7348</v>
      </c>
    </row>
    <row r="1301" spans="1:7" ht="15.6" x14ac:dyDescent="0.3">
      <c r="A1301" s="1" t="s">
        <v>1070</v>
      </c>
      <c r="B1301" s="1" t="s">
        <v>3609</v>
      </c>
      <c r="C1301" s="1" t="s">
        <v>4383</v>
      </c>
      <c r="D1301" s="1" t="s">
        <v>4422</v>
      </c>
      <c r="F1301" s="1" t="s">
        <v>1070</v>
      </c>
      <c r="G1301" s="1" t="s">
        <v>7349</v>
      </c>
    </row>
    <row r="1302" spans="1:7" ht="15.6" x14ac:dyDescent="0.3">
      <c r="A1302" s="1" t="s">
        <v>1069</v>
      </c>
      <c r="B1302" s="1" t="s">
        <v>3610</v>
      </c>
      <c r="C1302" s="1" t="s">
        <v>4383</v>
      </c>
      <c r="D1302" s="1" t="s">
        <v>5380</v>
      </c>
      <c r="F1302" s="1" t="s">
        <v>1069</v>
      </c>
      <c r="G1302" s="1" t="s">
        <v>7350</v>
      </c>
    </row>
    <row r="1303" spans="1:7" ht="15.6" x14ac:dyDescent="0.3">
      <c r="A1303" s="1" t="s">
        <v>1068</v>
      </c>
      <c r="B1303" s="1" t="s">
        <v>3611</v>
      </c>
      <c r="C1303" s="1" t="s">
        <v>4383</v>
      </c>
      <c r="D1303" s="1" t="s">
        <v>5381</v>
      </c>
      <c r="F1303" s="1" t="s">
        <v>1068</v>
      </c>
      <c r="G1303" s="1" t="s">
        <v>7351</v>
      </c>
    </row>
    <row r="1304" spans="1:7" ht="15.6" x14ac:dyDescent="0.3">
      <c r="A1304" s="1" t="s">
        <v>1067</v>
      </c>
      <c r="B1304" s="1" t="s">
        <v>3612</v>
      </c>
      <c r="C1304" s="1" t="s">
        <v>4383</v>
      </c>
      <c r="D1304" s="1" t="s">
        <v>5382</v>
      </c>
      <c r="F1304" s="1" t="s">
        <v>1067</v>
      </c>
      <c r="G1304" s="1" t="s">
        <v>7352</v>
      </c>
    </row>
    <row r="1305" spans="1:7" ht="15.6" x14ac:dyDescent="0.3">
      <c r="A1305" s="1" t="s">
        <v>1066</v>
      </c>
      <c r="B1305" s="1" t="s">
        <v>3613</v>
      </c>
      <c r="C1305" s="1" t="s">
        <v>4383</v>
      </c>
      <c r="D1305" s="1" t="s">
        <v>4589</v>
      </c>
      <c r="F1305" s="1" t="s">
        <v>1066</v>
      </c>
      <c r="G1305" s="1" t="s">
        <v>7353</v>
      </c>
    </row>
    <row r="1306" spans="1:7" ht="15.6" x14ac:dyDescent="0.3">
      <c r="A1306" s="1" t="s">
        <v>1065</v>
      </c>
      <c r="B1306" s="1" t="s">
        <v>3614</v>
      </c>
      <c r="C1306" s="1" t="s">
        <v>4383</v>
      </c>
      <c r="D1306" s="1" t="s">
        <v>4748</v>
      </c>
      <c r="F1306" s="1" t="s">
        <v>1065</v>
      </c>
      <c r="G1306" s="1" t="s">
        <v>7354</v>
      </c>
    </row>
    <row r="1307" spans="1:7" ht="15.6" x14ac:dyDescent="0.3">
      <c r="A1307" s="1" t="s">
        <v>1064</v>
      </c>
      <c r="B1307" s="1" t="s">
        <v>3615</v>
      </c>
      <c r="C1307" s="1" t="s">
        <v>4383</v>
      </c>
      <c r="D1307" s="1" t="s">
        <v>5383</v>
      </c>
      <c r="F1307" s="1" t="s">
        <v>1064</v>
      </c>
      <c r="G1307" s="1" t="s">
        <v>7355</v>
      </c>
    </row>
    <row r="1308" spans="1:7" ht="15.6" x14ac:dyDescent="0.3">
      <c r="A1308" s="1" t="s">
        <v>1063</v>
      </c>
      <c r="B1308" s="1" t="s">
        <v>3616</v>
      </c>
      <c r="C1308" s="1" t="s">
        <v>4383</v>
      </c>
      <c r="D1308" s="1" t="s">
        <v>5384</v>
      </c>
      <c r="F1308" s="1" t="s">
        <v>1063</v>
      </c>
      <c r="G1308" s="1" t="s">
        <v>7356</v>
      </c>
    </row>
    <row r="1309" spans="1:7" ht="15.6" x14ac:dyDescent="0.3">
      <c r="A1309" s="1" t="s">
        <v>1062</v>
      </c>
      <c r="B1309" s="1" t="s">
        <v>3617</v>
      </c>
      <c r="C1309" s="1" t="s">
        <v>4383</v>
      </c>
      <c r="D1309" s="1" t="s">
        <v>5082</v>
      </c>
      <c r="F1309" s="1" t="s">
        <v>1062</v>
      </c>
      <c r="G1309" s="1" t="s">
        <v>7357</v>
      </c>
    </row>
    <row r="1310" spans="1:7" ht="15.6" x14ac:dyDescent="0.3">
      <c r="A1310" s="1" t="s">
        <v>1061</v>
      </c>
      <c r="B1310" s="1" t="s">
        <v>2752</v>
      </c>
      <c r="C1310" s="1" t="s">
        <v>4383</v>
      </c>
      <c r="D1310" s="1" t="s">
        <v>4896</v>
      </c>
      <c r="F1310" s="1" t="s">
        <v>1061</v>
      </c>
      <c r="G1310" s="1" t="s">
        <v>7358</v>
      </c>
    </row>
    <row r="1311" spans="1:7" ht="15.6" x14ac:dyDescent="0.3">
      <c r="A1311" s="1" t="s">
        <v>1060</v>
      </c>
      <c r="B1311" s="1" t="s">
        <v>3618</v>
      </c>
      <c r="C1311" s="1" t="s">
        <v>4383</v>
      </c>
      <c r="D1311" s="1" t="s">
        <v>5385</v>
      </c>
      <c r="F1311" s="1" t="s">
        <v>1060</v>
      </c>
      <c r="G1311" s="1" t="s">
        <v>7359</v>
      </c>
    </row>
    <row r="1312" spans="1:7" ht="15.6" x14ac:dyDescent="0.3">
      <c r="A1312" s="1" t="s">
        <v>1059</v>
      </c>
      <c r="B1312" s="1" t="s">
        <v>3619</v>
      </c>
      <c r="C1312" s="1" t="s">
        <v>4383</v>
      </c>
      <c r="D1312" s="1" t="s">
        <v>5386</v>
      </c>
      <c r="F1312" s="1" t="s">
        <v>1059</v>
      </c>
      <c r="G1312" s="1" t="s">
        <v>7360</v>
      </c>
    </row>
    <row r="1313" spans="1:7" ht="15.6" x14ac:dyDescent="0.3">
      <c r="A1313" s="1" t="s">
        <v>1058</v>
      </c>
      <c r="B1313" s="1" t="s">
        <v>3620</v>
      </c>
      <c r="C1313" s="1" t="s">
        <v>4383</v>
      </c>
      <c r="D1313" s="1" t="s">
        <v>4735</v>
      </c>
      <c r="F1313" s="1" t="s">
        <v>1058</v>
      </c>
      <c r="G1313" s="1" t="s">
        <v>7361</v>
      </c>
    </row>
    <row r="1314" spans="1:7" ht="15.6" x14ac:dyDescent="0.3">
      <c r="A1314" s="1" t="s">
        <v>1057</v>
      </c>
      <c r="B1314" s="1" t="s">
        <v>3621</v>
      </c>
      <c r="C1314" s="1" t="s">
        <v>4381</v>
      </c>
      <c r="D1314" s="1" t="s">
        <v>5387</v>
      </c>
      <c r="F1314" s="1" t="s">
        <v>1057</v>
      </c>
      <c r="G1314" s="1" t="s">
        <v>7362</v>
      </c>
    </row>
    <row r="1315" spans="1:7" ht="15.6" x14ac:dyDescent="0.3">
      <c r="A1315" s="1" t="s">
        <v>1056</v>
      </c>
      <c r="B1315" s="1" t="s">
        <v>3622</v>
      </c>
      <c r="C1315" s="1" t="s">
        <v>4381</v>
      </c>
      <c r="D1315" s="1" t="s">
        <v>4628</v>
      </c>
      <c r="F1315" s="1" t="s">
        <v>1056</v>
      </c>
      <c r="G1315" s="1" t="s">
        <v>7363</v>
      </c>
    </row>
    <row r="1316" spans="1:7" ht="15.6" x14ac:dyDescent="0.3">
      <c r="A1316" s="1" t="s">
        <v>1055</v>
      </c>
      <c r="B1316" s="1" t="s">
        <v>3623</v>
      </c>
      <c r="C1316" s="1" t="s">
        <v>4383</v>
      </c>
      <c r="D1316" s="1" t="s">
        <v>5388</v>
      </c>
      <c r="F1316" s="1" t="s">
        <v>1055</v>
      </c>
      <c r="G1316" s="1" t="s">
        <v>7364</v>
      </c>
    </row>
    <row r="1317" spans="1:7" ht="15.6" x14ac:dyDescent="0.3">
      <c r="A1317" s="1" t="s">
        <v>1054</v>
      </c>
      <c r="B1317" s="1" t="s">
        <v>3624</v>
      </c>
      <c r="C1317" s="1" t="s">
        <v>4381</v>
      </c>
      <c r="D1317" s="1" t="s">
        <v>4808</v>
      </c>
      <c r="F1317" s="1" t="s">
        <v>1054</v>
      </c>
      <c r="G1317" s="1" t="s">
        <v>7365</v>
      </c>
    </row>
    <row r="1318" spans="1:7" ht="15.6" x14ac:dyDescent="0.3">
      <c r="A1318" s="1" t="s">
        <v>1053</v>
      </c>
      <c r="B1318" s="1" t="s">
        <v>3625</v>
      </c>
      <c r="C1318" s="1" t="s">
        <v>4381</v>
      </c>
      <c r="D1318" s="1" t="s">
        <v>5389</v>
      </c>
      <c r="F1318" s="1" t="s">
        <v>1053</v>
      </c>
      <c r="G1318" s="1" t="s">
        <v>7366</v>
      </c>
    </row>
    <row r="1319" spans="1:7" ht="15.6" x14ac:dyDescent="0.3">
      <c r="A1319" s="1" t="s">
        <v>1052</v>
      </c>
      <c r="B1319" s="1" t="s">
        <v>3626</v>
      </c>
      <c r="C1319" s="1" t="s">
        <v>4381</v>
      </c>
      <c r="D1319" s="1" t="s">
        <v>5390</v>
      </c>
      <c r="F1319" s="1" t="s">
        <v>1052</v>
      </c>
      <c r="G1319" s="1" t="s">
        <v>7367</v>
      </c>
    </row>
    <row r="1320" spans="1:7" ht="15.6" x14ac:dyDescent="0.3">
      <c r="A1320" s="1" t="s">
        <v>1051</v>
      </c>
      <c r="B1320" s="1" t="s">
        <v>3627</v>
      </c>
      <c r="C1320" s="1" t="s">
        <v>4383</v>
      </c>
      <c r="D1320" s="1" t="s">
        <v>5391</v>
      </c>
      <c r="F1320" s="1" t="s">
        <v>1051</v>
      </c>
      <c r="G1320" s="1" t="s">
        <v>7368</v>
      </c>
    </row>
    <row r="1321" spans="1:7" ht="15.6" x14ac:dyDescent="0.3">
      <c r="A1321" s="1" t="s">
        <v>1050</v>
      </c>
      <c r="B1321" s="1" t="s">
        <v>3628</v>
      </c>
      <c r="C1321" s="1" t="s">
        <v>4381</v>
      </c>
      <c r="D1321" s="1" t="s">
        <v>4386</v>
      </c>
      <c r="F1321" s="1" t="s">
        <v>1050</v>
      </c>
      <c r="G1321" s="1" t="s">
        <v>7369</v>
      </c>
    </row>
    <row r="1322" spans="1:7" ht="15.6" x14ac:dyDescent="0.3">
      <c r="A1322" s="1" t="s">
        <v>1049</v>
      </c>
      <c r="B1322" s="1" t="s">
        <v>3629</v>
      </c>
      <c r="C1322" s="1" t="s">
        <v>4383</v>
      </c>
      <c r="D1322" s="1" t="s">
        <v>5392</v>
      </c>
      <c r="F1322" s="1" t="s">
        <v>1049</v>
      </c>
      <c r="G1322" s="1" t="s">
        <v>7370</v>
      </c>
    </row>
    <row r="1323" spans="1:7" ht="15.6" x14ac:dyDescent="0.3">
      <c r="A1323" s="1" t="s">
        <v>1048</v>
      </c>
      <c r="B1323" s="1" t="s">
        <v>3630</v>
      </c>
      <c r="C1323" s="1" t="s">
        <v>4381</v>
      </c>
      <c r="D1323" s="1" t="s">
        <v>5393</v>
      </c>
      <c r="F1323" s="1" t="s">
        <v>1048</v>
      </c>
      <c r="G1323" s="1" t="s">
        <v>7371</v>
      </c>
    </row>
    <row r="1324" spans="1:7" ht="15.6" x14ac:dyDescent="0.3">
      <c r="A1324" s="1" t="s">
        <v>1047</v>
      </c>
      <c r="B1324" s="1" t="s">
        <v>3631</v>
      </c>
      <c r="C1324" s="1" t="s">
        <v>4381</v>
      </c>
      <c r="D1324" s="1" t="s">
        <v>5394</v>
      </c>
      <c r="F1324" s="1" t="s">
        <v>1047</v>
      </c>
      <c r="G1324" s="1" t="s">
        <v>7372</v>
      </c>
    </row>
    <row r="1325" spans="1:7" ht="15.6" x14ac:dyDescent="0.3">
      <c r="A1325" s="1" t="s">
        <v>1046</v>
      </c>
      <c r="B1325" s="1" t="s">
        <v>3632</v>
      </c>
      <c r="C1325" s="1" t="s">
        <v>4381</v>
      </c>
      <c r="D1325" s="1" t="s">
        <v>5395</v>
      </c>
      <c r="F1325" s="1" t="s">
        <v>1046</v>
      </c>
      <c r="G1325" s="1" t="s">
        <v>7373</v>
      </c>
    </row>
    <row r="1326" spans="1:7" ht="15.6" x14ac:dyDescent="0.3">
      <c r="A1326" s="1" t="s">
        <v>1045</v>
      </c>
      <c r="B1326" s="1" t="s">
        <v>3633</v>
      </c>
      <c r="C1326" s="1" t="s">
        <v>4381</v>
      </c>
      <c r="D1326" s="1" t="s">
        <v>4446</v>
      </c>
      <c r="F1326" s="1" t="s">
        <v>1045</v>
      </c>
      <c r="G1326" s="1" t="s">
        <v>7374</v>
      </c>
    </row>
    <row r="1327" spans="1:7" ht="15.6" x14ac:dyDescent="0.3">
      <c r="A1327" s="1" t="s">
        <v>1044</v>
      </c>
      <c r="B1327" s="1" t="s">
        <v>3634</v>
      </c>
      <c r="C1327" s="1" t="s">
        <v>4381</v>
      </c>
      <c r="D1327" s="1" t="s">
        <v>5396</v>
      </c>
      <c r="F1327" s="1" t="s">
        <v>1044</v>
      </c>
      <c r="G1327" s="1" t="s">
        <v>7375</v>
      </c>
    </row>
    <row r="1328" spans="1:7" ht="15.6" x14ac:dyDescent="0.3">
      <c r="A1328" s="1" t="s">
        <v>1043</v>
      </c>
      <c r="B1328" s="1" t="s">
        <v>3635</v>
      </c>
      <c r="C1328" s="1" t="s">
        <v>4381</v>
      </c>
      <c r="D1328" s="1" t="s">
        <v>4806</v>
      </c>
      <c r="F1328" s="1" t="s">
        <v>1043</v>
      </c>
      <c r="G1328" s="1" t="s">
        <v>7376</v>
      </c>
    </row>
    <row r="1329" spans="1:7" ht="15.6" x14ac:dyDescent="0.3">
      <c r="A1329" s="1" t="s">
        <v>1042</v>
      </c>
      <c r="B1329" s="1" t="s">
        <v>3636</v>
      </c>
      <c r="C1329" s="1" t="s">
        <v>4383</v>
      </c>
      <c r="D1329" s="1" t="s">
        <v>4740</v>
      </c>
      <c r="F1329" s="1" t="s">
        <v>1042</v>
      </c>
      <c r="G1329" s="1" t="s">
        <v>7377</v>
      </c>
    </row>
    <row r="1330" spans="1:7" ht="15.6" x14ac:dyDescent="0.3">
      <c r="A1330" s="1" t="s">
        <v>1041</v>
      </c>
      <c r="B1330" s="1" t="s">
        <v>3637</v>
      </c>
      <c r="C1330" s="1" t="s">
        <v>4804</v>
      </c>
      <c r="D1330" s="1" t="s">
        <v>5370</v>
      </c>
      <c r="F1330" s="1" t="s">
        <v>1041</v>
      </c>
      <c r="G1330" s="1" t="s">
        <v>7378</v>
      </c>
    </row>
    <row r="1331" spans="1:7" ht="15.6" x14ac:dyDescent="0.3">
      <c r="A1331" s="1" t="s">
        <v>1040</v>
      </c>
      <c r="B1331" s="1" t="s">
        <v>3638</v>
      </c>
      <c r="C1331" s="1" t="s">
        <v>4383</v>
      </c>
      <c r="D1331" s="1" t="s">
        <v>4596</v>
      </c>
      <c r="F1331" s="1" t="s">
        <v>1040</v>
      </c>
      <c r="G1331" s="1" t="s">
        <v>7379</v>
      </c>
    </row>
    <row r="1332" spans="1:7" ht="15.6" x14ac:dyDescent="0.3">
      <c r="A1332" s="1" t="s">
        <v>1039</v>
      </c>
      <c r="B1332" s="1" t="s">
        <v>3639</v>
      </c>
      <c r="C1332" s="1" t="s">
        <v>4381</v>
      </c>
      <c r="D1332" s="1" t="s">
        <v>4811</v>
      </c>
      <c r="F1332" s="1" t="s">
        <v>1039</v>
      </c>
      <c r="G1332" s="1" t="s">
        <v>7380</v>
      </c>
    </row>
    <row r="1333" spans="1:7" ht="15.6" x14ac:dyDescent="0.3">
      <c r="A1333" s="1" t="s">
        <v>1038</v>
      </c>
      <c r="B1333" s="1" t="s">
        <v>3640</v>
      </c>
      <c r="C1333" s="1" t="s">
        <v>4383</v>
      </c>
      <c r="D1333" s="1" t="s">
        <v>5397</v>
      </c>
      <c r="F1333" s="1" t="s">
        <v>1038</v>
      </c>
      <c r="G1333" s="1" t="s">
        <v>7381</v>
      </c>
    </row>
    <row r="1334" spans="1:7" ht="15.6" x14ac:dyDescent="0.3">
      <c r="A1334" s="1" t="s">
        <v>1037</v>
      </c>
      <c r="B1334" s="1" t="s">
        <v>3641</v>
      </c>
      <c r="C1334" s="1" t="s">
        <v>4804</v>
      </c>
      <c r="D1334" s="1" t="s">
        <v>5398</v>
      </c>
      <c r="F1334" s="1" t="s">
        <v>1037</v>
      </c>
      <c r="G1334" s="1" t="s">
        <v>7382</v>
      </c>
    </row>
    <row r="1335" spans="1:7" ht="15.6" x14ac:dyDescent="0.3">
      <c r="A1335" s="1" t="s">
        <v>1036</v>
      </c>
      <c r="B1335" s="1" t="s">
        <v>3642</v>
      </c>
      <c r="C1335" s="1" t="s">
        <v>4383</v>
      </c>
      <c r="D1335" s="1" t="s">
        <v>5399</v>
      </c>
      <c r="F1335" s="1" t="s">
        <v>1036</v>
      </c>
      <c r="G1335" s="1" t="s">
        <v>7383</v>
      </c>
    </row>
    <row r="1336" spans="1:7" ht="15.6" x14ac:dyDescent="0.3">
      <c r="A1336" s="1" t="s">
        <v>1035</v>
      </c>
      <c r="B1336" s="1" t="s">
        <v>3643</v>
      </c>
      <c r="C1336" s="1" t="s">
        <v>4383</v>
      </c>
      <c r="D1336" s="1" t="s">
        <v>5400</v>
      </c>
      <c r="F1336" s="1" t="s">
        <v>1035</v>
      </c>
      <c r="G1336" s="1" t="s">
        <v>7384</v>
      </c>
    </row>
    <row r="1337" spans="1:7" ht="15.6" x14ac:dyDescent="0.3">
      <c r="A1337" s="1" t="s">
        <v>1034</v>
      </c>
      <c r="B1337" s="1" t="s">
        <v>2426</v>
      </c>
      <c r="C1337" s="1" t="s">
        <v>4383</v>
      </c>
      <c r="D1337" s="1" t="s">
        <v>5401</v>
      </c>
      <c r="F1337" s="1" t="s">
        <v>1034</v>
      </c>
      <c r="G1337" s="1" t="s">
        <v>7385</v>
      </c>
    </row>
    <row r="1338" spans="1:7" ht="15.6" x14ac:dyDescent="0.3">
      <c r="A1338" s="1" t="s">
        <v>1033</v>
      </c>
      <c r="B1338" s="1" t="s">
        <v>3644</v>
      </c>
      <c r="C1338" s="1" t="s">
        <v>4383</v>
      </c>
      <c r="D1338" s="1" t="s">
        <v>5402</v>
      </c>
      <c r="F1338" s="1" t="s">
        <v>1033</v>
      </c>
      <c r="G1338" s="1" t="s">
        <v>7386</v>
      </c>
    </row>
    <row r="1339" spans="1:7" ht="15.6" x14ac:dyDescent="0.3">
      <c r="A1339" s="1" t="s">
        <v>1032</v>
      </c>
      <c r="B1339" s="1" t="s">
        <v>2495</v>
      </c>
      <c r="C1339" s="1" t="s">
        <v>4804</v>
      </c>
      <c r="D1339" s="1" t="s">
        <v>4877</v>
      </c>
      <c r="F1339" s="1" t="s">
        <v>1032</v>
      </c>
      <c r="G1339" s="1" t="s">
        <v>7387</v>
      </c>
    </row>
    <row r="1340" spans="1:7" ht="15.6" x14ac:dyDescent="0.3">
      <c r="A1340" s="1" t="s">
        <v>1031</v>
      </c>
      <c r="B1340" s="1" t="s">
        <v>3645</v>
      </c>
      <c r="C1340" s="1" t="s">
        <v>4383</v>
      </c>
      <c r="D1340" s="1" t="s">
        <v>4531</v>
      </c>
      <c r="F1340" s="1" t="s">
        <v>1031</v>
      </c>
      <c r="G1340" s="1" t="s">
        <v>7388</v>
      </c>
    </row>
    <row r="1341" spans="1:7" ht="15.6" x14ac:dyDescent="0.3">
      <c r="A1341" s="1" t="s">
        <v>1030</v>
      </c>
      <c r="B1341" s="1" t="s">
        <v>3646</v>
      </c>
      <c r="C1341" s="1" t="s">
        <v>4383</v>
      </c>
      <c r="D1341" s="1" t="s">
        <v>5403</v>
      </c>
      <c r="F1341" s="1" t="s">
        <v>1030</v>
      </c>
      <c r="G1341" s="1" t="s">
        <v>7389</v>
      </c>
    </row>
    <row r="1342" spans="1:7" ht="15.6" x14ac:dyDescent="0.3">
      <c r="A1342" s="1" t="s">
        <v>1029</v>
      </c>
      <c r="B1342" s="1" t="s">
        <v>3647</v>
      </c>
      <c r="C1342" s="1" t="s">
        <v>4804</v>
      </c>
      <c r="D1342" s="1" t="s">
        <v>4899</v>
      </c>
      <c r="F1342" s="1" t="s">
        <v>1029</v>
      </c>
      <c r="G1342" s="1" t="s">
        <v>7390</v>
      </c>
    </row>
    <row r="1343" spans="1:7" ht="15.6" x14ac:dyDescent="0.3">
      <c r="A1343" s="1" t="s">
        <v>1028</v>
      </c>
      <c r="B1343" s="1" t="s">
        <v>3648</v>
      </c>
      <c r="C1343" s="1" t="s">
        <v>4381</v>
      </c>
      <c r="D1343" s="1" t="s">
        <v>5404</v>
      </c>
      <c r="F1343" s="1" t="s">
        <v>1028</v>
      </c>
      <c r="G1343" s="1" t="s">
        <v>7391</v>
      </c>
    </row>
    <row r="1344" spans="1:7" ht="15.6" x14ac:dyDescent="0.3">
      <c r="A1344" s="1" t="s">
        <v>1027</v>
      </c>
      <c r="B1344" s="1" t="s">
        <v>3649</v>
      </c>
      <c r="C1344" s="1" t="s">
        <v>4804</v>
      </c>
      <c r="D1344" s="1" t="s">
        <v>5405</v>
      </c>
      <c r="F1344" s="1" t="s">
        <v>1027</v>
      </c>
      <c r="G1344" s="1" t="s">
        <v>7392</v>
      </c>
    </row>
    <row r="1345" spans="1:7" ht="15.6" x14ac:dyDescent="0.3">
      <c r="A1345" s="1" t="s">
        <v>1026</v>
      </c>
      <c r="B1345" s="1" t="s">
        <v>3650</v>
      </c>
      <c r="C1345" s="1" t="s">
        <v>4381</v>
      </c>
      <c r="D1345" s="1" t="s">
        <v>4756</v>
      </c>
      <c r="F1345" s="1" t="s">
        <v>1026</v>
      </c>
      <c r="G1345" s="1" t="s">
        <v>7393</v>
      </c>
    </row>
    <row r="1346" spans="1:7" ht="15.6" x14ac:dyDescent="0.3">
      <c r="A1346" s="1" t="s">
        <v>1025</v>
      </c>
      <c r="B1346" s="1" t="s">
        <v>3651</v>
      </c>
      <c r="C1346" s="1" t="s">
        <v>4383</v>
      </c>
      <c r="D1346" s="1" t="s">
        <v>4479</v>
      </c>
      <c r="F1346" s="1" t="s">
        <v>1025</v>
      </c>
      <c r="G1346" s="1" t="s">
        <v>7394</v>
      </c>
    </row>
    <row r="1347" spans="1:7" ht="15.6" x14ac:dyDescent="0.3">
      <c r="A1347" s="1" t="s">
        <v>1024</v>
      </c>
      <c r="B1347" s="1" t="s">
        <v>3652</v>
      </c>
      <c r="C1347" s="1" t="s">
        <v>4381</v>
      </c>
      <c r="D1347" s="1" t="s">
        <v>5406</v>
      </c>
      <c r="F1347" s="1" t="s">
        <v>1024</v>
      </c>
      <c r="G1347" s="1" t="s">
        <v>7395</v>
      </c>
    </row>
    <row r="1348" spans="1:7" ht="15.6" x14ac:dyDescent="0.3">
      <c r="A1348" s="1" t="s">
        <v>1023</v>
      </c>
      <c r="B1348" s="1" t="s">
        <v>3653</v>
      </c>
      <c r="C1348" s="1" t="s">
        <v>4383</v>
      </c>
      <c r="D1348" s="1" t="s">
        <v>4554</v>
      </c>
      <c r="F1348" s="1" t="s">
        <v>1023</v>
      </c>
      <c r="G1348" s="1" t="s">
        <v>7396</v>
      </c>
    </row>
    <row r="1349" spans="1:7" ht="15.6" x14ac:dyDescent="0.3">
      <c r="A1349" s="1" t="s">
        <v>1022</v>
      </c>
      <c r="B1349" s="1" t="s">
        <v>3654</v>
      </c>
      <c r="C1349" s="1" t="s">
        <v>4381</v>
      </c>
      <c r="D1349" s="1" t="s">
        <v>5407</v>
      </c>
      <c r="F1349" s="1" t="s">
        <v>1022</v>
      </c>
      <c r="G1349" s="1" t="s">
        <v>7397</v>
      </c>
    </row>
    <row r="1350" spans="1:7" ht="15.6" x14ac:dyDescent="0.3">
      <c r="A1350" s="1" t="s">
        <v>1021</v>
      </c>
      <c r="B1350" s="1" t="s">
        <v>3655</v>
      </c>
      <c r="C1350" s="1" t="s">
        <v>4804</v>
      </c>
      <c r="D1350" s="1" t="s">
        <v>4757</v>
      </c>
      <c r="F1350" s="1" t="s">
        <v>1021</v>
      </c>
      <c r="G1350" s="1" t="s">
        <v>7398</v>
      </c>
    </row>
    <row r="1351" spans="1:7" ht="15.6" x14ac:dyDescent="0.3">
      <c r="A1351" s="1" t="s">
        <v>1020</v>
      </c>
      <c r="B1351" s="1" t="s">
        <v>3656</v>
      </c>
      <c r="C1351" s="1" t="s">
        <v>4383</v>
      </c>
      <c r="D1351" s="1" t="s">
        <v>5408</v>
      </c>
      <c r="F1351" s="1" t="s">
        <v>1020</v>
      </c>
      <c r="G1351" s="1" t="s">
        <v>7399</v>
      </c>
    </row>
    <row r="1352" spans="1:7" ht="15.6" x14ac:dyDescent="0.3">
      <c r="A1352" s="1" t="s">
        <v>1019</v>
      </c>
      <c r="B1352" s="1" t="s">
        <v>2735</v>
      </c>
      <c r="C1352" s="1" t="s">
        <v>4381</v>
      </c>
      <c r="D1352" s="1" t="s">
        <v>5409</v>
      </c>
      <c r="F1352" s="1" t="s">
        <v>1019</v>
      </c>
      <c r="G1352" s="1" t="s">
        <v>7400</v>
      </c>
    </row>
    <row r="1353" spans="1:7" ht="15.6" x14ac:dyDescent="0.3">
      <c r="A1353" s="1" t="s">
        <v>1018</v>
      </c>
      <c r="B1353" s="1" t="s">
        <v>3657</v>
      </c>
      <c r="C1353" s="1" t="s">
        <v>4383</v>
      </c>
      <c r="D1353" s="1" t="s">
        <v>4727</v>
      </c>
      <c r="F1353" s="1" t="s">
        <v>1018</v>
      </c>
      <c r="G1353" s="1" t="s">
        <v>7401</v>
      </c>
    </row>
    <row r="1354" spans="1:7" ht="15.6" x14ac:dyDescent="0.3">
      <c r="A1354" s="1" t="s">
        <v>1017</v>
      </c>
      <c r="B1354" s="1" t="s">
        <v>3658</v>
      </c>
      <c r="C1354" s="1" t="s">
        <v>4381</v>
      </c>
      <c r="D1354" s="1" t="s">
        <v>5410</v>
      </c>
      <c r="F1354" s="1" t="s">
        <v>1017</v>
      </c>
      <c r="G1354" s="1" t="s">
        <v>7402</v>
      </c>
    </row>
    <row r="1355" spans="1:7" ht="15.6" x14ac:dyDescent="0.3">
      <c r="A1355" s="1" t="s">
        <v>1016</v>
      </c>
      <c r="B1355" s="1" t="s">
        <v>2777</v>
      </c>
      <c r="C1355" s="1" t="s">
        <v>4381</v>
      </c>
      <c r="D1355" s="1" t="s">
        <v>5411</v>
      </c>
      <c r="F1355" s="1" t="s">
        <v>1016</v>
      </c>
      <c r="G1355" s="1" t="s">
        <v>7403</v>
      </c>
    </row>
    <row r="1356" spans="1:7" ht="15.6" x14ac:dyDescent="0.3">
      <c r="A1356" s="1" t="s">
        <v>1015</v>
      </c>
      <c r="B1356" s="1" t="s">
        <v>3513</v>
      </c>
      <c r="C1356" s="1" t="s">
        <v>4381</v>
      </c>
      <c r="D1356" s="1" t="s">
        <v>5412</v>
      </c>
      <c r="F1356" s="1" t="s">
        <v>1015</v>
      </c>
      <c r="G1356" s="1" t="s">
        <v>7404</v>
      </c>
    </row>
    <row r="1357" spans="1:7" ht="15.6" x14ac:dyDescent="0.3">
      <c r="A1357" s="1" t="s">
        <v>1014</v>
      </c>
      <c r="B1357" s="1" t="s">
        <v>3659</v>
      </c>
      <c r="C1357" s="1" t="s">
        <v>4381</v>
      </c>
      <c r="D1357" s="1" t="s">
        <v>5413</v>
      </c>
      <c r="F1357" s="1" t="s">
        <v>1014</v>
      </c>
      <c r="G1357" s="1" t="s">
        <v>7405</v>
      </c>
    </row>
    <row r="1358" spans="1:7" ht="15.6" x14ac:dyDescent="0.3">
      <c r="A1358" s="1" t="s">
        <v>1013</v>
      </c>
      <c r="B1358" s="1" t="s">
        <v>3660</v>
      </c>
      <c r="C1358" s="1" t="s">
        <v>4381</v>
      </c>
      <c r="D1358" s="1" t="s">
        <v>5414</v>
      </c>
      <c r="F1358" s="1" t="s">
        <v>1013</v>
      </c>
      <c r="G1358" s="1" t="s">
        <v>7406</v>
      </c>
    </row>
    <row r="1359" spans="1:7" ht="15.6" x14ac:dyDescent="0.3">
      <c r="A1359" s="1" t="s">
        <v>1012</v>
      </c>
      <c r="B1359" s="1" t="s">
        <v>3661</v>
      </c>
      <c r="C1359" s="1" t="s">
        <v>4383</v>
      </c>
      <c r="D1359" s="1" t="s">
        <v>4894</v>
      </c>
      <c r="F1359" s="1" t="s">
        <v>1012</v>
      </c>
      <c r="G1359" s="1" t="s">
        <v>7407</v>
      </c>
    </row>
    <row r="1360" spans="1:7" ht="15.6" x14ac:dyDescent="0.3">
      <c r="A1360" s="1" t="s">
        <v>1011</v>
      </c>
      <c r="B1360" s="1" t="s">
        <v>3662</v>
      </c>
      <c r="C1360" s="1" t="s">
        <v>4381</v>
      </c>
      <c r="D1360" s="1" t="s">
        <v>5415</v>
      </c>
      <c r="F1360" s="1" t="s">
        <v>1011</v>
      </c>
      <c r="G1360" s="1" t="s">
        <v>7408</v>
      </c>
    </row>
    <row r="1361" spans="1:7" ht="15.6" x14ac:dyDescent="0.3">
      <c r="A1361" s="1" t="s">
        <v>1010</v>
      </c>
      <c r="B1361" s="1" t="s">
        <v>2566</v>
      </c>
      <c r="C1361" s="1" t="s">
        <v>4381</v>
      </c>
      <c r="D1361" s="1" t="s">
        <v>5416</v>
      </c>
      <c r="F1361" s="1" t="s">
        <v>1010</v>
      </c>
      <c r="G1361" s="1" t="s">
        <v>7409</v>
      </c>
    </row>
    <row r="1362" spans="1:7" ht="15.6" x14ac:dyDescent="0.3">
      <c r="A1362" s="1" t="s">
        <v>1009</v>
      </c>
      <c r="B1362" s="1" t="s">
        <v>3663</v>
      </c>
      <c r="C1362" s="1" t="s">
        <v>4383</v>
      </c>
      <c r="D1362" s="1" t="s">
        <v>5417</v>
      </c>
      <c r="F1362" s="1" t="s">
        <v>1009</v>
      </c>
      <c r="G1362" s="1" t="s">
        <v>7410</v>
      </c>
    </row>
    <row r="1363" spans="1:7" ht="15.6" x14ac:dyDescent="0.3">
      <c r="A1363" s="1" t="s">
        <v>1008</v>
      </c>
      <c r="B1363" s="1" t="s">
        <v>3665</v>
      </c>
      <c r="C1363" s="1" t="s">
        <v>4383</v>
      </c>
      <c r="D1363" s="1" t="s">
        <v>5418</v>
      </c>
      <c r="F1363" s="1" t="s">
        <v>1008</v>
      </c>
      <c r="G1363" s="1" t="s">
        <v>7411</v>
      </c>
    </row>
    <row r="1364" spans="1:7" ht="15.6" x14ac:dyDescent="0.3">
      <c r="A1364" s="1" t="s">
        <v>1007</v>
      </c>
      <c r="B1364" s="1" t="s">
        <v>3198</v>
      </c>
      <c r="C1364" s="1" t="s">
        <v>4383</v>
      </c>
      <c r="D1364" s="1" t="s">
        <v>4862</v>
      </c>
      <c r="F1364" s="1" t="s">
        <v>1007</v>
      </c>
      <c r="G1364" s="1" t="s">
        <v>7412</v>
      </c>
    </row>
    <row r="1365" spans="1:7" ht="15.6" x14ac:dyDescent="0.3">
      <c r="A1365" s="1" t="s">
        <v>1006</v>
      </c>
      <c r="B1365" s="1" t="s">
        <v>3666</v>
      </c>
      <c r="C1365" s="1" t="s">
        <v>4381</v>
      </c>
      <c r="D1365" s="1" t="s">
        <v>5419</v>
      </c>
      <c r="F1365" s="1" t="s">
        <v>1006</v>
      </c>
      <c r="G1365" s="1" t="s">
        <v>7413</v>
      </c>
    </row>
    <row r="1366" spans="1:7" ht="15.6" x14ac:dyDescent="0.3">
      <c r="A1366" s="1" t="s">
        <v>1005</v>
      </c>
      <c r="B1366" s="1" t="s">
        <v>3667</v>
      </c>
      <c r="C1366" s="1" t="s">
        <v>4381</v>
      </c>
      <c r="D1366" s="1" t="s">
        <v>4406</v>
      </c>
      <c r="F1366" s="1" t="s">
        <v>1005</v>
      </c>
      <c r="G1366" s="1" t="s">
        <v>7414</v>
      </c>
    </row>
    <row r="1367" spans="1:7" ht="15.6" x14ac:dyDescent="0.3">
      <c r="A1367" s="1" t="s">
        <v>1004</v>
      </c>
      <c r="B1367" s="1" t="s">
        <v>3668</v>
      </c>
      <c r="C1367" s="1" t="s">
        <v>4804</v>
      </c>
      <c r="D1367" s="1" t="s">
        <v>5420</v>
      </c>
      <c r="F1367" s="1" t="s">
        <v>1004</v>
      </c>
      <c r="G1367" s="1" t="s">
        <v>7415</v>
      </c>
    </row>
    <row r="1368" spans="1:7" ht="15.6" x14ac:dyDescent="0.3">
      <c r="A1368" s="1" t="s">
        <v>1003</v>
      </c>
      <c r="B1368" s="1" t="s">
        <v>3669</v>
      </c>
      <c r="C1368" s="1" t="s">
        <v>4381</v>
      </c>
      <c r="D1368" s="1" t="s">
        <v>5421</v>
      </c>
      <c r="F1368" s="1" t="s">
        <v>1003</v>
      </c>
      <c r="G1368" s="1" t="s">
        <v>7416</v>
      </c>
    </row>
    <row r="1369" spans="1:7" ht="15.6" x14ac:dyDescent="0.3">
      <c r="A1369" s="1" t="s">
        <v>1002</v>
      </c>
      <c r="B1369" s="1" t="s">
        <v>2484</v>
      </c>
      <c r="C1369" s="1" t="s">
        <v>4383</v>
      </c>
      <c r="D1369" s="1" t="s">
        <v>4479</v>
      </c>
      <c r="F1369" s="1" t="s">
        <v>1002</v>
      </c>
      <c r="G1369" s="1" t="s">
        <v>7417</v>
      </c>
    </row>
    <row r="1370" spans="1:7" ht="15.6" x14ac:dyDescent="0.3">
      <c r="A1370" s="1" t="s">
        <v>1001</v>
      </c>
      <c r="B1370" s="1" t="s">
        <v>3670</v>
      </c>
      <c r="C1370" s="1" t="s">
        <v>4383</v>
      </c>
      <c r="D1370" s="1" t="s">
        <v>5422</v>
      </c>
      <c r="F1370" s="1" t="s">
        <v>1001</v>
      </c>
      <c r="G1370" s="1" t="s">
        <v>7418</v>
      </c>
    </row>
    <row r="1371" spans="1:7" ht="15.6" x14ac:dyDescent="0.3">
      <c r="A1371" s="1" t="s">
        <v>1000</v>
      </c>
      <c r="B1371" s="1" t="s">
        <v>3671</v>
      </c>
      <c r="C1371" s="1" t="s">
        <v>4383</v>
      </c>
      <c r="D1371" s="1" t="s">
        <v>5423</v>
      </c>
      <c r="F1371" s="1" t="s">
        <v>1000</v>
      </c>
      <c r="G1371" s="1" t="s">
        <v>7419</v>
      </c>
    </row>
    <row r="1372" spans="1:7" ht="15.6" x14ac:dyDescent="0.3">
      <c r="A1372" s="1" t="s">
        <v>999</v>
      </c>
      <c r="B1372" s="1" t="s">
        <v>3672</v>
      </c>
      <c r="C1372" s="1" t="s">
        <v>4381</v>
      </c>
      <c r="D1372" s="1" t="s">
        <v>5424</v>
      </c>
      <c r="F1372" s="1" t="s">
        <v>999</v>
      </c>
      <c r="G1372" s="1" t="s">
        <v>7420</v>
      </c>
    </row>
    <row r="1373" spans="1:7" ht="15.6" x14ac:dyDescent="0.3">
      <c r="A1373" s="1" t="s">
        <v>998</v>
      </c>
      <c r="B1373" s="1" t="s">
        <v>3673</v>
      </c>
      <c r="C1373" s="1" t="s">
        <v>4381</v>
      </c>
      <c r="D1373" s="1" t="s">
        <v>5425</v>
      </c>
      <c r="F1373" s="1" t="s">
        <v>998</v>
      </c>
      <c r="G1373" s="1" t="s">
        <v>7421</v>
      </c>
    </row>
    <row r="1374" spans="1:7" ht="15.6" x14ac:dyDescent="0.3">
      <c r="A1374" s="1" t="s">
        <v>997</v>
      </c>
      <c r="B1374" s="1" t="s">
        <v>2614</v>
      </c>
      <c r="C1374" s="1" t="s">
        <v>4383</v>
      </c>
      <c r="D1374" s="1" t="s">
        <v>5426</v>
      </c>
      <c r="F1374" s="1" t="s">
        <v>997</v>
      </c>
      <c r="G1374" s="1" t="s">
        <v>7422</v>
      </c>
    </row>
    <row r="1375" spans="1:7" ht="15.6" x14ac:dyDescent="0.3">
      <c r="A1375" s="1" t="s">
        <v>996</v>
      </c>
      <c r="B1375" s="1" t="s">
        <v>3674</v>
      </c>
      <c r="C1375" s="1" t="s">
        <v>4383</v>
      </c>
      <c r="D1375" s="1" t="s">
        <v>5427</v>
      </c>
      <c r="F1375" s="1" t="s">
        <v>996</v>
      </c>
      <c r="G1375" s="1" t="s">
        <v>7423</v>
      </c>
    </row>
    <row r="1376" spans="1:7" ht="15.6" x14ac:dyDescent="0.3">
      <c r="A1376" s="1" t="s">
        <v>995</v>
      </c>
      <c r="B1376" s="1" t="s">
        <v>2960</v>
      </c>
      <c r="C1376" s="1" t="s">
        <v>4804</v>
      </c>
      <c r="D1376" s="1" t="s">
        <v>5428</v>
      </c>
      <c r="F1376" s="1" t="s">
        <v>995</v>
      </c>
      <c r="G1376" s="1" t="s">
        <v>7424</v>
      </c>
    </row>
    <row r="1377" spans="1:7" ht="15.6" x14ac:dyDescent="0.3">
      <c r="A1377" s="1" t="s">
        <v>994</v>
      </c>
      <c r="B1377" s="1" t="s">
        <v>3675</v>
      </c>
      <c r="C1377" s="1" t="s">
        <v>4383</v>
      </c>
      <c r="D1377" s="1" t="s">
        <v>5429</v>
      </c>
      <c r="F1377" s="1" t="s">
        <v>994</v>
      </c>
      <c r="G1377" s="1" t="s">
        <v>7425</v>
      </c>
    </row>
    <row r="1378" spans="1:7" ht="15.6" x14ac:dyDescent="0.3">
      <c r="A1378" s="1" t="s">
        <v>993</v>
      </c>
      <c r="B1378" s="1" t="s">
        <v>3676</v>
      </c>
      <c r="C1378" s="1" t="s">
        <v>4383</v>
      </c>
      <c r="D1378" s="1" t="s">
        <v>4705</v>
      </c>
      <c r="F1378" s="1" t="s">
        <v>993</v>
      </c>
      <c r="G1378" s="1" t="s">
        <v>7426</v>
      </c>
    </row>
    <row r="1379" spans="1:7" ht="15.6" x14ac:dyDescent="0.3">
      <c r="A1379" s="1" t="s">
        <v>992</v>
      </c>
      <c r="B1379" s="1" t="s">
        <v>3677</v>
      </c>
      <c r="C1379" s="1" t="s">
        <v>4381</v>
      </c>
      <c r="D1379" s="1" t="s">
        <v>5430</v>
      </c>
      <c r="F1379" s="1" t="s">
        <v>992</v>
      </c>
      <c r="G1379" s="1" t="s">
        <v>7427</v>
      </c>
    </row>
    <row r="1380" spans="1:7" ht="15.6" x14ac:dyDescent="0.3">
      <c r="A1380" s="1" t="s">
        <v>991</v>
      </c>
      <c r="B1380" s="1" t="s">
        <v>3678</v>
      </c>
      <c r="C1380" s="1" t="s">
        <v>4383</v>
      </c>
      <c r="D1380" s="1" t="s">
        <v>4447</v>
      </c>
      <c r="F1380" s="1" t="s">
        <v>991</v>
      </c>
      <c r="G1380" s="1" t="s">
        <v>7428</v>
      </c>
    </row>
    <row r="1381" spans="1:7" ht="15.6" x14ac:dyDescent="0.3">
      <c r="A1381" s="1" t="s">
        <v>990</v>
      </c>
      <c r="B1381" s="1" t="s">
        <v>2507</v>
      </c>
      <c r="C1381" s="1" t="s">
        <v>4383</v>
      </c>
      <c r="D1381" s="1" t="s">
        <v>4578</v>
      </c>
      <c r="F1381" s="1" t="s">
        <v>990</v>
      </c>
      <c r="G1381" s="1" t="s">
        <v>7429</v>
      </c>
    </row>
    <row r="1382" spans="1:7" ht="15.6" x14ac:dyDescent="0.3">
      <c r="A1382" s="1" t="s">
        <v>989</v>
      </c>
      <c r="B1382" s="1" t="s">
        <v>3679</v>
      </c>
      <c r="C1382" s="1" t="s">
        <v>4383</v>
      </c>
      <c r="D1382" s="1" t="s">
        <v>5431</v>
      </c>
      <c r="F1382" s="1" t="s">
        <v>989</v>
      </c>
      <c r="G1382" s="1" t="s">
        <v>7430</v>
      </c>
    </row>
    <row r="1383" spans="1:7" ht="15.6" x14ac:dyDescent="0.3">
      <c r="A1383" s="1" t="s">
        <v>988</v>
      </c>
      <c r="B1383" s="1" t="s">
        <v>3680</v>
      </c>
      <c r="C1383" s="1" t="s">
        <v>4381</v>
      </c>
      <c r="D1383" s="1" t="s">
        <v>4833</v>
      </c>
      <c r="F1383" s="1" t="s">
        <v>988</v>
      </c>
      <c r="G1383" s="1" t="s">
        <v>7431</v>
      </c>
    </row>
    <row r="1384" spans="1:7" ht="15.6" x14ac:dyDescent="0.3">
      <c r="A1384" s="1" t="s">
        <v>987</v>
      </c>
      <c r="B1384" s="1" t="s">
        <v>3043</v>
      </c>
      <c r="C1384" s="1" t="s">
        <v>4383</v>
      </c>
      <c r="D1384" s="1" t="s">
        <v>5210</v>
      </c>
      <c r="F1384" s="1" t="s">
        <v>987</v>
      </c>
      <c r="G1384" s="1" t="s">
        <v>7432</v>
      </c>
    </row>
    <row r="1385" spans="1:7" ht="15.6" x14ac:dyDescent="0.3">
      <c r="A1385" s="1" t="s">
        <v>986</v>
      </c>
      <c r="B1385" s="1" t="s">
        <v>3681</v>
      </c>
      <c r="C1385" s="1" t="s">
        <v>4383</v>
      </c>
      <c r="D1385" s="1" t="s">
        <v>5432</v>
      </c>
      <c r="F1385" s="1" t="s">
        <v>986</v>
      </c>
      <c r="G1385" s="1" t="s">
        <v>7433</v>
      </c>
    </row>
    <row r="1386" spans="1:7" ht="15.6" x14ac:dyDescent="0.3">
      <c r="A1386" s="1" t="s">
        <v>985</v>
      </c>
      <c r="B1386" s="1" t="s">
        <v>2714</v>
      </c>
      <c r="C1386" s="1" t="s">
        <v>4381</v>
      </c>
      <c r="D1386" s="1" t="s">
        <v>5433</v>
      </c>
      <c r="F1386" s="1" t="s">
        <v>985</v>
      </c>
      <c r="G1386" s="1" t="s">
        <v>7434</v>
      </c>
    </row>
    <row r="1387" spans="1:7" ht="15.6" x14ac:dyDescent="0.3">
      <c r="A1387" s="1" t="s">
        <v>984</v>
      </c>
      <c r="B1387" s="1" t="s">
        <v>3682</v>
      </c>
      <c r="C1387" s="1" t="s">
        <v>4383</v>
      </c>
      <c r="D1387" s="1" t="s">
        <v>5434</v>
      </c>
      <c r="F1387" s="1" t="s">
        <v>984</v>
      </c>
      <c r="G1387" s="1" t="s">
        <v>7435</v>
      </c>
    </row>
    <row r="1388" spans="1:7" ht="15.6" x14ac:dyDescent="0.3">
      <c r="A1388" s="1" t="s">
        <v>983</v>
      </c>
      <c r="B1388" s="1" t="s">
        <v>3359</v>
      </c>
      <c r="C1388" s="1" t="s">
        <v>4383</v>
      </c>
      <c r="D1388" s="1" t="s">
        <v>5435</v>
      </c>
      <c r="F1388" s="1" t="s">
        <v>983</v>
      </c>
      <c r="G1388" s="1" t="s">
        <v>7436</v>
      </c>
    </row>
    <row r="1389" spans="1:7" ht="15.6" x14ac:dyDescent="0.3">
      <c r="A1389" s="1" t="s">
        <v>982</v>
      </c>
      <c r="B1389" s="1" t="s">
        <v>3683</v>
      </c>
      <c r="C1389" s="1" t="s">
        <v>4381</v>
      </c>
      <c r="D1389" s="1" t="s">
        <v>5436</v>
      </c>
      <c r="F1389" s="1" t="s">
        <v>982</v>
      </c>
      <c r="G1389" s="1" t="s">
        <v>7437</v>
      </c>
    </row>
    <row r="1390" spans="1:7" ht="15.6" x14ac:dyDescent="0.3">
      <c r="A1390" s="1" t="s">
        <v>981</v>
      </c>
      <c r="B1390" s="1" t="s">
        <v>3684</v>
      </c>
      <c r="C1390" s="1" t="s">
        <v>4383</v>
      </c>
      <c r="D1390" s="1" t="s">
        <v>4395</v>
      </c>
      <c r="F1390" s="1" t="s">
        <v>981</v>
      </c>
      <c r="G1390" s="1" t="s">
        <v>7438</v>
      </c>
    </row>
    <row r="1391" spans="1:7" ht="15.6" x14ac:dyDescent="0.3">
      <c r="A1391" s="1" t="s">
        <v>980</v>
      </c>
      <c r="B1391" s="1" t="s">
        <v>3685</v>
      </c>
      <c r="C1391" s="1" t="s">
        <v>4383</v>
      </c>
      <c r="D1391" s="1" t="s">
        <v>4788</v>
      </c>
      <c r="F1391" s="1" t="s">
        <v>980</v>
      </c>
      <c r="G1391" s="1" t="s">
        <v>7439</v>
      </c>
    </row>
    <row r="1392" spans="1:7" ht="15.6" x14ac:dyDescent="0.3">
      <c r="A1392" s="1" t="s">
        <v>979</v>
      </c>
      <c r="B1392" s="1" t="s">
        <v>2421</v>
      </c>
      <c r="C1392" s="1" t="s">
        <v>4383</v>
      </c>
      <c r="D1392" s="1" t="s">
        <v>5437</v>
      </c>
      <c r="F1392" s="1" t="s">
        <v>979</v>
      </c>
      <c r="G1392" s="1" t="s">
        <v>7440</v>
      </c>
    </row>
    <row r="1393" spans="1:7" ht="15.6" x14ac:dyDescent="0.3">
      <c r="A1393" s="1" t="s">
        <v>978</v>
      </c>
      <c r="B1393" s="1" t="s">
        <v>3686</v>
      </c>
      <c r="C1393" s="1" t="s">
        <v>4383</v>
      </c>
      <c r="D1393" s="1" t="s">
        <v>4530</v>
      </c>
      <c r="F1393" s="1" t="s">
        <v>978</v>
      </c>
      <c r="G1393" s="1" t="s">
        <v>7441</v>
      </c>
    </row>
    <row r="1394" spans="1:7" ht="15.6" x14ac:dyDescent="0.3">
      <c r="A1394" s="1" t="s">
        <v>977</v>
      </c>
      <c r="B1394" s="1" t="s">
        <v>3687</v>
      </c>
      <c r="C1394" s="1" t="s">
        <v>4381</v>
      </c>
      <c r="D1394" s="1" t="s">
        <v>5438</v>
      </c>
      <c r="F1394" s="1" t="s">
        <v>977</v>
      </c>
      <c r="G1394" s="1" t="s">
        <v>7442</v>
      </c>
    </row>
    <row r="1395" spans="1:7" ht="15.6" x14ac:dyDescent="0.3">
      <c r="A1395" s="1" t="s">
        <v>976</v>
      </c>
      <c r="B1395" s="1" t="s">
        <v>3688</v>
      </c>
      <c r="C1395" s="1" t="s">
        <v>4381</v>
      </c>
      <c r="D1395" s="1" t="s">
        <v>5439</v>
      </c>
      <c r="F1395" s="1" t="s">
        <v>976</v>
      </c>
      <c r="G1395" s="1" t="s">
        <v>7443</v>
      </c>
    </row>
    <row r="1396" spans="1:7" ht="15.6" x14ac:dyDescent="0.3">
      <c r="A1396" s="1" t="s">
        <v>975</v>
      </c>
      <c r="B1396" s="1" t="s">
        <v>3689</v>
      </c>
      <c r="C1396" s="1" t="s">
        <v>4383</v>
      </c>
      <c r="D1396" s="1" t="s">
        <v>4479</v>
      </c>
      <c r="F1396" s="1" t="s">
        <v>975</v>
      </c>
      <c r="G1396" s="1" t="s">
        <v>7444</v>
      </c>
    </row>
    <row r="1397" spans="1:7" ht="15.6" x14ac:dyDescent="0.3">
      <c r="A1397" s="1" t="s">
        <v>974</v>
      </c>
      <c r="B1397" s="1" t="s">
        <v>3690</v>
      </c>
      <c r="C1397" s="1" t="s">
        <v>4383</v>
      </c>
      <c r="D1397" s="1" t="s">
        <v>4479</v>
      </c>
      <c r="F1397" s="1" t="s">
        <v>974</v>
      </c>
      <c r="G1397" s="1" t="s">
        <v>7445</v>
      </c>
    </row>
    <row r="1398" spans="1:7" ht="15.6" x14ac:dyDescent="0.3">
      <c r="A1398" s="1" t="s">
        <v>973</v>
      </c>
      <c r="B1398" s="1" t="s">
        <v>3691</v>
      </c>
      <c r="C1398" s="1" t="s">
        <v>4381</v>
      </c>
      <c r="D1398" s="1" t="s">
        <v>5440</v>
      </c>
      <c r="F1398" s="1" t="s">
        <v>973</v>
      </c>
      <c r="G1398" s="1" t="s">
        <v>7446</v>
      </c>
    </row>
    <row r="1399" spans="1:7" ht="15.6" x14ac:dyDescent="0.3">
      <c r="A1399" s="1" t="s">
        <v>972</v>
      </c>
      <c r="B1399" s="1" t="s">
        <v>3692</v>
      </c>
      <c r="C1399" s="1" t="s">
        <v>4804</v>
      </c>
      <c r="D1399" s="1" t="s">
        <v>5441</v>
      </c>
      <c r="F1399" s="1" t="s">
        <v>972</v>
      </c>
      <c r="G1399" s="1" t="s">
        <v>7447</v>
      </c>
    </row>
    <row r="1400" spans="1:7" ht="15.6" x14ac:dyDescent="0.3">
      <c r="A1400" s="1" t="s">
        <v>971</v>
      </c>
      <c r="B1400" s="1" t="s">
        <v>3693</v>
      </c>
      <c r="C1400" s="1" t="s">
        <v>4381</v>
      </c>
      <c r="D1400" s="1" t="s">
        <v>4613</v>
      </c>
      <c r="F1400" s="1" t="s">
        <v>971</v>
      </c>
      <c r="G1400" s="1" t="s">
        <v>7448</v>
      </c>
    </row>
    <row r="1401" spans="1:7" ht="15.6" x14ac:dyDescent="0.3">
      <c r="A1401" s="1" t="s">
        <v>970</v>
      </c>
      <c r="B1401" s="1" t="s">
        <v>3694</v>
      </c>
      <c r="C1401" s="1" t="s">
        <v>4381</v>
      </c>
      <c r="D1401" s="1" t="s">
        <v>4988</v>
      </c>
      <c r="F1401" s="1" t="s">
        <v>970</v>
      </c>
      <c r="G1401" s="1" t="s">
        <v>7449</v>
      </c>
    </row>
    <row r="1402" spans="1:7" ht="15.6" x14ac:dyDescent="0.3">
      <c r="A1402" s="1" t="s">
        <v>969</v>
      </c>
      <c r="B1402" s="1" t="s">
        <v>3530</v>
      </c>
      <c r="C1402" s="1" t="s">
        <v>4381</v>
      </c>
      <c r="D1402" s="1" t="s">
        <v>5442</v>
      </c>
      <c r="F1402" s="1" t="s">
        <v>969</v>
      </c>
      <c r="G1402" s="1" t="s">
        <v>7450</v>
      </c>
    </row>
    <row r="1403" spans="1:7" ht="15.6" x14ac:dyDescent="0.3">
      <c r="A1403" s="1" t="s">
        <v>968</v>
      </c>
      <c r="B1403" s="1" t="s">
        <v>3695</v>
      </c>
      <c r="C1403" s="1" t="s">
        <v>4381</v>
      </c>
      <c r="D1403" s="1" t="s">
        <v>4439</v>
      </c>
      <c r="F1403" s="1" t="s">
        <v>968</v>
      </c>
      <c r="G1403" s="1" t="s">
        <v>7451</v>
      </c>
    </row>
    <row r="1404" spans="1:7" ht="15.6" x14ac:dyDescent="0.3">
      <c r="A1404" s="1" t="s">
        <v>967</v>
      </c>
      <c r="B1404" s="1" t="s">
        <v>3696</v>
      </c>
      <c r="C1404" s="1" t="s">
        <v>4381</v>
      </c>
      <c r="D1404" s="1" t="s">
        <v>4917</v>
      </c>
      <c r="F1404" s="1" t="s">
        <v>967</v>
      </c>
      <c r="G1404" s="1" t="s">
        <v>7452</v>
      </c>
    </row>
    <row r="1405" spans="1:7" ht="15.6" x14ac:dyDescent="0.3">
      <c r="A1405" s="1" t="s">
        <v>966</v>
      </c>
      <c r="B1405" s="1" t="s">
        <v>3697</v>
      </c>
      <c r="C1405" s="1" t="s">
        <v>4381</v>
      </c>
      <c r="D1405" s="1" t="s">
        <v>5443</v>
      </c>
      <c r="F1405" s="1" t="s">
        <v>966</v>
      </c>
      <c r="G1405" s="1" t="s">
        <v>7453</v>
      </c>
    </row>
    <row r="1406" spans="1:7" ht="15.6" x14ac:dyDescent="0.3">
      <c r="A1406" s="1" t="s">
        <v>965</v>
      </c>
      <c r="B1406" s="1" t="s">
        <v>3698</v>
      </c>
      <c r="C1406" s="1" t="s">
        <v>4381</v>
      </c>
      <c r="D1406" s="1" t="s">
        <v>5444</v>
      </c>
      <c r="F1406" s="1" t="s">
        <v>965</v>
      </c>
      <c r="G1406" s="1" t="s">
        <v>7454</v>
      </c>
    </row>
    <row r="1407" spans="1:7" ht="15.6" x14ac:dyDescent="0.3">
      <c r="A1407" s="1" t="s">
        <v>964</v>
      </c>
      <c r="B1407" s="1" t="s">
        <v>3699</v>
      </c>
      <c r="C1407" s="1" t="s">
        <v>4383</v>
      </c>
      <c r="D1407" s="1" t="s">
        <v>4409</v>
      </c>
      <c r="F1407" s="1" t="s">
        <v>964</v>
      </c>
      <c r="G1407" s="1" t="s">
        <v>7455</v>
      </c>
    </row>
    <row r="1408" spans="1:7" ht="15.6" x14ac:dyDescent="0.3">
      <c r="A1408" s="1" t="s">
        <v>963</v>
      </c>
      <c r="B1408" s="1" t="s">
        <v>3700</v>
      </c>
      <c r="C1408" s="1" t="s">
        <v>4381</v>
      </c>
      <c r="D1408" s="1" t="s">
        <v>4988</v>
      </c>
      <c r="F1408" s="1" t="s">
        <v>963</v>
      </c>
      <c r="G1408" s="1" t="s">
        <v>7456</v>
      </c>
    </row>
    <row r="1409" spans="1:7" ht="15.6" x14ac:dyDescent="0.3">
      <c r="A1409" s="1" t="s">
        <v>962</v>
      </c>
      <c r="B1409" s="1" t="s">
        <v>3701</v>
      </c>
      <c r="C1409" s="1" t="s">
        <v>4383</v>
      </c>
      <c r="D1409" s="1" t="s">
        <v>4426</v>
      </c>
      <c r="F1409" s="1" t="s">
        <v>962</v>
      </c>
      <c r="G1409" s="1" t="s">
        <v>7457</v>
      </c>
    </row>
    <row r="1410" spans="1:7" ht="15.6" x14ac:dyDescent="0.3">
      <c r="A1410" s="1" t="s">
        <v>961</v>
      </c>
      <c r="B1410" s="1" t="s">
        <v>3702</v>
      </c>
      <c r="C1410" s="1" t="s">
        <v>4383</v>
      </c>
      <c r="D1410" s="1" t="s">
        <v>4384</v>
      </c>
      <c r="F1410" s="1" t="s">
        <v>961</v>
      </c>
      <c r="G1410" s="1" t="s">
        <v>7458</v>
      </c>
    </row>
    <row r="1411" spans="1:7" ht="15.6" x14ac:dyDescent="0.3">
      <c r="A1411" s="1" t="s">
        <v>960</v>
      </c>
      <c r="B1411" s="1" t="s">
        <v>3703</v>
      </c>
      <c r="C1411" s="1" t="s">
        <v>4383</v>
      </c>
      <c r="D1411" s="1" t="s">
        <v>5445</v>
      </c>
      <c r="F1411" s="1" t="s">
        <v>960</v>
      </c>
      <c r="G1411" s="1" t="s">
        <v>7459</v>
      </c>
    </row>
    <row r="1412" spans="1:7" ht="15.6" x14ac:dyDescent="0.3">
      <c r="A1412" s="1" t="s">
        <v>959</v>
      </c>
      <c r="B1412" s="1" t="s">
        <v>3453</v>
      </c>
      <c r="C1412" s="1" t="s">
        <v>4381</v>
      </c>
      <c r="D1412" s="1" t="s">
        <v>5446</v>
      </c>
      <c r="F1412" s="1" t="s">
        <v>959</v>
      </c>
      <c r="G1412" s="1" t="s">
        <v>7460</v>
      </c>
    </row>
    <row r="1413" spans="1:7" ht="15.6" x14ac:dyDescent="0.3">
      <c r="A1413" s="1" t="s">
        <v>958</v>
      </c>
      <c r="B1413" s="1" t="s">
        <v>3704</v>
      </c>
      <c r="C1413" s="1" t="s">
        <v>4381</v>
      </c>
      <c r="D1413" s="1" t="s">
        <v>5424</v>
      </c>
      <c r="F1413" s="1" t="s">
        <v>958</v>
      </c>
      <c r="G1413" s="1" t="s">
        <v>7461</v>
      </c>
    </row>
    <row r="1414" spans="1:7" ht="15.6" x14ac:dyDescent="0.3">
      <c r="A1414" s="1" t="s">
        <v>957</v>
      </c>
      <c r="B1414" s="1" t="s">
        <v>3553</v>
      </c>
      <c r="C1414" s="1" t="s">
        <v>4381</v>
      </c>
      <c r="D1414" s="1" t="s">
        <v>5447</v>
      </c>
      <c r="F1414" s="1" t="s">
        <v>957</v>
      </c>
      <c r="G1414" s="1" t="s">
        <v>7462</v>
      </c>
    </row>
    <row r="1415" spans="1:7" ht="15.6" x14ac:dyDescent="0.3">
      <c r="A1415" s="1" t="s">
        <v>956</v>
      </c>
      <c r="B1415" s="1" t="s">
        <v>3705</v>
      </c>
      <c r="C1415" s="1" t="s">
        <v>4383</v>
      </c>
      <c r="D1415" s="1" t="s">
        <v>4532</v>
      </c>
      <c r="F1415" s="1" t="s">
        <v>956</v>
      </c>
      <c r="G1415" s="1" t="s">
        <v>7463</v>
      </c>
    </row>
    <row r="1416" spans="1:7" ht="15.6" x14ac:dyDescent="0.3">
      <c r="A1416" s="1" t="s">
        <v>955</v>
      </c>
      <c r="B1416" s="1" t="s">
        <v>5448</v>
      </c>
      <c r="C1416" s="1" t="s">
        <v>4383</v>
      </c>
      <c r="D1416" s="1" t="s">
        <v>5449</v>
      </c>
      <c r="F1416" s="1" t="s">
        <v>955</v>
      </c>
      <c r="G1416" s="1" t="s">
        <v>7464</v>
      </c>
    </row>
    <row r="1417" spans="1:7" ht="15.6" x14ac:dyDescent="0.3">
      <c r="A1417" s="1" t="s">
        <v>954</v>
      </c>
      <c r="B1417" s="1" t="s">
        <v>3706</v>
      </c>
      <c r="C1417" s="1" t="s">
        <v>4383</v>
      </c>
      <c r="D1417" s="1" t="s">
        <v>4464</v>
      </c>
      <c r="F1417" s="1" t="s">
        <v>954</v>
      </c>
      <c r="G1417" s="1" t="s">
        <v>7465</v>
      </c>
    </row>
    <row r="1418" spans="1:7" ht="15.6" x14ac:dyDescent="0.3">
      <c r="A1418" s="1" t="s">
        <v>953</v>
      </c>
      <c r="B1418" s="1" t="s">
        <v>3707</v>
      </c>
      <c r="C1418" s="1" t="s">
        <v>4381</v>
      </c>
      <c r="D1418" s="1" t="s">
        <v>5450</v>
      </c>
      <c r="F1418" s="1" t="s">
        <v>953</v>
      </c>
      <c r="G1418" s="1" t="s">
        <v>7466</v>
      </c>
    </row>
    <row r="1419" spans="1:7" ht="15.6" x14ac:dyDescent="0.3">
      <c r="A1419" s="1" t="s">
        <v>952</v>
      </c>
      <c r="B1419" s="1" t="s">
        <v>3708</v>
      </c>
      <c r="C1419" s="1" t="s">
        <v>4804</v>
      </c>
      <c r="D1419" s="1" t="s">
        <v>4487</v>
      </c>
      <c r="F1419" s="1" t="s">
        <v>952</v>
      </c>
      <c r="G1419" s="1" t="s">
        <v>7467</v>
      </c>
    </row>
    <row r="1420" spans="1:7" ht="15.6" x14ac:dyDescent="0.3">
      <c r="A1420" s="1" t="s">
        <v>951</v>
      </c>
      <c r="B1420" s="1" t="s">
        <v>3709</v>
      </c>
      <c r="C1420" s="1" t="s">
        <v>4383</v>
      </c>
      <c r="D1420" s="1" t="s">
        <v>4632</v>
      </c>
      <c r="F1420" s="1" t="s">
        <v>951</v>
      </c>
      <c r="G1420" s="1" t="s">
        <v>7468</v>
      </c>
    </row>
    <row r="1421" spans="1:7" ht="15.6" x14ac:dyDescent="0.3">
      <c r="A1421" s="1" t="s">
        <v>950</v>
      </c>
      <c r="B1421" s="1" t="s">
        <v>3710</v>
      </c>
      <c r="C1421" s="1" t="s">
        <v>4383</v>
      </c>
      <c r="D1421" s="1" t="s">
        <v>5451</v>
      </c>
      <c r="F1421" s="1" t="s">
        <v>950</v>
      </c>
      <c r="G1421" s="1" t="s">
        <v>7469</v>
      </c>
    </row>
    <row r="1422" spans="1:7" ht="15.6" x14ac:dyDescent="0.3">
      <c r="A1422" s="1" t="s">
        <v>949</v>
      </c>
      <c r="B1422" s="1" t="s">
        <v>3711</v>
      </c>
      <c r="C1422" s="1" t="s">
        <v>4381</v>
      </c>
      <c r="D1422" s="1" t="s">
        <v>5452</v>
      </c>
      <c r="F1422" s="1" t="s">
        <v>949</v>
      </c>
      <c r="G1422" s="1" t="s">
        <v>7470</v>
      </c>
    </row>
    <row r="1423" spans="1:7" ht="15.6" x14ac:dyDescent="0.3">
      <c r="A1423" s="1" t="s">
        <v>948</v>
      </c>
      <c r="B1423" s="1" t="s">
        <v>3712</v>
      </c>
      <c r="C1423" s="1" t="s">
        <v>4383</v>
      </c>
      <c r="D1423" s="1" t="s">
        <v>5453</v>
      </c>
      <c r="F1423" s="1" t="s">
        <v>948</v>
      </c>
      <c r="G1423" s="1" t="s">
        <v>7471</v>
      </c>
    </row>
    <row r="1424" spans="1:7" ht="15.6" x14ac:dyDescent="0.3">
      <c r="A1424" s="1" t="s">
        <v>947</v>
      </c>
      <c r="B1424" s="1" t="s">
        <v>3713</v>
      </c>
      <c r="C1424" s="1" t="s">
        <v>4383</v>
      </c>
      <c r="D1424" s="1" t="s">
        <v>5454</v>
      </c>
      <c r="F1424" s="1" t="s">
        <v>947</v>
      </c>
      <c r="G1424" s="1" t="s">
        <v>7472</v>
      </c>
    </row>
    <row r="1425" spans="1:7" ht="15.6" x14ac:dyDescent="0.3">
      <c r="A1425" s="1" t="s">
        <v>946</v>
      </c>
      <c r="B1425" s="1" t="s">
        <v>3714</v>
      </c>
      <c r="C1425" s="1" t="s">
        <v>4381</v>
      </c>
      <c r="D1425" s="1" t="s">
        <v>5455</v>
      </c>
      <c r="F1425" s="1" t="s">
        <v>946</v>
      </c>
      <c r="G1425" s="1" t="s">
        <v>7473</v>
      </c>
    </row>
    <row r="1426" spans="1:7" ht="15.6" x14ac:dyDescent="0.3">
      <c r="A1426" s="1" t="s">
        <v>945</v>
      </c>
      <c r="B1426" s="1" t="s">
        <v>3715</v>
      </c>
      <c r="C1426" s="1" t="s">
        <v>4383</v>
      </c>
      <c r="D1426" s="1" t="s">
        <v>5456</v>
      </c>
      <c r="F1426" s="1" t="s">
        <v>945</v>
      </c>
      <c r="G1426" s="1" t="s">
        <v>7474</v>
      </c>
    </row>
    <row r="1427" spans="1:7" ht="15.6" x14ac:dyDescent="0.3">
      <c r="A1427" s="1" t="s">
        <v>944</v>
      </c>
      <c r="B1427" s="1" t="s">
        <v>3716</v>
      </c>
      <c r="C1427" s="1" t="s">
        <v>4383</v>
      </c>
      <c r="D1427" s="1" t="s">
        <v>4389</v>
      </c>
      <c r="F1427" s="1" t="s">
        <v>944</v>
      </c>
      <c r="G1427" s="1" t="s">
        <v>7475</v>
      </c>
    </row>
    <row r="1428" spans="1:7" ht="15.6" x14ac:dyDescent="0.3">
      <c r="A1428" s="1" t="s">
        <v>943</v>
      </c>
      <c r="B1428" s="1" t="s">
        <v>2726</v>
      </c>
      <c r="C1428" s="1" t="s">
        <v>4381</v>
      </c>
      <c r="D1428" s="1" t="s">
        <v>5457</v>
      </c>
      <c r="F1428" s="1" t="s">
        <v>943</v>
      </c>
      <c r="G1428" s="1" t="s">
        <v>7476</v>
      </c>
    </row>
    <row r="1429" spans="1:7" ht="15.6" x14ac:dyDescent="0.3">
      <c r="A1429" s="1" t="s">
        <v>942</v>
      </c>
      <c r="B1429" s="1" t="s">
        <v>3717</v>
      </c>
      <c r="C1429" s="1" t="s">
        <v>4381</v>
      </c>
      <c r="D1429" s="1" t="s">
        <v>5458</v>
      </c>
      <c r="F1429" s="1" t="s">
        <v>942</v>
      </c>
      <c r="G1429" s="1" t="s">
        <v>7477</v>
      </c>
    </row>
    <row r="1430" spans="1:7" ht="15.6" x14ac:dyDescent="0.3">
      <c r="A1430" s="1" t="s">
        <v>941</v>
      </c>
      <c r="B1430" s="1" t="s">
        <v>2492</v>
      </c>
      <c r="C1430" s="1" t="s">
        <v>4381</v>
      </c>
      <c r="D1430" s="1" t="s">
        <v>4785</v>
      </c>
      <c r="F1430" s="1" t="s">
        <v>941</v>
      </c>
      <c r="G1430" s="1" t="s">
        <v>7478</v>
      </c>
    </row>
    <row r="1431" spans="1:7" ht="15.6" x14ac:dyDescent="0.3">
      <c r="A1431" s="1" t="s">
        <v>940</v>
      </c>
      <c r="B1431" s="1" t="s">
        <v>3718</v>
      </c>
      <c r="C1431" s="1" t="s">
        <v>4383</v>
      </c>
      <c r="D1431" s="1" t="s">
        <v>5459</v>
      </c>
      <c r="F1431" s="1" t="s">
        <v>940</v>
      </c>
      <c r="G1431" s="1" t="s">
        <v>7479</v>
      </c>
    </row>
    <row r="1432" spans="1:7" ht="15.6" x14ac:dyDescent="0.3">
      <c r="A1432" s="1" t="s">
        <v>939</v>
      </c>
      <c r="B1432" s="1" t="s">
        <v>3719</v>
      </c>
      <c r="C1432" s="1" t="s">
        <v>4804</v>
      </c>
      <c r="D1432" s="1" t="s">
        <v>5460</v>
      </c>
      <c r="F1432" s="1" t="s">
        <v>939</v>
      </c>
      <c r="G1432" s="1" t="s">
        <v>7480</v>
      </c>
    </row>
    <row r="1433" spans="1:7" ht="15.6" x14ac:dyDescent="0.3">
      <c r="A1433" s="1" t="s">
        <v>938</v>
      </c>
      <c r="B1433" s="1" t="s">
        <v>3720</v>
      </c>
      <c r="C1433" s="1" t="s">
        <v>4381</v>
      </c>
      <c r="D1433" s="1" t="s">
        <v>4406</v>
      </c>
      <c r="F1433" s="1" t="s">
        <v>938</v>
      </c>
      <c r="G1433" s="1" t="s">
        <v>7481</v>
      </c>
    </row>
    <row r="1434" spans="1:7" ht="15.6" x14ac:dyDescent="0.3">
      <c r="A1434" s="1" t="s">
        <v>937</v>
      </c>
      <c r="B1434" s="1" t="s">
        <v>3721</v>
      </c>
      <c r="C1434" s="1" t="s">
        <v>4381</v>
      </c>
      <c r="D1434" s="1" t="s">
        <v>5461</v>
      </c>
      <c r="F1434" s="1" t="s">
        <v>937</v>
      </c>
      <c r="G1434" s="1" t="s">
        <v>7482</v>
      </c>
    </row>
    <row r="1435" spans="1:7" ht="15.6" x14ac:dyDescent="0.3">
      <c r="A1435" s="1" t="s">
        <v>936</v>
      </c>
      <c r="B1435" s="1" t="s">
        <v>3722</v>
      </c>
      <c r="C1435" s="1" t="s">
        <v>4381</v>
      </c>
      <c r="D1435" s="1" t="s">
        <v>4690</v>
      </c>
      <c r="F1435" s="1" t="s">
        <v>936</v>
      </c>
      <c r="G1435" s="1" t="s">
        <v>7483</v>
      </c>
    </row>
    <row r="1436" spans="1:7" ht="15.6" x14ac:dyDescent="0.3">
      <c r="A1436" s="1" t="s">
        <v>935</v>
      </c>
      <c r="B1436" s="1" t="s">
        <v>2739</v>
      </c>
      <c r="C1436" s="1" t="s">
        <v>4381</v>
      </c>
      <c r="D1436" s="1" t="s">
        <v>5462</v>
      </c>
      <c r="F1436" s="1" t="s">
        <v>935</v>
      </c>
      <c r="G1436" s="1" t="s">
        <v>7484</v>
      </c>
    </row>
    <row r="1437" spans="1:7" ht="15.6" x14ac:dyDescent="0.3">
      <c r="A1437" s="1" t="s">
        <v>934</v>
      </c>
      <c r="B1437" s="1" t="s">
        <v>3723</v>
      </c>
      <c r="C1437" s="1" t="s">
        <v>4383</v>
      </c>
      <c r="D1437" s="1" t="s">
        <v>5463</v>
      </c>
      <c r="F1437" s="1" t="s">
        <v>934</v>
      </c>
      <c r="G1437" s="1" t="s">
        <v>7485</v>
      </c>
    </row>
    <row r="1438" spans="1:7" ht="15.6" x14ac:dyDescent="0.3">
      <c r="A1438" s="1" t="s">
        <v>933</v>
      </c>
      <c r="B1438" s="1" t="s">
        <v>3724</v>
      </c>
      <c r="C1438" s="1" t="s">
        <v>4381</v>
      </c>
      <c r="D1438" s="1" t="s">
        <v>5107</v>
      </c>
      <c r="F1438" s="1" t="s">
        <v>933</v>
      </c>
      <c r="G1438" s="1" t="s">
        <v>7486</v>
      </c>
    </row>
    <row r="1439" spans="1:7" ht="15.6" x14ac:dyDescent="0.3">
      <c r="A1439" s="1" t="s">
        <v>932</v>
      </c>
      <c r="B1439" s="1" t="s">
        <v>3725</v>
      </c>
      <c r="C1439" s="1" t="s">
        <v>4381</v>
      </c>
      <c r="D1439" s="1" t="s">
        <v>4653</v>
      </c>
      <c r="F1439" s="1" t="s">
        <v>932</v>
      </c>
      <c r="G1439" s="1" t="s">
        <v>7487</v>
      </c>
    </row>
    <row r="1440" spans="1:7" ht="15.6" x14ac:dyDescent="0.3">
      <c r="A1440" s="1" t="s">
        <v>931</v>
      </c>
      <c r="B1440" s="1" t="s">
        <v>3726</v>
      </c>
      <c r="C1440" s="1" t="s">
        <v>4381</v>
      </c>
      <c r="D1440" s="1" t="s">
        <v>5014</v>
      </c>
      <c r="F1440" s="1" t="s">
        <v>931</v>
      </c>
      <c r="G1440" s="1" t="s">
        <v>7488</v>
      </c>
    </row>
    <row r="1441" spans="1:7" ht="15.6" x14ac:dyDescent="0.3">
      <c r="A1441" s="1" t="s">
        <v>930</v>
      </c>
      <c r="B1441" s="1" t="s">
        <v>3727</v>
      </c>
      <c r="C1441" s="1" t="s">
        <v>4381</v>
      </c>
      <c r="D1441" s="1" t="s">
        <v>5464</v>
      </c>
      <c r="F1441" s="1" t="s">
        <v>930</v>
      </c>
      <c r="G1441" s="1" t="s">
        <v>7489</v>
      </c>
    </row>
    <row r="1442" spans="1:7" ht="15.6" x14ac:dyDescent="0.3">
      <c r="A1442" s="1" t="s">
        <v>929</v>
      </c>
      <c r="B1442" s="1" t="s">
        <v>2577</v>
      </c>
      <c r="C1442" s="1" t="s">
        <v>4381</v>
      </c>
      <c r="D1442" s="1" t="s">
        <v>5465</v>
      </c>
      <c r="F1442" s="1" t="s">
        <v>929</v>
      </c>
      <c r="G1442" s="1" t="s">
        <v>7490</v>
      </c>
    </row>
    <row r="1443" spans="1:7" ht="15.6" x14ac:dyDescent="0.3">
      <c r="A1443" s="1" t="s">
        <v>928</v>
      </c>
      <c r="B1443" s="1" t="s">
        <v>2673</v>
      </c>
      <c r="C1443" s="1" t="s">
        <v>4383</v>
      </c>
      <c r="D1443" s="1" t="s">
        <v>4464</v>
      </c>
      <c r="F1443" s="1" t="s">
        <v>928</v>
      </c>
      <c r="G1443" s="1" t="s">
        <v>7491</v>
      </c>
    </row>
    <row r="1444" spans="1:7" ht="15.6" x14ac:dyDescent="0.3">
      <c r="A1444" s="1" t="s">
        <v>927</v>
      </c>
      <c r="B1444" s="1" t="s">
        <v>3728</v>
      </c>
      <c r="C1444" s="1" t="s">
        <v>4381</v>
      </c>
      <c r="D1444" s="1" t="s">
        <v>4808</v>
      </c>
      <c r="F1444" s="1" t="s">
        <v>927</v>
      </c>
      <c r="G1444" s="1" t="s">
        <v>7492</v>
      </c>
    </row>
    <row r="1445" spans="1:7" ht="15.6" x14ac:dyDescent="0.3">
      <c r="A1445" s="1" t="s">
        <v>926</v>
      </c>
      <c r="B1445" s="1" t="s">
        <v>2426</v>
      </c>
      <c r="C1445" s="1" t="s">
        <v>4381</v>
      </c>
      <c r="D1445" s="1" t="s">
        <v>5466</v>
      </c>
      <c r="F1445" s="1" t="s">
        <v>926</v>
      </c>
      <c r="G1445" s="1" t="s">
        <v>7493</v>
      </c>
    </row>
    <row r="1446" spans="1:7" ht="15.6" x14ac:dyDescent="0.3">
      <c r="A1446" s="1" t="s">
        <v>925</v>
      </c>
      <c r="B1446" s="1" t="s">
        <v>3729</v>
      </c>
      <c r="C1446" s="1" t="s">
        <v>4383</v>
      </c>
      <c r="D1446" s="1" t="s">
        <v>5467</v>
      </c>
      <c r="F1446" s="1" t="s">
        <v>925</v>
      </c>
      <c r="G1446" s="1" t="s">
        <v>7494</v>
      </c>
    </row>
    <row r="1447" spans="1:7" ht="15.6" x14ac:dyDescent="0.3">
      <c r="A1447" s="1" t="s">
        <v>924</v>
      </c>
      <c r="B1447" s="1" t="s">
        <v>2495</v>
      </c>
      <c r="C1447" s="1" t="s">
        <v>4381</v>
      </c>
      <c r="D1447" s="1" t="s">
        <v>4580</v>
      </c>
      <c r="F1447" s="1" t="s">
        <v>924</v>
      </c>
      <c r="G1447" s="1" t="s">
        <v>7495</v>
      </c>
    </row>
    <row r="1448" spans="1:7" ht="15.6" x14ac:dyDescent="0.3">
      <c r="A1448" s="1" t="s">
        <v>923</v>
      </c>
      <c r="B1448" s="1" t="s">
        <v>3730</v>
      </c>
      <c r="C1448" s="1" t="s">
        <v>4381</v>
      </c>
      <c r="D1448" s="1" t="s">
        <v>5071</v>
      </c>
      <c r="F1448" s="1" t="s">
        <v>923</v>
      </c>
      <c r="G1448" s="1" t="s">
        <v>7496</v>
      </c>
    </row>
    <row r="1449" spans="1:7" ht="15.6" x14ac:dyDescent="0.3">
      <c r="A1449" s="1" t="s">
        <v>922</v>
      </c>
      <c r="B1449" s="1" t="s">
        <v>3731</v>
      </c>
      <c r="C1449" s="1" t="s">
        <v>4381</v>
      </c>
      <c r="D1449" s="1" t="s">
        <v>5468</v>
      </c>
      <c r="F1449" s="1" t="s">
        <v>922</v>
      </c>
      <c r="G1449" s="1" t="s">
        <v>7497</v>
      </c>
    </row>
    <row r="1450" spans="1:7" ht="15.6" x14ac:dyDescent="0.3">
      <c r="A1450" s="1" t="s">
        <v>921</v>
      </c>
      <c r="B1450" s="1" t="s">
        <v>2789</v>
      </c>
      <c r="C1450" s="1" t="s">
        <v>4381</v>
      </c>
      <c r="D1450" s="1" t="s">
        <v>5469</v>
      </c>
      <c r="F1450" s="1" t="s">
        <v>921</v>
      </c>
      <c r="G1450" s="1" t="s">
        <v>7498</v>
      </c>
    </row>
    <row r="1451" spans="1:7" ht="15.6" x14ac:dyDescent="0.3">
      <c r="A1451" s="1" t="s">
        <v>920</v>
      </c>
      <c r="B1451" s="1" t="s">
        <v>3732</v>
      </c>
      <c r="C1451" s="1" t="s">
        <v>4381</v>
      </c>
      <c r="D1451" s="1" t="s">
        <v>5470</v>
      </c>
      <c r="F1451" s="1" t="s">
        <v>920</v>
      </c>
      <c r="G1451" s="1" t="s">
        <v>7499</v>
      </c>
    </row>
    <row r="1452" spans="1:7" ht="15.6" x14ac:dyDescent="0.3">
      <c r="A1452" s="1" t="s">
        <v>919</v>
      </c>
      <c r="B1452" s="1" t="s">
        <v>3733</v>
      </c>
      <c r="C1452" s="1" t="s">
        <v>4383</v>
      </c>
      <c r="D1452" s="1" t="s">
        <v>5471</v>
      </c>
      <c r="F1452" s="1" t="s">
        <v>919</v>
      </c>
      <c r="G1452" s="1" t="s">
        <v>7500</v>
      </c>
    </row>
    <row r="1453" spans="1:7" ht="15.6" x14ac:dyDescent="0.3">
      <c r="A1453" s="1" t="s">
        <v>918</v>
      </c>
      <c r="B1453" s="1" t="s">
        <v>3734</v>
      </c>
      <c r="C1453" s="1" t="s">
        <v>4383</v>
      </c>
      <c r="D1453" s="1" t="s">
        <v>4409</v>
      </c>
      <c r="F1453" s="1" t="s">
        <v>918</v>
      </c>
      <c r="G1453" s="1" t="s">
        <v>7501</v>
      </c>
    </row>
    <row r="1454" spans="1:7" ht="15.6" x14ac:dyDescent="0.3">
      <c r="A1454" s="1" t="s">
        <v>917</v>
      </c>
      <c r="B1454" s="1" t="s">
        <v>3735</v>
      </c>
      <c r="C1454" s="1" t="s">
        <v>4383</v>
      </c>
      <c r="D1454" s="1" t="s">
        <v>5016</v>
      </c>
      <c r="F1454" s="1" t="s">
        <v>917</v>
      </c>
      <c r="G1454" s="1" t="s">
        <v>7502</v>
      </c>
    </row>
    <row r="1455" spans="1:7" ht="15.6" x14ac:dyDescent="0.3">
      <c r="A1455" s="1" t="s">
        <v>916</v>
      </c>
      <c r="B1455" s="1" t="s">
        <v>3736</v>
      </c>
      <c r="C1455" s="1" t="s">
        <v>4383</v>
      </c>
      <c r="D1455" s="1" t="s">
        <v>5472</v>
      </c>
      <c r="F1455" s="1" t="s">
        <v>916</v>
      </c>
      <c r="G1455" s="1" t="s">
        <v>7503</v>
      </c>
    </row>
    <row r="1456" spans="1:7" ht="15.6" x14ac:dyDescent="0.3">
      <c r="A1456" s="1" t="s">
        <v>915</v>
      </c>
      <c r="B1456" s="1" t="s">
        <v>3737</v>
      </c>
      <c r="C1456" s="1" t="s">
        <v>4383</v>
      </c>
      <c r="D1456" s="1" t="s">
        <v>5473</v>
      </c>
      <c r="F1456" s="1" t="s">
        <v>915</v>
      </c>
      <c r="G1456" s="1" t="s">
        <v>7504</v>
      </c>
    </row>
    <row r="1457" spans="1:7" ht="15.6" x14ac:dyDescent="0.3">
      <c r="A1457" s="1" t="s">
        <v>914</v>
      </c>
      <c r="B1457" s="1" t="s">
        <v>2780</v>
      </c>
      <c r="C1457" s="1" t="s">
        <v>4383</v>
      </c>
      <c r="D1457" s="1" t="s">
        <v>5474</v>
      </c>
      <c r="F1457" s="1" t="s">
        <v>914</v>
      </c>
      <c r="G1457" s="1" t="s">
        <v>7505</v>
      </c>
    </row>
    <row r="1458" spans="1:7" ht="15.6" x14ac:dyDescent="0.3">
      <c r="A1458" s="1" t="s">
        <v>913</v>
      </c>
      <c r="B1458" s="1" t="s">
        <v>3738</v>
      </c>
      <c r="C1458" s="1" t="s">
        <v>4381</v>
      </c>
      <c r="D1458" s="1" t="s">
        <v>5475</v>
      </c>
      <c r="F1458" s="1" t="s">
        <v>913</v>
      </c>
      <c r="G1458" s="1" t="s">
        <v>7506</v>
      </c>
    </row>
    <row r="1459" spans="1:7" ht="15.6" x14ac:dyDescent="0.3">
      <c r="A1459" s="1" t="s">
        <v>912</v>
      </c>
      <c r="B1459" s="1" t="s">
        <v>3739</v>
      </c>
      <c r="C1459" s="1" t="s">
        <v>4381</v>
      </c>
      <c r="D1459" s="1" t="s">
        <v>4613</v>
      </c>
      <c r="F1459" s="1" t="s">
        <v>912</v>
      </c>
      <c r="G1459" s="1" t="s">
        <v>7507</v>
      </c>
    </row>
    <row r="1460" spans="1:7" ht="15.6" x14ac:dyDescent="0.3">
      <c r="A1460" s="1" t="s">
        <v>911</v>
      </c>
      <c r="B1460" s="1" t="s">
        <v>3740</v>
      </c>
      <c r="C1460" s="1" t="s">
        <v>4383</v>
      </c>
      <c r="D1460" s="1" t="s">
        <v>5476</v>
      </c>
      <c r="F1460" s="1" t="s">
        <v>911</v>
      </c>
      <c r="G1460" s="1" t="s">
        <v>7508</v>
      </c>
    </row>
    <row r="1461" spans="1:7" ht="15.6" x14ac:dyDescent="0.3">
      <c r="A1461" s="1" t="s">
        <v>910</v>
      </c>
      <c r="B1461" s="1" t="s">
        <v>3184</v>
      </c>
      <c r="C1461" s="1" t="s">
        <v>4383</v>
      </c>
      <c r="D1461" s="1" t="s">
        <v>5477</v>
      </c>
      <c r="F1461" s="1" t="s">
        <v>910</v>
      </c>
      <c r="G1461" s="1" t="s">
        <v>7509</v>
      </c>
    </row>
    <row r="1462" spans="1:7" ht="15.6" x14ac:dyDescent="0.3">
      <c r="A1462" s="1" t="s">
        <v>909</v>
      </c>
      <c r="B1462" s="1" t="s">
        <v>2723</v>
      </c>
      <c r="C1462" s="1" t="s">
        <v>4381</v>
      </c>
      <c r="D1462" s="1" t="s">
        <v>4833</v>
      </c>
      <c r="F1462" s="1" t="s">
        <v>909</v>
      </c>
      <c r="G1462" s="1" t="s">
        <v>7510</v>
      </c>
    </row>
    <row r="1463" spans="1:7" ht="15.6" x14ac:dyDescent="0.3">
      <c r="A1463" s="1" t="s">
        <v>908</v>
      </c>
      <c r="B1463" s="1" t="s">
        <v>2658</v>
      </c>
      <c r="C1463" s="1" t="s">
        <v>4381</v>
      </c>
      <c r="D1463" s="1" t="s">
        <v>5478</v>
      </c>
      <c r="F1463" s="1" t="s">
        <v>908</v>
      </c>
      <c r="G1463" s="1" t="s">
        <v>7511</v>
      </c>
    </row>
    <row r="1464" spans="1:7" ht="15.6" x14ac:dyDescent="0.3">
      <c r="A1464" s="1" t="s">
        <v>907</v>
      </c>
      <c r="B1464" s="1" t="s">
        <v>3741</v>
      </c>
      <c r="C1464" s="1" t="s">
        <v>4383</v>
      </c>
      <c r="D1464" s="1" t="s">
        <v>4618</v>
      </c>
      <c r="F1464" s="1" t="s">
        <v>907</v>
      </c>
      <c r="G1464" s="1" t="s">
        <v>7512</v>
      </c>
    </row>
    <row r="1465" spans="1:7" ht="15.6" x14ac:dyDescent="0.3">
      <c r="A1465" s="1" t="s">
        <v>906</v>
      </c>
      <c r="B1465" s="1" t="s">
        <v>5479</v>
      </c>
      <c r="C1465" s="1" t="s">
        <v>4383</v>
      </c>
      <c r="D1465" s="1" t="s">
        <v>5480</v>
      </c>
      <c r="F1465" s="1" t="s">
        <v>906</v>
      </c>
      <c r="G1465" s="1" t="s">
        <v>7513</v>
      </c>
    </row>
    <row r="1466" spans="1:7" ht="15.6" x14ac:dyDescent="0.3">
      <c r="A1466" s="1" t="s">
        <v>905</v>
      </c>
      <c r="B1466" s="1" t="s">
        <v>2704</v>
      </c>
      <c r="C1466" s="1" t="s">
        <v>4381</v>
      </c>
      <c r="D1466" s="1" t="s">
        <v>5481</v>
      </c>
      <c r="F1466" s="1" t="s">
        <v>905</v>
      </c>
      <c r="G1466" s="1" t="s">
        <v>7514</v>
      </c>
    </row>
    <row r="1467" spans="1:7" ht="15.6" x14ac:dyDescent="0.3">
      <c r="A1467" s="1" t="s">
        <v>904</v>
      </c>
      <c r="B1467" s="1" t="s">
        <v>2421</v>
      </c>
      <c r="C1467" s="1" t="s">
        <v>4383</v>
      </c>
      <c r="D1467" s="1" t="s">
        <v>5482</v>
      </c>
      <c r="F1467" s="1" t="s">
        <v>904</v>
      </c>
      <c r="G1467" s="1" t="s">
        <v>7515</v>
      </c>
    </row>
    <row r="1468" spans="1:7" ht="15.6" x14ac:dyDescent="0.3">
      <c r="A1468" s="1" t="s">
        <v>903</v>
      </c>
      <c r="B1468" s="1" t="s">
        <v>3742</v>
      </c>
      <c r="C1468" s="1" t="s">
        <v>4383</v>
      </c>
      <c r="D1468" s="1" t="s">
        <v>5483</v>
      </c>
      <c r="F1468" s="1" t="s">
        <v>903</v>
      </c>
      <c r="G1468" s="1" t="s">
        <v>7516</v>
      </c>
    </row>
    <row r="1469" spans="1:7" ht="15.6" x14ac:dyDescent="0.3">
      <c r="A1469" s="1" t="s">
        <v>902</v>
      </c>
      <c r="B1469" s="1" t="s">
        <v>3743</v>
      </c>
      <c r="C1469" s="1" t="s">
        <v>4383</v>
      </c>
      <c r="D1469" s="1" t="s">
        <v>5484</v>
      </c>
      <c r="F1469" s="1" t="s">
        <v>902</v>
      </c>
      <c r="G1469" s="1" t="s">
        <v>7517</v>
      </c>
    </row>
    <row r="1470" spans="1:7" ht="15.6" x14ac:dyDescent="0.3">
      <c r="A1470" s="1" t="s">
        <v>901</v>
      </c>
      <c r="B1470" s="1" t="s">
        <v>3744</v>
      </c>
      <c r="C1470" s="1" t="s">
        <v>4383</v>
      </c>
      <c r="D1470" s="1" t="s">
        <v>4596</v>
      </c>
      <c r="F1470" s="1" t="s">
        <v>901</v>
      </c>
      <c r="G1470" s="1" t="s">
        <v>7518</v>
      </c>
    </row>
    <row r="1471" spans="1:7" ht="15.6" x14ac:dyDescent="0.3">
      <c r="A1471" s="1" t="s">
        <v>900</v>
      </c>
      <c r="B1471" s="1" t="s">
        <v>3745</v>
      </c>
      <c r="C1471" s="1" t="s">
        <v>4381</v>
      </c>
      <c r="D1471" s="1" t="s">
        <v>5485</v>
      </c>
      <c r="F1471" s="1" t="s">
        <v>900</v>
      </c>
      <c r="G1471" s="1" t="s">
        <v>7519</v>
      </c>
    </row>
    <row r="1472" spans="1:7" ht="15.6" x14ac:dyDescent="0.3">
      <c r="A1472" s="1" t="s">
        <v>899</v>
      </c>
      <c r="B1472" s="1" t="s">
        <v>3746</v>
      </c>
      <c r="C1472" s="1" t="s">
        <v>4383</v>
      </c>
      <c r="D1472" s="1" t="s">
        <v>5486</v>
      </c>
      <c r="F1472" s="1" t="s">
        <v>899</v>
      </c>
      <c r="G1472" s="1" t="s">
        <v>7520</v>
      </c>
    </row>
    <row r="1473" spans="1:7" ht="15.6" x14ac:dyDescent="0.3">
      <c r="A1473" s="1" t="s">
        <v>898</v>
      </c>
      <c r="B1473" s="1" t="s">
        <v>3747</v>
      </c>
      <c r="C1473" s="1" t="s">
        <v>4381</v>
      </c>
      <c r="D1473" s="1" t="s">
        <v>4738</v>
      </c>
      <c r="F1473" s="1" t="s">
        <v>898</v>
      </c>
      <c r="G1473" s="1" t="s">
        <v>7521</v>
      </c>
    </row>
    <row r="1474" spans="1:7" ht="15.6" x14ac:dyDescent="0.3">
      <c r="A1474" s="1" t="s">
        <v>897</v>
      </c>
      <c r="B1474" s="1" t="s">
        <v>3748</v>
      </c>
      <c r="C1474" s="1" t="s">
        <v>4383</v>
      </c>
      <c r="D1474" s="1" t="s">
        <v>4981</v>
      </c>
      <c r="F1474" s="1" t="s">
        <v>897</v>
      </c>
      <c r="G1474" s="1" t="s">
        <v>7522</v>
      </c>
    </row>
    <row r="1475" spans="1:7" ht="15.6" x14ac:dyDescent="0.3">
      <c r="A1475" s="1" t="s">
        <v>896</v>
      </c>
      <c r="B1475" s="1" t="s">
        <v>3749</v>
      </c>
      <c r="C1475" s="1" t="s">
        <v>4383</v>
      </c>
      <c r="D1475" s="1" t="s">
        <v>5487</v>
      </c>
      <c r="F1475" s="1" t="s">
        <v>896</v>
      </c>
      <c r="G1475" s="1" t="s">
        <v>7523</v>
      </c>
    </row>
    <row r="1476" spans="1:7" ht="15.6" x14ac:dyDescent="0.3">
      <c r="A1476" s="1" t="s">
        <v>895</v>
      </c>
      <c r="B1476" s="1" t="s">
        <v>2877</v>
      </c>
      <c r="C1476" s="1" t="s">
        <v>4381</v>
      </c>
      <c r="D1476" s="1" t="s">
        <v>5488</v>
      </c>
      <c r="F1476" s="1" t="s">
        <v>895</v>
      </c>
      <c r="G1476" s="1" t="s">
        <v>7524</v>
      </c>
    </row>
    <row r="1477" spans="1:7" ht="15.6" x14ac:dyDescent="0.3">
      <c r="A1477" s="1" t="s">
        <v>894</v>
      </c>
      <c r="B1477" s="1" t="s">
        <v>3750</v>
      </c>
      <c r="C1477" s="1" t="s">
        <v>4383</v>
      </c>
      <c r="D1477" s="1" t="s">
        <v>5489</v>
      </c>
      <c r="F1477" s="1" t="s">
        <v>894</v>
      </c>
      <c r="G1477" s="1" t="s">
        <v>7525</v>
      </c>
    </row>
    <row r="1478" spans="1:7" ht="15.6" x14ac:dyDescent="0.3">
      <c r="A1478" s="1" t="s">
        <v>893</v>
      </c>
      <c r="B1478" s="1" t="s">
        <v>3751</v>
      </c>
      <c r="C1478" s="1" t="s">
        <v>4381</v>
      </c>
      <c r="D1478" s="1" t="s">
        <v>5376</v>
      </c>
      <c r="F1478" s="1" t="s">
        <v>893</v>
      </c>
      <c r="G1478" s="1" t="s">
        <v>7526</v>
      </c>
    </row>
    <row r="1479" spans="1:7" ht="15.6" x14ac:dyDescent="0.3">
      <c r="A1479" s="1" t="s">
        <v>892</v>
      </c>
      <c r="B1479" s="1" t="s">
        <v>3752</v>
      </c>
      <c r="C1479" s="1" t="s">
        <v>4383</v>
      </c>
      <c r="D1479" s="1" t="s">
        <v>5490</v>
      </c>
      <c r="F1479" s="1" t="s">
        <v>892</v>
      </c>
      <c r="G1479" s="1" t="s">
        <v>7527</v>
      </c>
    </row>
    <row r="1480" spans="1:7" ht="15.6" x14ac:dyDescent="0.3">
      <c r="A1480" s="1" t="s">
        <v>891</v>
      </c>
      <c r="B1480" s="1" t="s">
        <v>3753</v>
      </c>
      <c r="C1480" s="1" t="s">
        <v>4383</v>
      </c>
      <c r="D1480" s="1" t="s">
        <v>5491</v>
      </c>
      <c r="F1480" s="1" t="s">
        <v>891</v>
      </c>
      <c r="G1480" s="1" t="s">
        <v>7528</v>
      </c>
    </row>
    <row r="1481" spans="1:7" ht="15.6" x14ac:dyDescent="0.3">
      <c r="A1481" s="1" t="s">
        <v>890</v>
      </c>
      <c r="B1481" s="1" t="s">
        <v>3754</v>
      </c>
      <c r="C1481" s="1" t="s">
        <v>4381</v>
      </c>
      <c r="D1481" s="1" t="s">
        <v>5492</v>
      </c>
      <c r="F1481" s="1" t="s">
        <v>890</v>
      </c>
      <c r="G1481" s="1" t="s">
        <v>7529</v>
      </c>
    </row>
    <row r="1482" spans="1:7" ht="15.6" x14ac:dyDescent="0.3">
      <c r="A1482" s="1" t="s">
        <v>889</v>
      </c>
      <c r="B1482" s="1" t="s">
        <v>3755</v>
      </c>
      <c r="C1482" s="1" t="s">
        <v>4383</v>
      </c>
      <c r="D1482" s="1" t="s">
        <v>4634</v>
      </c>
      <c r="F1482" s="1" t="s">
        <v>889</v>
      </c>
      <c r="G1482" s="1" t="s">
        <v>7530</v>
      </c>
    </row>
    <row r="1483" spans="1:7" ht="15.6" x14ac:dyDescent="0.3">
      <c r="A1483" s="1" t="s">
        <v>888</v>
      </c>
      <c r="B1483" s="1" t="s">
        <v>3654</v>
      </c>
      <c r="C1483" s="1" t="s">
        <v>4381</v>
      </c>
      <c r="D1483" s="1" t="s">
        <v>5493</v>
      </c>
      <c r="F1483" s="1" t="s">
        <v>888</v>
      </c>
      <c r="G1483" s="1" t="s">
        <v>7531</v>
      </c>
    </row>
    <row r="1484" spans="1:7" ht="15.6" x14ac:dyDescent="0.3">
      <c r="A1484" s="1" t="s">
        <v>887</v>
      </c>
      <c r="B1484" s="1" t="s">
        <v>3756</v>
      </c>
      <c r="C1484" s="1" t="s">
        <v>4383</v>
      </c>
      <c r="D1484" s="1" t="s">
        <v>5494</v>
      </c>
      <c r="F1484" s="1" t="s">
        <v>887</v>
      </c>
      <c r="G1484" s="1" t="s">
        <v>7532</v>
      </c>
    </row>
    <row r="1485" spans="1:7" ht="15.6" x14ac:dyDescent="0.3">
      <c r="A1485" s="1" t="s">
        <v>886</v>
      </c>
      <c r="B1485" s="1" t="s">
        <v>3757</v>
      </c>
      <c r="C1485" s="1" t="s">
        <v>4381</v>
      </c>
      <c r="D1485" s="1" t="s">
        <v>4444</v>
      </c>
      <c r="F1485" s="1" t="s">
        <v>886</v>
      </c>
      <c r="G1485" s="1" t="s">
        <v>7533</v>
      </c>
    </row>
    <row r="1486" spans="1:7" ht="15.6" x14ac:dyDescent="0.3">
      <c r="A1486" s="1" t="s">
        <v>885</v>
      </c>
      <c r="B1486" s="1" t="s">
        <v>3758</v>
      </c>
      <c r="C1486" s="1" t="s">
        <v>4381</v>
      </c>
      <c r="D1486" s="1" t="s">
        <v>5088</v>
      </c>
      <c r="F1486" s="1" t="s">
        <v>885</v>
      </c>
      <c r="G1486" s="1" t="s">
        <v>7534</v>
      </c>
    </row>
    <row r="1487" spans="1:7" ht="15.6" x14ac:dyDescent="0.3">
      <c r="A1487" s="1" t="s">
        <v>884</v>
      </c>
      <c r="B1487" s="1" t="s">
        <v>3759</v>
      </c>
      <c r="C1487" s="1" t="s">
        <v>4381</v>
      </c>
      <c r="D1487" s="1" t="s">
        <v>5495</v>
      </c>
      <c r="F1487" s="1" t="s">
        <v>884</v>
      </c>
      <c r="G1487" s="1" t="s">
        <v>7535</v>
      </c>
    </row>
    <row r="1488" spans="1:7" ht="15.6" x14ac:dyDescent="0.3">
      <c r="A1488" s="1" t="s">
        <v>883</v>
      </c>
      <c r="B1488" s="1" t="s">
        <v>3760</v>
      </c>
      <c r="C1488" s="1" t="s">
        <v>4381</v>
      </c>
      <c r="D1488" s="1" t="s">
        <v>5496</v>
      </c>
      <c r="F1488" s="1" t="s">
        <v>883</v>
      </c>
      <c r="G1488" s="1" t="s">
        <v>7536</v>
      </c>
    </row>
    <row r="1489" spans="1:7" ht="15.6" x14ac:dyDescent="0.3">
      <c r="A1489" s="1" t="s">
        <v>882</v>
      </c>
      <c r="B1489" s="1" t="s">
        <v>3342</v>
      </c>
      <c r="C1489" s="1" t="s">
        <v>4383</v>
      </c>
      <c r="D1489" s="1" t="s">
        <v>5497</v>
      </c>
      <c r="F1489" s="1" t="s">
        <v>882</v>
      </c>
      <c r="G1489" s="1" t="s">
        <v>7537</v>
      </c>
    </row>
    <row r="1490" spans="1:7" ht="15.6" x14ac:dyDescent="0.3">
      <c r="A1490" s="1" t="s">
        <v>881</v>
      </c>
      <c r="B1490" s="1" t="s">
        <v>3761</v>
      </c>
      <c r="C1490" s="1" t="s">
        <v>4381</v>
      </c>
      <c r="D1490" s="1" t="s">
        <v>5498</v>
      </c>
      <c r="F1490" s="1" t="s">
        <v>881</v>
      </c>
      <c r="G1490" s="1" t="s">
        <v>7538</v>
      </c>
    </row>
    <row r="1491" spans="1:7" ht="15.6" x14ac:dyDescent="0.3">
      <c r="A1491" s="1" t="s">
        <v>880</v>
      </c>
      <c r="B1491" s="1" t="s">
        <v>3762</v>
      </c>
      <c r="C1491" s="1" t="s">
        <v>4381</v>
      </c>
      <c r="D1491" s="1" t="s">
        <v>5499</v>
      </c>
      <c r="F1491" s="1" t="s">
        <v>880</v>
      </c>
      <c r="G1491" s="1" t="s">
        <v>7539</v>
      </c>
    </row>
    <row r="1492" spans="1:7" ht="15.6" x14ac:dyDescent="0.3">
      <c r="A1492" s="1" t="s">
        <v>879</v>
      </c>
      <c r="B1492" s="1" t="s">
        <v>3763</v>
      </c>
      <c r="C1492" s="1" t="s">
        <v>4381</v>
      </c>
      <c r="D1492" s="1" t="s">
        <v>5500</v>
      </c>
      <c r="F1492" s="1" t="s">
        <v>879</v>
      </c>
      <c r="G1492" s="1" t="s">
        <v>7540</v>
      </c>
    </row>
    <row r="1493" spans="1:7" ht="15.6" x14ac:dyDescent="0.3">
      <c r="A1493" s="1" t="s">
        <v>878</v>
      </c>
      <c r="B1493" s="1" t="s">
        <v>5501</v>
      </c>
      <c r="C1493" s="1" t="s">
        <v>4383</v>
      </c>
      <c r="D1493" s="1" t="s">
        <v>5502</v>
      </c>
      <c r="F1493" s="1" t="s">
        <v>878</v>
      </c>
      <c r="G1493" s="1" t="s">
        <v>7541</v>
      </c>
    </row>
    <row r="1494" spans="1:7" ht="15.6" x14ac:dyDescent="0.3">
      <c r="A1494" s="1" t="s">
        <v>877</v>
      </c>
      <c r="B1494" s="1" t="s">
        <v>3764</v>
      </c>
      <c r="C1494" s="1" t="s">
        <v>4383</v>
      </c>
      <c r="D1494" s="1" t="s">
        <v>5503</v>
      </c>
      <c r="F1494" s="1" t="s">
        <v>877</v>
      </c>
      <c r="G1494" s="1" t="s">
        <v>7542</v>
      </c>
    </row>
    <row r="1495" spans="1:7" ht="15.6" x14ac:dyDescent="0.3">
      <c r="A1495" s="1" t="s">
        <v>876</v>
      </c>
      <c r="B1495" s="1" t="s">
        <v>3765</v>
      </c>
      <c r="C1495" s="1" t="s">
        <v>4381</v>
      </c>
      <c r="D1495" s="1" t="s">
        <v>5370</v>
      </c>
      <c r="F1495" s="1" t="s">
        <v>876</v>
      </c>
      <c r="G1495" s="1" t="s">
        <v>7543</v>
      </c>
    </row>
    <row r="1496" spans="1:7" ht="15.6" x14ac:dyDescent="0.3">
      <c r="A1496" s="1" t="s">
        <v>875</v>
      </c>
      <c r="B1496" s="1" t="s">
        <v>3766</v>
      </c>
      <c r="C1496" s="1" t="s">
        <v>4383</v>
      </c>
      <c r="D1496" s="1" t="s">
        <v>5504</v>
      </c>
      <c r="F1496" s="1" t="s">
        <v>875</v>
      </c>
      <c r="G1496" s="1" t="s">
        <v>7544</v>
      </c>
    </row>
    <row r="1497" spans="1:7" ht="15.6" x14ac:dyDescent="0.3">
      <c r="A1497" s="1" t="s">
        <v>874</v>
      </c>
      <c r="B1497" s="1" t="s">
        <v>3767</v>
      </c>
      <c r="C1497" s="1" t="s">
        <v>4383</v>
      </c>
      <c r="D1497" s="1" t="s">
        <v>5505</v>
      </c>
      <c r="F1497" s="1" t="s">
        <v>874</v>
      </c>
      <c r="G1497" s="1" t="s">
        <v>7545</v>
      </c>
    </row>
    <row r="1498" spans="1:7" ht="15.6" x14ac:dyDescent="0.3">
      <c r="A1498" s="1" t="s">
        <v>873</v>
      </c>
      <c r="B1498" s="1" t="s">
        <v>5506</v>
      </c>
      <c r="C1498" s="1" t="s">
        <v>4383</v>
      </c>
      <c r="D1498" s="1" t="s">
        <v>5507</v>
      </c>
      <c r="F1498" s="1" t="s">
        <v>873</v>
      </c>
      <c r="G1498" s="1" t="s">
        <v>7546</v>
      </c>
    </row>
    <row r="1499" spans="1:7" ht="15.6" x14ac:dyDescent="0.3">
      <c r="A1499" s="1" t="s">
        <v>872</v>
      </c>
      <c r="B1499" s="1" t="s">
        <v>3768</v>
      </c>
      <c r="C1499" s="1" t="s">
        <v>4383</v>
      </c>
      <c r="D1499" s="1" t="s">
        <v>4479</v>
      </c>
      <c r="F1499" s="1" t="s">
        <v>872</v>
      </c>
      <c r="G1499" s="1" t="s">
        <v>7547</v>
      </c>
    </row>
    <row r="1500" spans="1:7" ht="15.6" x14ac:dyDescent="0.3">
      <c r="A1500" s="1" t="s">
        <v>871</v>
      </c>
      <c r="B1500" s="1" t="s">
        <v>2770</v>
      </c>
      <c r="C1500" s="1" t="s">
        <v>4381</v>
      </c>
      <c r="D1500" s="1" t="s">
        <v>5508</v>
      </c>
      <c r="F1500" s="1" t="s">
        <v>871</v>
      </c>
      <c r="G1500" s="1" t="s">
        <v>7548</v>
      </c>
    </row>
    <row r="1501" spans="1:7" ht="15.6" x14ac:dyDescent="0.3">
      <c r="A1501" s="1" t="s">
        <v>870</v>
      </c>
      <c r="B1501" s="1" t="s">
        <v>3769</v>
      </c>
      <c r="C1501" s="1" t="s">
        <v>4381</v>
      </c>
      <c r="D1501" s="1" t="s">
        <v>4942</v>
      </c>
      <c r="F1501" s="1" t="s">
        <v>870</v>
      </c>
      <c r="G1501" s="1" t="s">
        <v>7549</v>
      </c>
    </row>
    <row r="1502" spans="1:7" ht="15.6" x14ac:dyDescent="0.3">
      <c r="A1502" s="1" t="s">
        <v>869</v>
      </c>
      <c r="B1502" s="1" t="s">
        <v>3770</v>
      </c>
      <c r="C1502" s="1" t="s">
        <v>4804</v>
      </c>
      <c r="D1502" s="1" t="s">
        <v>5509</v>
      </c>
      <c r="F1502" s="1" t="s">
        <v>869</v>
      </c>
      <c r="G1502" s="1" t="s">
        <v>7550</v>
      </c>
    </row>
    <row r="1503" spans="1:7" ht="15.6" x14ac:dyDescent="0.3">
      <c r="A1503" s="1" t="s">
        <v>868</v>
      </c>
      <c r="B1503" s="1" t="s">
        <v>3771</v>
      </c>
      <c r="C1503" s="1" t="s">
        <v>4381</v>
      </c>
      <c r="D1503" s="1" t="s">
        <v>4930</v>
      </c>
      <c r="F1503" s="1" t="s">
        <v>868</v>
      </c>
      <c r="G1503" s="1" t="s">
        <v>7551</v>
      </c>
    </row>
    <row r="1504" spans="1:7" ht="15.6" x14ac:dyDescent="0.3">
      <c r="A1504" s="1" t="s">
        <v>867</v>
      </c>
      <c r="B1504" s="1" t="s">
        <v>3772</v>
      </c>
      <c r="C1504" s="1" t="s">
        <v>4381</v>
      </c>
      <c r="D1504" s="1" t="s">
        <v>5510</v>
      </c>
      <c r="F1504" s="1" t="s">
        <v>867</v>
      </c>
      <c r="G1504" s="1" t="s">
        <v>7552</v>
      </c>
    </row>
    <row r="1505" spans="1:7" ht="15.6" x14ac:dyDescent="0.3">
      <c r="A1505" s="1" t="s">
        <v>866</v>
      </c>
      <c r="B1505" s="1" t="s">
        <v>2471</v>
      </c>
      <c r="C1505" s="1" t="s">
        <v>4383</v>
      </c>
      <c r="D1505" s="1" t="s">
        <v>5511</v>
      </c>
      <c r="F1505" s="1" t="s">
        <v>866</v>
      </c>
      <c r="G1505" s="1" t="s">
        <v>7553</v>
      </c>
    </row>
    <row r="1506" spans="1:7" ht="15.6" x14ac:dyDescent="0.3">
      <c r="A1506" s="1" t="s">
        <v>865</v>
      </c>
      <c r="B1506" s="1" t="s">
        <v>3773</v>
      </c>
      <c r="C1506" s="1" t="s">
        <v>4383</v>
      </c>
      <c r="D1506" s="1" t="s">
        <v>5512</v>
      </c>
      <c r="F1506" s="1" t="s">
        <v>865</v>
      </c>
      <c r="G1506" s="1" t="s">
        <v>7554</v>
      </c>
    </row>
    <row r="1507" spans="1:7" ht="15.6" x14ac:dyDescent="0.3">
      <c r="A1507" s="1" t="s">
        <v>864</v>
      </c>
      <c r="B1507" s="1" t="s">
        <v>3774</v>
      </c>
      <c r="C1507" s="1" t="s">
        <v>4381</v>
      </c>
      <c r="D1507" s="1" t="s">
        <v>5513</v>
      </c>
      <c r="F1507" s="1" t="s">
        <v>864</v>
      </c>
      <c r="G1507" s="1" t="s">
        <v>7555</v>
      </c>
    </row>
    <row r="1508" spans="1:7" ht="15.6" x14ac:dyDescent="0.3">
      <c r="A1508" s="1" t="s">
        <v>863</v>
      </c>
      <c r="B1508" s="1" t="s">
        <v>3775</v>
      </c>
      <c r="C1508" s="1" t="s">
        <v>4383</v>
      </c>
      <c r="D1508" s="1" t="s">
        <v>5435</v>
      </c>
      <c r="F1508" s="1" t="s">
        <v>863</v>
      </c>
      <c r="G1508" s="1" t="s">
        <v>7556</v>
      </c>
    </row>
    <row r="1509" spans="1:7" ht="15.6" x14ac:dyDescent="0.3">
      <c r="A1509" s="1" t="s">
        <v>862</v>
      </c>
      <c r="B1509" s="1" t="s">
        <v>3202</v>
      </c>
      <c r="C1509" s="1" t="s">
        <v>4383</v>
      </c>
      <c r="D1509" s="1" t="s">
        <v>5514</v>
      </c>
      <c r="F1509" s="1" t="s">
        <v>862</v>
      </c>
      <c r="G1509" s="1" t="s">
        <v>7557</v>
      </c>
    </row>
    <row r="1510" spans="1:7" ht="15.6" x14ac:dyDescent="0.3">
      <c r="A1510" s="1" t="s">
        <v>861</v>
      </c>
      <c r="B1510" s="1" t="s">
        <v>2600</v>
      </c>
      <c r="C1510" s="1" t="s">
        <v>4383</v>
      </c>
      <c r="D1510" s="1" t="s">
        <v>4563</v>
      </c>
      <c r="F1510" s="1" t="s">
        <v>861</v>
      </c>
      <c r="G1510" s="1" t="s">
        <v>7558</v>
      </c>
    </row>
    <row r="1511" spans="1:7" ht="15.6" x14ac:dyDescent="0.3">
      <c r="A1511" s="1" t="s">
        <v>860</v>
      </c>
      <c r="B1511" s="1" t="s">
        <v>3776</v>
      </c>
      <c r="C1511" s="1" t="s">
        <v>4381</v>
      </c>
      <c r="D1511" s="1" t="s">
        <v>5515</v>
      </c>
      <c r="F1511" s="1" t="s">
        <v>860</v>
      </c>
      <c r="G1511" s="1" t="s">
        <v>7559</v>
      </c>
    </row>
    <row r="1512" spans="1:7" ht="15.6" x14ac:dyDescent="0.3">
      <c r="A1512" s="1" t="s">
        <v>859</v>
      </c>
      <c r="B1512" s="1" t="s">
        <v>3777</v>
      </c>
      <c r="C1512" s="1" t="s">
        <v>4383</v>
      </c>
      <c r="D1512" s="1" t="s">
        <v>4532</v>
      </c>
      <c r="F1512" s="1" t="s">
        <v>859</v>
      </c>
      <c r="G1512" s="1" t="s">
        <v>7560</v>
      </c>
    </row>
    <row r="1513" spans="1:7" ht="15.6" x14ac:dyDescent="0.3">
      <c r="A1513" s="1" t="s">
        <v>858</v>
      </c>
      <c r="B1513" s="1" t="s">
        <v>3778</v>
      </c>
      <c r="C1513" s="1" t="s">
        <v>4383</v>
      </c>
      <c r="D1513" s="1" t="s">
        <v>5516</v>
      </c>
      <c r="F1513" s="1" t="s">
        <v>858</v>
      </c>
      <c r="G1513" s="1" t="s">
        <v>7561</v>
      </c>
    </row>
    <row r="1514" spans="1:7" ht="15.6" x14ac:dyDescent="0.3">
      <c r="A1514" s="1" t="s">
        <v>857</v>
      </c>
      <c r="B1514" s="1" t="s">
        <v>3779</v>
      </c>
      <c r="C1514" s="1" t="s">
        <v>4381</v>
      </c>
      <c r="D1514" s="1" t="s">
        <v>5517</v>
      </c>
      <c r="F1514" s="1" t="s">
        <v>857</v>
      </c>
      <c r="G1514" s="1" t="s">
        <v>7562</v>
      </c>
    </row>
    <row r="1515" spans="1:7" ht="15.6" x14ac:dyDescent="0.3">
      <c r="A1515" s="1" t="s">
        <v>856</v>
      </c>
      <c r="B1515" s="1" t="s">
        <v>3780</v>
      </c>
      <c r="C1515" s="1" t="s">
        <v>4383</v>
      </c>
      <c r="D1515" s="1" t="s">
        <v>5518</v>
      </c>
      <c r="F1515" s="1" t="s">
        <v>856</v>
      </c>
      <c r="G1515" s="1" t="s">
        <v>7563</v>
      </c>
    </row>
    <row r="1516" spans="1:7" ht="15.6" x14ac:dyDescent="0.3">
      <c r="A1516" s="1" t="s">
        <v>855</v>
      </c>
      <c r="B1516" s="1" t="s">
        <v>3781</v>
      </c>
      <c r="C1516" s="1" t="s">
        <v>4383</v>
      </c>
      <c r="D1516" s="1" t="s">
        <v>4532</v>
      </c>
      <c r="F1516" s="1" t="s">
        <v>855</v>
      </c>
      <c r="G1516" s="1" t="s">
        <v>7564</v>
      </c>
    </row>
    <row r="1517" spans="1:7" ht="15.6" x14ac:dyDescent="0.3">
      <c r="A1517" s="1" t="s">
        <v>854</v>
      </c>
      <c r="B1517" s="1" t="s">
        <v>3782</v>
      </c>
      <c r="C1517" s="1" t="s">
        <v>4383</v>
      </c>
      <c r="D1517" s="1" t="s">
        <v>5298</v>
      </c>
      <c r="F1517" s="1" t="s">
        <v>854</v>
      </c>
      <c r="G1517" s="1" t="s">
        <v>7565</v>
      </c>
    </row>
    <row r="1518" spans="1:7" ht="15.6" x14ac:dyDescent="0.3">
      <c r="A1518" s="1" t="s">
        <v>853</v>
      </c>
      <c r="B1518" s="1" t="s">
        <v>3783</v>
      </c>
      <c r="C1518" s="1" t="s">
        <v>4381</v>
      </c>
      <c r="D1518" s="1" t="s">
        <v>5519</v>
      </c>
      <c r="F1518" s="1" t="s">
        <v>853</v>
      </c>
      <c r="G1518" s="1" t="s">
        <v>7566</v>
      </c>
    </row>
    <row r="1519" spans="1:7" ht="15.6" x14ac:dyDescent="0.3">
      <c r="A1519" s="1" t="s">
        <v>852</v>
      </c>
      <c r="B1519" s="1" t="s">
        <v>3784</v>
      </c>
      <c r="C1519" s="1" t="s">
        <v>4381</v>
      </c>
      <c r="D1519" s="1" t="s">
        <v>4777</v>
      </c>
      <c r="F1519" s="1" t="s">
        <v>852</v>
      </c>
      <c r="G1519" s="1" t="s">
        <v>7567</v>
      </c>
    </row>
    <row r="1520" spans="1:7" ht="15.6" x14ac:dyDescent="0.3">
      <c r="A1520" s="1" t="s">
        <v>851</v>
      </c>
      <c r="B1520" s="1" t="s">
        <v>3785</v>
      </c>
      <c r="C1520" s="1" t="s">
        <v>4381</v>
      </c>
      <c r="D1520" s="1" t="s">
        <v>5520</v>
      </c>
      <c r="F1520" s="1" t="s">
        <v>851</v>
      </c>
      <c r="G1520" s="1" t="s">
        <v>7568</v>
      </c>
    </row>
    <row r="1521" spans="1:7" ht="15.6" x14ac:dyDescent="0.3">
      <c r="A1521" s="1" t="s">
        <v>850</v>
      </c>
      <c r="B1521" s="1" t="s">
        <v>3786</v>
      </c>
      <c r="C1521" s="1" t="s">
        <v>4381</v>
      </c>
      <c r="D1521" s="1" t="s">
        <v>5521</v>
      </c>
      <c r="F1521" s="1" t="s">
        <v>850</v>
      </c>
      <c r="G1521" s="1" t="s">
        <v>7569</v>
      </c>
    </row>
    <row r="1522" spans="1:7" ht="15.6" x14ac:dyDescent="0.3">
      <c r="A1522" s="1" t="s">
        <v>849</v>
      </c>
      <c r="B1522" s="1" t="s">
        <v>3787</v>
      </c>
      <c r="C1522" s="1" t="s">
        <v>4383</v>
      </c>
      <c r="D1522" s="1" t="s">
        <v>5522</v>
      </c>
      <c r="F1522" s="1" t="s">
        <v>849</v>
      </c>
      <c r="G1522" s="1" t="s">
        <v>7570</v>
      </c>
    </row>
    <row r="1523" spans="1:7" ht="15.6" x14ac:dyDescent="0.3">
      <c r="A1523" s="1" t="s">
        <v>848</v>
      </c>
      <c r="B1523" s="1" t="s">
        <v>3788</v>
      </c>
      <c r="C1523" s="1" t="s">
        <v>4381</v>
      </c>
      <c r="D1523" s="1" t="s">
        <v>4923</v>
      </c>
      <c r="F1523" s="1" t="s">
        <v>848</v>
      </c>
      <c r="G1523" s="1" t="s">
        <v>7571</v>
      </c>
    </row>
    <row r="1524" spans="1:7" ht="15.6" x14ac:dyDescent="0.3">
      <c r="A1524" s="1" t="s">
        <v>847</v>
      </c>
      <c r="B1524" s="1" t="s">
        <v>3789</v>
      </c>
      <c r="C1524" s="1" t="s">
        <v>4383</v>
      </c>
      <c r="D1524" s="1" t="s">
        <v>5523</v>
      </c>
      <c r="F1524" s="1" t="s">
        <v>847</v>
      </c>
      <c r="G1524" s="1" t="s">
        <v>7572</v>
      </c>
    </row>
    <row r="1525" spans="1:7" ht="15.6" x14ac:dyDescent="0.3">
      <c r="A1525" s="1" t="s">
        <v>846</v>
      </c>
      <c r="B1525" s="1" t="s">
        <v>3790</v>
      </c>
      <c r="C1525" s="1" t="s">
        <v>4383</v>
      </c>
      <c r="D1525" s="1" t="s">
        <v>4596</v>
      </c>
      <c r="F1525" s="1" t="s">
        <v>846</v>
      </c>
      <c r="G1525" s="1" t="s">
        <v>7573</v>
      </c>
    </row>
    <row r="1526" spans="1:7" ht="15.6" x14ac:dyDescent="0.3">
      <c r="A1526" s="1" t="s">
        <v>845</v>
      </c>
      <c r="B1526" s="1" t="s">
        <v>3252</v>
      </c>
      <c r="C1526" s="1" t="s">
        <v>4383</v>
      </c>
      <c r="D1526" s="1" t="s">
        <v>4693</v>
      </c>
      <c r="F1526" s="1" t="s">
        <v>845</v>
      </c>
      <c r="G1526" s="1" t="s">
        <v>7574</v>
      </c>
    </row>
    <row r="1527" spans="1:7" ht="15.6" x14ac:dyDescent="0.3">
      <c r="A1527" s="1" t="s">
        <v>844</v>
      </c>
      <c r="B1527" s="1" t="s">
        <v>3791</v>
      </c>
      <c r="C1527" s="1" t="s">
        <v>4381</v>
      </c>
      <c r="D1527" s="1" t="s">
        <v>5524</v>
      </c>
      <c r="F1527" s="1" t="s">
        <v>844</v>
      </c>
      <c r="G1527" s="1" t="s">
        <v>7575</v>
      </c>
    </row>
    <row r="1528" spans="1:7" ht="15.6" x14ac:dyDescent="0.3">
      <c r="A1528" s="1" t="s">
        <v>843</v>
      </c>
      <c r="B1528" s="1" t="s">
        <v>3792</v>
      </c>
      <c r="C1528" s="1" t="s">
        <v>4381</v>
      </c>
      <c r="D1528" s="1" t="s">
        <v>5525</v>
      </c>
      <c r="F1528" s="1" t="s">
        <v>843</v>
      </c>
      <c r="G1528" s="1" t="s">
        <v>7576</v>
      </c>
    </row>
    <row r="1529" spans="1:7" ht="15.6" x14ac:dyDescent="0.3">
      <c r="A1529" s="1" t="s">
        <v>842</v>
      </c>
      <c r="B1529" s="1" t="s">
        <v>3793</v>
      </c>
      <c r="C1529" s="1" t="s">
        <v>4383</v>
      </c>
      <c r="D1529" s="1" t="s">
        <v>5526</v>
      </c>
      <c r="F1529" s="1" t="s">
        <v>842</v>
      </c>
      <c r="G1529" s="1" t="s">
        <v>7577</v>
      </c>
    </row>
    <row r="1530" spans="1:7" ht="15.6" x14ac:dyDescent="0.3">
      <c r="A1530" s="1" t="s">
        <v>841</v>
      </c>
      <c r="B1530" s="1" t="s">
        <v>3794</v>
      </c>
      <c r="C1530" s="1" t="s">
        <v>4381</v>
      </c>
      <c r="D1530" s="1" t="s">
        <v>5527</v>
      </c>
      <c r="F1530" s="1" t="s">
        <v>841</v>
      </c>
      <c r="G1530" s="1" t="s">
        <v>7578</v>
      </c>
    </row>
    <row r="1531" spans="1:7" ht="15.6" x14ac:dyDescent="0.3">
      <c r="A1531" s="1" t="s">
        <v>840</v>
      </c>
      <c r="B1531" s="1" t="s">
        <v>2726</v>
      </c>
      <c r="C1531" s="1" t="s">
        <v>4381</v>
      </c>
      <c r="D1531" s="1" t="s">
        <v>4463</v>
      </c>
      <c r="F1531" s="1" t="s">
        <v>840</v>
      </c>
      <c r="G1531" s="1" t="s">
        <v>7579</v>
      </c>
    </row>
    <row r="1532" spans="1:7" ht="15.6" x14ac:dyDescent="0.3">
      <c r="A1532" s="1" t="s">
        <v>839</v>
      </c>
      <c r="B1532" s="1" t="s">
        <v>2490</v>
      </c>
      <c r="C1532" s="1" t="s">
        <v>4381</v>
      </c>
      <c r="D1532" s="1" t="s">
        <v>5528</v>
      </c>
      <c r="F1532" s="1" t="s">
        <v>839</v>
      </c>
      <c r="G1532" s="1" t="s">
        <v>7580</v>
      </c>
    </row>
    <row r="1533" spans="1:7" ht="15.6" x14ac:dyDescent="0.3">
      <c r="A1533" s="1" t="s">
        <v>838</v>
      </c>
      <c r="B1533" s="1" t="s">
        <v>3795</v>
      </c>
      <c r="C1533" s="1" t="s">
        <v>4383</v>
      </c>
      <c r="D1533" s="1" t="s">
        <v>5529</v>
      </c>
      <c r="F1533" s="1" t="s">
        <v>838</v>
      </c>
      <c r="G1533" s="1" t="s">
        <v>7581</v>
      </c>
    </row>
    <row r="1534" spans="1:7" ht="15.6" x14ac:dyDescent="0.3">
      <c r="A1534" s="1" t="s">
        <v>837</v>
      </c>
      <c r="B1534" s="1" t="s">
        <v>3796</v>
      </c>
      <c r="C1534" s="1" t="s">
        <v>4383</v>
      </c>
      <c r="D1534" s="1" t="s">
        <v>4737</v>
      </c>
      <c r="F1534" s="1" t="s">
        <v>837</v>
      </c>
      <c r="G1534" s="1" t="s">
        <v>7582</v>
      </c>
    </row>
    <row r="1535" spans="1:7" ht="15.6" x14ac:dyDescent="0.3">
      <c r="A1535" s="1" t="s">
        <v>836</v>
      </c>
      <c r="B1535" s="1" t="s">
        <v>3797</v>
      </c>
      <c r="C1535" s="1" t="s">
        <v>4381</v>
      </c>
      <c r="D1535" s="1" t="s">
        <v>4468</v>
      </c>
      <c r="F1535" s="1" t="s">
        <v>836</v>
      </c>
      <c r="G1535" s="1" t="s">
        <v>7583</v>
      </c>
    </row>
    <row r="1536" spans="1:7" ht="15.6" x14ac:dyDescent="0.3">
      <c r="A1536" s="1" t="s">
        <v>835</v>
      </c>
      <c r="B1536" s="1" t="s">
        <v>3798</v>
      </c>
      <c r="C1536" s="1" t="s">
        <v>4383</v>
      </c>
      <c r="D1536" s="1" t="s">
        <v>4409</v>
      </c>
      <c r="F1536" s="1" t="s">
        <v>835</v>
      </c>
      <c r="G1536" s="1" t="s">
        <v>7584</v>
      </c>
    </row>
    <row r="1537" spans="1:7" ht="15.6" x14ac:dyDescent="0.3">
      <c r="A1537" s="1" t="s">
        <v>834</v>
      </c>
      <c r="B1537" s="1" t="s">
        <v>3799</v>
      </c>
      <c r="C1537" s="1" t="s">
        <v>4383</v>
      </c>
      <c r="D1537" s="1" t="s">
        <v>4432</v>
      </c>
      <c r="F1537" s="1" t="s">
        <v>834</v>
      </c>
      <c r="G1537" s="1" t="s">
        <v>7585</v>
      </c>
    </row>
    <row r="1538" spans="1:7" ht="15.6" x14ac:dyDescent="0.3">
      <c r="A1538" s="1" t="s">
        <v>833</v>
      </c>
      <c r="B1538" s="1" t="s">
        <v>3800</v>
      </c>
      <c r="C1538" s="1" t="s">
        <v>4381</v>
      </c>
      <c r="D1538" s="1" t="s">
        <v>5530</v>
      </c>
      <c r="F1538" s="1" t="s">
        <v>833</v>
      </c>
      <c r="G1538" s="1" t="s">
        <v>7586</v>
      </c>
    </row>
    <row r="1539" spans="1:7" ht="15.6" x14ac:dyDescent="0.3">
      <c r="A1539" s="1" t="s">
        <v>832</v>
      </c>
      <c r="B1539" s="1" t="s">
        <v>3801</v>
      </c>
      <c r="C1539" s="1" t="s">
        <v>4383</v>
      </c>
      <c r="D1539" s="1" t="s">
        <v>4591</v>
      </c>
      <c r="F1539" s="1" t="s">
        <v>832</v>
      </c>
      <c r="G1539" s="1" t="s">
        <v>7587</v>
      </c>
    </row>
    <row r="1540" spans="1:7" ht="15.6" x14ac:dyDescent="0.3">
      <c r="A1540" s="1" t="s">
        <v>831</v>
      </c>
      <c r="B1540" s="1" t="s">
        <v>3802</v>
      </c>
      <c r="C1540" s="1" t="s">
        <v>4383</v>
      </c>
      <c r="D1540" s="1" t="s">
        <v>5531</v>
      </c>
      <c r="F1540" s="1" t="s">
        <v>831</v>
      </c>
      <c r="G1540" s="1" t="s">
        <v>7588</v>
      </c>
    </row>
    <row r="1541" spans="1:7" ht="15.6" x14ac:dyDescent="0.3">
      <c r="A1541" s="1" t="s">
        <v>830</v>
      </c>
      <c r="B1541" s="1" t="s">
        <v>3803</v>
      </c>
      <c r="C1541" s="1" t="s">
        <v>4381</v>
      </c>
      <c r="D1541" s="1" t="s">
        <v>5532</v>
      </c>
      <c r="F1541" s="1" t="s">
        <v>830</v>
      </c>
      <c r="G1541" s="1" t="s">
        <v>7589</v>
      </c>
    </row>
    <row r="1542" spans="1:7" ht="15.6" x14ac:dyDescent="0.3">
      <c r="A1542" s="1" t="s">
        <v>829</v>
      </c>
      <c r="B1542" s="1" t="s">
        <v>3804</v>
      </c>
      <c r="C1542" s="1" t="s">
        <v>4381</v>
      </c>
      <c r="D1542" s="1" t="s">
        <v>5533</v>
      </c>
      <c r="F1542" s="1" t="s">
        <v>829</v>
      </c>
      <c r="G1542" s="1" t="s">
        <v>7590</v>
      </c>
    </row>
    <row r="1543" spans="1:7" ht="15.6" x14ac:dyDescent="0.3">
      <c r="A1543" s="1" t="s">
        <v>828</v>
      </c>
      <c r="B1543" s="1" t="s">
        <v>2782</v>
      </c>
      <c r="C1543" s="1" t="s">
        <v>4383</v>
      </c>
      <c r="D1543" s="1" t="s">
        <v>5534</v>
      </c>
      <c r="F1543" s="1" t="s">
        <v>828</v>
      </c>
      <c r="G1543" s="1" t="s">
        <v>7591</v>
      </c>
    </row>
    <row r="1544" spans="1:7" ht="15.6" x14ac:dyDescent="0.3">
      <c r="A1544" s="1" t="s">
        <v>827</v>
      </c>
      <c r="B1544" s="1" t="s">
        <v>3805</v>
      </c>
      <c r="C1544" s="1" t="s">
        <v>4383</v>
      </c>
      <c r="D1544" s="1" t="s">
        <v>4432</v>
      </c>
      <c r="F1544" s="1" t="s">
        <v>827</v>
      </c>
      <c r="G1544" s="1" t="s">
        <v>7592</v>
      </c>
    </row>
    <row r="1545" spans="1:7" ht="15.6" x14ac:dyDescent="0.3">
      <c r="A1545" s="1" t="s">
        <v>826</v>
      </c>
      <c r="B1545" s="1" t="s">
        <v>5535</v>
      </c>
      <c r="C1545" s="1" t="s">
        <v>4383</v>
      </c>
      <c r="D1545" s="1" t="s">
        <v>5536</v>
      </c>
      <c r="F1545" s="1" t="s">
        <v>826</v>
      </c>
      <c r="G1545" s="1" t="s">
        <v>7593</v>
      </c>
    </row>
    <row r="1546" spans="1:7" ht="15.6" x14ac:dyDescent="0.3">
      <c r="A1546" s="1" t="s">
        <v>825</v>
      </c>
      <c r="B1546" s="1" t="s">
        <v>3806</v>
      </c>
      <c r="C1546" s="1" t="s">
        <v>4383</v>
      </c>
      <c r="D1546" s="1" t="s">
        <v>5537</v>
      </c>
      <c r="F1546" s="1" t="s">
        <v>825</v>
      </c>
      <c r="G1546" s="1" t="s">
        <v>7594</v>
      </c>
    </row>
    <row r="1547" spans="1:7" ht="15.6" x14ac:dyDescent="0.3">
      <c r="A1547" s="1" t="s">
        <v>824</v>
      </c>
      <c r="B1547" s="1" t="s">
        <v>3807</v>
      </c>
      <c r="C1547" s="1" t="s">
        <v>4381</v>
      </c>
      <c r="D1547" s="1" t="s">
        <v>4738</v>
      </c>
      <c r="F1547" s="1" t="s">
        <v>824</v>
      </c>
      <c r="G1547" s="1" t="s">
        <v>7595</v>
      </c>
    </row>
    <row r="1548" spans="1:7" ht="15.6" x14ac:dyDescent="0.3">
      <c r="A1548" s="1" t="s">
        <v>823</v>
      </c>
      <c r="B1548" s="1" t="s">
        <v>3808</v>
      </c>
      <c r="C1548" s="1" t="s">
        <v>4381</v>
      </c>
      <c r="D1548" s="1" t="s">
        <v>5538</v>
      </c>
      <c r="F1548" s="1" t="s">
        <v>823</v>
      </c>
      <c r="G1548" s="1" t="s">
        <v>7596</v>
      </c>
    </row>
    <row r="1549" spans="1:7" ht="15.6" x14ac:dyDescent="0.3">
      <c r="A1549" s="1" t="s">
        <v>822</v>
      </c>
      <c r="B1549" s="1" t="s">
        <v>3809</v>
      </c>
      <c r="C1549" s="1" t="s">
        <v>4381</v>
      </c>
      <c r="D1549" s="1" t="s">
        <v>5539</v>
      </c>
      <c r="F1549" s="1" t="s">
        <v>822</v>
      </c>
      <c r="G1549" s="1" t="s">
        <v>7597</v>
      </c>
    </row>
    <row r="1550" spans="1:7" ht="15.6" x14ac:dyDescent="0.3">
      <c r="A1550" s="1" t="s">
        <v>821</v>
      </c>
      <c r="B1550" s="1" t="s">
        <v>3664</v>
      </c>
      <c r="C1550" s="1" t="s">
        <v>4383</v>
      </c>
      <c r="D1550" s="1" t="s">
        <v>5540</v>
      </c>
      <c r="F1550" s="1" t="s">
        <v>821</v>
      </c>
      <c r="G1550" s="1" t="s">
        <v>7598</v>
      </c>
    </row>
    <row r="1551" spans="1:7" ht="15.6" x14ac:dyDescent="0.3">
      <c r="A1551" s="1" t="s">
        <v>820</v>
      </c>
      <c r="B1551" s="1" t="s">
        <v>3810</v>
      </c>
      <c r="C1551" s="1" t="s">
        <v>4381</v>
      </c>
      <c r="D1551" s="1" t="s">
        <v>4411</v>
      </c>
      <c r="F1551" s="1" t="s">
        <v>820</v>
      </c>
      <c r="G1551" s="1" t="s">
        <v>7599</v>
      </c>
    </row>
    <row r="1552" spans="1:7" ht="15.6" x14ac:dyDescent="0.3">
      <c r="A1552" s="1" t="s">
        <v>819</v>
      </c>
      <c r="B1552" s="1" t="s">
        <v>3811</v>
      </c>
      <c r="C1552" s="1" t="s">
        <v>4383</v>
      </c>
      <c r="D1552" s="1" t="s">
        <v>5541</v>
      </c>
      <c r="F1552" s="1" t="s">
        <v>819</v>
      </c>
      <c r="G1552" s="1" t="s">
        <v>7600</v>
      </c>
    </row>
    <row r="1553" spans="1:7" ht="15.6" x14ac:dyDescent="0.3">
      <c r="A1553" s="1" t="s">
        <v>818</v>
      </c>
      <c r="B1553" s="1" t="s">
        <v>3576</v>
      </c>
      <c r="C1553" s="1" t="s">
        <v>4383</v>
      </c>
      <c r="D1553" s="1" t="s">
        <v>4788</v>
      </c>
      <c r="F1553" s="1" t="s">
        <v>818</v>
      </c>
      <c r="G1553" s="1" t="s">
        <v>7601</v>
      </c>
    </row>
    <row r="1554" spans="1:7" ht="15.6" x14ac:dyDescent="0.3">
      <c r="A1554" s="1" t="s">
        <v>817</v>
      </c>
      <c r="B1554" s="1" t="s">
        <v>3812</v>
      </c>
      <c r="C1554" s="1" t="s">
        <v>4383</v>
      </c>
      <c r="D1554" s="1" t="s">
        <v>5542</v>
      </c>
      <c r="F1554" s="1" t="s">
        <v>817</v>
      </c>
      <c r="G1554" s="1" t="s">
        <v>7602</v>
      </c>
    </row>
    <row r="1555" spans="1:7" ht="15.6" x14ac:dyDescent="0.3">
      <c r="A1555" s="1" t="s">
        <v>816</v>
      </c>
      <c r="B1555" s="1" t="s">
        <v>3813</v>
      </c>
      <c r="C1555" s="1" t="s">
        <v>4381</v>
      </c>
      <c r="D1555" s="1" t="s">
        <v>5543</v>
      </c>
      <c r="F1555" s="1" t="s">
        <v>816</v>
      </c>
      <c r="G1555" s="1" t="s">
        <v>7603</v>
      </c>
    </row>
    <row r="1556" spans="1:7" ht="15.6" x14ac:dyDescent="0.3">
      <c r="A1556" s="1" t="s">
        <v>815</v>
      </c>
      <c r="B1556" s="1" t="s">
        <v>5544</v>
      </c>
      <c r="C1556" s="1" t="s">
        <v>4381</v>
      </c>
      <c r="D1556" s="1" t="s">
        <v>4565</v>
      </c>
      <c r="F1556" s="1" t="s">
        <v>815</v>
      </c>
      <c r="G1556" s="1" t="s">
        <v>7604</v>
      </c>
    </row>
    <row r="1557" spans="1:7" ht="15.6" x14ac:dyDescent="0.3">
      <c r="A1557" s="1" t="s">
        <v>814</v>
      </c>
      <c r="B1557" s="1" t="s">
        <v>3435</v>
      </c>
      <c r="C1557" s="1" t="s">
        <v>4383</v>
      </c>
      <c r="D1557" s="1" t="s">
        <v>4605</v>
      </c>
      <c r="F1557" s="1" t="s">
        <v>814</v>
      </c>
      <c r="G1557" s="1" t="s">
        <v>7605</v>
      </c>
    </row>
    <row r="1558" spans="1:7" ht="15.6" x14ac:dyDescent="0.3">
      <c r="A1558" s="1" t="s">
        <v>813</v>
      </c>
      <c r="B1558" s="1" t="s">
        <v>3814</v>
      </c>
      <c r="C1558" s="1" t="s">
        <v>4381</v>
      </c>
      <c r="D1558" s="1" t="s">
        <v>5545</v>
      </c>
      <c r="F1558" s="1" t="s">
        <v>813</v>
      </c>
      <c r="G1558" s="1" t="s">
        <v>7606</v>
      </c>
    </row>
    <row r="1559" spans="1:7" ht="15.6" x14ac:dyDescent="0.3">
      <c r="A1559" s="1" t="s">
        <v>812</v>
      </c>
      <c r="B1559" s="1" t="s">
        <v>3815</v>
      </c>
      <c r="C1559" s="1" t="s">
        <v>4381</v>
      </c>
      <c r="D1559" s="1" t="s">
        <v>4917</v>
      </c>
      <c r="F1559" s="1" t="s">
        <v>812</v>
      </c>
      <c r="G1559" s="1" t="s">
        <v>7607</v>
      </c>
    </row>
    <row r="1560" spans="1:7" ht="15.6" x14ac:dyDescent="0.3">
      <c r="A1560" s="1" t="s">
        <v>811</v>
      </c>
      <c r="B1560" s="1" t="s">
        <v>3816</v>
      </c>
      <c r="C1560" s="1" t="s">
        <v>4381</v>
      </c>
      <c r="D1560" s="1" t="s">
        <v>5546</v>
      </c>
      <c r="F1560" s="1" t="s">
        <v>811</v>
      </c>
      <c r="G1560" s="1" t="s">
        <v>7608</v>
      </c>
    </row>
    <row r="1561" spans="1:7" ht="15.6" x14ac:dyDescent="0.3">
      <c r="A1561" s="1" t="s">
        <v>810</v>
      </c>
      <c r="B1561" s="1" t="s">
        <v>3817</v>
      </c>
      <c r="C1561" s="1" t="s">
        <v>4381</v>
      </c>
      <c r="D1561" s="1" t="s">
        <v>5547</v>
      </c>
      <c r="F1561" s="1" t="s">
        <v>810</v>
      </c>
      <c r="G1561" s="1" t="s">
        <v>7609</v>
      </c>
    </row>
    <row r="1562" spans="1:7" ht="15.6" x14ac:dyDescent="0.3">
      <c r="A1562" s="1" t="s">
        <v>809</v>
      </c>
      <c r="B1562" s="1" t="s">
        <v>3818</v>
      </c>
      <c r="C1562" s="1" t="s">
        <v>4383</v>
      </c>
      <c r="D1562" s="1" t="s">
        <v>5548</v>
      </c>
      <c r="F1562" s="1" t="s">
        <v>809</v>
      </c>
      <c r="G1562" s="1" t="s">
        <v>7610</v>
      </c>
    </row>
    <row r="1563" spans="1:7" ht="15.6" x14ac:dyDescent="0.3">
      <c r="A1563" s="1" t="s">
        <v>808</v>
      </c>
      <c r="B1563" s="1" t="s">
        <v>5549</v>
      </c>
      <c r="C1563" s="1" t="s">
        <v>4383</v>
      </c>
      <c r="D1563" s="1" t="s">
        <v>5550</v>
      </c>
      <c r="F1563" s="1" t="s">
        <v>808</v>
      </c>
      <c r="G1563" s="1" t="s">
        <v>7611</v>
      </c>
    </row>
    <row r="1564" spans="1:7" ht="15.6" x14ac:dyDescent="0.3">
      <c r="A1564" s="1" t="s">
        <v>807</v>
      </c>
      <c r="B1564" s="1" t="s">
        <v>3819</v>
      </c>
      <c r="C1564" s="1" t="s">
        <v>4383</v>
      </c>
      <c r="D1564" s="1" t="s">
        <v>5551</v>
      </c>
      <c r="F1564" s="1" t="s">
        <v>807</v>
      </c>
      <c r="G1564" s="1" t="s">
        <v>7612</v>
      </c>
    </row>
    <row r="1565" spans="1:7" ht="15.6" x14ac:dyDescent="0.3">
      <c r="A1565" s="1" t="s">
        <v>806</v>
      </c>
      <c r="B1565" s="1" t="s">
        <v>2459</v>
      </c>
      <c r="C1565" s="1" t="s">
        <v>4383</v>
      </c>
      <c r="D1565" s="1" t="s">
        <v>4529</v>
      </c>
      <c r="F1565" s="1" t="s">
        <v>806</v>
      </c>
      <c r="G1565" s="1" t="s">
        <v>7613</v>
      </c>
    </row>
    <row r="1566" spans="1:7" ht="15.6" x14ac:dyDescent="0.3">
      <c r="A1566" s="1" t="s">
        <v>805</v>
      </c>
      <c r="B1566" s="1" t="s">
        <v>3259</v>
      </c>
      <c r="C1566" s="1" t="s">
        <v>4383</v>
      </c>
      <c r="D1566" s="1" t="s">
        <v>5552</v>
      </c>
      <c r="F1566" s="1" t="s">
        <v>805</v>
      </c>
      <c r="G1566" s="1" t="s">
        <v>7614</v>
      </c>
    </row>
    <row r="1567" spans="1:7" ht="15.6" x14ac:dyDescent="0.3">
      <c r="A1567" s="1" t="s">
        <v>804</v>
      </c>
      <c r="B1567" s="1" t="s">
        <v>3820</v>
      </c>
      <c r="C1567" s="1" t="s">
        <v>4381</v>
      </c>
      <c r="D1567" s="1" t="s">
        <v>5553</v>
      </c>
      <c r="F1567" s="1" t="s">
        <v>804</v>
      </c>
      <c r="G1567" s="1" t="s">
        <v>7615</v>
      </c>
    </row>
    <row r="1568" spans="1:7" ht="15.6" x14ac:dyDescent="0.3">
      <c r="A1568" s="1" t="s">
        <v>803</v>
      </c>
      <c r="B1568" s="1" t="s">
        <v>3821</v>
      </c>
      <c r="C1568" s="1" t="s">
        <v>4381</v>
      </c>
      <c r="D1568" s="1" t="s">
        <v>4709</v>
      </c>
      <c r="F1568" s="1" t="s">
        <v>803</v>
      </c>
      <c r="G1568" s="1" t="s">
        <v>7616</v>
      </c>
    </row>
    <row r="1569" spans="1:7" ht="15.6" x14ac:dyDescent="0.3">
      <c r="A1569" s="1" t="s">
        <v>802</v>
      </c>
      <c r="B1569" s="1" t="s">
        <v>2946</v>
      </c>
      <c r="C1569" s="1" t="s">
        <v>4383</v>
      </c>
      <c r="D1569" s="1" t="s">
        <v>5554</v>
      </c>
      <c r="F1569" s="1" t="s">
        <v>802</v>
      </c>
      <c r="G1569" s="1" t="s">
        <v>7617</v>
      </c>
    </row>
    <row r="1570" spans="1:7" ht="15.6" x14ac:dyDescent="0.3">
      <c r="A1570" s="1" t="s">
        <v>801</v>
      </c>
      <c r="B1570" s="1" t="s">
        <v>3822</v>
      </c>
      <c r="C1570" s="1" t="s">
        <v>4381</v>
      </c>
      <c r="D1570" s="1" t="s">
        <v>5555</v>
      </c>
      <c r="F1570" s="1" t="s">
        <v>801</v>
      </c>
      <c r="G1570" s="1" t="s">
        <v>7618</v>
      </c>
    </row>
    <row r="1571" spans="1:7" ht="15.6" x14ac:dyDescent="0.3">
      <c r="A1571" s="1" t="s">
        <v>800</v>
      </c>
      <c r="B1571" s="1" t="s">
        <v>3823</v>
      </c>
      <c r="C1571" s="1" t="s">
        <v>4383</v>
      </c>
      <c r="D1571" s="1" t="s">
        <v>5202</v>
      </c>
      <c r="F1571" s="1" t="s">
        <v>800</v>
      </c>
      <c r="G1571" s="1" t="s">
        <v>7619</v>
      </c>
    </row>
    <row r="1572" spans="1:7" ht="15.6" x14ac:dyDescent="0.3">
      <c r="A1572" s="1" t="s">
        <v>799</v>
      </c>
      <c r="B1572" s="1" t="s">
        <v>3824</v>
      </c>
      <c r="C1572" s="1" t="s">
        <v>4381</v>
      </c>
      <c r="D1572" s="1" t="s">
        <v>5205</v>
      </c>
      <c r="F1572" s="1" t="s">
        <v>799</v>
      </c>
      <c r="G1572" s="1" t="s">
        <v>7620</v>
      </c>
    </row>
    <row r="1573" spans="1:7" ht="15.6" x14ac:dyDescent="0.3">
      <c r="A1573" s="1" t="s">
        <v>798</v>
      </c>
      <c r="B1573" s="1" t="s">
        <v>2896</v>
      </c>
      <c r="C1573" s="1" t="s">
        <v>4383</v>
      </c>
      <c r="D1573" s="1" t="s">
        <v>5556</v>
      </c>
      <c r="F1573" s="1" t="s">
        <v>798</v>
      </c>
      <c r="G1573" s="1" t="s">
        <v>7621</v>
      </c>
    </row>
    <row r="1574" spans="1:7" ht="15.6" x14ac:dyDescent="0.3">
      <c r="A1574" s="1" t="s">
        <v>797</v>
      </c>
      <c r="B1574" s="1" t="s">
        <v>3825</v>
      </c>
      <c r="C1574" s="1" t="s">
        <v>4383</v>
      </c>
      <c r="D1574" s="1" t="s">
        <v>5557</v>
      </c>
      <c r="F1574" s="1" t="s">
        <v>797</v>
      </c>
      <c r="G1574" s="1" t="s">
        <v>7622</v>
      </c>
    </row>
    <row r="1575" spans="1:7" ht="15.6" x14ac:dyDescent="0.3">
      <c r="A1575" s="1" t="s">
        <v>796</v>
      </c>
      <c r="B1575" s="1" t="s">
        <v>3826</v>
      </c>
      <c r="C1575" s="1" t="s">
        <v>4383</v>
      </c>
      <c r="D1575" s="1" t="s">
        <v>5558</v>
      </c>
      <c r="F1575" s="1" t="s">
        <v>796</v>
      </c>
      <c r="G1575" s="1" t="s">
        <v>7623</v>
      </c>
    </row>
    <row r="1576" spans="1:7" ht="15.6" x14ac:dyDescent="0.3">
      <c r="A1576" s="1" t="s">
        <v>795</v>
      </c>
      <c r="B1576" s="1" t="s">
        <v>3827</v>
      </c>
      <c r="C1576" s="1" t="s">
        <v>4383</v>
      </c>
      <c r="D1576" s="1" t="s">
        <v>4407</v>
      </c>
      <c r="F1576" s="1" t="s">
        <v>795</v>
      </c>
      <c r="G1576" s="1" t="s">
        <v>7624</v>
      </c>
    </row>
    <row r="1577" spans="1:7" ht="15.6" x14ac:dyDescent="0.3">
      <c r="A1577" s="1" t="s">
        <v>794</v>
      </c>
      <c r="B1577" s="1" t="s">
        <v>2960</v>
      </c>
      <c r="C1577" s="1" t="s">
        <v>4381</v>
      </c>
      <c r="D1577" s="1" t="s">
        <v>5559</v>
      </c>
      <c r="F1577" s="1" t="s">
        <v>794</v>
      </c>
      <c r="G1577" s="1" t="s">
        <v>7625</v>
      </c>
    </row>
    <row r="1578" spans="1:7" ht="15.6" x14ac:dyDescent="0.3">
      <c r="A1578" s="1" t="s">
        <v>793</v>
      </c>
      <c r="B1578" s="1" t="s">
        <v>3828</v>
      </c>
      <c r="C1578" s="1" t="s">
        <v>4383</v>
      </c>
      <c r="D1578" s="1" t="s">
        <v>5560</v>
      </c>
      <c r="F1578" s="1" t="s">
        <v>793</v>
      </c>
      <c r="G1578" s="1" t="s">
        <v>7626</v>
      </c>
    </row>
    <row r="1579" spans="1:7" ht="15.6" x14ac:dyDescent="0.3">
      <c r="A1579" s="1" t="s">
        <v>792</v>
      </c>
      <c r="B1579" s="1" t="s">
        <v>3829</v>
      </c>
      <c r="C1579" s="1" t="s">
        <v>4383</v>
      </c>
      <c r="D1579" s="1" t="s">
        <v>5561</v>
      </c>
      <c r="F1579" s="1" t="s">
        <v>792</v>
      </c>
      <c r="G1579" s="1" t="s">
        <v>7627</v>
      </c>
    </row>
    <row r="1580" spans="1:7" ht="15.6" x14ac:dyDescent="0.3">
      <c r="A1580" s="1" t="s">
        <v>791</v>
      </c>
      <c r="B1580" s="1" t="s">
        <v>3053</v>
      </c>
      <c r="C1580" s="1" t="s">
        <v>4381</v>
      </c>
      <c r="D1580" s="1" t="s">
        <v>5562</v>
      </c>
      <c r="F1580" s="1" t="s">
        <v>791</v>
      </c>
      <c r="G1580" s="1" t="s">
        <v>7628</v>
      </c>
    </row>
    <row r="1581" spans="1:7" ht="15.6" x14ac:dyDescent="0.3">
      <c r="A1581" s="1" t="s">
        <v>790</v>
      </c>
      <c r="B1581" s="1" t="s">
        <v>3830</v>
      </c>
      <c r="C1581" s="1" t="s">
        <v>4383</v>
      </c>
      <c r="D1581" s="1" t="s">
        <v>4530</v>
      </c>
      <c r="F1581" s="1" t="s">
        <v>790</v>
      </c>
      <c r="G1581" s="1" t="s">
        <v>7629</v>
      </c>
    </row>
    <row r="1582" spans="1:7" ht="15.6" x14ac:dyDescent="0.3">
      <c r="A1582" s="1" t="s">
        <v>789</v>
      </c>
      <c r="B1582" s="1" t="s">
        <v>3831</v>
      </c>
      <c r="C1582" s="1" t="s">
        <v>4383</v>
      </c>
      <c r="D1582" s="1" t="s">
        <v>5563</v>
      </c>
      <c r="F1582" s="1" t="s">
        <v>789</v>
      </c>
      <c r="G1582" s="1" t="s">
        <v>7630</v>
      </c>
    </row>
    <row r="1583" spans="1:7" ht="15.6" x14ac:dyDescent="0.3">
      <c r="A1583" s="1" t="s">
        <v>788</v>
      </c>
      <c r="B1583" s="1" t="s">
        <v>2519</v>
      </c>
      <c r="C1583" s="1" t="s">
        <v>4383</v>
      </c>
      <c r="D1583" s="1" t="s">
        <v>5564</v>
      </c>
      <c r="F1583" s="1" t="s">
        <v>788</v>
      </c>
      <c r="G1583" s="1" t="s">
        <v>7631</v>
      </c>
    </row>
    <row r="1584" spans="1:7" ht="15.6" x14ac:dyDescent="0.3">
      <c r="A1584" s="1" t="s">
        <v>787</v>
      </c>
      <c r="B1584" s="1" t="s">
        <v>3832</v>
      </c>
      <c r="C1584" s="1" t="s">
        <v>4804</v>
      </c>
      <c r="D1584" s="1" t="s">
        <v>5565</v>
      </c>
      <c r="F1584" s="1" t="s">
        <v>787</v>
      </c>
      <c r="G1584" s="1" t="s">
        <v>7632</v>
      </c>
    </row>
    <row r="1585" spans="1:7" ht="15.6" x14ac:dyDescent="0.3">
      <c r="A1585" s="1" t="s">
        <v>786</v>
      </c>
      <c r="B1585" s="1" t="s">
        <v>3833</v>
      </c>
      <c r="C1585" s="1" t="s">
        <v>4381</v>
      </c>
      <c r="D1585" s="1" t="s">
        <v>5566</v>
      </c>
      <c r="F1585" s="1" t="s">
        <v>786</v>
      </c>
      <c r="G1585" s="1" t="s">
        <v>7633</v>
      </c>
    </row>
    <row r="1586" spans="1:7" ht="15.6" x14ac:dyDescent="0.3">
      <c r="A1586" s="1" t="s">
        <v>785</v>
      </c>
      <c r="B1586" s="1" t="s">
        <v>3834</v>
      </c>
      <c r="C1586" s="1" t="s">
        <v>4804</v>
      </c>
      <c r="D1586" s="1" t="s">
        <v>5567</v>
      </c>
      <c r="F1586" s="1" t="s">
        <v>785</v>
      </c>
      <c r="G1586" s="1" t="s">
        <v>7634</v>
      </c>
    </row>
    <row r="1587" spans="1:7" ht="15.6" x14ac:dyDescent="0.3">
      <c r="A1587" s="1" t="s">
        <v>784</v>
      </c>
      <c r="B1587" s="1" t="s">
        <v>3835</v>
      </c>
      <c r="C1587" s="1" t="s">
        <v>4381</v>
      </c>
      <c r="D1587" s="1" t="s">
        <v>5568</v>
      </c>
      <c r="F1587" s="1" t="s">
        <v>784</v>
      </c>
      <c r="G1587" s="1" t="s">
        <v>7635</v>
      </c>
    </row>
    <row r="1588" spans="1:7" ht="15.6" x14ac:dyDescent="0.3">
      <c r="A1588" s="1" t="s">
        <v>783</v>
      </c>
      <c r="B1588" s="1" t="s">
        <v>3836</v>
      </c>
      <c r="C1588" s="1" t="s">
        <v>4383</v>
      </c>
      <c r="D1588" s="1" t="s">
        <v>5569</v>
      </c>
      <c r="F1588" s="1" t="s">
        <v>783</v>
      </c>
      <c r="G1588" s="1" t="s">
        <v>7636</v>
      </c>
    </row>
    <row r="1589" spans="1:7" ht="15.6" x14ac:dyDescent="0.3">
      <c r="A1589" s="1" t="s">
        <v>782</v>
      </c>
      <c r="B1589" s="1" t="s">
        <v>3837</v>
      </c>
      <c r="C1589" s="1" t="s">
        <v>4383</v>
      </c>
      <c r="D1589" s="1" t="s">
        <v>5570</v>
      </c>
      <c r="F1589" s="1" t="s">
        <v>782</v>
      </c>
      <c r="G1589" s="1" t="s">
        <v>7637</v>
      </c>
    </row>
    <row r="1590" spans="1:7" ht="15.6" x14ac:dyDescent="0.3">
      <c r="A1590" s="1" t="s">
        <v>781</v>
      </c>
      <c r="B1590" s="1" t="s">
        <v>3838</v>
      </c>
      <c r="C1590" s="1" t="s">
        <v>4381</v>
      </c>
      <c r="D1590" s="1" t="s">
        <v>5571</v>
      </c>
      <c r="F1590" s="1" t="s">
        <v>781</v>
      </c>
      <c r="G1590" s="1" t="s">
        <v>7638</v>
      </c>
    </row>
    <row r="1591" spans="1:7" ht="15.6" x14ac:dyDescent="0.3">
      <c r="A1591" s="1" t="s">
        <v>780</v>
      </c>
      <c r="B1591" s="1" t="s">
        <v>2730</v>
      </c>
      <c r="C1591" s="1" t="s">
        <v>4383</v>
      </c>
      <c r="D1591" s="1" t="s">
        <v>4748</v>
      </c>
      <c r="F1591" s="1" t="s">
        <v>780</v>
      </c>
      <c r="G1591" s="1" t="s">
        <v>7639</v>
      </c>
    </row>
    <row r="1592" spans="1:7" ht="15.6" x14ac:dyDescent="0.3">
      <c r="A1592" s="1" t="s">
        <v>779</v>
      </c>
      <c r="B1592" s="1" t="s">
        <v>3839</v>
      </c>
      <c r="C1592" s="1" t="s">
        <v>4383</v>
      </c>
      <c r="D1592" s="1" t="s">
        <v>4827</v>
      </c>
      <c r="F1592" s="1" t="s">
        <v>779</v>
      </c>
      <c r="G1592" s="1" t="s">
        <v>7640</v>
      </c>
    </row>
    <row r="1593" spans="1:7" ht="15.6" x14ac:dyDescent="0.3">
      <c r="A1593" s="1" t="s">
        <v>778</v>
      </c>
      <c r="B1593" s="1" t="s">
        <v>3840</v>
      </c>
      <c r="C1593" s="1" t="s">
        <v>4383</v>
      </c>
      <c r="D1593" s="1" t="s">
        <v>4584</v>
      </c>
      <c r="F1593" s="1" t="s">
        <v>778</v>
      </c>
      <c r="G1593" s="1" t="s">
        <v>7641</v>
      </c>
    </row>
    <row r="1594" spans="1:7" ht="15.6" x14ac:dyDescent="0.3">
      <c r="A1594" s="1" t="s">
        <v>777</v>
      </c>
      <c r="B1594" s="1" t="s">
        <v>3841</v>
      </c>
      <c r="C1594" s="1" t="s">
        <v>4804</v>
      </c>
      <c r="D1594" s="1" t="s">
        <v>4833</v>
      </c>
      <c r="F1594" s="1" t="s">
        <v>777</v>
      </c>
      <c r="G1594" s="1" t="s">
        <v>7642</v>
      </c>
    </row>
    <row r="1595" spans="1:7" ht="15.6" x14ac:dyDescent="0.3">
      <c r="A1595" s="1" t="s">
        <v>776</v>
      </c>
      <c r="B1595" s="1" t="s">
        <v>3842</v>
      </c>
      <c r="C1595" s="1" t="s">
        <v>4383</v>
      </c>
      <c r="D1595" s="1" t="s">
        <v>5572</v>
      </c>
      <c r="F1595" s="1" t="s">
        <v>776</v>
      </c>
      <c r="G1595" s="1" t="s">
        <v>7643</v>
      </c>
    </row>
    <row r="1596" spans="1:7" ht="15.6" x14ac:dyDescent="0.3">
      <c r="A1596" s="1" t="s">
        <v>775</v>
      </c>
      <c r="B1596" s="1" t="s">
        <v>3843</v>
      </c>
      <c r="C1596" s="1" t="s">
        <v>4381</v>
      </c>
      <c r="D1596" s="1" t="s">
        <v>4561</v>
      </c>
      <c r="F1596" s="1" t="s">
        <v>775</v>
      </c>
      <c r="G1596" s="1" t="s">
        <v>7644</v>
      </c>
    </row>
    <row r="1597" spans="1:7" ht="15.6" x14ac:dyDescent="0.3">
      <c r="A1597" s="1" t="s">
        <v>774</v>
      </c>
      <c r="B1597" s="1" t="s">
        <v>3844</v>
      </c>
      <c r="C1597" s="1" t="s">
        <v>4804</v>
      </c>
      <c r="D1597" s="1" t="s">
        <v>4681</v>
      </c>
      <c r="F1597" s="1" t="s">
        <v>774</v>
      </c>
      <c r="G1597" s="1" t="s">
        <v>7645</v>
      </c>
    </row>
    <row r="1598" spans="1:7" ht="15.6" x14ac:dyDescent="0.3">
      <c r="A1598" s="1" t="s">
        <v>773</v>
      </c>
      <c r="B1598" s="1" t="s">
        <v>3845</v>
      </c>
      <c r="C1598" s="1" t="s">
        <v>4383</v>
      </c>
      <c r="D1598" s="1" t="s">
        <v>5573</v>
      </c>
      <c r="F1598" s="1" t="s">
        <v>773</v>
      </c>
      <c r="G1598" s="1" t="s">
        <v>7646</v>
      </c>
    </row>
    <row r="1599" spans="1:7" ht="15.6" x14ac:dyDescent="0.3">
      <c r="A1599" s="1" t="s">
        <v>772</v>
      </c>
      <c r="B1599" s="1" t="s">
        <v>3846</v>
      </c>
      <c r="C1599" s="1" t="s">
        <v>4383</v>
      </c>
      <c r="D1599" s="1" t="s">
        <v>5574</v>
      </c>
      <c r="F1599" s="1" t="s">
        <v>772</v>
      </c>
      <c r="G1599" s="1" t="s">
        <v>7647</v>
      </c>
    </row>
    <row r="1600" spans="1:7" ht="15.6" x14ac:dyDescent="0.3">
      <c r="A1600" s="1" t="s">
        <v>771</v>
      </c>
      <c r="B1600" s="1" t="s">
        <v>3296</v>
      </c>
      <c r="C1600" s="1" t="s">
        <v>4383</v>
      </c>
      <c r="D1600" s="1" t="s">
        <v>5575</v>
      </c>
      <c r="F1600" s="1" t="s">
        <v>771</v>
      </c>
      <c r="G1600" s="1" t="s">
        <v>7648</v>
      </c>
    </row>
    <row r="1601" spans="1:7" ht="15.6" x14ac:dyDescent="0.3">
      <c r="A1601" s="1" t="s">
        <v>770</v>
      </c>
      <c r="B1601" s="1" t="s">
        <v>3847</v>
      </c>
      <c r="C1601" s="1" t="s">
        <v>4383</v>
      </c>
      <c r="D1601" s="1" t="s">
        <v>4731</v>
      </c>
      <c r="F1601" s="1" t="s">
        <v>770</v>
      </c>
      <c r="G1601" s="1" t="s">
        <v>7649</v>
      </c>
    </row>
    <row r="1602" spans="1:7" ht="15.6" x14ac:dyDescent="0.3">
      <c r="A1602" s="1" t="s">
        <v>769</v>
      </c>
      <c r="B1602" s="1" t="s">
        <v>3848</v>
      </c>
      <c r="C1602" s="1" t="s">
        <v>4381</v>
      </c>
      <c r="D1602" s="1" t="s">
        <v>5576</v>
      </c>
      <c r="F1602" s="1" t="s">
        <v>769</v>
      </c>
      <c r="G1602" s="1" t="s">
        <v>7650</v>
      </c>
    </row>
    <row r="1603" spans="1:7" ht="15.6" x14ac:dyDescent="0.3">
      <c r="A1603" s="1" t="s">
        <v>768</v>
      </c>
      <c r="B1603" s="1" t="s">
        <v>3849</v>
      </c>
      <c r="C1603" s="1" t="s">
        <v>4383</v>
      </c>
      <c r="D1603" s="1" t="s">
        <v>5087</v>
      </c>
      <c r="F1603" s="1" t="s">
        <v>768</v>
      </c>
      <c r="G1603" s="1" t="s">
        <v>7651</v>
      </c>
    </row>
    <row r="1604" spans="1:7" ht="15.6" x14ac:dyDescent="0.3">
      <c r="A1604" s="1" t="s">
        <v>767</v>
      </c>
      <c r="B1604" s="1" t="s">
        <v>3850</v>
      </c>
      <c r="C1604" s="1" t="s">
        <v>4383</v>
      </c>
      <c r="D1604" s="1" t="s">
        <v>4510</v>
      </c>
      <c r="F1604" s="1" t="s">
        <v>767</v>
      </c>
      <c r="G1604" s="1" t="s">
        <v>7652</v>
      </c>
    </row>
    <row r="1605" spans="1:7" ht="15.6" x14ac:dyDescent="0.3">
      <c r="A1605" s="1" t="s">
        <v>766</v>
      </c>
      <c r="B1605" s="1" t="s">
        <v>3183</v>
      </c>
      <c r="C1605" s="1" t="s">
        <v>4383</v>
      </c>
      <c r="D1605" s="1" t="s">
        <v>5577</v>
      </c>
      <c r="F1605" s="1" t="s">
        <v>766</v>
      </c>
      <c r="G1605" s="1" t="s">
        <v>7653</v>
      </c>
    </row>
    <row r="1606" spans="1:7" ht="15.6" x14ac:dyDescent="0.3">
      <c r="A1606" s="1" t="s">
        <v>765</v>
      </c>
      <c r="B1606" s="1" t="s">
        <v>2696</v>
      </c>
      <c r="C1606" s="1" t="s">
        <v>4804</v>
      </c>
      <c r="D1606" s="1" t="s">
        <v>5336</v>
      </c>
      <c r="F1606" s="1" t="s">
        <v>765</v>
      </c>
      <c r="G1606" s="1" t="s">
        <v>7654</v>
      </c>
    </row>
    <row r="1607" spans="1:7" ht="15.6" x14ac:dyDescent="0.3">
      <c r="A1607" s="1" t="s">
        <v>764</v>
      </c>
      <c r="B1607" s="1" t="s">
        <v>3851</v>
      </c>
      <c r="C1607" s="1" t="s">
        <v>4383</v>
      </c>
      <c r="D1607" s="1" t="s">
        <v>4473</v>
      </c>
      <c r="F1607" s="1" t="s">
        <v>764</v>
      </c>
      <c r="G1607" s="1" t="s">
        <v>7655</v>
      </c>
    </row>
    <row r="1608" spans="1:7" ht="15.6" x14ac:dyDescent="0.3">
      <c r="A1608" s="1" t="s">
        <v>763</v>
      </c>
      <c r="B1608" s="1" t="s">
        <v>2459</v>
      </c>
      <c r="C1608" s="1" t="s">
        <v>4383</v>
      </c>
      <c r="D1608" s="1" t="s">
        <v>4908</v>
      </c>
      <c r="F1608" s="1" t="s">
        <v>763</v>
      </c>
      <c r="G1608" s="1" t="s">
        <v>7656</v>
      </c>
    </row>
    <row r="1609" spans="1:7" ht="15.6" x14ac:dyDescent="0.3">
      <c r="A1609" s="1" t="s">
        <v>762</v>
      </c>
      <c r="B1609" s="1" t="s">
        <v>3852</v>
      </c>
      <c r="C1609" s="1" t="s">
        <v>4381</v>
      </c>
      <c r="D1609" s="1" t="s">
        <v>5578</v>
      </c>
      <c r="F1609" s="1" t="s">
        <v>762</v>
      </c>
      <c r="G1609" s="1" t="s">
        <v>7657</v>
      </c>
    </row>
    <row r="1610" spans="1:7" ht="15.6" x14ac:dyDescent="0.3">
      <c r="A1610" s="1" t="s">
        <v>761</v>
      </c>
      <c r="B1610" s="1" t="s">
        <v>3853</v>
      </c>
      <c r="C1610" s="1" t="s">
        <v>4381</v>
      </c>
      <c r="D1610" s="1" t="s">
        <v>4833</v>
      </c>
      <c r="F1610" s="1" t="s">
        <v>761</v>
      </c>
      <c r="G1610" s="1" t="s">
        <v>7658</v>
      </c>
    </row>
    <row r="1611" spans="1:7" ht="15.6" x14ac:dyDescent="0.3">
      <c r="A1611" s="1" t="s">
        <v>760</v>
      </c>
      <c r="B1611" s="1" t="s">
        <v>3854</v>
      </c>
      <c r="C1611" s="1" t="s">
        <v>4381</v>
      </c>
      <c r="D1611" s="1" t="s">
        <v>5017</v>
      </c>
      <c r="F1611" s="1" t="s">
        <v>760</v>
      </c>
      <c r="G1611" s="1" t="s">
        <v>7659</v>
      </c>
    </row>
    <row r="1612" spans="1:7" ht="15.6" x14ac:dyDescent="0.3">
      <c r="A1612" s="1" t="s">
        <v>759</v>
      </c>
      <c r="B1612" s="1" t="s">
        <v>3855</v>
      </c>
      <c r="C1612" s="1" t="s">
        <v>4381</v>
      </c>
      <c r="D1612" s="1" t="s">
        <v>5579</v>
      </c>
      <c r="F1612" s="1" t="s">
        <v>759</v>
      </c>
      <c r="G1612" s="1" t="s">
        <v>7660</v>
      </c>
    </row>
    <row r="1613" spans="1:7" ht="15.6" x14ac:dyDescent="0.3">
      <c r="A1613" s="1" t="s">
        <v>758</v>
      </c>
      <c r="B1613" s="1" t="s">
        <v>3856</v>
      </c>
      <c r="C1613" s="1" t="s">
        <v>4381</v>
      </c>
      <c r="D1613" s="1" t="s">
        <v>4736</v>
      </c>
      <c r="F1613" s="1" t="s">
        <v>758</v>
      </c>
      <c r="G1613" s="1" t="s">
        <v>7661</v>
      </c>
    </row>
    <row r="1614" spans="1:7" ht="15.6" x14ac:dyDescent="0.3">
      <c r="A1614" s="1" t="s">
        <v>757</v>
      </c>
      <c r="B1614" s="1" t="s">
        <v>3857</v>
      </c>
      <c r="C1614" s="1" t="s">
        <v>4383</v>
      </c>
      <c r="D1614" s="1" t="s">
        <v>5580</v>
      </c>
      <c r="F1614" s="1" t="s">
        <v>757</v>
      </c>
      <c r="G1614" s="1" t="s">
        <v>7662</v>
      </c>
    </row>
    <row r="1615" spans="1:7" ht="15.6" x14ac:dyDescent="0.3">
      <c r="A1615" s="1" t="s">
        <v>756</v>
      </c>
      <c r="B1615" s="1" t="s">
        <v>3858</v>
      </c>
      <c r="C1615" s="1" t="s">
        <v>4381</v>
      </c>
      <c r="D1615" s="1" t="s">
        <v>5581</v>
      </c>
      <c r="F1615" s="1" t="s">
        <v>756</v>
      </c>
      <c r="G1615" s="1" t="s">
        <v>7663</v>
      </c>
    </row>
    <row r="1616" spans="1:7" ht="15.6" x14ac:dyDescent="0.3">
      <c r="A1616" s="1" t="s">
        <v>755</v>
      </c>
      <c r="B1616" s="1" t="s">
        <v>3859</v>
      </c>
      <c r="C1616" s="1" t="s">
        <v>4383</v>
      </c>
      <c r="D1616" s="1" t="s">
        <v>4591</v>
      </c>
      <c r="F1616" s="1" t="s">
        <v>755</v>
      </c>
      <c r="G1616" s="1" t="s">
        <v>7664</v>
      </c>
    </row>
    <row r="1617" spans="1:7" ht="15.6" x14ac:dyDescent="0.3">
      <c r="A1617" s="1" t="s">
        <v>754</v>
      </c>
      <c r="B1617" s="1" t="s">
        <v>3860</v>
      </c>
      <c r="C1617" s="1" t="s">
        <v>4381</v>
      </c>
      <c r="D1617" s="1" t="s">
        <v>4400</v>
      </c>
      <c r="F1617" s="1" t="s">
        <v>754</v>
      </c>
      <c r="G1617" s="1" t="s">
        <v>7665</v>
      </c>
    </row>
    <row r="1618" spans="1:7" ht="15.6" x14ac:dyDescent="0.3">
      <c r="A1618" s="1" t="s">
        <v>753</v>
      </c>
      <c r="B1618" s="1" t="s">
        <v>3861</v>
      </c>
      <c r="C1618" s="1" t="s">
        <v>4383</v>
      </c>
      <c r="D1618" s="1" t="s">
        <v>5582</v>
      </c>
      <c r="F1618" s="1" t="s">
        <v>753</v>
      </c>
      <c r="G1618" s="1" t="s">
        <v>7666</v>
      </c>
    </row>
    <row r="1619" spans="1:7" ht="15.6" x14ac:dyDescent="0.3">
      <c r="A1619" s="1" t="s">
        <v>752</v>
      </c>
      <c r="B1619" s="1" t="s">
        <v>3862</v>
      </c>
      <c r="C1619" s="1" t="s">
        <v>4381</v>
      </c>
      <c r="D1619" s="1" t="s">
        <v>5173</v>
      </c>
      <c r="F1619" s="1" t="s">
        <v>752</v>
      </c>
      <c r="G1619" s="1" t="s">
        <v>7667</v>
      </c>
    </row>
    <row r="1620" spans="1:7" ht="15.6" x14ac:dyDescent="0.3">
      <c r="A1620" s="1" t="s">
        <v>751</v>
      </c>
      <c r="B1620" s="1" t="s">
        <v>2476</v>
      </c>
      <c r="C1620" s="1" t="s">
        <v>4383</v>
      </c>
      <c r="D1620" s="1" t="s">
        <v>5583</v>
      </c>
      <c r="F1620" s="1" t="s">
        <v>751</v>
      </c>
      <c r="G1620" s="1" t="s">
        <v>7668</v>
      </c>
    </row>
    <row r="1621" spans="1:7" ht="15.6" x14ac:dyDescent="0.3">
      <c r="A1621" s="1" t="s">
        <v>750</v>
      </c>
      <c r="B1621" s="1" t="s">
        <v>3863</v>
      </c>
      <c r="C1621" s="1" t="s">
        <v>4381</v>
      </c>
      <c r="D1621" s="1" t="s">
        <v>5584</v>
      </c>
      <c r="F1621" s="1" t="s">
        <v>750</v>
      </c>
      <c r="G1621" s="1" t="s">
        <v>7669</v>
      </c>
    </row>
    <row r="1622" spans="1:7" ht="15.6" x14ac:dyDescent="0.3">
      <c r="A1622" s="1" t="s">
        <v>749</v>
      </c>
      <c r="B1622" s="1" t="s">
        <v>3864</v>
      </c>
      <c r="C1622" s="1" t="s">
        <v>4381</v>
      </c>
      <c r="D1622" s="1" t="s">
        <v>5585</v>
      </c>
      <c r="F1622" s="1" t="s">
        <v>749</v>
      </c>
      <c r="G1622" s="1" t="s">
        <v>7670</v>
      </c>
    </row>
    <row r="1623" spans="1:7" ht="15.6" x14ac:dyDescent="0.3">
      <c r="A1623" s="1" t="s">
        <v>748</v>
      </c>
      <c r="B1623" s="1" t="s">
        <v>3865</v>
      </c>
      <c r="C1623" s="1" t="s">
        <v>4383</v>
      </c>
      <c r="D1623" s="1" t="s">
        <v>4555</v>
      </c>
      <c r="F1623" s="1" t="s">
        <v>748</v>
      </c>
      <c r="G1623" s="1" t="s">
        <v>7671</v>
      </c>
    </row>
    <row r="1624" spans="1:7" ht="15.6" x14ac:dyDescent="0.3">
      <c r="A1624" s="1" t="s">
        <v>747</v>
      </c>
      <c r="B1624" s="1" t="s">
        <v>3866</v>
      </c>
      <c r="C1624" s="1" t="s">
        <v>4383</v>
      </c>
      <c r="D1624" s="1" t="s">
        <v>4894</v>
      </c>
      <c r="F1624" s="1" t="s">
        <v>747</v>
      </c>
      <c r="G1624" s="1" t="s">
        <v>7672</v>
      </c>
    </row>
    <row r="1625" spans="1:7" ht="15.6" x14ac:dyDescent="0.3">
      <c r="A1625" s="1" t="s">
        <v>746</v>
      </c>
      <c r="B1625" s="1" t="s">
        <v>3867</v>
      </c>
      <c r="C1625" s="1" t="s">
        <v>4381</v>
      </c>
      <c r="D1625" s="1" t="s">
        <v>4757</v>
      </c>
      <c r="F1625" s="1" t="s">
        <v>746</v>
      </c>
      <c r="G1625" s="1" t="s">
        <v>7673</v>
      </c>
    </row>
    <row r="1626" spans="1:7" ht="15.6" x14ac:dyDescent="0.3">
      <c r="A1626" s="1" t="s">
        <v>745</v>
      </c>
      <c r="B1626" s="1" t="s">
        <v>3868</v>
      </c>
      <c r="C1626" s="1" t="s">
        <v>4381</v>
      </c>
      <c r="D1626" s="1" t="s">
        <v>4468</v>
      </c>
      <c r="F1626" s="1" t="s">
        <v>745</v>
      </c>
      <c r="G1626" s="1" t="s">
        <v>7674</v>
      </c>
    </row>
    <row r="1627" spans="1:7" ht="15.6" x14ac:dyDescent="0.3">
      <c r="A1627" s="1" t="s">
        <v>744</v>
      </c>
      <c r="B1627" s="1" t="s">
        <v>3389</v>
      </c>
      <c r="C1627" s="1" t="s">
        <v>4804</v>
      </c>
      <c r="D1627" s="1" t="s">
        <v>5586</v>
      </c>
      <c r="F1627" s="1" t="s">
        <v>744</v>
      </c>
      <c r="G1627" s="1" t="s">
        <v>7675</v>
      </c>
    </row>
    <row r="1628" spans="1:7" ht="15.6" x14ac:dyDescent="0.3">
      <c r="A1628" s="1" t="s">
        <v>743</v>
      </c>
      <c r="B1628" s="1" t="s">
        <v>3869</v>
      </c>
      <c r="C1628" s="1" t="s">
        <v>4381</v>
      </c>
      <c r="D1628" s="1" t="s">
        <v>5587</v>
      </c>
      <c r="F1628" s="1" t="s">
        <v>743</v>
      </c>
      <c r="G1628" s="1" t="s">
        <v>7676</v>
      </c>
    </row>
    <row r="1629" spans="1:7" ht="15.6" x14ac:dyDescent="0.3">
      <c r="A1629" s="1" t="s">
        <v>742</v>
      </c>
      <c r="B1629" s="1" t="s">
        <v>3870</v>
      </c>
      <c r="C1629" s="1" t="s">
        <v>4383</v>
      </c>
      <c r="D1629" s="1" t="s">
        <v>4464</v>
      </c>
      <c r="F1629" s="1" t="s">
        <v>742</v>
      </c>
      <c r="G1629" s="1" t="s">
        <v>7677</v>
      </c>
    </row>
    <row r="1630" spans="1:7" ht="15.6" x14ac:dyDescent="0.3">
      <c r="A1630" s="1" t="s">
        <v>741</v>
      </c>
      <c r="B1630" s="1" t="s">
        <v>3871</v>
      </c>
      <c r="C1630" s="1" t="s">
        <v>4383</v>
      </c>
      <c r="D1630" s="1" t="s">
        <v>5588</v>
      </c>
      <c r="F1630" s="1" t="s">
        <v>741</v>
      </c>
      <c r="G1630" s="1" t="s">
        <v>7678</v>
      </c>
    </row>
    <row r="1631" spans="1:7" ht="15.6" x14ac:dyDescent="0.3">
      <c r="A1631" s="1" t="s">
        <v>740</v>
      </c>
      <c r="B1631" s="1" t="s">
        <v>3872</v>
      </c>
      <c r="C1631" s="1" t="s">
        <v>4381</v>
      </c>
      <c r="D1631" s="1" t="s">
        <v>5589</v>
      </c>
      <c r="F1631" s="1" t="s">
        <v>740</v>
      </c>
      <c r="G1631" s="1" t="s">
        <v>7679</v>
      </c>
    </row>
    <row r="1632" spans="1:7" ht="15.6" x14ac:dyDescent="0.3">
      <c r="A1632" s="1" t="s">
        <v>739</v>
      </c>
      <c r="B1632" s="1" t="s">
        <v>3384</v>
      </c>
      <c r="C1632" s="1" t="s">
        <v>4383</v>
      </c>
      <c r="D1632" s="1" t="s">
        <v>4591</v>
      </c>
      <c r="F1632" s="1" t="s">
        <v>739</v>
      </c>
      <c r="G1632" s="1" t="s">
        <v>7680</v>
      </c>
    </row>
    <row r="1633" spans="1:7" ht="15.6" x14ac:dyDescent="0.3">
      <c r="A1633" s="1" t="s">
        <v>738</v>
      </c>
      <c r="B1633" s="1" t="s">
        <v>3800</v>
      </c>
      <c r="C1633" s="1" t="s">
        <v>4383</v>
      </c>
      <c r="D1633" s="1" t="s">
        <v>5590</v>
      </c>
      <c r="F1633" s="1" t="s">
        <v>738</v>
      </c>
      <c r="G1633" s="1" t="s">
        <v>7681</v>
      </c>
    </row>
    <row r="1634" spans="1:7" ht="15.6" x14ac:dyDescent="0.3">
      <c r="A1634" s="1" t="s">
        <v>737</v>
      </c>
      <c r="B1634" s="1" t="s">
        <v>3873</v>
      </c>
      <c r="C1634" s="1" t="s">
        <v>4381</v>
      </c>
      <c r="D1634" s="1" t="s">
        <v>5286</v>
      </c>
      <c r="F1634" s="1" t="s">
        <v>737</v>
      </c>
      <c r="G1634" s="1" t="s">
        <v>7682</v>
      </c>
    </row>
    <row r="1635" spans="1:7" ht="15.6" x14ac:dyDescent="0.3">
      <c r="A1635" s="1" t="s">
        <v>736</v>
      </c>
      <c r="B1635" s="1" t="s">
        <v>3874</v>
      </c>
      <c r="C1635" s="1" t="s">
        <v>4383</v>
      </c>
      <c r="D1635" s="1" t="s">
        <v>5591</v>
      </c>
      <c r="F1635" s="1" t="s">
        <v>736</v>
      </c>
      <c r="G1635" s="1" t="s">
        <v>7683</v>
      </c>
    </row>
    <row r="1636" spans="1:7" ht="15.6" x14ac:dyDescent="0.3">
      <c r="A1636" s="1" t="s">
        <v>735</v>
      </c>
      <c r="B1636" s="1" t="s">
        <v>3875</v>
      </c>
      <c r="C1636" s="1" t="s">
        <v>4381</v>
      </c>
      <c r="D1636" s="1" t="s">
        <v>5592</v>
      </c>
      <c r="F1636" s="1" t="s">
        <v>735</v>
      </c>
      <c r="G1636" s="1" t="s">
        <v>7684</v>
      </c>
    </row>
    <row r="1637" spans="1:7" ht="15.6" x14ac:dyDescent="0.3">
      <c r="A1637" s="1" t="s">
        <v>734</v>
      </c>
      <c r="B1637" s="1" t="s">
        <v>3876</v>
      </c>
      <c r="C1637" s="1" t="s">
        <v>4381</v>
      </c>
      <c r="D1637" s="1" t="s">
        <v>4806</v>
      </c>
      <c r="F1637" s="1" t="s">
        <v>734</v>
      </c>
      <c r="G1637" s="1" t="s">
        <v>7685</v>
      </c>
    </row>
    <row r="1638" spans="1:7" ht="15.6" x14ac:dyDescent="0.3">
      <c r="A1638" s="1" t="s">
        <v>733</v>
      </c>
      <c r="B1638" s="1" t="s">
        <v>3877</v>
      </c>
      <c r="C1638" s="1" t="s">
        <v>4381</v>
      </c>
      <c r="D1638" s="1" t="s">
        <v>5593</v>
      </c>
      <c r="F1638" s="1" t="s">
        <v>733</v>
      </c>
      <c r="G1638" s="1" t="s">
        <v>7686</v>
      </c>
    </row>
    <row r="1639" spans="1:7" ht="15.6" x14ac:dyDescent="0.3">
      <c r="A1639" s="1" t="s">
        <v>732</v>
      </c>
      <c r="B1639" s="1" t="s">
        <v>3652</v>
      </c>
      <c r="C1639" s="1" t="s">
        <v>4381</v>
      </c>
      <c r="D1639" s="1" t="s">
        <v>5594</v>
      </c>
      <c r="F1639" s="1" t="s">
        <v>732</v>
      </c>
      <c r="G1639" s="1" t="s">
        <v>7687</v>
      </c>
    </row>
    <row r="1640" spans="1:7" ht="15.6" x14ac:dyDescent="0.3">
      <c r="A1640" s="1" t="s">
        <v>731</v>
      </c>
      <c r="B1640" s="1" t="s">
        <v>2674</v>
      </c>
      <c r="C1640" s="1" t="s">
        <v>4383</v>
      </c>
      <c r="D1640" s="1" t="s">
        <v>5595</v>
      </c>
      <c r="F1640" s="1" t="s">
        <v>731</v>
      </c>
      <c r="G1640" s="1" t="s">
        <v>7688</v>
      </c>
    </row>
    <row r="1641" spans="1:7" ht="15.6" x14ac:dyDescent="0.3">
      <c r="A1641" s="1" t="s">
        <v>730</v>
      </c>
      <c r="B1641" s="1" t="s">
        <v>3878</v>
      </c>
      <c r="C1641" s="1" t="s">
        <v>4381</v>
      </c>
      <c r="D1641" s="1" t="s">
        <v>5596</v>
      </c>
      <c r="F1641" s="1" t="s">
        <v>730</v>
      </c>
      <c r="G1641" s="1" t="s">
        <v>7689</v>
      </c>
    </row>
    <row r="1642" spans="1:7" ht="15.6" x14ac:dyDescent="0.3">
      <c r="A1642" s="1" t="s">
        <v>729</v>
      </c>
      <c r="B1642" s="1" t="s">
        <v>3879</v>
      </c>
      <c r="C1642" s="1" t="s">
        <v>4381</v>
      </c>
      <c r="D1642" s="1" t="s">
        <v>5597</v>
      </c>
      <c r="F1642" s="1" t="s">
        <v>729</v>
      </c>
      <c r="G1642" s="1" t="s">
        <v>7690</v>
      </c>
    </row>
    <row r="1643" spans="1:7" ht="15.6" x14ac:dyDescent="0.3">
      <c r="A1643" s="1" t="s">
        <v>728</v>
      </c>
      <c r="B1643" s="1" t="s">
        <v>2875</v>
      </c>
      <c r="C1643" s="1" t="s">
        <v>4381</v>
      </c>
      <c r="D1643" s="1" t="s">
        <v>4785</v>
      </c>
      <c r="F1643" s="1" t="s">
        <v>728</v>
      </c>
      <c r="G1643" s="1" t="s">
        <v>7691</v>
      </c>
    </row>
    <row r="1644" spans="1:7" ht="15.6" x14ac:dyDescent="0.3">
      <c r="A1644" s="1" t="s">
        <v>727</v>
      </c>
      <c r="B1644" s="1" t="s">
        <v>3880</v>
      </c>
      <c r="C1644" s="1" t="s">
        <v>4381</v>
      </c>
      <c r="D1644" s="1" t="s">
        <v>4826</v>
      </c>
      <c r="F1644" s="1" t="s">
        <v>727</v>
      </c>
      <c r="G1644" s="1" t="s">
        <v>7692</v>
      </c>
    </row>
    <row r="1645" spans="1:7" ht="15.6" x14ac:dyDescent="0.3">
      <c r="A1645" s="1" t="s">
        <v>726</v>
      </c>
      <c r="B1645" s="1" t="s">
        <v>2961</v>
      </c>
      <c r="C1645" s="1" t="s">
        <v>4383</v>
      </c>
      <c r="D1645" s="1" t="s">
        <v>4545</v>
      </c>
      <c r="F1645" s="1" t="s">
        <v>726</v>
      </c>
      <c r="G1645" s="1" t="s">
        <v>7693</v>
      </c>
    </row>
    <row r="1646" spans="1:7" ht="15.6" x14ac:dyDescent="0.3">
      <c r="A1646" s="1" t="s">
        <v>725</v>
      </c>
      <c r="B1646" s="1" t="s">
        <v>3174</v>
      </c>
      <c r="C1646" s="1" t="s">
        <v>4383</v>
      </c>
      <c r="D1646" s="1" t="s">
        <v>5598</v>
      </c>
      <c r="F1646" s="1" t="s">
        <v>725</v>
      </c>
      <c r="G1646" s="1" t="s">
        <v>7694</v>
      </c>
    </row>
    <row r="1647" spans="1:7" ht="15.6" x14ac:dyDescent="0.3">
      <c r="A1647" s="1" t="s">
        <v>724</v>
      </c>
      <c r="B1647" s="1" t="s">
        <v>3881</v>
      </c>
      <c r="C1647" s="1" t="s">
        <v>4804</v>
      </c>
      <c r="D1647" s="1" t="s">
        <v>5343</v>
      </c>
      <c r="F1647" s="1" t="s">
        <v>724</v>
      </c>
      <c r="G1647" s="1" t="s">
        <v>7695</v>
      </c>
    </row>
    <row r="1648" spans="1:7" ht="15.6" x14ac:dyDescent="0.3">
      <c r="A1648" s="1" t="s">
        <v>723</v>
      </c>
      <c r="B1648" s="1" t="s">
        <v>3882</v>
      </c>
      <c r="C1648" s="1" t="s">
        <v>4383</v>
      </c>
      <c r="D1648" s="1" t="s">
        <v>4548</v>
      </c>
      <c r="F1648" s="1" t="s">
        <v>723</v>
      </c>
      <c r="G1648" s="1" t="s">
        <v>7696</v>
      </c>
    </row>
    <row r="1649" spans="1:7" ht="15.6" x14ac:dyDescent="0.3">
      <c r="A1649" s="1" t="s">
        <v>722</v>
      </c>
      <c r="B1649" s="1" t="s">
        <v>3883</v>
      </c>
      <c r="C1649" s="1" t="s">
        <v>4383</v>
      </c>
      <c r="D1649" s="1" t="s">
        <v>4607</v>
      </c>
      <c r="F1649" s="1" t="s">
        <v>722</v>
      </c>
      <c r="G1649" s="1" t="s">
        <v>7697</v>
      </c>
    </row>
    <row r="1650" spans="1:7" ht="15.6" x14ac:dyDescent="0.3">
      <c r="A1650" s="1" t="s">
        <v>721</v>
      </c>
      <c r="B1650" s="1" t="s">
        <v>2674</v>
      </c>
      <c r="C1650" s="1" t="s">
        <v>4381</v>
      </c>
      <c r="D1650" s="1" t="s">
        <v>4400</v>
      </c>
      <c r="F1650" s="1" t="s">
        <v>721</v>
      </c>
      <c r="G1650" s="1" t="s">
        <v>7698</v>
      </c>
    </row>
    <row r="1651" spans="1:7" ht="15.6" x14ac:dyDescent="0.3">
      <c r="A1651" s="1" t="s">
        <v>720</v>
      </c>
      <c r="B1651" s="1" t="s">
        <v>3884</v>
      </c>
      <c r="C1651" s="1" t="s">
        <v>4804</v>
      </c>
      <c r="D1651" s="1" t="s">
        <v>4477</v>
      </c>
      <c r="F1651" s="1" t="s">
        <v>720</v>
      </c>
      <c r="G1651" s="1" t="s">
        <v>7699</v>
      </c>
    </row>
    <row r="1652" spans="1:7" ht="15.6" x14ac:dyDescent="0.3">
      <c r="A1652" s="1" t="s">
        <v>719</v>
      </c>
      <c r="B1652" s="1" t="s">
        <v>3885</v>
      </c>
      <c r="C1652" s="1" t="s">
        <v>4383</v>
      </c>
      <c r="D1652" s="1" t="s">
        <v>5599</v>
      </c>
      <c r="F1652" s="1" t="s">
        <v>719</v>
      </c>
      <c r="G1652" s="1" t="s">
        <v>7700</v>
      </c>
    </row>
    <row r="1653" spans="1:7" ht="15.6" x14ac:dyDescent="0.3">
      <c r="A1653" s="1" t="s">
        <v>718</v>
      </c>
      <c r="B1653" s="1" t="s">
        <v>3886</v>
      </c>
      <c r="C1653" s="1" t="s">
        <v>4381</v>
      </c>
      <c r="D1653" s="1" t="s">
        <v>5600</v>
      </c>
      <c r="F1653" s="1" t="s">
        <v>718</v>
      </c>
      <c r="G1653" s="1" t="s">
        <v>7701</v>
      </c>
    </row>
    <row r="1654" spans="1:7" ht="15.6" x14ac:dyDescent="0.3">
      <c r="A1654" s="1" t="s">
        <v>717</v>
      </c>
      <c r="B1654" s="1" t="s">
        <v>3887</v>
      </c>
      <c r="C1654" s="1" t="s">
        <v>4381</v>
      </c>
      <c r="D1654" s="1" t="s">
        <v>4808</v>
      </c>
      <c r="F1654" s="1" t="s">
        <v>717</v>
      </c>
      <c r="G1654" s="1" t="s">
        <v>7702</v>
      </c>
    </row>
    <row r="1655" spans="1:7" ht="15.6" x14ac:dyDescent="0.3">
      <c r="A1655" s="1" t="s">
        <v>716</v>
      </c>
      <c r="B1655" s="1" t="s">
        <v>3888</v>
      </c>
      <c r="C1655" s="1" t="s">
        <v>4383</v>
      </c>
      <c r="D1655" s="1" t="s">
        <v>5601</v>
      </c>
      <c r="F1655" s="1" t="s">
        <v>716</v>
      </c>
      <c r="G1655" s="1" t="s">
        <v>7703</v>
      </c>
    </row>
    <row r="1656" spans="1:7" ht="15.6" x14ac:dyDescent="0.3">
      <c r="A1656" s="1" t="s">
        <v>715</v>
      </c>
      <c r="B1656" s="1" t="s">
        <v>3889</v>
      </c>
      <c r="C1656" s="1" t="s">
        <v>4383</v>
      </c>
      <c r="D1656" s="1" t="s">
        <v>5602</v>
      </c>
      <c r="F1656" s="1" t="s">
        <v>715</v>
      </c>
      <c r="G1656" s="1" t="s">
        <v>7704</v>
      </c>
    </row>
    <row r="1657" spans="1:7" ht="15.6" x14ac:dyDescent="0.3">
      <c r="A1657" s="1" t="s">
        <v>714</v>
      </c>
      <c r="B1657" s="1" t="s">
        <v>3890</v>
      </c>
      <c r="C1657" s="1" t="s">
        <v>4383</v>
      </c>
      <c r="D1657" s="1" t="s">
        <v>4524</v>
      </c>
      <c r="F1657" s="1" t="s">
        <v>714</v>
      </c>
      <c r="G1657" s="1" t="s">
        <v>7705</v>
      </c>
    </row>
    <row r="1658" spans="1:7" ht="15.6" x14ac:dyDescent="0.3">
      <c r="A1658" s="1" t="s">
        <v>713</v>
      </c>
      <c r="B1658" s="1" t="s">
        <v>3106</v>
      </c>
      <c r="C1658" s="1" t="s">
        <v>4381</v>
      </c>
      <c r="D1658" s="1" t="s">
        <v>5603</v>
      </c>
      <c r="F1658" s="1" t="s">
        <v>713</v>
      </c>
      <c r="G1658" s="1" t="s">
        <v>7706</v>
      </c>
    </row>
    <row r="1659" spans="1:7" ht="15.6" x14ac:dyDescent="0.3">
      <c r="A1659" s="1" t="s">
        <v>712</v>
      </c>
      <c r="B1659" s="1" t="s">
        <v>3891</v>
      </c>
      <c r="C1659" s="1" t="s">
        <v>4804</v>
      </c>
      <c r="D1659" s="1" t="s">
        <v>5604</v>
      </c>
      <c r="F1659" s="1" t="s">
        <v>712</v>
      </c>
      <c r="G1659" s="1" t="s">
        <v>7707</v>
      </c>
    </row>
    <row r="1660" spans="1:7" ht="15.6" x14ac:dyDescent="0.3">
      <c r="A1660" s="1" t="s">
        <v>711</v>
      </c>
      <c r="B1660" s="1" t="s">
        <v>3289</v>
      </c>
      <c r="C1660" s="1" t="s">
        <v>4381</v>
      </c>
      <c r="D1660" s="1" t="s">
        <v>4382</v>
      </c>
      <c r="F1660" s="1" t="s">
        <v>711</v>
      </c>
      <c r="G1660" s="1" t="s">
        <v>7708</v>
      </c>
    </row>
    <row r="1661" spans="1:7" ht="15.6" x14ac:dyDescent="0.3">
      <c r="A1661" s="1" t="s">
        <v>710</v>
      </c>
      <c r="B1661" s="1" t="s">
        <v>3892</v>
      </c>
      <c r="C1661" s="1" t="s">
        <v>4383</v>
      </c>
      <c r="D1661" s="1" t="s">
        <v>5605</v>
      </c>
      <c r="F1661" s="1" t="s">
        <v>710</v>
      </c>
      <c r="G1661" s="1" t="s">
        <v>7709</v>
      </c>
    </row>
    <row r="1662" spans="1:7" ht="15.6" x14ac:dyDescent="0.3">
      <c r="A1662" s="1" t="s">
        <v>709</v>
      </c>
      <c r="B1662" s="1" t="s">
        <v>3893</v>
      </c>
      <c r="C1662" s="1" t="s">
        <v>4804</v>
      </c>
      <c r="D1662" s="1" t="s">
        <v>5606</v>
      </c>
      <c r="F1662" s="1" t="s">
        <v>709</v>
      </c>
      <c r="G1662" s="1" t="s">
        <v>7710</v>
      </c>
    </row>
    <row r="1663" spans="1:7" ht="15.6" x14ac:dyDescent="0.3">
      <c r="A1663" s="1" t="s">
        <v>708</v>
      </c>
      <c r="B1663" s="1" t="s">
        <v>3894</v>
      </c>
      <c r="C1663" s="1" t="s">
        <v>4383</v>
      </c>
      <c r="D1663" s="1" t="s">
        <v>4596</v>
      </c>
      <c r="F1663" s="1" t="s">
        <v>708</v>
      </c>
      <c r="G1663" s="1" t="s">
        <v>7711</v>
      </c>
    </row>
    <row r="1664" spans="1:7" ht="15.6" x14ac:dyDescent="0.3">
      <c r="A1664" s="1" t="s">
        <v>707</v>
      </c>
      <c r="B1664" s="1" t="s">
        <v>3895</v>
      </c>
      <c r="C1664" s="1" t="s">
        <v>4381</v>
      </c>
      <c r="D1664" s="1" t="s">
        <v>5607</v>
      </c>
      <c r="F1664" s="1" t="s">
        <v>707</v>
      </c>
      <c r="G1664" s="1" t="s">
        <v>7712</v>
      </c>
    </row>
    <row r="1665" spans="1:7" ht="15.6" x14ac:dyDescent="0.3">
      <c r="A1665" s="1" t="s">
        <v>706</v>
      </c>
      <c r="B1665" s="1" t="s">
        <v>3896</v>
      </c>
      <c r="C1665" s="1" t="s">
        <v>4383</v>
      </c>
      <c r="D1665" s="1" t="s">
        <v>5608</v>
      </c>
      <c r="F1665" s="1" t="s">
        <v>706</v>
      </c>
      <c r="G1665" s="1" t="s">
        <v>7713</v>
      </c>
    </row>
    <row r="1666" spans="1:7" ht="15.6" x14ac:dyDescent="0.3">
      <c r="A1666" s="1" t="s">
        <v>705</v>
      </c>
      <c r="B1666" s="1" t="s">
        <v>3897</v>
      </c>
      <c r="C1666" s="1" t="s">
        <v>4383</v>
      </c>
      <c r="D1666" s="1" t="s">
        <v>5609</v>
      </c>
      <c r="F1666" s="1" t="s">
        <v>705</v>
      </c>
      <c r="G1666" s="1" t="s">
        <v>7714</v>
      </c>
    </row>
    <row r="1667" spans="1:7" ht="15.6" x14ac:dyDescent="0.3">
      <c r="A1667" s="1" t="s">
        <v>704</v>
      </c>
      <c r="B1667" s="1" t="s">
        <v>2495</v>
      </c>
      <c r="C1667" s="1" t="s">
        <v>4383</v>
      </c>
      <c r="D1667" s="1" t="s">
        <v>5610</v>
      </c>
      <c r="F1667" s="1" t="s">
        <v>704</v>
      </c>
      <c r="G1667" s="1" t="s">
        <v>7715</v>
      </c>
    </row>
    <row r="1668" spans="1:7" ht="15.6" x14ac:dyDescent="0.3">
      <c r="A1668" s="1" t="s">
        <v>703</v>
      </c>
      <c r="B1668" s="1" t="s">
        <v>3898</v>
      </c>
      <c r="C1668" s="1" t="s">
        <v>4383</v>
      </c>
      <c r="D1668" s="1" t="s">
        <v>4422</v>
      </c>
      <c r="F1668" s="1" t="s">
        <v>703</v>
      </c>
      <c r="G1668" s="1" t="s">
        <v>7716</v>
      </c>
    </row>
    <row r="1669" spans="1:7" ht="15.6" x14ac:dyDescent="0.3">
      <c r="A1669" s="1" t="s">
        <v>702</v>
      </c>
      <c r="B1669" s="1" t="s">
        <v>3899</v>
      </c>
      <c r="C1669" s="1" t="s">
        <v>4383</v>
      </c>
      <c r="D1669" s="1" t="s">
        <v>5611</v>
      </c>
      <c r="F1669" s="1" t="s">
        <v>702</v>
      </c>
      <c r="G1669" s="1" t="s">
        <v>7717</v>
      </c>
    </row>
    <row r="1670" spans="1:7" ht="15.6" x14ac:dyDescent="0.3">
      <c r="A1670" s="1" t="s">
        <v>701</v>
      </c>
      <c r="B1670" s="1" t="s">
        <v>2838</v>
      </c>
      <c r="C1670" s="1" t="s">
        <v>4383</v>
      </c>
      <c r="D1670" s="1" t="s">
        <v>4532</v>
      </c>
      <c r="F1670" s="1" t="s">
        <v>701</v>
      </c>
      <c r="G1670" s="1" t="s">
        <v>7718</v>
      </c>
    </row>
    <row r="1671" spans="1:7" ht="15.6" x14ac:dyDescent="0.3">
      <c r="A1671" s="1" t="s">
        <v>700</v>
      </c>
      <c r="B1671" s="1" t="s">
        <v>3900</v>
      </c>
      <c r="C1671" s="1" t="s">
        <v>4383</v>
      </c>
      <c r="D1671" s="1" t="s">
        <v>5612</v>
      </c>
      <c r="F1671" s="1" t="s">
        <v>700</v>
      </c>
      <c r="G1671" s="1" t="s">
        <v>7719</v>
      </c>
    </row>
    <row r="1672" spans="1:7" ht="15.6" x14ac:dyDescent="0.3">
      <c r="A1672" s="1" t="s">
        <v>699</v>
      </c>
      <c r="B1672" s="1" t="s">
        <v>3530</v>
      </c>
      <c r="C1672" s="1" t="s">
        <v>4381</v>
      </c>
      <c r="D1672" s="1" t="s">
        <v>5613</v>
      </c>
      <c r="F1672" s="1" t="s">
        <v>699</v>
      </c>
      <c r="G1672" s="1" t="s">
        <v>7720</v>
      </c>
    </row>
    <row r="1673" spans="1:7" ht="15.6" x14ac:dyDescent="0.3">
      <c r="A1673" s="1" t="s">
        <v>698</v>
      </c>
      <c r="B1673" s="1" t="s">
        <v>3203</v>
      </c>
      <c r="C1673" s="1" t="s">
        <v>4383</v>
      </c>
      <c r="D1673" s="1" t="s">
        <v>5537</v>
      </c>
      <c r="F1673" s="1" t="s">
        <v>698</v>
      </c>
      <c r="G1673" s="1" t="s">
        <v>7721</v>
      </c>
    </row>
    <row r="1674" spans="1:7" ht="15.6" x14ac:dyDescent="0.3">
      <c r="A1674" s="1" t="s">
        <v>697</v>
      </c>
      <c r="B1674" s="1" t="s">
        <v>3901</v>
      </c>
      <c r="C1674" s="1" t="s">
        <v>4381</v>
      </c>
      <c r="D1674" s="1" t="s">
        <v>5538</v>
      </c>
      <c r="F1674" s="1" t="s">
        <v>697</v>
      </c>
      <c r="G1674" s="1" t="s">
        <v>7722</v>
      </c>
    </row>
    <row r="1675" spans="1:7" ht="15.6" x14ac:dyDescent="0.3">
      <c r="A1675" s="1" t="s">
        <v>696</v>
      </c>
      <c r="B1675" s="1" t="s">
        <v>3902</v>
      </c>
      <c r="C1675" s="1" t="s">
        <v>4381</v>
      </c>
      <c r="D1675" s="1" t="s">
        <v>5450</v>
      </c>
      <c r="F1675" s="1" t="s">
        <v>696</v>
      </c>
      <c r="G1675" s="1" t="s">
        <v>7723</v>
      </c>
    </row>
    <row r="1676" spans="1:7" ht="15.6" x14ac:dyDescent="0.3">
      <c r="A1676" s="1" t="s">
        <v>695</v>
      </c>
      <c r="B1676" s="1" t="s">
        <v>3903</v>
      </c>
      <c r="C1676" s="1" t="s">
        <v>4383</v>
      </c>
      <c r="D1676" s="1" t="s">
        <v>5614</v>
      </c>
      <c r="F1676" s="1" t="s">
        <v>695</v>
      </c>
      <c r="G1676" s="1" t="s">
        <v>7724</v>
      </c>
    </row>
    <row r="1677" spans="1:7" ht="15.6" x14ac:dyDescent="0.3">
      <c r="A1677" s="1" t="s">
        <v>694</v>
      </c>
      <c r="B1677" s="1" t="s">
        <v>3904</v>
      </c>
      <c r="C1677" s="1" t="s">
        <v>4381</v>
      </c>
      <c r="D1677" s="1" t="s">
        <v>5615</v>
      </c>
      <c r="F1677" s="1" t="s">
        <v>694</v>
      </c>
      <c r="G1677" s="1" t="s">
        <v>7725</v>
      </c>
    </row>
    <row r="1678" spans="1:7" ht="15.6" x14ac:dyDescent="0.3">
      <c r="A1678" s="1" t="s">
        <v>693</v>
      </c>
      <c r="B1678" s="1" t="s">
        <v>3905</v>
      </c>
      <c r="C1678" s="1" t="s">
        <v>4381</v>
      </c>
      <c r="D1678" s="1" t="s">
        <v>5616</v>
      </c>
      <c r="F1678" s="1" t="s">
        <v>693</v>
      </c>
      <c r="G1678" s="1" t="s">
        <v>7726</v>
      </c>
    </row>
    <row r="1679" spans="1:7" ht="15.6" x14ac:dyDescent="0.3">
      <c r="A1679" s="1" t="s">
        <v>692</v>
      </c>
      <c r="B1679" s="1" t="s">
        <v>3906</v>
      </c>
      <c r="C1679" s="1" t="s">
        <v>4383</v>
      </c>
      <c r="D1679" s="1" t="s">
        <v>5617</v>
      </c>
      <c r="F1679" s="1" t="s">
        <v>692</v>
      </c>
      <c r="G1679" s="1" t="s">
        <v>7727</v>
      </c>
    </row>
    <row r="1680" spans="1:7" ht="15.6" x14ac:dyDescent="0.3">
      <c r="A1680" s="1" t="s">
        <v>691</v>
      </c>
      <c r="B1680" s="1" t="s">
        <v>3504</v>
      </c>
      <c r="C1680" s="1" t="s">
        <v>4381</v>
      </c>
      <c r="D1680" s="1" t="s">
        <v>5618</v>
      </c>
      <c r="F1680" s="1" t="s">
        <v>691</v>
      </c>
      <c r="G1680" s="1" t="s">
        <v>7728</v>
      </c>
    </row>
    <row r="1681" spans="1:7" ht="15.6" x14ac:dyDescent="0.3">
      <c r="A1681" s="1" t="s">
        <v>690</v>
      </c>
      <c r="B1681" s="1" t="s">
        <v>3907</v>
      </c>
      <c r="C1681" s="1" t="s">
        <v>4381</v>
      </c>
      <c r="D1681" s="1" t="s">
        <v>5619</v>
      </c>
      <c r="F1681" s="1" t="s">
        <v>690</v>
      </c>
      <c r="G1681" s="1" t="s">
        <v>7729</v>
      </c>
    </row>
    <row r="1682" spans="1:7" ht="15.6" x14ac:dyDescent="0.3">
      <c r="A1682" s="1" t="s">
        <v>689</v>
      </c>
      <c r="B1682" s="1" t="s">
        <v>2976</v>
      </c>
      <c r="C1682" s="1" t="s">
        <v>4383</v>
      </c>
      <c r="D1682" s="1" t="s">
        <v>5620</v>
      </c>
      <c r="F1682" s="1" t="s">
        <v>689</v>
      </c>
      <c r="G1682" s="1" t="s">
        <v>7730</v>
      </c>
    </row>
    <row r="1683" spans="1:7" ht="15.6" x14ac:dyDescent="0.3">
      <c r="A1683" s="1" t="s">
        <v>688</v>
      </c>
      <c r="B1683" s="1" t="s">
        <v>3908</v>
      </c>
      <c r="C1683" s="1" t="s">
        <v>4383</v>
      </c>
      <c r="D1683" s="1" t="s">
        <v>5298</v>
      </c>
      <c r="F1683" s="1" t="s">
        <v>688</v>
      </c>
      <c r="G1683" s="1" t="s">
        <v>7731</v>
      </c>
    </row>
    <row r="1684" spans="1:7" ht="15.6" x14ac:dyDescent="0.3">
      <c r="A1684" s="1" t="s">
        <v>687</v>
      </c>
      <c r="B1684" s="1" t="s">
        <v>2776</v>
      </c>
      <c r="C1684" s="1" t="s">
        <v>4381</v>
      </c>
      <c r="D1684" s="1" t="s">
        <v>5621</v>
      </c>
      <c r="F1684" s="1" t="s">
        <v>687</v>
      </c>
      <c r="G1684" s="1" t="s">
        <v>7732</v>
      </c>
    </row>
    <row r="1685" spans="1:7" ht="15.6" x14ac:dyDescent="0.3">
      <c r="A1685" s="1" t="s">
        <v>686</v>
      </c>
      <c r="B1685" s="1" t="s">
        <v>3650</v>
      </c>
      <c r="C1685" s="1" t="s">
        <v>4383</v>
      </c>
      <c r="D1685" s="1" t="s">
        <v>5622</v>
      </c>
      <c r="F1685" s="1" t="s">
        <v>686</v>
      </c>
      <c r="G1685" s="1" t="s">
        <v>7733</v>
      </c>
    </row>
    <row r="1686" spans="1:7" ht="15.6" x14ac:dyDescent="0.3">
      <c r="A1686" s="1" t="s">
        <v>685</v>
      </c>
      <c r="B1686" s="1" t="s">
        <v>3909</v>
      </c>
      <c r="C1686" s="1" t="s">
        <v>4383</v>
      </c>
      <c r="D1686" s="1" t="s">
        <v>4428</v>
      </c>
      <c r="F1686" s="1" t="s">
        <v>685</v>
      </c>
      <c r="G1686" s="1" t="s">
        <v>7734</v>
      </c>
    </row>
    <row r="1687" spans="1:7" ht="15.6" x14ac:dyDescent="0.3">
      <c r="A1687" s="1" t="s">
        <v>684</v>
      </c>
      <c r="B1687" s="1" t="s">
        <v>2892</v>
      </c>
      <c r="C1687" s="1" t="s">
        <v>4383</v>
      </c>
      <c r="D1687" s="1" t="s">
        <v>5623</v>
      </c>
      <c r="F1687" s="1" t="s">
        <v>684</v>
      </c>
      <c r="G1687" s="1" t="s">
        <v>7735</v>
      </c>
    </row>
    <row r="1688" spans="1:7" ht="15.6" x14ac:dyDescent="0.3">
      <c r="A1688" s="1" t="s">
        <v>683</v>
      </c>
      <c r="B1688" s="1" t="s">
        <v>3910</v>
      </c>
      <c r="C1688" s="1" t="s">
        <v>4381</v>
      </c>
      <c r="D1688" s="1" t="s">
        <v>5624</v>
      </c>
      <c r="F1688" s="1" t="s">
        <v>683</v>
      </c>
      <c r="G1688" s="1" t="s">
        <v>7736</v>
      </c>
    </row>
    <row r="1689" spans="1:7" ht="15.6" x14ac:dyDescent="0.3">
      <c r="A1689" s="1" t="s">
        <v>682</v>
      </c>
      <c r="B1689" s="1" t="s">
        <v>3911</v>
      </c>
      <c r="C1689" s="1" t="s">
        <v>4804</v>
      </c>
      <c r="D1689" s="1" t="s">
        <v>5625</v>
      </c>
      <c r="F1689" s="1" t="s">
        <v>682</v>
      </c>
      <c r="G1689" s="1" t="s">
        <v>7737</v>
      </c>
    </row>
    <row r="1690" spans="1:7" ht="15.6" x14ac:dyDescent="0.3">
      <c r="A1690" s="1" t="s">
        <v>681</v>
      </c>
      <c r="B1690" s="1" t="s">
        <v>3912</v>
      </c>
      <c r="C1690" s="1" t="s">
        <v>4383</v>
      </c>
      <c r="D1690" s="1" t="s">
        <v>5302</v>
      </c>
      <c r="F1690" s="1" t="s">
        <v>681</v>
      </c>
      <c r="G1690" s="1" t="s">
        <v>7738</v>
      </c>
    </row>
    <row r="1691" spans="1:7" ht="15.6" x14ac:dyDescent="0.3">
      <c r="A1691" s="1" t="s">
        <v>680</v>
      </c>
      <c r="B1691" s="1" t="s">
        <v>3913</v>
      </c>
      <c r="C1691" s="1" t="s">
        <v>4381</v>
      </c>
      <c r="D1691" s="1" t="s">
        <v>5626</v>
      </c>
      <c r="F1691" s="1" t="s">
        <v>680</v>
      </c>
      <c r="G1691" s="1" t="s">
        <v>7739</v>
      </c>
    </row>
    <row r="1692" spans="1:7" ht="15.6" x14ac:dyDescent="0.3">
      <c r="A1692" s="1" t="s">
        <v>679</v>
      </c>
      <c r="B1692" s="1" t="s">
        <v>3914</v>
      </c>
      <c r="C1692" s="1" t="s">
        <v>4381</v>
      </c>
      <c r="D1692" s="1" t="s">
        <v>5627</v>
      </c>
      <c r="F1692" s="1" t="s">
        <v>679</v>
      </c>
      <c r="G1692" s="1" t="s">
        <v>7740</v>
      </c>
    </row>
    <row r="1693" spans="1:7" ht="15.6" x14ac:dyDescent="0.3">
      <c r="A1693" s="1" t="s">
        <v>678</v>
      </c>
      <c r="B1693" s="1" t="s">
        <v>3915</v>
      </c>
      <c r="C1693" s="1" t="s">
        <v>4383</v>
      </c>
      <c r="D1693" s="1" t="s">
        <v>5290</v>
      </c>
      <c r="F1693" s="1" t="s">
        <v>678</v>
      </c>
      <c r="G1693" s="1" t="s">
        <v>7741</v>
      </c>
    </row>
    <row r="1694" spans="1:7" ht="15.6" x14ac:dyDescent="0.3">
      <c r="A1694" s="1" t="s">
        <v>677</v>
      </c>
      <c r="B1694" s="1" t="s">
        <v>2903</v>
      </c>
      <c r="C1694" s="1" t="s">
        <v>4383</v>
      </c>
      <c r="D1694" s="1" t="s">
        <v>5628</v>
      </c>
      <c r="F1694" s="1" t="s">
        <v>677</v>
      </c>
      <c r="G1694" s="1" t="s">
        <v>7742</v>
      </c>
    </row>
    <row r="1695" spans="1:7" ht="15.6" x14ac:dyDescent="0.3">
      <c r="A1695" s="1" t="s">
        <v>676</v>
      </c>
      <c r="B1695" s="1" t="s">
        <v>3916</v>
      </c>
      <c r="C1695" s="1" t="s">
        <v>4381</v>
      </c>
      <c r="D1695" s="1" t="s">
        <v>4886</v>
      </c>
      <c r="F1695" s="1" t="s">
        <v>676</v>
      </c>
      <c r="G1695" s="1" t="s">
        <v>7743</v>
      </c>
    </row>
    <row r="1696" spans="1:7" ht="15.6" x14ac:dyDescent="0.3">
      <c r="A1696" s="1" t="s">
        <v>675</v>
      </c>
      <c r="B1696" s="1" t="s">
        <v>3917</v>
      </c>
      <c r="C1696" s="1" t="s">
        <v>4381</v>
      </c>
      <c r="D1696" s="1" t="s">
        <v>5629</v>
      </c>
      <c r="F1696" s="1" t="s">
        <v>675</v>
      </c>
      <c r="G1696" s="1" t="s">
        <v>7744</v>
      </c>
    </row>
    <row r="1697" spans="1:7" ht="15.6" x14ac:dyDescent="0.3">
      <c r="A1697" s="1" t="s">
        <v>674</v>
      </c>
      <c r="B1697" s="1" t="s">
        <v>3918</v>
      </c>
      <c r="C1697" s="1" t="s">
        <v>4381</v>
      </c>
      <c r="D1697" s="1" t="s">
        <v>5630</v>
      </c>
      <c r="F1697" s="1" t="s">
        <v>674</v>
      </c>
      <c r="G1697" s="1" t="s">
        <v>7745</v>
      </c>
    </row>
    <row r="1698" spans="1:7" ht="15.6" x14ac:dyDescent="0.3">
      <c r="A1698" s="1" t="s">
        <v>673</v>
      </c>
      <c r="B1698" s="1" t="s">
        <v>3678</v>
      </c>
      <c r="C1698" s="1" t="s">
        <v>4381</v>
      </c>
      <c r="D1698" s="1" t="s">
        <v>5631</v>
      </c>
      <c r="F1698" s="1" t="s">
        <v>673</v>
      </c>
      <c r="G1698" s="1" t="s">
        <v>7746</v>
      </c>
    </row>
    <row r="1699" spans="1:7" ht="15.6" x14ac:dyDescent="0.3">
      <c r="A1699" s="1" t="s">
        <v>672</v>
      </c>
      <c r="B1699" s="1" t="s">
        <v>3919</v>
      </c>
      <c r="C1699" s="1" t="s">
        <v>4381</v>
      </c>
      <c r="D1699" s="1" t="s">
        <v>5203</v>
      </c>
      <c r="F1699" s="1" t="s">
        <v>672</v>
      </c>
      <c r="G1699" s="1" t="s">
        <v>7747</v>
      </c>
    </row>
    <row r="1700" spans="1:7" ht="15.6" x14ac:dyDescent="0.3">
      <c r="A1700" s="1" t="s">
        <v>671</v>
      </c>
      <c r="B1700" s="1" t="s">
        <v>3920</v>
      </c>
      <c r="C1700" s="1" t="s">
        <v>4383</v>
      </c>
      <c r="D1700" s="1" t="s">
        <v>4479</v>
      </c>
      <c r="F1700" s="1" t="s">
        <v>671</v>
      </c>
      <c r="G1700" s="1" t="s">
        <v>7748</v>
      </c>
    </row>
    <row r="1701" spans="1:7" ht="15.6" x14ac:dyDescent="0.3">
      <c r="A1701" s="1" t="s">
        <v>670</v>
      </c>
      <c r="B1701" s="1" t="s">
        <v>3921</v>
      </c>
      <c r="C1701" s="1" t="s">
        <v>4381</v>
      </c>
      <c r="D1701" s="1" t="s">
        <v>5632</v>
      </c>
      <c r="F1701" s="1" t="s">
        <v>670</v>
      </c>
      <c r="G1701" s="1" t="s">
        <v>7749</v>
      </c>
    </row>
    <row r="1702" spans="1:7" ht="15.6" x14ac:dyDescent="0.3">
      <c r="A1702" s="1" t="s">
        <v>669</v>
      </c>
      <c r="B1702" s="1" t="s">
        <v>3922</v>
      </c>
      <c r="C1702" s="1" t="s">
        <v>4383</v>
      </c>
      <c r="D1702" s="1" t="s">
        <v>4390</v>
      </c>
      <c r="F1702" s="1" t="s">
        <v>669</v>
      </c>
      <c r="G1702" s="1" t="s">
        <v>7750</v>
      </c>
    </row>
    <row r="1703" spans="1:7" ht="15.6" x14ac:dyDescent="0.3">
      <c r="A1703" s="1" t="s">
        <v>668</v>
      </c>
      <c r="B1703" s="1" t="s">
        <v>2398</v>
      </c>
      <c r="C1703" s="1" t="s">
        <v>4383</v>
      </c>
      <c r="D1703" s="1" t="s">
        <v>4459</v>
      </c>
      <c r="F1703" s="1" t="s">
        <v>668</v>
      </c>
      <c r="G1703" s="1" t="s">
        <v>7751</v>
      </c>
    </row>
    <row r="1704" spans="1:7" ht="15.6" x14ac:dyDescent="0.3">
      <c r="A1704" s="1" t="s">
        <v>667</v>
      </c>
      <c r="B1704" s="1" t="s">
        <v>3923</v>
      </c>
      <c r="C1704" s="1" t="s">
        <v>4383</v>
      </c>
      <c r="D1704" s="1" t="s">
        <v>4981</v>
      </c>
      <c r="F1704" s="1" t="s">
        <v>667</v>
      </c>
      <c r="G1704" s="1" t="s">
        <v>7752</v>
      </c>
    </row>
    <row r="1705" spans="1:7" ht="15.6" x14ac:dyDescent="0.3">
      <c r="A1705" s="1" t="s">
        <v>666</v>
      </c>
      <c r="B1705" s="1" t="s">
        <v>3924</v>
      </c>
      <c r="C1705" s="1" t="s">
        <v>4381</v>
      </c>
      <c r="D1705" s="1" t="s">
        <v>4565</v>
      </c>
      <c r="F1705" s="1" t="s">
        <v>666</v>
      </c>
      <c r="G1705" s="1" t="s">
        <v>7753</v>
      </c>
    </row>
    <row r="1706" spans="1:7" ht="15.6" x14ac:dyDescent="0.3">
      <c r="A1706" s="1" t="s">
        <v>665</v>
      </c>
      <c r="B1706" s="1" t="s">
        <v>3158</v>
      </c>
      <c r="C1706" s="1" t="s">
        <v>4383</v>
      </c>
      <c r="D1706" s="1" t="s">
        <v>5633</v>
      </c>
      <c r="F1706" s="1" t="s">
        <v>665</v>
      </c>
      <c r="G1706" s="1" t="s">
        <v>7754</v>
      </c>
    </row>
    <row r="1707" spans="1:7" ht="15.6" x14ac:dyDescent="0.3">
      <c r="A1707" s="1" t="s">
        <v>664</v>
      </c>
      <c r="B1707" s="1" t="s">
        <v>3925</v>
      </c>
      <c r="C1707" s="1" t="s">
        <v>4381</v>
      </c>
      <c r="D1707" s="1" t="s">
        <v>5634</v>
      </c>
      <c r="F1707" s="1" t="s">
        <v>664</v>
      </c>
      <c r="G1707" s="1" t="s">
        <v>7755</v>
      </c>
    </row>
    <row r="1708" spans="1:7" ht="15.6" x14ac:dyDescent="0.3">
      <c r="A1708" s="1" t="s">
        <v>663</v>
      </c>
      <c r="B1708" s="1" t="s">
        <v>3479</v>
      </c>
      <c r="C1708" s="1" t="s">
        <v>4381</v>
      </c>
      <c r="D1708" s="1" t="s">
        <v>4856</v>
      </c>
      <c r="F1708" s="1" t="s">
        <v>663</v>
      </c>
      <c r="G1708" s="1" t="s">
        <v>7756</v>
      </c>
    </row>
    <row r="1709" spans="1:7" ht="15.6" x14ac:dyDescent="0.3">
      <c r="A1709" s="1" t="s">
        <v>662</v>
      </c>
      <c r="B1709" s="1" t="s">
        <v>3926</v>
      </c>
      <c r="C1709" s="1" t="s">
        <v>4383</v>
      </c>
      <c r="D1709" s="1" t="s">
        <v>5635</v>
      </c>
      <c r="F1709" s="1" t="s">
        <v>662</v>
      </c>
      <c r="G1709" s="1" t="s">
        <v>7757</v>
      </c>
    </row>
    <row r="1710" spans="1:7" ht="15.6" x14ac:dyDescent="0.3">
      <c r="A1710" s="1" t="s">
        <v>661</v>
      </c>
      <c r="B1710" s="1" t="s">
        <v>3678</v>
      </c>
      <c r="C1710" s="1" t="s">
        <v>4381</v>
      </c>
      <c r="D1710" s="1" t="s">
        <v>5109</v>
      </c>
      <c r="F1710" s="1" t="s">
        <v>661</v>
      </c>
      <c r="G1710" s="1" t="s">
        <v>7758</v>
      </c>
    </row>
    <row r="1711" spans="1:7" ht="15.6" x14ac:dyDescent="0.3">
      <c r="A1711" s="1" t="s">
        <v>660</v>
      </c>
      <c r="B1711" s="1" t="s">
        <v>3927</v>
      </c>
      <c r="C1711" s="1" t="s">
        <v>4381</v>
      </c>
      <c r="D1711" s="1" t="s">
        <v>5636</v>
      </c>
      <c r="F1711" s="1" t="s">
        <v>660</v>
      </c>
      <c r="G1711" s="1" t="s">
        <v>7759</v>
      </c>
    </row>
    <row r="1712" spans="1:7" ht="15.6" x14ac:dyDescent="0.3">
      <c r="A1712" s="1" t="s">
        <v>659</v>
      </c>
      <c r="B1712" s="1" t="s">
        <v>5637</v>
      </c>
      <c r="C1712" s="1" t="s">
        <v>4383</v>
      </c>
      <c r="D1712" s="1" t="s">
        <v>5638</v>
      </c>
      <c r="F1712" s="1" t="s">
        <v>659</v>
      </c>
      <c r="G1712" s="1" t="s">
        <v>7760</v>
      </c>
    </row>
    <row r="1713" spans="1:7" ht="15.6" x14ac:dyDescent="0.3">
      <c r="A1713" s="1" t="s">
        <v>658</v>
      </c>
      <c r="B1713" s="1" t="s">
        <v>3928</v>
      </c>
      <c r="C1713" s="1" t="s">
        <v>4381</v>
      </c>
      <c r="D1713" s="1" t="s">
        <v>4688</v>
      </c>
      <c r="F1713" s="1" t="s">
        <v>658</v>
      </c>
      <c r="G1713" s="1" t="s">
        <v>7761</v>
      </c>
    </row>
    <row r="1714" spans="1:7" ht="15.6" x14ac:dyDescent="0.3">
      <c r="A1714" s="1" t="s">
        <v>657</v>
      </c>
      <c r="B1714" s="1" t="s">
        <v>3929</v>
      </c>
      <c r="C1714" s="1" t="s">
        <v>4383</v>
      </c>
      <c r="D1714" s="1" t="s">
        <v>4554</v>
      </c>
      <c r="F1714" s="1" t="s">
        <v>657</v>
      </c>
      <c r="G1714" s="1" t="s">
        <v>7762</v>
      </c>
    </row>
    <row r="1715" spans="1:7" ht="15.6" x14ac:dyDescent="0.3">
      <c r="A1715" s="1" t="s">
        <v>656</v>
      </c>
      <c r="B1715" s="1" t="s">
        <v>3091</v>
      </c>
      <c r="C1715" s="1" t="s">
        <v>4381</v>
      </c>
      <c r="D1715" s="1" t="s">
        <v>5639</v>
      </c>
      <c r="F1715" s="1" t="s">
        <v>656</v>
      </c>
      <c r="G1715" s="1" t="s">
        <v>7763</v>
      </c>
    </row>
    <row r="1716" spans="1:7" ht="15.6" x14ac:dyDescent="0.3">
      <c r="A1716" s="1" t="s">
        <v>655</v>
      </c>
      <c r="B1716" s="1" t="s">
        <v>3930</v>
      </c>
      <c r="C1716" s="1" t="s">
        <v>4381</v>
      </c>
      <c r="D1716" s="1" t="s">
        <v>5636</v>
      </c>
      <c r="F1716" s="1" t="s">
        <v>655</v>
      </c>
      <c r="G1716" s="1" t="s">
        <v>7764</v>
      </c>
    </row>
    <row r="1717" spans="1:7" ht="15.6" x14ac:dyDescent="0.3">
      <c r="A1717" s="1" t="s">
        <v>654</v>
      </c>
      <c r="B1717" s="1" t="s">
        <v>3931</v>
      </c>
      <c r="C1717" s="1" t="s">
        <v>4383</v>
      </c>
      <c r="D1717" s="1" t="s">
        <v>4474</v>
      </c>
      <c r="F1717" s="1" t="s">
        <v>654</v>
      </c>
      <c r="G1717" s="1" t="s">
        <v>7765</v>
      </c>
    </row>
    <row r="1718" spans="1:7" ht="15.6" x14ac:dyDescent="0.3">
      <c r="A1718" s="1" t="s">
        <v>653</v>
      </c>
      <c r="B1718" s="1" t="s">
        <v>2479</v>
      </c>
      <c r="C1718" s="1" t="s">
        <v>4381</v>
      </c>
      <c r="D1718" s="1" t="s">
        <v>5640</v>
      </c>
      <c r="F1718" s="1" t="s">
        <v>653</v>
      </c>
      <c r="G1718" s="1" t="s">
        <v>7766</v>
      </c>
    </row>
    <row r="1719" spans="1:7" ht="15.6" x14ac:dyDescent="0.3">
      <c r="A1719" s="1" t="s">
        <v>652</v>
      </c>
      <c r="B1719" s="1" t="s">
        <v>3932</v>
      </c>
      <c r="C1719" s="1" t="s">
        <v>4381</v>
      </c>
      <c r="D1719" s="1" t="s">
        <v>5641</v>
      </c>
      <c r="F1719" s="1" t="s">
        <v>652</v>
      </c>
      <c r="G1719" s="1" t="s">
        <v>7767</v>
      </c>
    </row>
    <row r="1720" spans="1:7" ht="15.6" x14ac:dyDescent="0.3">
      <c r="A1720" s="1" t="s">
        <v>651</v>
      </c>
      <c r="B1720" s="1" t="s">
        <v>3933</v>
      </c>
      <c r="C1720" s="1" t="s">
        <v>4381</v>
      </c>
      <c r="D1720" s="1" t="s">
        <v>5129</v>
      </c>
      <c r="F1720" s="1" t="s">
        <v>651</v>
      </c>
      <c r="G1720" s="1" t="s">
        <v>7768</v>
      </c>
    </row>
    <row r="1721" spans="1:7" ht="15.6" x14ac:dyDescent="0.3">
      <c r="A1721" s="1" t="s">
        <v>650</v>
      </c>
      <c r="B1721" s="1" t="s">
        <v>2639</v>
      </c>
      <c r="C1721" s="1" t="s">
        <v>4381</v>
      </c>
      <c r="D1721" s="1" t="s">
        <v>5642</v>
      </c>
      <c r="F1721" s="1" t="s">
        <v>650</v>
      </c>
      <c r="G1721" s="1" t="s">
        <v>7769</v>
      </c>
    </row>
    <row r="1722" spans="1:7" ht="15.6" x14ac:dyDescent="0.3">
      <c r="A1722" s="1" t="s">
        <v>649</v>
      </c>
      <c r="B1722" s="1" t="s">
        <v>3934</v>
      </c>
      <c r="C1722" s="1" t="s">
        <v>4383</v>
      </c>
      <c r="D1722" s="1" t="s">
        <v>4462</v>
      </c>
      <c r="F1722" s="1" t="s">
        <v>649</v>
      </c>
      <c r="G1722" s="1" t="s">
        <v>7770</v>
      </c>
    </row>
    <row r="1723" spans="1:7" ht="15.6" x14ac:dyDescent="0.3">
      <c r="A1723" s="1" t="s">
        <v>648</v>
      </c>
      <c r="B1723" s="1" t="s">
        <v>3935</v>
      </c>
      <c r="C1723" s="1" t="s">
        <v>4383</v>
      </c>
      <c r="D1723" s="1" t="s">
        <v>5643</v>
      </c>
      <c r="F1723" s="1" t="s">
        <v>648</v>
      </c>
      <c r="G1723" s="1" t="s">
        <v>7771</v>
      </c>
    </row>
    <row r="1724" spans="1:7" ht="15.6" x14ac:dyDescent="0.3">
      <c r="A1724" s="1" t="s">
        <v>647</v>
      </c>
      <c r="B1724" s="1" t="s">
        <v>3936</v>
      </c>
      <c r="C1724" s="1" t="s">
        <v>4381</v>
      </c>
      <c r="D1724" s="1" t="s">
        <v>5644</v>
      </c>
      <c r="F1724" s="1" t="s">
        <v>647</v>
      </c>
      <c r="G1724" s="1" t="s">
        <v>7772</v>
      </c>
    </row>
    <row r="1725" spans="1:7" ht="15.6" x14ac:dyDescent="0.3">
      <c r="A1725" s="1" t="s">
        <v>646</v>
      </c>
      <c r="B1725" s="1" t="s">
        <v>3937</v>
      </c>
      <c r="C1725" s="1" t="s">
        <v>4383</v>
      </c>
      <c r="D1725" s="1" t="s">
        <v>5645</v>
      </c>
      <c r="F1725" s="1" t="s">
        <v>646</v>
      </c>
      <c r="G1725" s="1" t="s">
        <v>7773</v>
      </c>
    </row>
    <row r="1726" spans="1:7" ht="15.6" x14ac:dyDescent="0.3">
      <c r="A1726" s="1" t="s">
        <v>645</v>
      </c>
      <c r="B1726" s="1" t="s">
        <v>2789</v>
      </c>
      <c r="C1726" s="1" t="s">
        <v>4381</v>
      </c>
      <c r="D1726" s="1" t="s">
        <v>5646</v>
      </c>
      <c r="F1726" s="1" t="s">
        <v>645</v>
      </c>
      <c r="G1726" s="1" t="s">
        <v>7774</v>
      </c>
    </row>
    <row r="1727" spans="1:7" ht="15.6" x14ac:dyDescent="0.3">
      <c r="A1727" s="1" t="s">
        <v>644</v>
      </c>
      <c r="B1727" s="1" t="s">
        <v>3938</v>
      </c>
      <c r="C1727" s="1" t="s">
        <v>4381</v>
      </c>
      <c r="D1727" s="1" t="s">
        <v>5647</v>
      </c>
      <c r="F1727" s="1" t="s">
        <v>644</v>
      </c>
      <c r="G1727" s="1" t="s">
        <v>7775</v>
      </c>
    </row>
    <row r="1728" spans="1:7" ht="15.6" x14ac:dyDescent="0.3">
      <c r="A1728" s="1" t="s">
        <v>643</v>
      </c>
      <c r="B1728" s="1" t="s">
        <v>3939</v>
      </c>
      <c r="C1728" s="1" t="s">
        <v>4381</v>
      </c>
      <c r="D1728" s="1" t="s">
        <v>5450</v>
      </c>
      <c r="F1728" s="1" t="s">
        <v>643</v>
      </c>
      <c r="G1728" s="1" t="s">
        <v>7776</v>
      </c>
    </row>
    <row r="1729" spans="1:7" ht="15.6" x14ac:dyDescent="0.3">
      <c r="A1729" s="1" t="s">
        <v>642</v>
      </c>
      <c r="B1729" s="1" t="s">
        <v>3065</v>
      </c>
      <c r="C1729" s="1" t="s">
        <v>4383</v>
      </c>
      <c r="D1729" s="1" t="s">
        <v>5648</v>
      </c>
      <c r="F1729" s="1" t="s">
        <v>642</v>
      </c>
      <c r="G1729" s="1" t="s">
        <v>7777</v>
      </c>
    </row>
    <row r="1730" spans="1:7" ht="15.6" x14ac:dyDescent="0.3">
      <c r="A1730" s="1" t="s">
        <v>641</v>
      </c>
      <c r="B1730" s="1" t="s">
        <v>3940</v>
      </c>
      <c r="C1730" s="1" t="s">
        <v>4383</v>
      </c>
      <c r="D1730" s="1" t="s">
        <v>5649</v>
      </c>
      <c r="F1730" s="1" t="s">
        <v>641</v>
      </c>
      <c r="G1730" s="1" t="s">
        <v>7778</v>
      </c>
    </row>
    <row r="1731" spans="1:7" ht="15.6" x14ac:dyDescent="0.3">
      <c r="A1731" s="1" t="s">
        <v>640</v>
      </c>
      <c r="B1731" s="1" t="s">
        <v>3843</v>
      </c>
      <c r="C1731" s="1" t="s">
        <v>4383</v>
      </c>
      <c r="D1731" s="1" t="s">
        <v>5650</v>
      </c>
      <c r="F1731" s="1" t="s">
        <v>640</v>
      </c>
      <c r="G1731" s="1" t="s">
        <v>7779</v>
      </c>
    </row>
    <row r="1732" spans="1:7" ht="15.6" x14ac:dyDescent="0.3">
      <c r="A1732" s="1" t="s">
        <v>639</v>
      </c>
      <c r="B1732" s="1" t="s">
        <v>2997</v>
      </c>
      <c r="C1732" s="1" t="s">
        <v>4381</v>
      </c>
      <c r="D1732" s="1" t="s">
        <v>5651</v>
      </c>
      <c r="F1732" s="1" t="s">
        <v>639</v>
      </c>
      <c r="G1732" s="1" t="s">
        <v>7780</v>
      </c>
    </row>
    <row r="1733" spans="1:7" ht="15.6" x14ac:dyDescent="0.3">
      <c r="A1733" s="1" t="s">
        <v>638</v>
      </c>
      <c r="B1733" s="1" t="s">
        <v>3309</v>
      </c>
      <c r="C1733" s="1" t="s">
        <v>4381</v>
      </c>
      <c r="D1733" s="1" t="s">
        <v>4463</v>
      </c>
      <c r="F1733" s="1" t="s">
        <v>638</v>
      </c>
      <c r="G1733" s="1" t="s">
        <v>7781</v>
      </c>
    </row>
    <row r="1734" spans="1:7" ht="15.6" x14ac:dyDescent="0.3">
      <c r="A1734" s="1" t="s">
        <v>637</v>
      </c>
      <c r="B1734" s="1" t="s">
        <v>3941</v>
      </c>
      <c r="C1734" s="1" t="s">
        <v>4381</v>
      </c>
      <c r="D1734" s="1" t="s">
        <v>5652</v>
      </c>
      <c r="F1734" s="1" t="s">
        <v>637</v>
      </c>
      <c r="G1734" s="1" t="s">
        <v>7782</v>
      </c>
    </row>
    <row r="1735" spans="1:7" ht="15.6" x14ac:dyDescent="0.3">
      <c r="A1735" s="1" t="s">
        <v>636</v>
      </c>
      <c r="B1735" s="1" t="s">
        <v>3942</v>
      </c>
      <c r="C1735" s="1" t="s">
        <v>4381</v>
      </c>
      <c r="D1735" s="1" t="s">
        <v>5653</v>
      </c>
      <c r="F1735" s="1" t="s">
        <v>636</v>
      </c>
      <c r="G1735" s="1" t="s">
        <v>7783</v>
      </c>
    </row>
    <row r="1736" spans="1:7" ht="15.6" x14ac:dyDescent="0.3">
      <c r="A1736" s="1" t="s">
        <v>635</v>
      </c>
      <c r="B1736" s="1" t="s">
        <v>3943</v>
      </c>
      <c r="C1736" s="1" t="s">
        <v>4804</v>
      </c>
      <c r="D1736" s="1" t="s">
        <v>5654</v>
      </c>
      <c r="F1736" s="1" t="s">
        <v>635</v>
      </c>
      <c r="G1736" s="1" t="s">
        <v>7784</v>
      </c>
    </row>
    <row r="1737" spans="1:7" ht="15.6" x14ac:dyDescent="0.3">
      <c r="A1737" s="1" t="s">
        <v>634</v>
      </c>
      <c r="B1737" s="1" t="s">
        <v>3944</v>
      </c>
      <c r="C1737" s="1" t="s">
        <v>4381</v>
      </c>
      <c r="D1737" s="1" t="s">
        <v>5655</v>
      </c>
      <c r="F1737" s="1" t="s">
        <v>634</v>
      </c>
      <c r="G1737" s="1" t="s">
        <v>7785</v>
      </c>
    </row>
    <row r="1738" spans="1:7" ht="15.6" x14ac:dyDescent="0.3">
      <c r="A1738" s="1" t="s">
        <v>633</v>
      </c>
      <c r="B1738" s="1" t="s">
        <v>2471</v>
      </c>
      <c r="C1738" s="1" t="s">
        <v>4383</v>
      </c>
      <c r="D1738" s="1" t="s">
        <v>5656</v>
      </c>
      <c r="F1738" s="1" t="s">
        <v>633</v>
      </c>
      <c r="G1738" s="1" t="s">
        <v>7786</v>
      </c>
    </row>
    <row r="1739" spans="1:7" ht="15.6" x14ac:dyDescent="0.3">
      <c r="A1739" s="1" t="s">
        <v>632</v>
      </c>
      <c r="B1739" s="1" t="s">
        <v>3945</v>
      </c>
      <c r="C1739" s="1" t="s">
        <v>4383</v>
      </c>
      <c r="D1739" s="1" t="s">
        <v>4434</v>
      </c>
      <c r="F1739" s="1" t="s">
        <v>632</v>
      </c>
      <c r="G1739" s="1" t="s">
        <v>7787</v>
      </c>
    </row>
    <row r="1740" spans="1:7" ht="15.6" x14ac:dyDescent="0.3">
      <c r="A1740" s="1" t="s">
        <v>630</v>
      </c>
      <c r="B1740" s="1" t="s">
        <v>3946</v>
      </c>
      <c r="C1740" s="1" t="s">
        <v>4383</v>
      </c>
      <c r="D1740" s="1" t="s">
        <v>5657</v>
      </c>
      <c r="F1740" s="1" t="s">
        <v>630</v>
      </c>
      <c r="G1740" s="1" t="s">
        <v>7788</v>
      </c>
    </row>
    <row r="1741" spans="1:7" ht="15.6" x14ac:dyDescent="0.3">
      <c r="A1741" s="1" t="s">
        <v>629</v>
      </c>
      <c r="B1741" s="1" t="s">
        <v>3947</v>
      </c>
      <c r="C1741" s="1" t="s">
        <v>4381</v>
      </c>
      <c r="D1741" s="1" t="s">
        <v>5658</v>
      </c>
      <c r="F1741" s="1" t="s">
        <v>629</v>
      </c>
      <c r="G1741" s="1" t="s">
        <v>7789</v>
      </c>
    </row>
    <row r="1742" spans="1:7" ht="15.6" x14ac:dyDescent="0.3">
      <c r="A1742" s="1" t="s">
        <v>628</v>
      </c>
      <c r="B1742" s="1" t="s">
        <v>3948</v>
      </c>
      <c r="C1742" s="1" t="s">
        <v>4381</v>
      </c>
      <c r="D1742" s="1" t="s">
        <v>5659</v>
      </c>
      <c r="F1742" s="1" t="s">
        <v>628</v>
      </c>
      <c r="G1742" s="1" t="s">
        <v>7790</v>
      </c>
    </row>
    <row r="1743" spans="1:7" ht="15.6" x14ac:dyDescent="0.3">
      <c r="A1743" s="1" t="s">
        <v>627</v>
      </c>
      <c r="B1743" s="1" t="s">
        <v>3949</v>
      </c>
      <c r="C1743" s="1" t="s">
        <v>4381</v>
      </c>
      <c r="D1743" s="1" t="s">
        <v>5660</v>
      </c>
      <c r="F1743" s="1" t="s">
        <v>627</v>
      </c>
      <c r="G1743" s="1" t="s">
        <v>7791</v>
      </c>
    </row>
    <row r="1744" spans="1:7" ht="15.6" x14ac:dyDescent="0.3">
      <c r="A1744" s="1" t="s">
        <v>626</v>
      </c>
      <c r="B1744" s="1" t="s">
        <v>3950</v>
      </c>
      <c r="C1744" s="1" t="s">
        <v>4381</v>
      </c>
      <c r="D1744" s="1" t="s">
        <v>5661</v>
      </c>
      <c r="F1744" s="1" t="s">
        <v>626</v>
      </c>
      <c r="G1744" s="1" t="s">
        <v>7792</v>
      </c>
    </row>
    <row r="1745" spans="1:7" ht="15.6" x14ac:dyDescent="0.3">
      <c r="A1745" s="1" t="s">
        <v>625</v>
      </c>
      <c r="B1745" s="1" t="s">
        <v>3951</v>
      </c>
      <c r="C1745" s="1" t="s">
        <v>4381</v>
      </c>
      <c r="D1745" s="1" t="s">
        <v>4833</v>
      </c>
      <c r="F1745" s="1" t="s">
        <v>625</v>
      </c>
      <c r="G1745" s="1" t="s">
        <v>7793</v>
      </c>
    </row>
    <row r="1746" spans="1:7" ht="15.6" x14ac:dyDescent="0.3">
      <c r="A1746" s="1" t="s">
        <v>624</v>
      </c>
      <c r="B1746" s="1" t="s">
        <v>3128</v>
      </c>
      <c r="C1746" s="1" t="s">
        <v>4383</v>
      </c>
      <c r="D1746" s="1" t="s">
        <v>5225</v>
      </c>
      <c r="F1746" s="1" t="s">
        <v>624</v>
      </c>
      <c r="G1746" s="1" t="s">
        <v>7794</v>
      </c>
    </row>
    <row r="1747" spans="1:7" ht="15.6" x14ac:dyDescent="0.3">
      <c r="A1747" s="1" t="s">
        <v>623</v>
      </c>
      <c r="B1747" s="1" t="s">
        <v>3952</v>
      </c>
      <c r="C1747" s="1" t="s">
        <v>4381</v>
      </c>
      <c r="D1747" s="1" t="s">
        <v>5524</v>
      </c>
      <c r="F1747" s="1" t="s">
        <v>623</v>
      </c>
      <c r="G1747" s="1" t="s">
        <v>7795</v>
      </c>
    </row>
    <row r="1748" spans="1:7" ht="15.6" x14ac:dyDescent="0.3">
      <c r="A1748" s="1" t="s">
        <v>622</v>
      </c>
      <c r="B1748" s="1" t="s">
        <v>3953</v>
      </c>
      <c r="C1748" s="1" t="s">
        <v>4381</v>
      </c>
      <c r="D1748" s="1" t="s">
        <v>5662</v>
      </c>
      <c r="F1748" s="1" t="s">
        <v>622</v>
      </c>
      <c r="G1748" s="1" t="s">
        <v>7796</v>
      </c>
    </row>
    <row r="1749" spans="1:7" ht="15.6" x14ac:dyDescent="0.3">
      <c r="A1749" s="1" t="s">
        <v>621</v>
      </c>
      <c r="B1749" s="1" t="s">
        <v>3944</v>
      </c>
      <c r="C1749" s="1" t="s">
        <v>4383</v>
      </c>
      <c r="D1749" s="1" t="s">
        <v>5663</v>
      </c>
      <c r="F1749" s="1" t="s">
        <v>621</v>
      </c>
      <c r="G1749" s="1" t="s">
        <v>7797</v>
      </c>
    </row>
    <row r="1750" spans="1:7" ht="15.6" x14ac:dyDescent="0.3">
      <c r="A1750" s="1" t="s">
        <v>620</v>
      </c>
      <c r="B1750" s="1" t="s">
        <v>2531</v>
      </c>
      <c r="C1750" s="1" t="s">
        <v>4383</v>
      </c>
      <c r="D1750" s="1" t="s">
        <v>5045</v>
      </c>
      <c r="F1750" s="1" t="s">
        <v>620</v>
      </c>
      <c r="G1750" s="1" t="s">
        <v>7798</v>
      </c>
    </row>
    <row r="1751" spans="1:7" ht="15.6" x14ac:dyDescent="0.3">
      <c r="A1751" s="1" t="s">
        <v>619</v>
      </c>
      <c r="B1751" s="1" t="s">
        <v>3444</v>
      </c>
      <c r="C1751" s="1" t="s">
        <v>4383</v>
      </c>
      <c r="D1751" s="1" t="s">
        <v>5664</v>
      </c>
      <c r="F1751" s="1" t="s">
        <v>619</v>
      </c>
      <c r="G1751" s="1" t="s">
        <v>7799</v>
      </c>
    </row>
    <row r="1752" spans="1:7" ht="15.6" x14ac:dyDescent="0.3">
      <c r="A1752" s="1" t="s">
        <v>618</v>
      </c>
      <c r="B1752" s="1" t="s">
        <v>3954</v>
      </c>
      <c r="C1752" s="1" t="s">
        <v>4804</v>
      </c>
      <c r="D1752" s="1" t="s">
        <v>5665</v>
      </c>
      <c r="F1752" s="1" t="s">
        <v>618</v>
      </c>
      <c r="G1752" s="1" t="s">
        <v>7800</v>
      </c>
    </row>
    <row r="1753" spans="1:7" ht="15.6" x14ac:dyDescent="0.3">
      <c r="A1753" s="1" t="s">
        <v>617</v>
      </c>
      <c r="B1753" s="1" t="s">
        <v>3955</v>
      </c>
      <c r="C1753" s="1" t="s">
        <v>4383</v>
      </c>
      <c r="D1753" s="1" t="s">
        <v>4908</v>
      </c>
      <c r="F1753" s="1" t="s">
        <v>617</v>
      </c>
      <c r="G1753" s="1" t="s">
        <v>7801</v>
      </c>
    </row>
    <row r="1754" spans="1:7" ht="15.6" x14ac:dyDescent="0.3">
      <c r="A1754" s="1" t="s">
        <v>616</v>
      </c>
      <c r="B1754" s="1" t="s">
        <v>3956</v>
      </c>
      <c r="C1754" s="1" t="s">
        <v>4383</v>
      </c>
      <c r="D1754" s="1" t="s">
        <v>5666</v>
      </c>
      <c r="F1754" s="1" t="s">
        <v>616</v>
      </c>
      <c r="G1754" s="1" t="s">
        <v>7802</v>
      </c>
    </row>
    <row r="1755" spans="1:7" ht="15.6" x14ac:dyDescent="0.3">
      <c r="A1755" s="1" t="s">
        <v>615</v>
      </c>
      <c r="B1755" s="1" t="s">
        <v>2428</v>
      </c>
      <c r="C1755" s="1" t="s">
        <v>4383</v>
      </c>
      <c r="D1755" s="1" t="s">
        <v>5667</v>
      </c>
      <c r="F1755" s="1" t="s">
        <v>615</v>
      </c>
      <c r="G1755" s="1" t="s">
        <v>7803</v>
      </c>
    </row>
    <row r="1756" spans="1:7" ht="15.6" x14ac:dyDescent="0.3">
      <c r="A1756" s="1" t="s">
        <v>614</v>
      </c>
      <c r="B1756" s="1" t="s">
        <v>3957</v>
      </c>
      <c r="C1756" s="1" t="s">
        <v>4381</v>
      </c>
      <c r="D1756" s="1" t="s">
        <v>5668</v>
      </c>
      <c r="F1756" s="1" t="s">
        <v>614</v>
      </c>
      <c r="G1756" s="1" t="s">
        <v>7804</v>
      </c>
    </row>
    <row r="1757" spans="1:7" ht="15.6" x14ac:dyDescent="0.3">
      <c r="A1757" s="1" t="s">
        <v>613</v>
      </c>
      <c r="B1757" s="1" t="s">
        <v>3958</v>
      </c>
      <c r="C1757" s="1" t="s">
        <v>4381</v>
      </c>
      <c r="D1757" s="1" t="s">
        <v>5669</v>
      </c>
      <c r="F1757" s="1" t="s">
        <v>613</v>
      </c>
      <c r="G1757" s="1" t="s">
        <v>7805</v>
      </c>
    </row>
    <row r="1758" spans="1:7" ht="15.6" x14ac:dyDescent="0.3">
      <c r="A1758" s="1" t="s">
        <v>612</v>
      </c>
      <c r="B1758" s="1" t="s">
        <v>2674</v>
      </c>
      <c r="C1758" s="1" t="s">
        <v>4383</v>
      </c>
      <c r="D1758" s="1" t="s">
        <v>5670</v>
      </c>
      <c r="F1758" s="1" t="s">
        <v>612</v>
      </c>
      <c r="G1758" s="1" t="s">
        <v>7806</v>
      </c>
    </row>
    <row r="1759" spans="1:7" ht="15.6" x14ac:dyDescent="0.3">
      <c r="A1759" s="1" t="s">
        <v>611</v>
      </c>
      <c r="B1759" s="1" t="s">
        <v>5671</v>
      </c>
      <c r="C1759" s="1" t="s">
        <v>4804</v>
      </c>
      <c r="D1759" s="1" t="s">
        <v>5672</v>
      </c>
      <c r="F1759" s="1" t="s">
        <v>611</v>
      </c>
      <c r="G1759" s="1" t="s">
        <v>7807</v>
      </c>
    </row>
    <row r="1760" spans="1:7" ht="15.6" x14ac:dyDescent="0.3">
      <c r="A1760" s="1" t="s">
        <v>610</v>
      </c>
      <c r="B1760" s="1" t="s">
        <v>3959</v>
      </c>
      <c r="C1760" s="1" t="s">
        <v>4383</v>
      </c>
      <c r="D1760" s="1" t="s">
        <v>5673</v>
      </c>
      <c r="F1760" s="1" t="s">
        <v>610</v>
      </c>
      <c r="G1760" s="1" t="s">
        <v>7808</v>
      </c>
    </row>
    <row r="1761" spans="1:7" ht="15.6" x14ac:dyDescent="0.3">
      <c r="A1761" s="1" t="s">
        <v>609</v>
      </c>
      <c r="B1761" s="1" t="s">
        <v>3960</v>
      </c>
      <c r="C1761" s="1" t="s">
        <v>4383</v>
      </c>
      <c r="D1761" s="1" t="s">
        <v>5674</v>
      </c>
      <c r="F1761" s="1" t="s">
        <v>609</v>
      </c>
      <c r="G1761" s="1" t="s">
        <v>7809</v>
      </c>
    </row>
    <row r="1762" spans="1:7" ht="15.6" x14ac:dyDescent="0.3">
      <c r="A1762" s="1" t="s">
        <v>608</v>
      </c>
      <c r="B1762" s="1" t="s">
        <v>3961</v>
      </c>
      <c r="C1762" s="1" t="s">
        <v>4383</v>
      </c>
      <c r="D1762" s="1" t="s">
        <v>5675</v>
      </c>
      <c r="F1762" s="1" t="s">
        <v>608</v>
      </c>
      <c r="G1762" s="1" t="s">
        <v>7810</v>
      </c>
    </row>
    <row r="1763" spans="1:7" ht="15.6" x14ac:dyDescent="0.3">
      <c r="A1763" s="1" t="s">
        <v>607</v>
      </c>
      <c r="B1763" s="1" t="s">
        <v>3962</v>
      </c>
      <c r="C1763" s="1" t="s">
        <v>4381</v>
      </c>
      <c r="D1763" s="1" t="s">
        <v>5676</v>
      </c>
      <c r="F1763" s="1" t="s">
        <v>607</v>
      </c>
      <c r="G1763" s="1" t="s">
        <v>7811</v>
      </c>
    </row>
    <row r="1764" spans="1:7" ht="15.6" x14ac:dyDescent="0.3">
      <c r="A1764" s="1" t="s">
        <v>606</v>
      </c>
      <c r="B1764" s="1" t="s">
        <v>3963</v>
      </c>
      <c r="C1764" s="1" t="s">
        <v>4381</v>
      </c>
      <c r="D1764" s="1" t="s">
        <v>5677</v>
      </c>
      <c r="F1764" s="1" t="s">
        <v>606</v>
      </c>
      <c r="G1764" s="1" t="s">
        <v>7812</v>
      </c>
    </row>
    <row r="1765" spans="1:7" ht="15.6" x14ac:dyDescent="0.3">
      <c r="A1765" s="1" t="s">
        <v>605</v>
      </c>
      <c r="B1765" s="1" t="s">
        <v>2663</v>
      </c>
      <c r="C1765" s="1" t="s">
        <v>4381</v>
      </c>
      <c r="D1765" s="1" t="s">
        <v>5678</v>
      </c>
      <c r="F1765" s="1" t="s">
        <v>605</v>
      </c>
      <c r="G1765" s="1" t="s">
        <v>7813</v>
      </c>
    </row>
    <row r="1766" spans="1:7" ht="15.6" x14ac:dyDescent="0.3">
      <c r="A1766" s="1" t="s">
        <v>604</v>
      </c>
      <c r="B1766" s="1" t="s">
        <v>3499</v>
      </c>
      <c r="C1766" s="1" t="s">
        <v>4381</v>
      </c>
      <c r="D1766" s="1" t="s">
        <v>5679</v>
      </c>
      <c r="F1766" s="1" t="s">
        <v>604</v>
      </c>
      <c r="G1766" s="1" t="s">
        <v>7814</v>
      </c>
    </row>
    <row r="1767" spans="1:7" ht="15.6" x14ac:dyDescent="0.3">
      <c r="A1767" s="1" t="s">
        <v>603</v>
      </c>
      <c r="B1767" s="1" t="s">
        <v>3964</v>
      </c>
      <c r="C1767" s="1" t="s">
        <v>4383</v>
      </c>
      <c r="D1767" s="1" t="s">
        <v>4539</v>
      </c>
      <c r="F1767" s="1" t="s">
        <v>603</v>
      </c>
      <c r="G1767" s="1" t="s">
        <v>7815</v>
      </c>
    </row>
    <row r="1768" spans="1:7" ht="15.6" x14ac:dyDescent="0.3">
      <c r="A1768" s="1" t="s">
        <v>602</v>
      </c>
      <c r="B1768" s="1" t="s">
        <v>3965</v>
      </c>
      <c r="C1768" s="1" t="s">
        <v>4381</v>
      </c>
      <c r="D1768" s="1" t="s">
        <v>5245</v>
      </c>
      <c r="F1768" s="1" t="s">
        <v>602</v>
      </c>
      <c r="G1768" s="1" t="s">
        <v>7816</v>
      </c>
    </row>
    <row r="1769" spans="1:7" ht="15.6" x14ac:dyDescent="0.3">
      <c r="A1769" s="1" t="s">
        <v>601</v>
      </c>
      <c r="B1769" s="1" t="s">
        <v>3966</v>
      </c>
      <c r="C1769" s="1" t="s">
        <v>4381</v>
      </c>
      <c r="D1769" s="1" t="s">
        <v>4561</v>
      </c>
      <c r="F1769" s="1" t="s">
        <v>601</v>
      </c>
      <c r="G1769" s="1" t="s">
        <v>7817</v>
      </c>
    </row>
    <row r="1770" spans="1:7" ht="15.6" x14ac:dyDescent="0.3">
      <c r="A1770" s="1" t="s">
        <v>600</v>
      </c>
      <c r="B1770" s="1" t="s">
        <v>3967</v>
      </c>
      <c r="C1770" s="1" t="s">
        <v>4381</v>
      </c>
      <c r="D1770" s="1" t="s">
        <v>4833</v>
      </c>
      <c r="F1770" s="1" t="s">
        <v>600</v>
      </c>
      <c r="G1770" s="1" t="s">
        <v>7818</v>
      </c>
    </row>
    <row r="1771" spans="1:7" ht="15.6" x14ac:dyDescent="0.3">
      <c r="A1771" s="1" t="s">
        <v>599</v>
      </c>
      <c r="B1771" s="1" t="s">
        <v>3968</v>
      </c>
      <c r="C1771" s="1" t="s">
        <v>4381</v>
      </c>
      <c r="D1771" s="1" t="s">
        <v>5680</v>
      </c>
      <c r="F1771" s="1" t="s">
        <v>599</v>
      </c>
      <c r="G1771" s="1" t="s">
        <v>7819</v>
      </c>
    </row>
    <row r="1772" spans="1:7" ht="15.6" x14ac:dyDescent="0.3">
      <c r="A1772" s="1" t="s">
        <v>598</v>
      </c>
      <c r="B1772" s="1" t="s">
        <v>3969</v>
      </c>
      <c r="C1772" s="1" t="s">
        <v>4381</v>
      </c>
      <c r="D1772" s="1" t="s">
        <v>5681</v>
      </c>
      <c r="F1772" s="1" t="s">
        <v>598</v>
      </c>
      <c r="G1772" s="1" t="s">
        <v>7820</v>
      </c>
    </row>
    <row r="1773" spans="1:7" ht="15.6" x14ac:dyDescent="0.3">
      <c r="A1773" s="1" t="s">
        <v>597</v>
      </c>
      <c r="B1773" s="1" t="s">
        <v>3970</v>
      </c>
      <c r="C1773" s="1" t="s">
        <v>4381</v>
      </c>
      <c r="D1773" s="1" t="s">
        <v>4813</v>
      </c>
      <c r="F1773" s="1" t="s">
        <v>597</v>
      </c>
      <c r="G1773" s="1" t="s">
        <v>7821</v>
      </c>
    </row>
    <row r="1774" spans="1:7" ht="15.6" x14ac:dyDescent="0.3">
      <c r="A1774" s="1" t="s">
        <v>596</v>
      </c>
      <c r="B1774" s="1" t="s">
        <v>3971</v>
      </c>
      <c r="C1774" s="1" t="s">
        <v>4381</v>
      </c>
      <c r="D1774" s="1" t="s">
        <v>5682</v>
      </c>
      <c r="F1774" s="1" t="s">
        <v>596</v>
      </c>
      <c r="G1774" s="1" t="s">
        <v>7822</v>
      </c>
    </row>
    <row r="1775" spans="1:7" ht="15.6" x14ac:dyDescent="0.3">
      <c r="A1775" s="1" t="s">
        <v>595</v>
      </c>
      <c r="B1775" s="1" t="s">
        <v>2475</v>
      </c>
      <c r="C1775" s="1" t="s">
        <v>4383</v>
      </c>
      <c r="D1775" s="1" t="s">
        <v>5169</v>
      </c>
      <c r="F1775" s="1" t="s">
        <v>595</v>
      </c>
      <c r="G1775" s="1" t="s">
        <v>7823</v>
      </c>
    </row>
    <row r="1776" spans="1:7" ht="15.6" x14ac:dyDescent="0.3">
      <c r="A1776" s="1" t="s">
        <v>594</v>
      </c>
      <c r="B1776" s="1" t="s">
        <v>3972</v>
      </c>
      <c r="C1776" s="1" t="s">
        <v>4381</v>
      </c>
      <c r="D1776" s="1" t="s">
        <v>5204</v>
      </c>
      <c r="F1776" s="1" t="s">
        <v>594</v>
      </c>
      <c r="G1776" s="1" t="s">
        <v>7824</v>
      </c>
    </row>
    <row r="1777" spans="1:7" ht="15.6" x14ac:dyDescent="0.3">
      <c r="A1777" s="1" t="s">
        <v>593</v>
      </c>
      <c r="B1777" s="1" t="s">
        <v>3973</v>
      </c>
      <c r="C1777" s="1" t="s">
        <v>4381</v>
      </c>
      <c r="D1777" s="1" t="s">
        <v>4477</v>
      </c>
      <c r="F1777" s="1" t="s">
        <v>593</v>
      </c>
      <c r="G1777" s="1" t="s">
        <v>7825</v>
      </c>
    </row>
    <row r="1778" spans="1:7" ht="15.6" x14ac:dyDescent="0.3">
      <c r="A1778" s="1" t="s">
        <v>592</v>
      </c>
      <c r="B1778" s="1" t="s">
        <v>3974</v>
      </c>
      <c r="C1778" s="1" t="s">
        <v>4383</v>
      </c>
      <c r="D1778" s="1" t="s">
        <v>5683</v>
      </c>
      <c r="F1778" s="1" t="s">
        <v>592</v>
      </c>
      <c r="G1778" s="1" t="s">
        <v>7826</v>
      </c>
    </row>
    <row r="1779" spans="1:7" ht="15.6" x14ac:dyDescent="0.3">
      <c r="A1779" s="1" t="s">
        <v>591</v>
      </c>
      <c r="B1779" s="1" t="s">
        <v>3445</v>
      </c>
      <c r="C1779" s="1" t="s">
        <v>4381</v>
      </c>
      <c r="D1779" s="1" t="s">
        <v>5684</v>
      </c>
      <c r="F1779" s="1" t="s">
        <v>591</v>
      </c>
      <c r="G1779" s="1" t="s">
        <v>7827</v>
      </c>
    </row>
    <row r="1780" spans="1:7" ht="15.6" x14ac:dyDescent="0.3">
      <c r="A1780" s="1" t="s">
        <v>590</v>
      </c>
      <c r="B1780" s="1" t="s">
        <v>3975</v>
      </c>
      <c r="C1780" s="1" t="s">
        <v>4383</v>
      </c>
      <c r="D1780" s="1" t="s">
        <v>5685</v>
      </c>
      <c r="F1780" s="1" t="s">
        <v>590</v>
      </c>
      <c r="G1780" s="1" t="s">
        <v>7828</v>
      </c>
    </row>
    <row r="1781" spans="1:7" ht="15.6" x14ac:dyDescent="0.3">
      <c r="A1781" s="1" t="s">
        <v>589</v>
      </c>
      <c r="B1781" s="1" t="s">
        <v>3976</v>
      </c>
      <c r="C1781" s="1" t="s">
        <v>4381</v>
      </c>
      <c r="D1781" s="1" t="s">
        <v>5034</v>
      </c>
      <c r="F1781" s="1" t="s">
        <v>589</v>
      </c>
      <c r="G1781" s="1" t="s">
        <v>7829</v>
      </c>
    </row>
    <row r="1782" spans="1:7" ht="15.6" x14ac:dyDescent="0.3">
      <c r="A1782" s="1" t="s">
        <v>588</v>
      </c>
      <c r="B1782" s="1" t="s">
        <v>3977</v>
      </c>
      <c r="C1782" s="1" t="s">
        <v>4381</v>
      </c>
      <c r="D1782" s="1" t="s">
        <v>5085</v>
      </c>
      <c r="F1782" s="1" t="s">
        <v>588</v>
      </c>
      <c r="G1782" s="1" t="s">
        <v>7830</v>
      </c>
    </row>
    <row r="1783" spans="1:7" ht="15.6" x14ac:dyDescent="0.3">
      <c r="A1783" s="1" t="s">
        <v>587</v>
      </c>
      <c r="B1783" s="1" t="s">
        <v>3849</v>
      </c>
      <c r="C1783" s="1" t="s">
        <v>4383</v>
      </c>
      <c r="D1783" s="1" t="s">
        <v>5686</v>
      </c>
      <c r="F1783" s="1" t="s">
        <v>587</v>
      </c>
      <c r="G1783" s="1" t="s">
        <v>7831</v>
      </c>
    </row>
    <row r="1784" spans="1:7" ht="15.6" x14ac:dyDescent="0.3">
      <c r="A1784" s="1" t="s">
        <v>586</v>
      </c>
      <c r="B1784" s="1" t="s">
        <v>2447</v>
      </c>
      <c r="C1784" s="1" t="s">
        <v>4381</v>
      </c>
      <c r="D1784" s="1" t="s">
        <v>5687</v>
      </c>
      <c r="F1784" s="1" t="s">
        <v>586</v>
      </c>
      <c r="G1784" s="1" t="s">
        <v>7832</v>
      </c>
    </row>
    <row r="1785" spans="1:7" ht="15.6" x14ac:dyDescent="0.3">
      <c r="A1785" s="1" t="s">
        <v>585</v>
      </c>
      <c r="B1785" s="1" t="s">
        <v>2995</v>
      </c>
      <c r="C1785" s="1" t="s">
        <v>4383</v>
      </c>
      <c r="D1785" s="1" t="s">
        <v>5028</v>
      </c>
      <c r="F1785" s="1" t="s">
        <v>585</v>
      </c>
      <c r="G1785" s="1" t="s">
        <v>7833</v>
      </c>
    </row>
    <row r="1786" spans="1:7" ht="15.6" x14ac:dyDescent="0.3">
      <c r="A1786" s="1" t="s">
        <v>584</v>
      </c>
      <c r="B1786" s="1" t="s">
        <v>3978</v>
      </c>
      <c r="C1786" s="1" t="s">
        <v>4383</v>
      </c>
      <c r="D1786" s="1" t="s">
        <v>5688</v>
      </c>
      <c r="F1786" s="1" t="s">
        <v>584</v>
      </c>
      <c r="G1786" s="1" t="s">
        <v>7834</v>
      </c>
    </row>
    <row r="1787" spans="1:7" ht="15.6" x14ac:dyDescent="0.3">
      <c r="A1787" s="1" t="s">
        <v>583</v>
      </c>
      <c r="B1787" s="1" t="s">
        <v>3979</v>
      </c>
      <c r="C1787" s="1" t="s">
        <v>4383</v>
      </c>
      <c r="D1787" s="1" t="s">
        <v>4403</v>
      </c>
      <c r="F1787" s="1" t="s">
        <v>583</v>
      </c>
      <c r="G1787" s="1" t="s">
        <v>7835</v>
      </c>
    </row>
    <row r="1788" spans="1:7" ht="15.6" x14ac:dyDescent="0.3">
      <c r="A1788" s="1" t="s">
        <v>582</v>
      </c>
      <c r="B1788" s="1" t="s">
        <v>3980</v>
      </c>
      <c r="C1788" s="1" t="s">
        <v>4383</v>
      </c>
      <c r="D1788" s="1" t="s">
        <v>5689</v>
      </c>
      <c r="F1788" s="1" t="s">
        <v>582</v>
      </c>
      <c r="G1788" s="1" t="s">
        <v>7836</v>
      </c>
    </row>
    <row r="1789" spans="1:7" ht="15.6" x14ac:dyDescent="0.3">
      <c r="A1789" s="1" t="s">
        <v>581</v>
      </c>
      <c r="B1789" s="1" t="s">
        <v>3464</v>
      </c>
      <c r="C1789" s="1" t="s">
        <v>4383</v>
      </c>
      <c r="D1789" s="1" t="s">
        <v>5690</v>
      </c>
      <c r="F1789" s="1" t="s">
        <v>581</v>
      </c>
      <c r="G1789" s="1" t="s">
        <v>7837</v>
      </c>
    </row>
    <row r="1790" spans="1:7" ht="15.6" x14ac:dyDescent="0.3">
      <c r="A1790" s="1" t="s">
        <v>580</v>
      </c>
      <c r="B1790" s="1" t="s">
        <v>3981</v>
      </c>
      <c r="C1790" s="1" t="s">
        <v>4383</v>
      </c>
      <c r="D1790" s="1" t="s">
        <v>4389</v>
      </c>
      <c r="F1790" s="1" t="s">
        <v>580</v>
      </c>
      <c r="G1790" s="1" t="s">
        <v>7838</v>
      </c>
    </row>
    <row r="1791" spans="1:7" ht="15.6" x14ac:dyDescent="0.3">
      <c r="A1791" s="1" t="s">
        <v>579</v>
      </c>
      <c r="B1791" s="1" t="s">
        <v>3982</v>
      </c>
      <c r="C1791" s="1" t="s">
        <v>4383</v>
      </c>
      <c r="D1791" s="1" t="s">
        <v>5691</v>
      </c>
      <c r="F1791" s="1" t="s">
        <v>579</v>
      </c>
      <c r="G1791" s="1" t="s">
        <v>7839</v>
      </c>
    </row>
    <row r="1792" spans="1:7" ht="15.6" x14ac:dyDescent="0.3">
      <c r="A1792" s="1" t="s">
        <v>578</v>
      </c>
      <c r="B1792" s="1" t="s">
        <v>2734</v>
      </c>
      <c r="C1792" s="1" t="s">
        <v>4383</v>
      </c>
      <c r="D1792" s="1" t="s">
        <v>5692</v>
      </c>
      <c r="F1792" s="1" t="s">
        <v>578</v>
      </c>
      <c r="G1792" s="1" t="s">
        <v>7840</v>
      </c>
    </row>
    <row r="1793" spans="1:7" ht="15.6" x14ac:dyDescent="0.3">
      <c r="A1793" s="1" t="s">
        <v>577</v>
      </c>
      <c r="B1793" s="1" t="s">
        <v>3983</v>
      </c>
      <c r="C1793" s="1" t="s">
        <v>4381</v>
      </c>
      <c r="D1793" s="1" t="s">
        <v>4565</v>
      </c>
      <c r="F1793" s="1" t="s">
        <v>577</v>
      </c>
      <c r="G1793" s="1" t="s">
        <v>7841</v>
      </c>
    </row>
    <row r="1794" spans="1:7" ht="15.6" x14ac:dyDescent="0.3">
      <c r="A1794" s="1" t="s">
        <v>576</v>
      </c>
      <c r="B1794" s="1" t="s">
        <v>3984</v>
      </c>
      <c r="C1794" s="1" t="s">
        <v>4383</v>
      </c>
      <c r="D1794" s="1" t="s">
        <v>4530</v>
      </c>
      <c r="F1794" s="1" t="s">
        <v>576</v>
      </c>
      <c r="G1794" s="1" t="s">
        <v>7842</v>
      </c>
    </row>
    <row r="1795" spans="1:7" ht="15.6" x14ac:dyDescent="0.3">
      <c r="A1795" s="1" t="s">
        <v>575</v>
      </c>
      <c r="B1795" s="1" t="s">
        <v>3985</v>
      </c>
      <c r="C1795" s="1" t="s">
        <v>4381</v>
      </c>
      <c r="D1795" s="1" t="s">
        <v>4930</v>
      </c>
      <c r="F1795" s="1" t="s">
        <v>575</v>
      </c>
      <c r="G1795" s="1" t="s">
        <v>7843</v>
      </c>
    </row>
    <row r="1796" spans="1:7" ht="15.6" x14ac:dyDescent="0.3">
      <c r="A1796" s="1" t="s">
        <v>574</v>
      </c>
      <c r="B1796" s="1" t="s">
        <v>3721</v>
      </c>
      <c r="C1796" s="1" t="s">
        <v>4383</v>
      </c>
      <c r="D1796" s="1" t="s">
        <v>4419</v>
      </c>
      <c r="F1796" s="1" t="s">
        <v>574</v>
      </c>
      <c r="G1796" s="1" t="s">
        <v>7844</v>
      </c>
    </row>
    <row r="1797" spans="1:7" ht="15.6" x14ac:dyDescent="0.3">
      <c r="A1797" s="1" t="s">
        <v>573</v>
      </c>
      <c r="B1797" s="1" t="s">
        <v>3112</v>
      </c>
      <c r="C1797" s="1" t="s">
        <v>4381</v>
      </c>
      <c r="D1797" s="1" t="s">
        <v>5261</v>
      </c>
      <c r="F1797" s="1" t="s">
        <v>573</v>
      </c>
      <c r="G1797" s="1" t="s">
        <v>7845</v>
      </c>
    </row>
    <row r="1798" spans="1:7" ht="15.6" x14ac:dyDescent="0.3">
      <c r="A1798" s="1" t="s">
        <v>572</v>
      </c>
      <c r="B1798" s="1" t="s">
        <v>3986</v>
      </c>
      <c r="C1798" s="1" t="s">
        <v>4383</v>
      </c>
      <c r="D1798" s="1" t="s">
        <v>5693</v>
      </c>
      <c r="F1798" s="1" t="s">
        <v>572</v>
      </c>
      <c r="G1798" s="1" t="s">
        <v>7846</v>
      </c>
    </row>
    <row r="1799" spans="1:7" ht="15.6" x14ac:dyDescent="0.3">
      <c r="A1799" s="1" t="s">
        <v>571</v>
      </c>
      <c r="B1799" s="1" t="s">
        <v>3987</v>
      </c>
      <c r="C1799" s="1" t="s">
        <v>4381</v>
      </c>
      <c r="D1799" s="1" t="s">
        <v>4977</v>
      </c>
      <c r="F1799" s="1" t="s">
        <v>571</v>
      </c>
      <c r="G1799" s="1" t="s">
        <v>7847</v>
      </c>
    </row>
    <row r="1800" spans="1:7" ht="15.6" x14ac:dyDescent="0.3">
      <c r="A1800" s="1" t="s">
        <v>570</v>
      </c>
      <c r="B1800" s="1" t="s">
        <v>2967</v>
      </c>
      <c r="C1800" s="1" t="s">
        <v>4381</v>
      </c>
      <c r="D1800" s="1" t="s">
        <v>5308</v>
      </c>
      <c r="F1800" s="1" t="s">
        <v>570</v>
      </c>
      <c r="G1800" s="1" t="s">
        <v>7848</v>
      </c>
    </row>
    <row r="1801" spans="1:7" ht="15.6" x14ac:dyDescent="0.3">
      <c r="A1801" s="1" t="s">
        <v>569</v>
      </c>
      <c r="B1801" s="1" t="s">
        <v>5694</v>
      </c>
      <c r="C1801" s="1" t="s">
        <v>4383</v>
      </c>
      <c r="D1801" s="1" t="s">
        <v>5695</v>
      </c>
      <c r="F1801" s="1" t="s">
        <v>569</v>
      </c>
      <c r="G1801" s="1" t="s">
        <v>7849</v>
      </c>
    </row>
    <row r="1802" spans="1:7" ht="15.6" x14ac:dyDescent="0.3">
      <c r="A1802" s="1" t="s">
        <v>568</v>
      </c>
      <c r="B1802" s="1" t="s">
        <v>3988</v>
      </c>
      <c r="C1802" s="1" t="s">
        <v>4381</v>
      </c>
      <c r="D1802" s="1" t="s">
        <v>5636</v>
      </c>
      <c r="F1802" s="1" t="s">
        <v>568</v>
      </c>
      <c r="G1802" s="1" t="s">
        <v>7850</v>
      </c>
    </row>
    <row r="1803" spans="1:7" ht="15.6" x14ac:dyDescent="0.3">
      <c r="A1803" s="1" t="s">
        <v>567</v>
      </c>
      <c r="B1803" s="1" t="s">
        <v>3989</v>
      </c>
      <c r="C1803" s="1" t="s">
        <v>4383</v>
      </c>
      <c r="D1803" s="1" t="s">
        <v>4447</v>
      </c>
      <c r="F1803" s="1" t="s">
        <v>567</v>
      </c>
      <c r="G1803" s="1" t="s">
        <v>7851</v>
      </c>
    </row>
    <row r="1804" spans="1:7" ht="15.6" x14ac:dyDescent="0.3">
      <c r="A1804" s="1" t="s">
        <v>566</v>
      </c>
      <c r="B1804" s="1" t="s">
        <v>2636</v>
      </c>
      <c r="C1804" s="1" t="s">
        <v>4383</v>
      </c>
      <c r="D1804" s="1" t="s">
        <v>4870</v>
      </c>
      <c r="F1804" s="1" t="s">
        <v>566</v>
      </c>
      <c r="G1804" s="1" t="s">
        <v>7852</v>
      </c>
    </row>
    <row r="1805" spans="1:7" ht="15.6" x14ac:dyDescent="0.3">
      <c r="A1805" s="1" t="s">
        <v>565</v>
      </c>
      <c r="B1805" s="1" t="s">
        <v>2450</v>
      </c>
      <c r="C1805" s="1" t="s">
        <v>4383</v>
      </c>
      <c r="D1805" s="1" t="s">
        <v>5696</v>
      </c>
      <c r="F1805" s="1" t="s">
        <v>565</v>
      </c>
      <c r="G1805" s="1" t="s">
        <v>7853</v>
      </c>
    </row>
    <row r="1806" spans="1:7" ht="15.6" x14ac:dyDescent="0.3">
      <c r="A1806" s="1" t="s">
        <v>564</v>
      </c>
      <c r="B1806" s="1" t="s">
        <v>3990</v>
      </c>
      <c r="C1806" s="1" t="s">
        <v>4383</v>
      </c>
      <c r="D1806" s="1" t="s">
        <v>5459</v>
      </c>
      <c r="F1806" s="1" t="s">
        <v>564</v>
      </c>
      <c r="G1806" s="1" t="s">
        <v>7854</v>
      </c>
    </row>
    <row r="1807" spans="1:7" ht="15.6" x14ac:dyDescent="0.3">
      <c r="A1807" s="1" t="s">
        <v>563</v>
      </c>
      <c r="B1807" s="1" t="s">
        <v>3991</v>
      </c>
      <c r="C1807" s="1" t="s">
        <v>4381</v>
      </c>
      <c r="D1807" s="1" t="s">
        <v>4777</v>
      </c>
      <c r="F1807" s="1" t="s">
        <v>563</v>
      </c>
      <c r="G1807" s="1" t="s">
        <v>7855</v>
      </c>
    </row>
    <row r="1808" spans="1:7" ht="15.6" x14ac:dyDescent="0.3">
      <c r="A1808" s="1" t="s">
        <v>562</v>
      </c>
      <c r="B1808" s="1" t="s">
        <v>3992</v>
      </c>
      <c r="C1808" s="1" t="s">
        <v>4381</v>
      </c>
      <c r="D1808" s="1" t="s">
        <v>5697</v>
      </c>
      <c r="F1808" s="1" t="s">
        <v>562</v>
      </c>
      <c r="G1808" s="1" t="s">
        <v>7856</v>
      </c>
    </row>
    <row r="1809" spans="1:7" ht="15.6" x14ac:dyDescent="0.3">
      <c r="A1809" s="1" t="s">
        <v>561</v>
      </c>
      <c r="B1809" s="1" t="s">
        <v>3993</v>
      </c>
      <c r="C1809" s="1" t="s">
        <v>4381</v>
      </c>
      <c r="D1809" s="1" t="s">
        <v>5698</v>
      </c>
      <c r="F1809" s="1" t="s">
        <v>561</v>
      </c>
      <c r="G1809" s="1" t="s">
        <v>7857</v>
      </c>
    </row>
    <row r="1810" spans="1:7" ht="15.6" x14ac:dyDescent="0.3">
      <c r="A1810" s="1" t="s">
        <v>560</v>
      </c>
      <c r="B1810" s="1" t="s">
        <v>3994</v>
      </c>
      <c r="C1810" s="1" t="s">
        <v>4381</v>
      </c>
      <c r="D1810" s="1" t="s">
        <v>4613</v>
      </c>
      <c r="F1810" s="1" t="s">
        <v>560</v>
      </c>
      <c r="G1810" s="1" t="s">
        <v>7858</v>
      </c>
    </row>
    <row r="1811" spans="1:7" ht="15.6" x14ac:dyDescent="0.3">
      <c r="A1811" s="1" t="s">
        <v>559</v>
      </c>
      <c r="B1811" s="1" t="s">
        <v>3995</v>
      </c>
      <c r="C1811" s="1" t="s">
        <v>4381</v>
      </c>
      <c r="D1811" s="1" t="s">
        <v>5659</v>
      </c>
      <c r="F1811" s="1" t="s">
        <v>559</v>
      </c>
      <c r="G1811" s="1" t="s">
        <v>7859</v>
      </c>
    </row>
    <row r="1812" spans="1:7" ht="15.6" x14ac:dyDescent="0.3">
      <c r="A1812" s="1" t="s">
        <v>558</v>
      </c>
      <c r="B1812" s="1" t="s">
        <v>3996</v>
      </c>
      <c r="C1812" s="1" t="s">
        <v>4381</v>
      </c>
      <c r="D1812" s="1" t="s">
        <v>5699</v>
      </c>
      <c r="F1812" s="1" t="s">
        <v>558</v>
      </c>
      <c r="G1812" s="1" t="s">
        <v>7860</v>
      </c>
    </row>
    <row r="1813" spans="1:7" ht="15.6" x14ac:dyDescent="0.3">
      <c r="A1813" s="1" t="s">
        <v>557</v>
      </c>
      <c r="B1813" s="1" t="s">
        <v>3997</v>
      </c>
      <c r="C1813" s="1" t="s">
        <v>4381</v>
      </c>
      <c r="D1813" s="1" t="s">
        <v>5700</v>
      </c>
      <c r="F1813" s="1" t="s">
        <v>557</v>
      </c>
      <c r="G1813" s="1" t="s">
        <v>7861</v>
      </c>
    </row>
    <row r="1814" spans="1:7" ht="15.6" x14ac:dyDescent="0.3">
      <c r="A1814" s="1" t="s">
        <v>556</v>
      </c>
      <c r="B1814" s="1" t="s">
        <v>3998</v>
      </c>
      <c r="C1814" s="1" t="s">
        <v>4383</v>
      </c>
      <c r="D1814" s="1" t="s">
        <v>5701</v>
      </c>
      <c r="F1814" s="1" t="s">
        <v>556</v>
      </c>
      <c r="G1814" s="1" t="s">
        <v>7862</v>
      </c>
    </row>
    <row r="1815" spans="1:7" ht="15.6" x14ac:dyDescent="0.3">
      <c r="A1815" s="1" t="s">
        <v>555</v>
      </c>
      <c r="B1815" s="1" t="s">
        <v>3999</v>
      </c>
      <c r="C1815" s="1" t="s">
        <v>4381</v>
      </c>
      <c r="D1815" s="1" t="s">
        <v>4777</v>
      </c>
      <c r="F1815" s="1" t="s">
        <v>555</v>
      </c>
      <c r="G1815" s="1" t="s">
        <v>7863</v>
      </c>
    </row>
    <row r="1816" spans="1:7" ht="15.6" x14ac:dyDescent="0.3">
      <c r="A1816" s="1" t="s">
        <v>554</v>
      </c>
      <c r="B1816" s="1" t="s">
        <v>4000</v>
      </c>
      <c r="C1816" s="1" t="s">
        <v>4383</v>
      </c>
      <c r="D1816" s="1" t="s">
        <v>4989</v>
      </c>
      <c r="F1816" s="1" t="s">
        <v>554</v>
      </c>
      <c r="G1816" s="1" t="s">
        <v>7864</v>
      </c>
    </row>
    <row r="1817" spans="1:7" ht="15.6" x14ac:dyDescent="0.3">
      <c r="A1817" s="1" t="s">
        <v>553</v>
      </c>
      <c r="B1817" s="1" t="s">
        <v>4001</v>
      </c>
      <c r="C1817" s="1" t="s">
        <v>4383</v>
      </c>
      <c r="D1817" s="1" t="s">
        <v>5702</v>
      </c>
      <c r="F1817" s="1" t="s">
        <v>553</v>
      </c>
      <c r="G1817" s="1" t="s">
        <v>7865</v>
      </c>
    </row>
    <row r="1818" spans="1:7" ht="15.6" x14ac:dyDescent="0.3">
      <c r="A1818" s="1" t="s">
        <v>552</v>
      </c>
      <c r="B1818" s="1" t="s">
        <v>4002</v>
      </c>
      <c r="C1818" s="1" t="s">
        <v>4383</v>
      </c>
      <c r="D1818" s="1" t="s">
        <v>5169</v>
      </c>
      <c r="F1818" s="1" t="s">
        <v>552</v>
      </c>
      <c r="G1818" s="1" t="s">
        <v>7866</v>
      </c>
    </row>
    <row r="1819" spans="1:7" ht="15.6" x14ac:dyDescent="0.3">
      <c r="A1819" s="1" t="s">
        <v>551</v>
      </c>
      <c r="B1819" s="1" t="s">
        <v>4003</v>
      </c>
      <c r="C1819" s="1" t="s">
        <v>4383</v>
      </c>
      <c r="D1819" s="1" t="s">
        <v>5494</v>
      </c>
      <c r="F1819" s="1" t="s">
        <v>551</v>
      </c>
      <c r="G1819" s="1" t="s">
        <v>7867</v>
      </c>
    </row>
    <row r="1820" spans="1:7" ht="15.6" x14ac:dyDescent="0.3">
      <c r="A1820" s="1" t="s">
        <v>550</v>
      </c>
      <c r="B1820" s="1" t="s">
        <v>3383</v>
      </c>
      <c r="C1820" s="1" t="s">
        <v>4383</v>
      </c>
      <c r="D1820" s="1" t="s">
        <v>4697</v>
      </c>
      <c r="F1820" s="1" t="s">
        <v>550</v>
      </c>
      <c r="G1820" s="1" t="s">
        <v>7868</v>
      </c>
    </row>
    <row r="1821" spans="1:7" ht="15.6" x14ac:dyDescent="0.3">
      <c r="A1821" s="1" t="s">
        <v>549</v>
      </c>
      <c r="B1821" s="1" t="s">
        <v>4004</v>
      </c>
      <c r="C1821" s="1" t="s">
        <v>4383</v>
      </c>
      <c r="D1821" s="1" t="s">
        <v>5703</v>
      </c>
      <c r="F1821" s="1" t="s">
        <v>549</v>
      </c>
      <c r="G1821" s="1" t="s">
        <v>7869</v>
      </c>
    </row>
    <row r="1822" spans="1:7" ht="15.6" x14ac:dyDescent="0.3">
      <c r="A1822" s="1" t="s">
        <v>548</v>
      </c>
      <c r="B1822" s="1" t="s">
        <v>4005</v>
      </c>
      <c r="C1822" s="1" t="s">
        <v>4383</v>
      </c>
      <c r="D1822" s="1" t="s">
        <v>4462</v>
      </c>
      <c r="F1822" s="1" t="s">
        <v>548</v>
      </c>
      <c r="G1822" s="1" t="s">
        <v>7870</v>
      </c>
    </row>
    <row r="1823" spans="1:7" ht="15.6" x14ac:dyDescent="0.3">
      <c r="A1823" s="1" t="s">
        <v>547</v>
      </c>
      <c r="B1823" s="1" t="s">
        <v>4006</v>
      </c>
      <c r="C1823" s="1" t="s">
        <v>4383</v>
      </c>
      <c r="D1823" s="1" t="s">
        <v>5704</v>
      </c>
      <c r="F1823" s="1" t="s">
        <v>547</v>
      </c>
      <c r="G1823" s="1" t="s">
        <v>7871</v>
      </c>
    </row>
    <row r="1824" spans="1:7" ht="15.6" x14ac:dyDescent="0.3">
      <c r="A1824" s="1" t="s">
        <v>546</v>
      </c>
      <c r="B1824" s="1" t="s">
        <v>5705</v>
      </c>
      <c r="C1824" s="1" t="s">
        <v>4381</v>
      </c>
      <c r="D1824" s="1" t="s">
        <v>5706</v>
      </c>
      <c r="F1824" s="1" t="s">
        <v>546</v>
      </c>
      <c r="G1824" s="1" t="s">
        <v>7872</v>
      </c>
    </row>
    <row r="1825" spans="1:7" ht="15.6" x14ac:dyDescent="0.3">
      <c r="A1825" s="1" t="s">
        <v>545</v>
      </c>
      <c r="B1825" s="1" t="s">
        <v>3145</v>
      </c>
      <c r="C1825" s="1" t="s">
        <v>4383</v>
      </c>
      <c r="D1825" s="1" t="s">
        <v>4789</v>
      </c>
      <c r="F1825" s="1" t="s">
        <v>545</v>
      </c>
      <c r="G1825" s="1" t="s">
        <v>7873</v>
      </c>
    </row>
    <row r="1826" spans="1:7" ht="15.6" x14ac:dyDescent="0.3">
      <c r="A1826" s="1" t="s">
        <v>544</v>
      </c>
      <c r="B1826" s="1" t="s">
        <v>4007</v>
      </c>
      <c r="C1826" s="1" t="s">
        <v>4381</v>
      </c>
      <c r="D1826" s="1" t="s">
        <v>5707</v>
      </c>
      <c r="F1826" s="1" t="s">
        <v>544</v>
      </c>
      <c r="G1826" s="1" t="s">
        <v>7874</v>
      </c>
    </row>
    <row r="1827" spans="1:7" ht="15.6" x14ac:dyDescent="0.3">
      <c r="A1827" s="1" t="s">
        <v>543</v>
      </c>
      <c r="B1827" s="1" t="s">
        <v>4008</v>
      </c>
      <c r="C1827" s="1" t="s">
        <v>4381</v>
      </c>
      <c r="D1827" s="1" t="s">
        <v>5708</v>
      </c>
      <c r="F1827" s="1" t="s">
        <v>543</v>
      </c>
      <c r="G1827" s="1" t="s">
        <v>7875</v>
      </c>
    </row>
    <row r="1828" spans="1:7" ht="15.6" x14ac:dyDescent="0.3">
      <c r="A1828" s="1" t="s">
        <v>542</v>
      </c>
      <c r="B1828" s="1" t="s">
        <v>4009</v>
      </c>
      <c r="C1828" s="1" t="s">
        <v>4381</v>
      </c>
      <c r="D1828" s="1" t="s">
        <v>5709</v>
      </c>
      <c r="F1828" s="1" t="s">
        <v>542</v>
      </c>
      <c r="G1828" s="1" t="s">
        <v>7876</v>
      </c>
    </row>
    <row r="1829" spans="1:7" ht="15.6" x14ac:dyDescent="0.3">
      <c r="A1829" s="1" t="s">
        <v>541</v>
      </c>
      <c r="B1829" s="1" t="s">
        <v>4010</v>
      </c>
      <c r="C1829" s="1" t="s">
        <v>4381</v>
      </c>
      <c r="D1829" s="1" t="s">
        <v>5644</v>
      </c>
      <c r="F1829" s="1" t="s">
        <v>541</v>
      </c>
      <c r="G1829" s="1" t="s">
        <v>7877</v>
      </c>
    </row>
    <row r="1830" spans="1:7" ht="15.6" x14ac:dyDescent="0.3">
      <c r="A1830" s="1" t="s">
        <v>540</v>
      </c>
      <c r="B1830" s="1" t="s">
        <v>4011</v>
      </c>
      <c r="C1830" s="1" t="s">
        <v>4381</v>
      </c>
      <c r="D1830" s="1" t="s">
        <v>4772</v>
      </c>
      <c r="F1830" s="1" t="s">
        <v>540</v>
      </c>
      <c r="G1830" s="1" t="s">
        <v>7878</v>
      </c>
    </row>
    <row r="1831" spans="1:7" ht="15.6" x14ac:dyDescent="0.3">
      <c r="A1831" s="1" t="s">
        <v>539</v>
      </c>
      <c r="B1831" s="1" t="s">
        <v>2624</v>
      </c>
      <c r="C1831" s="1" t="s">
        <v>4383</v>
      </c>
      <c r="D1831" s="1" t="s">
        <v>5710</v>
      </c>
      <c r="F1831" s="1" t="s">
        <v>539</v>
      </c>
      <c r="G1831" s="1" t="s">
        <v>7879</v>
      </c>
    </row>
    <row r="1832" spans="1:7" ht="15.6" x14ac:dyDescent="0.3">
      <c r="A1832" s="1" t="s">
        <v>538</v>
      </c>
      <c r="B1832" s="1" t="s">
        <v>3384</v>
      </c>
      <c r="C1832" s="1" t="s">
        <v>4381</v>
      </c>
      <c r="D1832" s="1" t="s">
        <v>4578</v>
      </c>
      <c r="F1832" s="1" t="s">
        <v>538</v>
      </c>
      <c r="G1832" s="1" t="s">
        <v>7880</v>
      </c>
    </row>
    <row r="1833" spans="1:7" ht="15.6" x14ac:dyDescent="0.3">
      <c r="A1833" s="1" t="s">
        <v>537</v>
      </c>
      <c r="B1833" s="1" t="s">
        <v>2819</v>
      </c>
      <c r="C1833" s="1" t="s">
        <v>4381</v>
      </c>
      <c r="D1833" s="1" t="s">
        <v>5607</v>
      </c>
      <c r="F1833" s="1" t="s">
        <v>537</v>
      </c>
      <c r="G1833" s="1" t="s">
        <v>7881</v>
      </c>
    </row>
    <row r="1834" spans="1:7" ht="15.6" x14ac:dyDescent="0.3">
      <c r="A1834" s="1" t="s">
        <v>536</v>
      </c>
      <c r="B1834" s="1" t="s">
        <v>4012</v>
      </c>
      <c r="C1834" s="1" t="s">
        <v>4383</v>
      </c>
      <c r="D1834" s="1" t="s">
        <v>5711</v>
      </c>
      <c r="F1834" s="1" t="s">
        <v>536</v>
      </c>
      <c r="G1834" s="1" t="s">
        <v>7882</v>
      </c>
    </row>
    <row r="1835" spans="1:7" ht="15.6" x14ac:dyDescent="0.3">
      <c r="A1835" s="1" t="s">
        <v>535</v>
      </c>
      <c r="B1835" s="1" t="s">
        <v>4013</v>
      </c>
      <c r="C1835" s="1" t="s">
        <v>4381</v>
      </c>
      <c r="D1835" s="1" t="s">
        <v>5712</v>
      </c>
      <c r="F1835" s="1" t="s">
        <v>535</v>
      </c>
      <c r="G1835" s="1" t="s">
        <v>7883</v>
      </c>
    </row>
    <row r="1836" spans="1:7" ht="15.6" x14ac:dyDescent="0.3">
      <c r="A1836" s="1" t="s">
        <v>533</v>
      </c>
      <c r="B1836" s="1" t="s">
        <v>4014</v>
      </c>
      <c r="C1836" s="1" t="s">
        <v>4804</v>
      </c>
      <c r="D1836" s="1" t="s">
        <v>5370</v>
      </c>
      <c r="F1836" s="1" t="s">
        <v>533</v>
      </c>
      <c r="G1836" s="1" t="s">
        <v>7884</v>
      </c>
    </row>
    <row r="1837" spans="1:7" ht="15.6" x14ac:dyDescent="0.3">
      <c r="A1837" s="1" t="s">
        <v>532</v>
      </c>
      <c r="B1837" s="1" t="s">
        <v>4015</v>
      </c>
      <c r="C1837" s="1" t="s">
        <v>4383</v>
      </c>
      <c r="D1837" s="1" t="s">
        <v>4989</v>
      </c>
      <c r="F1837" s="1" t="s">
        <v>532</v>
      </c>
      <c r="G1837" s="1" t="s">
        <v>7885</v>
      </c>
    </row>
    <row r="1838" spans="1:7" ht="15.6" x14ac:dyDescent="0.3">
      <c r="A1838" s="1" t="s">
        <v>531</v>
      </c>
      <c r="B1838" s="1" t="s">
        <v>4016</v>
      </c>
      <c r="C1838" s="1" t="s">
        <v>4383</v>
      </c>
      <c r="D1838" s="1" t="s">
        <v>5713</v>
      </c>
      <c r="F1838" s="1" t="s">
        <v>531</v>
      </c>
      <c r="G1838" s="1" t="s">
        <v>7886</v>
      </c>
    </row>
    <row r="1839" spans="1:7" ht="15.6" x14ac:dyDescent="0.3">
      <c r="A1839" s="1" t="s">
        <v>530</v>
      </c>
      <c r="B1839" s="1" t="s">
        <v>4017</v>
      </c>
      <c r="C1839" s="1" t="s">
        <v>4383</v>
      </c>
      <c r="D1839" s="1" t="s">
        <v>5714</v>
      </c>
      <c r="F1839" s="1" t="s">
        <v>530</v>
      </c>
      <c r="G1839" s="1" t="s">
        <v>7887</v>
      </c>
    </row>
    <row r="1840" spans="1:7" ht="15.6" x14ac:dyDescent="0.3">
      <c r="A1840" s="1" t="s">
        <v>529</v>
      </c>
      <c r="B1840" s="1" t="s">
        <v>3510</v>
      </c>
      <c r="C1840" s="1" t="s">
        <v>4383</v>
      </c>
      <c r="D1840" s="1" t="s">
        <v>5715</v>
      </c>
      <c r="F1840" s="1" t="s">
        <v>529</v>
      </c>
      <c r="G1840" s="1" t="s">
        <v>7888</v>
      </c>
    </row>
    <row r="1841" spans="1:7" ht="15.6" x14ac:dyDescent="0.3">
      <c r="A1841" s="1" t="s">
        <v>528</v>
      </c>
      <c r="B1841" s="1" t="s">
        <v>3553</v>
      </c>
      <c r="C1841" s="1" t="s">
        <v>4383</v>
      </c>
      <c r="D1841" s="1" t="s">
        <v>5716</v>
      </c>
      <c r="F1841" s="1" t="s">
        <v>528</v>
      </c>
      <c r="G1841" s="1" t="s">
        <v>7889</v>
      </c>
    </row>
    <row r="1842" spans="1:7" ht="15.6" x14ac:dyDescent="0.3">
      <c r="A1842" s="1" t="s">
        <v>527</v>
      </c>
      <c r="B1842" s="1" t="s">
        <v>4018</v>
      </c>
      <c r="C1842" s="1" t="s">
        <v>4381</v>
      </c>
      <c r="D1842" s="1" t="s">
        <v>4446</v>
      </c>
      <c r="F1842" s="1" t="s">
        <v>527</v>
      </c>
      <c r="G1842" s="1" t="s">
        <v>7890</v>
      </c>
    </row>
    <row r="1843" spans="1:7" ht="15.6" x14ac:dyDescent="0.3">
      <c r="A1843" s="1" t="s">
        <v>526</v>
      </c>
      <c r="B1843" s="1" t="s">
        <v>4019</v>
      </c>
      <c r="C1843" s="1" t="s">
        <v>4381</v>
      </c>
      <c r="D1843" s="1" t="s">
        <v>5717</v>
      </c>
      <c r="F1843" s="1" t="s">
        <v>526</v>
      </c>
      <c r="G1843" s="1" t="s">
        <v>7891</v>
      </c>
    </row>
    <row r="1844" spans="1:7" ht="15.6" x14ac:dyDescent="0.3">
      <c r="A1844" s="1" t="s">
        <v>525</v>
      </c>
      <c r="B1844" s="1" t="s">
        <v>2495</v>
      </c>
      <c r="C1844" s="1" t="s">
        <v>4383</v>
      </c>
      <c r="D1844" s="1" t="s">
        <v>5718</v>
      </c>
      <c r="F1844" s="1" t="s">
        <v>525</v>
      </c>
      <c r="G1844" s="1" t="s">
        <v>7892</v>
      </c>
    </row>
    <row r="1845" spans="1:7" ht="15.6" x14ac:dyDescent="0.3">
      <c r="A1845" s="1" t="s">
        <v>524</v>
      </c>
      <c r="B1845" s="1" t="s">
        <v>4020</v>
      </c>
      <c r="C1845" s="1" t="s">
        <v>4383</v>
      </c>
      <c r="D1845" s="1" t="s">
        <v>5719</v>
      </c>
      <c r="F1845" s="1" t="s">
        <v>524</v>
      </c>
      <c r="G1845" s="1" t="s">
        <v>7893</v>
      </c>
    </row>
    <row r="1846" spans="1:7" ht="15.6" x14ac:dyDescent="0.3">
      <c r="A1846" s="1" t="s">
        <v>523</v>
      </c>
      <c r="B1846" s="1" t="s">
        <v>4021</v>
      </c>
      <c r="C1846" s="1" t="s">
        <v>4383</v>
      </c>
      <c r="D1846" s="1" t="s">
        <v>4409</v>
      </c>
      <c r="F1846" s="1" t="s">
        <v>523</v>
      </c>
      <c r="G1846" s="1" t="s">
        <v>7894</v>
      </c>
    </row>
    <row r="1847" spans="1:7" ht="15.6" x14ac:dyDescent="0.3">
      <c r="A1847" s="1" t="s">
        <v>522</v>
      </c>
      <c r="B1847" s="1" t="s">
        <v>4022</v>
      </c>
      <c r="C1847" s="1" t="s">
        <v>4383</v>
      </c>
      <c r="D1847" s="1" t="s">
        <v>5720</v>
      </c>
      <c r="F1847" s="1" t="s">
        <v>522</v>
      </c>
      <c r="G1847" s="1" t="s">
        <v>7895</v>
      </c>
    </row>
    <row r="1848" spans="1:7" ht="15.6" x14ac:dyDescent="0.3">
      <c r="A1848" s="1" t="s">
        <v>521</v>
      </c>
      <c r="B1848" s="1" t="s">
        <v>4023</v>
      </c>
      <c r="C1848" s="1" t="s">
        <v>4383</v>
      </c>
      <c r="D1848" s="1" t="s">
        <v>5721</v>
      </c>
      <c r="F1848" s="1" t="s">
        <v>521</v>
      </c>
      <c r="G1848" s="1" t="s">
        <v>7896</v>
      </c>
    </row>
    <row r="1849" spans="1:7" ht="15.6" x14ac:dyDescent="0.3">
      <c r="A1849" s="1" t="s">
        <v>520</v>
      </c>
      <c r="B1849" s="1" t="s">
        <v>4024</v>
      </c>
      <c r="C1849" s="1" t="s">
        <v>4383</v>
      </c>
      <c r="D1849" s="1" t="s">
        <v>5722</v>
      </c>
      <c r="F1849" s="1" t="s">
        <v>520</v>
      </c>
      <c r="G1849" s="1" t="s">
        <v>7897</v>
      </c>
    </row>
    <row r="1850" spans="1:7" ht="15.6" x14ac:dyDescent="0.3">
      <c r="A1850" s="1" t="s">
        <v>519</v>
      </c>
      <c r="B1850" s="1" t="s">
        <v>4025</v>
      </c>
      <c r="C1850" s="1" t="s">
        <v>4383</v>
      </c>
      <c r="D1850" s="1" t="s">
        <v>5723</v>
      </c>
      <c r="F1850" s="1" t="s">
        <v>519</v>
      </c>
      <c r="G1850" s="1" t="s">
        <v>7898</v>
      </c>
    </row>
    <row r="1851" spans="1:7" ht="15.6" x14ac:dyDescent="0.3">
      <c r="A1851" s="1" t="s">
        <v>518</v>
      </c>
      <c r="B1851" s="1" t="s">
        <v>4026</v>
      </c>
      <c r="C1851" s="1" t="s">
        <v>4383</v>
      </c>
      <c r="D1851" s="1" t="s">
        <v>4656</v>
      </c>
      <c r="F1851" s="1" t="s">
        <v>518</v>
      </c>
      <c r="G1851" s="1" t="s">
        <v>7899</v>
      </c>
    </row>
    <row r="1852" spans="1:7" ht="15.6" x14ac:dyDescent="0.3">
      <c r="A1852" s="1" t="s">
        <v>517</v>
      </c>
      <c r="B1852" s="1" t="s">
        <v>4027</v>
      </c>
      <c r="C1852" s="1" t="s">
        <v>4383</v>
      </c>
      <c r="D1852" s="1" t="s">
        <v>4432</v>
      </c>
      <c r="F1852" s="1" t="s">
        <v>517</v>
      </c>
      <c r="G1852" s="1" t="s">
        <v>7900</v>
      </c>
    </row>
    <row r="1853" spans="1:7" ht="15.6" x14ac:dyDescent="0.3">
      <c r="A1853" s="1" t="s">
        <v>516</v>
      </c>
      <c r="B1853" s="1" t="s">
        <v>4028</v>
      </c>
      <c r="C1853" s="1" t="s">
        <v>4383</v>
      </c>
      <c r="D1853" s="1" t="s">
        <v>5724</v>
      </c>
      <c r="F1853" s="1" t="s">
        <v>516</v>
      </c>
      <c r="G1853" s="1" t="s">
        <v>7901</v>
      </c>
    </row>
    <row r="1854" spans="1:7" ht="15.6" x14ac:dyDescent="0.3">
      <c r="A1854" s="1" t="s">
        <v>514</v>
      </c>
      <c r="B1854" s="1" t="s">
        <v>4029</v>
      </c>
      <c r="C1854" s="1" t="s">
        <v>4383</v>
      </c>
      <c r="D1854" s="1" t="s">
        <v>4432</v>
      </c>
      <c r="F1854" s="1" t="s">
        <v>514</v>
      </c>
      <c r="G1854" s="1" t="s">
        <v>7902</v>
      </c>
    </row>
    <row r="1855" spans="1:7" ht="15.6" x14ac:dyDescent="0.3">
      <c r="A1855" s="1" t="s">
        <v>513</v>
      </c>
      <c r="B1855" s="1" t="s">
        <v>3874</v>
      </c>
      <c r="C1855" s="1" t="s">
        <v>4381</v>
      </c>
      <c r="D1855" s="1" t="s">
        <v>5725</v>
      </c>
      <c r="F1855" s="1" t="s">
        <v>513</v>
      </c>
      <c r="G1855" s="1" t="s">
        <v>7903</v>
      </c>
    </row>
    <row r="1856" spans="1:7" ht="15.6" x14ac:dyDescent="0.3">
      <c r="A1856" s="1" t="s">
        <v>512</v>
      </c>
      <c r="B1856" s="1" t="s">
        <v>3083</v>
      </c>
      <c r="C1856" s="1" t="s">
        <v>4383</v>
      </c>
      <c r="D1856" s="1" t="s">
        <v>4861</v>
      </c>
      <c r="F1856" s="1" t="s">
        <v>512</v>
      </c>
      <c r="G1856" s="1" t="s">
        <v>7904</v>
      </c>
    </row>
    <row r="1857" spans="1:7" ht="15.6" x14ac:dyDescent="0.3">
      <c r="A1857" s="1" t="s">
        <v>511</v>
      </c>
      <c r="B1857" s="1" t="s">
        <v>4030</v>
      </c>
      <c r="C1857" s="1" t="s">
        <v>4383</v>
      </c>
      <c r="D1857" s="1" t="s">
        <v>4748</v>
      </c>
      <c r="F1857" s="1" t="s">
        <v>511</v>
      </c>
      <c r="G1857" s="1" t="s">
        <v>7905</v>
      </c>
    </row>
    <row r="1858" spans="1:7" ht="15.6" x14ac:dyDescent="0.3">
      <c r="A1858" s="1" t="s">
        <v>510</v>
      </c>
      <c r="B1858" s="1" t="s">
        <v>4031</v>
      </c>
      <c r="C1858" s="1" t="s">
        <v>4381</v>
      </c>
      <c r="D1858" s="1" t="s">
        <v>5726</v>
      </c>
      <c r="F1858" s="1" t="s">
        <v>510</v>
      </c>
      <c r="G1858" s="1" t="s">
        <v>7906</v>
      </c>
    </row>
    <row r="1859" spans="1:7" ht="15.6" x14ac:dyDescent="0.3">
      <c r="A1859" s="1" t="s">
        <v>509</v>
      </c>
      <c r="B1859" s="1" t="s">
        <v>4032</v>
      </c>
      <c r="C1859" s="1" t="s">
        <v>4383</v>
      </c>
      <c r="D1859" s="1" t="s">
        <v>5727</v>
      </c>
      <c r="F1859" s="1" t="s">
        <v>509</v>
      </c>
      <c r="G1859" s="1" t="s">
        <v>7907</v>
      </c>
    </row>
    <row r="1860" spans="1:7" ht="15.6" x14ac:dyDescent="0.3">
      <c r="A1860" s="1" t="s">
        <v>508</v>
      </c>
      <c r="B1860" s="1" t="s">
        <v>3432</v>
      </c>
      <c r="C1860" s="1" t="s">
        <v>4381</v>
      </c>
      <c r="D1860" s="1" t="s">
        <v>5390</v>
      </c>
      <c r="F1860" s="1" t="s">
        <v>508</v>
      </c>
      <c r="G1860" s="1" t="s">
        <v>7908</v>
      </c>
    </row>
    <row r="1861" spans="1:7" ht="15.6" x14ac:dyDescent="0.3">
      <c r="A1861" s="1" t="s">
        <v>507</v>
      </c>
      <c r="B1861" s="1" t="s">
        <v>2471</v>
      </c>
      <c r="C1861" s="1" t="s">
        <v>4381</v>
      </c>
      <c r="D1861" s="1" t="s">
        <v>5728</v>
      </c>
      <c r="F1861" s="1" t="s">
        <v>507</v>
      </c>
      <c r="G1861" s="1" t="s">
        <v>7909</v>
      </c>
    </row>
    <row r="1862" spans="1:7" ht="15.6" x14ac:dyDescent="0.3">
      <c r="A1862" s="1" t="s">
        <v>506</v>
      </c>
      <c r="B1862" s="1" t="s">
        <v>4033</v>
      </c>
      <c r="C1862" s="1" t="s">
        <v>4381</v>
      </c>
      <c r="D1862" s="1" t="s">
        <v>5729</v>
      </c>
      <c r="F1862" s="1" t="s">
        <v>506</v>
      </c>
      <c r="G1862" s="1" t="s">
        <v>7910</v>
      </c>
    </row>
    <row r="1863" spans="1:7" ht="15.6" x14ac:dyDescent="0.3">
      <c r="A1863" s="1" t="s">
        <v>505</v>
      </c>
      <c r="B1863" s="1" t="s">
        <v>2823</v>
      </c>
      <c r="C1863" s="1" t="s">
        <v>4381</v>
      </c>
      <c r="D1863" s="1" t="s">
        <v>4833</v>
      </c>
      <c r="F1863" s="1" t="s">
        <v>505</v>
      </c>
      <c r="G1863" s="1" t="s">
        <v>7911</v>
      </c>
    </row>
    <row r="1864" spans="1:7" ht="15.6" x14ac:dyDescent="0.3">
      <c r="A1864" s="1" t="s">
        <v>504</v>
      </c>
      <c r="B1864" s="1" t="s">
        <v>4034</v>
      </c>
      <c r="C1864" s="1" t="s">
        <v>4381</v>
      </c>
      <c r="D1864" s="1" t="s">
        <v>5730</v>
      </c>
      <c r="F1864" s="1" t="s">
        <v>504</v>
      </c>
      <c r="G1864" s="1" t="s">
        <v>7912</v>
      </c>
    </row>
    <row r="1865" spans="1:7" ht="15.6" x14ac:dyDescent="0.3">
      <c r="A1865" s="1" t="s">
        <v>503</v>
      </c>
      <c r="B1865" s="1" t="s">
        <v>4035</v>
      </c>
      <c r="C1865" s="1" t="s">
        <v>4381</v>
      </c>
      <c r="D1865" s="1" t="s">
        <v>4437</v>
      </c>
      <c r="F1865" s="1" t="s">
        <v>503</v>
      </c>
      <c r="G1865" s="1" t="s">
        <v>7913</v>
      </c>
    </row>
    <row r="1866" spans="1:7" ht="15.6" x14ac:dyDescent="0.3">
      <c r="A1866" s="1" t="s">
        <v>502</v>
      </c>
      <c r="B1866" s="1" t="s">
        <v>2421</v>
      </c>
      <c r="C1866" s="1" t="s">
        <v>4381</v>
      </c>
      <c r="D1866" s="1" t="s">
        <v>5731</v>
      </c>
      <c r="F1866" s="1" t="s">
        <v>502</v>
      </c>
      <c r="G1866" s="1" t="s">
        <v>7914</v>
      </c>
    </row>
    <row r="1867" spans="1:7" ht="15.6" x14ac:dyDescent="0.3">
      <c r="A1867" s="1" t="s">
        <v>501</v>
      </c>
      <c r="B1867" s="1" t="s">
        <v>4036</v>
      </c>
      <c r="C1867" s="1" t="s">
        <v>4383</v>
      </c>
      <c r="D1867" s="1" t="s">
        <v>5732</v>
      </c>
      <c r="F1867" s="1" t="s">
        <v>501</v>
      </c>
      <c r="G1867" s="1" t="s">
        <v>7915</v>
      </c>
    </row>
    <row r="1868" spans="1:7" ht="15.6" x14ac:dyDescent="0.3">
      <c r="A1868" s="1" t="s">
        <v>500</v>
      </c>
      <c r="B1868" s="1" t="s">
        <v>3198</v>
      </c>
      <c r="C1868" s="1" t="s">
        <v>4381</v>
      </c>
      <c r="D1868" s="1" t="s">
        <v>5015</v>
      </c>
      <c r="F1868" s="1" t="s">
        <v>500</v>
      </c>
      <c r="G1868" s="1" t="s">
        <v>7916</v>
      </c>
    </row>
    <row r="1869" spans="1:7" ht="15.6" x14ac:dyDescent="0.3">
      <c r="A1869" s="1" t="s">
        <v>499</v>
      </c>
      <c r="B1869" s="1" t="s">
        <v>3106</v>
      </c>
      <c r="C1869" s="1" t="s">
        <v>4383</v>
      </c>
      <c r="D1869" s="1" t="s">
        <v>5733</v>
      </c>
      <c r="F1869" s="1" t="s">
        <v>499</v>
      </c>
      <c r="G1869" s="1" t="s">
        <v>7917</v>
      </c>
    </row>
    <row r="1870" spans="1:7" ht="15.6" x14ac:dyDescent="0.3">
      <c r="A1870" s="1" t="s">
        <v>498</v>
      </c>
      <c r="B1870" s="1" t="s">
        <v>4037</v>
      </c>
      <c r="C1870" s="1" t="s">
        <v>4383</v>
      </c>
      <c r="D1870" s="1" t="s">
        <v>4720</v>
      </c>
      <c r="F1870" s="1" t="s">
        <v>498</v>
      </c>
      <c r="G1870" s="1" t="s">
        <v>7918</v>
      </c>
    </row>
    <row r="1871" spans="1:7" ht="15.6" x14ac:dyDescent="0.3">
      <c r="A1871" s="1" t="s">
        <v>497</v>
      </c>
      <c r="B1871" s="1" t="s">
        <v>2640</v>
      </c>
      <c r="C1871" s="1" t="s">
        <v>4383</v>
      </c>
      <c r="D1871" s="1" t="s">
        <v>4506</v>
      </c>
      <c r="F1871" s="1" t="s">
        <v>497</v>
      </c>
      <c r="G1871" s="1" t="s">
        <v>7919</v>
      </c>
    </row>
    <row r="1872" spans="1:7" ht="15.6" x14ac:dyDescent="0.3">
      <c r="A1872" s="1" t="s">
        <v>496</v>
      </c>
      <c r="B1872" s="1" t="s">
        <v>4038</v>
      </c>
      <c r="C1872" s="1" t="s">
        <v>4383</v>
      </c>
      <c r="D1872" s="1" t="s">
        <v>5734</v>
      </c>
      <c r="F1872" s="1" t="s">
        <v>496</v>
      </c>
      <c r="G1872" s="1" t="s">
        <v>7920</v>
      </c>
    </row>
    <row r="1873" spans="1:7" ht="15.6" x14ac:dyDescent="0.3">
      <c r="A1873" s="1" t="s">
        <v>495</v>
      </c>
      <c r="B1873" s="1" t="s">
        <v>4039</v>
      </c>
      <c r="C1873" s="1" t="s">
        <v>4383</v>
      </c>
      <c r="D1873" s="1" t="s">
        <v>5735</v>
      </c>
      <c r="F1873" s="1" t="s">
        <v>495</v>
      </c>
      <c r="G1873" s="1" t="s">
        <v>7921</v>
      </c>
    </row>
    <row r="1874" spans="1:7" ht="15.6" x14ac:dyDescent="0.3">
      <c r="A1874" s="1" t="s">
        <v>494</v>
      </c>
      <c r="B1874" s="1" t="s">
        <v>3269</v>
      </c>
      <c r="C1874" s="1" t="s">
        <v>4383</v>
      </c>
      <c r="D1874" s="1" t="s">
        <v>5736</v>
      </c>
      <c r="F1874" s="1" t="s">
        <v>494</v>
      </c>
      <c r="G1874" s="1" t="s">
        <v>7922</v>
      </c>
    </row>
    <row r="1875" spans="1:7" ht="15.6" x14ac:dyDescent="0.3">
      <c r="A1875" s="1" t="s">
        <v>493</v>
      </c>
      <c r="B1875" s="1" t="s">
        <v>4040</v>
      </c>
      <c r="C1875" s="1" t="s">
        <v>4383</v>
      </c>
      <c r="D1875" s="1" t="s">
        <v>5737</v>
      </c>
      <c r="F1875" s="1" t="s">
        <v>493</v>
      </c>
      <c r="G1875" s="1" t="s">
        <v>7923</v>
      </c>
    </row>
    <row r="1876" spans="1:7" ht="15.6" x14ac:dyDescent="0.3">
      <c r="A1876" s="1" t="s">
        <v>492</v>
      </c>
      <c r="B1876" s="1" t="s">
        <v>4041</v>
      </c>
      <c r="C1876" s="1" t="s">
        <v>4383</v>
      </c>
      <c r="D1876" s="1" t="s">
        <v>5738</v>
      </c>
      <c r="F1876" s="1" t="s">
        <v>492</v>
      </c>
      <c r="G1876" s="1" t="s">
        <v>7924</v>
      </c>
    </row>
    <row r="1877" spans="1:7" ht="15.6" x14ac:dyDescent="0.3">
      <c r="A1877" s="1" t="s">
        <v>491</v>
      </c>
      <c r="B1877" s="1" t="s">
        <v>3464</v>
      </c>
      <c r="C1877" s="1" t="s">
        <v>4381</v>
      </c>
      <c r="D1877" s="1" t="s">
        <v>5739</v>
      </c>
      <c r="F1877" s="1" t="s">
        <v>491</v>
      </c>
      <c r="G1877" s="1" t="s">
        <v>7925</v>
      </c>
    </row>
    <row r="1878" spans="1:7" ht="15.6" x14ac:dyDescent="0.3">
      <c r="A1878" s="1" t="s">
        <v>490</v>
      </c>
      <c r="B1878" s="1" t="s">
        <v>4042</v>
      </c>
      <c r="C1878" s="1" t="s">
        <v>4381</v>
      </c>
      <c r="D1878" s="1" t="s">
        <v>4955</v>
      </c>
      <c r="F1878" s="1" t="s">
        <v>490</v>
      </c>
      <c r="G1878" s="1" t="s">
        <v>7926</v>
      </c>
    </row>
    <row r="1879" spans="1:7" ht="15.6" x14ac:dyDescent="0.3">
      <c r="A1879" s="1" t="s">
        <v>489</v>
      </c>
      <c r="B1879" s="1" t="s">
        <v>3089</v>
      </c>
      <c r="C1879" s="1" t="s">
        <v>4804</v>
      </c>
      <c r="D1879" s="1" t="s">
        <v>5740</v>
      </c>
      <c r="F1879" s="1" t="s">
        <v>489</v>
      </c>
      <c r="G1879" s="1" t="s">
        <v>7927</v>
      </c>
    </row>
    <row r="1880" spans="1:7" ht="15.6" x14ac:dyDescent="0.3">
      <c r="A1880" s="1" t="s">
        <v>488</v>
      </c>
      <c r="B1880" s="1" t="s">
        <v>4043</v>
      </c>
      <c r="C1880" s="1" t="s">
        <v>4381</v>
      </c>
      <c r="D1880" s="1" t="s">
        <v>5741</v>
      </c>
      <c r="F1880" s="1" t="s">
        <v>488</v>
      </c>
      <c r="G1880" s="1" t="s">
        <v>7928</v>
      </c>
    </row>
    <row r="1881" spans="1:7" ht="15.6" x14ac:dyDescent="0.3">
      <c r="A1881" s="1" t="s">
        <v>487</v>
      </c>
      <c r="B1881" s="1" t="s">
        <v>4044</v>
      </c>
      <c r="C1881" s="1" t="s">
        <v>4381</v>
      </c>
      <c r="D1881" s="1" t="s">
        <v>5742</v>
      </c>
      <c r="F1881" s="1" t="s">
        <v>487</v>
      </c>
      <c r="G1881" s="1" t="s">
        <v>7929</v>
      </c>
    </row>
    <row r="1882" spans="1:7" ht="15.6" x14ac:dyDescent="0.3">
      <c r="A1882" s="1" t="s">
        <v>486</v>
      </c>
      <c r="B1882" s="1" t="s">
        <v>2977</v>
      </c>
      <c r="C1882" s="1" t="s">
        <v>4383</v>
      </c>
      <c r="D1882" s="1" t="s">
        <v>5743</v>
      </c>
      <c r="F1882" s="1" t="s">
        <v>486</v>
      </c>
      <c r="G1882" s="1" t="s">
        <v>7930</v>
      </c>
    </row>
    <row r="1883" spans="1:7" ht="15.6" x14ac:dyDescent="0.3">
      <c r="A1883" s="1" t="s">
        <v>485</v>
      </c>
      <c r="B1883" s="1" t="s">
        <v>4045</v>
      </c>
      <c r="C1883" s="1" t="s">
        <v>4381</v>
      </c>
      <c r="D1883" s="1" t="s">
        <v>5739</v>
      </c>
      <c r="F1883" s="1" t="s">
        <v>485</v>
      </c>
      <c r="G1883" s="1" t="s">
        <v>7931</v>
      </c>
    </row>
    <row r="1884" spans="1:7" ht="15.6" x14ac:dyDescent="0.3">
      <c r="A1884" s="1" t="s">
        <v>484</v>
      </c>
      <c r="B1884" s="1" t="s">
        <v>4046</v>
      </c>
      <c r="C1884" s="1" t="s">
        <v>4381</v>
      </c>
      <c r="D1884" s="1" t="s">
        <v>5744</v>
      </c>
      <c r="F1884" s="1" t="s">
        <v>484</v>
      </c>
      <c r="G1884" s="1" t="s">
        <v>7932</v>
      </c>
    </row>
    <row r="1885" spans="1:7" ht="15.6" x14ac:dyDescent="0.3">
      <c r="A1885" s="1" t="s">
        <v>483</v>
      </c>
      <c r="B1885" s="1" t="s">
        <v>4047</v>
      </c>
      <c r="C1885" s="1" t="s">
        <v>4381</v>
      </c>
      <c r="D1885" s="1" t="s">
        <v>5745</v>
      </c>
      <c r="F1885" s="1" t="s">
        <v>483</v>
      </c>
      <c r="G1885" s="1" t="s">
        <v>7933</v>
      </c>
    </row>
    <row r="1886" spans="1:7" ht="15.6" x14ac:dyDescent="0.3">
      <c r="A1886" s="1" t="s">
        <v>482</v>
      </c>
      <c r="B1886" s="1" t="s">
        <v>4048</v>
      </c>
      <c r="C1886" s="1" t="s">
        <v>4381</v>
      </c>
      <c r="D1886" s="1" t="s">
        <v>5746</v>
      </c>
      <c r="F1886" s="1" t="s">
        <v>482</v>
      </c>
      <c r="G1886" s="1" t="s">
        <v>7934</v>
      </c>
    </row>
    <row r="1887" spans="1:7" ht="15.6" x14ac:dyDescent="0.3">
      <c r="A1887" s="1" t="s">
        <v>481</v>
      </c>
      <c r="B1887" s="1" t="s">
        <v>4049</v>
      </c>
      <c r="C1887" s="1" t="s">
        <v>4381</v>
      </c>
      <c r="D1887" s="1" t="s">
        <v>5747</v>
      </c>
      <c r="F1887" s="1" t="s">
        <v>481</v>
      </c>
      <c r="G1887" s="1" t="s">
        <v>7935</v>
      </c>
    </row>
    <row r="1888" spans="1:7" ht="15.6" x14ac:dyDescent="0.3">
      <c r="A1888" s="1" t="s">
        <v>480</v>
      </c>
      <c r="B1888" s="1" t="s">
        <v>5748</v>
      </c>
      <c r="C1888" s="1" t="s">
        <v>4383</v>
      </c>
      <c r="D1888" s="1" t="s">
        <v>5749</v>
      </c>
      <c r="F1888" s="1" t="s">
        <v>480</v>
      </c>
      <c r="G1888" s="1" t="s">
        <v>7936</v>
      </c>
    </row>
    <row r="1889" spans="1:7" ht="15.6" x14ac:dyDescent="0.3">
      <c r="A1889" s="1" t="s">
        <v>479</v>
      </c>
      <c r="B1889" s="1" t="s">
        <v>4050</v>
      </c>
      <c r="C1889" s="1" t="s">
        <v>4383</v>
      </c>
      <c r="D1889" s="1" t="s">
        <v>4735</v>
      </c>
      <c r="F1889" s="1" t="s">
        <v>479</v>
      </c>
      <c r="G1889" s="1" t="s">
        <v>7937</v>
      </c>
    </row>
    <row r="1890" spans="1:7" ht="15.6" x14ac:dyDescent="0.3">
      <c r="A1890" s="1" t="s">
        <v>478</v>
      </c>
      <c r="B1890" s="1" t="s">
        <v>2992</v>
      </c>
      <c r="C1890" s="1" t="s">
        <v>4383</v>
      </c>
      <c r="D1890" s="1" t="s">
        <v>5750</v>
      </c>
      <c r="F1890" s="1" t="s">
        <v>478</v>
      </c>
      <c r="G1890" s="1" t="s">
        <v>7938</v>
      </c>
    </row>
    <row r="1891" spans="1:7" ht="15.6" x14ac:dyDescent="0.3">
      <c r="A1891" s="1" t="s">
        <v>477</v>
      </c>
      <c r="B1891" s="1" t="s">
        <v>4051</v>
      </c>
      <c r="C1891" s="1" t="s">
        <v>4381</v>
      </c>
      <c r="D1891" s="1" t="s">
        <v>5286</v>
      </c>
      <c r="F1891" s="1" t="s">
        <v>477</v>
      </c>
      <c r="G1891" s="1" t="s">
        <v>7939</v>
      </c>
    </row>
    <row r="1892" spans="1:7" ht="15.6" x14ac:dyDescent="0.3">
      <c r="A1892" s="1" t="s">
        <v>476</v>
      </c>
      <c r="B1892" s="1" t="s">
        <v>4052</v>
      </c>
      <c r="C1892" s="1" t="s">
        <v>4383</v>
      </c>
      <c r="D1892" s="1" t="s">
        <v>4403</v>
      </c>
      <c r="F1892" s="1" t="s">
        <v>476</v>
      </c>
      <c r="G1892" s="1" t="s">
        <v>7940</v>
      </c>
    </row>
    <row r="1893" spans="1:7" ht="15.6" x14ac:dyDescent="0.3">
      <c r="A1893" s="1" t="s">
        <v>475</v>
      </c>
      <c r="B1893" s="1" t="s">
        <v>4053</v>
      </c>
      <c r="C1893" s="1" t="s">
        <v>4383</v>
      </c>
      <c r="D1893" s="1" t="s">
        <v>5751</v>
      </c>
      <c r="F1893" s="1" t="s">
        <v>475</v>
      </c>
      <c r="G1893" s="1" t="s">
        <v>7941</v>
      </c>
    </row>
    <row r="1894" spans="1:7" ht="15.6" x14ac:dyDescent="0.3">
      <c r="A1894" s="1" t="s">
        <v>474</v>
      </c>
      <c r="B1894" s="1" t="s">
        <v>4054</v>
      </c>
      <c r="C1894" s="1" t="s">
        <v>4381</v>
      </c>
      <c r="D1894" s="1" t="s">
        <v>5752</v>
      </c>
      <c r="F1894" s="1" t="s">
        <v>474</v>
      </c>
      <c r="G1894" s="1" t="s">
        <v>7942</v>
      </c>
    </row>
    <row r="1895" spans="1:7" ht="15.6" x14ac:dyDescent="0.3">
      <c r="A1895" s="1" t="s">
        <v>473</v>
      </c>
      <c r="B1895" s="1" t="s">
        <v>4055</v>
      </c>
      <c r="C1895" s="1" t="s">
        <v>4383</v>
      </c>
      <c r="D1895" s="1" t="s">
        <v>4495</v>
      </c>
      <c r="F1895" s="1" t="s">
        <v>473</v>
      </c>
      <c r="G1895" s="1" t="s">
        <v>7943</v>
      </c>
    </row>
    <row r="1896" spans="1:7" ht="15.6" x14ac:dyDescent="0.3">
      <c r="A1896" s="1" t="s">
        <v>472</v>
      </c>
      <c r="B1896" s="1" t="s">
        <v>4056</v>
      </c>
      <c r="C1896" s="1" t="s">
        <v>4381</v>
      </c>
      <c r="D1896" s="1" t="s">
        <v>5753</v>
      </c>
      <c r="F1896" s="1" t="s">
        <v>472</v>
      </c>
      <c r="G1896" s="1" t="s">
        <v>7944</v>
      </c>
    </row>
    <row r="1897" spans="1:7" ht="15.6" x14ac:dyDescent="0.3">
      <c r="A1897" s="1" t="s">
        <v>471</v>
      </c>
      <c r="B1897" s="1" t="s">
        <v>2672</v>
      </c>
      <c r="C1897" s="1" t="s">
        <v>4383</v>
      </c>
      <c r="D1897" s="1" t="s">
        <v>5754</v>
      </c>
      <c r="F1897" s="1" t="s">
        <v>471</v>
      </c>
      <c r="G1897" s="1" t="s">
        <v>7945</v>
      </c>
    </row>
    <row r="1898" spans="1:7" ht="15.6" x14ac:dyDescent="0.3">
      <c r="A1898" s="1" t="s">
        <v>470</v>
      </c>
      <c r="B1898" s="1" t="s">
        <v>4057</v>
      </c>
      <c r="C1898" s="1" t="s">
        <v>4383</v>
      </c>
      <c r="D1898" s="1" t="s">
        <v>4532</v>
      </c>
      <c r="F1898" s="1" t="s">
        <v>470</v>
      </c>
      <c r="G1898" s="1" t="s">
        <v>7946</v>
      </c>
    </row>
    <row r="1899" spans="1:7" ht="15.6" x14ac:dyDescent="0.3">
      <c r="A1899" s="1" t="s">
        <v>469</v>
      </c>
      <c r="B1899" s="1" t="s">
        <v>2499</v>
      </c>
      <c r="C1899" s="1" t="s">
        <v>4383</v>
      </c>
      <c r="D1899" s="1" t="s">
        <v>5755</v>
      </c>
      <c r="F1899" s="1" t="s">
        <v>469</v>
      </c>
      <c r="G1899" s="1" t="s">
        <v>7947</v>
      </c>
    </row>
    <row r="1900" spans="1:7" ht="15.6" x14ac:dyDescent="0.3">
      <c r="A1900" s="1" t="s">
        <v>468</v>
      </c>
      <c r="B1900" s="1" t="s">
        <v>2530</v>
      </c>
      <c r="C1900" s="1" t="s">
        <v>4383</v>
      </c>
      <c r="D1900" s="1" t="s">
        <v>4748</v>
      </c>
      <c r="F1900" s="1" t="s">
        <v>468</v>
      </c>
      <c r="G1900" s="1" t="s">
        <v>7948</v>
      </c>
    </row>
    <row r="1901" spans="1:7" ht="15.6" x14ac:dyDescent="0.3">
      <c r="A1901" s="1" t="s">
        <v>467</v>
      </c>
      <c r="B1901" s="1" t="s">
        <v>4058</v>
      </c>
      <c r="C1901" s="1" t="s">
        <v>4381</v>
      </c>
      <c r="D1901" s="1" t="s">
        <v>4477</v>
      </c>
      <c r="F1901" s="1" t="s">
        <v>467</v>
      </c>
      <c r="G1901" s="1" t="s">
        <v>7949</v>
      </c>
    </row>
    <row r="1902" spans="1:7" ht="15.6" x14ac:dyDescent="0.3">
      <c r="A1902" s="1" t="s">
        <v>466</v>
      </c>
      <c r="B1902" s="1" t="s">
        <v>3974</v>
      </c>
      <c r="C1902" s="1" t="s">
        <v>4381</v>
      </c>
      <c r="D1902" s="1" t="s">
        <v>5756</v>
      </c>
      <c r="F1902" s="1" t="s">
        <v>466</v>
      </c>
      <c r="G1902" s="1" t="s">
        <v>7950</v>
      </c>
    </row>
    <row r="1903" spans="1:7" ht="15.6" x14ac:dyDescent="0.3">
      <c r="A1903" s="1" t="s">
        <v>465</v>
      </c>
      <c r="B1903" s="1" t="s">
        <v>4059</v>
      </c>
      <c r="C1903" s="1" t="s">
        <v>4381</v>
      </c>
      <c r="D1903" s="1" t="s">
        <v>5261</v>
      </c>
      <c r="F1903" s="1" t="s">
        <v>465</v>
      </c>
      <c r="G1903" s="1" t="s">
        <v>7951</v>
      </c>
    </row>
    <row r="1904" spans="1:7" ht="15.6" x14ac:dyDescent="0.3">
      <c r="A1904" s="1" t="s">
        <v>464</v>
      </c>
      <c r="B1904" s="1" t="s">
        <v>4060</v>
      </c>
      <c r="C1904" s="1" t="s">
        <v>4381</v>
      </c>
      <c r="D1904" s="1" t="s">
        <v>4595</v>
      </c>
      <c r="F1904" s="1" t="s">
        <v>464</v>
      </c>
      <c r="G1904" s="1" t="s">
        <v>7952</v>
      </c>
    </row>
    <row r="1905" spans="1:7" ht="15.6" x14ac:dyDescent="0.3">
      <c r="A1905" s="1" t="s">
        <v>463</v>
      </c>
      <c r="B1905" s="1" t="s">
        <v>4061</v>
      </c>
      <c r="C1905" s="1" t="s">
        <v>4381</v>
      </c>
      <c r="D1905" s="1" t="s">
        <v>5757</v>
      </c>
      <c r="F1905" s="1" t="s">
        <v>463</v>
      </c>
      <c r="G1905" s="1" t="s">
        <v>7953</v>
      </c>
    </row>
    <row r="1906" spans="1:7" ht="15.6" x14ac:dyDescent="0.3">
      <c r="A1906" s="1" t="s">
        <v>462</v>
      </c>
      <c r="B1906" s="1" t="s">
        <v>4062</v>
      </c>
      <c r="C1906" s="1" t="s">
        <v>4381</v>
      </c>
      <c r="D1906" s="1" t="s">
        <v>5758</v>
      </c>
      <c r="F1906" s="1" t="s">
        <v>462</v>
      </c>
      <c r="G1906" s="1" t="s">
        <v>7954</v>
      </c>
    </row>
    <row r="1907" spans="1:7" ht="15.6" x14ac:dyDescent="0.3">
      <c r="A1907" s="1" t="s">
        <v>461</v>
      </c>
      <c r="B1907" s="1" t="s">
        <v>4063</v>
      </c>
      <c r="C1907" s="1" t="s">
        <v>4383</v>
      </c>
      <c r="D1907" s="1" t="s">
        <v>5759</v>
      </c>
      <c r="F1907" s="1" t="s">
        <v>461</v>
      </c>
      <c r="G1907" s="1" t="s">
        <v>7955</v>
      </c>
    </row>
    <row r="1908" spans="1:7" ht="15.6" x14ac:dyDescent="0.3">
      <c r="A1908" s="1" t="s">
        <v>460</v>
      </c>
      <c r="B1908" s="1" t="s">
        <v>2725</v>
      </c>
      <c r="C1908" s="1" t="s">
        <v>4381</v>
      </c>
      <c r="D1908" s="1" t="s">
        <v>5760</v>
      </c>
      <c r="F1908" s="1" t="s">
        <v>460</v>
      </c>
      <c r="G1908" s="1" t="s">
        <v>7956</v>
      </c>
    </row>
    <row r="1909" spans="1:7" ht="15.6" x14ac:dyDescent="0.3">
      <c r="A1909" s="1" t="s">
        <v>459</v>
      </c>
      <c r="B1909" s="1" t="s">
        <v>4064</v>
      </c>
      <c r="C1909" s="1" t="s">
        <v>4381</v>
      </c>
      <c r="D1909" s="1" t="s">
        <v>5761</v>
      </c>
      <c r="F1909" s="1" t="s">
        <v>459</v>
      </c>
      <c r="G1909" s="1" t="s">
        <v>7957</v>
      </c>
    </row>
    <row r="1910" spans="1:7" ht="15.6" x14ac:dyDescent="0.3">
      <c r="A1910" s="1" t="s">
        <v>458</v>
      </c>
      <c r="B1910" s="1" t="s">
        <v>4065</v>
      </c>
      <c r="C1910" s="1" t="s">
        <v>4383</v>
      </c>
      <c r="D1910" s="1" t="s">
        <v>5762</v>
      </c>
      <c r="F1910" s="1" t="s">
        <v>458</v>
      </c>
      <c r="G1910" s="1" t="s">
        <v>7958</v>
      </c>
    </row>
    <row r="1911" spans="1:7" ht="15.6" x14ac:dyDescent="0.3">
      <c r="A1911" s="1" t="s">
        <v>457</v>
      </c>
      <c r="B1911" s="1" t="s">
        <v>2421</v>
      </c>
      <c r="C1911" s="1" t="s">
        <v>4383</v>
      </c>
      <c r="D1911" s="1" t="s">
        <v>5763</v>
      </c>
      <c r="F1911" s="1" t="s">
        <v>457</v>
      </c>
      <c r="G1911" s="1" t="s">
        <v>7959</v>
      </c>
    </row>
    <row r="1912" spans="1:7" ht="15.6" x14ac:dyDescent="0.3">
      <c r="A1912" s="1" t="s">
        <v>456</v>
      </c>
      <c r="B1912" s="1" t="s">
        <v>4066</v>
      </c>
      <c r="C1912" s="1" t="s">
        <v>4381</v>
      </c>
      <c r="D1912" s="1" t="s">
        <v>5764</v>
      </c>
      <c r="F1912" s="1" t="s">
        <v>456</v>
      </c>
      <c r="G1912" s="1" t="s">
        <v>7960</v>
      </c>
    </row>
    <row r="1913" spans="1:7" ht="15.6" x14ac:dyDescent="0.3">
      <c r="A1913" s="1" t="s">
        <v>455</v>
      </c>
      <c r="B1913" s="1" t="s">
        <v>2812</v>
      </c>
      <c r="C1913" s="1" t="s">
        <v>4383</v>
      </c>
      <c r="D1913" s="1" t="s">
        <v>5765</v>
      </c>
      <c r="F1913" s="1" t="s">
        <v>455</v>
      </c>
      <c r="G1913" s="1" t="s">
        <v>7961</v>
      </c>
    </row>
    <row r="1914" spans="1:7" ht="15.6" x14ac:dyDescent="0.3">
      <c r="A1914" s="1" t="s">
        <v>454</v>
      </c>
      <c r="B1914" s="1" t="s">
        <v>4067</v>
      </c>
      <c r="C1914" s="1" t="s">
        <v>4383</v>
      </c>
      <c r="D1914" s="1" t="s">
        <v>5766</v>
      </c>
      <c r="F1914" s="1" t="s">
        <v>454</v>
      </c>
      <c r="G1914" s="1" t="s">
        <v>7962</v>
      </c>
    </row>
    <row r="1915" spans="1:7" ht="15.6" x14ac:dyDescent="0.3">
      <c r="A1915" s="1" t="s">
        <v>453</v>
      </c>
      <c r="B1915" s="1" t="s">
        <v>2997</v>
      </c>
      <c r="C1915" s="1" t="s">
        <v>4383</v>
      </c>
      <c r="D1915" s="1" t="s">
        <v>5767</v>
      </c>
      <c r="F1915" s="1" t="s">
        <v>453</v>
      </c>
      <c r="G1915" s="1" t="s">
        <v>7963</v>
      </c>
    </row>
    <row r="1916" spans="1:7" ht="15.6" x14ac:dyDescent="0.3">
      <c r="A1916" s="1" t="s">
        <v>452</v>
      </c>
      <c r="B1916" s="1" t="s">
        <v>4068</v>
      </c>
      <c r="C1916" s="1" t="s">
        <v>4381</v>
      </c>
      <c r="D1916" s="1" t="s">
        <v>5768</v>
      </c>
      <c r="F1916" s="1" t="s">
        <v>452</v>
      </c>
      <c r="G1916" s="1" t="s">
        <v>7964</v>
      </c>
    </row>
    <row r="1917" spans="1:7" ht="15.6" x14ac:dyDescent="0.3">
      <c r="A1917" s="1" t="s">
        <v>451</v>
      </c>
      <c r="B1917" s="1" t="s">
        <v>4069</v>
      </c>
      <c r="C1917" s="1" t="s">
        <v>4383</v>
      </c>
      <c r="D1917" s="1" t="s">
        <v>5769</v>
      </c>
      <c r="F1917" s="1" t="s">
        <v>451</v>
      </c>
      <c r="G1917" s="1" t="s">
        <v>7965</v>
      </c>
    </row>
    <row r="1918" spans="1:7" ht="15.6" x14ac:dyDescent="0.3">
      <c r="A1918" s="1" t="s">
        <v>450</v>
      </c>
      <c r="B1918" s="1" t="s">
        <v>4070</v>
      </c>
      <c r="C1918" s="1" t="s">
        <v>4383</v>
      </c>
      <c r="D1918" s="1" t="s">
        <v>4530</v>
      </c>
      <c r="F1918" s="1" t="s">
        <v>450</v>
      </c>
      <c r="G1918" s="1" t="s">
        <v>7966</v>
      </c>
    </row>
    <row r="1919" spans="1:7" ht="15.6" x14ac:dyDescent="0.3">
      <c r="A1919" s="1" t="s">
        <v>449</v>
      </c>
      <c r="B1919" s="1" t="s">
        <v>4071</v>
      </c>
      <c r="C1919" s="1" t="s">
        <v>4383</v>
      </c>
      <c r="D1919" s="1" t="s">
        <v>5400</v>
      </c>
      <c r="F1919" s="1" t="s">
        <v>449</v>
      </c>
      <c r="G1919" s="1" t="s">
        <v>7967</v>
      </c>
    </row>
    <row r="1920" spans="1:7" ht="15.6" x14ac:dyDescent="0.3">
      <c r="A1920" s="1" t="s">
        <v>448</v>
      </c>
      <c r="B1920" s="1" t="s">
        <v>4072</v>
      </c>
      <c r="C1920" s="1" t="s">
        <v>4383</v>
      </c>
      <c r="D1920" s="1" t="s">
        <v>5770</v>
      </c>
      <c r="F1920" s="1" t="s">
        <v>448</v>
      </c>
      <c r="G1920" s="1" t="s">
        <v>7968</v>
      </c>
    </row>
    <row r="1921" spans="1:7" ht="15.6" x14ac:dyDescent="0.3">
      <c r="A1921" s="1" t="s">
        <v>447</v>
      </c>
      <c r="B1921" s="1" t="s">
        <v>4073</v>
      </c>
      <c r="C1921" s="1" t="s">
        <v>4383</v>
      </c>
      <c r="D1921" s="1" t="s">
        <v>4492</v>
      </c>
      <c r="F1921" s="1" t="s">
        <v>447</v>
      </c>
      <c r="G1921" s="1" t="s">
        <v>7969</v>
      </c>
    </row>
    <row r="1922" spans="1:7" ht="15.6" x14ac:dyDescent="0.3">
      <c r="A1922" s="1" t="s">
        <v>446</v>
      </c>
      <c r="B1922" s="1" t="s">
        <v>4074</v>
      </c>
      <c r="C1922" s="1" t="s">
        <v>4804</v>
      </c>
      <c r="D1922" s="1" t="s">
        <v>5771</v>
      </c>
      <c r="F1922" s="1" t="s">
        <v>446</v>
      </c>
      <c r="G1922" s="1" t="s">
        <v>7970</v>
      </c>
    </row>
    <row r="1923" spans="1:7" ht="15.6" x14ac:dyDescent="0.3">
      <c r="A1923" s="1" t="s">
        <v>445</v>
      </c>
      <c r="B1923" s="1" t="s">
        <v>4075</v>
      </c>
      <c r="C1923" s="1" t="s">
        <v>4383</v>
      </c>
      <c r="D1923" s="1" t="s">
        <v>4530</v>
      </c>
      <c r="F1923" s="1" t="s">
        <v>445</v>
      </c>
      <c r="G1923" s="1" t="s">
        <v>7971</v>
      </c>
    </row>
    <row r="1924" spans="1:7" ht="15.6" x14ac:dyDescent="0.3">
      <c r="A1924" s="1" t="s">
        <v>444</v>
      </c>
      <c r="B1924" s="1" t="s">
        <v>4076</v>
      </c>
      <c r="C1924" s="1" t="s">
        <v>4383</v>
      </c>
      <c r="D1924" s="1" t="s">
        <v>4989</v>
      </c>
      <c r="F1924" s="1" t="s">
        <v>444</v>
      </c>
      <c r="G1924" s="1" t="s">
        <v>7972</v>
      </c>
    </row>
    <row r="1925" spans="1:7" ht="15.6" x14ac:dyDescent="0.3">
      <c r="A1925" s="1" t="s">
        <v>443</v>
      </c>
      <c r="B1925" s="1" t="s">
        <v>4077</v>
      </c>
      <c r="C1925" s="1" t="s">
        <v>4383</v>
      </c>
      <c r="D1925" s="1" t="s">
        <v>5772</v>
      </c>
      <c r="F1925" s="1" t="s">
        <v>443</v>
      </c>
      <c r="G1925" s="1" t="s">
        <v>7973</v>
      </c>
    </row>
    <row r="1926" spans="1:7" ht="15.6" x14ac:dyDescent="0.3">
      <c r="A1926" s="1" t="s">
        <v>442</v>
      </c>
      <c r="B1926" s="1" t="s">
        <v>4078</v>
      </c>
      <c r="C1926" s="1" t="s">
        <v>4383</v>
      </c>
      <c r="D1926" s="1" t="s">
        <v>4516</v>
      </c>
      <c r="F1926" s="1" t="s">
        <v>442</v>
      </c>
      <c r="G1926" s="1" t="s">
        <v>7974</v>
      </c>
    </row>
    <row r="1927" spans="1:7" ht="15.6" x14ac:dyDescent="0.3">
      <c r="A1927" s="1" t="s">
        <v>441</v>
      </c>
      <c r="B1927" s="1" t="s">
        <v>3237</v>
      </c>
      <c r="C1927" s="1" t="s">
        <v>4381</v>
      </c>
      <c r="D1927" s="1" t="s">
        <v>5773</v>
      </c>
      <c r="F1927" s="1" t="s">
        <v>441</v>
      </c>
      <c r="G1927" s="1" t="s">
        <v>7975</v>
      </c>
    </row>
    <row r="1928" spans="1:7" ht="15.6" x14ac:dyDescent="0.3">
      <c r="A1928" s="1" t="s">
        <v>440</v>
      </c>
      <c r="B1928" s="1" t="s">
        <v>4079</v>
      </c>
      <c r="C1928" s="1" t="s">
        <v>4381</v>
      </c>
      <c r="D1928" s="1" t="s">
        <v>5774</v>
      </c>
      <c r="F1928" s="1" t="s">
        <v>440</v>
      </c>
      <c r="G1928" s="1" t="s">
        <v>7976</v>
      </c>
    </row>
    <row r="1929" spans="1:7" ht="15.6" x14ac:dyDescent="0.3">
      <c r="A1929" s="1" t="s">
        <v>439</v>
      </c>
      <c r="B1929" s="1" t="s">
        <v>4080</v>
      </c>
      <c r="C1929" s="1" t="s">
        <v>4383</v>
      </c>
      <c r="D1929" s="1" t="s">
        <v>4447</v>
      </c>
      <c r="F1929" s="1" t="s">
        <v>439</v>
      </c>
      <c r="G1929" s="1" t="s">
        <v>7977</v>
      </c>
    </row>
    <row r="1930" spans="1:7" ht="15.6" x14ac:dyDescent="0.3">
      <c r="A1930" s="1" t="s">
        <v>438</v>
      </c>
      <c r="B1930" s="1" t="s">
        <v>3437</v>
      </c>
      <c r="C1930" s="1" t="s">
        <v>4381</v>
      </c>
      <c r="D1930" s="1" t="s">
        <v>5775</v>
      </c>
      <c r="F1930" s="1" t="s">
        <v>438</v>
      </c>
      <c r="G1930" s="1" t="s">
        <v>7978</v>
      </c>
    </row>
    <row r="1931" spans="1:7" ht="15.6" x14ac:dyDescent="0.3">
      <c r="A1931" s="1" t="s">
        <v>437</v>
      </c>
      <c r="B1931" s="1" t="s">
        <v>2459</v>
      </c>
      <c r="C1931" s="1" t="s">
        <v>4381</v>
      </c>
      <c r="D1931" s="1" t="s">
        <v>5259</v>
      </c>
      <c r="F1931" s="1" t="s">
        <v>437</v>
      </c>
      <c r="G1931" s="1" t="s">
        <v>7979</v>
      </c>
    </row>
    <row r="1932" spans="1:7" ht="15.6" x14ac:dyDescent="0.3">
      <c r="A1932" s="1" t="s">
        <v>436</v>
      </c>
      <c r="B1932" s="1" t="s">
        <v>4081</v>
      </c>
      <c r="C1932" s="1" t="s">
        <v>4381</v>
      </c>
      <c r="D1932" s="1" t="s">
        <v>5776</v>
      </c>
      <c r="F1932" s="1" t="s">
        <v>436</v>
      </c>
      <c r="G1932" s="1" t="s">
        <v>7980</v>
      </c>
    </row>
    <row r="1933" spans="1:7" ht="15.6" x14ac:dyDescent="0.3">
      <c r="A1933" s="1" t="s">
        <v>435</v>
      </c>
      <c r="B1933" s="1" t="s">
        <v>4082</v>
      </c>
      <c r="C1933" s="1" t="s">
        <v>4381</v>
      </c>
      <c r="D1933" s="1" t="s">
        <v>5777</v>
      </c>
      <c r="F1933" s="1" t="s">
        <v>435</v>
      </c>
      <c r="G1933" s="1" t="s">
        <v>7981</v>
      </c>
    </row>
    <row r="1934" spans="1:7" ht="15.6" x14ac:dyDescent="0.3">
      <c r="A1934" s="1" t="s">
        <v>434</v>
      </c>
      <c r="B1934" s="1" t="s">
        <v>4083</v>
      </c>
      <c r="C1934" s="1" t="s">
        <v>4383</v>
      </c>
      <c r="D1934" s="1" t="s">
        <v>4464</v>
      </c>
      <c r="F1934" s="1" t="s">
        <v>434</v>
      </c>
      <c r="G1934" s="1" t="s">
        <v>7982</v>
      </c>
    </row>
    <row r="1935" spans="1:7" ht="15.6" x14ac:dyDescent="0.3">
      <c r="A1935" s="1" t="s">
        <v>433</v>
      </c>
      <c r="B1935" s="1" t="s">
        <v>4084</v>
      </c>
      <c r="C1935" s="1" t="s">
        <v>4381</v>
      </c>
      <c r="D1935" s="1" t="s">
        <v>4477</v>
      </c>
      <c r="F1935" s="1" t="s">
        <v>433</v>
      </c>
      <c r="G1935" s="1" t="s">
        <v>7983</v>
      </c>
    </row>
    <row r="1936" spans="1:7" ht="15.6" x14ac:dyDescent="0.3">
      <c r="A1936" s="1" t="s">
        <v>432</v>
      </c>
      <c r="B1936" s="1" t="s">
        <v>3523</v>
      </c>
      <c r="C1936" s="1" t="s">
        <v>4381</v>
      </c>
      <c r="D1936" s="1" t="s">
        <v>5778</v>
      </c>
      <c r="F1936" s="1" t="s">
        <v>432</v>
      </c>
      <c r="G1936" s="1" t="s">
        <v>7984</v>
      </c>
    </row>
    <row r="1937" spans="1:7" ht="15.6" x14ac:dyDescent="0.3">
      <c r="A1937" s="1" t="s">
        <v>431</v>
      </c>
      <c r="B1937" s="1" t="s">
        <v>4085</v>
      </c>
      <c r="C1937" s="1" t="s">
        <v>4383</v>
      </c>
      <c r="D1937" s="1" t="s">
        <v>5779</v>
      </c>
      <c r="F1937" s="1" t="s">
        <v>431</v>
      </c>
      <c r="G1937" s="1" t="s">
        <v>7985</v>
      </c>
    </row>
    <row r="1938" spans="1:7" ht="15.6" x14ac:dyDescent="0.3">
      <c r="A1938" s="1" t="s">
        <v>430</v>
      </c>
      <c r="B1938" s="1" t="s">
        <v>4086</v>
      </c>
      <c r="C1938" s="1" t="s">
        <v>4804</v>
      </c>
      <c r="D1938" s="1" t="s">
        <v>5780</v>
      </c>
      <c r="F1938" s="1" t="s">
        <v>430</v>
      </c>
      <c r="G1938" s="1" t="s">
        <v>7986</v>
      </c>
    </row>
    <row r="1939" spans="1:7" ht="15.6" x14ac:dyDescent="0.3">
      <c r="A1939" s="1" t="s">
        <v>429</v>
      </c>
      <c r="B1939" s="1" t="s">
        <v>2398</v>
      </c>
      <c r="C1939" s="1" t="s">
        <v>4383</v>
      </c>
      <c r="D1939" s="1" t="s">
        <v>4395</v>
      </c>
      <c r="F1939" s="1" t="s">
        <v>429</v>
      </c>
      <c r="G1939" s="1" t="s">
        <v>7987</v>
      </c>
    </row>
    <row r="1940" spans="1:7" ht="15.6" x14ac:dyDescent="0.3">
      <c r="A1940" s="1" t="s">
        <v>428</v>
      </c>
      <c r="B1940" s="1" t="s">
        <v>4087</v>
      </c>
      <c r="C1940" s="1" t="s">
        <v>4383</v>
      </c>
      <c r="D1940" s="1" t="s">
        <v>5781</v>
      </c>
      <c r="F1940" s="1" t="s">
        <v>428</v>
      </c>
      <c r="G1940" s="1" t="s">
        <v>7988</v>
      </c>
    </row>
    <row r="1941" spans="1:7" ht="15.6" x14ac:dyDescent="0.3">
      <c r="A1941" s="1" t="s">
        <v>427</v>
      </c>
      <c r="B1941" s="1" t="s">
        <v>4088</v>
      </c>
      <c r="C1941" s="1" t="s">
        <v>4383</v>
      </c>
      <c r="D1941" s="1" t="s">
        <v>4524</v>
      </c>
      <c r="F1941" s="1" t="s">
        <v>427</v>
      </c>
      <c r="G1941" s="1" t="s">
        <v>7989</v>
      </c>
    </row>
    <row r="1942" spans="1:7" ht="15.6" x14ac:dyDescent="0.3">
      <c r="A1942" s="1" t="s">
        <v>426</v>
      </c>
      <c r="B1942" s="1" t="s">
        <v>3202</v>
      </c>
      <c r="C1942" s="1" t="s">
        <v>4383</v>
      </c>
      <c r="D1942" s="1" t="s">
        <v>5782</v>
      </c>
      <c r="F1942" s="1" t="s">
        <v>426</v>
      </c>
      <c r="G1942" s="1" t="s">
        <v>7990</v>
      </c>
    </row>
    <row r="1943" spans="1:7" ht="15.6" x14ac:dyDescent="0.3">
      <c r="A1943" s="1" t="s">
        <v>425</v>
      </c>
      <c r="B1943" s="1" t="s">
        <v>4089</v>
      </c>
      <c r="C1943" s="1" t="s">
        <v>4383</v>
      </c>
      <c r="D1943" s="1" t="s">
        <v>5783</v>
      </c>
      <c r="F1943" s="1" t="s">
        <v>425</v>
      </c>
      <c r="G1943" s="1" t="s">
        <v>7991</v>
      </c>
    </row>
    <row r="1944" spans="1:7" ht="15.6" x14ac:dyDescent="0.3">
      <c r="A1944" s="1" t="s">
        <v>424</v>
      </c>
      <c r="B1944" s="1" t="s">
        <v>4090</v>
      </c>
      <c r="C1944" s="1" t="s">
        <v>4383</v>
      </c>
      <c r="D1944" s="1" t="s">
        <v>4530</v>
      </c>
      <c r="F1944" s="1" t="s">
        <v>424</v>
      </c>
      <c r="G1944" s="1" t="s">
        <v>7992</v>
      </c>
    </row>
    <row r="1945" spans="1:7" ht="15.6" x14ac:dyDescent="0.3">
      <c r="A1945" s="1" t="s">
        <v>423</v>
      </c>
      <c r="B1945" s="1" t="s">
        <v>3127</v>
      </c>
      <c r="C1945" s="1" t="s">
        <v>4383</v>
      </c>
      <c r="D1945" s="1" t="s">
        <v>5784</v>
      </c>
      <c r="F1945" s="1" t="s">
        <v>423</v>
      </c>
      <c r="G1945" s="1" t="s">
        <v>7993</v>
      </c>
    </row>
    <row r="1946" spans="1:7" ht="15.6" x14ac:dyDescent="0.3">
      <c r="A1946" s="1" t="s">
        <v>422</v>
      </c>
      <c r="B1946" s="1" t="s">
        <v>4091</v>
      </c>
      <c r="C1946" s="1" t="s">
        <v>4381</v>
      </c>
      <c r="D1946" s="1" t="s">
        <v>4487</v>
      </c>
      <c r="F1946" s="1" t="s">
        <v>422</v>
      </c>
      <c r="G1946" s="1" t="s">
        <v>7994</v>
      </c>
    </row>
    <row r="1947" spans="1:7" ht="15.6" x14ac:dyDescent="0.3">
      <c r="A1947" s="1" t="s">
        <v>421</v>
      </c>
      <c r="B1947" s="1" t="s">
        <v>4092</v>
      </c>
      <c r="C1947" s="1" t="s">
        <v>4383</v>
      </c>
      <c r="D1947" s="1" t="s">
        <v>5738</v>
      </c>
      <c r="F1947" s="1" t="s">
        <v>421</v>
      </c>
      <c r="G1947" s="1" t="s">
        <v>7995</v>
      </c>
    </row>
    <row r="1948" spans="1:7" ht="15.6" x14ac:dyDescent="0.3">
      <c r="A1948" s="1" t="s">
        <v>420</v>
      </c>
      <c r="B1948" s="1" t="s">
        <v>4093</v>
      </c>
      <c r="C1948" s="1" t="s">
        <v>4383</v>
      </c>
      <c r="D1948" s="1" t="s">
        <v>5785</v>
      </c>
      <c r="F1948" s="1" t="s">
        <v>420</v>
      </c>
      <c r="G1948" s="1" t="s">
        <v>7996</v>
      </c>
    </row>
    <row r="1949" spans="1:7" ht="15.6" x14ac:dyDescent="0.3">
      <c r="A1949" s="1" t="s">
        <v>419</v>
      </c>
      <c r="B1949" s="1" t="s">
        <v>4094</v>
      </c>
      <c r="C1949" s="1" t="s">
        <v>4383</v>
      </c>
      <c r="D1949" s="1" t="s">
        <v>5786</v>
      </c>
      <c r="F1949" s="1" t="s">
        <v>419</v>
      </c>
      <c r="G1949" s="1" t="s">
        <v>7997</v>
      </c>
    </row>
    <row r="1950" spans="1:7" ht="15.6" x14ac:dyDescent="0.3">
      <c r="A1950" s="1" t="s">
        <v>418</v>
      </c>
      <c r="B1950" s="1" t="s">
        <v>4095</v>
      </c>
      <c r="C1950" s="1" t="s">
        <v>4381</v>
      </c>
      <c r="D1950" s="1" t="s">
        <v>5787</v>
      </c>
      <c r="F1950" s="1" t="s">
        <v>418</v>
      </c>
      <c r="G1950" s="1" t="s">
        <v>7998</v>
      </c>
    </row>
    <row r="1951" spans="1:7" ht="15.6" x14ac:dyDescent="0.3">
      <c r="A1951" s="1" t="s">
        <v>417</v>
      </c>
      <c r="B1951" s="1" t="s">
        <v>3003</v>
      </c>
      <c r="C1951" s="1" t="s">
        <v>4383</v>
      </c>
      <c r="D1951" s="1" t="s">
        <v>4516</v>
      </c>
      <c r="F1951" s="1" t="s">
        <v>417</v>
      </c>
      <c r="G1951" s="1" t="s">
        <v>7999</v>
      </c>
    </row>
    <row r="1952" spans="1:7" ht="15.6" x14ac:dyDescent="0.3">
      <c r="A1952" s="1" t="s">
        <v>416</v>
      </c>
      <c r="B1952" s="1" t="s">
        <v>4096</v>
      </c>
      <c r="C1952" s="1" t="s">
        <v>4381</v>
      </c>
      <c r="D1952" s="1" t="s">
        <v>5788</v>
      </c>
      <c r="F1952" s="1" t="s">
        <v>416</v>
      </c>
      <c r="G1952" s="1" t="s">
        <v>8000</v>
      </c>
    </row>
    <row r="1953" spans="1:7" ht="15.6" x14ac:dyDescent="0.3">
      <c r="A1953" s="1" t="s">
        <v>415</v>
      </c>
      <c r="B1953" s="1" t="s">
        <v>5789</v>
      </c>
      <c r="C1953" s="1" t="s">
        <v>4383</v>
      </c>
      <c r="D1953" s="1" t="s">
        <v>5790</v>
      </c>
      <c r="F1953" s="1" t="s">
        <v>415</v>
      </c>
      <c r="G1953" s="1" t="s">
        <v>8001</v>
      </c>
    </row>
    <row r="1954" spans="1:7" ht="15.6" x14ac:dyDescent="0.3">
      <c r="A1954" s="1" t="s">
        <v>414</v>
      </c>
      <c r="B1954" s="1" t="s">
        <v>4097</v>
      </c>
      <c r="C1954" s="1" t="s">
        <v>4383</v>
      </c>
      <c r="D1954" s="1" t="s">
        <v>5791</v>
      </c>
      <c r="F1954" s="1" t="s">
        <v>414</v>
      </c>
      <c r="G1954" s="1" t="s">
        <v>8002</v>
      </c>
    </row>
    <row r="1955" spans="1:7" ht="15.6" x14ac:dyDescent="0.3">
      <c r="A1955" s="1" t="s">
        <v>413</v>
      </c>
      <c r="B1955" s="1" t="s">
        <v>4098</v>
      </c>
      <c r="C1955" s="1" t="s">
        <v>4381</v>
      </c>
      <c r="D1955" s="1" t="s">
        <v>5792</v>
      </c>
      <c r="F1955" s="1" t="s">
        <v>413</v>
      </c>
      <c r="G1955" s="1" t="s">
        <v>8003</v>
      </c>
    </row>
    <row r="1956" spans="1:7" ht="15.6" x14ac:dyDescent="0.3">
      <c r="A1956" s="1" t="s">
        <v>412</v>
      </c>
      <c r="B1956" s="1" t="s">
        <v>4099</v>
      </c>
      <c r="C1956" s="1" t="s">
        <v>4381</v>
      </c>
      <c r="D1956" s="1" t="s">
        <v>5793</v>
      </c>
      <c r="F1956" s="1" t="s">
        <v>412</v>
      </c>
      <c r="G1956" s="1" t="s">
        <v>8004</v>
      </c>
    </row>
    <row r="1957" spans="1:7" ht="15.6" x14ac:dyDescent="0.3">
      <c r="A1957" s="1" t="s">
        <v>411</v>
      </c>
      <c r="B1957" s="1" t="s">
        <v>4100</v>
      </c>
      <c r="C1957" s="1" t="s">
        <v>4381</v>
      </c>
      <c r="D1957" s="1" t="s">
        <v>5794</v>
      </c>
      <c r="F1957" s="1" t="s">
        <v>411</v>
      </c>
      <c r="G1957" s="1" t="s">
        <v>8005</v>
      </c>
    </row>
    <row r="1958" spans="1:7" ht="15.6" x14ac:dyDescent="0.3">
      <c r="A1958" s="1" t="s">
        <v>410</v>
      </c>
      <c r="B1958" s="1" t="s">
        <v>4101</v>
      </c>
      <c r="C1958" s="1" t="s">
        <v>4383</v>
      </c>
      <c r="D1958" s="1" t="s">
        <v>5795</v>
      </c>
      <c r="F1958" s="1" t="s">
        <v>410</v>
      </c>
      <c r="G1958" s="1" t="s">
        <v>8006</v>
      </c>
    </row>
    <row r="1959" spans="1:7" ht="15.6" x14ac:dyDescent="0.3">
      <c r="A1959" s="1" t="s">
        <v>409</v>
      </c>
      <c r="B1959" s="1" t="s">
        <v>2767</v>
      </c>
      <c r="C1959" s="1" t="s">
        <v>4381</v>
      </c>
      <c r="D1959" s="1" t="s">
        <v>4777</v>
      </c>
      <c r="F1959" s="1" t="s">
        <v>409</v>
      </c>
      <c r="G1959" s="1" t="s">
        <v>8007</v>
      </c>
    </row>
    <row r="1960" spans="1:7" ht="15.6" x14ac:dyDescent="0.3">
      <c r="A1960" s="1" t="s">
        <v>408</v>
      </c>
      <c r="B1960" s="1" t="s">
        <v>4102</v>
      </c>
      <c r="C1960" s="1" t="s">
        <v>4381</v>
      </c>
      <c r="D1960" s="1" t="s">
        <v>4416</v>
      </c>
      <c r="F1960" s="1" t="s">
        <v>408</v>
      </c>
      <c r="G1960" s="1" t="s">
        <v>8008</v>
      </c>
    </row>
    <row r="1961" spans="1:7" ht="15.6" x14ac:dyDescent="0.3">
      <c r="A1961" s="1" t="s">
        <v>407</v>
      </c>
      <c r="B1961" s="1" t="s">
        <v>2459</v>
      </c>
      <c r="C1961" s="1" t="s">
        <v>4381</v>
      </c>
      <c r="D1961" s="1" t="s">
        <v>4595</v>
      </c>
      <c r="F1961" s="1" t="s">
        <v>407</v>
      </c>
      <c r="G1961" s="1" t="s">
        <v>8009</v>
      </c>
    </row>
    <row r="1962" spans="1:7" ht="15.6" x14ac:dyDescent="0.3">
      <c r="A1962" s="1" t="s">
        <v>406</v>
      </c>
      <c r="B1962" s="1" t="s">
        <v>4103</v>
      </c>
      <c r="C1962" s="1" t="s">
        <v>4381</v>
      </c>
      <c r="D1962" s="1" t="s">
        <v>5796</v>
      </c>
      <c r="F1962" s="1" t="s">
        <v>406</v>
      </c>
      <c r="G1962" s="1" t="s">
        <v>8010</v>
      </c>
    </row>
    <row r="1963" spans="1:7" ht="15.6" x14ac:dyDescent="0.3">
      <c r="A1963" s="1" t="s">
        <v>405</v>
      </c>
      <c r="B1963" s="1" t="s">
        <v>3974</v>
      </c>
      <c r="C1963" s="1" t="s">
        <v>4383</v>
      </c>
      <c r="D1963" s="1" t="s">
        <v>4384</v>
      </c>
      <c r="F1963" s="1" t="s">
        <v>405</v>
      </c>
      <c r="G1963" s="1" t="s">
        <v>8011</v>
      </c>
    </row>
    <row r="1964" spans="1:7" ht="15.6" x14ac:dyDescent="0.3">
      <c r="A1964" s="1" t="s">
        <v>404</v>
      </c>
      <c r="B1964" s="1" t="s">
        <v>4104</v>
      </c>
      <c r="C1964" s="1" t="s">
        <v>4383</v>
      </c>
      <c r="D1964" s="1" t="s">
        <v>5797</v>
      </c>
      <c r="F1964" s="1" t="s">
        <v>404</v>
      </c>
      <c r="G1964" s="1" t="s">
        <v>8012</v>
      </c>
    </row>
    <row r="1965" spans="1:7" ht="15.6" x14ac:dyDescent="0.3">
      <c r="A1965" s="1" t="s">
        <v>403</v>
      </c>
      <c r="B1965" s="1" t="s">
        <v>2739</v>
      </c>
      <c r="C1965" s="1" t="s">
        <v>4383</v>
      </c>
      <c r="D1965" s="1" t="s">
        <v>5798</v>
      </c>
      <c r="F1965" s="1" t="s">
        <v>403</v>
      </c>
      <c r="G1965" s="1" t="s">
        <v>8013</v>
      </c>
    </row>
    <row r="1966" spans="1:7" ht="15.6" x14ac:dyDescent="0.3">
      <c r="A1966" s="1" t="s">
        <v>402</v>
      </c>
      <c r="B1966" s="1" t="s">
        <v>4105</v>
      </c>
      <c r="C1966" s="1" t="s">
        <v>4381</v>
      </c>
      <c r="D1966" s="1" t="s">
        <v>5799</v>
      </c>
      <c r="F1966" s="1" t="s">
        <v>402</v>
      </c>
      <c r="G1966" s="1" t="s">
        <v>8014</v>
      </c>
    </row>
    <row r="1967" spans="1:7" ht="15.6" x14ac:dyDescent="0.3">
      <c r="A1967" s="1" t="s">
        <v>401</v>
      </c>
      <c r="B1967" s="1" t="s">
        <v>2478</v>
      </c>
      <c r="C1967" s="1" t="s">
        <v>4383</v>
      </c>
      <c r="D1967" s="1" t="s">
        <v>5800</v>
      </c>
      <c r="F1967" s="1" t="s">
        <v>401</v>
      </c>
      <c r="G1967" s="1" t="s">
        <v>8015</v>
      </c>
    </row>
    <row r="1968" spans="1:7" ht="15.6" x14ac:dyDescent="0.3">
      <c r="A1968" s="1" t="s">
        <v>400</v>
      </c>
      <c r="B1968" s="1" t="s">
        <v>4106</v>
      </c>
      <c r="C1968" s="1" t="s">
        <v>4383</v>
      </c>
      <c r="D1968" s="1" t="s">
        <v>5801</v>
      </c>
      <c r="F1968" s="1" t="s">
        <v>400</v>
      </c>
      <c r="G1968" s="1" t="s">
        <v>8016</v>
      </c>
    </row>
    <row r="1969" spans="1:7" ht="15.6" x14ac:dyDescent="0.3">
      <c r="A1969" s="1" t="s">
        <v>399</v>
      </c>
      <c r="B1969" s="1" t="s">
        <v>3668</v>
      </c>
      <c r="C1969" s="1" t="s">
        <v>4383</v>
      </c>
      <c r="D1969" s="1" t="s">
        <v>5802</v>
      </c>
      <c r="F1969" s="1" t="s">
        <v>399</v>
      </c>
      <c r="G1969" s="1" t="s">
        <v>8017</v>
      </c>
    </row>
    <row r="1970" spans="1:7" ht="15.6" x14ac:dyDescent="0.3">
      <c r="A1970" s="1" t="s">
        <v>398</v>
      </c>
      <c r="B1970" s="1" t="s">
        <v>3460</v>
      </c>
      <c r="C1970" s="1" t="s">
        <v>4383</v>
      </c>
      <c r="D1970" s="1" t="s">
        <v>5803</v>
      </c>
      <c r="F1970" s="1" t="s">
        <v>398</v>
      </c>
      <c r="G1970" s="1" t="s">
        <v>8018</v>
      </c>
    </row>
    <row r="1971" spans="1:7" ht="15.6" x14ac:dyDescent="0.3">
      <c r="A1971" s="1" t="s">
        <v>397</v>
      </c>
      <c r="B1971" s="1" t="s">
        <v>4107</v>
      </c>
      <c r="C1971" s="1" t="s">
        <v>4804</v>
      </c>
      <c r="D1971" s="1" t="s">
        <v>5804</v>
      </c>
      <c r="F1971" s="1" t="s">
        <v>397</v>
      </c>
      <c r="G1971" s="1" t="s">
        <v>8019</v>
      </c>
    </row>
    <row r="1972" spans="1:7" ht="15.6" x14ac:dyDescent="0.3">
      <c r="A1972" s="1" t="s">
        <v>396</v>
      </c>
      <c r="B1972" s="1" t="s">
        <v>4108</v>
      </c>
      <c r="C1972" s="1" t="s">
        <v>4381</v>
      </c>
      <c r="D1972" s="1" t="s">
        <v>5805</v>
      </c>
      <c r="F1972" s="1" t="s">
        <v>396</v>
      </c>
      <c r="G1972" s="1" t="s">
        <v>8020</v>
      </c>
    </row>
    <row r="1973" spans="1:7" ht="15.6" x14ac:dyDescent="0.3">
      <c r="A1973" s="1" t="s">
        <v>395</v>
      </c>
      <c r="B1973" s="1" t="s">
        <v>4109</v>
      </c>
      <c r="C1973" s="1" t="s">
        <v>4383</v>
      </c>
      <c r="D1973" s="1" t="s">
        <v>4459</v>
      </c>
      <c r="F1973" s="1" t="s">
        <v>395</v>
      </c>
      <c r="G1973" s="1" t="s">
        <v>8021</v>
      </c>
    </row>
    <row r="1974" spans="1:7" ht="15.6" x14ac:dyDescent="0.3">
      <c r="A1974" s="1" t="s">
        <v>394</v>
      </c>
      <c r="B1974" s="1" t="s">
        <v>4110</v>
      </c>
      <c r="C1974" s="1" t="s">
        <v>4383</v>
      </c>
      <c r="D1974" s="1" t="s">
        <v>5806</v>
      </c>
      <c r="F1974" s="1" t="s">
        <v>394</v>
      </c>
      <c r="G1974" s="1" t="s">
        <v>8022</v>
      </c>
    </row>
    <row r="1975" spans="1:7" ht="15.6" x14ac:dyDescent="0.3">
      <c r="A1975" s="1" t="s">
        <v>393</v>
      </c>
      <c r="B1975" s="1" t="s">
        <v>4111</v>
      </c>
      <c r="C1975" s="1" t="s">
        <v>4381</v>
      </c>
      <c r="D1975" s="1" t="s">
        <v>5807</v>
      </c>
      <c r="F1975" s="1" t="s">
        <v>393</v>
      </c>
      <c r="G1975" s="1" t="s">
        <v>8023</v>
      </c>
    </row>
    <row r="1976" spans="1:7" ht="15.6" x14ac:dyDescent="0.3">
      <c r="A1976" s="1" t="s">
        <v>392</v>
      </c>
      <c r="B1976" s="1" t="s">
        <v>4112</v>
      </c>
      <c r="C1976" s="1" t="s">
        <v>4381</v>
      </c>
      <c r="D1976" s="1" t="s">
        <v>5808</v>
      </c>
      <c r="F1976" s="1" t="s">
        <v>392</v>
      </c>
      <c r="G1976" s="1" t="s">
        <v>8024</v>
      </c>
    </row>
    <row r="1977" spans="1:7" ht="15.6" x14ac:dyDescent="0.3">
      <c r="A1977" s="1" t="s">
        <v>391</v>
      </c>
      <c r="B1977" s="1" t="s">
        <v>4113</v>
      </c>
      <c r="C1977" s="1" t="s">
        <v>4381</v>
      </c>
      <c r="D1977" s="1" t="s">
        <v>5809</v>
      </c>
      <c r="F1977" s="1" t="s">
        <v>391</v>
      </c>
      <c r="G1977" s="1" t="s">
        <v>8025</v>
      </c>
    </row>
    <row r="1978" spans="1:7" ht="15.6" x14ac:dyDescent="0.3">
      <c r="A1978" s="1" t="s">
        <v>390</v>
      </c>
      <c r="B1978" s="1" t="s">
        <v>4114</v>
      </c>
      <c r="C1978" s="1" t="s">
        <v>4381</v>
      </c>
      <c r="D1978" s="1" t="s">
        <v>4439</v>
      </c>
      <c r="F1978" s="1" t="s">
        <v>390</v>
      </c>
      <c r="G1978" s="1" t="s">
        <v>8026</v>
      </c>
    </row>
    <row r="1979" spans="1:7" ht="15.6" x14ac:dyDescent="0.3">
      <c r="A1979" s="1" t="s">
        <v>389</v>
      </c>
      <c r="B1979" s="1" t="s">
        <v>2650</v>
      </c>
      <c r="C1979" s="1" t="s">
        <v>4381</v>
      </c>
      <c r="D1979" s="1" t="s">
        <v>5810</v>
      </c>
      <c r="F1979" s="1" t="s">
        <v>389</v>
      </c>
      <c r="G1979" s="1" t="s">
        <v>8027</v>
      </c>
    </row>
    <row r="1980" spans="1:7" ht="15.6" x14ac:dyDescent="0.3">
      <c r="A1980" s="1" t="s">
        <v>388</v>
      </c>
      <c r="B1980" s="1" t="s">
        <v>4115</v>
      </c>
      <c r="C1980" s="1" t="s">
        <v>4381</v>
      </c>
      <c r="D1980" s="1" t="s">
        <v>5811</v>
      </c>
      <c r="F1980" s="1" t="s">
        <v>388</v>
      </c>
      <c r="G1980" s="1" t="s">
        <v>8028</v>
      </c>
    </row>
    <row r="1981" spans="1:7" ht="15.6" x14ac:dyDescent="0.3">
      <c r="A1981" s="1" t="s">
        <v>387</v>
      </c>
      <c r="B1981" s="1" t="s">
        <v>4116</v>
      </c>
      <c r="C1981" s="1" t="s">
        <v>4381</v>
      </c>
      <c r="D1981" s="1" t="s">
        <v>5812</v>
      </c>
      <c r="F1981" s="1" t="s">
        <v>387</v>
      </c>
      <c r="G1981" s="1" t="s">
        <v>8029</v>
      </c>
    </row>
    <row r="1982" spans="1:7" ht="15.6" x14ac:dyDescent="0.3">
      <c r="A1982" s="1" t="s">
        <v>386</v>
      </c>
      <c r="B1982" s="1" t="s">
        <v>4117</v>
      </c>
      <c r="C1982" s="1" t="s">
        <v>4381</v>
      </c>
      <c r="D1982" s="1" t="s">
        <v>5813</v>
      </c>
      <c r="F1982" s="1" t="s">
        <v>386</v>
      </c>
      <c r="G1982" s="1" t="s">
        <v>8030</v>
      </c>
    </row>
    <row r="1983" spans="1:7" ht="15.6" x14ac:dyDescent="0.3">
      <c r="A1983" s="1" t="s">
        <v>385</v>
      </c>
      <c r="B1983" s="1" t="s">
        <v>4118</v>
      </c>
      <c r="C1983" s="1" t="s">
        <v>4381</v>
      </c>
      <c r="D1983" s="1" t="s">
        <v>5814</v>
      </c>
      <c r="F1983" s="1" t="s">
        <v>385</v>
      </c>
      <c r="G1983" s="1" t="s">
        <v>8031</v>
      </c>
    </row>
    <row r="1984" spans="1:7" ht="15.6" x14ac:dyDescent="0.3">
      <c r="A1984" s="1" t="s">
        <v>384</v>
      </c>
      <c r="B1984" s="1" t="s">
        <v>4119</v>
      </c>
      <c r="C1984" s="1" t="s">
        <v>4381</v>
      </c>
      <c r="D1984" s="1" t="s">
        <v>5815</v>
      </c>
      <c r="F1984" s="1" t="s">
        <v>384</v>
      </c>
      <c r="G1984" s="1" t="s">
        <v>8032</v>
      </c>
    </row>
    <row r="1985" spans="1:7" ht="15.6" x14ac:dyDescent="0.3">
      <c r="A1985" s="1" t="s">
        <v>383</v>
      </c>
      <c r="B1985" s="1" t="s">
        <v>4120</v>
      </c>
      <c r="C1985" s="1" t="s">
        <v>4383</v>
      </c>
      <c r="D1985" s="1" t="s">
        <v>5816</v>
      </c>
      <c r="F1985" s="1" t="s">
        <v>383</v>
      </c>
      <c r="G1985" s="1" t="s">
        <v>8033</v>
      </c>
    </row>
    <row r="1986" spans="1:7" ht="15.6" x14ac:dyDescent="0.3">
      <c r="A1986" s="1" t="s">
        <v>382</v>
      </c>
      <c r="B1986" s="1" t="s">
        <v>4121</v>
      </c>
      <c r="C1986" s="1" t="s">
        <v>4383</v>
      </c>
      <c r="D1986" s="1" t="s">
        <v>5189</v>
      </c>
      <c r="F1986" s="1" t="s">
        <v>382</v>
      </c>
      <c r="G1986" s="1" t="s">
        <v>8034</v>
      </c>
    </row>
    <row r="1987" spans="1:7" ht="15.6" x14ac:dyDescent="0.3">
      <c r="A1987" s="1" t="s">
        <v>381</v>
      </c>
      <c r="B1987" s="1" t="s">
        <v>4122</v>
      </c>
      <c r="C1987" s="1" t="s">
        <v>4383</v>
      </c>
      <c r="D1987" s="1" t="s">
        <v>4403</v>
      </c>
      <c r="F1987" s="1" t="s">
        <v>381</v>
      </c>
      <c r="G1987" s="1" t="s">
        <v>8035</v>
      </c>
    </row>
    <row r="1988" spans="1:7" ht="15.6" x14ac:dyDescent="0.3">
      <c r="A1988" s="1" t="s">
        <v>380</v>
      </c>
      <c r="B1988" s="1" t="s">
        <v>4123</v>
      </c>
      <c r="C1988" s="1" t="s">
        <v>4804</v>
      </c>
      <c r="D1988" s="1" t="s">
        <v>4688</v>
      </c>
      <c r="F1988" s="1" t="s">
        <v>380</v>
      </c>
      <c r="G1988" s="1" t="s">
        <v>8036</v>
      </c>
    </row>
    <row r="1989" spans="1:7" ht="15.6" x14ac:dyDescent="0.3">
      <c r="A1989" s="1" t="s">
        <v>379</v>
      </c>
      <c r="B1989" s="1" t="s">
        <v>4124</v>
      </c>
      <c r="C1989" s="1" t="s">
        <v>4383</v>
      </c>
      <c r="D1989" s="1" t="s">
        <v>5817</v>
      </c>
      <c r="F1989" s="1" t="s">
        <v>379</v>
      </c>
      <c r="G1989" s="1" t="s">
        <v>8037</v>
      </c>
    </row>
    <row r="1990" spans="1:7" ht="15.6" x14ac:dyDescent="0.3">
      <c r="A1990" s="1" t="s">
        <v>378</v>
      </c>
      <c r="B1990" s="1" t="s">
        <v>4125</v>
      </c>
      <c r="C1990" s="1" t="s">
        <v>4381</v>
      </c>
      <c r="D1990" s="1" t="s">
        <v>4463</v>
      </c>
      <c r="F1990" s="1" t="s">
        <v>378</v>
      </c>
      <c r="G1990" s="1" t="s">
        <v>8038</v>
      </c>
    </row>
    <row r="1991" spans="1:7" ht="15.6" x14ac:dyDescent="0.3">
      <c r="A1991" s="1" t="s">
        <v>377</v>
      </c>
      <c r="B1991" s="1" t="s">
        <v>4126</v>
      </c>
      <c r="C1991" s="1" t="s">
        <v>4383</v>
      </c>
      <c r="D1991" s="1" t="s">
        <v>5818</v>
      </c>
      <c r="F1991" s="1" t="s">
        <v>377</v>
      </c>
      <c r="G1991" s="1" t="s">
        <v>8039</v>
      </c>
    </row>
    <row r="1992" spans="1:7" ht="15.6" x14ac:dyDescent="0.3">
      <c r="A1992" s="1" t="s">
        <v>376</v>
      </c>
      <c r="B1992" s="1" t="s">
        <v>4127</v>
      </c>
      <c r="C1992" s="1" t="s">
        <v>4383</v>
      </c>
      <c r="D1992" s="1" t="s">
        <v>4936</v>
      </c>
      <c r="F1992" s="1" t="s">
        <v>376</v>
      </c>
      <c r="G1992" s="1" t="s">
        <v>8040</v>
      </c>
    </row>
    <row r="1993" spans="1:7" ht="15.6" x14ac:dyDescent="0.3">
      <c r="A1993" s="1" t="s">
        <v>375</v>
      </c>
      <c r="B1993" s="1" t="s">
        <v>4128</v>
      </c>
      <c r="C1993" s="1" t="s">
        <v>4383</v>
      </c>
      <c r="D1993" s="1" t="s">
        <v>5819</v>
      </c>
      <c r="F1993" s="1" t="s">
        <v>375</v>
      </c>
      <c r="G1993" s="1" t="s">
        <v>8041</v>
      </c>
    </row>
    <row r="1994" spans="1:7" ht="15.6" x14ac:dyDescent="0.3">
      <c r="A1994" s="1" t="s">
        <v>374</v>
      </c>
      <c r="B1994" s="1" t="s">
        <v>4129</v>
      </c>
      <c r="C1994" s="1" t="s">
        <v>4383</v>
      </c>
      <c r="D1994" s="1" t="s">
        <v>5820</v>
      </c>
      <c r="F1994" s="1" t="s">
        <v>374</v>
      </c>
      <c r="G1994" s="1" t="s">
        <v>8042</v>
      </c>
    </row>
    <row r="1995" spans="1:7" ht="15.6" x14ac:dyDescent="0.3">
      <c r="A1995" s="1" t="s">
        <v>373</v>
      </c>
      <c r="B1995" s="1" t="s">
        <v>4130</v>
      </c>
      <c r="C1995" s="1" t="s">
        <v>4381</v>
      </c>
      <c r="D1995" s="1" t="s">
        <v>5525</v>
      </c>
      <c r="F1995" s="1" t="s">
        <v>373</v>
      </c>
      <c r="G1995" s="1" t="s">
        <v>8043</v>
      </c>
    </row>
    <row r="1996" spans="1:7" ht="15.6" x14ac:dyDescent="0.3">
      <c r="A1996" s="1" t="s">
        <v>372</v>
      </c>
      <c r="B1996" s="1" t="s">
        <v>4131</v>
      </c>
      <c r="C1996" s="1" t="s">
        <v>4381</v>
      </c>
      <c r="D1996" s="1" t="s">
        <v>5821</v>
      </c>
      <c r="F1996" s="1" t="s">
        <v>372</v>
      </c>
      <c r="G1996" s="1" t="s">
        <v>8044</v>
      </c>
    </row>
    <row r="1997" spans="1:7" ht="15.6" x14ac:dyDescent="0.3">
      <c r="A1997" s="1" t="s">
        <v>371</v>
      </c>
      <c r="B1997" s="1" t="s">
        <v>2808</v>
      </c>
      <c r="C1997" s="1" t="s">
        <v>4381</v>
      </c>
      <c r="D1997" s="1" t="s">
        <v>5822</v>
      </c>
      <c r="F1997" s="1" t="s">
        <v>371</v>
      </c>
      <c r="G1997" s="1" t="s">
        <v>8045</v>
      </c>
    </row>
    <row r="1998" spans="1:7" ht="15.6" x14ac:dyDescent="0.3">
      <c r="A1998" s="1" t="s">
        <v>370</v>
      </c>
      <c r="B1998" s="1" t="s">
        <v>2526</v>
      </c>
      <c r="C1998" s="1" t="s">
        <v>4381</v>
      </c>
      <c r="D1998" s="1" t="s">
        <v>4616</v>
      </c>
      <c r="F1998" s="1" t="s">
        <v>370</v>
      </c>
      <c r="G1998" s="1" t="s">
        <v>8046</v>
      </c>
    </row>
    <row r="1999" spans="1:7" ht="15.6" x14ac:dyDescent="0.3">
      <c r="A1999" s="1" t="s">
        <v>369</v>
      </c>
      <c r="B1999" s="1" t="s">
        <v>4132</v>
      </c>
      <c r="C1999" s="1" t="s">
        <v>4381</v>
      </c>
      <c r="D1999" s="1" t="s">
        <v>5823</v>
      </c>
      <c r="F1999" s="1" t="s">
        <v>369</v>
      </c>
      <c r="G1999" s="1" t="s">
        <v>8047</v>
      </c>
    </row>
    <row r="2000" spans="1:7" ht="15.6" x14ac:dyDescent="0.3">
      <c r="A2000" s="1" t="s">
        <v>368</v>
      </c>
      <c r="B2000" s="1" t="s">
        <v>2725</v>
      </c>
      <c r="C2000" s="1" t="s">
        <v>4381</v>
      </c>
      <c r="D2000" s="1" t="s">
        <v>4785</v>
      </c>
      <c r="F2000" s="1" t="s">
        <v>368</v>
      </c>
      <c r="G2000" s="1" t="s">
        <v>8048</v>
      </c>
    </row>
    <row r="2001" spans="1:7" ht="15.6" x14ac:dyDescent="0.3">
      <c r="A2001" s="1" t="s">
        <v>367</v>
      </c>
      <c r="B2001" s="1" t="s">
        <v>4133</v>
      </c>
      <c r="C2001" s="1" t="s">
        <v>4381</v>
      </c>
      <c r="D2001" s="1" t="s">
        <v>5824</v>
      </c>
      <c r="F2001" s="1" t="s">
        <v>367</v>
      </c>
      <c r="G2001" s="1" t="s">
        <v>8049</v>
      </c>
    </row>
    <row r="2002" spans="1:7" ht="15.6" x14ac:dyDescent="0.3">
      <c r="A2002" s="1" t="s">
        <v>366</v>
      </c>
      <c r="B2002" s="1" t="s">
        <v>4134</v>
      </c>
      <c r="C2002" s="1" t="s">
        <v>4383</v>
      </c>
      <c r="D2002" s="1" t="s">
        <v>5825</v>
      </c>
      <c r="F2002" s="1" t="s">
        <v>366</v>
      </c>
      <c r="G2002" s="1" t="s">
        <v>8050</v>
      </c>
    </row>
    <row r="2003" spans="1:7" ht="15.6" x14ac:dyDescent="0.3">
      <c r="A2003" s="1" t="s">
        <v>365</v>
      </c>
      <c r="B2003" s="1" t="s">
        <v>4135</v>
      </c>
      <c r="C2003" s="1" t="s">
        <v>4381</v>
      </c>
      <c r="D2003" s="1" t="s">
        <v>5826</v>
      </c>
      <c r="F2003" s="1" t="s">
        <v>365</v>
      </c>
      <c r="G2003" s="1" t="s">
        <v>8051</v>
      </c>
    </row>
    <row r="2004" spans="1:7" ht="15.6" x14ac:dyDescent="0.3">
      <c r="A2004" s="1" t="s">
        <v>364</v>
      </c>
      <c r="B2004" s="1" t="s">
        <v>4136</v>
      </c>
      <c r="C2004" s="1" t="s">
        <v>4381</v>
      </c>
      <c r="D2004" s="1" t="s">
        <v>4808</v>
      </c>
      <c r="F2004" s="1" t="s">
        <v>364</v>
      </c>
      <c r="G2004" s="1" t="s">
        <v>8052</v>
      </c>
    </row>
    <row r="2005" spans="1:7" ht="15.6" x14ac:dyDescent="0.3">
      <c r="A2005" s="1" t="s">
        <v>363</v>
      </c>
      <c r="B2005" s="1" t="s">
        <v>4137</v>
      </c>
      <c r="C2005" s="1" t="s">
        <v>4381</v>
      </c>
      <c r="D2005" s="1" t="s">
        <v>5827</v>
      </c>
      <c r="F2005" s="1" t="s">
        <v>363</v>
      </c>
      <c r="G2005" s="1" t="s">
        <v>8053</v>
      </c>
    </row>
    <row r="2006" spans="1:7" ht="15.6" x14ac:dyDescent="0.3">
      <c r="A2006" s="1" t="s">
        <v>362</v>
      </c>
      <c r="B2006" s="1" t="s">
        <v>3602</v>
      </c>
      <c r="C2006" s="1" t="s">
        <v>4381</v>
      </c>
      <c r="D2006" s="1" t="s">
        <v>5828</v>
      </c>
      <c r="F2006" s="1" t="s">
        <v>362</v>
      </c>
      <c r="G2006" s="1" t="s">
        <v>8054</v>
      </c>
    </row>
    <row r="2007" spans="1:7" ht="15.6" x14ac:dyDescent="0.3">
      <c r="A2007" s="1" t="s">
        <v>361</v>
      </c>
      <c r="B2007" s="1" t="s">
        <v>4138</v>
      </c>
      <c r="C2007" s="1" t="s">
        <v>4381</v>
      </c>
      <c r="D2007" s="1" t="s">
        <v>4446</v>
      </c>
      <c r="F2007" s="1" t="s">
        <v>361</v>
      </c>
      <c r="G2007" s="1" t="s">
        <v>8055</v>
      </c>
    </row>
    <row r="2008" spans="1:7" ht="15.6" x14ac:dyDescent="0.3">
      <c r="A2008" s="1" t="s">
        <v>360</v>
      </c>
      <c r="B2008" s="1" t="s">
        <v>2734</v>
      </c>
      <c r="C2008" s="1" t="s">
        <v>4804</v>
      </c>
      <c r="D2008" s="1" t="s">
        <v>5829</v>
      </c>
      <c r="F2008" s="1" t="s">
        <v>360</v>
      </c>
      <c r="G2008" s="1" t="s">
        <v>8056</v>
      </c>
    </row>
    <row r="2009" spans="1:7" ht="15.6" x14ac:dyDescent="0.3">
      <c r="A2009" s="1" t="s">
        <v>359</v>
      </c>
      <c r="B2009" s="1" t="s">
        <v>4139</v>
      </c>
      <c r="C2009" s="1" t="s">
        <v>4381</v>
      </c>
      <c r="D2009" s="1" t="s">
        <v>5830</v>
      </c>
      <c r="F2009" s="1" t="s">
        <v>359</v>
      </c>
      <c r="G2009" s="1" t="s">
        <v>8057</v>
      </c>
    </row>
    <row r="2010" spans="1:7" ht="15.6" x14ac:dyDescent="0.3">
      <c r="A2010" s="1" t="s">
        <v>358</v>
      </c>
      <c r="B2010" s="1" t="s">
        <v>4140</v>
      </c>
      <c r="C2010" s="1" t="s">
        <v>4383</v>
      </c>
      <c r="D2010" s="1" t="s">
        <v>5831</v>
      </c>
      <c r="F2010" s="1" t="s">
        <v>358</v>
      </c>
      <c r="G2010" s="1" t="s">
        <v>8058</v>
      </c>
    </row>
    <row r="2011" spans="1:7" ht="15.6" x14ac:dyDescent="0.3">
      <c r="A2011" s="1" t="s">
        <v>357</v>
      </c>
      <c r="B2011" s="1" t="s">
        <v>4141</v>
      </c>
      <c r="C2011" s="1" t="s">
        <v>4383</v>
      </c>
      <c r="D2011" s="1" t="s">
        <v>4727</v>
      </c>
      <c r="F2011" s="1" t="s">
        <v>357</v>
      </c>
      <c r="G2011" s="1" t="s">
        <v>8059</v>
      </c>
    </row>
    <row r="2012" spans="1:7" ht="15.6" x14ac:dyDescent="0.3">
      <c r="A2012" s="1" t="s">
        <v>356</v>
      </c>
      <c r="B2012" s="1" t="s">
        <v>4142</v>
      </c>
      <c r="C2012" s="1" t="s">
        <v>4383</v>
      </c>
      <c r="D2012" s="1" t="s">
        <v>4642</v>
      </c>
      <c r="F2012" s="1" t="s">
        <v>356</v>
      </c>
      <c r="G2012" s="1" t="s">
        <v>8060</v>
      </c>
    </row>
    <row r="2013" spans="1:7" ht="15.6" x14ac:dyDescent="0.3">
      <c r="A2013" s="1" t="s">
        <v>354</v>
      </c>
      <c r="B2013" s="1" t="s">
        <v>4143</v>
      </c>
      <c r="C2013" s="1" t="s">
        <v>4383</v>
      </c>
      <c r="D2013" s="1" t="s">
        <v>4575</v>
      </c>
      <c r="F2013" s="1" t="s">
        <v>354</v>
      </c>
      <c r="G2013" s="1" t="s">
        <v>8061</v>
      </c>
    </row>
    <row r="2014" spans="1:7" ht="15.6" x14ac:dyDescent="0.3">
      <c r="A2014" s="1" t="s">
        <v>353</v>
      </c>
      <c r="B2014" s="1" t="s">
        <v>3383</v>
      </c>
      <c r="C2014" s="1" t="s">
        <v>4381</v>
      </c>
      <c r="D2014" s="1" t="s">
        <v>5832</v>
      </c>
      <c r="F2014" s="1" t="s">
        <v>353</v>
      </c>
      <c r="G2014" s="1" t="s">
        <v>8062</v>
      </c>
    </row>
    <row r="2015" spans="1:7" ht="15.6" x14ac:dyDescent="0.3">
      <c r="A2015" s="1" t="s">
        <v>352</v>
      </c>
      <c r="B2015" s="1" t="s">
        <v>4144</v>
      </c>
      <c r="C2015" s="1" t="s">
        <v>4383</v>
      </c>
      <c r="D2015" s="1" t="s">
        <v>5833</v>
      </c>
      <c r="F2015" s="1" t="s">
        <v>352</v>
      </c>
      <c r="G2015" s="1" t="s">
        <v>8063</v>
      </c>
    </row>
    <row r="2016" spans="1:7" ht="15.6" x14ac:dyDescent="0.3">
      <c r="A2016" s="1" t="s">
        <v>351</v>
      </c>
      <c r="B2016" s="1" t="s">
        <v>4145</v>
      </c>
      <c r="C2016" s="1" t="s">
        <v>4381</v>
      </c>
      <c r="D2016" s="1" t="s">
        <v>5834</v>
      </c>
      <c r="F2016" s="1" t="s">
        <v>351</v>
      </c>
      <c r="G2016" s="1" t="s">
        <v>8064</v>
      </c>
    </row>
    <row r="2017" spans="1:7" ht="15.6" x14ac:dyDescent="0.3">
      <c r="A2017" s="1" t="s">
        <v>350</v>
      </c>
      <c r="B2017" s="1" t="s">
        <v>4146</v>
      </c>
      <c r="C2017" s="1" t="s">
        <v>4383</v>
      </c>
      <c r="D2017" s="1" t="s">
        <v>5786</v>
      </c>
      <c r="F2017" s="1" t="s">
        <v>350</v>
      </c>
      <c r="G2017" s="1" t="s">
        <v>8065</v>
      </c>
    </row>
    <row r="2018" spans="1:7" ht="15.6" x14ac:dyDescent="0.3">
      <c r="A2018" s="1" t="s">
        <v>349</v>
      </c>
      <c r="B2018" s="1" t="s">
        <v>4147</v>
      </c>
      <c r="C2018" s="1" t="s">
        <v>4381</v>
      </c>
      <c r="D2018" s="1" t="s">
        <v>5835</v>
      </c>
      <c r="F2018" s="1" t="s">
        <v>349</v>
      </c>
      <c r="G2018" s="1" t="s">
        <v>8066</v>
      </c>
    </row>
    <row r="2019" spans="1:7" ht="15.6" x14ac:dyDescent="0.3">
      <c r="A2019" s="1" t="s">
        <v>348</v>
      </c>
      <c r="B2019" s="1" t="s">
        <v>4148</v>
      </c>
      <c r="C2019" s="1" t="s">
        <v>4381</v>
      </c>
      <c r="D2019" s="1" t="s">
        <v>4446</v>
      </c>
      <c r="F2019" s="1" t="s">
        <v>348</v>
      </c>
      <c r="G2019" s="1" t="s">
        <v>8067</v>
      </c>
    </row>
    <row r="2020" spans="1:7" ht="15.6" x14ac:dyDescent="0.3">
      <c r="A2020" s="1" t="s">
        <v>347</v>
      </c>
      <c r="B2020" s="1" t="s">
        <v>2489</v>
      </c>
      <c r="C2020" s="1" t="s">
        <v>4381</v>
      </c>
      <c r="D2020" s="1" t="s">
        <v>5836</v>
      </c>
      <c r="F2020" s="1" t="s">
        <v>347</v>
      </c>
      <c r="G2020" s="1" t="s">
        <v>8068</v>
      </c>
    </row>
    <row r="2021" spans="1:7" ht="15.6" x14ac:dyDescent="0.3">
      <c r="A2021" s="1" t="s">
        <v>346</v>
      </c>
      <c r="B2021" s="1" t="s">
        <v>4149</v>
      </c>
      <c r="C2021" s="1" t="s">
        <v>4383</v>
      </c>
      <c r="D2021" s="1" t="s">
        <v>5837</v>
      </c>
      <c r="F2021" s="1" t="s">
        <v>346</v>
      </c>
      <c r="G2021" s="1" t="s">
        <v>8069</v>
      </c>
    </row>
    <row r="2022" spans="1:7" ht="15.6" x14ac:dyDescent="0.3">
      <c r="A2022" s="1" t="s">
        <v>345</v>
      </c>
      <c r="B2022" s="1" t="s">
        <v>2658</v>
      </c>
      <c r="C2022" s="1" t="s">
        <v>4383</v>
      </c>
      <c r="D2022" s="1" t="s">
        <v>5690</v>
      </c>
      <c r="F2022" s="1" t="s">
        <v>345</v>
      </c>
      <c r="G2022" s="1" t="s">
        <v>8070</v>
      </c>
    </row>
    <row r="2023" spans="1:7" ht="15.6" x14ac:dyDescent="0.3">
      <c r="A2023" s="1" t="s">
        <v>344</v>
      </c>
      <c r="B2023" s="1" t="s">
        <v>4150</v>
      </c>
      <c r="C2023" s="1" t="s">
        <v>4381</v>
      </c>
      <c r="D2023" s="1" t="s">
        <v>5838</v>
      </c>
      <c r="F2023" s="1" t="s">
        <v>344</v>
      </c>
      <c r="G2023" s="1" t="s">
        <v>8071</v>
      </c>
    </row>
    <row r="2024" spans="1:7" ht="15.6" x14ac:dyDescent="0.3">
      <c r="A2024" s="1" t="s">
        <v>343</v>
      </c>
      <c r="B2024" s="1" t="s">
        <v>4151</v>
      </c>
      <c r="C2024" s="1" t="s">
        <v>4383</v>
      </c>
      <c r="D2024" s="1" t="s">
        <v>5839</v>
      </c>
      <c r="F2024" s="1" t="s">
        <v>343</v>
      </c>
      <c r="G2024" s="1" t="s">
        <v>8072</v>
      </c>
    </row>
    <row r="2025" spans="1:7" ht="15.6" x14ac:dyDescent="0.3">
      <c r="A2025" s="1" t="s">
        <v>342</v>
      </c>
      <c r="B2025" s="1" t="s">
        <v>4152</v>
      </c>
      <c r="C2025" s="1" t="s">
        <v>4381</v>
      </c>
      <c r="D2025" s="1" t="s">
        <v>5840</v>
      </c>
      <c r="F2025" s="1" t="s">
        <v>342</v>
      </c>
      <c r="G2025" s="1" t="s">
        <v>8073</v>
      </c>
    </row>
    <row r="2026" spans="1:7" ht="15.6" x14ac:dyDescent="0.3">
      <c r="A2026" s="1" t="s">
        <v>341</v>
      </c>
      <c r="B2026" s="1" t="s">
        <v>4153</v>
      </c>
      <c r="C2026" s="1" t="s">
        <v>4381</v>
      </c>
      <c r="D2026" s="1" t="s">
        <v>5841</v>
      </c>
      <c r="F2026" s="1" t="s">
        <v>341</v>
      </c>
      <c r="G2026" s="1" t="s">
        <v>8074</v>
      </c>
    </row>
    <row r="2027" spans="1:7" ht="15.6" x14ac:dyDescent="0.3">
      <c r="A2027" s="1" t="s">
        <v>340</v>
      </c>
      <c r="B2027" s="1" t="s">
        <v>4154</v>
      </c>
      <c r="C2027" s="1" t="s">
        <v>4383</v>
      </c>
      <c r="D2027" s="1" t="s">
        <v>5842</v>
      </c>
      <c r="F2027" s="1" t="s">
        <v>340</v>
      </c>
      <c r="G2027" s="1" t="s">
        <v>8075</v>
      </c>
    </row>
    <row r="2028" spans="1:7" ht="15.6" x14ac:dyDescent="0.3">
      <c r="A2028" s="1" t="s">
        <v>339</v>
      </c>
      <c r="B2028" s="1" t="s">
        <v>3824</v>
      </c>
      <c r="C2028" s="1" t="s">
        <v>4381</v>
      </c>
      <c r="D2028" s="1" t="s">
        <v>5843</v>
      </c>
      <c r="F2028" s="1" t="s">
        <v>339</v>
      </c>
      <c r="G2028" s="1" t="s">
        <v>8076</v>
      </c>
    </row>
    <row r="2029" spans="1:7" ht="15.6" x14ac:dyDescent="0.3">
      <c r="A2029" s="1" t="s">
        <v>338</v>
      </c>
      <c r="B2029" s="1" t="s">
        <v>4155</v>
      </c>
      <c r="C2029" s="1" t="s">
        <v>4383</v>
      </c>
      <c r="D2029" s="1" t="s">
        <v>5844</v>
      </c>
      <c r="F2029" s="1" t="s">
        <v>338</v>
      </c>
      <c r="G2029" s="1" t="s">
        <v>8077</v>
      </c>
    </row>
    <row r="2030" spans="1:7" ht="15.6" x14ac:dyDescent="0.3">
      <c r="A2030" s="1" t="s">
        <v>337</v>
      </c>
      <c r="B2030" s="1" t="s">
        <v>4156</v>
      </c>
      <c r="C2030" s="1" t="s">
        <v>4383</v>
      </c>
      <c r="D2030" s="1" t="s">
        <v>4447</v>
      </c>
      <c r="F2030" s="1" t="s">
        <v>337</v>
      </c>
      <c r="G2030" s="1" t="s">
        <v>8078</v>
      </c>
    </row>
    <row r="2031" spans="1:7" ht="15.6" x14ac:dyDescent="0.3">
      <c r="A2031" s="1" t="s">
        <v>336</v>
      </c>
      <c r="B2031" s="1" t="s">
        <v>4157</v>
      </c>
      <c r="C2031" s="1" t="s">
        <v>4381</v>
      </c>
      <c r="D2031" s="1" t="s">
        <v>5845</v>
      </c>
      <c r="F2031" s="1" t="s">
        <v>336</v>
      </c>
      <c r="G2031" s="1" t="s">
        <v>8079</v>
      </c>
    </row>
    <row r="2032" spans="1:7" ht="15.6" x14ac:dyDescent="0.3">
      <c r="A2032" s="1" t="s">
        <v>335</v>
      </c>
      <c r="B2032" s="1" t="s">
        <v>4158</v>
      </c>
      <c r="C2032" s="1" t="s">
        <v>4381</v>
      </c>
      <c r="D2032" s="1" t="s">
        <v>5846</v>
      </c>
      <c r="F2032" s="1" t="s">
        <v>335</v>
      </c>
      <c r="G2032" s="1" t="s">
        <v>8080</v>
      </c>
    </row>
    <row r="2033" spans="1:7" ht="15.6" x14ac:dyDescent="0.3">
      <c r="A2033" s="1" t="s">
        <v>334</v>
      </c>
      <c r="B2033" s="1" t="s">
        <v>3117</v>
      </c>
      <c r="C2033" s="1" t="s">
        <v>4383</v>
      </c>
      <c r="D2033" s="1" t="s">
        <v>5847</v>
      </c>
      <c r="F2033" s="1" t="s">
        <v>334</v>
      </c>
      <c r="G2033" s="1" t="s">
        <v>8081</v>
      </c>
    </row>
    <row r="2034" spans="1:7" ht="15.6" x14ac:dyDescent="0.3">
      <c r="A2034" s="1" t="s">
        <v>333</v>
      </c>
      <c r="B2034" s="1" t="s">
        <v>4159</v>
      </c>
      <c r="C2034" s="1" t="s">
        <v>4383</v>
      </c>
      <c r="D2034" s="1" t="s">
        <v>5848</v>
      </c>
      <c r="F2034" s="1" t="s">
        <v>333</v>
      </c>
      <c r="G2034" s="1" t="s">
        <v>8082</v>
      </c>
    </row>
    <row r="2035" spans="1:7" ht="15.6" x14ac:dyDescent="0.3">
      <c r="A2035" s="1" t="s">
        <v>332</v>
      </c>
      <c r="B2035" s="1" t="s">
        <v>4160</v>
      </c>
      <c r="C2035" s="1" t="s">
        <v>4383</v>
      </c>
      <c r="D2035" s="1" t="s">
        <v>5169</v>
      </c>
      <c r="F2035" s="1" t="s">
        <v>332</v>
      </c>
      <c r="G2035" s="1" t="s">
        <v>8083</v>
      </c>
    </row>
    <row r="2036" spans="1:7" ht="15.6" x14ac:dyDescent="0.3">
      <c r="A2036" s="1" t="s">
        <v>331</v>
      </c>
      <c r="B2036" s="1" t="s">
        <v>4161</v>
      </c>
      <c r="C2036" s="1" t="s">
        <v>4381</v>
      </c>
      <c r="D2036" s="1" t="s">
        <v>5849</v>
      </c>
      <c r="F2036" s="1" t="s">
        <v>331</v>
      </c>
      <c r="G2036" s="1" t="s">
        <v>8084</v>
      </c>
    </row>
    <row r="2037" spans="1:7" ht="15.6" x14ac:dyDescent="0.3">
      <c r="A2037" s="1" t="s">
        <v>330</v>
      </c>
      <c r="B2037" s="1" t="s">
        <v>4162</v>
      </c>
      <c r="C2037" s="1" t="s">
        <v>4381</v>
      </c>
      <c r="D2037" s="1" t="s">
        <v>5850</v>
      </c>
      <c r="F2037" s="1" t="s">
        <v>330</v>
      </c>
      <c r="G2037" s="1" t="s">
        <v>8085</v>
      </c>
    </row>
    <row r="2038" spans="1:7" ht="15.6" x14ac:dyDescent="0.3">
      <c r="A2038" s="1" t="s">
        <v>329</v>
      </c>
      <c r="B2038" s="1" t="s">
        <v>4163</v>
      </c>
      <c r="C2038" s="1" t="s">
        <v>4381</v>
      </c>
      <c r="D2038" s="1" t="s">
        <v>5012</v>
      </c>
      <c r="F2038" s="1" t="s">
        <v>329</v>
      </c>
      <c r="G2038" s="1" t="s">
        <v>8086</v>
      </c>
    </row>
    <row r="2039" spans="1:7" ht="15.6" x14ac:dyDescent="0.3">
      <c r="A2039" s="1" t="s">
        <v>328</v>
      </c>
      <c r="B2039" s="1" t="s">
        <v>4164</v>
      </c>
      <c r="C2039" s="1" t="s">
        <v>4381</v>
      </c>
      <c r="D2039" s="1" t="s">
        <v>4611</v>
      </c>
      <c r="F2039" s="1" t="s">
        <v>328</v>
      </c>
      <c r="G2039" s="1" t="s">
        <v>8087</v>
      </c>
    </row>
    <row r="2040" spans="1:7" ht="15.6" x14ac:dyDescent="0.3">
      <c r="A2040" s="1" t="s">
        <v>327</v>
      </c>
      <c r="B2040" s="1" t="s">
        <v>2493</v>
      </c>
      <c r="C2040" s="1" t="s">
        <v>4383</v>
      </c>
      <c r="D2040" s="1" t="s">
        <v>5690</v>
      </c>
      <c r="F2040" s="1" t="s">
        <v>327</v>
      </c>
      <c r="G2040" s="1" t="s">
        <v>8088</v>
      </c>
    </row>
    <row r="2041" spans="1:7" ht="15.6" x14ac:dyDescent="0.3">
      <c r="A2041" s="1" t="s">
        <v>326</v>
      </c>
      <c r="B2041" s="1" t="s">
        <v>4165</v>
      </c>
      <c r="C2041" s="1" t="s">
        <v>4381</v>
      </c>
      <c r="D2041" s="1" t="s">
        <v>5851</v>
      </c>
      <c r="F2041" s="1" t="s">
        <v>326</v>
      </c>
      <c r="G2041" s="1" t="s">
        <v>8089</v>
      </c>
    </row>
    <row r="2042" spans="1:7" ht="15.6" x14ac:dyDescent="0.3">
      <c r="A2042" s="1" t="s">
        <v>325</v>
      </c>
      <c r="B2042" s="1" t="s">
        <v>2471</v>
      </c>
      <c r="C2042" s="1" t="s">
        <v>4383</v>
      </c>
      <c r="D2042" s="1" t="s">
        <v>5119</v>
      </c>
      <c r="F2042" s="1" t="s">
        <v>325</v>
      </c>
      <c r="G2042" s="1" t="s">
        <v>8090</v>
      </c>
    </row>
    <row r="2043" spans="1:7" ht="15.6" x14ac:dyDescent="0.3">
      <c r="A2043" s="1" t="s">
        <v>324</v>
      </c>
      <c r="B2043" s="1" t="s">
        <v>4166</v>
      </c>
      <c r="C2043" s="1" t="s">
        <v>4383</v>
      </c>
      <c r="D2043" s="1" t="s">
        <v>5852</v>
      </c>
      <c r="F2043" s="1" t="s">
        <v>324</v>
      </c>
      <c r="G2043" s="1" t="s">
        <v>8091</v>
      </c>
    </row>
    <row r="2044" spans="1:7" ht="15.6" x14ac:dyDescent="0.3">
      <c r="A2044" s="1" t="s">
        <v>323</v>
      </c>
      <c r="B2044" s="1" t="s">
        <v>4167</v>
      </c>
      <c r="C2044" s="1" t="s">
        <v>4383</v>
      </c>
      <c r="D2044" s="1" t="s">
        <v>5853</v>
      </c>
      <c r="F2044" s="1" t="s">
        <v>323</v>
      </c>
      <c r="G2044" s="1" t="s">
        <v>8092</v>
      </c>
    </row>
    <row r="2045" spans="1:7" ht="15.6" x14ac:dyDescent="0.3">
      <c r="A2045" s="1" t="s">
        <v>322</v>
      </c>
      <c r="B2045" s="1" t="s">
        <v>4168</v>
      </c>
      <c r="C2045" s="1" t="s">
        <v>4381</v>
      </c>
      <c r="D2045" s="1" t="s">
        <v>5854</v>
      </c>
      <c r="F2045" s="1" t="s">
        <v>322</v>
      </c>
      <c r="G2045" s="1" t="s">
        <v>8093</v>
      </c>
    </row>
    <row r="2046" spans="1:7" ht="15.6" x14ac:dyDescent="0.3">
      <c r="A2046" s="1" t="s">
        <v>321</v>
      </c>
      <c r="B2046" s="1" t="s">
        <v>4169</v>
      </c>
      <c r="C2046" s="1" t="s">
        <v>4381</v>
      </c>
      <c r="D2046" s="1" t="s">
        <v>5855</v>
      </c>
      <c r="F2046" s="1" t="s">
        <v>321</v>
      </c>
      <c r="G2046" s="1" t="s">
        <v>8094</v>
      </c>
    </row>
    <row r="2047" spans="1:7" ht="15.6" x14ac:dyDescent="0.3">
      <c r="A2047" s="1" t="s">
        <v>320</v>
      </c>
      <c r="B2047" s="1" t="s">
        <v>4170</v>
      </c>
      <c r="C2047" s="1" t="s">
        <v>4381</v>
      </c>
      <c r="D2047" s="1" t="s">
        <v>5856</v>
      </c>
      <c r="F2047" s="1" t="s">
        <v>320</v>
      </c>
      <c r="G2047" s="1" t="s">
        <v>8095</v>
      </c>
    </row>
    <row r="2048" spans="1:7" ht="15.6" x14ac:dyDescent="0.3">
      <c r="A2048" s="1" t="s">
        <v>319</v>
      </c>
      <c r="B2048" s="1" t="s">
        <v>2497</v>
      </c>
      <c r="C2048" s="1" t="s">
        <v>4381</v>
      </c>
      <c r="D2048" s="1" t="s">
        <v>4460</v>
      </c>
      <c r="F2048" s="1" t="s">
        <v>319</v>
      </c>
      <c r="G2048" s="1" t="s">
        <v>8096</v>
      </c>
    </row>
    <row r="2049" spans="1:7" ht="15.6" x14ac:dyDescent="0.3">
      <c r="A2049" s="1" t="s">
        <v>318</v>
      </c>
      <c r="B2049" s="1" t="s">
        <v>4171</v>
      </c>
      <c r="C2049" s="1" t="s">
        <v>4381</v>
      </c>
      <c r="D2049" s="1" t="s">
        <v>5857</v>
      </c>
      <c r="F2049" s="1" t="s">
        <v>318</v>
      </c>
      <c r="G2049" s="1" t="s">
        <v>8097</v>
      </c>
    </row>
    <row r="2050" spans="1:7" ht="15.6" x14ac:dyDescent="0.3">
      <c r="A2050" s="1" t="s">
        <v>317</v>
      </c>
      <c r="B2050" s="1" t="s">
        <v>3464</v>
      </c>
      <c r="C2050" s="1" t="s">
        <v>4383</v>
      </c>
      <c r="D2050" s="1" t="s">
        <v>5858</v>
      </c>
      <c r="F2050" s="1" t="s">
        <v>317</v>
      </c>
      <c r="G2050" s="1" t="s">
        <v>8098</v>
      </c>
    </row>
    <row r="2051" spans="1:7" ht="15.6" x14ac:dyDescent="0.3">
      <c r="A2051" s="1" t="s">
        <v>316</v>
      </c>
      <c r="B2051" s="1" t="s">
        <v>3764</v>
      </c>
      <c r="C2051" s="1" t="s">
        <v>4383</v>
      </c>
      <c r="D2051" s="1" t="s">
        <v>4862</v>
      </c>
      <c r="F2051" s="1" t="s">
        <v>316</v>
      </c>
      <c r="G2051" s="1" t="s">
        <v>8099</v>
      </c>
    </row>
    <row r="2052" spans="1:7" ht="15.6" x14ac:dyDescent="0.3">
      <c r="A2052" s="1" t="s">
        <v>315</v>
      </c>
      <c r="B2052" s="1" t="s">
        <v>4172</v>
      </c>
      <c r="C2052" s="1" t="s">
        <v>4383</v>
      </c>
      <c r="D2052" s="1" t="s">
        <v>5859</v>
      </c>
      <c r="F2052" s="1" t="s">
        <v>315</v>
      </c>
      <c r="G2052" s="1" t="s">
        <v>8100</v>
      </c>
    </row>
    <row r="2053" spans="1:7" ht="15.6" x14ac:dyDescent="0.3">
      <c r="A2053" s="1" t="s">
        <v>314</v>
      </c>
      <c r="B2053" s="1" t="s">
        <v>3071</v>
      </c>
      <c r="C2053" s="1" t="s">
        <v>4381</v>
      </c>
      <c r="D2053" s="1" t="s">
        <v>5860</v>
      </c>
      <c r="F2053" s="1" t="s">
        <v>314</v>
      </c>
      <c r="G2053" s="1" t="s">
        <v>8101</v>
      </c>
    </row>
    <row r="2054" spans="1:7" ht="15.6" x14ac:dyDescent="0.3">
      <c r="A2054" s="1" t="s">
        <v>313</v>
      </c>
      <c r="B2054" s="1" t="s">
        <v>4173</v>
      </c>
      <c r="C2054" s="1" t="s">
        <v>4381</v>
      </c>
      <c r="D2054" s="1" t="s">
        <v>5861</v>
      </c>
      <c r="F2054" s="1" t="s">
        <v>313</v>
      </c>
      <c r="G2054" s="1" t="s">
        <v>8102</v>
      </c>
    </row>
    <row r="2055" spans="1:7" ht="15.6" x14ac:dyDescent="0.3">
      <c r="A2055" s="1" t="s">
        <v>312</v>
      </c>
      <c r="B2055" s="1" t="s">
        <v>4174</v>
      </c>
      <c r="C2055" s="1" t="s">
        <v>4381</v>
      </c>
      <c r="D2055" s="1" t="s">
        <v>4552</v>
      </c>
      <c r="F2055" s="1" t="s">
        <v>312</v>
      </c>
      <c r="G2055" s="1" t="s">
        <v>8103</v>
      </c>
    </row>
    <row r="2056" spans="1:7" ht="15.6" x14ac:dyDescent="0.3">
      <c r="A2056" s="1" t="s">
        <v>311</v>
      </c>
      <c r="B2056" s="1" t="s">
        <v>2903</v>
      </c>
      <c r="C2056" s="1" t="s">
        <v>4381</v>
      </c>
      <c r="D2056" s="1" t="s">
        <v>5862</v>
      </c>
      <c r="F2056" s="1" t="s">
        <v>311</v>
      </c>
      <c r="G2056" s="1" t="s">
        <v>8104</v>
      </c>
    </row>
    <row r="2057" spans="1:7" ht="15.6" x14ac:dyDescent="0.3">
      <c r="A2057" s="1" t="s">
        <v>310</v>
      </c>
      <c r="B2057" s="1" t="s">
        <v>4175</v>
      </c>
      <c r="C2057" s="1" t="s">
        <v>4383</v>
      </c>
      <c r="D2057" s="1" t="s">
        <v>5863</v>
      </c>
      <c r="F2057" s="1" t="s">
        <v>310</v>
      </c>
      <c r="G2057" s="1" t="s">
        <v>8105</v>
      </c>
    </row>
    <row r="2058" spans="1:7" ht="15.6" x14ac:dyDescent="0.3">
      <c r="A2058" s="1" t="s">
        <v>309</v>
      </c>
      <c r="B2058" s="1" t="s">
        <v>4176</v>
      </c>
      <c r="C2058" s="1" t="s">
        <v>4381</v>
      </c>
      <c r="D2058" s="1" t="s">
        <v>5864</v>
      </c>
      <c r="F2058" s="1" t="s">
        <v>309</v>
      </c>
      <c r="G2058" s="1" t="s">
        <v>8106</v>
      </c>
    </row>
    <row r="2059" spans="1:7" ht="15.6" x14ac:dyDescent="0.3">
      <c r="A2059" s="1" t="s">
        <v>308</v>
      </c>
      <c r="B2059" s="1" t="s">
        <v>4177</v>
      </c>
      <c r="C2059" s="1" t="s">
        <v>4383</v>
      </c>
      <c r="D2059" s="1" t="s">
        <v>4846</v>
      </c>
      <c r="F2059" s="1" t="s">
        <v>308</v>
      </c>
      <c r="G2059" s="1" t="s">
        <v>8107</v>
      </c>
    </row>
    <row r="2060" spans="1:7" ht="15.6" x14ac:dyDescent="0.3">
      <c r="A2060" s="1" t="s">
        <v>307</v>
      </c>
      <c r="B2060" s="1" t="s">
        <v>4178</v>
      </c>
      <c r="C2060" s="1" t="s">
        <v>4381</v>
      </c>
      <c r="D2060" s="1" t="s">
        <v>5865</v>
      </c>
      <c r="F2060" s="1" t="s">
        <v>307</v>
      </c>
      <c r="G2060" s="1" t="s">
        <v>8108</v>
      </c>
    </row>
    <row r="2061" spans="1:7" ht="15.6" x14ac:dyDescent="0.3">
      <c r="A2061" s="1" t="s">
        <v>306</v>
      </c>
      <c r="B2061" s="1" t="s">
        <v>4179</v>
      </c>
      <c r="C2061" s="1" t="s">
        <v>4383</v>
      </c>
      <c r="D2061" s="1" t="s">
        <v>5116</v>
      </c>
      <c r="F2061" s="1" t="s">
        <v>306</v>
      </c>
      <c r="G2061" s="1" t="s">
        <v>8109</v>
      </c>
    </row>
    <row r="2062" spans="1:7" ht="15.6" x14ac:dyDescent="0.3">
      <c r="A2062" s="1" t="s">
        <v>305</v>
      </c>
      <c r="B2062" s="1" t="s">
        <v>4180</v>
      </c>
      <c r="C2062" s="1" t="s">
        <v>4383</v>
      </c>
      <c r="D2062" s="1" t="s">
        <v>5866</v>
      </c>
      <c r="F2062" s="1" t="s">
        <v>305</v>
      </c>
      <c r="G2062" s="1" t="s">
        <v>8110</v>
      </c>
    </row>
    <row r="2063" spans="1:7" ht="15.6" x14ac:dyDescent="0.3">
      <c r="A2063" s="1" t="s">
        <v>304</v>
      </c>
      <c r="B2063" s="1" t="s">
        <v>4181</v>
      </c>
      <c r="C2063" s="1" t="s">
        <v>4383</v>
      </c>
      <c r="D2063" s="1" t="s">
        <v>5867</v>
      </c>
      <c r="F2063" s="1" t="s">
        <v>304</v>
      </c>
      <c r="G2063" s="1" t="s">
        <v>8111</v>
      </c>
    </row>
    <row r="2064" spans="1:7" ht="15.6" x14ac:dyDescent="0.3">
      <c r="A2064" s="1" t="s">
        <v>303</v>
      </c>
      <c r="B2064" s="1" t="s">
        <v>3660</v>
      </c>
      <c r="C2064" s="1" t="s">
        <v>4381</v>
      </c>
      <c r="D2064" s="1" t="s">
        <v>5868</v>
      </c>
      <c r="F2064" s="1" t="s">
        <v>303</v>
      </c>
      <c r="G2064" s="1" t="s">
        <v>8112</v>
      </c>
    </row>
    <row r="2065" spans="1:7" ht="15.6" x14ac:dyDescent="0.3">
      <c r="A2065" s="1" t="s">
        <v>302</v>
      </c>
      <c r="B2065" s="1" t="s">
        <v>2937</v>
      </c>
      <c r="C2065" s="1" t="s">
        <v>4381</v>
      </c>
      <c r="D2065" s="1" t="s">
        <v>4611</v>
      </c>
      <c r="F2065" s="1" t="s">
        <v>302</v>
      </c>
      <c r="G2065" s="1" t="s">
        <v>8113</v>
      </c>
    </row>
    <row r="2066" spans="1:7" ht="15.6" x14ac:dyDescent="0.3">
      <c r="A2066" s="1" t="s">
        <v>301</v>
      </c>
      <c r="B2066" s="1" t="s">
        <v>4182</v>
      </c>
      <c r="C2066" s="1" t="s">
        <v>4381</v>
      </c>
      <c r="D2066" s="1" t="s">
        <v>5869</v>
      </c>
      <c r="F2066" s="1" t="s">
        <v>301</v>
      </c>
      <c r="G2066" s="1" t="s">
        <v>8114</v>
      </c>
    </row>
    <row r="2067" spans="1:7" ht="15.6" x14ac:dyDescent="0.3">
      <c r="A2067" s="1" t="s">
        <v>300</v>
      </c>
      <c r="B2067" s="1" t="s">
        <v>2471</v>
      </c>
      <c r="C2067" s="1" t="s">
        <v>4381</v>
      </c>
      <c r="D2067" s="1" t="s">
        <v>5870</v>
      </c>
      <c r="F2067" s="1" t="s">
        <v>300</v>
      </c>
      <c r="G2067" s="1" t="s">
        <v>8115</v>
      </c>
    </row>
    <row r="2068" spans="1:7" ht="15.6" x14ac:dyDescent="0.3">
      <c r="A2068" s="1" t="s">
        <v>298</v>
      </c>
      <c r="B2068" s="1" t="s">
        <v>4183</v>
      </c>
      <c r="C2068" s="1" t="s">
        <v>4383</v>
      </c>
      <c r="D2068" s="1" t="s">
        <v>5529</v>
      </c>
      <c r="F2068" s="1" t="s">
        <v>298</v>
      </c>
      <c r="G2068" s="1" t="s">
        <v>8116</v>
      </c>
    </row>
    <row r="2069" spans="1:7" ht="15.6" x14ac:dyDescent="0.3">
      <c r="A2069" s="1" t="s">
        <v>297</v>
      </c>
      <c r="B2069" s="1" t="s">
        <v>4184</v>
      </c>
      <c r="C2069" s="1" t="s">
        <v>4383</v>
      </c>
      <c r="D2069" s="1" t="s">
        <v>5871</v>
      </c>
      <c r="F2069" s="1" t="s">
        <v>297</v>
      </c>
      <c r="G2069" s="1" t="s">
        <v>8117</v>
      </c>
    </row>
    <row r="2070" spans="1:7" ht="15.6" x14ac:dyDescent="0.3">
      <c r="A2070" s="1" t="s">
        <v>296</v>
      </c>
      <c r="B2070" s="1" t="s">
        <v>4185</v>
      </c>
      <c r="C2070" s="1" t="s">
        <v>4383</v>
      </c>
      <c r="D2070" s="1" t="s">
        <v>5872</v>
      </c>
      <c r="F2070" s="1" t="s">
        <v>296</v>
      </c>
      <c r="G2070" s="1" t="s">
        <v>8118</v>
      </c>
    </row>
    <row r="2071" spans="1:7" ht="15.6" x14ac:dyDescent="0.3">
      <c r="A2071" s="1" t="s">
        <v>295</v>
      </c>
      <c r="B2071" s="1" t="s">
        <v>4186</v>
      </c>
      <c r="C2071" s="1" t="s">
        <v>4381</v>
      </c>
      <c r="D2071" s="1" t="s">
        <v>4561</v>
      </c>
      <c r="F2071" s="1" t="s">
        <v>295</v>
      </c>
      <c r="G2071" s="1" t="s">
        <v>8119</v>
      </c>
    </row>
    <row r="2072" spans="1:7" ht="15.6" x14ac:dyDescent="0.3">
      <c r="A2072" s="1" t="s">
        <v>294</v>
      </c>
      <c r="B2072" s="1" t="s">
        <v>2633</v>
      </c>
      <c r="C2072" s="1" t="s">
        <v>4383</v>
      </c>
      <c r="D2072" s="1" t="s">
        <v>4588</v>
      </c>
      <c r="F2072" s="1" t="s">
        <v>294</v>
      </c>
      <c r="G2072" s="1" t="s">
        <v>8120</v>
      </c>
    </row>
    <row r="2073" spans="1:7" ht="15.6" x14ac:dyDescent="0.3">
      <c r="A2073" s="1" t="s">
        <v>293</v>
      </c>
      <c r="B2073" s="1" t="s">
        <v>4187</v>
      </c>
      <c r="C2073" s="1" t="s">
        <v>4381</v>
      </c>
      <c r="D2073" s="1" t="s">
        <v>5873</v>
      </c>
      <c r="F2073" s="1" t="s">
        <v>293</v>
      </c>
      <c r="G2073" s="1" t="s">
        <v>8121</v>
      </c>
    </row>
    <row r="2074" spans="1:7" ht="15.6" x14ac:dyDescent="0.3">
      <c r="A2074" s="1" t="s">
        <v>292</v>
      </c>
      <c r="B2074" s="1" t="s">
        <v>4188</v>
      </c>
      <c r="C2074" s="1" t="s">
        <v>4383</v>
      </c>
      <c r="D2074" s="1" t="s">
        <v>5874</v>
      </c>
      <c r="F2074" s="1" t="s">
        <v>292</v>
      </c>
      <c r="G2074" s="1" t="s">
        <v>8122</v>
      </c>
    </row>
    <row r="2075" spans="1:7" ht="15.6" x14ac:dyDescent="0.3">
      <c r="A2075" s="1" t="s">
        <v>291</v>
      </c>
      <c r="B2075" s="1" t="s">
        <v>4189</v>
      </c>
      <c r="C2075" s="1" t="s">
        <v>4381</v>
      </c>
      <c r="D2075" s="1" t="s">
        <v>5875</v>
      </c>
      <c r="F2075" s="1" t="s">
        <v>291</v>
      </c>
      <c r="G2075" s="1" t="s">
        <v>8123</v>
      </c>
    </row>
    <row r="2076" spans="1:7" ht="15.6" x14ac:dyDescent="0.3">
      <c r="A2076" s="1" t="s">
        <v>290</v>
      </c>
      <c r="B2076" s="1" t="s">
        <v>4086</v>
      </c>
      <c r="C2076" s="1" t="s">
        <v>4381</v>
      </c>
      <c r="D2076" s="1" t="s">
        <v>5876</v>
      </c>
      <c r="F2076" s="1" t="s">
        <v>290</v>
      </c>
      <c r="G2076" s="1" t="s">
        <v>8124</v>
      </c>
    </row>
    <row r="2077" spans="1:7" ht="15.6" x14ac:dyDescent="0.3">
      <c r="A2077" s="1" t="s">
        <v>289</v>
      </c>
      <c r="B2077" s="1" t="s">
        <v>4190</v>
      </c>
      <c r="C2077" s="1" t="s">
        <v>4383</v>
      </c>
      <c r="D2077" s="1" t="s">
        <v>5650</v>
      </c>
      <c r="F2077" s="1" t="s">
        <v>289</v>
      </c>
      <c r="G2077" s="1" t="s">
        <v>8125</v>
      </c>
    </row>
    <row r="2078" spans="1:7" ht="15.6" x14ac:dyDescent="0.3">
      <c r="A2078" s="1" t="s">
        <v>288</v>
      </c>
      <c r="B2078" s="1" t="s">
        <v>4191</v>
      </c>
      <c r="C2078" s="1" t="s">
        <v>4383</v>
      </c>
      <c r="D2078" s="1" t="s">
        <v>4473</v>
      </c>
      <c r="F2078" s="1" t="s">
        <v>288</v>
      </c>
      <c r="G2078" s="1" t="s">
        <v>8126</v>
      </c>
    </row>
    <row r="2079" spans="1:7" ht="15.6" x14ac:dyDescent="0.3">
      <c r="A2079" s="1" t="s">
        <v>287</v>
      </c>
      <c r="B2079" s="1" t="s">
        <v>4192</v>
      </c>
      <c r="C2079" s="1" t="s">
        <v>4383</v>
      </c>
      <c r="D2079" s="1" t="s">
        <v>4921</v>
      </c>
      <c r="F2079" s="1" t="s">
        <v>287</v>
      </c>
      <c r="G2079" s="1" t="s">
        <v>8127</v>
      </c>
    </row>
    <row r="2080" spans="1:7" ht="15.6" x14ac:dyDescent="0.3">
      <c r="A2080" s="1" t="s">
        <v>286</v>
      </c>
      <c r="B2080" s="1" t="s">
        <v>4193</v>
      </c>
      <c r="C2080" s="1" t="s">
        <v>4383</v>
      </c>
      <c r="D2080" s="1" t="s">
        <v>4846</v>
      </c>
      <c r="F2080" s="1" t="s">
        <v>286</v>
      </c>
      <c r="G2080" s="1" t="s">
        <v>8128</v>
      </c>
    </row>
    <row r="2081" spans="1:7" ht="15.6" x14ac:dyDescent="0.3">
      <c r="A2081" s="1" t="s">
        <v>285</v>
      </c>
      <c r="B2081" s="1" t="s">
        <v>3238</v>
      </c>
      <c r="C2081" s="1" t="s">
        <v>4381</v>
      </c>
      <c r="D2081" s="1" t="s">
        <v>5877</v>
      </c>
      <c r="F2081" s="1" t="s">
        <v>285</v>
      </c>
      <c r="G2081" s="1" t="s">
        <v>8129</v>
      </c>
    </row>
    <row r="2082" spans="1:7" ht="15.6" x14ac:dyDescent="0.3">
      <c r="A2082" s="1" t="s">
        <v>284</v>
      </c>
      <c r="B2082" s="1" t="s">
        <v>4194</v>
      </c>
      <c r="C2082" s="1" t="s">
        <v>4381</v>
      </c>
      <c r="D2082" s="1" t="s">
        <v>5297</v>
      </c>
      <c r="F2082" s="1" t="s">
        <v>284</v>
      </c>
      <c r="G2082" s="1" t="s">
        <v>8130</v>
      </c>
    </row>
    <row r="2083" spans="1:7" ht="15.6" x14ac:dyDescent="0.3">
      <c r="A2083" s="1" t="s">
        <v>283</v>
      </c>
      <c r="B2083" s="1" t="s">
        <v>4195</v>
      </c>
      <c r="C2083" s="1" t="s">
        <v>4381</v>
      </c>
      <c r="D2083" s="1" t="s">
        <v>5232</v>
      </c>
      <c r="F2083" s="1" t="s">
        <v>283</v>
      </c>
      <c r="G2083" s="1" t="s">
        <v>8131</v>
      </c>
    </row>
    <row r="2084" spans="1:7" ht="15.6" x14ac:dyDescent="0.3">
      <c r="A2084" s="1" t="s">
        <v>282</v>
      </c>
      <c r="B2084" s="1" t="s">
        <v>4196</v>
      </c>
      <c r="C2084" s="1" t="s">
        <v>4381</v>
      </c>
      <c r="D2084" s="1" t="s">
        <v>5878</v>
      </c>
      <c r="F2084" s="1" t="s">
        <v>282</v>
      </c>
      <c r="G2084" s="1" t="s">
        <v>8132</v>
      </c>
    </row>
    <row r="2085" spans="1:7" ht="15.6" x14ac:dyDescent="0.3">
      <c r="A2085" s="1" t="s">
        <v>281</v>
      </c>
      <c r="B2085" s="1" t="s">
        <v>4197</v>
      </c>
      <c r="C2085" s="1" t="s">
        <v>4381</v>
      </c>
      <c r="D2085" s="1" t="s">
        <v>5879</v>
      </c>
      <c r="F2085" s="1" t="s">
        <v>281</v>
      </c>
      <c r="G2085" s="1" t="s">
        <v>8133</v>
      </c>
    </row>
    <row r="2086" spans="1:7" ht="15.6" x14ac:dyDescent="0.3">
      <c r="A2086" s="1" t="s">
        <v>280</v>
      </c>
      <c r="B2086" s="1" t="s">
        <v>4198</v>
      </c>
      <c r="C2086" s="1" t="s">
        <v>4381</v>
      </c>
      <c r="D2086" s="1" t="s">
        <v>5880</v>
      </c>
      <c r="F2086" s="1" t="s">
        <v>280</v>
      </c>
      <c r="G2086" s="1" t="s">
        <v>8134</v>
      </c>
    </row>
    <row r="2087" spans="1:7" ht="15.6" x14ac:dyDescent="0.3">
      <c r="A2087" s="1" t="s">
        <v>279</v>
      </c>
      <c r="B2087" s="1" t="s">
        <v>4199</v>
      </c>
      <c r="C2087" s="1" t="s">
        <v>4383</v>
      </c>
      <c r="D2087" s="1" t="s">
        <v>5881</v>
      </c>
      <c r="F2087" s="1" t="s">
        <v>279</v>
      </c>
      <c r="G2087" s="1" t="s">
        <v>8135</v>
      </c>
    </row>
    <row r="2088" spans="1:7" ht="15.6" x14ac:dyDescent="0.3">
      <c r="A2088" s="1" t="s">
        <v>278</v>
      </c>
      <c r="B2088" s="1" t="s">
        <v>2633</v>
      </c>
      <c r="C2088" s="1" t="s">
        <v>4383</v>
      </c>
      <c r="D2088" s="1" t="s">
        <v>4593</v>
      </c>
      <c r="F2088" s="1" t="s">
        <v>278</v>
      </c>
      <c r="G2088" s="1" t="s">
        <v>8136</v>
      </c>
    </row>
    <row r="2089" spans="1:7" ht="15.6" x14ac:dyDescent="0.3">
      <c r="A2089" s="1" t="s">
        <v>277</v>
      </c>
      <c r="B2089" s="1" t="s">
        <v>4200</v>
      </c>
      <c r="C2089" s="1" t="s">
        <v>4381</v>
      </c>
      <c r="D2089" s="1" t="s">
        <v>5882</v>
      </c>
      <c r="F2089" s="1" t="s">
        <v>277</v>
      </c>
      <c r="G2089" s="1" t="s">
        <v>8137</v>
      </c>
    </row>
    <row r="2090" spans="1:7" ht="15.6" x14ac:dyDescent="0.3">
      <c r="A2090" s="1" t="s">
        <v>276</v>
      </c>
      <c r="B2090" s="1" t="s">
        <v>4201</v>
      </c>
      <c r="C2090" s="1" t="s">
        <v>4383</v>
      </c>
      <c r="D2090" s="1" t="s">
        <v>5772</v>
      </c>
      <c r="F2090" s="1" t="s">
        <v>276</v>
      </c>
      <c r="G2090" s="1" t="s">
        <v>8138</v>
      </c>
    </row>
    <row r="2091" spans="1:7" ht="15.6" x14ac:dyDescent="0.3">
      <c r="A2091" s="1" t="s">
        <v>274</v>
      </c>
      <c r="B2091" s="1" t="s">
        <v>4202</v>
      </c>
      <c r="C2091" s="1" t="s">
        <v>4383</v>
      </c>
      <c r="D2091" s="1" t="s">
        <v>5883</v>
      </c>
      <c r="F2091" s="1" t="s">
        <v>274</v>
      </c>
      <c r="G2091" s="1" t="s">
        <v>8139</v>
      </c>
    </row>
    <row r="2092" spans="1:7" ht="15.6" x14ac:dyDescent="0.3">
      <c r="A2092" s="1" t="s">
        <v>273</v>
      </c>
      <c r="B2092" s="1" t="s">
        <v>4203</v>
      </c>
      <c r="C2092" s="1" t="s">
        <v>4383</v>
      </c>
      <c r="D2092" s="1" t="s">
        <v>5884</v>
      </c>
      <c r="F2092" s="1" t="s">
        <v>273</v>
      </c>
      <c r="G2092" s="1" t="s">
        <v>8140</v>
      </c>
    </row>
    <row r="2093" spans="1:7" ht="15.6" x14ac:dyDescent="0.3">
      <c r="A2093" s="1" t="s">
        <v>272</v>
      </c>
      <c r="B2093" s="1" t="s">
        <v>4204</v>
      </c>
      <c r="C2093" s="1" t="s">
        <v>4383</v>
      </c>
      <c r="D2093" s="1" t="s">
        <v>4519</v>
      </c>
      <c r="F2093" s="1" t="s">
        <v>272</v>
      </c>
      <c r="G2093" s="1" t="s">
        <v>8141</v>
      </c>
    </row>
    <row r="2094" spans="1:7" ht="15.6" x14ac:dyDescent="0.3">
      <c r="A2094" s="1" t="s">
        <v>271</v>
      </c>
      <c r="B2094" s="1" t="s">
        <v>4205</v>
      </c>
      <c r="C2094" s="1" t="s">
        <v>4383</v>
      </c>
      <c r="D2094" s="1" t="s">
        <v>4484</v>
      </c>
      <c r="F2094" s="1" t="s">
        <v>271</v>
      </c>
      <c r="G2094" s="1" t="s">
        <v>8142</v>
      </c>
    </row>
    <row r="2095" spans="1:7" ht="15.6" x14ac:dyDescent="0.3">
      <c r="A2095" s="1" t="s">
        <v>270</v>
      </c>
      <c r="B2095" s="1" t="s">
        <v>4206</v>
      </c>
      <c r="C2095" s="1" t="s">
        <v>4381</v>
      </c>
      <c r="D2095" s="1" t="s">
        <v>4777</v>
      </c>
      <c r="F2095" s="1" t="s">
        <v>270</v>
      </c>
      <c r="G2095" s="1" t="s">
        <v>8143</v>
      </c>
    </row>
    <row r="2096" spans="1:7" ht="15.6" x14ac:dyDescent="0.3">
      <c r="A2096" s="1" t="s">
        <v>269</v>
      </c>
      <c r="B2096" s="1" t="s">
        <v>4207</v>
      </c>
      <c r="C2096" s="1" t="s">
        <v>4383</v>
      </c>
      <c r="D2096" s="1" t="s">
        <v>5885</v>
      </c>
      <c r="F2096" s="1" t="s">
        <v>269</v>
      </c>
      <c r="G2096" s="1" t="s">
        <v>8144</v>
      </c>
    </row>
    <row r="2097" spans="1:7" ht="15.6" x14ac:dyDescent="0.3">
      <c r="A2097" s="1" t="s">
        <v>268</v>
      </c>
      <c r="B2097" s="1" t="s">
        <v>4208</v>
      </c>
      <c r="C2097" s="1" t="s">
        <v>4383</v>
      </c>
      <c r="D2097" s="1" t="s">
        <v>4981</v>
      </c>
      <c r="F2097" s="1" t="s">
        <v>268</v>
      </c>
      <c r="G2097" s="1" t="s">
        <v>8145</v>
      </c>
    </row>
    <row r="2098" spans="1:7" ht="15.6" x14ac:dyDescent="0.3">
      <c r="A2098" s="1" t="s">
        <v>267</v>
      </c>
      <c r="B2098" s="1" t="s">
        <v>4209</v>
      </c>
      <c r="C2098" s="1" t="s">
        <v>4383</v>
      </c>
      <c r="D2098" s="1" t="s">
        <v>5886</v>
      </c>
      <c r="F2098" s="1" t="s">
        <v>267</v>
      </c>
      <c r="G2098" s="1" t="s">
        <v>8146</v>
      </c>
    </row>
    <row r="2099" spans="1:7" ht="15.6" x14ac:dyDescent="0.3">
      <c r="A2099" s="1" t="s">
        <v>266</v>
      </c>
      <c r="B2099" s="1" t="s">
        <v>4210</v>
      </c>
      <c r="C2099" s="1" t="s">
        <v>4381</v>
      </c>
      <c r="D2099" s="1" t="s">
        <v>5088</v>
      </c>
      <c r="F2099" s="1" t="s">
        <v>266</v>
      </c>
      <c r="G2099" s="1" t="s">
        <v>8147</v>
      </c>
    </row>
    <row r="2100" spans="1:7" ht="15.6" x14ac:dyDescent="0.3">
      <c r="A2100" s="1" t="s">
        <v>265</v>
      </c>
      <c r="B2100" s="1" t="s">
        <v>4211</v>
      </c>
      <c r="C2100" s="1" t="s">
        <v>4383</v>
      </c>
      <c r="D2100" s="1" t="s">
        <v>4532</v>
      </c>
      <c r="F2100" s="1" t="s">
        <v>265</v>
      </c>
      <c r="G2100" s="1" t="s">
        <v>8148</v>
      </c>
    </row>
    <row r="2101" spans="1:7" ht="15.6" x14ac:dyDescent="0.3">
      <c r="A2101" s="1" t="s">
        <v>264</v>
      </c>
      <c r="B2101" s="1" t="s">
        <v>4212</v>
      </c>
      <c r="C2101" s="1" t="s">
        <v>4381</v>
      </c>
      <c r="D2101" s="1" t="s">
        <v>5887</v>
      </c>
      <c r="F2101" s="1" t="s">
        <v>264</v>
      </c>
      <c r="G2101" s="1" t="s">
        <v>8149</v>
      </c>
    </row>
    <row r="2102" spans="1:7" ht="15.6" x14ac:dyDescent="0.3">
      <c r="A2102" s="1" t="s">
        <v>263</v>
      </c>
      <c r="B2102" s="1" t="s">
        <v>4213</v>
      </c>
      <c r="C2102" s="1" t="s">
        <v>4381</v>
      </c>
      <c r="D2102" s="1" t="s">
        <v>5888</v>
      </c>
      <c r="F2102" s="1" t="s">
        <v>263</v>
      </c>
      <c r="G2102" s="1" t="s">
        <v>8150</v>
      </c>
    </row>
    <row r="2103" spans="1:7" ht="15.6" x14ac:dyDescent="0.3">
      <c r="A2103" s="1" t="s">
        <v>262</v>
      </c>
      <c r="B2103" s="1" t="s">
        <v>3887</v>
      </c>
      <c r="C2103" s="1" t="s">
        <v>4383</v>
      </c>
      <c r="D2103" s="1" t="s">
        <v>4894</v>
      </c>
      <c r="F2103" s="1" t="s">
        <v>262</v>
      </c>
      <c r="G2103" s="1" t="s">
        <v>8151</v>
      </c>
    </row>
    <row r="2104" spans="1:7" ht="15.6" x14ac:dyDescent="0.3">
      <c r="A2104" s="1" t="s">
        <v>261</v>
      </c>
      <c r="B2104" s="1" t="s">
        <v>2923</v>
      </c>
      <c r="C2104" s="1" t="s">
        <v>4383</v>
      </c>
      <c r="D2104" s="1" t="s">
        <v>5889</v>
      </c>
      <c r="F2104" s="1" t="s">
        <v>261</v>
      </c>
      <c r="G2104" s="1" t="s">
        <v>8152</v>
      </c>
    </row>
    <row r="2105" spans="1:7" ht="15.6" x14ac:dyDescent="0.3">
      <c r="A2105" s="1" t="s">
        <v>260</v>
      </c>
      <c r="B2105" s="1" t="s">
        <v>2430</v>
      </c>
      <c r="C2105" s="1" t="s">
        <v>4383</v>
      </c>
      <c r="D2105" s="1" t="s">
        <v>4704</v>
      </c>
      <c r="F2105" s="1" t="s">
        <v>260</v>
      </c>
      <c r="G2105" s="1" t="s">
        <v>8153</v>
      </c>
    </row>
    <row r="2106" spans="1:7" ht="15.6" x14ac:dyDescent="0.3">
      <c r="A2106" s="1" t="s">
        <v>259</v>
      </c>
      <c r="B2106" s="1" t="s">
        <v>4214</v>
      </c>
      <c r="C2106" s="1" t="s">
        <v>4381</v>
      </c>
      <c r="D2106" s="1" t="s">
        <v>5890</v>
      </c>
      <c r="F2106" s="1" t="s">
        <v>259</v>
      </c>
      <c r="G2106" s="1" t="s">
        <v>8154</v>
      </c>
    </row>
    <row r="2107" spans="1:7" ht="15.6" x14ac:dyDescent="0.3">
      <c r="A2107" s="1" t="s">
        <v>258</v>
      </c>
      <c r="B2107" s="1" t="s">
        <v>2472</v>
      </c>
      <c r="C2107" s="1" t="s">
        <v>4381</v>
      </c>
      <c r="D2107" s="1" t="s">
        <v>5891</v>
      </c>
      <c r="F2107" s="1" t="s">
        <v>258</v>
      </c>
      <c r="G2107" s="1" t="s">
        <v>8155</v>
      </c>
    </row>
    <row r="2108" spans="1:7" ht="15.6" x14ac:dyDescent="0.3">
      <c r="A2108" s="1" t="s">
        <v>257</v>
      </c>
      <c r="B2108" s="1" t="s">
        <v>5892</v>
      </c>
      <c r="C2108" s="1" t="s">
        <v>4381</v>
      </c>
      <c r="D2108" s="1" t="s">
        <v>5893</v>
      </c>
      <c r="F2108" s="1" t="s">
        <v>257</v>
      </c>
      <c r="G2108" s="1" t="s">
        <v>8156</v>
      </c>
    </row>
    <row r="2109" spans="1:7" ht="15.6" x14ac:dyDescent="0.3">
      <c r="A2109" s="1" t="s">
        <v>256</v>
      </c>
      <c r="B2109" s="1" t="s">
        <v>4215</v>
      </c>
      <c r="C2109" s="1" t="s">
        <v>4381</v>
      </c>
      <c r="D2109" s="1" t="s">
        <v>5894</v>
      </c>
      <c r="F2109" s="1" t="s">
        <v>256</v>
      </c>
      <c r="G2109" s="1" t="s">
        <v>8157</v>
      </c>
    </row>
    <row r="2110" spans="1:7" ht="15.6" x14ac:dyDescent="0.3">
      <c r="A2110" s="1" t="s">
        <v>255</v>
      </c>
      <c r="B2110" s="1" t="s">
        <v>2885</v>
      </c>
      <c r="C2110" s="1" t="s">
        <v>4381</v>
      </c>
      <c r="D2110" s="1" t="s">
        <v>5895</v>
      </c>
      <c r="F2110" s="1" t="s">
        <v>255</v>
      </c>
      <c r="G2110" s="1" t="s">
        <v>8158</v>
      </c>
    </row>
    <row r="2111" spans="1:7" ht="15.6" x14ac:dyDescent="0.3">
      <c r="A2111" s="1" t="s">
        <v>254</v>
      </c>
      <c r="B2111" s="1" t="s">
        <v>4216</v>
      </c>
      <c r="C2111" s="1" t="s">
        <v>4381</v>
      </c>
      <c r="D2111" s="1" t="s">
        <v>5896</v>
      </c>
      <c r="F2111" s="1" t="s">
        <v>254</v>
      </c>
      <c r="G2111" s="1" t="s">
        <v>8159</v>
      </c>
    </row>
    <row r="2112" spans="1:7" ht="15.6" x14ac:dyDescent="0.3">
      <c r="A2112" s="1" t="s">
        <v>253</v>
      </c>
      <c r="B2112" s="1" t="s">
        <v>4217</v>
      </c>
      <c r="C2112" s="1" t="s">
        <v>4381</v>
      </c>
      <c r="D2112" s="1" t="s">
        <v>5897</v>
      </c>
      <c r="F2112" s="1" t="s">
        <v>253</v>
      </c>
      <c r="G2112" s="1" t="s">
        <v>8160</v>
      </c>
    </row>
    <row r="2113" spans="1:7" ht="15.6" x14ac:dyDescent="0.3">
      <c r="A2113" s="1" t="s">
        <v>252</v>
      </c>
      <c r="B2113" s="1" t="s">
        <v>4218</v>
      </c>
      <c r="C2113" s="1" t="s">
        <v>4381</v>
      </c>
      <c r="D2113" s="1" t="s">
        <v>5898</v>
      </c>
      <c r="F2113" s="1" t="s">
        <v>252</v>
      </c>
      <c r="G2113" s="1" t="s">
        <v>8161</v>
      </c>
    </row>
    <row r="2114" spans="1:7" ht="15.6" x14ac:dyDescent="0.3">
      <c r="A2114" s="1" t="s">
        <v>251</v>
      </c>
      <c r="B2114" s="1" t="s">
        <v>4219</v>
      </c>
      <c r="C2114" s="1" t="s">
        <v>4381</v>
      </c>
      <c r="D2114" s="1" t="s">
        <v>5071</v>
      </c>
      <c r="F2114" s="1" t="s">
        <v>251</v>
      </c>
      <c r="G2114" s="1" t="s">
        <v>8162</v>
      </c>
    </row>
    <row r="2115" spans="1:7" ht="15.6" x14ac:dyDescent="0.3">
      <c r="A2115" s="1" t="s">
        <v>250</v>
      </c>
      <c r="B2115" s="1" t="s">
        <v>4220</v>
      </c>
      <c r="C2115" s="1" t="s">
        <v>4381</v>
      </c>
      <c r="D2115" s="1" t="s">
        <v>4690</v>
      </c>
      <c r="F2115" s="1" t="s">
        <v>250</v>
      </c>
      <c r="G2115" s="1" t="s">
        <v>8163</v>
      </c>
    </row>
    <row r="2116" spans="1:7" ht="15.6" x14ac:dyDescent="0.3">
      <c r="A2116" s="1" t="s">
        <v>249</v>
      </c>
      <c r="B2116" s="1" t="s">
        <v>4221</v>
      </c>
      <c r="C2116" s="1" t="s">
        <v>4381</v>
      </c>
      <c r="D2116" s="1" t="s">
        <v>4831</v>
      </c>
      <c r="F2116" s="1" t="s">
        <v>249</v>
      </c>
      <c r="G2116" s="1" t="s">
        <v>8164</v>
      </c>
    </row>
    <row r="2117" spans="1:7" ht="15.6" x14ac:dyDescent="0.3">
      <c r="A2117" s="1" t="s">
        <v>247</v>
      </c>
      <c r="B2117" s="1" t="s">
        <v>4222</v>
      </c>
      <c r="C2117" s="1" t="s">
        <v>4381</v>
      </c>
      <c r="D2117" s="1" t="s">
        <v>5899</v>
      </c>
      <c r="F2117" s="1" t="s">
        <v>247</v>
      </c>
      <c r="G2117" s="1" t="s">
        <v>8165</v>
      </c>
    </row>
    <row r="2118" spans="1:7" ht="15.6" x14ac:dyDescent="0.3">
      <c r="A2118" s="1" t="s">
        <v>245</v>
      </c>
      <c r="B2118" s="1" t="s">
        <v>4223</v>
      </c>
      <c r="C2118" s="1" t="s">
        <v>4381</v>
      </c>
      <c r="D2118" s="1" t="s">
        <v>5900</v>
      </c>
      <c r="F2118" s="1" t="s">
        <v>245</v>
      </c>
      <c r="G2118" s="1" t="s">
        <v>8166</v>
      </c>
    </row>
    <row r="2119" spans="1:7" ht="15.6" x14ac:dyDescent="0.3">
      <c r="A2119" s="1" t="s">
        <v>244</v>
      </c>
      <c r="B2119" s="1" t="s">
        <v>4224</v>
      </c>
      <c r="C2119" s="1" t="s">
        <v>4383</v>
      </c>
      <c r="D2119" s="1" t="s">
        <v>5901</v>
      </c>
      <c r="F2119" s="1" t="s">
        <v>244</v>
      </c>
      <c r="G2119" s="1" t="s">
        <v>8167</v>
      </c>
    </row>
    <row r="2120" spans="1:7" ht="15.6" x14ac:dyDescent="0.3">
      <c r="A2120" s="1" t="s">
        <v>243</v>
      </c>
      <c r="B2120" s="1" t="s">
        <v>4225</v>
      </c>
      <c r="C2120" s="1" t="s">
        <v>4383</v>
      </c>
      <c r="D2120" s="1" t="s">
        <v>4532</v>
      </c>
      <c r="F2120" s="1" t="s">
        <v>243</v>
      </c>
      <c r="G2120" s="1" t="s">
        <v>8168</v>
      </c>
    </row>
    <row r="2121" spans="1:7" ht="15.6" x14ac:dyDescent="0.3">
      <c r="A2121" s="1" t="s">
        <v>242</v>
      </c>
      <c r="B2121" s="1" t="s">
        <v>4226</v>
      </c>
      <c r="C2121" s="1" t="s">
        <v>4381</v>
      </c>
      <c r="D2121" s="1" t="s">
        <v>4818</v>
      </c>
      <c r="F2121" s="1" t="s">
        <v>242</v>
      </c>
      <c r="G2121" s="1" t="s">
        <v>8169</v>
      </c>
    </row>
    <row r="2122" spans="1:7" ht="15.6" x14ac:dyDescent="0.3">
      <c r="A2122" s="1" t="s">
        <v>241</v>
      </c>
      <c r="B2122" s="1" t="s">
        <v>4227</v>
      </c>
      <c r="C2122" s="1" t="s">
        <v>4381</v>
      </c>
      <c r="D2122" s="1" t="s">
        <v>5902</v>
      </c>
      <c r="F2122" s="1" t="s">
        <v>241</v>
      </c>
      <c r="G2122" s="1" t="s">
        <v>8170</v>
      </c>
    </row>
    <row r="2123" spans="1:7" ht="15.6" x14ac:dyDescent="0.3">
      <c r="A2123" s="1" t="s">
        <v>240</v>
      </c>
      <c r="B2123" s="1" t="s">
        <v>4228</v>
      </c>
      <c r="C2123" s="1" t="s">
        <v>4381</v>
      </c>
      <c r="D2123" s="1" t="s">
        <v>5903</v>
      </c>
      <c r="F2123" s="1" t="s">
        <v>240</v>
      </c>
      <c r="G2123" s="1" t="s">
        <v>8171</v>
      </c>
    </row>
    <row r="2124" spans="1:7" ht="15.6" x14ac:dyDescent="0.3">
      <c r="A2124" s="1" t="s">
        <v>239</v>
      </c>
      <c r="B2124" s="1" t="s">
        <v>4229</v>
      </c>
      <c r="C2124" s="1" t="s">
        <v>4381</v>
      </c>
      <c r="D2124" s="1" t="s">
        <v>5904</v>
      </c>
      <c r="F2124" s="1" t="s">
        <v>239</v>
      </c>
      <c r="G2124" s="1" t="s">
        <v>8172</v>
      </c>
    </row>
    <row r="2125" spans="1:7" ht="15.6" x14ac:dyDescent="0.3">
      <c r="A2125" s="1" t="s">
        <v>238</v>
      </c>
      <c r="B2125" s="1" t="s">
        <v>3134</v>
      </c>
      <c r="C2125" s="1" t="s">
        <v>4381</v>
      </c>
      <c r="D2125" s="1" t="s">
        <v>5905</v>
      </c>
      <c r="F2125" s="1" t="s">
        <v>238</v>
      </c>
      <c r="G2125" s="1" t="s">
        <v>8173</v>
      </c>
    </row>
    <row r="2126" spans="1:7" ht="15.6" x14ac:dyDescent="0.3">
      <c r="A2126" s="1" t="s">
        <v>237</v>
      </c>
      <c r="B2126" s="1" t="s">
        <v>4230</v>
      </c>
      <c r="C2126" s="1" t="s">
        <v>4381</v>
      </c>
      <c r="D2126" s="1" t="s">
        <v>5906</v>
      </c>
      <c r="F2126" s="1" t="s">
        <v>237</v>
      </c>
      <c r="G2126" s="1" t="s">
        <v>8174</v>
      </c>
    </row>
    <row r="2127" spans="1:7" ht="15.6" x14ac:dyDescent="0.3">
      <c r="A2127" s="1" t="s">
        <v>236</v>
      </c>
      <c r="B2127" s="1" t="s">
        <v>4231</v>
      </c>
      <c r="C2127" s="1" t="s">
        <v>4381</v>
      </c>
      <c r="D2127" s="1" t="s">
        <v>4552</v>
      </c>
      <c r="F2127" s="1" t="s">
        <v>236</v>
      </c>
      <c r="G2127" s="1" t="s">
        <v>8175</v>
      </c>
    </row>
    <row r="2128" spans="1:7" ht="15.6" x14ac:dyDescent="0.3">
      <c r="A2128" s="1" t="s">
        <v>235</v>
      </c>
      <c r="B2128" s="1" t="s">
        <v>4232</v>
      </c>
      <c r="C2128" s="1" t="s">
        <v>4383</v>
      </c>
      <c r="D2128" s="1" t="s">
        <v>5907</v>
      </c>
      <c r="F2128" s="1" t="s">
        <v>235</v>
      </c>
      <c r="G2128" s="1" t="s">
        <v>8176</v>
      </c>
    </row>
    <row r="2129" spans="1:7" ht="15.6" x14ac:dyDescent="0.3">
      <c r="A2129" s="1" t="s">
        <v>234</v>
      </c>
      <c r="B2129" s="1" t="s">
        <v>4233</v>
      </c>
      <c r="C2129" s="1" t="s">
        <v>4381</v>
      </c>
      <c r="D2129" s="1" t="s">
        <v>5636</v>
      </c>
      <c r="F2129" s="1" t="s">
        <v>234</v>
      </c>
      <c r="G2129" s="1" t="s">
        <v>8177</v>
      </c>
    </row>
    <row r="2130" spans="1:7" ht="15.6" x14ac:dyDescent="0.3">
      <c r="A2130" s="1" t="s">
        <v>233</v>
      </c>
      <c r="B2130" s="1" t="s">
        <v>4234</v>
      </c>
      <c r="C2130" s="1" t="s">
        <v>4381</v>
      </c>
      <c r="D2130" s="1" t="s">
        <v>5908</v>
      </c>
      <c r="F2130" s="1" t="s">
        <v>233</v>
      </c>
      <c r="G2130" s="1" t="s">
        <v>8178</v>
      </c>
    </row>
    <row r="2131" spans="1:7" ht="15.6" x14ac:dyDescent="0.3">
      <c r="A2131" s="1" t="s">
        <v>232</v>
      </c>
      <c r="B2131" s="1" t="s">
        <v>3193</v>
      </c>
      <c r="C2131" s="1" t="s">
        <v>4381</v>
      </c>
      <c r="D2131" s="1" t="s">
        <v>5566</v>
      </c>
      <c r="F2131" s="1" t="s">
        <v>232</v>
      </c>
      <c r="G2131" s="1" t="s">
        <v>8179</v>
      </c>
    </row>
    <row r="2132" spans="1:7" ht="15.6" x14ac:dyDescent="0.3">
      <c r="A2132" s="1" t="s">
        <v>231</v>
      </c>
      <c r="B2132" s="1" t="s">
        <v>2462</v>
      </c>
      <c r="C2132" s="1" t="s">
        <v>4381</v>
      </c>
      <c r="D2132" s="1" t="s">
        <v>5909</v>
      </c>
      <c r="F2132" s="1" t="s">
        <v>231</v>
      </c>
      <c r="G2132" s="1" t="s">
        <v>8180</v>
      </c>
    </row>
    <row r="2133" spans="1:7" ht="15.6" x14ac:dyDescent="0.3">
      <c r="A2133" s="1" t="s">
        <v>230</v>
      </c>
      <c r="B2133" s="1" t="s">
        <v>4235</v>
      </c>
      <c r="C2133" s="1" t="s">
        <v>4383</v>
      </c>
      <c r="D2133" s="1" t="s">
        <v>5910</v>
      </c>
      <c r="F2133" s="1" t="s">
        <v>230</v>
      </c>
      <c r="G2133" s="1" t="s">
        <v>8181</v>
      </c>
    </row>
    <row r="2134" spans="1:7" ht="15.6" x14ac:dyDescent="0.3">
      <c r="A2134" s="1" t="s">
        <v>229</v>
      </c>
      <c r="B2134" s="1" t="s">
        <v>4236</v>
      </c>
      <c r="C2134" s="1" t="s">
        <v>4381</v>
      </c>
      <c r="D2134" s="1" t="s">
        <v>5012</v>
      </c>
      <c r="F2134" s="1" t="s">
        <v>229</v>
      </c>
      <c r="G2134" s="1" t="s">
        <v>8182</v>
      </c>
    </row>
    <row r="2135" spans="1:7" ht="15.6" x14ac:dyDescent="0.3">
      <c r="A2135" s="1" t="s">
        <v>228</v>
      </c>
      <c r="B2135" s="1" t="s">
        <v>4237</v>
      </c>
      <c r="C2135" s="1" t="s">
        <v>4383</v>
      </c>
      <c r="D2135" s="1" t="s">
        <v>4621</v>
      </c>
      <c r="F2135" s="1" t="s">
        <v>228</v>
      </c>
      <c r="G2135" s="1" t="s">
        <v>8183</v>
      </c>
    </row>
    <row r="2136" spans="1:7" ht="15.6" x14ac:dyDescent="0.3">
      <c r="A2136" s="1" t="s">
        <v>227</v>
      </c>
      <c r="B2136" s="1" t="s">
        <v>4238</v>
      </c>
      <c r="C2136" s="1" t="s">
        <v>4383</v>
      </c>
      <c r="D2136" s="1" t="s">
        <v>5911</v>
      </c>
      <c r="F2136" s="1" t="s">
        <v>227</v>
      </c>
      <c r="G2136" s="1" t="s">
        <v>8184</v>
      </c>
    </row>
    <row r="2137" spans="1:7" ht="15.6" x14ac:dyDescent="0.3">
      <c r="A2137" s="1" t="s">
        <v>226</v>
      </c>
      <c r="B2137" s="1" t="s">
        <v>4146</v>
      </c>
      <c r="C2137" s="1" t="s">
        <v>4383</v>
      </c>
      <c r="D2137" s="1" t="s">
        <v>5912</v>
      </c>
      <c r="F2137" s="1" t="s">
        <v>226</v>
      </c>
      <c r="G2137" s="1" t="s">
        <v>8185</v>
      </c>
    </row>
    <row r="2138" spans="1:7" ht="15.6" x14ac:dyDescent="0.3">
      <c r="A2138" s="1" t="s">
        <v>225</v>
      </c>
      <c r="B2138" s="1" t="s">
        <v>3832</v>
      </c>
      <c r="C2138" s="1" t="s">
        <v>4383</v>
      </c>
      <c r="D2138" s="1" t="s">
        <v>5913</v>
      </c>
      <c r="F2138" s="1" t="s">
        <v>225</v>
      </c>
      <c r="G2138" s="1" t="s">
        <v>8186</v>
      </c>
    </row>
    <row r="2139" spans="1:7" ht="15.6" x14ac:dyDescent="0.3">
      <c r="A2139" s="1" t="s">
        <v>224</v>
      </c>
      <c r="B2139" s="1" t="s">
        <v>4239</v>
      </c>
      <c r="C2139" s="1" t="s">
        <v>4804</v>
      </c>
      <c r="D2139" s="1" t="s">
        <v>4777</v>
      </c>
      <c r="F2139" s="1" t="s">
        <v>224</v>
      </c>
      <c r="G2139" s="1" t="s">
        <v>8187</v>
      </c>
    </row>
    <row r="2140" spans="1:7" ht="15.6" x14ac:dyDescent="0.3">
      <c r="A2140" s="1" t="s">
        <v>223</v>
      </c>
      <c r="B2140" s="1" t="s">
        <v>4240</v>
      </c>
      <c r="C2140" s="1" t="s">
        <v>4383</v>
      </c>
      <c r="D2140" s="1" t="s">
        <v>5914</v>
      </c>
      <c r="F2140" s="1" t="s">
        <v>223</v>
      </c>
      <c r="G2140" s="1" t="s">
        <v>8188</v>
      </c>
    </row>
    <row r="2141" spans="1:7" ht="15.6" x14ac:dyDescent="0.3">
      <c r="A2141" s="1" t="s">
        <v>222</v>
      </c>
      <c r="B2141" s="1" t="s">
        <v>4241</v>
      </c>
      <c r="C2141" s="1" t="s">
        <v>4383</v>
      </c>
      <c r="D2141" s="1" t="s">
        <v>4474</v>
      </c>
      <c r="F2141" s="1" t="s">
        <v>222</v>
      </c>
      <c r="G2141" s="1" t="s">
        <v>8189</v>
      </c>
    </row>
    <row r="2142" spans="1:7" ht="15.6" x14ac:dyDescent="0.3">
      <c r="A2142" s="1" t="s">
        <v>221</v>
      </c>
      <c r="B2142" s="1" t="s">
        <v>5915</v>
      </c>
      <c r="C2142" s="1" t="s">
        <v>4381</v>
      </c>
      <c r="D2142" s="1" t="s">
        <v>4460</v>
      </c>
      <c r="F2142" s="1" t="s">
        <v>221</v>
      </c>
      <c r="G2142" s="1" t="s">
        <v>8190</v>
      </c>
    </row>
    <row r="2143" spans="1:7" ht="15.6" x14ac:dyDescent="0.3">
      <c r="A2143" s="1" t="s">
        <v>220</v>
      </c>
      <c r="B2143" s="1" t="s">
        <v>4242</v>
      </c>
      <c r="C2143" s="1" t="s">
        <v>4381</v>
      </c>
      <c r="D2143" s="1" t="s">
        <v>5916</v>
      </c>
      <c r="F2143" s="1" t="s">
        <v>220</v>
      </c>
      <c r="G2143" s="1" t="s">
        <v>8191</v>
      </c>
    </row>
    <row r="2144" spans="1:7" ht="15.6" x14ac:dyDescent="0.3">
      <c r="A2144" s="1" t="s">
        <v>219</v>
      </c>
      <c r="B2144" s="1" t="s">
        <v>4243</v>
      </c>
      <c r="C2144" s="1" t="s">
        <v>4381</v>
      </c>
      <c r="D2144" s="1" t="s">
        <v>5917</v>
      </c>
      <c r="F2144" s="1" t="s">
        <v>219</v>
      </c>
      <c r="G2144" s="1" t="s">
        <v>8192</v>
      </c>
    </row>
    <row r="2145" spans="1:7" ht="15.6" x14ac:dyDescent="0.3">
      <c r="A2145" s="1" t="s">
        <v>218</v>
      </c>
      <c r="B2145" s="1" t="s">
        <v>4244</v>
      </c>
      <c r="C2145" s="1" t="s">
        <v>4381</v>
      </c>
      <c r="D2145" s="1" t="s">
        <v>5918</v>
      </c>
      <c r="F2145" s="1" t="s">
        <v>218</v>
      </c>
      <c r="G2145" s="1" t="s">
        <v>8193</v>
      </c>
    </row>
    <row r="2146" spans="1:7" ht="15.6" x14ac:dyDescent="0.3">
      <c r="A2146" s="1" t="s">
        <v>217</v>
      </c>
      <c r="B2146" s="1" t="s">
        <v>4245</v>
      </c>
      <c r="C2146" s="1" t="s">
        <v>4383</v>
      </c>
      <c r="D2146" s="1" t="s">
        <v>5919</v>
      </c>
      <c r="F2146" s="1" t="s">
        <v>217</v>
      </c>
      <c r="G2146" s="1" t="s">
        <v>8194</v>
      </c>
    </row>
    <row r="2147" spans="1:7" ht="15.6" x14ac:dyDescent="0.3">
      <c r="A2147" s="1" t="s">
        <v>216</v>
      </c>
      <c r="B2147" s="1" t="s">
        <v>4246</v>
      </c>
      <c r="C2147" s="1" t="s">
        <v>4383</v>
      </c>
      <c r="D2147" s="1" t="s">
        <v>5920</v>
      </c>
      <c r="F2147" s="1" t="s">
        <v>216</v>
      </c>
      <c r="G2147" s="1" t="s">
        <v>8195</v>
      </c>
    </row>
    <row r="2148" spans="1:7" ht="15.6" x14ac:dyDescent="0.3">
      <c r="A2148" s="1" t="s">
        <v>215</v>
      </c>
      <c r="B2148" s="1" t="s">
        <v>4247</v>
      </c>
      <c r="C2148" s="1" t="s">
        <v>4383</v>
      </c>
      <c r="D2148" s="1" t="s">
        <v>5921</v>
      </c>
      <c r="F2148" s="1" t="s">
        <v>215</v>
      </c>
      <c r="G2148" s="1" t="s">
        <v>8196</v>
      </c>
    </row>
    <row r="2149" spans="1:7" ht="15.6" x14ac:dyDescent="0.3">
      <c r="A2149" s="1" t="s">
        <v>214</v>
      </c>
      <c r="B2149" s="1" t="s">
        <v>4248</v>
      </c>
      <c r="C2149" s="1" t="s">
        <v>4383</v>
      </c>
      <c r="D2149" s="1" t="s">
        <v>5922</v>
      </c>
      <c r="F2149" s="1" t="s">
        <v>214</v>
      </c>
      <c r="G2149" s="1" t="s">
        <v>8197</v>
      </c>
    </row>
    <row r="2150" spans="1:7" ht="15.6" x14ac:dyDescent="0.3">
      <c r="A2150" s="1" t="s">
        <v>213</v>
      </c>
      <c r="B2150" s="1" t="s">
        <v>4249</v>
      </c>
      <c r="C2150" s="1" t="s">
        <v>4383</v>
      </c>
      <c r="D2150" s="1" t="s">
        <v>4409</v>
      </c>
      <c r="F2150" s="1" t="s">
        <v>213</v>
      </c>
      <c r="G2150" s="1" t="s">
        <v>8198</v>
      </c>
    </row>
    <row r="2151" spans="1:7" ht="15.6" x14ac:dyDescent="0.3">
      <c r="A2151" s="1" t="s">
        <v>212</v>
      </c>
      <c r="B2151" s="1" t="s">
        <v>3707</v>
      </c>
      <c r="C2151" s="1" t="s">
        <v>4383</v>
      </c>
      <c r="D2151" s="1" t="s">
        <v>5923</v>
      </c>
      <c r="F2151" s="1" t="s">
        <v>212</v>
      </c>
      <c r="G2151" s="1" t="s">
        <v>8199</v>
      </c>
    </row>
    <row r="2152" spans="1:7" ht="15.6" x14ac:dyDescent="0.3">
      <c r="A2152" s="1" t="s">
        <v>211</v>
      </c>
      <c r="B2152" s="1" t="s">
        <v>4250</v>
      </c>
      <c r="C2152" s="1" t="s">
        <v>4383</v>
      </c>
      <c r="D2152" s="1" t="s">
        <v>5924</v>
      </c>
      <c r="F2152" s="1" t="s">
        <v>211</v>
      </c>
      <c r="G2152" s="1" t="s">
        <v>8200</v>
      </c>
    </row>
    <row r="2153" spans="1:7" ht="15.6" x14ac:dyDescent="0.3">
      <c r="A2153" s="1" t="s">
        <v>210</v>
      </c>
      <c r="B2153" s="1" t="s">
        <v>4251</v>
      </c>
      <c r="C2153" s="1" t="s">
        <v>4383</v>
      </c>
      <c r="D2153" s="1" t="s">
        <v>5925</v>
      </c>
      <c r="F2153" s="1" t="s">
        <v>210</v>
      </c>
      <c r="G2153" s="1" t="s">
        <v>8201</v>
      </c>
    </row>
    <row r="2154" spans="1:7" ht="15.6" x14ac:dyDescent="0.3">
      <c r="A2154" s="1" t="s">
        <v>209</v>
      </c>
      <c r="B2154" s="1" t="s">
        <v>4252</v>
      </c>
      <c r="C2154" s="1" t="s">
        <v>4383</v>
      </c>
      <c r="D2154" s="1" t="s">
        <v>5926</v>
      </c>
      <c r="F2154" s="1" t="s">
        <v>209</v>
      </c>
      <c r="G2154" s="1" t="s">
        <v>8202</v>
      </c>
    </row>
    <row r="2155" spans="1:7" ht="15.6" x14ac:dyDescent="0.3">
      <c r="A2155" s="1" t="s">
        <v>208</v>
      </c>
      <c r="B2155" s="1" t="s">
        <v>4253</v>
      </c>
      <c r="C2155" s="1" t="s">
        <v>4383</v>
      </c>
      <c r="D2155" s="1" t="s">
        <v>5927</v>
      </c>
      <c r="F2155" s="1" t="s">
        <v>208</v>
      </c>
      <c r="G2155" s="1" t="s">
        <v>8203</v>
      </c>
    </row>
    <row r="2156" spans="1:7" ht="15.6" x14ac:dyDescent="0.3">
      <c r="A2156" s="1" t="s">
        <v>207</v>
      </c>
      <c r="B2156" s="1" t="s">
        <v>4226</v>
      </c>
      <c r="C2156" s="1" t="s">
        <v>4383</v>
      </c>
      <c r="D2156" s="1" t="s">
        <v>5928</v>
      </c>
      <c r="F2156" s="1" t="s">
        <v>207</v>
      </c>
      <c r="G2156" s="1" t="s">
        <v>8204</v>
      </c>
    </row>
    <row r="2157" spans="1:7" ht="15.6" x14ac:dyDescent="0.3">
      <c r="A2157" s="1" t="s">
        <v>206</v>
      </c>
      <c r="B2157" s="1" t="s">
        <v>4254</v>
      </c>
      <c r="C2157" s="1" t="s">
        <v>4383</v>
      </c>
      <c r="D2157" s="1" t="s">
        <v>5763</v>
      </c>
      <c r="F2157" s="1" t="s">
        <v>206</v>
      </c>
      <c r="G2157" s="1" t="s">
        <v>8205</v>
      </c>
    </row>
    <row r="2158" spans="1:7" ht="15.6" x14ac:dyDescent="0.3">
      <c r="A2158" s="1" t="s">
        <v>205</v>
      </c>
      <c r="B2158" s="1" t="s">
        <v>4255</v>
      </c>
      <c r="C2158" s="1" t="s">
        <v>4383</v>
      </c>
      <c r="D2158" s="1" t="s">
        <v>4390</v>
      </c>
      <c r="F2158" s="1" t="s">
        <v>205</v>
      </c>
      <c r="G2158" s="1" t="s">
        <v>8206</v>
      </c>
    </row>
    <row r="2159" spans="1:7" ht="15.6" x14ac:dyDescent="0.3">
      <c r="A2159" s="1" t="s">
        <v>204</v>
      </c>
      <c r="B2159" s="1" t="s">
        <v>4256</v>
      </c>
      <c r="C2159" s="1" t="s">
        <v>4381</v>
      </c>
      <c r="D2159" s="1" t="s">
        <v>5929</v>
      </c>
      <c r="F2159" s="1" t="s">
        <v>204</v>
      </c>
      <c r="G2159" s="1" t="s">
        <v>8207</v>
      </c>
    </row>
    <row r="2160" spans="1:7" ht="15.6" x14ac:dyDescent="0.3">
      <c r="A2160" s="1" t="s">
        <v>203</v>
      </c>
      <c r="B2160" s="1" t="s">
        <v>4257</v>
      </c>
      <c r="C2160" s="1" t="s">
        <v>4381</v>
      </c>
      <c r="D2160" s="1" t="s">
        <v>5659</v>
      </c>
      <c r="F2160" s="1" t="s">
        <v>203</v>
      </c>
      <c r="G2160" s="1" t="s">
        <v>8208</v>
      </c>
    </row>
    <row r="2161" spans="1:7" ht="15.6" x14ac:dyDescent="0.3">
      <c r="A2161" s="1" t="s">
        <v>202</v>
      </c>
      <c r="B2161" s="1" t="s">
        <v>4258</v>
      </c>
      <c r="C2161" s="1" t="s">
        <v>4381</v>
      </c>
      <c r="D2161" s="1" t="s">
        <v>5930</v>
      </c>
      <c r="F2161" s="1" t="s">
        <v>202</v>
      </c>
      <c r="G2161" s="1" t="s">
        <v>8209</v>
      </c>
    </row>
    <row r="2162" spans="1:7" ht="15.6" x14ac:dyDescent="0.3">
      <c r="A2162" s="1" t="s">
        <v>201</v>
      </c>
      <c r="B2162" s="1" t="s">
        <v>4259</v>
      </c>
      <c r="C2162" s="1" t="s">
        <v>4381</v>
      </c>
      <c r="D2162" s="1" t="s">
        <v>5017</v>
      </c>
      <c r="F2162" s="1" t="s">
        <v>201</v>
      </c>
      <c r="G2162" s="1" t="s">
        <v>8210</v>
      </c>
    </row>
    <row r="2163" spans="1:7" ht="15.6" x14ac:dyDescent="0.3">
      <c r="A2163" s="1" t="s">
        <v>200</v>
      </c>
      <c r="B2163" s="1" t="s">
        <v>4260</v>
      </c>
      <c r="C2163" s="1" t="s">
        <v>4381</v>
      </c>
      <c r="D2163" s="1" t="s">
        <v>4558</v>
      </c>
      <c r="F2163" s="1" t="s">
        <v>200</v>
      </c>
      <c r="G2163" s="1" t="s">
        <v>8211</v>
      </c>
    </row>
    <row r="2164" spans="1:7" ht="15.6" x14ac:dyDescent="0.3">
      <c r="A2164" s="1" t="s">
        <v>198</v>
      </c>
      <c r="B2164" s="1" t="s">
        <v>4261</v>
      </c>
      <c r="C2164" s="1" t="s">
        <v>4804</v>
      </c>
      <c r="D2164" s="1" t="s">
        <v>5931</v>
      </c>
      <c r="F2164" s="1" t="s">
        <v>198</v>
      </c>
      <c r="G2164" s="1" t="s">
        <v>8212</v>
      </c>
    </row>
    <row r="2165" spans="1:7" ht="15.6" x14ac:dyDescent="0.3">
      <c r="A2165" s="1" t="s">
        <v>197</v>
      </c>
      <c r="B2165" s="1" t="s">
        <v>2510</v>
      </c>
      <c r="C2165" s="1" t="s">
        <v>4381</v>
      </c>
      <c r="D2165" s="1" t="s">
        <v>5932</v>
      </c>
      <c r="F2165" s="1" t="s">
        <v>197</v>
      </c>
      <c r="G2165" s="1" t="s">
        <v>8213</v>
      </c>
    </row>
    <row r="2166" spans="1:7" ht="15.6" x14ac:dyDescent="0.3">
      <c r="A2166" s="1" t="s">
        <v>196</v>
      </c>
      <c r="B2166" s="1" t="s">
        <v>4262</v>
      </c>
      <c r="C2166" s="1" t="s">
        <v>4383</v>
      </c>
      <c r="D2166" s="1" t="s">
        <v>4989</v>
      </c>
      <c r="F2166" s="1" t="s">
        <v>196</v>
      </c>
      <c r="G2166" s="1" t="s">
        <v>8214</v>
      </c>
    </row>
    <row r="2167" spans="1:7" ht="15.6" x14ac:dyDescent="0.3">
      <c r="A2167" s="1" t="s">
        <v>195</v>
      </c>
      <c r="B2167" s="1" t="s">
        <v>4263</v>
      </c>
      <c r="C2167" s="1" t="s">
        <v>4383</v>
      </c>
      <c r="D2167" s="1" t="s">
        <v>5933</v>
      </c>
      <c r="F2167" s="1" t="s">
        <v>195</v>
      </c>
      <c r="G2167" s="1" t="s">
        <v>8215</v>
      </c>
    </row>
    <row r="2168" spans="1:7" ht="15.6" x14ac:dyDescent="0.3">
      <c r="A2168" s="1" t="s">
        <v>194</v>
      </c>
      <c r="B2168" s="1" t="s">
        <v>4264</v>
      </c>
      <c r="C2168" s="1" t="s">
        <v>4383</v>
      </c>
      <c r="D2168" s="1" t="s">
        <v>5934</v>
      </c>
      <c r="F2168" s="1" t="s">
        <v>194</v>
      </c>
      <c r="G2168" s="1" t="s">
        <v>8216</v>
      </c>
    </row>
    <row r="2169" spans="1:7" ht="15.6" x14ac:dyDescent="0.3">
      <c r="A2169" s="1" t="s">
        <v>193</v>
      </c>
      <c r="B2169" s="1" t="s">
        <v>4265</v>
      </c>
      <c r="C2169" s="1" t="s">
        <v>4383</v>
      </c>
      <c r="D2169" s="1" t="s">
        <v>4870</v>
      </c>
      <c r="F2169" s="1" t="s">
        <v>193</v>
      </c>
      <c r="G2169" s="1" t="s">
        <v>8217</v>
      </c>
    </row>
    <row r="2170" spans="1:7" ht="15.6" x14ac:dyDescent="0.3">
      <c r="A2170" s="1" t="s">
        <v>192</v>
      </c>
      <c r="B2170" s="1" t="s">
        <v>4266</v>
      </c>
      <c r="C2170" s="1" t="s">
        <v>4383</v>
      </c>
      <c r="D2170" s="1" t="s">
        <v>5935</v>
      </c>
      <c r="F2170" s="1" t="s">
        <v>192</v>
      </c>
      <c r="G2170" s="1" t="s">
        <v>8218</v>
      </c>
    </row>
    <row r="2171" spans="1:7" ht="15.6" x14ac:dyDescent="0.3">
      <c r="A2171" s="1" t="s">
        <v>191</v>
      </c>
      <c r="B2171" s="1" t="s">
        <v>4267</v>
      </c>
      <c r="C2171" s="1" t="s">
        <v>4383</v>
      </c>
      <c r="D2171" s="1" t="s">
        <v>4522</v>
      </c>
      <c r="F2171" s="1" t="s">
        <v>191</v>
      </c>
      <c r="G2171" s="1" t="s">
        <v>8219</v>
      </c>
    </row>
    <row r="2172" spans="1:7" ht="15.6" x14ac:dyDescent="0.3">
      <c r="A2172" s="1" t="s">
        <v>190</v>
      </c>
      <c r="B2172" s="1" t="s">
        <v>4268</v>
      </c>
      <c r="C2172" s="1" t="s">
        <v>4381</v>
      </c>
      <c r="D2172" s="1" t="s">
        <v>4955</v>
      </c>
      <c r="F2172" s="1" t="s">
        <v>190</v>
      </c>
      <c r="G2172" s="1" t="s">
        <v>8220</v>
      </c>
    </row>
    <row r="2173" spans="1:7" ht="15.6" x14ac:dyDescent="0.3">
      <c r="A2173" s="1" t="s">
        <v>189</v>
      </c>
      <c r="B2173" s="1" t="s">
        <v>3898</v>
      </c>
      <c r="C2173" s="1" t="s">
        <v>4383</v>
      </c>
      <c r="D2173" s="1" t="s">
        <v>4529</v>
      </c>
      <c r="F2173" s="1" t="s">
        <v>189</v>
      </c>
      <c r="G2173" s="1" t="s">
        <v>8221</v>
      </c>
    </row>
    <row r="2174" spans="1:7" ht="15.6" x14ac:dyDescent="0.3">
      <c r="A2174" s="1" t="s">
        <v>188</v>
      </c>
      <c r="B2174" s="1" t="s">
        <v>4269</v>
      </c>
      <c r="C2174" s="1" t="s">
        <v>4383</v>
      </c>
      <c r="D2174" s="1" t="s">
        <v>5936</v>
      </c>
      <c r="F2174" s="1" t="s">
        <v>188</v>
      </c>
      <c r="G2174" s="1" t="s">
        <v>8222</v>
      </c>
    </row>
    <row r="2175" spans="1:7" ht="15.6" x14ac:dyDescent="0.3">
      <c r="A2175" s="1" t="s">
        <v>187</v>
      </c>
      <c r="B2175" s="1" t="s">
        <v>3466</v>
      </c>
      <c r="C2175" s="1" t="s">
        <v>4381</v>
      </c>
      <c r="D2175" s="1" t="s">
        <v>5937</v>
      </c>
      <c r="F2175" s="1" t="s">
        <v>187</v>
      </c>
      <c r="G2175" s="1" t="s">
        <v>8223</v>
      </c>
    </row>
    <row r="2176" spans="1:7" ht="15.6" x14ac:dyDescent="0.3">
      <c r="A2176" s="1" t="s">
        <v>186</v>
      </c>
      <c r="B2176" s="1" t="s">
        <v>4270</v>
      </c>
      <c r="C2176" s="1" t="s">
        <v>4383</v>
      </c>
      <c r="D2176" s="1" t="s">
        <v>5938</v>
      </c>
      <c r="F2176" s="1" t="s">
        <v>186</v>
      </c>
      <c r="G2176" s="1" t="s">
        <v>8224</v>
      </c>
    </row>
    <row r="2177" spans="1:7" ht="15.6" x14ac:dyDescent="0.3">
      <c r="A2177" s="1" t="s">
        <v>185</v>
      </c>
      <c r="B2177" s="1" t="s">
        <v>2658</v>
      </c>
      <c r="C2177" s="1" t="s">
        <v>4381</v>
      </c>
      <c r="D2177" s="1" t="s">
        <v>5939</v>
      </c>
      <c r="F2177" s="1" t="s">
        <v>185</v>
      </c>
      <c r="G2177" s="1" t="s">
        <v>8225</v>
      </c>
    </row>
    <row r="2178" spans="1:7" ht="15.6" x14ac:dyDescent="0.3">
      <c r="A2178" s="1" t="s">
        <v>184</v>
      </c>
      <c r="B2178" s="1" t="s">
        <v>2650</v>
      </c>
      <c r="C2178" s="1" t="s">
        <v>4381</v>
      </c>
      <c r="D2178" s="1" t="s">
        <v>5940</v>
      </c>
      <c r="F2178" s="1" t="s">
        <v>184</v>
      </c>
      <c r="G2178" s="1" t="s">
        <v>8226</v>
      </c>
    </row>
    <row r="2179" spans="1:7" ht="15.6" x14ac:dyDescent="0.3">
      <c r="A2179" s="1" t="s">
        <v>183</v>
      </c>
      <c r="B2179" s="1" t="s">
        <v>3065</v>
      </c>
      <c r="C2179" s="1" t="s">
        <v>4381</v>
      </c>
      <c r="D2179" s="1" t="s">
        <v>4701</v>
      </c>
      <c r="F2179" s="1" t="s">
        <v>183</v>
      </c>
      <c r="G2179" s="1" t="s">
        <v>8227</v>
      </c>
    </row>
    <row r="2180" spans="1:7" ht="15.6" x14ac:dyDescent="0.3">
      <c r="A2180" s="1" t="s">
        <v>182</v>
      </c>
      <c r="B2180" s="1" t="s">
        <v>4271</v>
      </c>
      <c r="C2180" s="1" t="s">
        <v>4381</v>
      </c>
      <c r="D2180" s="1" t="s">
        <v>5941</v>
      </c>
      <c r="F2180" s="1" t="s">
        <v>182</v>
      </c>
      <c r="G2180" s="1" t="s">
        <v>8228</v>
      </c>
    </row>
    <row r="2181" spans="1:7" ht="15.6" x14ac:dyDescent="0.3">
      <c r="A2181" s="1" t="s">
        <v>181</v>
      </c>
      <c r="B2181" s="1" t="s">
        <v>3499</v>
      </c>
      <c r="C2181" s="1" t="s">
        <v>4381</v>
      </c>
      <c r="D2181" s="1" t="s">
        <v>4683</v>
      </c>
      <c r="F2181" s="1" t="s">
        <v>181</v>
      </c>
      <c r="G2181" s="1" t="s">
        <v>8229</v>
      </c>
    </row>
    <row r="2182" spans="1:7" ht="15.6" x14ac:dyDescent="0.3">
      <c r="A2182" s="1" t="s">
        <v>180</v>
      </c>
      <c r="B2182" s="1" t="s">
        <v>4272</v>
      </c>
      <c r="C2182" s="1" t="s">
        <v>4381</v>
      </c>
      <c r="D2182" s="1" t="s">
        <v>5942</v>
      </c>
      <c r="F2182" s="1" t="s">
        <v>180</v>
      </c>
      <c r="G2182" s="1" t="s">
        <v>8230</v>
      </c>
    </row>
    <row r="2183" spans="1:7" ht="15.6" x14ac:dyDescent="0.3">
      <c r="A2183" s="1" t="s">
        <v>179</v>
      </c>
      <c r="B2183" s="1" t="s">
        <v>4273</v>
      </c>
      <c r="C2183" s="1" t="s">
        <v>4381</v>
      </c>
      <c r="D2183" s="1" t="s">
        <v>4698</v>
      </c>
      <c r="F2183" s="1" t="s">
        <v>179</v>
      </c>
      <c r="G2183" s="1" t="s">
        <v>8231</v>
      </c>
    </row>
    <row r="2184" spans="1:7" ht="15.6" x14ac:dyDescent="0.3">
      <c r="A2184" s="1" t="s">
        <v>178</v>
      </c>
      <c r="B2184" s="1" t="s">
        <v>2812</v>
      </c>
      <c r="C2184" s="1" t="s">
        <v>4383</v>
      </c>
      <c r="D2184" s="1" t="s">
        <v>5701</v>
      </c>
      <c r="F2184" s="1" t="s">
        <v>178</v>
      </c>
      <c r="G2184" s="1" t="s">
        <v>8232</v>
      </c>
    </row>
    <row r="2185" spans="1:7" ht="15.6" x14ac:dyDescent="0.3">
      <c r="A2185" s="1" t="s">
        <v>177</v>
      </c>
      <c r="B2185" s="1" t="s">
        <v>4274</v>
      </c>
      <c r="C2185" s="1" t="s">
        <v>4383</v>
      </c>
      <c r="D2185" s="1" t="s">
        <v>5943</v>
      </c>
      <c r="F2185" s="1" t="s">
        <v>177</v>
      </c>
      <c r="G2185" s="1" t="s">
        <v>8233</v>
      </c>
    </row>
    <row r="2186" spans="1:7" ht="15.6" x14ac:dyDescent="0.3">
      <c r="A2186" s="1" t="s">
        <v>176</v>
      </c>
      <c r="B2186" s="1" t="s">
        <v>4275</v>
      </c>
      <c r="C2186" s="1" t="s">
        <v>4383</v>
      </c>
      <c r="D2186" s="1" t="s">
        <v>4619</v>
      </c>
      <c r="F2186" s="1" t="s">
        <v>176</v>
      </c>
      <c r="G2186" s="1" t="s">
        <v>8234</v>
      </c>
    </row>
    <row r="2187" spans="1:7" ht="15.6" x14ac:dyDescent="0.3">
      <c r="A2187" s="1" t="s">
        <v>175</v>
      </c>
      <c r="B2187" s="1" t="s">
        <v>2959</v>
      </c>
      <c r="C2187" s="1" t="s">
        <v>4383</v>
      </c>
      <c r="D2187" s="1" t="s">
        <v>5944</v>
      </c>
      <c r="F2187" s="1" t="s">
        <v>175</v>
      </c>
      <c r="G2187" s="1" t="s">
        <v>8235</v>
      </c>
    </row>
    <row r="2188" spans="1:7" ht="15.6" x14ac:dyDescent="0.3">
      <c r="A2188" s="1" t="s">
        <v>174</v>
      </c>
      <c r="B2188" s="1" t="s">
        <v>4276</v>
      </c>
      <c r="C2188" s="1" t="s">
        <v>4383</v>
      </c>
      <c r="D2188" s="1" t="s">
        <v>4389</v>
      </c>
      <c r="F2188" s="1" t="s">
        <v>174</v>
      </c>
      <c r="G2188" s="1" t="s">
        <v>8236</v>
      </c>
    </row>
    <row r="2189" spans="1:7" ht="15.6" x14ac:dyDescent="0.3">
      <c r="A2189" s="1" t="s">
        <v>173</v>
      </c>
      <c r="B2189" s="1" t="s">
        <v>4277</v>
      </c>
      <c r="C2189" s="1" t="s">
        <v>4383</v>
      </c>
      <c r="D2189" s="1" t="s">
        <v>4464</v>
      </c>
      <c r="F2189" s="1" t="s">
        <v>173</v>
      </c>
      <c r="G2189" s="1" t="s">
        <v>8237</v>
      </c>
    </row>
    <row r="2190" spans="1:7" ht="15.6" x14ac:dyDescent="0.3">
      <c r="A2190" s="1" t="s">
        <v>172</v>
      </c>
      <c r="B2190" s="1" t="s">
        <v>3645</v>
      </c>
      <c r="C2190" s="1" t="s">
        <v>4383</v>
      </c>
      <c r="D2190" s="1" t="s">
        <v>5945</v>
      </c>
      <c r="F2190" s="1" t="s">
        <v>172</v>
      </c>
      <c r="G2190" s="1" t="s">
        <v>8238</v>
      </c>
    </row>
    <row r="2191" spans="1:7" ht="15.6" x14ac:dyDescent="0.3">
      <c r="A2191" s="1" t="s">
        <v>171</v>
      </c>
      <c r="B2191" s="1" t="s">
        <v>4278</v>
      </c>
      <c r="C2191" s="1" t="s">
        <v>4383</v>
      </c>
      <c r="D2191" s="1" t="s">
        <v>5946</v>
      </c>
      <c r="F2191" s="1" t="s">
        <v>171</v>
      </c>
      <c r="G2191" s="1" t="s">
        <v>8239</v>
      </c>
    </row>
    <row r="2192" spans="1:7" ht="15.6" x14ac:dyDescent="0.3">
      <c r="A2192" s="1" t="s">
        <v>170</v>
      </c>
      <c r="B2192" s="1" t="s">
        <v>2648</v>
      </c>
      <c r="C2192" s="1" t="s">
        <v>4383</v>
      </c>
      <c r="D2192" s="1" t="s">
        <v>5947</v>
      </c>
      <c r="F2192" s="1" t="s">
        <v>170</v>
      </c>
      <c r="G2192" s="1" t="s">
        <v>8240</v>
      </c>
    </row>
    <row r="2193" spans="1:7" ht="15.6" x14ac:dyDescent="0.3">
      <c r="A2193" s="1" t="s">
        <v>168</v>
      </c>
      <c r="B2193" s="1" t="s">
        <v>4279</v>
      </c>
      <c r="C2193" s="1" t="s">
        <v>4383</v>
      </c>
      <c r="D2193" s="1" t="s">
        <v>5948</v>
      </c>
      <c r="F2193" s="1" t="s">
        <v>168</v>
      </c>
      <c r="G2193" s="1" t="s">
        <v>8241</v>
      </c>
    </row>
    <row r="2194" spans="1:7" ht="15.6" x14ac:dyDescent="0.3">
      <c r="A2194" s="1" t="s">
        <v>166</v>
      </c>
      <c r="B2194" s="1" t="s">
        <v>3950</v>
      </c>
      <c r="C2194" s="1" t="s">
        <v>4383</v>
      </c>
      <c r="D2194" s="1" t="s">
        <v>5211</v>
      </c>
      <c r="F2194" s="1" t="s">
        <v>166</v>
      </c>
      <c r="G2194" s="1" t="s">
        <v>8242</v>
      </c>
    </row>
    <row r="2195" spans="1:7" ht="15.6" x14ac:dyDescent="0.3">
      <c r="A2195" s="1" t="s">
        <v>164</v>
      </c>
      <c r="B2195" s="1" t="s">
        <v>3021</v>
      </c>
      <c r="C2195" s="1" t="s">
        <v>4383</v>
      </c>
      <c r="D2195" s="1" t="s">
        <v>5949</v>
      </c>
      <c r="F2195" s="1" t="s">
        <v>164</v>
      </c>
      <c r="G2195" s="1" t="s">
        <v>8243</v>
      </c>
    </row>
    <row r="2196" spans="1:7" ht="15.6" x14ac:dyDescent="0.3">
      <c r="A2196" s="1" t="s">
        <v>162</v>
      </c>
      <c r="B2196" s="1" t="s">
        <v>4280</v>
      </c>
      <c r="C2196" s="1" t="s">
        <v>4383</v>
      </c>
      <c r="D2196" s="1" t="s">
        <v>5950</v>
      </c>
      <c r="F2196" s="1" t="s">
        <v>162</v>
      </c>
      <c r="G2196" s="1" t="s">
        <v>8244</v>
      </c>
    </row>
    <row r="2197" spans="1:7" ht="15.6" x14ac:dyDescent="0.3">
      <c r="A2197" s="1" t="s">
        <v>161</v>
      </c>
      <c r="B2197" s="1" t="s">
        <v>2926</v>
      </c>
      <c r="C2197" s="1" t="s">
        <v>4383</v>
      </c>
      <c r="D2197" s="1" t="s">
        <v>5951</v>
      </c>
      <c r="F2197" s="1" t="s">
        <v>161</v>
      </c>
      <c r="G2197" s="1" t="s">
        <v>8245</v>
      </c>
    </row>
    <row r="2198" spans="1:7" ht="15.6" x14ac:dyDescent="0.3">
      <c r="A2198" s="1" t="s">
        <v>160</v>
      </c>
      <c r="B2198" s="1" t="s">
        <v>4281</v>
      </c>
      <c r="C2198" s="1" t="s">
        <v>4383</v>
      </c>
      <c r="D2198" s="1" t="s">
        <v>5952</v>
      </c>
      <c r="F2198" s="1" t="s">
        <v>160</v>
      </c>
      <c r="G2198" s="1" t="s">
        <v>8246</v>
      </c>
    </row>
    <row r="2199" spans="1:7" ht="15.6" x14ac:dyDescent="0.3">
      <c r="A2199" s="1" t="s">
        <v>159</v>
      </c>
      <c r="B2199" s="1" t="s">
        <v>4282</v>
      </c>
      <c r="C2199" s="1" t="s">
        <v>4383</v>
      </c>
      <c r="D2199" s="1" t="s">
        <v>4432</v>
      </c>
      <c r="F2199" s="1" t="s">
        <v>159</v>
      </c>
      <c r="G2199" s="1" t="s">
        <v>8247</v>
      </c>
    </row>
    <row r="2200" spans="1:7" ht="15.6" x14ac:dyDescent="0.3">
      <c r="A2200" s="1" t="s">
        <v>158</v>
      </c>
      <c r="B2200" s="1" t="s">
        <v>4283</v>
      </c>
      <c r="C2200" s="1" t="s">
        <v>4383</v>
      </c>
      <c r="D2200" s="1" t="s">
        <v>5953</v>
      </c>
      <c r="F2200" s="1" t="s">
        <v>158</v>
      </c>
      <c r="G2200" s="1" t="s">
        <v>8248</v>
      </c>
    </row>
    <row r="2201" spans="1:7" ht="15.6" x14ac:dyDescent="0.3">
      <c r="A2201" s="1" t="s">
        <v>157</v>
      </c>
      <c r="B2201" s="1" t="s">
        <v>4284</v>
      </c>
      <c r="C2201" s="1" t="s">
        <v>4383</v>
      </c>
      <c r="D2201" s="1" t="s">
        <v>5954</v>
      </c>
      <c r="F2201" s="1" t="s">
        <v>157</v>
      </c>
      <c r="G2201" s="1" t="s">
        <v>8249</v>
      </c>
    </row>
    <row r="2202" spans="1:7" ht="15.6" x14ac:dyDescent="0.3">
      <c r="A2202" s="1" t="s">
        <v>156</v>
      </c>
      <c r="B2202" s="1" t="s">
        <v>4285</v>
      </c>
      <c r="C2202" s="1" t="s">
        <v>4383</v>
      </c>
      <c r="D2202" s="1" t="s">
        <v>5955</v>
      </c>
      <c r="F2202" s="1" t="s">
        <v>156</v>
      </c>
      <c r="G2202" s="1" t="s">
        <v>8250</v>
      </c>
    </row>
    <row r="2203" spans="1:7" ht="15.6" x14ac:dyDescent="0.3">
      <c r="A2203" s="1" t="s">
        <v>155</v>
      </c>
      <c r="B2203" s="1" t="s">
        <v>4286</v>
      </c>
      <c r="C2203" s="1" t="s">
        <v>4383</v>
      </c>
      <c r="D2203" s="1" t="s">
        <v>4554</v>
      </c>
      <c r="F2203" s="1" t="s">
        <v>155</v>
      </c>
      <c r="G2203" s="1" t="s">
        <v>8251</v>
      </c>
    </row>
    <row r="2204" spans="1:7" ht="15.6" x14ac:dyDescent="0.3">
      <c r="A2204" s="1" t="s">
        <v>154</v>
      </c>
      <c r="B2204" s="1" t="s">
        <v>4287</v>
      </c>
      <c r="C2204" s="1" t="s">
        <v>4381</v>
      </c>
      <c r="D2204" s="1" t="s">
        <v>5956</v>
      </c>
      <c r="F2204" s="1" t="s">
        <v>154</v>
      </c>
      <c r="G2204" s="1" t="s">
        <v>8252</v>
      </c>
    </row>
    <row r="2205" spans="1:7" ht="15.6" x14ac:dyDescent="0.3">
      <c r="A2205" s="1" t="s">
        <v>153</v>
      </c>
      <c r="B2205" s="1" t="s">
        <v>4288</v>
      </c>
      <c r="C2205" s="1" t="s">
        <v>4381</v>
      </c>
      <c r="D2205" s="1" t="s">
        <v>5593</v>
      </c>
      <c r="F2205" s="1" t="s">
        <v>153</v>
      </c>
      <c r="G2205" s="1" t="s">
        <v>8253</v>
      </c>
    </row>
    <row r="2206" spans="1:7" ht="15.6" x14ac:dyDescent="0.3">
      <c r="A2206" s="1" t="s">
        <v>152</v>
      </c>
      <c r="B2206" s="1" t="s">
        <v>4289</v>
      </c>
      <c r="C2206" s="1" t="s">
        <v>4381</v>
      </c>
      <c r="D2206" s="1" t="s">
        <v>5957</v>
      </c>
      <c r="F2206" s="1" t="s">
        <v>152</v>
      </c>
      <c r="G2206" s="1" t="s">
        <v>8254</v>
      </c>
    </row>
    <row r="2207" spans="1:7" ht="15.6" x14ac:dyDescent="0.3">
      <c r="A2207" s="1" t="s">
        <v>151</v>
      </c>
      <c r="B2207" s="1" t="s">
        <v>4290</v>
      </c>
      <c r="C2207" s="1" t="s">
        <v>4383</v>
      </c>
      <c r="D2207" s="1" t="s">
        <v>5958</v>
      </c>
      <c r="F2207" s="1" t="s">
        <v>151</v>
      </c>
      <c r="G2207" s="1" t="s">
        <v>8255</v>
      </c>
    </row>
    <row r="2208" spans="1:7" ht="15.6" x14ac:dyDescent="0.3">
      <c r="A2208" s="1" t="s">
        <v>150</v>
      </c>
      <c r="B2208" s="1" t="s">
        <v>4291</v>
      </c>
      <c r="C2208" s="1" t="s">
        <v>4383</v>
      </c>
      <c r="D2208" s="1" t="s">
        <v>5467</v>
      </c>
      <c r="F2208" s="1" t="s">
        <v>150</v>
      </c>
      <c r="G2208" s="1" t="s">
        <v>8256</v>
      </c>
    </row>
    <row r="2209" spans="1:7" ht="15.6" x14ac:dyDescent="0.3">
      <c r="A2209" s="1" t="s">
        <v>149</v>
      </c>
      <c r="B2209" s="1" t="s">
        <v>4292</v>
      </c>
      <c r="C2209" s="1" t="s">
        <v>4381</v>
      </c>
      <c r="D2209" s="1" t="s">
        <v>5959</v>
      </c>
      <c r="F2209" s="1" t="s">
        <v>149</v>
      </c>
      <c r="G2209" s="1" t="s">
        <v>8257</v>
      </c>
    </row>
    <row r="2210" spans="1:7" ht="15.6" x14ac:dyDescent="0.3">
      <c r="A2210" s="1" t="s">
        <v>148</v>
      </c>
      <c r="B2210" s="1" t="s">
        <v>4293</v>
      </c>
      <c r="C2210" s="1" t="s">
        <v>4381</v>
      </c>
      <c r="D2210" s="1" t="s">
        <v>5960</v>
      </c>
      <c r="F2210" s="1" t="s">
        <v>148</v>
      </c>
      <c r="G2210" s="1" t="s">
        <v>8258</v>
      </c>
    </row>
    <row r="2211" spans="1:7" ht="15.6" x14ac:dyDescent="0.3">
      <c r="A2211" s="1" t="s">
        <v>147</v>
      </c>
      <c r="B2211" s="1" t="s">
        <v>2498</v>
      </c>
      <c r="C2211" s="1" t="s">
        <v>4381</v>
      </c>
      <c r="D2211" s="1" t="s">
        <v>4400</v>
      </c>
      <c r="F2211" s="1" t="s">
        <v>147</v>
      </c>
      <c r="G2211" s="1" t="s">
        <v>8259</v>
      </c>
    </row>
    <row r="2212" spans="1:7" ht="15.6" x14ac:dyDescent="0.3">
      <c r="A2212" s="1" t="s">
        <v>146</v>
      </c>
      <c r="B2212" s="1" t="s">
        <v>4294</v>
      </c>
      <c r="C2212" s="1" t="s">
        <v>4383</v>
      </c>
      <c r="D2212" s="1" t="s">
        <v>5783</v>
      </c>
      <c r="F2212" s="1" t="s">
        <v>146</v>
      </c>
      <c r="G2212" s="1" t="s">
        <v>8260</v>
      </c>
    </row>
    <row r="2213" spans="1:7" ht="15.6" x14ac:dyDescent="0.3">
      <c r="A2213" s="1" t="s">
        <v>145</v>
      </c>
      <c r="B2213" s="1" t="s">
        <v>3992</v>
      </c>
      <c r="C2213" s="1" t="s">
        <v>4383</v>
      </c>
      <c r="D2213" s="1" t="s">
        <v>5467</v>
      </c>
      <c r="F2213" s="1" t="s">
        <v>145</v>
      </c>
      <c r="G2213" s="1" t="s">
        <v>8261</v>
      </c>
    </row>
    <row r="2214" spans="1:7" ht="15.6" x14ac:dyDescent="0.3">
      <c r="A2214" s="1" t="s">
        <v>144</v>
      </c>
      <c r="B2214" s="1" t="s">
        <v>4295</v>
      </c>
      <c r="C2214" s="1" t="s">
        <v>4383</v>
      </c>
      <c r="D2214" s="1" t="s">
        <v>4748</v>
      </c>
      <c r="F2214" s="1" t="s">
        <v>144</v>
      </c>
      <c r="G2214" s="1" t="s">
        <v>8262</v>
      </c>
    </row>
    <row r="2215" spans="1:7" ht="15.6" x14ac:dyDescent="0.3">
      <c r="A2215" s="1" t="s">
        <v>143</v>
      </c>
      <c r="B2215" s="1" t="s">
        <v>5961</v>
      </c>
      <c r="C2215" s="1" t="s">
        <v>4381</v>
      </c>
      <c r="D2215" s="1" t="s">
        <v>5962</v>
      </c>
      <c r="F2215" s="1" t="s">
        <v>143</v>
      </c>
      <c r="G2215" s="1" t="s">
        <v>8263</v>
      </c>
    </row>
    <row r="2216" spans="1:7" ht="15.6" x14ac:dyDescent="0.3">
      <c r="A2216" s="1" t="s">
        <v>142</v>
      </c>
      <c r="B2216" s="1" t="s">
        <v>4296</v>
      </c>
      <c r="C2216" s="1" t="s">
        <v>4381</v>
      </c>
      <c r="D2216" s="1" t="s">
        <v>4757</v>
      </c>
      <c r="F2216" s="1" t="s">
        <v>142</v>
      </c>
      <c r="G2216" s="1" t="s">
        <v>8264</v>
      </c>
    </row>
    <row r="2217" spans="1:7" ht="15.6" x14ac:dyDescent="0.3">
      <c r="A2217" s="1" t="s">
        <v>141</v>
      </c>
      <c r="B2217" s="1" t="s">
        <v>2571</v>
      </c>
      <c r="C2217" s="1" t="s">
        <v>4383</v>
      </c>
      <c r="D2217" s="1" t="s">
        <v>5963</v>
      </c>
      <c r="F2217" s="1" t="s">
        <v>141</v>
      </c>
      <c r="G2217" s="1" t="s">
        <v>8265</v>
      </c>
    </row>
    <row r="2218" spans="1:7" ht="15.6" x14ac:dyDescent="0.3">
      <c r="A2218" s="1" t="s">
        <v>140</v>
      </c>
      <c r="B2218" s="1" t="s">
        <v>2492</v>
      </c>
      <c r="C2218" s="1" t="s">
        <v>4381</v>
      </c>
      <c r="D2218" s="1" t="s">
        <v>5964</v>
      </c>
      <c r="F2218" s="1" t="s">
        <v>140</v>
      </c>
      <c r="G2218" s="1" t="s">
        <v>8266</v>
      </c>
    </row>
    <row r="2219" spans="1:7" ht="15.6" x14ac:dyDescent="0.3">
      <c r="A2219" s="1" t="s">
        <v>139</v>
      </c>
      <c r="B2219" s="1" t="s">
        <v>4297</v>
      </c>
      <c r="C2219" s="1" t="s">
        <v>4381</v>
      </c>
      <c r="D2219" s="1" t="s">
        <v>4999</v>
      </c>
      <c r="F2219" s="1" t="s">
        <v>139</v>
      </c>
      <c r="G2219" s="1" t="s">
        <v>8267</v>
      </c>
    </row>
    <row r="2220" spans="1:7" ht="15.6" x14ac:dyDescent="0.3">
      <c r="A2220" s="1" t="s">
        <v>138</v>
      </c>
      <c r="B2220" s="1" t="s">
        <v>4298</v>
      </c>
      <c r="C2220" s="1" t="s">
        <v>4381</v>
      </c>
      <c r="D2220" s="1" t="s">
        <v>4595</v>
      </c>
      <c r="F2220" s="1" t="s">
        <v>138</v>
      </c>
      <c r="G2220" s="1" t="s">
        <v>8268</v>
      </c>
    </row>
    <row r="2221" spans="1:7" ht="15.6" x14ac:dyDescent="0.3">
      <c r="A2221" s="1" t="s">
        <v>137</v>
      </c>
      <c r="B2221" s="1" t="s">
        <v>4299</v>
      </c>
      <c r="C2221" s="1" t="s">
        <v>4381</v>
      </c>
      <c r="D2221" s="1" t="s">
        <v>5515</v>
      </c>
      <c r="F2221" s="1" t="s">
        <v>137</v>
      </c>
      <c r="G2221" s="1" t="s">
        <v>8269</v>
      </c>
    </row>
    <row r="2222" spans="1:7" ht="15.6" x14ac:dyDescent="0.3">
      <c r="A2222" s="1" t="s">
        <v>136</v>
      </c>
      <c r="B2222" s="1" t="s">
        <v>4300</v>
      </c>
      <c r="C2222" s="1" t="s">
        <v>4383</v>
      </c>
      <c r="D2222" s="1" t="s">
        <v>4518</v>
      </c>
      <c r="F2222" s="1" t="s">
        <v>136</v>
      </c>
      <c r="G2222" s="1" t="s">
        <v>8270</v>
      </c>
    </row>
    <row r="2223" spans="1:7" ht="15.6" x14ac:dyDescent="0.3">
      <c r="A2223" s="1" t="s">
        <v>135</v>
      </c>
      <c r="B2223" s="1" t="s">
        <v>4301</v>
      </c>
      <c r="C2223" s="1" t="s">
        <v>4383</v>
      </c>
      <c r="D2223" s="1" t="s">
        <v>4789</v>
      </c>
      <c r="F2223" s="1" t="s">
        <v>135</v>
      </c>
      <c r="G2223" s="1" t="s">
        <v>8271</v>
      </c>
    </row>
    <row r="2224" spans="1:7" ht="15.6" x14ac:dyDescent="0.3">
      <c r="A2224" s="1" t="s">
        <v>134</v>
      </c>
      <c r="B2224" s="1" t="s">
        <v>2896</v>
      </c>
      <c r="C2224" s="1" t="s">
        <v>4383</v>
      </c>
      <c r="D2224" s="1" t="s">
        <v>4720</v>
      </c>
      <c r="F2224" s="1" t="s">
        <v>134</v>
      </c>
      <c r="G2224" s="1" t="s">
        <v>8272</v>
      </c>
    </row>
    <row r="2225" spans="1:7" ht="15.6" x14ac:dyDescent="0.3">
      <c r="A2225" s="1" t="s">
        <v>133</v>
      </c>
      <c r="B2225" s="1" t="s">
        <v>4302</v>
      </c>
      <c r="C2225" s="1" t="s">
        <v>4383</v>
      </c>
      <c r="D2225" s="1" t="s">
        <v>4789</v>
      </c>
      <c r="F2225" s="1" t="s">
        <v>133</v>
      </c>
      <c r="G2225" s="1" t="s">
        <v>8273</v>
      </c>
    </row>
    <row r="2226" spans="1:7" ht="15.6" x14ac:dyDescent="0.3">
      <c r="A2226" s="1" t="s">
        <v>132</v>
      </c>
      <c r="B2226" s="1" t="s">
        <v>3994</v>
      </c>
      <c r="C2226" s="1" t="s">
        <v>4383</v>
      </c>
      <c r="D2226" s="1" t="s">
        <v>5965</v>
      </c>
      <c r="F2226" s="1" t="s">
        <v>132</v>
      </c>
      <c r="G2226" s="1" t="s">
        <v>8274</v>
      </c>
    </row>
    <row r="2227" spans="1:7" ht="15.6" x14ac:dyDescent="0.3">
      <c r="A2227" s="1" t="s">
        <v>131</v>
      </c>
      <c r="B2227" s="1" t="s">
        <v>3140</v>
      </c>
      <c r="C2227" s="1" t="s">
        <v>4381</v>
      </c>
      <c r="D2227" s="1" t="s">
        <v>4613</v>
      </c>
      <c r="F2227" s="1" t="s">
        <v>131</v>
      </c>
      <c r="G2227" s="1" t="s">
        <v>8275</v>
      </c>
    </row>
    <row r="2228" spans="1:7" ht="15.6" x14ac:dyDescent="0.3">
      <c r="A2228" s="1" t="s">
        <v>130</v>
      </c>
      <c r="B2228" s="1" t="s">
        <v>3666</v>
      </c>
      <c r="C2228" s="1" t="s">
        <v>4381</v>
      </c>
      <c r="D2228" s="1" t="s">
        <v>5370</v>
      </c>
      <c r="F2228" s="1" t="s">
        <v>130</v>
      </c>
      <c r="G2228" s="1" t="s">
        <v>8276</v>
      </c>
    </row>
    <row r="2229" spans="1:7" ht="15.6" x14ac:dyDescent="0.3">
      <c r="A2229" s="1" t="s">
        <v>129</v>
      </c>
      <c r="B2229" s="1" t="s">
        <v>4303</v>
      </c>
      <c r="C2229" s="1" t="s">
        <v>4381</v>
      </c>
      <c r="D2229" s="1" t="s">
        <v>5966</v>
      </c>
      <c r="F2229" s="1" t="s">
        <v>129</v>
      </c>
      <c r="G2229" s="1" t="s">
        <v>8277</v>
      </c>
    </row>
    <row r="2230" spans="1:7" ht="15.6" x14ac:dyDescent="0.3">
      <c r="A2230" s="1" t="s">
        <v>128</v>
      </c>
      <c r="B2230" s="1" t="s">
        <v>4304</v>
      </c>
      <c r="C2230" s="1" t="s">
        <v>4381</v>
      </c>
      <c r="D2230" s="1" t="s">
        <v>5967</v>
      </c>
      <c r="F2230" s="1" t="s">
        <v>128</v>
      </c>
      <c r="G2230" s="1" t="s">
        <v>8278</v>
      </c>
    </row>
    <row r="2231" spans="1:7" ht="15.6" x14ac:dyDescent="0.3">
      <c r="A2231" s="1" t="s">
        <v>127</v>
      </c>
      <c r="B2231" s="1" t="s">
        <v>2732</v>
      </c>
      <c r="C2231" s="1" t="s">
        <v>4383</v>
      </c>
      <c r="D2231" s="1" t="s">
        <v>5968</v>
      </c>
      <c r="F2231" s="1" t="s">
        <v>127</v>
      </c>
      <c r="G2231" s="1" t="s">
        <v>8279</v>
      </c>
    </row>
    <row r="2232" spans="1:7" ht="15.6" x14ac:dyDescent="0.3">
      <c r="A2232" s="1" t="s">
        <v>126</v>
      </c>
      <c r="B2232" s="1" t="s">
        <v>4305</v>
      </c>
      <c r="C2232" s="1" t="s">
        <v>4381</v>
      </c>
      <c r="D2232" s="1" t="s">
        <v>5969</v>
      </c>
      <c r="F2232" s="1" t="s">
        <v>126</v>
      </c>
      <c r="G2232" s="1" t="s">
        <v>8280</v>
      </c>
    </row>
    <row r="2233" spans="1:7" ht="15.6" x14ac:dyDescent="0.3">
      <c r="A2233" s="1" t="s">
        <v>125</v>
      </c>
      <c r="B2233" s="1" t="s">
        <v>4306</v>
      </c>
      <c r="C2233" s="1" t="s">
        <v>4381</v>
      </c>
      <c r="D2233" s="1" t="s">
        <v>5970</v>
      </c>
      <c r="F2233" s="1" t="s">
        <v>125</v>
      </c>
      <c r="G2233" s="1" t="s">
        <v>8281</v>
      </c>
    </row>
    <row r="2234" spans="1:7" ht="15.6" x14ac:dyDescent="0.3">
      <c r="A2234" s="1" t="s">
        <v>124</v>
      </c>
      <c r="B2234" s="1" t="s">
        <v>4307</v>
      </c>
      <c r="C2234" s="1" t="s">
        <v>4381</v>
      </c>
      <c r="D2234" s="1" t="s">
        <v>5971</v>
      </c>
      <c r="F2234" s="1" t="s">
        <v>124</v>
      </c>
      <c r="G2234" s="1" t="s">
        <v>8282</v>
      </c>
    </row>
    <row r="2235" spans="1:7" ht="15.6" x14ac:dyDescent="0.3">
      <c r="A2235" s="1" t="s">
        <v>123</v>
      </c>
      <c r="B2235" s="1" t="s">
        <v>3437</v>
      </c>
      <c r="C2235" s="1" t="s">
        <v>4383</v>
      </c>
      <c r="D2235" s="1" t="s">
        <v>4389</v>
      </c>
      <c r="F2235" s="1" t="s">
        <v>123</v>
      </c>
      <c r="G2235" s="1" t="s">
        <v>8283</v>
      </c>
    </row>
    <row r="2236" spans="1:7" ht="15.6" x14ac:dyDescent="0.3">
      <c r="A2236" s="1" t="s">
        <v>122</v>
      </c>
      <c r="B2236" s="1" t="s">
        <v>4308</v>
      </c>
      <c r="C2236" s="1" t="s">
        <v>4383</v>
      </c>
      <c r="D2236" s="1" t="s">
        <v>4403</v>
      </c>
      <c r="F2236" s="1" t="s">
        <v>122</v>
      </c>
      <c r="G2236" s="1" t="s">
        <v>8284</v>
      </c>
    </row>
    <row r="2237" spans="1:7" ht="15.6" x14ac:dyDescent="0.3">
      <c r="A2237" s="1" t="s">
        <v>121</v>
      </c>
      <c r="B2237" s="1" t="s">
        <v>4309</v>
      </c>
      <c r="C2237" s="1" t="s">
        <v>4383</v>
      </c>
      <c r="D2237" s="1" t="s">
        <v>5972</v>
      </c>
      <c r="F2237" s="1" t="s">
        <v>121</v>
      </c>
      <c r="G2237" s="1" t="s">
        <v>8285</v>
      </c>
    </row>
    <row r="2238" spans="1:7" ht="15.6" x14ac:dyDescent="0.3">
      <c r="A2238" s="1" t="s">
        <v>120</v>
      </c>
      <c r="B2238" s="1" t="s">
        <v>4310</v>
      </c>
      <c r="C2238" s="1" t="s">
        <v>4383</v>
      </c>
      <c r="D2238" s="1" t="s">
        <v>5459</v>
      </c>
      <c r="F2238" s="1" t="s">
        <v>120</v>
      </c>
      <c r="G2238" s="1" t="s">
        <v>8286</v>
      </c>
    </row>
    <row r="2239" spans="1:7" ht="15.6" x14ac:dyDescent="0.3">
      <c r="A2239" s="1" t="s">
        <v>119</v>
      </c>
      <c r="B2239" s="1" t="s">
        <v>4311</v>
      </c>
      <c r="C2239" s="1" t="s">
        <v>4383</v>
      </c>
      <c r="D2239" s="1" t="s">
        <v>5973</v>
      </c>
      <c r="F2239" s="1" t="s">
        <v>119</v>
      </c>
      <c r="G2239" s="1" t="s">
        <v>8287</v>
      </c>
    </row>
    <row r="2240" spans="1:7" ht="15.6" x14ac:dyDescent="0.3">
      <c r="A2240" s="1" t="s">
        <v>118</v>
      </c>
      <c r="B2240" s="1" t="s">
        <v>2495</v>
      </c>
      <c r="C2240" s="1" t="s">
        <v>4383</v>
      </c>
      <c r="D2240" s="1" t="s">
        <v>5309</v>
      </c>
      <c r="F2240" s="1" t="s">
        <v>118</v>
      </c>
      <c r="G2240" s="1" t="s">
        <v>8288</v>
      </c>
    </row>
    <row r="2241" spans="1:7" ht="15.6" x14ac:dyDescent="0.3">
      <c r="A2241" s="1" t="s">
        <v>117</v>
      </c>
      <c r="B2241" s="1" t="s">
        <v>4312</v>
      </c>
      <c r="C2241" s="1" t="s">
        <v>4381</v>
      </c>
      <c r="D2241" s="1" t="s">
        <v>5974</v>
      </c>
      <c r="F2241" s="1" t="s">
        <v>117</v>
      </c>
      <c r="G2241" s="1" t="s">
        <v>8289</v>
      </c>
    </row>
    <row r="2242" spans="1:7" ht="15.6" x14ac:dyDescent="0.3">
      <c r="A2242" s="1" t="s">
        <v>116</v>
      </c>
      <c r="B2242" s="1" t="s">
        <v>4313</v>
      </c>
      <c r="C2242" s="1" t="s">
        <v>4381</v>
      </c>
      <c r="D2242" s="1" t="s">
        <v>4477</v>
      </c>
      <c r="F2242" s="1" t="s">
        <v>116</v>
      </c>
      <c r="G2242" s="1" t="s">
        <v>8290</v>
      </c>
    </row>
    <row r="2243" spans="1:7" ht="15.6" x14ac:dyDescent="0.3">
      <c r="A2243" s="1" t="s">
        <v>115</v>
      </c>
      <c r="B2243" s="1" t="s">
        <v>4314</v>
      </c>
      <c r="C2243" s="1" t="s">
        <v>4381</v>
      </c>
      <c r="D2243" s="1" t="s">
        <v>5975</v>
      </c>
      <c r="F2243" s="1" t="s">
        <v>115</v>
      </c>
      <c r="G2243" s="1" t="s">
        <v>8291</v>
      </c>
    </row>
    <row r="2244" spans="1:7" ht="15.6" x14ac:dyDescent="0.3">
      <c r="A2244" s="1" t="s">
        <v>114</v>
      </c>
      <c r="B2244" s="1" t="s">
        <v>3289</v>
      </c>
      <c r="C2244" s="1" t="s">
        <v>4383</v>
      </c>
      <c r="D2244" s="1" t="s">
        <v>4750</v>
      </c>
      <c r="F2244" s="1" t="s">
        <v>114</v>
      </c>
      <c r="G2244" s="1" t="s">
        <v>8292</v>
      </c>
    </row>
    <row r="2245" spans="1:7" ht="15.6" x14ac:dyDescent="0.3">
      <c r="A2245" s="1" t="s">
        <v>113</v>
      </c>
      <c r="B2245" s="1" t="s">
        <v>4315</v>
      </c>
      <c r="C2245" s="1" t="s">
        <v>4383</v>
      </c>
      <c r="D2245" s="1" t="s">
        <v>4479</v>
      </c>
      <c r="F2245" s="1" t="s">
        <v>113</v>
      </c>
      <c r="G2245" s="1" t="s">
        <v>8293</v>
      </c>
    </row>
    <row r="2246" spans="1:7" ht="15.6" x14ac:dyDescent="0.3">
      <c r="A2246" s="1" t="s">
        <v>112</v>
      </c>
      <c r="B2246" s="1" t="s">
        <v>3065</v>
      </c>
      <c r="C2246" s="1" t="s">
        <v>4381</v>
      </c>
      <c r="D2246" s="1" t="s">
        <v>5466</v>
      </c>
      <c r="F2246" s="1" t="s">
        <v>112</v>
      </c>
      <c r="G2246" s="1" t="s">
        <v>8294</v>
      </c>
    </row>
    <row r="2247" spans="1:7" ht="15.6" x14ac:dyDescent="0.3">
      <c r="A2247" s="1" t="s">
        <v>111</v>
      </c>
      <c r="B2247" s="1" t="s">
        <v>4316</v>
      </c>
      <c r="C2247" s="1" t="s">
        <v>4381</v>
      </c>
      <c r="D2247" s="1" t="s">
        <v>5023</v>
      </c>
      <c r="F2247" s="1" t="s">
        <v>111</v>
      </c>
      <c r="G2247" s="1" t="s">
        <v>8295</v>
      </c>
    </row>
    <row r="2248" spans="1:7" ht="15.6" x14ac:dyDescent="0.3">
      <c r="A2248" s="1" t="s">
        <v>110</v>
      </c>
      <c r="B2248" s="1" t="s">
        <v>4317</v>
      </c>
      <c r="C2248" s="1" t="s">
        <v>4381</v>
      </c>
      <c r="D2248" s="1" t="s">
        <v>4477</v>
      </c>
      <c r="F2248" s="1" t="s">
        <v>110</v>
      </c>
      <c r="G2248" s="1" t="s">
        <v>8296</v>
      </c>
    </row>
    <row r="2249" spans="1:7" ht="15.6" x14ac:dyDescent="0.3">
      <c r="A2249" s="1" t="s">
        <v>109</v>
      </c>
      <c r="B2249" s="1" t="s">
        <v>4318</v>
      </c>
      <c r="C2249" s="1" t="s">
        <v>4383</v>
      </c>
      <c r="D2249" s="1" t="s">
        <v>5976</v>
      </c>
      <c r="F2249" s="1" t="s">
        <v>109</v>
      </c>
      <c r="G2249" s="1" t="s">
        <v>8297</v>
      </c>
    </row>
    <row r="2250" spans="1:7" ht="15.6" x14ac:dyDescent="0.3">
      <c r="A2250" s="1" t="s">
        <v>108</v>
      </c>
      <c r="B2250" s="1" t="s">
        <v>4319</v>
      </c>
      <c r="C2250" s="1" t="s">
        <v>4383</v>
      </c>
      <c r="D2250" s="1" t="s">
        <v>4827</v>
      </c>
      <c r="F2250" s="1" t="s">
        <v>108</v>
      </c>
      <c r="G2250" s="1" t="s">
        <v>8298</v>
      </c>
    </row>
    <row r="2251" spans="1:7" ht="15.6" x14ac:dyDescent="0.3">
      <c r="A2251" s="1" t="s">
        <v>107</v>
      </c>
      <c r="B2251" s="1" t="s">
        <v>4320</v>
      </c>
      <c r="C2251" s="1" t="s">
        <v>4381</v>
      </c>
      <c r="D2251" s="1" t="s">
        <v>4877</v>
      </c>
      <c r="F2251" s="1" t="s">
        <v>107</v>
      </c>
      <c r="G2251" s="1" t="s">
        <v>8299</v>
      </c>
    </row>
    <row r="2252" spans="1:7" ht="15.6" x14ac:dyDescent="0.3">
      <c r="A2252" s="1" t="s">
        <v>106</v>
      </c>
      <c r="B2252" s="1" t="s">
        <v>4321</v>
      </c>
      <c r="C2252" s="1" t="s">
        <v>4381</v>
      </c>
      <c r="D2252" s="1" t="s">
        <v>4412</v>
      </c>
      <c r="F2252" s="1" t="s">
        <v>106</v>
      </c>
      <c r="G2252" s="1" t="s">
        <v>8300</v>
      </c>
    </row>
    <row r="2253" spans="1:7" ht="15.6" x14ac:dyDescent="0.3">
      <c r="A2253" s="1" t="s">
        <v>105</v>
      </c>
      <c r="B2253" s="1" t="s">
        <v>4322</v>
      </c>
      <c r="C2253" s="1" t="s">
        <v>4383</v>
      </c>
      <c r="D2253" s="1" t="s">
        <v>4748</v>
      </c>
      <c r="F2253" s="1" t="s">
        <v>105</v>
      </c>
      <c r="G2253" s="1" t="s">
        <v>8301</v>
      </c>
    </row>
    <row r="2254" spans="1:7" ht="15.6" x14ac:dyDescent="0.3">
      <c r="A2254" s="1" t="s">
        <v>104</v>
      </c>
      <c r="B2254" s="1" t="s">
        <v>4323</v>
      </c>
      <c r="C2254" s="1" t="s">
        <v>4381</v>
      </c>
      <c r="D2254" s="1" t="s">
        <v>5977</v>
      </c>
      <c r="F2254" s="1" t="s">
        <v>104</v>
      </c>
      <c r="G2254" s="1" t="s">
        <v>8302</v>
      </c>
    </row>
    <row r="2255" spans="1:7" ht="15.6" x14ac:dyDescent="0.3">
      <c r="A2255" s="1" t="s">
        <v>103</v>
      </c>
      <c r="B2255" s="1" t="s">
        <v>4324</v>
      </c>
      <c r="C2255" s="1" t="s">
        <v>4381</v>
      </c>
      <c r="D2255" s="1" t="s">
        <v>5204</v>
      </c>
      <c r="F2255" s="1" t="s">
        <v>103</v>
      </c>
      <c r="G2255" s="1" t="s">
        <v>8303</v>
      </c>
    </row>
    <row r="2256" spans="1:7" ht="15.6" x14ac:dyDescent="0.3">
      <c r="A2256" s="1" t="s">
        <v>102</v>
      </c>
      <c r="B2256" s="1" t="s">
        <v>4325</v>
      </c>
      <c r="C2256" s="1" t="s">
        <v>4381</v>
      </c>
      <c r="D2256" s="1" t="s">
        <v>5978</v>
      </c>
      <c r="F2256" s="1" t="s">
        <v>102</v>
      </c>
      <c r="G2256" s="1" t="s">
        <v>8304</v>
      </c>
    </row>
    <row r="2257" spans="1:7" ht="15.6" x14ac:dyDescent="0.3">
      <c r="A2257" s="1" t="s">
        <v>101</v>
      </c>
      <c r="B2257" s="1" t="s">
        <v>2495</v>
      </c>
      <c r="C2257" s="1" t="s">
        <v>4383</v>
      </c>
      <c r="D2257" s="1" t="s">
        <v>4505</v>
      </c>
      <c r="F2257" s="1" t="s">
        <v>101</v>
      </c>
      <c r="G2257" s="1" t="s">
        <v>8305</v>
      </c>
    </row>
    <row r="2258" spans="1:7" ht="15.6" x14ac:dyDescent="0.3">
      <c r="A2258" s="1" t="s">
        <v>100</v>
      </c>
      <c r="B2258" s="1" t="s">
        <v>4326</v>
      </c>
      <c r="C2258" s="1" t="s">
        <v>4383</v>
      </c>
      <c r="D2258" s="1" t="s">
        <v>5979</v>
      </c>
      <c r="F2258" s="1" t="s">
        <v>100</v>
      </c>
      <c r="G2258" s="1" t="s">
        <v>8306</v>
      </c>
    </row>
    <row r="2259" spans="1:7" ht="15.6" x14ac:dyDescent="0.3">
      <c r="A2259" s="1" t="s">
        <v>99</v>
      </c>
      <c r="B2259" s="1" t="s">
        <v>4327</v>
      </c>
      <c r="C2259" s="1" t="s">
        <v>4383</v>
      </c>
      <c r="D2259" s="1" t="s">
        <v>5980</v>
      </c>
      <c r="F2259" s="1" t="s">
        <v>99</v>
      </c>
      <c r="G2259" s="1" t="s">
        <v>8307</v>
      </c>
    </row>
    <row r="2260" spans="1:7" ht="15.6" x14ac:dyDescent="0.3">
      <c r="A2260" s="1" t="s">
        <v>98</v>
      </c>
      <c r="B2260" s="1" t="s">
        <v>4328</v>
      </c>
      <c r="C2260" s="1" t="s">
        <v>4383</v>
      </c>
      <c r="D2260" s="1" t="s">
        <v>5981</v>
      </c>
      <c r="F2260" s="1" t="s">
        <v>98</v>
      </c>
      <c r="G2260" s="1" t="s">
        <v>8308</v>
      </c>
    </row>
    <row r="2261" spans="1:7" ht="15.6" x14ac:dyDescent="0.3">
      <c r="A2261" s="1" t="s">
        <v>97</v>
      </c>
      <c r="B2261" s="1" t="s">
        <v>4329</v>
      </c>
      <c r="C2261" s="1" t="s">
        <v>4383</v>
      </c>
      <c r="D2261" s="1" t="s">
        <v>4596</v>
      </c>
      <c r="F2261" s="1" t="s">
        <v>97</v>
      </c>
      <c r="G2261" s="1" t="s">
        <v>8309</v>
      </c>
    </row>
    <row r="2262" spans="1:7" ht="15.6" x14ac:dyDescent="0.3">
      <c r="A2262" s="1" t="s">
        <v>96</v>
      </c>
      <c r="B2262" s="1" t="s">
        <v>4330</v>
      </c>
      <c r="C2262" s="1" t="s">
        <v>4381</v>
      </c>
      <c r="D2262" s="1" t="s">
        <v>4458</v>
      </c>
      <c r="F2262" s="1" t="s">
        <v>96</v>
      </c>
      <c r="G2262" s="1" t="s">
        <v>8310</v>
      </c>
    </row>
    <row r="2263" spans="1:7" ht="15.6" x14ac:dyDescent="0.3">
      <c r="A2263" s="1" t="s">
        <v>95</v>
      </c>
      <c r="B2263" s="1" t="s">
        <v>4331</v>
      </c>
      <c r="C2263" s="1" t="s">
        <v>4383</v>
      </c>
      <c r="D2263" s="1" t="s">
        <v>4447</v>
      </c>
      <c r="F2263" s="1" t="s">
        <v>95</v>
      </c>
      <c r="G2263" s="1" t="s">
        <v>8311</v>
      </c>
    </row>
    <row r="2264" spans="1:7" ht="15.6" x14ac:dyDescent="0.3">
      <c r="A2264" s="1" t="s">
        <v>94</v>
      </c>
      <c r="B2264" s="1" t="s">
        <v>5982</v>
      </c>
      <c r="C2264" s="1" t="s">
        <v>4383</v>
      </c>
      <c r="D2264" s="1" t="s">
        <v>4578</v>
      </c>
      <c r="F2264" s="1" t="s">
        <v>94</v>
      </c>
      <c r="G2264" s="1" t="s">
        <v>8312</v>
      </c>
    </row>
    <row r="2265" spans="1:7" ht="15.6" x14ac:dyDescent="0.3">
      <c r="A2265" s="1" t="s">
        <v>93</v>
      </c>
      <c r="B2265" s="1" t="s">
        <v>5983</v>
      </c>
      <c r="C2265" s="1" t="s">
        <v>4383</v>
      </c>
      <c r="D2265" s="1" t="s">
        <v>5984</v>
      </c>
      <c r="F2265" s="1" t="s">
        <v>93</v>
      </c>
      <c r="G2265" s="1" t="s">
        <v>8313</v>
      </c>
    </row>
    <row r="2266" spans="1:7" ht="15.6" x14ac:dyDescent="0.3">
      <c r="A2266" s="1" t="s">
        <v>92</v>
      </c>
      <c r="B2266" s="1" t="s">
        <v>3880</v>
      </c>
      <c r="C2266" s="1" t="s">
        <v>4383</v>
      </c>
      <c r="D2266" s="1" t="s">
        <v>4532</v>
      </c>
      <c r="F2266" s="1" t="s">
        <v>92</v>
      </c>
      <c r="G2266" s="1" t="s">
        <v>8314</v>
      </c>
    </row>
    <row r="2267" spans="1:7" ht="15.6" x14ac:dyDescent="0.3">
      <c r="A2267" s="1" t="s">
        <v>91</v>
      </c>
      <c r="B2267" s="1" t="s">
        <v>4332</v>
      </c>
      <c r="C2267" s="1" t="s">
        <v>4381</v>
      </c>
      <c r="D2267" s="1" t="s">
        <v>5263</v>
      </c>
      <c r="F2267" s="1" t="s">
        <v>91</v>
      </c>
      <c r="G2267" s="1" t="s">
        <v>8315</v>
      </c>
    </row>
    <row r="2268" spans="1:7" ht="15.6" x14ac:dyDescent="0.3">
      <c r="A2268" s="1" t="s">
        <v>90</v>
      </c>
      <c r="B2268" s="1" t="s">
        <v>4333</v>
      </c>
      <c r="C2268" s="1" t="s">
        <v>4381</v>
      </c>
      <c r="D2268" s="1" t="s">
        <v>4833</v>
      </c>
      <c r="F2268" s="1" t="s">
        <v>90</v>
      </c>
      <c r="G2268" s="1" t="s">
        <v>8316</v>
      </c>
    </row>
    <row r="2269" spans="1:7" ht="15.6" x14ac:dyDescent="0.3">
      <c r="A2269" s="1" t="s">
        <v>89</v>
      </c>
      <c r="B2269" s="1" t="s">
        <v>4334</v>
      </c>
      <c r="C2269" s="1" t="s">
        <v>4381</v>
      </c>
      <c r="D2269" s="1" t="s">
        <v>5985</v>
      </c>
      <c r="F2269" s="1" t="s">
        <v>89</v>
      </c>
      <c r="G2269" s="1" t="s">
        <v>8317</v>
      </c>
    </row>
    <row r="2270" spans="1:7" ht="15.6" x14ac:dyDescent="0.3">
      <c r="A2270" s="1" t="s">
        <v>88</v>
      </c>
      <c r="B2270" s="1" t="s">
        <v>2566</v>
      </c>
      <c r="C2270" s="1" t="s">
        <v>4381</v>
      </c>
      <c r="D2270" s="1" t="s">
        <v>5986</v>
      </c>
      <c r="F2270" s="1" t="s">
        <v>88</v>
      </c>
      <c r="G2270" s="1" t="s">
        <v>8318</v>
      </c>
    </row>
    <row r="2271" spans="1:7" ht="15.6" x14ac:dyDescent="0.3">
      <c r="A2271" s="1" t="s">
        <v>87</v>
      </c>
      <c r="B2271" s="1" t="s">
        <v>2997</v>
      </c>
      <c r="C2271" s="1" t="s">
        <v>4381</v>
      </c>
      <c r="D2271" s="1" t="s">
        <v>5468</v>
      </c>
      <c r="F2271" s="1" t="s">
        <v>87</v>
      </c>
      <c r="G2271" s="1" t="s">
        <v>8319</v>
      </c>
    </row>
    <row r="2272" spans="1:7" ht="15.6" x14ac:dyDescent="0.3">
      <c r="A2272" s="1" t="s">
        <v>86</v>
      </c>
      <c r="B2272" s="1" t="s">
        <v>4335</v>
      </c>
      <c r="C2272" s="1" t="s">
        <v>4383</v>
      </c>
      <c r="D2272" s="1" t="s">
        <v>5987</v>
      </c>
      <c r="F2272" s="1" t="s">
        <v>86</v>
      </c>
      <c r="G2272" s="1" t="s">
        <v>8320</v>
      </c>
    </row>
    <row r="2273" spans="1:7" ht="15.6" x14ac:dyDescent="0.3">
      <c r="A2273" s="1" t="s">
        <v>85</v>
      </c>
      <c r="B2273" s="1" t="s">
        <v>4336</v>
      </c>
      <c r="C2273" s="1" t="s">
        <v>4381</v>
      </c>
      <c r="D2273" s="1" t="s">
        <v>5988</v>
      </c>
      <c r="F2273" s="1" t="s">
        <v>85</v>
      </c>
      <c r="G2273" s="1" t="s">
        <v>8321</v>
      </c>
    </row>
    <row r="2274" spans="1:7" ht="15.6" x14ac:dyDescent="0.3">
      <c r="A2274" s="1" t="s">
        <v>84</v>
      </c>
      <c r="B2274" s="1" t="s">
        <v>2497</v>
      </c>
      <c r="C2274" s="1" t="s">
        <v>4383</v>
      </c>
      <c r="D2274" s="1" t="s">
        <v>5989</v>
      </c>
      <c r="F2274" s="1" t="s">
        <v>84</v>
      </c>
      <c r="G2274" s="1" t="s">
        <v>8322</v>
      </c>
    </row>
    <row r="2275" spans="1:7" ht="15.6" x14ac:dyDescent="0.3">
      <c r="A2275" s="1" t="s">
        <v>83</v>
      </c>
      <c r="B2275" s="1" t="s">
        <v>4337</v>
      </c>
      <c r="C2275" s="1" t="s">
        <v>4381</v>
      </c>
      <c r="D2275" s="1" t="s">
        <v>5941</v>
      </c>
      <c r="F2275" s="1" t="s">
        <v>83</v>
      </c>
      <c r="G2275" s="1" t="s">
        <v>8323</v>
      </c>
    </row>
    <row r="2276" spans="1:7" ht="15.6" x14ac:dyDescent="0.3">
      <c r="A2276" s="1" t="s">
        <v>82</v>
      </c>
      <c r="B2276" s="1" t="s">
        <v>4338</v>
      </c>
      <c r="C2276" s="1" t="s">
        <v>4383</v>
      </c>
      <c r="D2276" s="1" t="s">
        <v>4788</v>
      </c>
      <c r="F2276" s="1" t="s">
        <v>82</v>
      </c>
      <c r="G2276" s="1" t="s">
        <v>8324</v>
      </c>
    </row>
    <row r="2277" spans="1:7" ht="15.6" x14ac:dyDescent="0.3">
      <c r="A2277" s="1" t="s">
        <v>81</v>
      </c>
      <c r="B2277" s="1" t="s">
        <v>4339</v>
      </c>
      <c r="C2277" s="1" t="s">
        <v>4383</v>
      </c>
      <c r="D2277" s="1" t="s">
        <v>5189</v>
      </c>
      <c r="F2277" s="1" t="s">
        <v>81</v>
      </c>
      <c r="G2277" s="1" t="s">
        <v>8325</v>
      </c>
    </row>
    <row r="2278" spans="1:7" ht="15.6" x14ac:dyDescent="0.3">
      <c r="A2278" s="1" t="s">
        <v>80</v>
      </c>
      <c r="B2278" s="1" t="s">
        <v>4340</v>
      </c>
      <c r="C2278" s="1" t="s">
        <v>4381</v>
      </c>
      <c r="D2278" s="1" t="s">
        <v>5990</v>
      </c>
      <c r="F2278" s="1" t="s">
        <v>80</v>
      </c>
      <c r="G2278" s="1" t="s">
        <v>8326</v>
      </c>
    </row>
    <row r="2279" spans="1:7" ht="15.6" x14ac:dyDescent="0.3">
      <c r="A2279" s="1" t="s">
        <v>79</v>
      </c>
      <c r="B2279" s="1" t="s">
        <v>4341</v>
      </c>
      <c r="C2279" s="1" t="s">
        <v>4383</v>
      </c>
      <c r="D2279" s="1" t="s">
        <v>4484</v>
      </c>
      <c r="F2279" s="1" t="s">
        <v>79</v>
      </c>
      <c r="G2279" s="1" t="s">
        <v>8327</v>
      </c>
    </row>
    <row r="2280" spans="1:7" ht="15.6" x14ac:dyDescent="0.3">
      <c r="A2280" s="1" t="s">
        <v>78</v>
      </c>
      <c r="B2280" s="1" t="s">
        <v>2614</v>
      </c>
      <c r="C2280" s="1" t="s">
        <v>4383</v>
      </c>
      <c r="D2280" s="1" t="s">
        <v>5991</v>
      </c>
      <c r="F2280" s="1" t="s">
        <v>78</v>
      </c>
      <c r="G2280" s="1" t="s">
        <v>8328</v>
      </c>
    </row>
    <row r="2281" spans="1:7" ht="15.6" x14ac:dyDescent="0.3">
      <c r="A2281" s="1" t="s">
        <v>77</v>
      </c>
      <c r="B2281" s="1" t="s">
        <v>4342</v>
      </c>
      <c r="C2281" s="1" t="s">
        <v>4383</v>
      </c>
      <c r="D2281" s="1" t="s">
        <v>4459</v>
      </c>
      <c r="F2281" s="1" t="s">
        <v>77</v>
      </c>
      <c r="G2281" s="1" t="s">
        <v>8329</v>
      </c>
    </row>
    <row r="2282" spans="1:7" ht="15.6" x14ac:dyDescent="0.3">
      <c r="A2282" s="1" t="s">
        <v>76</v>
      </c>
      <c r="B2282" s="1" t="s">
        <v>4343</v>
      </c>
      <c r="C2282" s="1" t="s">
        <v>4383</v>
      </c>
      <c r="D2282" s="1" t="s">
        <v>5992</v>
      </c>
      <c r="F2282" s="1" t="s">
        <v>76</v>
      </c>
      <c r="G2282" s="1" t="s">
        <v>8330</v>
      </c>
    </row>
    <row r="2283" spans="1:7" ht="15.6" x14ac:dyDescent="0.3">
      <c r="A2283" s="1" t="s">
        <v>75</v>
      </c>
      <c r="B2283" s="1" t="s">
        <v>2464</v>
      </c>
      <c r="C2283" s="1" t="s">
        <v>4381</v>
      </c>
      <c r="D2283" s="1" t="s">
        <v>4463</v>
      </c>
      <c r="F2283" s="1" t="s">
        <v>75</v>
      </c>
      <c r="G2283" s="1" t="s">
        <v>8331</v>
      </c>
    </row>
    <row r="2284" spans="1:7" ht="15.6" x14ac:dyDescent="0.3">
      <c r="A2284" s="1" t="s">
        <v>74</v>
      </c>
      <c r="B2284" s="1" t="s">
        <v>4344</v>
      </c>
      <c r="C2284" s="1" t="s">
        <v>4383</v>
      </c>
      <c r="D2284" s="1" t="s">
        <v>4395</v>
      </c>
      <c r="F2284" s="1" t="s">
        <v>74</v>
      </c>
      <c r="G2284" s="1" t="s">
        <v>8332</v>
      </c>
    </row>
    <row r="2285" spans="1:7" ht="15.6" x14ac:dyDescent="0.3">
      <c r="A2285" s="1" t="s">
        <v>73</v>
      </c>
      <c r="B2285" s="1" t="s">
        <v>4345</v>
      </c>
      <c r="C2285" s="1" t="s">
        <v>4381</v>
      </c>
      <c r="D2285" s="1" t="s">
        <v>5126</v>
      </c>
      <c r="F2285" s="1" t="s">
        <v>73</v>
      </c>
      <c r="G2285" s="1" t="s">
        <v>8333</v>
      </c>
    </row>
    <row r="2286" spans="1:7" ht="15.6" x14ac:dyDescent="0.3">
      <c r="A2286" s="1" t="s">
        <v>72</v>
      </c>
      <c r="B2286" s="1" t="s">
        <v>4346</v>
      </c>
      <c r="C2286" s="1" t="s">
        <v>4383</v>
      </c>
      <c r="D2286" s="1" t="s">
        <v>5993</v>
      </c>
      <c r="F2286" s="1" t="s">
        <v>72</v>
      </c>
      <c r="G2286" s="1" t="s">
        <v>8334</v>
      </c>
    </row>
    <row r="2287" spans="1:7" ht="15.6" x14ac:dyDescent="0.3">
      <c r="A2287" s="1" t="s">
        <v>71</v>
      </c>
      <c r="B2287" s="1" t="s">
        <v>4322</v>
      </c>
      <c r="C2287" s="1" t="s">
        <v>4381</v>
      </c>
      <c r="D2287" s="1" t="s">
        <v>4471</v>
      </c>
      <c r="F2287" s="1" t="s">
        <v>71</v>
      </c>
      <c r="G2287" s="1" t="s">
        <v>8335</v>
      </c>
    </row>
    <row r="2288" spans="1:7" ht="15.6" x14ac:dyDescent="0.3">
      <c r="A2288" s="1" t="s">
        <v>70</v>
      </c>
      <c r="B2288" s="1" t="s">
        <v>4347</v>
      </c>
      <c r="C2288" s="1" t="s">
        <v>4383</v>
      </c>
      <c r="D2288" s="1" t="s">
        <v>5994</v>
      </c>
      <c r="F2288" s="1" t="s">
        <v>70</v>
      </c>
      <c r="G2288" s="1" t="s">
        <v>8336</v>
      </c>
    </row>
    <row r="2289" spans="1:7" ht="15.6" x14ac:dyDescent="0.3">
      <c r="A2289" s="1" t="s">
        <v>69</v>
      </c>
      <c r="B2289" s="1" t="s">
        <v>4348</v>
      </c>
      <c r="C2289" s="1" t="s">
        <v>4381</v>
      </c>
      <c r="D2289" s="1" t="s">
        <v>5470</v>
      </c>
      <c r="F2289" s="1" t="s">
        <v>69</v>
      </c>
      <c r="G2289" s="1" t="s">
        <v>8337</v>
      </c>
    </row>
    <row r="2290" spans="1:7" ht="15.6" x14ac:dyDescent="0.3">
      <c r="A2290" s="1" t="s">
        <v>68</v>
      </c>
      <c r="B2290" s="1" t="s">
        <v>4349</v>
      </c>
      <c r="C2290" s="1" t="s">
        <v>4383</v>
      </c>
      <c r="D2290" s="1" t="s">
        <v>5995</v>
      </c>
      <c r="F2290" s="1" t="s">
        <v>68</v>
      </c>
      <c r="G2290" s="1" t="s">
        <v>8338</v>
      </c>
    </row>
    <row r="2291" spans="1:7" ht="15.6" x14ac:dyDescent="0.3">
      <c r="A2291" s="1" t="s">
        <v>67</v>
      </c>
      <c r="B2291" s="1" t="s">
        <v>3272</v>
      </c>
      <c r="C2291" s="1" t="s">
        <v>4383</v>
      </c>
      <c r="D2291" s="1" t="s">
        <v>5996</v>
      </c>
      <c r="F2291" s="1" t="s">
        <v>67</v>
      </c>
      <c r="G2291" s="1" t="s">
        <v>8339</v>
      </c>
    </row>
    <row r="2292" spans="1:7" ht="15.6" x14ac:dyDescent="0.3">
      <c r="A2292" s="1" t="s">
        <v>66</v>
      </c>
      <c r="B2292" s="1" t="s">
        <v>2614</v>
      </c>
      <c r="C2292" s="1" t="s">
        <v>4381</v>
      </c>
      <c r="D2292" s="1" t="s">
        <v>4628</v>
      </c>
      <c r="F2292" s="1" t="s">
        <v>66</v>
      </c>
      <c r="G2292" s="1" t="s">
        <v>8340</v>
      </c>
    </row>
    <row r="2293" spans="1:7" ht="15.6" x14ac:dyDescent="0.3">
      <c r="A2293" s="1" t="s">
        <v>65</v>
      </c>
      <c r="B2293" s="1" t="s">
        <v>4350</v>
      </c>
      <c r="C2293" s="1" t="s">
        <v>4383</v>
      </c>
      <c r="D2293" s="1" t="s">
        <v>5997</v>
      </c>
      <c r="F2293" s="1" t="s">
        <v>65</v>
      </c>
      <c r="G2293" s="1" t="s">
        <v>8341</v>
      </c>
    </row>
    <row r="2294" spans="1:7" ht="15.6" x14ac:dyDescent="0.3">
      <c r="A2294" s="1" t="s">
        <v>64</v>
      </c>
      <c r="B2294" s="1" t="s">
        <v>2515</v>
      </c>
      <c r="C2294" s="1" t="s">
        <v>4383</v>
      </c>
      <c r="D2294" s="1" t="s">
        <v>4432</v>
      </c>
      <c r="F2294" s="1" t="s">
        <v>64</v>
      </c>
      <c r="G2294" s="1" t="s">
        <v>8342</v>
      </c>
    </row>
    <row r="2295" spans="1:7" ht="15.6" x14ac:dyDescent="0.3">
      <c r="A2295" s="1" t="s">
        <v>63</v>
      </c>
      <c r="B2295" s="1" t="s">
        <v>4351</v>
      </c>
      <c r="C2295" s="1" t="s">
        <v>4381</v>
      </c>
      <c r="D2295" s="1" t="s">
        <v>4471</v>
      </c>
      <c r="F2295" s="1" t="s">
        <v>63</v>
      </c>
      <c r="G2295" s="1" t="s">
        <v>8343</v>
      </c>
    </row>
    <row r="2296" spans="1:7" ht="15.6" x14ac:dyDescent="0.3">
      <c r="A2296" s="1" t="s">
        <v>62</v>
      </c>
      <c r="B2296" s="1" t="s">
        <v>4352</v>
      </c>
      <c r="C2296" s="1" t="s">
        <v>4383</v>
      </c>
      <c r="D2296" s="1" t="s">
        <v>4981</v>
      </c>
      <c r="F2296" s="1" t="s">
        <v>62</v>
      </c>
      <c r="G2296" s="1" t="s">
        <v>8344</v>
      </c>
    </row>
    <row r="2297" spans="1:7" ht="15.6" x14ac:dyDescent="0.3">
      <c r="A2297" s="1" t="s">
        <v>61</v>
      </c>
      <c r="B2297" s="1" t="s">
        <v>4353</v>
      </c>
      <c r="C2297" s="1" t="s">
        <v>4383</v>
      </c>
      <c r="D2297" s="1" t="s">
        <v>5998</v>
      </c>
      <c r="F2297" s="1" t="s">
        <v>61</v>
      </c>
      <c r="G2297" s="1" t="s">
        <v>8345</v>
      </c>
    </row>
    <row r="2298" spans="1:7" ht="15.6" x14ac:dyDescent="0.3">
      <c r="A2298" s="1" t="s">
        <v>60</v>
      </c>
      <c r="B2298" s="1" t="s">
        <v>5999</v>
      </c>
      <c r="C2298" s="1" t="s">
        <v>4383</v>
      </c>
      <c r="D2298" s="1" t="s">
        <v>6000</v>
      </c>
      <c r="F2298" s="1" t="s">
        <v>60</v>
      </c>
      <c r="G2298" s="1" t="s">
        <v>8346</v>
      </c>
    </row>
    <row r="2299" spans="1:7" ht="15.6" x14ac:dyDescent="0.3">
      <c r="A2299" s="1" t="s">
        <v>59</v>
      </c>
      <c r="B2299" s="1" t="s">
        <v>4354</v>
      </c>
      <c r="C2299" s="1" t="s">
        <v>4381</v>
      </c>
      <c r="D2299" s="1" t="s">
        <v>6001</v>
      </c>
      <c r="F2299" s="1" t="s">
        <v>59</v>
      </c>
      <c r="G2299" s="1" t="s">
        <v>8347</v>
      </c>
    </row>
    <row r="2300" spans="1:7" ht="15.6" x14ac:dyDescent="0.3">
      <c r="A2300" s="1" t="s">
        <v>58</v>
      </c>
      <c r="B2300" s="1" t="s">
        <v>4355</v>
      </c>
      <c r="C2300" s="1" t="s">
        <v>4383</v>
      </c>
      <c r="D2300" s="1" t="s">
        <v>6002</v>
      </c>
      <c r="F2300" s="1" t="s">
        <v>58</v>
      </c>
      <c r="G2300" s="1" t="s">
        <v>8348</v>
      </c>
    </row>
    <row r="2301" spans="1:7" ht="15.6" x14ac:dyDescent="0.3">
      <c r="A2301" s="1" t="s">
        <v>57</v>
      </c>
      <c r="B2301" s="1" t="s">
        <v>4356</v>
      </c>
      <c r="C2301" s="1" t="s">
        <v>4383</v>
      </c>
      <c r="D2301" s="1" t="s">
        <v>4462</v>
      </c>
      <c r="F2301" s="1" t="s">
        <v>57</v>
      </c>
      <c r="G2301" s="1" t="s">
        <v>8349</v>
      </c>
    </row>
    <row r="2302" spans="1:7" ht="15.6" x14ac:dyDescent="0.3">
      <c r="A2302" s="1" t="s">
        <v>56</v>
      </c>
      <c r="B2302" s="1" t="s">
        <v>4357</v>
      </c>
      <c r="C2302" s="1" t="s">
        <v>4383</v>
      </c>
      <c r="D2302" s="1" t="s">
        <v>6003</v>
      </c>
      <c r="F2302" s="1" t="s">
        <v>56</v>
      </c>
      <c r="G2302" s="1" t="s">
        <v>8350</v>
      </c>
    </row>
    <row r="2303" spans="1:7" ht="15.6" x14ac:dyDescent="0.3">
      <c r="A2303" s="1" t="s">
        <v>55</v>
      </c>
      <c r="B2303" s="1" t="s">
        <v>2709</v>
      </c>
      <c r="C2303" s="1" t="s">
        <v>4383</v>
      </c>
      <c r="D2303" s="1" t="s">
        <v>4395</v>
      </c>
      <c r="F2303" s="1" t="s">
        <v>55</v>
      </c>
      <c r="G2303" s="1" t="s">
        <v>8351</v>
      </c>
    </row>
    <row r="2304" spans="1:7" ht="15.6" x14ac:dyDescent="0.3">
      <c r="A2304" s="1" t="s">
        <v>54</v>
      </c>
      <c r="B2304" s="1" t="s">
        <v>4358</v>
      </c>
      <c r="C2304" s="1" t="s">
        <v>4381</v>
      </c>
      <c r="D2304" s="1" t="s">
        <v>6004</v>
      </c>
      <c r="F2304" s="1" t="s">
        <v>54</v>
      </c>
      <c r="G2304" s="1" t="s">
        <v>8352</v>
      </c>
    </row>
    <row r="2305" spans="1:7" ht="15.6" x14ac:dyDescent="0.3">
      <c r="A2305" s="1" t="s">
        <v>53</v>
      </c>
      <c r="B2305" s="1" t="s">
        <v>4359</v>
      </c>
      <c r="C2305" s="1" t="s">
        <v>4383</v>
      </c>
      <c r="D2305" s="1" t="s">
        <v>4788</v>
      </c>
      <c r="F2305" s="1" t="s">
        <v>53</v>
      </c>
      <c r="G2305" s="1" t="s">
        <v>8353</v>
      </c>
    </row>
    <row r="2306" spans="1:7" ht="15.6" x14ac:dyDescent="0.3">
      <c r="A2306" s="1" t="s">
        <v>52</v>
      </c>
      <c r="B2306" s="1" t="s">
        <v>4360</v>
      </c>
      <c r="C2306" s="1" t="s">
        <v>4383</v>
      </c>
      <c r="D2306" s="1" t="s">
        <v>4521</v>
      </c>
      <c r="F2306" s="1" t="s">
        <v>52</v>
      </c>
      <c r="G2306" s="1" t="s">
        <v>8354</v>
      </c>
    </row>
    <row r="2307" spans="1:7" ht="15.6" x14ac:dyDescent="0.3">
      <c r="A2307" s="1" t="s">
        <v>51</v>
      </c>
      <c r="B2307" s="1" t="s">
        <v>4361</v>
      </c>
      <c r="C2307" s="1" t="s">
        <v>4383</v>
      </c>
      <c r="D2307" s="1" t="s">
        <v>5251</v>
      </c>
      <c r="F2307" s="1" t="s">
        <v>51</v>
      </c>
      <c r="G2307" s="1" t="s">
        <v>8355</v>
      </c>
    </row>
    <row r="2308" spans="1:7" ht="15.6" x14ac:dyDescent="0.3">
      <c r="A2308" s="1" t="s">
        <v>50</v>
      </c>
      <c r="B2308" s="1" t="s">
        <v>4362</v>
      </c>
      <c r="C2308" s="1" t="s">
        <v>4381</v>
      </c>
      <c r="D2308" s="1" t="s">
        <v>4643</v>
      </c>
      <c r="F2308" s="1" t="s">
        <v>50</v>
      </c>
      <c r="G2308" s="1" t="s">
        <v>8356</v>
      </c>
    </row>
    <row r="2309" spans="1:7" ht="15.6" x14ac:dyDescent="0.3">
      <c r="A2309" s="1" t="s">
        <v>49</v>
      </c>
      <c r="B2309" s="1" t="s">
        <v>4363</v>
      </c>
      <c r="C2309" s="1" t="s">
        <v>4381</v>
      </c>
      <c r="D2309" s="1" t="s">
        <v>5652</v>
      </c>
      <c r="F2309" s="1" t="s">
        <v>49</v>
      </c>
      <c r="G2309" s="1" t="s">
        <v>8357</v>
      </c>
    </row>
    <row r="2310" spans="1:7" ht="15.6" x14ac:dyDescent="0.3">
      <c r="A2310" s="1" t="s">
        <v>48</v>
      </c>
      <c r="B2310" s="1" t="s">
        <v>4015</v>
      </c>
      <c r="C2310" s="1" t="s">
        <v>4381</v>
      </c>
      <c r="D2310" s="1" t="s">
        <v>5636</v>
      </c>
      <c r="F2310" s="1" t="s">
        <v>48</v>
      </c>
      <c r="G2310" s="1" t="s">
        <v>8358</v>
      </c>
    </row>
    <row r="2311" spans="1:7" ht="15.6" x14ac:dyDescent="0.3">
      <c r="A2311" s="1" t="s">
        <v>47</v>
      </c>
      <c r="B2311" s="1" t="s">
        <v>2566</v>
      </c>
      <c r="C2311" s="1" t="s">
        <v>4383</v>
      </c>
      <c r="D2311" s="1" t="s">
        <v>4532</v>
      </c>
      <c r="F2311" s="1" t="s">
        <v>47</v>
      </c>
      <c r="G2311" s="1" t="s">
        <v>8359</v>
      </c>
    </row>
    <row r="2312" spans="1:7" ht="15.6" x14ac:dyDescent="0.3">
      <c r="A2312" s="1" t="s">
        <v>46</v>
      </c>
      <c r="B2312" s="1" t="s">
        <v>4364</v>
      </c>
      <c r="C2312" s="1" t="s">
        <v>4804</v>
      </c>
      <c r="D2312" s="1" t="s">
        <v>4930</v>
      </c>
      <c r="F2312" s="1" t="s">
        <v>46</v>
      </c>
      <c r="G2312" s="1" t="s">
        <v>8360</v>
      </c>
    </row>
    <row r="2313" spans="1:7" ht="15.6" x14ac:dyDescent="0.3">
      <c r="A2313" s="1" t="s">
        <v>45</v>
      </c>
      <c r="B2313" s="1" t="s">
        <v>4365</v>
      </c>
      <c r="C2313" s="1" t="s">
        <v>4381</v>
      </c>
      <c r="D2313" s="1" t="s">
        <v>4439</v>
      </c>
      <c r="F2313" s="1" t="s">
        <v>45</v>
      </c>
      <c r="G2313" s="1" t="s">
        <v>8361</v>
      </c>
    </row>
    <row r="2314" spans="1:7" ht="15.6" x14ac:dyDescent="0.3">
      <c r="A2314" s="1" t="s">
        <v>44</v>
      </c>
      <c r="B2314" s="1" t="s">
        <v>4366</v>
      </c>
      <c r="C2314" s="1" t="s">
        <v>4383</v>
      </c>
      <c r="D2314" s="1" t="s">
        <v>4422</v>
      </c>
      <c r="F2314" s="1" t="s">
        <v>44</v>
      </c>
      <c r="G2314" s="1" t="s">
        <v>8362</v>
      </c>
    </row>
    <row r="2315" spans="1:7" ht="15.6" x14ac:dyDescent="0.3">
      <c r="A2315" s="1" t="s">
        <v>43</v>
      </c>
      <c r="B2315" s="1" t="s">
        <v>4367</v>
      </c>
      <c r="C2315" s="1" t="s">
        <v>4381</v>
      </c>
      <c r="D2315" s="1" t="s">
        <v>4738</v>
      </c>
      <c r="F2315" s="1" t="s">
        <v>43</v>
      </c>
      <c r="G2315" s="1" t="s">
        <v>8363</v>
      </c>
    </row>
    <row r="2316" spans="1:7" ht="15.6" x14ac:dyDescent="0.3">
      <c r="A2316" s="1" t="s">
        <v>42</v>
      </c>
      <c r="B2316" s="1" t="s">
        <v>3246</v>
      </c>
      <c r="C2316" s="1" t="s">
        <v>4381</v>
      </c>
      <c r="D2316" s="1" t="s">
        <v>6005</v>
      </c>
      <c r="F2316" s="1" t="s">
        <v>42</v>
      </c>
      <c r="G2316" s="1" t="s">
        <v>8364</v>
      </c>
    </row>
    <row r="2317" spans="1:7" ht="15.6" x14ac:dyDescent="0.3">
      <c r="A2317" s="1" t="s">
        <v>40</v>
      </c>
      <c r="B2317" s="1" t="s">
        <v>2726</v>
      </c>
      <c r="C2317" s="1" t="s">
        <v>4383</v>
      </c>
      <c r="D2317" s="1" t="s">
        <v>6006</v>
      </c>
      <c r="F2317" s="1" t="s">
        <v>40</v>
      </c>
      <c r="G2317" s="1" t="s">
        <v>8365</v>
      </c>
    </row>
    <row r="2318" spans="1:7" ht="15.6" x14ac:dyDescent="0.3">
      <c r="A2318" s="1" t="s">
        <v>39</v>
      </c>
      <c r="B2318" s="1" t="s">
        <v>4368</v>
      </c>
      <c r="C2318" s="1" t="s">
        <v>4383</v>
      </c>
      <c r="D2318" s="1" t="s">
        <v>5033</v>
      </c>
      <c r="F2318" s="1" t="s">
        <v>39</v>
      </c>
      <c r="G2318" s="1" t="s">
        <v>8366</v>
      </c>
    </row>
    <row r="2319" spans="1:7" ht="15.6" x14ac:dyDescent="0.3">
      <c r="A2319" s="1" t="s">
        <v>38</v>
      </c>
      <c r="B2319" s="1" t="s">
        <v>3953</v>
      </c>
      <c r="C2319" s="1" t="s">
        <v>4381</v>
      </c>
      <c r="D2319" s="1" t="s">
        <v>6007</v>
      </c>
      <c r="F2319" s="1" t="s">
        <v>38</v>
      </c>
      <c r="G2319" s="1" t="s">
        <v>8367</v>
      </c>
    </row>
    <row r="2320" spans="1:7" ht="15.6" x14ac:dyDescent="0.3">
      <c r="A2320" s="1" t="s">
        <v>37</v>
      </c>
      <c r="B2320" s="1" t="s">
        <v>4369</v>
      </c>
      <c r="C2320" s="1" t="s">
        <v>4383</v>
      </c>
      <c r="D2320" s="1" t="s">
        <v>6008</v>
      </c>
      <c r="F2320" s="1" t="s">
        <v>37</v>
      </c>
      <c r="G2320" s="1" t="s">
        <v>8368</v>
      </c>
    </row>
    <row r="2321" spans="1:7" ht="15.6" x14ac:dyDescent="0.3">
      <c r="A2321" s="1" t="s">
        <v>35</v>
      </c>
      <c r="B2321" s="1" t="s">
        <v>6009</v>
      </c>
      <c r="C2321" s="1" t="s">
        <v>4381</v>
      </c>
      <c r="D2321" s="1" t="s">
        <v>6010</v>
      </c>
      <c r="F2321" s="1" t="s">
        <v>35</v>
      </c>
      <c r="G2321" s="1" t="s">
        <v>8369</v>
      </c>
    </row>
    <row r="2322" spans="1:7" ht="15.6" x14ac:dyDescent="0.3">
      <c r="A2322" s="1" t="s">
        <v>33</v>
      </c>
      <c r="B2322" s="1" t="s">
        <v>4370</v>
      </c>
      <c r="C2322" s="1" t="s">
        <v>4383</v>
      </c>
      <c r="D2322" s="1" t="s">
        <v>4474</v>
      </c>
      <c r="F2322" s="1" t="s">
        <v>33</v>
      </c>
      <c r="G2322" s="1" t="s">
        <v>8370</v>
      </c>
    </row>
    <row r="2323" spans="1:7" ht="15.6" x14ac:dyDescent="0.3">
      <c r="A2323" s="1" t="s">
        <v>32</v>
      </c>
      <c r="B2323" s="1" t="s">
        <v>4371</v>
      </c>
      <c r="C2323" s="1" t="s">
        <v>4381</v>
      </c>
      <c r="D2323" s="1" t="s">
        <v>6011</v>
      </c>
      <c r="F2323" s="1" t="s">
        <v>32</v>
      </c>
      <c r="G2323" s="1" t="s">
        <v>8371</v>
      </c>
    </row>
    <row r="2324" spans="1:7" ht="15.6" x14ac:dyDescent="0.3">
      <c r="A2324" s="1" t="s">
        <v>31</v>
      </c>
      <c r="B2324" s="1" t="s">
        <v>4372</v>
      </c>
      <c r="C2324" s="1" t="s">
        <v>4383</v>
      </c>
      <c r="D2324" s="1" t="s">
        <v>4532</v>
      </c>
      <c r="F2324" s="1" t="s">
        <v>31</v>
      </c>
      <c r="G2324" s="1" t="s">
        <v>8372</v>
      </c>
    </row>
    <row r="2325" spans="1:7" ht="15.6" x14ac:dyDescent="0.3">
      <c r="A2325" s="1" t="s">
        <v>29</v>
      </c>
      <c r="B2325" s="1" t="s">
        <v>4373</v>
      </c>
      <c r="C2325" s="1" t="s">
        <v>4381</v>
      </c>
      <c r="D2325" s="1" t="s">
        <v>6012</v>
      </c>
      <c r="F2325" s="1" t="s">
        <v>29</v>
      </c>
      <c r="G2325" s="1" t="s">
        <v>8373</v>
      </c>
    </row>
    <row r="2326" spans="1:7" ht="15.6" x14ac:dyDescent="0.3">
      <c r="A2326" s="1" t="s">
        <v>28</v>
      </c>
      <c r="B2326" s="1" t="s">
        <v>3144</v>
      </c>
      <c r="C2326" s="1" t="s">
        <v>4383</v>
      </c>
      <c r="D2326" s="1" t="s">
        <v>6013</v>
      </c>
      <c r="F2326" s="1" t="s">
        <v>28</v>
      </c>
      <c r="G2326" s="1" t="s">
        <v>8374</v>
      </c>
    </row>
    <row r="2327" spans="1:7" ht="15.6" x14ac:dyDescent="0.3">
      <c r="A2327" s="1" t="s">
        <v>27</v>
      </c>
      <c r="B2327" s="1" t="s">
        <v>2558</v>
      </c>
      <c r="C2327" s="1" t="s">
        <v>4383</v>
      </c>
      <c r="D2327" s="1" t="s">
        <v>6014</v>
      </c>
      <c r="F2327" s="1" t="s">
        <v>27</v>
      </c>
      <c r="G2327" s="1" t="s">
        <v>8375</v>
      </c>
    </row>
    <row r="2328" spans="1:7" ht="15.6" x14ac:dyDescent="0.3">
      <c r="A2328" s="1" t="s">
        <v>26</v>
      </c>
      <c r="B2328" s="1" t="s">
        <v>2775</v>
      </c>
      <c r="C2328" s="1" t="s">
        <v>4381</v>
      </c>
      <c r="D2328" s="1" t="s">
        <v>5232</v>
      </c>
      <c r="F2328" s="1" t="s">
        <v>26</v>
      </c>
      <c r="G2328" s="1" t="s">
        <v>8376</v>
      </c>
    </row>
    <row r="2329" spans="1:7" ht="15.6" x14ac:dyDescent="0.3">
      <c r="A2329" s="1" t="s">
        <v>25</v>
      </c>
      <c r="B2329" s="1" t="s">
        <v>4374</v>
      </c>
      <c r="C2329" s="1" t="s">
        <v>4381</v>
      </c>
      <c r="D2329" s="1" t="s">
        <v>4406</v>
      </c>
      <c r="F2329" s="1" t="s">
        <v>25</v>
      </c>
      <c r="G2329" s="1" t="s">
        <v>8377</v>
      </c>
    </row>
    <row r="2330" spans="1:7" ht="15.6" x14ac:dyDescent="0.3">
      <c r="A2330" s="1" t="s">
        <v>24</v>
      </c>
      <c r="B2330" s="1" t="s">
        <v>4375</v>
      </c>
      <c r="C2330" s="1" t="s">
        <v>4381</v>
      </c>
      <c r="D2330" s="1" t="s">
        <v>6015</v>
      </c>
      <c r="F2330" s="1" t="s">
        <v>24</v>
      </c>
      <c r="G2330" s="1" t="s">
        <v>8378</v>
      </c>
    </row>
    <row r="2331" spans="1:7" ht="15.6" x14ac:dyDescent="0.3">
      <c r="A2331" s="1" t="s">
        <v>22</v>
      </c>
      <c r="B2331" s="1" t="s">
        <v>4376</v>
      </c>
      <c r="C2331" s="1" t="s">
        <v>4381</v>
      </c>
      <c r="D2331" s="1" t="s">
        <v>6016</v>
      </c>
      <c r="F2331" s="1" t="s">
        <v>22</v>
      </c>
      <c r="G2331" s="1" t="s">
        <v>8379</v>
      </c>
    </row>
    <row r="2332" spans="1:7" ht="15.6" x14ac:dyDescent="0.3">
      <c r="A2332" s="1" t="s">
        <v>21</v>
      </c>
      <c r="B2332" s="1" t="s">
        <v>4377</v>
      </c>
      <c r="C2332" s="1" t="s">
        <v>4383</v>
      </c>
      <c r="D2332" s="1" t="s">
        <v>4750</v>
      </c>
      <c r="F2332" s="1" t="s">
        <v>21</v>
      </c>
      <c r="G2332" s="1" t="s">
        <v>8380</v>
      </c>
    </row>
    <row r="2333" spans="1:7" ht="15.6" x14ac:dyDescent="0.3">
      <c r="A2333" s="1" t="s">
        <v>19</v>
      </c>
      <c r="B2333" s="1" t="s">
        <v>6017</v>
      </c>
      <c r="C2333" s="1" t="s">
        <v>4383</v>
      </c>
      <c r="D2333" s="1" t="s">
        <v>6018</v>
      </c>
      <c r="F2333" s="1" t="s">
        <v>19</v>
      </c>
      <c r="G2333" s="1" t="s">
        <v>8381</v>
      </c>
    </row>
    <row r="2334" spans="1:7" ht="15.6" x14ac:dyDescent="0.3">
      <c r="A2334" s="1" t="s">
        <v>17</v>
      </c>
      <c r="B2334" s="1" t="s">
        <v>4378</v>
      </c>
      <c r="C2334" s="1" t="s">
        <v>4381</v>
      </c>
      <c r="D2334" s="1" t="s">
        <v>5644</v>
      </c>
      <c r="F2334" s="1" t="s">
        <v>17</v>
      </c>
      <c r="G2334" s="1" t="s">
        <v>8382</v>
      </c>
    </row>
    <row r="2335" spans="1:7" ht="15.6" x14ac:dyDescent="0.3">
      <c r="A2335" s="1" t="s">
        <v>14</v>
      </c>
      <c r="B2335" s="1" t="s">
        <v>4379</v>
      </c>
      <c r="C2335" s="1" t="s">
        <v>4383</v>
      </c>
      <c r="D2335" s="1" t="s">
        <v>6019</v>
      </c>
      <c r="F2335" s="1" t="s">
        <v>14</v>
      </c>
      <c r="G2335" s="1" t="s">
        <v>8383</v>
      </c>
    </row>
    <row r="2336" spans="1:7" ht="15.6" x14ac:dyDescent="0.3">
      <c r="A2336" s="1" t="s">
        <v>9</v>
      </c>
      <c r="B2336" s="1" t="s">
        <v>4380</v>
      </c>
      <c r="C2336" s="1" t="s">
        <v>4383</v>
      </c>
      <c r="D2336" s="1" t="s">
        <v>6020</v>
      </c>
      <c r="F2336" s="1" t="s">
        <v>9</v>
      </c>
      <c r="G2336" s="1" t="s">
        <v>8384</v>
      </c>
    </row>
  </sheetData>
  <phoneticPr fontId="5"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topLeftCell="A2" workbookViewId="0">
      <selection activeCell="A2" sqref="A2:J2336"/>
    </sheetView>
  </sheetViews>
  <sheetFormatPr defaultRowHeight="14.4" x14ac:dyDescent="0.3"/>
  <cols>
    <col min="1" max="1" width="13.21875" customWidth="1"/>
    <col min="3" max="3" width="8.88671875" customWidth="1"/>
    <col min="5" max="5" width="16.21875" customWidth="1"/>
    <col min="6" max="6" width="12.88671875" style="6" customWidth="1"/>
    <col min="7" max="7" width="16.33203125" customWidth="1"/>
    <col min="8" max="8" width="14.88671875" customWidth="1"/>
    <col min="9" max="9" width="15.44140625" customWidth="1"/>
    <col min="10" max="10" width="9.109375" customWidth="1"/>
  </cols>
  <sheetData>
    <row r="1" spans="1:10" ht="18.899999999999999" customHeight="1" x14ac:dyDescent="0.3">
      <c r="A1" s="3" t="s">
        <v>0</v>
      </c>
      <c r="B1" s="3" t="s">
        <v>2372</v>
      </c>
      <c r="C1" s="3" t="s">
        <v>6031</v>
      </c>
      <c r="D1" s="3" t="s">
        <v>2373</v>
      </c>
      <c r="E1" s="3" t="s">
        <v>6034</v>
      </c>
      <c r="F1" s="14" t="s">
        <v>2374</v>
      </c>
      <c r="G1" s="3" t="s">
        <v>2375</v>
      </c>
      <c r="H1" s="3" t="s">
        <v>2376</v>
      </c>
      <c r="I1" s="3" t="s">
        <v>2377</v>
      </c>
      <c r="J1" s="3" t="s">
        <v>2378</v>
      </c>
    </row>
    <row r="2" spans="1:10" x14ac:dyDescent="0.3">
      <c r="A2" t="s">
        <v>2371</v>
      </c>
      <c r="B2">
        <v>47.41</v>
      </c>
      <c r="C2" t="str" cm="1">
        <f t="array" ref="C2">_xlfn.IFS(medical_exam[[#This Row],[BMI]]&lt;18.5, "Underweight ", medical_exam[[#This Row],[BMI]]&lt;24.9, "Normal Weight", medical_exam[[#This Row],[BMI]]&lt;29.9, "Overweight ", TRUE, "Obesity")</f>
        <v>Obesity</v>
      </c>
      <c r="D2">
        <v>7.47</v>
      </c>
      <c r="E2" t="str" cm="1">
        <f t="array" ref="E2">_xlfn.IFS(medical_exam[[#This Row],[HBA1C]]&lt;5.7, "Normal", medical_exam[[#This Row],[HBA1C]]&lt;6.4, "Prediabetes ", TRUE, "Diabetes")</f>
        <v>Diabetes</v>
      </c>
      <c r="F2" s="6" t="s">
        <v>2379</v>
      </c>
      <c r="G2" t="s">
        <v>2379</v>
      </c>
      <c r="H2" t="s">
        <v>2379</v>
      </c>
      <c r="I2">
        <v>0</v>
      </c>
      <c r="J2" t="s">
        <v>2381</v>
      </c>
    </row>
    <row r="3" spans="1:10" x14ac:dyDescent="0.3">
      <c r="A3" t="s">
        <v>2370</v>
      </c>
      <c r="B3">
        <v>30.36</v>
      </c>
      <c r="C3" t="str" cm="1">
        <f t="array" ref="C3">_xlfn.IFS(medical_exam[[#This Row],[BMI]]&lt;18.5, "Underweight ", medical_exam[[#This Row],[BMI]]&lt;24.9, "Normal Weight", medical_exam[[#This Row],[BMI]]&lt;29.9, "Overweight ", TRUE, "Obesity")</f>
        <v>Obesity</v>
      </c>
      <c r="D3">
        <v>5.77</v>
      </c>
      <c r="E3" t="str" cm="1">
        <f t="array" ref="E3">_xlfn.IFS(medical_exam[[#This Row],[HBA1C]]&lt;5.7, "Normal", medical_exam[[#This Row],[HBA1C]]&lt;6.4, "Prediabetes ", TRUE, "Diabetes")</f>
        <v xml:space="preserve">Prediabetes </v>
      </c>
      <c r="F3" s="6" t="s">
        <v>2379</v>
      </c>
      <c r="G3" t="s">
        <v>2379</v>
      </c>
      <c r="H3" t="s">
        <v>2379</v>
      </c>
      <c r="I3">
        <v>0</v>
      </c>
      <c r="J3" t="s">
        <v>2381</v>
      </c>
    </row>
    <row r="4" spans="1:10" x14ac:dyDescent="0.3">
      <c r="A4" t="s">
        <v>2369</v>
      </c>
      <c r="B4">
        <v>34.484999999999999</v>
      </c>
      <c r="C4" t="str" cm="1">
        <f t="array" ref="C4">_xlfn.IFS(medical_exam[[#This Row],[BMI]]&lt;18.5, "Underweight ", medical_exam[[#This Row],[BMI]]&lt;24.9, "Normal Weight", medical_exam[[#This Row],[BMI]]&lt;29.9, "Overweight ", TRUE, "Obesity")</f>
        <v>Obesity</v>
      </c>
      <c r="D4">
        <v>11.87</v>
      </c>
      <c r="E4" t="str" cm="1">
        <f t="array" ref="E4">_xlfn.IFS(medical_exam[[#This Row],[HBA1C]]&lt;5.7, "Normal", medical_exam[[#This Row],[HBA1C]]&lt;6.4, "Prediabetes ", TRUE, "Diabetes")</f>
        <v>Diabetes</v>
      </c>
      <c r="F4" s="6" t="s">
        <v>2381</v>
      </c>
      <c r="G4" t="s">
        <v>2379</v>
      </c>
      <c r="H4" t="s">
        <v>2379</v>
      </c>
      <c r="I4">
        <v>2</v>
      </c>
      <c r="J4" t="s">
        <v>2381</v>
      </c>
    </row>
    <row r="5" spans="1:10" x14ac:dyDescent="0.3">
      <c r="A5" t="s">
        <v>2368</v>
      </c>
      <c r="B5">
        <v>38.094999999999999</v>
      </c>
      <c r="C5" t="str" cm="1">
        <f t="array" ref="C5">_xlfn.IFS(medical_exam[[#This Row],[BMI]]&lt;18.5, "Underweight ", medical_exam[[#This Row],[BMI]]&lt;24.9, "Normal Weight", medical_exam[[#This Row],[BMI]]&lt;29.9, "Overweight ", TRUE, "Obesity")</f>
        <v>Obesity</v>
      </c>
      <c r="D5">
        <v>6.05</v>
      </c>
      <c r="E5" t="str" cm="1">
        <f t="array" ref="E5">_xlfn.IFS(medical_exam[[#This Row],[HBA1C]]&lt;5.7, "Normal", medical_exam[[#This Row],[HBA1C]]&lt;6.4, "Prediabetes ", TRUE, "Diabetes")</f>
        <v xml:space="preserve">Prediabetes </v>
      </c>
      <c r="F5" s="6" t="s">
        <v>2379</v>
      </c>
      <c r="G5" t="s">
        <v>2379</v>
      </c>
      <c r="H5" t="s">
        <v>2379</v>
      </c>
      <c r="I5">
        <v>0</v>
      </c>
      <c r="J5" t="s">
        <v>2381</v>
      </c>
    </row>
    <row r="6" spans="1:10" x14ac:dyDescent="0.3">
      <c r="A6" t="s">
        <v>2367</v>
      </c>
      <c r="B6">
        <v>35.53</v>
      </c>
      <c r="C6" t="str" cm="1">
        <f t="array" ref="C6">_xlfn.IFS(medical_exam[[#This Row],[BMI]]&lt;18.5, "Underweight ", medical_exam[[#This Row],[BMI]]&lt;24.9, "Normal Weight", medical_exam[[#This Row],[BMI]]&lt;29.9, "Overweight ", TRUE, "Obesity")</f>
        <v>Obesity</v>
      </c>
      <c r="D6">
        <v>5.45</v>
      </c>
      <c r="E6" t="str" cm="1">
        <f t="array" ref="E6">_xlfn.IFS(medical_exam[[#This Row],[HBA1C]]&lt;5.7, "Normal", medical_exam[[#This Row],[HBA1C]]&lt;6.4, "Prediabetes ", TRUE, "Diabetes")</f>
        <v>Normal</v>
      </c>
      <c r="F6" s="6" t="s">
        <v>2379</v>
      </c>
      <c r="G6" t="s">
        <v>2379</v>
      </c>
      <c r="H6" t="s">
        <v>2379</v>
      </c>
      <c r="I6">
        <v>0</v>
      </c>
      <c r="J6" t="s">
        <v>2381</v>
      </c>
    </row>
    <row r="7" spans="1:10" x14ac:dyDescent="0.3">
      <c r="A7" t="s">
        <v>2366</v>
      </c>
      <c r="B7">
        <v>32.799999999999997</v>
      </c>
      <c r="C7" t="str" cm="1">
        <f t="array" ref="C7">_xlfn.IFS(medical_exam[[#This Row],[BMI]]&lt;18.5, "Underweight ", medical_exam[[#This Row],[BMI]]&lt;24.9, "Normal Weight", medical_exam[[#This Row],[BMI]]&lt;29.9, "Overweight ", TRUE, "Obesity")</f>
        <v>Obesity</v>
      </c>
      <c r="D7">
        <v>6.59</v>
      </c>
      <c r="E7" t="str" cm="1">
        <f t="array" ref="E7">_xlfn.IFS(medical_exam[[#This Row],[HBA1C]]&lt;5.7, "Normal", medical_exam[[#This Row],[HBA1C]]&lt;6.4, "Prediabetes ", TRUE, "Diabetes")</f>
        <v>Diabetes</v>
      </c>
      <c r="F7" s="6" t="s">
        <v>2379</v>
      </c>
      <c r="G7" t="s">
        <v>2379</v>
      </c>
      <c r="H7" t="s">
        <v>2379</v>
      </c>
      <c r="I7">
        <v>0</v>
      </c>
      <c r="J7" t="s">
        <v>2381</v>
      </c>
    </row>
    <row r="8" spans="1:10" x14ac:dyDescent="0.3">
      <c r="A8" t="s">
        <v>2365</v>
      </c>
      <c r="B8">
        <v>36.4</v>
      </c>
      <c r="C8" t="str" cm="1">
        <f t="array" ref="C8">_xlfn.IFS(medical_exam[[#This Row],[BMI]]&lt;18.5, "Underweight ", medical_exam[[#This Row],[BMI]]&lt;24.9, "Normal Weight", medical_exam[[#This Row],[BMI]]&lt;29.9, "Overweight ", TRUE, "Obesity")</f>
        <v>Obesity</v>
      </c>
      <c r="D8">
        <v>6.07</v>
      </c>
      <c r="E8" t="str" cm="1">
        <f t="array" ref="E8">_xlfn.IFS(medical_exam[[#This Row],[HBA1C]]&lt;5.7, "Normal", medical_exam[[#This Row],[HBA1C]]&lt;6.4, "Prediabetes ", TRUE, "Diabetes")</f>
        <v xml:space="preserve">Prediabetes </v>
      </c>
      <c r="F8" s="6" t="s">
        <v>2379</v>
      </c>
      <c r="G8" t="s">
        <v>2379</v>
      </c>
      <c r="H8" t="s">
        <v>2379</v>
      </c>
      <c r="I8">
        <v>0</v>
      </c>
      <c r="J8" t="s">
        <v>2381</v>
      </c>
    </row>
    <row r="9" spans="1:10" x14ac:dyDescent="0.3">
      <c r="A9" t="s">
        <v>2364</v>
      </c>
      <c r="B9">
        <v>36.96</v>
      </c>
      <c r="C9" t="str" cm="1">
        <f t="array" ref="C9">_xlfn.IFS(medical_exam[[#This Row],[BMI]]&lt;18.5, "Underweight ", medical_exam[[#This Row],[BMI]]&lt;24.9, "Normal Weight", medical_exam[[#This Row],[BMI]]&lt;29.9, "Overweight ", TRUE, "Obesity")</f>
        <v>Obesity</v>
      </c>
      <c r="D9">
        <v>7.93</v>
      </c>
      <c r="E9" t="str" cm="1">
        <f t="array" ref="E9">_xlfn.IFS(medical_exam[[#This Row],[HBA1C]]&lt;5.7, "Normal", medical_exam[[#This Row],[HBA1C]]&lt;6.4, "Prediabetes ", TRUE, "Diabetes")</f>
        <v>Diabetes</v>
      </c>
      <c r="F9" s="6" t="s">
        <v>2379</v>
      </c>
      <c r="G9" t="s">
        <v>2379</v>
      </c>
      <c r="H9" t="s">
        <v>2379</v>
      </c>
      <c r="I9">
        <v>3</v>
      </c>
      <c r="J9" t="s">
        <v>2381</v>
      </c>
    </row>
    <row r="10" spans="1:10" x14ac:dyDescent="0.3">
      <c r="A10" t="s">
        <v>2363</v>
      </c>
      <c r="B10">
        <v>41.14</v>
      </c>
      <c r="C10" t="str" cm="1">
        <f t="array" ref="C10">_xlfn.IFS(medical_exam[[#This Row],[BMI]]&lt;18.5, "Underweight ", medical_exam[[#This Row],[BMI]]&lt;24.9, "Normal Weight", medical_exam[[#This Row],[BMI]]&lt;29.9, "Overweight ", TRUE, "Obesity")</f>
        <v>Obesity</v>
      </c>
      <c r="D10">
        <v>9.58</v>
      </c>
      <c r="E10" t="str" cm="1">
        <f t="array" ref="E10">_xlfn.IFS(medical_exam[[#This Row],[HBA1C]]&lt;5.7, "Normal", medical_exam[[#This Row],[HBA1C]]&lt;6.4, "Prediabetes ", TRUE, "Diabetes")</f>
        <v>Diabetes</v>
      </c>
      <c r="F10" s="6" t="s">
        <v>2381</v>
      </c>
      <c r="G10" t="s">
        <v>2379</v>
      </c>
      <c r="H10" t="s">
        <v>2381</v>
      </c>
      <c r="I10">
        <v>1</v>
      </c>
      <c r="J10" t="s">
        <v>2381</v>
      </c>
    </row>
    <row r="11" spans="1:10" x14ac:dyDescent="0.3">
      <c r="A11" t="s">
        <v>2362</v>
      </c>
      <c r="B11">
        <v>38.06</v>
      </c>
      <c r="C11" t="str" cm="1">
        <f t="array" ref="C11">_xlfn.IFS(medical_exam[[#This Row],[BMI]]&lt;18.5, "Underweight ", medical_exam[[#This Row],[BMI]]&lt;24.9, "Normal Weight", medical_exam[[#This Row],[BMI]]&lt;29.9, "Overweight ", TRUE, "Obesity")</f>
        <v>Obesity</v>
      </c>
      <c r="D11">
        <v>10.79</v>
      </c>
      <c r="E11" t="str" cm="1">
        <f t="array" ref="E11">_xlfn.IFS(medical_exam[[#This Row],[HBA1C]]&lt;5.7, "Normal", medical_exam[[#This Row],[HBA1C]]&lt;6.4, "Prediabetes ", TRUE, "Diabetes")</f>
        <v>Diabetes</v>
      </c>
      <c r="F11" s="6" t="s">
        <v>2379</v>
      </c>
      <c r="G11" t="s">
        <v>2379</v>
      </c>
      <c r="H11" t="s">
        <v>2379</v>
      </c>
      <c r="I11">
        <v>0</v>
      </c>
      <c r="J11" t="s">
        <v>2381</v>
      </c>
    </row>
    <row r="12" spans="1:10" x14ac:dyDescent="0.3">
      <c r="A12" t="s">
        <v>2361</v>
      </c>
      <c r="B12">
        <v>37.700000000000003</v>
      </c>
      <c r="C12" t="str" cm="1">
        <f t="array" ref="C12">_xlfn.IFS(medical_exam[[#This Row],[BMI]]&lt;18.5, "Underweight ", medical_exam[[#This Row],[BMI]]&lt;24.9, "Normal Weight", medical_exam[[#This Row],[BMI]]&lt;29.9, "Overweight ", TRUE, "Obesity")</f>
        <v>Obesity</v>
      </c>
      <c r="D12">
        <v>5.96</v>
      </c>
      <c r="E12" t="str" cm="1">
        <f t="array" ref="E12">_xlfn.IFS(medical_exam[[#This Row],[HBA1C]]&lt;5.7, "Normal", medical_exam[[#This Row],[HBA1C]]&lt;6.4, "Prediabetes ", TRUE, "Diabetes")</f>
        <v xml:space="preserve">Prediabetes </v>
      </c>
      <c r="F12" s="6" t="s">
        <v>2381</v>
      </c>
      <c r="G12" t="s">
        <v>2379</v>
      </c>
      <c r="H12" t="s">
        <v>2379</v>
      </c>
      <c r="I12">
        <v>2</v>
      </c>
      <c r="J12" t="s">
        <v>2381</v>
      </c>
    </row>
    <row r="13" spans="1:10" x14ac:dyDescent="0.3">
      <c r="A13" t="s">
        <v>2360</v>
      </c>
      <c r="B13">
        <v>42.13</v>
      </c>
      <c r="C13" t="str" cm="1">
        <f t="array" ref="C13">_xlfn.IFS(medical_exam[[#This Row],[BMI]]&lt;18.5, "Underweight ", medical_exam[[#This Row],[BMI]]&lt;24.9, "Normal Weight", medical_exam[[#This Row],[BMI]]&lt;29.9, "Overweight ", TRUE, "Obesity")</f>
        <v>Obesity</v>
      </c>
      <c r="D13">
        <v>11.9</v>
      </c>
      <c r="E13" t="str" cm="1">
        <f t="array" ref="E13">_xlfn.IFS(medical_exam[[#This Row],[HBA1C]]&lt;5.7, "Normal", medical_exam[[#This Row],[HBA1C]]&lt;6.4, "Prediabetes ", TRUE, "Diabetes")</f>
        <v>Diabetes</v>
      </c>
      <c r="F13" s="6" t="s">
        <v>2379</v>
      </c>
      <c r="G13" t="s">
        <v>2379</v>
      </c>
      <c r="H13" t="s">
        <v>2379</v>
      </c>
      <c r="I13">
        <v>0</v>
      </c>
      <c r="J13" t="s">
        <v>2381</v>
      </c>
    </row>
    <row r="14" spans="1:10" x14ac:dyDescent="0.3">
      <c r="A14" t="s">
        <v>2359</v>
      </c>
      <c r="B14">
        <v>40.92</v>
      </c>
      <c r="C14" t="str" cm="1">
        <f t="array" ref="C14">_xlfn.IFS(medical_exam[[#This Row],[BMI]]&lt;18.5, "Underweight ", medical_exam[[#This Row],[BMI]]&lt;24.9, "Normal Weight", medical_exam[[#This Row],[BMI]]&lt;29.9, "Overweight ", TRUE, "Obesity")</f>
        <v>Obesity</v>
      </c>
      <c r="D14">
        <v>8.41</v>
      </c>
      <c r="E14" t="str" cm="1">
        <f t="array" ref="E14">_xlfn.IFS(medical_exam[[#This Row],[HBA1C]]&lt;5.7, "Normal", medical_exam[[#This Row],[HBA1C]]&lt;6.4, "Prediabetes ", TRUE, "Diabetes")</f>
        <v>Diabetes</v>
      </c>
      <c r="F14" s="6" t="s">
        <v>2379</v>
      </c>
      <c r="G14" t="s">
        <v>2379</v>
      </c>
      <c r="H14" t="s">
        <v>2379</v>
      </c>
      <c r="I14">
        <v>0</v>
      </c>
      <c r="J14" t="s">
        <v>2381</v>
      </c>
    </row>
    <row r="15" spans="1:10" x14ac:dyDescent="0.3">
      <c r="A15" t="s">
        <v>2358</v>
      </c>
      <c r="B15">
        <v>40.564999999999998</v>
      </c>
      <c r="C15" t="str" cm="1">
        <f t="array" ref="C15">_xlfn.IFS(medical_exam[[#This Row],[BMI]]&lt;18.5, "Underweight ", medical_exam[[#This Row],[BMI]]&lt;24.9, "Normal Weight", medical_exam[[#This Row],[BMI]]&lt;29.9, "Overweight ", TRUE, "Obesity")</f>
        <v>Obesity</v>
      </c>
      <c r="D15">
        <v>7.02</v>
      </c>
      <c r="E15" t="str" cm="1">
        <f t="array" ref="E15">_xlfn.IFS(medical_exam[[#This Row],[HBA1C]]&lt;5.7, "Normal", medical_exam[[#This Row],[HBA1C]]&lt;6.4, "Prediabetes ", TRUE, "Diabetes")</f>
        <v>Diabetes</v>
      </c>
      <c r="F15" s="6" t="s">
        <v>2379</v>
      </c>
      <c r="G15" t="s">
        <v>2379</v>
      </c>
      <c r="H15" t="s">
        <v>2379</v>
      </c>
      <c r="I15">
        <v>0</v>
      </c>
      <c r="J15" t="s">
        <v>2381</v>
      </c>
    </row>
    <row r="16" spans="1:10" x14ac:dyDescent="0.3">
      <c r="A16" t="s">
        <v>2357</v>
      </c>
      <c r="B16">
        <v>36.384999999999998</v>
      </c>
      <c r="C16" t="str" cm="1">
        <f t="array" ref="C16">_xlfn.IFS(medical_exam[[#This Row],[BMI]]&lt;18.5, "Underweight ", medical_exam[[#This Row],[BMI]]&lt;24.9, "Normal Weight", medical_exam[[#This Row],[BMI]]&lt;29.9, "Overweight ", TRUE, "Obesity")</f>
        <v>Obesity</v>
      </c>
      <c r="D16">
        <v>7.59</v>
      </c>
      <c r="E16" t="str" cm="1">
        <f t="array" ref="E16">_xlfn.IFS(medical_exam[[#This Row],[HBA1C]]&lt;5.7, "Normal", medical_exam[[#This Row],[HBA1C]]&lt;6.4, "Prediabetes ", TRUE, "Diabetes")</f>
        <v>Diabetes</v>
      </c>
      <c r="F16" s="6" t="s">
        <v>2381</v>
      </c>
      <c r="G16" t="s">
        <v>2379</v>
      </c>
      <c r="H16" t="s">
        <v>2379</v>
      </c>
      <c r="I16">
        <v>2</v>
      </c>
      <c r="J16" t="s">
        <v>2381</v>
      </c>
    </row>
    <row r="17" spans="1:10" x14ac:dyDescent="0.3">
      <c r="A17" t="s">
        <v>2356</v>
      </c>
      <c r="B17">
        <v>39.9</v>
      </c>
      <c r="C17" t="str" cm="1">
        <f t="array" ref="C17">_xlfn.IFS(medical_exam[[#This Row],[BMI]]&lt;18.5, "Underweight ", medical_exam[[#This Row],[BMI]]&lt;24.9, "Normal Weight", medical_exam[[#This Row],[BMI]]&lt;29.9, "Overweight ", TRUE, "Obesity")</f>
        <v>Obesity</v>
      </c>
      <c r="D17">
        <v>11.32</v>
      </c>
      <c r="E17" t="str" cm="1">
        <f t="array" ref="E17">_xlfn.IFS(medical_exam[[#This Row],[HBA1C]]&lt;5.7, "Normal", medical_exam[[#This Row],[HBA1C]]&lt;6.4, "Prediabetes ", TRUE, "Diabetes")</f>
        <v>Diabetes</v>
      </c>
      <c r="F17" s="6" t="s">
        <v>2379</v>
      </c>
      <c r="G17" t="s">
        <v>2379</v>
      </c>
      <c r="H17" t="s">
        <v>2379</v>
      </c>
      <c r="I17">
        <v>0</v>
      </c>
      <c r="J17" t="s">
        <v>2381</v>
      </c>
    </row>
    <row r="18" spans="1:10" x14ac:dyDescent="0.3">
      <c r="A18" t="s">
        <v>2355</v>
      </c>
      <c r="B18">
        <v>33.799999999999997</v>
      </c>
      <c r="C18" t="str" cm="1">
        <f t="array" ref="C18">_xlfn.IFS(medical_exam[[#This Row],[BMI]]&lt;18.5, "Underweight ", medical_exam[[#This Row],[BMI]]&lt;24.9, "Normal Weight", medical_exam[[#This Row],[BMI]]&lt;29.9, "Overweight ", TRUE, "Obesity")</f>
        <v>Obesity</v>
      </c>
      <c r="D18">
        <v>7.67</v>
      </c>
      <c r="E18" t="str" cm="1">
        <f t="array" ref="E18">_xlfn.IFS(medical_exam[[#This Row],[HBA1C]]&lt;5.7, "Normal", medical_exam[[#This Row],[HBA1C]]&lt;6.4, "Prediabetes ", TRUE, "Diabetes")</f>
        <v>Diabetes</v>
      </c>
      <c r="F18" s="6" t="s">
        <v>2379</v>
      </c>
      <c r="G18" t="s">
        <v>2379</v>
      </c>
      <c r="H18" t="s">
        <v>2379</v>
      </c>
      <c r="I18">
        <v>3</v>
      </c>
      <c r="J18" t="s">
        <v>2381</v>
      </c>
    </row>
    <row r="19" spans="1:10" x14ac:dyDescent="0.3">
      <c r="A19" t="s">
        <v>2354</v>
      </c>
      <c r="B19">
        <v>36.765000000000001</v>
      </c>
      <c r="C19" t="str" cm="1">
        <f t="array" ref="C19">_xlfn.IFS(medical_exam[[#This Row],[BMI]]&lt;18.5, "Underweight ", medical_exam[[#This Row],[BMI]]&lt;24.9, "Normal Weight", medical_exam[[#This Row],[BMI]]&lt;29.9, "Overweight ", TRUE, "Obesity")</f>
        <v>Obesity</v>
      </c>
      <c r="D19">
        <v>7.29</v>
      </c>
      <c r="E19" t="str" cm="1">
        <f t="array" ref="E19">_xlfn.IFS(medical_exam[[#This Row],[HBA1C]]&lt;5.7, "Normal", medical_exam[[#This Row],[HBA1C]]&lt;6.4, "Prediabetes ", TRUE, "Diabetes")</f>
        <v>Diabetes</v>
      </c>
      <c r="F19" s="6" t="s">
        <v>2381</v>
      </c>
      <c r="G19" t="s">
        <v>2379</v>
      </c>
      <c r="H19" t="s">
        <v>2381</v>
      </c>
      <c r="I19">
        <v>1</v>
      </c>
      <c r="J19" t="s">
        <v>2381</v>
      </c>
    </row>
    <row r="20" spans="1:10" x14ac:dyDescent="0.3">
      <c r="A20" t="s">
        <v>2353</v>
      </c>
      <c r="B20">
        <v>36.954999999999998</v>
      </c>
      <c r="C20" t="str" cm="1">
        <f t="array" ref="C20">_xlfn.IFS(medical_exam[[#This Row],[BMI]]&lt;18.5, "Underweight ", medical_exam[[#This Row],[BMI]]&lt;24.9, "Normal Weight", medical_exam[[#This Row],[BMI]]&lt;29.9, "Overweight ", TRUE, "Obesity")</f>
        <v>Obesity</v>
      </c>
      <c r="D20">
        <v>4.72</v>
      </c>
      <c r="E20" t="str" cm="1">
        <f t="array" ref="E20">_xlfn.IFS(medical_exam[[#This Row],[HBA1C]]&lt;5.7, "Normal", medical_exam[[#This Row],[HBA1C]]&lt;6.4, "Prediabetes ", TRUE, "Diabetes")</f>
        <v>Normal</v>
      </c>
      <c r="F20" s="6" t="s">
        <v>2381</v>
      </c>
      <c r="G20" t="s">
        <v>2379</v>
      </c>
      <c r="H20" t="s">
        <v>2379</v>
      </c>
      <c r="I20">
        <v>1</v>
      </c>
      <c r="J20" t="s">
        <v>2381</v>
      </c>
    </row>
    <row r="21" spans="1:10" x14ac:dyDescent="0.3">
      <c r="A21" t="s">
        <v>2352</v>
      </c>
      <c r="B21">
        <v>42.9</v>
      </c>
      <c r="C21" t="str" cm="1">
        <f t="array" ref="C21">_xlfn.IFS(medical_exam[[#This Row],[BMI]]&lt;18.5, "Underweight ", medical_exam[[#This Row],[BMI]]&lt;24.9, "Normal Weight", medical_exam[[#This Row],[BMI]]&lt;29.9, "Overweight ", TRUE, "Obesity")</f>
        <v>Obesity</v>
      </c>
      <c r="D21">
        <v>11.41</v>
      </c>
      <c r="E21" t="str" cm="1">
        <f t="array" ref="E21">_xlfn.IFS(medical_exam[[#This Row],[HBA1C]]&lt;5.7, "Normal", medical_exam[[#This Row],[HBA1C]]&lt;6.4, "Prediabetes ", TRUE, "Diabetes")</f>
        <v>Diabetes</v>
      </c>
      <c r="F21" s="6" t="s">
        <v>2379</v>
      </c>
      <c r="G21" t="s">
        <v>2379</v>
      </c>
      <c r="H21" t="s">
        <v>2379</v>
      </c>
      <c r="I21">
        <v>0</v>
      </c>
      <c r="J21" t="s">
        <v>2381</v>
      </c>
    </row>
    <row r="22" spans="1:10" x14ac:dyDescent="0.3">
      <c r="A22" t="s">
        <v>2351</v>
      </c>
      <c r="B22">
        <v>36.299999999999997</v>
      </c>
      <c r="C22" t="str" cm="1">
        <f t="array" ref="C22">_xlfn.IFS(medical_exam[[#This Row],[BMI]]&lt;18.5, "Underweight ", medical_exam[[#This Row],[BMI]]&lt;24.9, "Normal Weight", medical_exam[[#This Row],[BMI]]&lt;29.9, "Overweight ", TRUE, "Obesity")</f>
        <v>Obesity</v>
      </c>
      <c r="D22">
        <v>11.5</v>
      </c>
      <c r="E22" t="str" cm="1">
        <f t="array" ref="E22">_xlfn.IFS(medical_exam[[#This Row],[HBA1C]]&lt;5.7, "Normal", medical_exam[[#This Row],[HBA1C]]&lt;6.4, "Prediabetes ", TRUE, "Diabetes")</f>
        <v>Diabetes</v>
      </c>
      <c r="F22" s="6" t="s">
        <v>2381</v>
      </c>
      <c r="G22" t="s">
        <v>2379</v>
      </c>
      <c r="H22" t="s">
        <v>2379</v>
      </c>
      <c r="I22">
        <v>2</v>
      </c>
      <c r="J22" t="s">
        <v>2381</v>
      </c>
    </row>
    <row r="23" spans="1:10" x14ac:dyDescent="0.3">
      <c r="A23" t="s">
        <v>2350</v>
      </c>
      <c r="B23">
        <v>32.200000000000003</v>
      </c>
      <c r="C23" t="str" cm="1">
        <f t="array" ref="C23">_xlfn.IFS(medical_exam[[#This Row],[BMI]]&lt;18.5, "Underweight ", medical_exam[[#This Row],[BMI]]&lt;24.9, "Normal Weight", medical_exam[[#This Row],[BMI]]&lt;29.9, "Overweight ", TRUE, "Obesity")</f>
        <v>Obesity</v>
      </c>
      <c r="D23">
        <v>6.22</v>
      </c>
      <c r="E23" t="str" cm="1">
        <f t="array" ref="E23">_xlfn.IFS(medical_exam[[#This Row],[HBA1C]]&lt;5.7, "Normal", medical_exam[[#This Row],[HBA1C]]&lt;6.4, "Prediabetes ", TRUE, "Diabetes")</f>
        <v xml:space="preserve">Prediabetes </v>
      </c>
      <c r="F23" s="6" t="s">
        <v>2381</v>
      </c>
      <c r="G23" t="s">
        <v>2379</v>
      </c>
      <c r="H23" t="s">
        <v>2379</v>
      </c>
      <c r="I23">
        <v>2</v>
      </c>
      <c r="J23" t="s">
        <v>2381</v>
      </c>
    </row>
    <row r="24" spans="1:10" x14ac:dyDescent="0.3">
      <c r="A24" t="s">
        <v>2349</v>
      </c>
      <c r="B24">
        <v>31.3</v>
      </c>
      <c r="C24" t="str" cm="1">
        <f t="array" ref="C24">_xlfn.IFS(medical_exam[[#This Row],[BMI]]&lt;18.5, "Underweight ", medical_exam[[#This Row],[BMI]]&lt;24.9, "Normal Weight", medical_exam[[#This Row],[BMI]]&lt;29.9, "Overweight ", TRUE, "Obesity")</f>
        <v>Obesity</v>
      </c>
      <c r="D24">
        <v>11.38</v>
      </c>
      <c r="E24" t="str" cm="1">
        <f t="array" ref="E24">_xlfn.IFS(medical_exam[[#This Row],[HBA1C]]&lt;5.7, "Normal", medical_exam[[#This Row],[HBA1C]]&lt;6.4, "Prediabetes ", TRUE, "Diabetes")</f>
        <v>Diabetes</v>
      </c>
      <c r="F24" s="6" t="s">
        <v>2379</v>
      </c>
      <c r="G24" t="s">
        <v>2379</v>
      </c>
      <c r="H24" t="s">
        <v>2379</v>
      </c>
      <c r="I24">
        <v>3</v>
      </c>
      <c r="J24" t="s">
        <v>2381</v>
      </c>
    </row>
    <row r="25" spans="1:10" x14ac:dyDescent="0.3">
      <c r="A25" t="s">
        <v>2348</v>
      </c>
      <c r="B25">
        <v>41.8</v>
      </c>
      <c r="C25" t="str" cm="1">
        <f t="array" ref="C25">_xlfn.IFS(medical_exam[[#This Row],[BMI]]&lt;18.5, "Underweight ", medical_exam[[#This Row],[BMI]]&lt;24.9, "Normal Weight", medical_exam[[#This Row],[BMI]]&lt;29.9, "Overweight ", TRUE, "Obesity")</f>
        <v>Obesity</v>
      </c>
      <c r="D25">
        <v>7.89</v>
      </c>
      <c r="E25" t="str" cm="1">
        <f t="array" ref="E25">_xlfn.IFS(medical_exam[[#This Row],[HBA1C]]&lt;5.7, "Normal", medical_exam[[#This Row],[HBA1C]]&lt;6.4, "Prediabetes ", TRUE, "Diabetes")</f>
        <v>Diabetes</v>
      </c>
      <c r="F25" s="6" t="s">
        <v>2381</v>
      </c>
      <c r="G25" t="s">
        <v>2379</v>
      </c>
      <c r="H25" t="s">
        <v>2379</v>
      </c>
      <c r="I25">
        <v>2</v>
      </c>
      <c r="J25" t="s">
        <v>2381</v>
      </c>
    </row>
    <row r="26" spans="1:10" x14ac:dyDescent="0.3">
      <c r="A26" t="s">
        <v>2347</v>
      </c>
      <c r="B26">
        <v>35.090000000000003</v>
      </c>
      <c r="C26" t="str" cm="1">
        <f t="array" ref="C26">_xlfn.IFS(medical_exam[[#This Row],[BMI]]&lt;18.5, "Underweight ", medical_exam[[#This Row],[BMI]]&lt;24.9, "Normal Weight", medical_exam[[#This Row],[BMI]]&lt;29.9, "Overweight ", TRUE, "Obesity")</f>
        <v>Obesity</v>
      </c>
      <c r="D26">
        <v>4.38</v>
      </c>
      <c r="E26" t="str" cm="1">
        <f t="array" ref="E26">_xlfn.IFS(medical_exam[[#This Row],[HBA1C]]&lt;5.7, "Normal", medical_exam[[#This Row],[HBA1C]]&lt;6.4, "Prediabetes ", TRUE, "Diabetes")</f>
        <v>Normal</v>
      </c>
      <c r="F26" s="6" t="s">
        <v>2381</v>
      </c>
      <c r="G26" t="s">
        <v>2379</v>
      </c>
      <c r="H26" t="s">
        <v>2379</v>
      </c>
      <c r="I26">
        <v>2</v>
      </c>
      <c r="J26" t="s">
        <v>2381</v>
      </c>
    </row>
    <row r="27" spans="1:10" x14ac:dyDescent="0.3">
      <c r="A27" t="s">
        <v>2346</v>
      </c>
      <c r="B27">
        <v>33.880000000000003</v>
      </c>
      <c r="C27" t="str" cm="1">
        <f t="array" ref="C27">_xlfn.IFS(medical_exam[[#This Row],[BMI]]&lt;18.5, "Underweight ", medical_exam[[#This Row],[BMI]]&lt;24.9, "Normal Weight", medical_exam[[#This Row],[BMI]]&lt;29.9, "Overweight ", TRUE, "Obesity")</f>
        <v>Obesity</v>
      </c>
      <c r="D27">
        <v>7.01</v>
      </c>
      <c r="E27" t="str" cm="1">
        <f t="array" ref="E27">_xlfn.IFS(medical_exam[[#This Row],[HBA1C]]&lt;5.7, "Normal", medical_exam[[#This Row],[HBA1C]]&lt;6.4, "Prediabetes ", TRUE, "Diabetes")</f>
        <v>Diabetes</v>
      </c>
      <c r="F27" s="6" t="s">
        <v>2379</v>
      </c>
      <c r="G27" t="s">
        <v>2379</v>
      </c>
      <c r="H27" t="s">
        <v>2379</v>
      </c>
      <c r="I27">
        <v>3</v>
      </c>
      <c r="J27" t="s">
        <v>2381</v>
      </c>
    </row>
    <row r="28" spans="1:10" x14ac:dyDescent="0.3">
      <c r="A28" t="s">
        <v>2345</v>
      </c>
      <c r="B28">
        <v>30.875</v>
      </c>
      <c r="C28" t="str" cm="1">
        <f t="array" ref="C28">_xlfn.IFS(medical_exam[[#This Row],[BMI]]&lt;18.5, "Underweight ", medical_exam[[#This Row],[BMI]]&lt;24.9, "Normal Weight", medical_exam[[#This Row],[BMI]]&lt;29.9, "Overweight ", TRUE, "Obesity")</f>
        <v>Obesity</v>
      </c>
      <c r="D28">
        <v>11.88</v>
      </c>
      <c r="E28" t="str" cm="1">
        <f t="array" ref="E28">_xlfn.IFS(medical_exam[[#This Row],[HBA1C]]&lt;5.7, "Normal", medical_exam[[#This Row],[HBA1C]]&lt;6.4, "Prediabetes ", TRUE, "Diabetes")</f>
        <v>Diabetes</v>
      </c>
      <c r="F28" s="6" t="s">
        <v>2379</v>
      </c>
      <c r="G28" t="s">
        <v>2379</v>
      </c>
      <c r="H28" t="s">
        <v>2379</v>
      </c>
      <c r="I28">
        <v>0</v>
      </c>
      <c r="J28" t="s">
        <v>2381</v>
      </c>
    </row>
    <row r="29" spans="1:10" x14ac:dyDescent="0.3">
      <c r="A29" t="s">
        <v>2344</v>
      </c>
      <c r="B29">
        <v>36.86</v>
      </c>
      <c r="C29" t="str" cm="1">
        <f t="array" ref="C29">_xlfn.IFS(medical_exam[[#This Row],[BMI]]&lt;18.5, "Underweight ", medical_exam[[#This Row],[BMI]]&lt;24.9, "Normal Weight", medical_exam[[#This Row],[BMI]]&lt;29.9, "Overweight ", TRUE, "Obesity")</f>
        <v>Obesity</v>
      </c>
      <c r="D29">
        <v>5.19</v>
      </c>
      <c r="E29" t="str" cm="1">
        <f t="array" ref="E29">_xlfn.IFS(medical_exam[[#This Row],[HBA1C]]&lt;5.7, "Normal", medical_exam[[#This Row],[HBA1C]]&lt;6.4, "Prediabetes ", TRUE, "Diabetes")</f>
        <v>Normal</v>
      </c>
      <c r="F29" s="6" t="s">
        <v>2381</v>
      </c>
      <c r="G29" t="s">
        <v>2379</v>
      </c>
      <c r="H29" t="s">
        <v>2381</v>
      </c>
      <c r="I29">
        <v>1</v>
      </c>
      <c r="J29" t="s">
        <v>2381</v>
      </c>
    </row>
    <row r="30" spans="1:10" x14ac:dyDescent="0.3">
      <c r="A30" t="s">
        <v>2343</v>
      </c>
      <c r="B30">
        <v>35.86</v>
      </c>
      <c r="C30" t="str" cm="1">
        <f t="array" ref="C30">_xlfn.IFS(medical_exam[[#This Row],[BMI]]&lt;18.5, "Underweight ", medical_exam[[#This Row],[BMI]]&lt;24.9, "Normal Weight", medical_exam[[#This Row],[BMI]]&lt;29.9, "Overweight ", TRUE, "Obesity")</f>
        <v>Obesity</v>
      </c>
      <c r="D30">
        <v>6.74</v>
      </c>
      <c r="E30" t="str" cm="1">
        <f t="array" ref="E30">_xlfn.IFS(medical_exam[[#This Row],[HBA1C]]&lt;5.7, "Normal", medical_exam[[#This Row],[HBA1C]]&lt;6.4, "Prediabetes ", TRUE, "Diabetes")</f>
        <v>Diabetes</v>
      </c>
      <c r="F30" s="6" t="s">
        <v>2381</v>
      </c>
      <c r="G30" t="s">
        <v>2379</v>
      </c>
      <c r="H30" t="s">
        <v>2379</v>
      </c>
      <c r="I30">
        <v>2</v>
      </c>
      <c r="J30" t="s">
        <v>2381</v>
      </c>
    </row>
    <row r="31" spans="1:10" x14ac:dyDescent="0.3">
      <c r="A31" t="s">
        <v>2342</v>
      </c>
      <c r="B31">
        <v>37.049999999999997</v>
      </c>
      <c r="C31" t="str" cm="1">
        <f t="array" ref="C31">_xlfn.IFS(medical_exam[[#This Row],[BMI]]&lt;18.5, "Underweight ", medical_exam[[#This Row],[BMI]]&lt;24.9, "Normal Weight", medical_exam[[#This Row],[BMI]]&lt;29.9, "Overweight ", TRUE, "Obesity")</f>
        <v>Obesity</v>
      </c>
      <c r="D31">
        <v>8.44</v>
      </c>
      <c r="E31" t="str" cm="1">
        <f t="array" ref="E31">_xlfn.IFS(medical_exam[[#This Row],[HBA1C]]&lt;5.7, "Normal", medical_exam[[#This Row],[HBA1C]]&lt;6.4, "Prediabetes ", TRUE, "Diabetes")</f>
        <v>Diabetes</v>
      </c>
      <c r="F31" s="6" t="s">
        <v>2379</v>
      </c>
      <c r="G31" t="s">
        <v>2379</v>
      </c>
      <c r="H31" t="s">
        <v>2379</v>
      </c>
      <c r="I31">
        <v>0</v>
      </c>
      <c r="J31" t="s">
        <v>2381</v>
      </c>
    </row>
    <row r="32" spans="1:10" x14ac:dyDescent="0.3">
      <c r="A32" t="s">
        <v>2341</v>
      </c>
      <c r="B32">
        <v>43.89</v>
      </c>
      <c r="C32" t="str" cm="1">
        <f t="array" ref="C32">_xlfn.IFS(medical_exam[[#This Row],[BMI]]&lt;18.5, "Underweight ", medical_exam[[#This Row],[BMI]]&lt;24.9, "Normal Weight", medical_exam[[#This Row],[BMI]]&lt;29.9, "Overweight ", TRUE, "Obesity")</f>
        <v>Obesity</v>
      </c>
      <c r="D32">
        <v>8.7100000000000009</v>
      </c>
      <c r="E32" t="str" cm="1">
        <f t="array" ref="E32">_xlfn.IFS(medical_exam[[#This Row],[HBA1C]]&lt;5.7, "Normal", medical_exam[[#This Row],[HBA1C]]&lt;6.4, "Prediabetes ", TRUE, "Diabetes")</f>
        <v>Diabetes</v>
      </c>
      <c r="F32" s="6" t="s">
        <v>2379</v>
      </c>
      <c r="G32" t="s">
        <v>2379</v>
      </c>
      <c r="H32" t="s">
        <v>2379</v>
      </c>
      <c r="I32">
        <v>0</v>
      </c>
      <c r="J32" t="s">
        <v>2381</v>
      </c>
    </row>
    <row r="33" spans="1:10" x14ac:dyDescent="0.3">
      <c r="A33" t="s">
        <v>2340</v>
      </c>
      <c r="B33">
        <v>42.35</v>
      </c>
      <c r="C33" t="str" cm="1">
        <f t="array" ref="C33">_xlfn.IFS(medical_exam[[#This Row],[BMI]]&lt;18.5, "Underweight ", medical_exam[[#This Row],[BMI]]&lt;24.9, "Normal Weight", medical_exam[[#This Row],[BMI]]&lt;29.9, "Overweight ", TRUE, "Obesity")</f>
        <v>Obesity</v>
      </c>
      <c r="D33">
        <v>5.08</v>
      </c>
      <c r="E33" t="str" cm="1">
        <f t="array" ref="E33">_xlfn.IFS(medical_exam[[#This Row],[HBA1C]]&lt;5.7, "Normal", medical_exam[[#This Row],[HBA1C]]&lt;6.4, "Prediabetes ", TRUE, "Diabetes")</f>
        <v>Normal</v>
      </c>
      <c r="F33" s="6" t="s">
        <v>2381</v>
      </c>
      <c r="G33" t="s">
        <v>2379</v>
      </c>
      <c r="H33" t="s">
        <v>2379</v>
      </c>
      <c r="I33">
        <v>0</v>
      </c>
      <c r="J33" t="s">
        <v>2381</v>
      </c>
    </row>
    <row r="34" spans="1:10" x14ac:dyDescent="0.3">
      <c r="A34" t="s">
        <v>2339</v>
      </c>
      <c r="B34">
        <v>31.35</v>
      </c>
      <c r="C34" t="str" cm="1">
        <f t="array" ref="C34">_xlfn.IFS(medical_exam[[#This Row],[BMI]]&lt;18.5, "Underweight ", medical_exam[[#This Row],[BMI]]&lt;24.9, "Normal Weight", medical_exam[[#This Row],[BMI]]&lt;29.9, "Overweight ", TRUE, "Obesity")</f>
        <v>Obesity</v>
      </c>
      <c r="D34">
        <v>6.86</v>
      </c>
      <c r="E34" t="str" cm="1">
        <f t="array" ref="E34">_xlfn.IFS(medical_exam[[#This Row],[HBA1C]]&lt;5.7, "Normal", medical_exam[[#This Row],[HBA1C]]&lt;6.4, "Prediabetes ", TRUE, "Diabetes")</f>
        <v>Diabetes</v>
      </c>
      <c r="F34" s="6" t="s">
        <v>2379</v>
      </c>
      <c r="G34" t="s">
        <v>2379</v>
      </c>
      <c r="H34" t="s">
        <v>2379</v>
      </c>
      <c r="I34">
        <v>0</v>
      </c>
      <c r="J34" t="s">
        <v>2381</v>
      </c>
    </row>
    <row r="35" spans="1:10" x14ac:dyDescent="0.3">
      <c r="A35" t="s">
        <v>2338</v>
      </c>
      <c r="B35">
        <v>47.6</v>
      </c>
      <c r="C35" t="str" cm="1">
        <f t="array" ref="C35">_xlfn.IFS(medical_exam[[#This Row],[BMI]]&lt;18.5, "Underweight ", medical_exam[[#This Row],[BMI]]&lt;24.9, "Normal Weight", medical_exam[[#This Row],[BMI]]&lt;29.9, "Overweight ", TRUE, "Obesity")</f>
        <v>Obesity</v>
      </c>
      <c r="D35">
        <v>5.95</v>
      </c>
      <c r="E35" t="str" cm="1">
        <f t="array" ref="E35">_xlfn.IFS(medical_exam[[#This Row],[HBA1C]]&lt;5.7, "Normal", medical_exam[[#This Row],[HBA1C]]&lt;6.4, "Prediabetes ", TRUE, "Diabetes")</f>
        <v xml:space="preserve">Prediabetes </v>
      </c>
      <c r="F35" s="6" t="s">
        <v>2381</v>
      </c>
      <c r="G35" t="s">
        <v>2379</v>
      </c>
      <c r="H35" t="s">
        <v>2379</v>
      </c>
      <c r="I35">
        <v>0</v>
      </c>
      <c r="J35" t="s">
        <v>2381</v>
      </c>
    </row>
    <row r="36" spans="1:10" x14ac:dyDescent="0.3">
      <c r="A36" t="s">
        <v>2337</v>
      </c>
      <c r="B36">
        <v>46.2</v>
      </c>
      <c r="C36" t="str" cm="1">
        <f t="array" ref="C36">_xlfn.IFS(medical_exam[[#This Row],[BMI]]&lt;18.5, "Underweight ", medical_exam[[#This Row],[BMI]]&lt;24.9, "Normal Weight", medical_exam[[#This Row],[BMI]]&lt;29.9, "Overweight ", TRUE, "Obesity")</f>
        <v>Obesity</v>
      </c>
      <c r="D36">
        <v>6.09</v>
      </c>
      <c r="E36" t="str" cm="1">
        <f t="array" ref="E36">_xlfn.IFS(medical_exam[[#This Row],[HBA1C]]&lt;5.7, "Normal", medical_exam[[#This Row],[HBA1C]]&lt;6.4, "Prediabetes ", TRUE, "Diabetes")</f>
        <v xml:space="preserve">Prediabetes </v>
      </c>
      <c r="F36" s="6" t="s">
        <v>2379</v>
      </c>
      <c r="G36" t="s">
        <v>2379</v>
      </c>
      <c r="H36" t="s">
        <v>2381</v>
      </c>
      <c r="I36">
        <v>1</v>
      </c>
      <c r="J36" t="s">
        <v>2381</v>
      </c>
    </row>
    <row r="37" spans="1:10" x14ac:dyDescent="0.3">
      <c r="A37" t="s">
        <v>2336</v>
      </c>
      <c r="B37">
        <v>32.015000000000001</v>
      </c>
      <c r="C37" t="str" cm="1">
        <f t="array" ref="C37">_xlfn.IFS(medical_exam[[#This Row],[BMI]]&lt;18.5, "Underweight ", medical_exam[[#This Row],[BMI]]&lt;24.9, "Normal Weight", medical_exam[[#This Row],[BMI]]&lt;29.9, "Overweight ", TRUE, "Obesity")</f>
        <v>Obesity</v>
      </c>
      <c r="D37">
        <v>11.75</v>
      </c>
      <c r="E37" t="str" cm="1">
        <f t="array" ref="E37">_xlfn.IFS(medical_exam[[#This Row],[HBA1C]]&lt;5.7, "Normal", medical_exam[[#This Row],[HBA1C]]&lt;6.4, "Prediabetes ", TRUE, "Diabetes")</f>
        <v>Diabetes</v>
      </c>
      <c r="F37" s="6" t="s">
        <v>2379</v>
      </c>
      <c r="G37" t="s">
        <v>2379</v>
      </c>
      <c r="H37" t="s">
        <v>2379</v>
      </c>
      <c r="I37">
        <v>0</v>
      </c>
      <c r="J37" t="s">
        <v>2381</v>
      </c>
    </row>
    <row r="38" spans="1:10" x14ac:dyDescent="0.3">
      <c r="A38" t="s">
        <v>2335</v>
      </c>
      <c r="B38">
        <v>40.564999999999998</v>
      </c>
      <c r="C38" t="str" cm="1">
        <f t="array" ref="C38">_xlfn.IFS(medical_exam[[#This Row],[BMI]]&lt;18.5, "Underweight ", medical_exam[[#This Row],[BMI]]&lt;24.9, "Normal Weight", medical_exam[[#This Row],[BMI]]&lt;29.9, "Overweight ", TRUE, "Obesity")</f>
        <v>Obesity</v>
      </c>
      <c r="D38">
        <v>7.37</v>
      </c>
      <c r="E38" t="str" cm="1">
        <f t="array" ref="E38">_xlfn.IFS(medical_exam[[#This Row],[HBA1C]]&lt;5.7, "Normal", medical_exam[[#This Row],[HBA1C]]&lt;6.4, "Prediabetes ", TRUE, "Diabetes")</f>
        <v>Diabetes</v>
      </c>
      <c r="F38" s="6" t="s">
        <v>2379</v>
      </c>
      <c r="G38" t="s">
        <v>2379</v>
      </c>
      <c r="H38" t="s">
        <v>2379</v>
      </c>
      <c r="I38">
        <v>0</v>
      </c>
      <c r="J38" t="s">
        <v>2381</v>
      </c>
    </row>
    <row r="39" spans="1:10" x14ac:dyDescent="0.3">
      <c r="A39" t="s">
        <v>2334</v>
      </c>
      <c r="B39">
        <v>32.450000000000003</v>
      </c>
      <c r="C39" t="str" cm="1">
        <f t="array" ref="C39">_xlfn.IFS(medical_exam[[#This Row],[BMI]]&lt;18.5, "Underweight ", medical_exam[[#This Row],[BMI]]&lt;24.9, "Normal Weight", medical_exam[[#This Row],[BMI]]&lt;29.9, "Overweight ", TRUE, "Obesity")</f>
        <v>Obesity</v>
      </c>
      <c r="D39">
        <v>11.91</v>
      </c>
      <c r="E39" t="str" cm="1">
        <f t="array" ref="E39">_xlfn.IFS(medical_exam[[#This Row],[HBA1C]]&lt;5.7, "Normal", medical_exam[[#This Row],[HBA1C]]&lt;6.4, "Prediabetes ", TRUE, "Diabetes")</f>
        <v>Diabetes</v>
      </c>
      <c r="F39" s="6" t="s">
        <v>2379</v>
      </c>
      <c r="G39" t="s">
        <v>2379</v>
      </c>
      <c r="H39" t="s">
        <v>2379</v>
      </c>
      <c r="I39">
        <v>0</v>
      </c>
      <c r="J39" t="s">
        <v>2381</v>
      </c>
    </row>
    <row r="40" spans="1:10" x14ac:dyDescent="0.3">
      <c r="A40" t="s">
        <v>2333</v>
      </c>
      <c r="B40">
        <v>34.96</v>
      </c>
      <c r="C40" t="str" cm="1">
        <f t="array" ref="C40">_xlfn.IFS(medical_exam[[#This Row],[BMI]]&lt;18.5, "Underweight ", medical_exam[[#This Row],[BMI]]&lt;24.9, "Normal Weight", medical_exam[[#This Row],[BMI]]&lt;29.9, "Overweight ", TRUE, "Obesity")</f>
        <v>Obesity</v>
      </c>
      <c r="D40">
        <v>6.52</v>
      </c>
      <c r="E40" t="str" cm="1">
        <f t="array" ref="E40">_xlfn.IFS(medical_exam[[#This Row],[HBA1C]]&lt;5.7, "Normal", medical_exam[[#This Row],[HBA1C]]&lt;6.4, "Prediabetes ", TRUE, "Diabetes")</f>
        <v>Diabetes</v>
      </c>
      <c r="F40" s="6" t="s">
        <v>2379</v>
      </c>
      <c r="G40" t="s">
        <v>2379</v>
      </c>
      <c r="H40" t="s">
        <v>2379</v>
      </c>
      <c r="I40">
        <v>0</v>
      </c>
      <c r="J40" t="s">
        <v>2381</v>
      </c>
    </row>
    <row r="41" spans="1:10" x14ac:dyDescent="0.3">
      <c r="A41" t="s">
        <v>2332</v>
      </c>
      <c r="B41">
        <v>35.5</v>
      </c>
      <c r="C41" t="str" cm="1">
        <f t="array" ref="C41">_xlfn.IFS(medical_exam[[#This Row],[BMI]]&lt;18.5, "Underweight ", medical_exam[[#This Row],[BMI]]&lt;24.9, "Normal Weight", medical_exam[[#This Row],[BMI]]&lt;29.9, "Overweight ", TRUE, "Obesity")</f>
        <v>Obesity</v>
      </c>
      <c r="D41">
        <v>5.14</v>
      </c>
      <c r="E41" t="str" cm="1">
        <f t="array" ref="E41">_xlfn.IFS(medical_exam[[#This Row],[HBA1C]]&lt;5.7, "Normal", medical_exam[[#This Row],[HBA1C]]&lt;6.4, "Prediabetes ", TRUE, "Diabetes")</f>
        <v>Normal</v>
      </c>
      <c r="F41" s="6" t="s">
        <v>2379</v>
      </c>
      <c r="G41" t="s">
        <v>2379</v>
      </c>
      <c r="H41" t="s">
        <v>2381</v>
      </c>
      <c r="I41">
        <v>1</v>
      </c>
      <c r="J41" t="s">
        <v>2381</v>
      </c>
    </row>
    <row r="42" spans="1:10" x14ac:dyDescent="0.3">
      <c r="A42" t="s">
        <v>2331</v>
      </c>
      <c r="B42">
        <v>52.58</v>
      </c>
      <c r="C42" t="str" cm="1">
        <f t="array" ref="C42">_xlfn.IFS(medical_exam[[#This Row],[BMI]]&lt;18.5, "Underweight ", medical_exam[[#This Row],[BMI]]&lt;24.9, "Normal Weight", medical_exam[[#This Row],[BMI]]&lt;29.9, "Overweight ", TRUE, "Obesity")</f>
        <v>Obesity</v>
      </c>
      <c r="D42">
        <v>4.1900000000000004</v>
      </c>
      <c r="E42" t="str" cm="1">
        <f t="array" ref="E42">_xlfn.IFS(medical_exam[[#This Row],[HBA1C]]&lt;5.7, "Normal", medical_exam[[#This Row],[HBA1C]]&lt;6.4, "Prediabetes ", TRUE, "Diabetes")</f>
        <v>Normal</v>
      </c>
      <c r="F42" s="6" t="s">
        <v>2379</v>
      </c>
      <c r="G42" t="s">
        <v>2380</v>
      </c>
      <c r="H42" t="s">
        <v>2379</v>
      </c>
      <c r="I42">
        <v>1</v>
      </c>
      <c r="J42" t="s">
        <v>2381</v>
      </c>
    </row>
    <row r="43" spans="1:10" x14ac:dyDescent="0.3">
      <c r="A43" t="s">
        <v>2330</v>
      </c>
      <c r="B43">
        <v>35.200000000000003</v>
      </c>
      <c r="C43" t="str" cm="1">
        <f t="array" ref="C43">_xlfn.IFS(medical_exam[[#This Row],[BMI]]&lt;18.5, "Underweight ", medical_exam[[#This Row],[BMI]]&lt;24.9, "Normal Weight", medical_exam[[#This Row],[BMI]]&lt;29.9, "Overweight ", TRUE, "Obesity")</f>
        <v>Obesity</v>
      </c>
      <c r="D43">
        <v>11.68</v>
      </c>
      <c r="E43" t="str" cm="1">
        <f t="array" ref="E43">_xlfn.IFS(medical_exam[[#This Row],[HBA1C]]&lt;5.7, "Normal", medical_exam[[#This Row],[HBA1C]]&lt;6.4, "Prediabetes ", TRUE, "Diabetes")</f>
        <v>Diabetes</v>
      </c>
      <c r="F43" s="6" t="s">
        <v>2381</v>
      </c>
      <c r="G43" t="s">
        <v>2379</v>
      </c>
      <c r="H43" t="s">
        <v>2379</v>
      </c>
      <c r="I43">
        <v>0</v>
      </c>
      <c r="J43" t="s">
        <v>2381</v>
      </c>
    </row>
    <row r="44" spans="1:10" x14ac:dyDescent="0.3">
      <c r="A44" t="s">
        <v>2329</v>
      </c>
      <c r="B44">
        <v>38.06</v>
      </c>
      <c r="C44" t="str" cm="1">
        <f t="array" ref="C44">_xlfn.IFS(medical_exam[[#This Row],[BMI]]&lt;18.5, "Underweight ", medical_exam[[#This Row],[BMI]]&lt;24.9, "Normal Weight", medical_exam[[#This Row],[BMI]]&lt;29.9, "Overweight ", TRUE, "Obesity")</f>
        <v>Obesity</v>
      </c>
      <c r="D44">
        <v>6.98</v>
      </c>
      <c r="E44" t="str" cm="1">
        <f t="array" ref="E44">_xlfn.IFS(medical_exam[[#This Row],[HBA1C]]&lt;5.7, "Normal", medical_exam[[#This Row],[HBA1C]]&lt;6.4, "Prediabetes ", TRUE, "Diabetes")</f>
        <v>Diabetes</v>
      </c>
      <c r="F44" s="6" t="s">
        <v>2379</v>
      </c>
      <c r="G44" t="s">
        <v>2379</v>
      </c>
      <c r="H44" t="s">
        <v>2379</v>
      </c>
      <c r="I44">
        <v>0</v>
      </c>
      <c r="J44" t="s">
        <v>2381</v>
      </c>
    </row>
    <row r="45" spans="1:10" x14ac:dyDescent="0.3">
      <c r="A45" t="s">
        <v>2328</v>
      </c>
      <c r="B45">
        <v>34.21</v>
      </c>
      <c r="C45" t="str" cm="1">
        <f t="array" ref="C45">_xlfn.IFS(medical_exam[[#This Row],[BMI]]&lt;18.5, "Underweight ", medical_exam[[#This Row],[BMI]]&lt;24.9, "Normal Weight", medical_exam[[#This Row],[BMI]]&lt;29.9, "Overweight ", TRUE, "Obesity")</f>
        <v>Obesity</v>
      </c>
      <c r="D45">
        <v>8.34</v>
      </c>
      <c r="E45" t="str" cm="1">
        <f t="array" ref="E45">_xlfn.IFS(medical_exam[[#This Row],[HBA1C]]&lt;5.7, "Normal", medical_exam[[#This Row],[HBA1C]]&lt;6.4, "Prediabetes ", TRUE, "Diabetes")</f>
        <v>Diabetes</v>
      </c>
      <c r="F45" s="6" t="s">
        <v>2379</v>
      </c>
      <c r="G45" t="s">
        <v>2379</v>
      </c>
      <c r="H45" t="s">
        <v>2379</v>
      </c>
      <c r="I45">
        <v>0</v>
      </c>
      <c r="J45" t="s">
        <v>2381</v>
      </c>
    </row>
    <row r="46" spans="1:10" x14ac:dyDescent="0.3">
      <c r="A46" t="s">
        <v>2327</v>
      </c>
      <c r="B46">
        <v>38.94</v>
      </c>
      <c r="C46" t="str" cm="1">
        <f t="array" ref="C46">_xlfn.IFS(medical_exam[[#This Row],[BMI]]&lt;18.5, "Underweight ", medical_exam[[#This Row],[BMI]]&lt;24.9, "Normal Weight", medical_exam[[#This Row],[BMI]]&lt;29.9, "Overweight ", TRUE, "Obesity")</f>
        <v>Obesity</v>
      </c>
      <c r="D46">
        <v>8.49</v>
      </c>
      <c r="E46" t="str" cm="1">
        <f t="array" ref="E46">_xlfn.IFS(medical_exam[[#This Row],[HBA1C]]&lt;5.7, "Normal", medical_exam[[#This Row],[HBA1C]]&lt;6.4, "Prediabetes ", TRUE, "Diabetes")</f>
        <v>Diabetes</v>
      </c>
      <c r="F46" s="6" t="s">
        <v>2381</v>
      </c>
      <c r="G46" t="s">
        <v>2379</v>
      </c>
      <c r="H46" t="s">
        <v>2379</v>
      </c>
      <c r="I46">
        <v>1</v>
      </c>
      <c r="J46" t="s">
        <v>2381</v>
      </c>
    </row>
    <row r="47" spans="1:10" x14ac:dyDescent="0.3">
      <c r="A47" t="s">
        <v>2326</v>
      </c>
      <c r="B47">
        <v>30.21</v>
      </c>
      <c r="C47" t="str" cm="1">
        <f t="array" ref="C47">_xlfn.IFS(medical_exam[[#This Row],[BMI]]&lt;18.5, "Underweight ", medical_exam[[#This Row],[BMI]]&lt;24.9, "Normal Weight", medical_exam[[#This Row],[BMI]]&lt;29.9, "Overweight ", TRUE, "Obesity")</f>
        <v>Obesity</v>
      </c>
      <c r="D47">
        <v>5.34</v>
      </c>
      <c r="E47" t="str" cm="1">
        <f t="array" ref="E47">_xlfn.IFS(medical_exam[[#This Row],[HBA1C]]&lt;5.7, "Normal", medical_exam[[#This Row],[HBA1C]]&lt;6.4, "Prediabetes ", TRUE, "Diabetes")</f>
        <v>Normal</v>
      </c>
      <c r="F47" s="6" t="s">
        <v>2381</v>
      </c>
      <c r="G47" t="s">
        <v>2379</v>
      </c>
      <c r="H47" t="s">
        <v>2379</v>
      </c>
      <c r="I47">
        <v>1</v>
      </c>
      <c r="J47" t="s">
        <v>2381</v>
      </c>
    </row>
    <row r="48" spans="1:10" x14ac:dyDescent="0.3">
      <c r="A48" t="s">
        <v>2325</v>
      </c>
      <c r="B48">
        <v>33.630000000000003</v>
      </c>
      <c r="C48" t="str" cm="1">
        <f t="array" ref="C48">_xlfn.IFS(medical_exam[[#This Row],[BMI]]&lt;18.5, "Underweight ", medical_exam[[#This Row],[BMI]]&lt;24.9, "Normal Weight", medical_exam[[#This Row],[BMI]]&lt;29.9, "Overweight ", TRUE, "Obesity")</f>
        <v>Obesity</v>
      </c>
      <c r="D48">
        <v>4.43</v>
      </c>
      <c r="E48" t="str" cm="1">
        <f t="array" ref="E48">_xlfn.IFS(medical_exam[[#This Row],[HBA1C]]&lt;5.7, "Normal", medical_exam[[#This Row],[HBA1C]]&lt;6.4, "Prediabetes ", TRUE, "Diabetes")</f>
        <v>Normal</v>
      </c>
      <c r="F48" s="6" t="s">
        <v>2381</v>
      </c>
      <c r="G48" t="s">
        <v>2379</v>
      </c>
      <c r="H48" t="s">
        <v>2379</v>
      </c>
      <c r="I48">
        <v>2</v>
      </c>
      <c r="J48" t="s">
        <v>2381</v>
      </c>
    </row>
    <row r="49" spans="1:10" x14ac:dyDescent="0.3">
      <c r="A49" t="s">
        <v>2324</v>
      </c>
      <c r="B49">
        <v>40.369999999999997</v>
      </c>
      <c r="C49" t="str" cm="1">
        <f t="array" ref="C49">_xlfn.IFS(medical_exam[[#This Row],[BMI]]&lt;18.5, "Underweight ", medical_exam[[#This Row],[BMI]]&lt;24.9, "Normal Weight", medical_exam[[#This Row],[BMI]]&lt;29.9, "Overweight ", TRUE, "Obesity")</f>
        <v>Obesity</v>
      </c>
      <c r="D49">
        <v>4.47</v>
      </c>
      <c r="E49" t="str" cm="1">
        <f t="array" ref="E49">_xlfn.IFS(medical_exam[[#This Row],[HBA1C]]&lt;5.7, "Normal", medical_exam[[#This Row],[HBA1C]]&lt;6.4, "Prediabetes ", TRUE, "Diabetes")</f>
        <v>Normal</v>
      </c>
      <c r="F49" s="6" t="s">
        <v>2379</v>
      </c>
      <c r="G49" t="s">
        <v>2379</v>
      </c>
      <c r="H49" t="s">
        <v>2379</v>
      </c>
      <c r="I49">
        <v>0</v>
      </c>
      <c r="J49" t="s">
        <v>2381</v>
      </c>
    </row>
    <row r="50" spans="1:10" x14ac:dyDescent="0.3">
      <c r="A50" t="s">
        <v>2323</v>
      </c>
      <c r="B50">
        <v>53.09</v>
      </c>
      <c r="C50" t="str" cm="1">
        <f t="array" ref="C50">_xlfn.IFS(medical_exam[[#This Row],[BMI]]&lt;18.5, "Underweight ", medical_exam[[#This Row],[BMI]]&lt;24.9, "Normal Weight", medical_exam[[#This Row],[BMI]]&lt;29.9, "Overweight ", TRUE, "Obesity")</f>
        <v>Obesity</v>
      </c>
      <c r="D50">
        <v>4.82</v>
      </c>
      <c r="E50" t="str" cm="1">
        <f t="array" ref="E50">_xlfn.IFS(medical_exam[[#This Row],[HBA1C]]&lt;5.7, "Normal", medical_exam[[#This Row],[HBA1C]]&lt;6.4, "Prediabetes ", TRUE, "Diabetes")</f>
        <v>Normal</v>
      </c>
      <c r="F50" s="6" t="s">
        <v>2381</v>
      </c>
      <c r="G50" t="s">
        <v>2379</v>
      </c>
      <c r="H50" t="s">
        <v>2379</v>
      </c>
      <c r="I50">
        <v>2</v>
      </c>
      <c r="J50" t="s">
        <v>2381</v>
      </c>
    </row>
    <row r="51" spans="1:10" x14ac:dyDescent="0.3">
      <c r="A51" t="s">
        <v>2322</v>
      </c>
      <c r="B51">
        <v>31.79</v>
      </c>
      <c r="C51" t="str" cm="1">
        <f t="array" ref="C51">_xlfn.IFS(medical_exam[[#This Row],[BMI]]&lt;18.5, "Underweight ", medical_exam[[#This Row],[BMI]]&lt;24.9, "Normal Weight", medical_exam[[#This Row],[BMI]]&lt;29.9, "Overweight ", TRUE, "Obesity")</f>
        <v>Obesity</v>
      </c>
      <c r="D51">
        <v>5.51</v>
      </c>
      <c r="E51" t="str" cm="1">
        <f t="array" ref="E51">_xlfn.IFS(medical_exam[[#This Row],[HBA1C]]&lt;5.7, "Normal", medical_exam[[#This Row],[HBA1C]]&lt;6.4, "Prediabetes ", TRUE, "Diabetes")</f>
        <v>Normal</v>
      </c>
      <c r="F51" s="6" t="s">
        <v>2381</v>
      </c>
      <c r="G51" t="s">
        <v>2379</v>
      </c>
      <c r="H51" t="s">
        <v>2379</v>
      </c>
      <c r="I51">
        <v>2</v>
      </c>
      <c r="J51" t="s">
        <v>2381</v>
      </c>
    </row>
    <row r="52" spans="1:10" x14ac:dyDescent="0.3">
      <c r="A52" t="s">
        <v>2321</v>
      </c>
      <c r="B52">
        <v>41.895000000000003</v>
      </c>
      <c r="C52" t="str" cm="1">
        <f t="array" ref="C52">_xlfn.IFS(medical_exam[[#This Row],[BMI]]&lt;18.5, "Underweight ", medical_exam[[#This Row],[BMI]]&lt;24.9, "Normal Weight", medical_exam[[#This Row],[BMI]]&lt;29.9, "Overweight ", TRUE, "Obesity")</f>
        <v>Obesity</v>
      </c>
      <c r="D52">
        <v>10.87</v>
      </c>
      <c r="E52" t="str" cm="1">
        <f t="array" ref="E52">_xlfn.IFS(medical_exam[[#This Row],[HBA1C]]&lt;5.7, "Normal", medical_exam[[#This Row],[HBA1C]]&lt;6.4, "Prediabetes ", TRUE, "Diabetes")</f>
        <v>Diabetes</v>
      </c>
      <c r="F52" s="6" t="s">
        <v>2381</v>
      </c>
      <c r="G52" t="s">
        <v>2379</v>
      </c>
      <c r="H52" t="s">
        <v>2379</v>
      </c>
      <c r="I52">
        <v>1</v>
      </c>
      <c r="J52" t="s">
        <v>2381</v>
      </c>
    </row>
    <row r="53" spans="1:10" x14ac:dyDescent="0.3">
      <c r="A53" t="s">
        <v>2320</v>
      </c>
      <c r="B53">
        <v>31.16</v>
      </c>
      <c r="C53" t="str" cm="1">
        <f t="array" ref="C53">_xlfn.IFS(medical_exam[[#This Row],[BMI]]&lt;18.5, "Underweight ", medical_exam[[#This Row],[BMI]]&lt;24.9, "Normal Weight", medical_exam[[#This Row],[BMI]]&lt;29.9, "Overweight ", TRUE, "Obesity")</f>
        <v>Obesity</v>
      </c>
      <c r="D53">
        <v>9.34</v>
      </c>
      <c r="E53" t="str" cm="1">
        <f t="array" ref="E53">_xlfn.IFS(medical_exam[[#This Row],[HBA1C]]&lt;5.7, "Normal", medical_exam[[#This Row],[HBA1C]]&lt;6.4, "Prediabetes ", TRUE, "Diabetes")</f>
        <v>Diabetes</v>
      </c>
      <c r="F53" s="6" t="s">
        <v>2379</v>
      </c>
      <c r="G53" t="s">
        <v>2379</v>
      </c>
      <c r="H53" t="s">
        <v>2379</v>
      </c>
      <c r="I53">
        <v>0</v>
      </c>
      <c r="J53" t="s">
        <v>2381</v>
      </c>
    </row>
    <row r="54" spans="1:10" x14ac:dyDescent="0.3">
      <c r="A54" t="s">
        <v>2319</v>
      </c>
      <c r="B54">
        <v>34.104999999999997</v>
      </c>
      <c r="C54" t="str" cm="1">
        <f t="array" ref="C54">_xlfn.IFS(medical_exam[[#This Row],[BMI]]&lt;18.5, "Underweight ", medical_exam[[#This Row],[BMI]]&lt;24.9, "Normal Weight", medical_exam[[#This Row],[BMI]]&lt;29.9, "Overweight ", TRUE, "Obesity")</f>
        <v>Obesity</v>
      </c>
      <c r="D54">
        <v>5.03</v>
      </c>
      <c r="E54" t="str" cm="1">
        <f t="array" ref="E54">_xlfn.IFS(medical_exam[[#This Row],[HBA1C]]&lt;5.7, "Normal", medical_exam[[#This Row],[HBA1C]]&lt;6.4, "Prediabetes ", TRUE, "Diabetes")</f>
        <v>Normal</v>
      </c>
      <c r="F54" s="6" t="s">
        <v>2381</v>
      </c>
      <c r="G54" t="s">
        <v>2379</v>
      </c>
      <c r="H54" t="s">
        <v>2381</v>
      </c>
      <c r="I54">
        <v>1</v>
      </c>
      <c r="J54" t="s">
        <v>2381</v>
      </c>
    </row>
    <row r="55" spans="1:10" x14ac:dyDescent="0.3">
      <c r="A55" t="s">
        <v>2318</v>
      </c>
      <c r="B55">
        <v>51.93</v>
      </c>
      <c r="C55" t="str" cm="1">
        <f t="array" ref="C55">_xlfn.IFS(medical_exam[[#This Row],[BMI]]&lt;18.5, "Underweight ", medical_exam[[#This Row],[BMI]]&lt;24.9, "Normal Weight", medical_exam[[#This Row],[BMI]]&lt;29.9, "Overweight ", TRUE, "Obesity")</f>
        <v>Obesity</v>
      </c>
      <c r="D55">
        <v>11.05</v>
      </c>
      <c r="E55" t="str" cm="1">
        <f t="array" ref="E55">_xlfn.IFS(medical_exam[[#This Row],[HBA1C]]&lt;5.7, "Normal", medical_exam[[#This Row],[HBA1C]]&lt;6.4, "Prediabetes ", TRUE, "Diabetes")</f>
        <v>Diabetes</v>
      </c>
      <c r="F55" s="6" t="s">
        <v>2379</v>
      </c>
      <c r="G55" t="s">
        <v>2379</v>
      </c>
      <c r="H55" t="s">
        <v>2379</v>
      </c>
      <c r="I55">
        <v>0</v>
      </c>
      <c r="J55" t="s">
        <v>2381</v>
      </c>
    </row>
    <row r="56" spans="1:10" x14ac:dyDescent="0.3">
      <c r="A56" t="s">
        <v>2317</v>
      </c>
      <c r="B56">
        <v>38.950000000000003</v>
      </c>
      <c r="C56" t="str" cm="1">
        <f t="array" ref="C56">_xlfn.IFS(medical_exam[[#This Row],[BMI]]&lt;18.5, "Underweight ", medical_exam[[#This Row],[BMI]]&lt;24.9, "Normal Weight", medical_exam[[#This Row],[BMI]]&lt;29.9, "Overweight ", TRUE, "Obesity")</f>
        <v>Obesity</v>
      </c>
      <c r="D56">
        <v>11.95</v>
      </c>
      <c r="E56" t="str" cm="1">
        <f t="array" ref="E56">_xlfn.IFS(medical_exam[[#This Row],[HBA1C]]&lt;5.7, "Normal", medical_exam[[#This Row],[HBA1C]]&lt;6.4, "Prediabetes ", TRUE, "Diabetes")</f>
        <v>Diabetes</v>
      </c>
      <c r="F56" s="6" t="s">
        <v>2379</v>
      </c>
      <c r="G56" t="s">
        <v>2379</v>
      </c>
      <c r="H56" t="s">
        <v>2379</v>
      </c>
      <c r="I56">
        <v>0</v>
      </c>
      <c r="J56" t="s">
        <v>2381</v>
      </c>
    </row>
    <row r="57" spans="1:10" x14ac:dyDescent="0.3">
      <c r="A57" t="s">
        <v>2316</v>
      </c>
      <c r="B57">
        <v>36.630000000000003</v>
      </c>
      <c r="C57" t="str" cm="1">
        <f t="array" ref="C57">_xlfn.IFS(medical_exam[[#This Row],[BMI]]&lt;18.5, "Underweight ", medical_exam[[#This Row],[BMI]]&lt;24.9, "Normal Weight", medical_exam[[#This Row],[BMI]]&lt;29.9, "Overweight ", TRUE, "Obesity")</f>
        <v>Obesity</v>
      </c>
      <c r="D57">
        <v>7.72</v>
      </c>
      <c r="E57" t="str" cm="1">
        <f t="array" ref="E57">_xlfn.IFS(medical_exam[[#This Row],[HBA1C]]&lt;5.7, "Normal", medical_exam[[#This Row],[HBA1C]]&lt;6.4, "Prediabetes ", TRUE, "Diabetes")</f>
        <v>Diabetes</v>
      </c>
      <c r="F57" s="6" t="s">
        <v>2381</v>
      </c>
      <c r="G57" t="s">
        <v>2379</v>
      </c>
      <c r="H57" t="s">
        <v>2379</v>
      </c>
      <c r="I57">
        <v>1</v>
      </c>
      <c r="J57" t="s">
        <v>2381</v>
      </c>
    </row>
    <row r="58" spans="1:10" x14ac:dyDescent="0.3">
      <c r="A58" t="s">
        <v>2315</v>
      </c>
      <c r="B58">
        <v>34.200000000000003</v>
      </c>
      <c r="C58" t="str" cm="1">
        <f t="array" ref="C58">_xlfn.IFS(medical_exam[[#This Row],[BMI]]&lt;18.5, "Underweight ", medical_exam[[#This Row],[BMI]]&lt;24.9, "Normal Weight", medical_exam[[#This Row],[BMI]]&lt;29.9, "Overweight ", TRUE, "Obesity")</f>
        <v>Obesity</v>
      </c>
      <c r="D58">
        <v>5.75</v>
      </c>
      <c r="E58" t="str" cm="1">
        <f t="array" ref="E58">_xlfn.IFS(medical_exam[[#This Row],[HBA1C]]&lt;5.7, "Normal", medical_exam[[#This Row],[HBA1C]]&lt;6.4, "Prediabetes ", TRUE, "Diabetes")</f>
        <v xml:space="preserve">Prediabetes </v>
      </c>
      <c r="F58" s="6" t="s">
        <v>2379</v>
      </c>
      <c r="G58" t="s">
        <v>2379</v>
      </c>
      <c r="H58" t="s">
        <v>2379</v>
      </c>
      <c r="I58">
        <v>2</v>
      </c>
      <c r="J58" t="s">
        <v>2381</v>
      </c>
    </row>
    <row r="59" spans="1:10" x14ac:dyDescent="0.3">
      <c r="A59" t="s">
        <v>2314</v>
      </c>
      <c r="B59">
        <v>50.63</v>
      </c>
      <c r="C59" t="str" cm="1">
        <f t="array" ref="C59">_xlfn.IFS(medical_exam[[#This Row],[BMI]]&lt;18.5, "Underweight ", medical_exam[[#This Row],[BMI]]&lt;24.9, "Normal Weight", medical_exam[[#This Row],[BMI]]&lt;29.9, "Overweight ", TRUE, "Obesity")</f>
        <v>Obesity</v>
      </c>
      <c r="D59">
        <v>11.89</v>
      </c>
      <c r="E59" t="str" cm="1">
        <f t="array" ref="E59">_xlfn.IFS(medical_exam[[#This Row],[HBA1C]]&lt;5.7, "Normal", medical_exam[[#This Row],[HBA1C]]&lt;6.4, "Prediabetes ", TRUE, "Diabetes")</f>
        <v>Diabetes</v>
      </c>
      <c r="F59" s="6" t="s">
        <v>2379</v>
      </c>
      <c r="G59" t="s">
        <v>2379</v>
      </c>
      <c r="H59" t="s">
        <v>2379</v>
      </c>
      <c r="I59">
        <v>0</v>
      </c>
      <c r="J59" t="s">
        <v>2381</v>
      </c>
    </row>
    <row r="60" spans="1:10" x14ac:dyDescent="0.3">
      <c r="A60" t="s">
        <v>2313</v>
      </c>
      <c r="B60">
        <v>36.479999999999997</v>
      </c>
      <c r="C60" t="str" cm="1">
        <f t="array" ref="C60">_xlfn.IFS(medical_exam[[#This Row],[BMI]]&lt;18.5, "Underweight ", medical_exam[[#This Row],[BMI]]&lt;24.9, "Normal Weight", medical_exam[[#This Row],[BMI]]&lt;29.9, "Overweight ", TRUE, "Obesity")</f>
        <v>Obesity</v>
      </c>
      <c r="D60">
        <v>6.2</v>
      </c>
      <c r="E60" t="str" cm="1">
        <f t="array" ref="E60">_xlfn.IFS(medical_exam[[#This Row],[HBA1C]]&lt;5.7, "Normal", medical_exam[[#This Row],[HBA1C]]&lt;6.4, "Prediabetes ", TRUE, "Diabetes")</f>
        <v xml:space="preserve">Prediabetes </v>
      </c>
      <c r="F60" s="6" t="s">
        <v>2379</v>
      </c>
      <c r="G60" t="s">
        <v>2379</v>
      </c>
      <c r="H60" t="s">
        <v>2379</v>
      </c>
      <c r="I60">
        <v>0</v>
      </c>
      <c r="J60" t="s">
        <v>2381</v>
      </c>
    </row>
    <row r="61" spans="1:10" x14ac:dyDescent="0.3">
      <c r="A61" t="s">
        <v>2312</v>
      </c>
      <c r="B61">
        <v>54.82</v>
      </c>
      <c r="C61" t="str" cm="1">
        <f t="array" ref="C61">_xlfn.IFS(medical_exam[[#This Row],[BMI]]&lt;18.5, "Underweight ", medical_exam[[#This Row],[BMI]]&lt;24.9, "Normal Weight", medical_exam[[#This Row],[BMI]]&lt;29.9, "Overweight ", TRUE, "Obesity")</f>
        <v>Obesity</v>
      </c>
      <c r="D61">
        <v>10.61</v>
      </c>
      <c r="E61" t="str" cm="1">
        <f t="array" ref="E61">_xlfn.IFS(medical_exam[[#This Row],[HBA1C]]&lt;5.7, "Normal", medical_exam[[#This Row],[HBA1C]]&lt;6.4, "Prediabetes ", TRUE, "Diabetes")</f>
        <v>Diabetes</v>
      </c>
      <c r="F61" s="6" t="s">
        <v>2379</v>
      </c>
      <c r="G61" t="s">
        <v>2379</v>
      </c>
      <c r="H61" t="s">
        <v>2379</v>
      </c>
      <c r="I61">
        <v>0</v>
      </c>
      <c r="J61" t="s">
        <v>2381</v>
      </c>
    </row>
    <row r="62" spans="1:10" x14ac:dyDescent="0.3">
      <c r="A62" t="s">
        <v>2311</v>
      </c>
      <c r="B62">
        <v>38.06</v>
      </c>
      <c r="C62" t="str" cm="1">
        <f t="array" ref="C62">_xlfn.IFS(medical_exam[[#This Row],[BMI]]&lt;18.5, "Underweight ", medical_exam[[#This Row],[BMI]]&lt;24.9, "Normal Weight", medical_exam[[#This Row],[BMI]]&lt;29.9, "Overweight ", TRUE, "Obesity")</f>
        <v>Obesity</v>
      </c>
      <c r="D62">
        <v>6.04</v>
      </c>
      <c r="E62" t="str" cm="1">
        <f t="array" ref="E62">_xlfn.IFS(medical_exam[[#This Row],[HBA1C]]&lt;5.7, "Normal", medical_exam[[#This Row],[HBA1C]]&lt;6.4, "Prediabetes ", TRUE, "Diabetes")</f>
        <v xml:space="preserve">Prediabetes </v>
      </c>
      <c r="F62" s="6" t="s">
        <v>2379</v>
      </c>
      <c r="G62" t="s">
        <v>2379</v>
      </c>
      <c r="H62" t="s">
        <v>2381</v>
      </c>
      <c r="I62">
        <v>1</v>
      </c>
      <c r="J62" t="s">
        <v>2381</v>
      </c>
    </row>
    <row r="63" spans="1:10" x14ac:dyDescent="0.3">
      <c r="A63" t="s">
        <v>2310</v>
      </c>
      <c r="B63">
        <v>51.48</v>
      </c>
      <c r="C63" t="str" cm="1">
        <f t="array" ref="C63">_xlfn.IFS(medical_exam[[#This Row],[BMI]]&lt;18.5, "Underweight ", medical_exam[[#This Row],[BMI]]&lt;24.9, "Normal Weight", medical_exam[[#This Row],[BMI]]&lt;29.9, "Overweight ", TRUE, "Obesity")</f>
        <v>Obesity</v>
      </c>
      <c r="D63">
        <v>9.33</v>
      </c>
      <c r="E63" t="str" cm="1">
        <f t="array" ref="E63">_xlfn.IFS(medical_exam[[#This Row],[HBA1C]]&lt;5.7, "Normal", medical_exam[[#This Row],[HBA1C]]&lt;6.4, "Prediabetes ", TRUE, "Diabetes")</f>
        <v>Diabetes</v>
      </c>
      <c r="F63" s="6" t="s">
        <v>2381</v>
      </c>
      <c r="G63" t="s">
        <v>2379</v>
      </c>
      <c r="H63" t="s">
        <v>2379</v>
      </c>
      <c r="I63">
        <v>0</v>
      </c>
      <c r="J63" t="s">
        <v>2381</v>
      </c>
    </row>
    <row r="64" spans="1:10" x14ac:dyDescent="0.3">
      <c r="A64" t="s">
        <v>2309</v>
      </c>
      <c r="B64">
        <v>52.06</v>
      </c>
      <c r="C64" t="str" cm="1">
        <f t="array" ref="C64">_xlfn.IFS(medical_exam[[#This Row],[BMI]]&lt;18.5, "Underweight ", medical_exam[[#This Row],[BMI]]&lt;24.9, "Normal Weight", medical_exam[[#This Row],[BMI]]&lt;29.9, "Overweight ", TRUE, "Obesity")</f>
        <v>Obesity</v>
      </c>
      <c r="D64">
        <v>11.47</v>
      </c>
      <c r="E64" t="str" cm="1">
        <f t="array" ref="E64">_xlfn.IFS(medical_exam[[#This Row],[HBA1C]]&lt;5.7, "Normal", medical_exam[[#This Row],[HBA1C]]&lt;6.4, "Prediabetes ", TRUE, "Diabetes")</f>
        <v>Diabetes</v>
      </c>
      <c r="F64" s="6" t="s">
        <v>2379</v>
      </c>
      <c r="G64" t="s">
        <v>2379</v>
      </c>
      <c r="H64" t="s">
        <v>2379</v>
      </c>
      <c r="I64">
        <v>0</v>
      </c>
      <c r="J64" t="s">
        <v>2381</v>
      </c>
    </row>
    <row r="65" spans="1:10" x14ac:dyDescent="0.3">
      <c r="A65" t="s">
        <v>2308</v>
      </c>
      <c r="B65">
        <v>30.684999999999999</v>
      </c>
      <c r="C65" t="str" cm="1">
        <f t="array" ref="C65">_xlfn.IFS(medical_exam[[#This Row],[BMI]]&lt;18.5, "Underweight ", medical_exam[[#This Row],[BMI]]&lt;24.9, "Normal Weight", medical_exam[[#This Row],[BMI]]&lt;29.9, "Overweight ", TRUE, "Obesity")</f>
        <v>Obesity</v>
      </c>
      <c r="D65">
        <v>7.02</v>
      </c>
      <c r="E65" t="str" cm="1">
        <f t="array" ref="E65">_xlfn.IFS(medical_exam[[#This Row],[HBA1C]]&lt;5.7, "Normal", medical_exam[[#This Row],[HBA1C]]&lt;6.4, "Prediabetes ", TRUE, "Diabetes")</f>
        <v>Diabetes</v>
      </c>
      <c r="F65" s="6" t="s">
        <v>2381</v>
      </c>
      <c r="G65" t="s">
        <v>2379</v>
      </c>
      <c r="H65" t="s">
        <v>2379</v>
      </c>
      <c r="I65">
        <v>0</v>
      </c>
      <c r="J65" t="s">
        <v>2381</v>
      </c>
    </row>
    <row r="66" spans="1:10" x14ac:dyDescent="0.3">
      <c r="A66" t="s">
        <v>2307</v>
      </c>
      <c r="B66">
        <v>36.08</v>
      </c>
      <c r="C66" t="str" cm="1">
        <f t="array" ref="C66">_xlfn.IFS(medical_exam[[#This Row],[BMI]]&lt;18.5, "Underweight ", medical_exam[[#This Row],[BMI]]&lt;24.9, "Normal Weight", medical_exam[[#This Row],[BMI]]&lt;29.9, "Overweight ", TRUE, "Obesity")</f>
        <v>Obesity</v>
      </c>
      <c r="D66">
        <v>8.8000000000000007</v>
      </c>
      <c r="E66" t="str" cm="1">
        <f t="array" ref="E66">_xlfn.IFS(medical_exam[[#This Row],[HBA1C]]&lt;5.7, "Normal", medical_exam[[#This Row],[HBA1C]]&lt;6.4, "Prediabetes ", TRUE, "Diabetes")</f>
        <v>Diabetes</v>
      </c>
      <c r="F66" s="6" t="s">
        <v>2381</v>
      </c>
      <c r="G66" t="s">
        <v>2379</v>
      </c>
      <c r="H66" t="s">
        <v>2379</v>
      </c>
      <c r="I66">
        <v>1</v>
      </c>
      <c r="J66" t="s">
        <v>2381</v>
      </c>
    </row>
    <row r="67" spans="1:10" x14ac:dyDescent="0.3">
      <c r="A67" t="s">
        <v>2306</v>
      </c>
      <c r="B67">
        <v>54.99</v>
      </c>
      <c r="C67" t="str" cm="1">
        <f t="array" ref="C67">_xlfn.IFS(medical_exam[[#This Row],[BMI]]&lt;18.5, "Underweight ", medical_exam[[#This Row],[BMI]]&lt;24.9, "Normal Weight", medical_exam[[#This Row],[BMI]]&lt;29.9, "Overweight ", TRUE, "Obesity")</f>
        <v>Obesity</v>
      </c>
      <c r="D67">
        <v>8.68</v>
      </c>
      <c r="E67" t="str" cm="1">
        <f t="array" ref="E67">_xlfn.IFS(medical_exam[[#This Row],[HBA1C]]&lt;5.7, "Normal", medical_exam[[#This Row],[HBA1C]]&lt;6.4, "Prediabetes ", TRUE, "Diabetes")</f>
        <v>Diabetes</v>
      </c>
      <c r="F67" s="6" t="s">
        <v>2379</v>
      </c>
      <c r="G67" t="s">
        <v>2379</v>
      </c>
      <c r="H67" t="s">
        <v>2379</v>
      </c>
      <c r="I67">
        <v>2</v>
      </c>
      <c r="J67" t="s">
        <v>2381</v>
      </c>
    </row>
    <row r="68" spans="1:10" x14ac:dyDescent="0.3">
      <c r="A68" t="s">
        <v>2305</v>
      </c>
      <c r="B68">
        <v>35.97</v>
      </c>
      <c r="C68" t="str" cm="1">
        <f t="array" ref="C68">_xlfn.IFS(medical_exam[[#This Row],[BMI]]&lt;18.5, "Underweight ", medical_exam[[#This Row],[BMI]]&lt;24.9, "Normal Weight", medical_exam[[#This Row],[BMI]]&lt;29.9, "Overweight ", TRUE, "Obesity")</f>
        <v>Obesity</v>
      </c>
      <c r="D68">
        <v>6.12</v>
      </c>
      <c r="E68" t="str" cm="1">
        <f t="array" ref="E68">_xlfn.IFS(medical_exam[[#This Row],[HBA1C]]&lt;5.7, "Normal", medical_exam[[#This Row],[HBA1C]]&lt;6.4, "Prediabetes ", TRUE, "Diabetes")</f>
        <v xml:space="preserve">Prediabetes </v>
      </c>
      <c r="F68" s="6" t="s">
        <v>2379</v>
      </c>
      <c r="G68" t="s">
        <v>2379</v>
      </c>
      <c r="H68" t="s">
        <v>2381</v>
      </c>
      <c r="I68">
        <v>1</v>
      </c>
      <c r="J68" t="s">
        <v>2381</v>
      </c>
    </row>
    <row r="69" spans="1:10" x14ac:dyDescent="0.3">
      <c r="A69" t="s">
        <v>2304</v>
      </c>
      <c r="B69">
        <v>45.54</v>
      </c>
      <c r="C69" t="str" cm="1">
        <f t="array" ref="C69">_xlfn.IFS(medical_exam[[#This Row],[BMI]]&lt;18.5, "Underweight ", medical_exam[[#This Row],[BMI]]&lt;24.9, "Normal Weight", medical_exam[[#This Row],[BMI]]&lt;29.9, "Overweight ", TRUE, "Obesity")</f>
        <v>Obesity</v>
      </c>
      <c r="D69">
        <v>5.4</v>
      </c>
      <c r="E69" t="str" cm="1">
        <f t="array" ref="E69">_xlfn.IFS(medical_exam[[#This Row],[HBA1C]]&lt;5.7, "Normal", medical_exam[[#This Row],[HBA1C]]&lt;6.4, "Prediabetes ", TRUE, "Diabetes")</f>
        <v>Normal</v>
      </c>
      <c r="F69" s="6" t="s">
        <v>2381</v>
      </c>
      <c r="G69" t="s">
        <v>2379</v>
      </c>
      <c r="H69" t="s">
        <v>2381</v>
      </c>
      <c r="I69">
        <v>1</v>
      </c>
      <c r="J69" t="s">
        <v>2381</v>
      </c>
    </row>
    <row r="70" spans="1:10" x14ac:dyDescent="0.3">
      <c r="A70" t="s">
        <v>2303</v>
      </c>
      <c r="B70">
        <v>35.53</v>
      </c>
      <c r="C70" t="str" cm="1">
        <f t="array" ref="C70">_xlfn.IFS(medical_exam[[#This Row],[BMI]]&lt;18.5, "Underweight ", medical_exam[[#This Row],[BMI]]&lt;24.9, "Normal Weight", medical_exam[[#This Row],[BMI]]&lt;29.9, "Overweight ", TRUE, "Obesity")</f>
        <v>Obesity</v>
      </c>
      <c r="D70">
        <v>4.3600000000000003</v>
      </c>
      <c r="E70" t="str" cm="1">
        <f t="array" ref="E70">_xlfn.IFS(medical_exam[[#This Row],[HBA1C]]&lt;5.7, "Normal", medical_exam[[#This Row],[HBA1C]]&lt;6.4, "Prediabetes ", TRUE, "Diabetes")</f>
        <v>Normal</v>
      </c>
      <c r="F70" s="6" t="s">
        <v>2381</v>
      </c>
      <c r="G70" t="s">
        <v>2379</v>
      </c>
      <c r="H70" t="s">
        <v>2379</v>
      </c>
      <c r="I70">
        <v>0</v>
      </c>
      <c r="J70" t="s">
        <v>2381</v>
      </c>
    </row>
    <row r="71" spans="1:10" x14ac:dyDescent="0.3">
      <c r="A71" t="s">
        <v>2302</v>
      </c>
      <c r="B71">
        <v>30.8</v>
      </c>
      <c r="C71" t="str" cm="1">
        <f t="array" ref="C71">_xlfn.IFS(medical_exam[[#This Row],[BMI]]&lt;18.5, "Underweight ", medical_exam[[#This Row],[BMI]]&lt;24.9, "Normal Weight", medical_exam[[#This Row],[BMI]]&lt;29.9, "Overweight ", TRUE, "Obesity")</f>
        <v>Obesity</v>
      </c>
      <c r="D71">
        <v>9.77</v>
      </c>
      <c r="E71" t="str" cm="1">
        <f t="array" ref="E71">_xlfn.IFS(medical_exam[[#This Row],[HBA1C]]&lt;5.7, "Normal", medical_exam[[#This Row],[HBA1C]]&lt;6.4, "Prediabetes ", TRUE, "Diabetes")</f>
        <v>Diabetes</v>
      </c>
      <c r="F71" s="6" t="s">
        <v>2379</v>
      </c>
      <c r="G71" t="s">
        <v>2379</v>
      </c>
      <c r="H71" t="s">
        <v>2379</v>
      </c>
      <c r="I71">
        <v>0</v>
      </c>
      <c r="J71" t="s">
        <v>2381</v>
      </c>
    </row>
    <row r="72" spans="1:10" x14ac:dyDescent="0.3">
      <c r="A72" t="s">
        <v>2301</v>
      </c>
      <c r="B72">
        <v>38.39</v>
      </c>
      <c r="C72" t="str" cm="1">
        <f t="array" ref="C72">_xlfn.IFS(medical_exam[[#This Row],[BMI]]&lt;18.5, "Underweight ", medical_exam[[#This Row],[BMI]]&lt;24.9, "Normal Weight", medical_exam[[#This Row],[BMI]]&lt;29.9, "Overweight ", TRUE, "Obesity")</f>
        <v>Obesity</v>
      </c>
      <c r="D72">
        <v>4.25</v>
      </c>
      <c r="E72" t="str" cm="1">
        <f t="array" ref="E72">_xlfn.IFS(medical_exam[[#This Row],[HBA1C]]&lt;5.7, "Normal", medical_exam[[#This Row],[HBA1C]]&lt;6.4, "Prediabetes ", TRUE, "Diabetes")</f>
        <v>Normal</v>
      </c>
      <c r="F72" s="6" t="s">
        <v>2379</v>
      </c>
      <c r="G72" t="s">
        <v>2379</v>
      </c>
      <c r="H72" t="s">
        <v>2379</v>
      </c>
      <c r="I72">
        <v>1</v>
      </c>
      <c r="J72" t="s">
        <v>2381</v>
      </c>
    </row>
    <row r="73" spans="1:10" x14ac:dyDescent="0.3">
      <c r="A73" t="s">
        <v>2300</v>
      </c>
      <c r="B73">
        <v>32.299999999999997</v>
      </c>
      <c r="C73" t="str" cm="1">
        <f t="array" ref="C73">_xlfn.IFS(medical_exam[[#This Row],[BMI]]&lt;18.5, "Underweight ", medical_exam[[#This Row],[BMI]]&lt;24.9, "Normal Weight", medical_exam[[#This Row],[BMI]]&lt;29.9, "Overweight ", TRUE, "Obesity")</f>
        <v>Obesity</v>
      </c>
      <c r="D73">
        <v>4.76</v>
      </c>
      <c r="E73" t="str" cm="1">
        <f t="array" ref="E73">_xlfn.IFS(medical_exam[[#This Row],[HBA1C]]&lt;5.7, "Normal", medical_exam[[#This Row],[HBA1C]]&lt;6.4, "Prediabetes ", TRUE, "Diabetes")</f>
        <v>Normal</v>
      </c>
      <c r="F73" s="6" t="s">
        <v>2379</v>
      </c>
      <c r="G73" t="s">
        <v>2379</v>
      </c>
      <c r="H73" t="s">
        <v>2379</v>
      </c>
      <c r="I73">
        <v>2</v>
      </c>
      <c r="J73" t="s">
        <v>2381</v>
      </c>
    </row>
    <row r="74" spans="1:10" x14ac:dyDescent="0.3">
      <c r="A74" t="s">
        <v>2299</v>
      </c>
      <c r="B74">
        <v>48.8</v>
      </c>
      <c r="C74" t="str" cm="1">
        <f t="array" ref="C74">_xlfn.IFS(medical_exam[[#This Row],[BMI]]&lt;18.5, "Underweight ", medical_exam[[#This Row],[BMI]]&lt;24.9, "Normal Weight", medical_exam[[#This Row],[BMI]]&lt;29.9, "Overweight ", TRUE, "Obesity")</f>
        <v>Obesity</v>
      </c>
      <c r="D74">
        <v>6.22</v>
      </c>
      <c r="E74" t="str" cm="1">
        <f t="array" ref="E74">_xlfn.IFS(medical_exam[[#This Row],[HBA1C]]&lt;5.7, "Normal", medical_exam[[#This Row],[HBA1C]]&lt;6.4, "Prediabetes ", TRUE, "Diabetes")</f>
        <v xml:space="preserve">Prediabetes </v>
      </c>
      <c r="F74" s="6" t="s">
        <v>2381</v>
      </c>
      <c r="G74" t="s">
        <v>2379</v>
      </c>
      <c r="H74" t="s">
        <v>2379</v>
      </c>
      <c r="I74">
        <v>2</v>
      </c>
      <c r="J74" t="s">
        <v>2381</v>
      </c>
    </row>
    <row r="75" spans="1:10" x14ac:dyDescent="0.3">
      <c r="A75" t="s">
        <v>2298</v>
      </c>
      <c r="B75">
        <v>45.5</v>
      </c>
      <c r="C75" t="str" cm="1">
        <f t="array" ref="C75">_xlfn.IFS(medical_exam[[#This Row],[BMI]]&lt;18.5, "Underweight ", medical_exam[[#This Row],[BMI]]&lt;24.9, "Normal Weight", medical_exam[[#This Row],[BMI]]&lt;29.9, "Overweight ", TRUE, "Obesity")</f>
        <v>Obesity</v>
      </c>
      <c r="D75">
        <v>7.96</v>
      </c>
      <c r="E75" t="str" cm="1">
        <f t="array" ref="E75">_xlfn.IFS(medical_exam[[#This Row],[HBA1C]]&lt;5.7, "Normal", medical_exam[[#This Row],[HBA1C]]&lt;6.4, "Prediabetes ", TRUE, "Diabetes")</f>
        <v>Diabetes</v>
      </c>
      <c r="F75" s="6" t="s">
        <v>2379</v>
      </c>
      <c r="G75" t="s">
        <v>2379</v>
      </c>
      <c r="H75" t="s">
        <v>2379</v>
      </c>
      <c r="I75">
        <v>0</v>
      </c>
      <c r="J75" t="s">
        <v>2381</v>
      </c>
    </row>
    <row r="76" spans="1:10" x14ac:dyDescent="0.3">
      <c r="A76" t="s">
        <v>2297</v>
      </c>
      <c r="B76">
        <v>53.61</v>
      </c>
      <c r="C76" t="str" cm="1">
        <f t="array" ref="C76">_xlfn.IFS(medical_exam[[#This Row],[BMI]]&lt;18.5, "Underweight ", medical_exam[[#This Row],[BMI]]&lt;24.9, "Normal Weight", medical_exam[[#This Row],[BMI]]&lt;29.9, "Overweight ", TRUE, "Obesity")</f>
        <v>Obesity</v>
      </c>
      <c r="D76">
        <v>10.92</v>
      </c>
      <c r="E76" t="str" cm="1">
        <f t="array" ref="E76">_xlfn.IFS(medical_exam[[#This Row],[HBA1C]]&lt;5.7, "Normal", medical_exam[[#This Row],[HBA1C]]&lt;6.4, "Prediabetes ", TRUE, "Diabetes")</f>
        <v>Diabetes</v>
      </c>
      <c r="F76" s="6" t="s">
        <v>2381</v>
      </c>
      <c r="G76" t="s">
        <v>2379</v>
      </c>
      <c r="H76" t="s">
        <v>2379</v>
      </c>
      <c r="I76">
        <v>1</v>
      </c>
      <c r="J76" t="s">
        <v>2381</v>
      </c>
    </row>
    <row r="77" spans="1:10" x14ac:dyDescent="0.3">
      <c r="A77" t="s">
        <v>2296</v>
      </c>
      <c r="B77">
        <v>36.19</v>
      </c>
      <c r="C77" t="str" cm="1">
        <f t="array" ref="C77">_xlfn.IFS(medical_exam[[#This Row],[BMI]]&lt;18.5, "Underweight ", medical_exam[[#This Row],[BMI]]&lt;24.9, "Normal Weight", medical_exam[[#This Row],[BMI]]&lt;29.9, "Overweight ", TRUE, "Obesity")</f>
        <v>Obesity</v>
      </c>
      <c r="D77">
        <v>11.51</v>
      </c>
      <c r="E77" t="str" cm="1">
        <f t="array" ref="E77">_xlfn.IFS(medical_exam[[#This Row],[HBA1C]]&lt;5.7, "Normal", medical_exam[[#This Row],[HBA1C]]&lt;6.4, "Prediabetes ", TRUE, "Diabetes")</f>
        <v>Diabetes</v>
      </c>
      <c r="F77" s="6" t="s">
        <v>2381</v>
      </c>
      <c r="G77" t="s">
        <v>2379</v>
      </c>
      <c r="H77" t="s">
        <v>2379</v>
      </c>
      <c r="I77">
        <v>1</v>
      </c>
      <c r="J77" t="s">
        <v>2381</v>
      </c>
    </row>
    <row r="78" spans="1:10" x14ac:dyDescent="0.3">
      <c r="A78" t="s">
        <v>2295</v>
      </c>
      <c r="B78">
        <v>34.6</v>
      </c>
      <c r="C78" t="str" cm="1">
        <f t="array" ref="C78">_xlfn.IFS(medical_exam[[#This Row],[BMI]]&lt;18.5, "Underweight ", medical_exam[[#This Row],[BMI]]&lt;24.9, "Normal Weight", medical_exam[[#This Row],[BMI]]&lt;29.9, "Overweight ", TRUE, "Obesity")</f>
        <v>Obesity</v>
      </c>
      <c r="D78">
        <v>5.99</v>
      </c>
      <c r="E78" t="str" cm="1">
        <f t="array" ref="E78">_xlfn.IFS(medical_exam[[#This Row],[HBA1C]]&lt;5.7, "Normal", medical_exam[[#This Row],[HBA1C]]&lt;6.4, "Prediabetes ", TRUE, "Diabetes")</f>
        <v xml:space="preserve">Prediabetes </v>
      </c>
      <c r="F78" s="6" t="s">
        <v>2381</v>
      </c>
      <c r="G78" t="s">
        <v>2379</v>
      </c>
      <c r="H78" t="s">
        <v>2379</v>
      </c>
      <c r="I78">
        <v>0</v>
      </c>
      <c r="J78" t="s">
        <v>2381</v>
      </c>
    </row>
    <row r="79" spans="1:10" x14ac:dyDescent="0.3">
      <c r="A79" t="s">
        <v>2294</v>
      </c>
      <c r="B79">
        <v>54.12</v>
      </c>
      <c r="C79" t="str" cm="1">
        <f t="array" ref="C79">_xlfn.IFS(medical_exam[[#This Row],[BMI]]&lt;18.5, "Underweight ", medical_exam[[#This Row],[BMI]]&lt;24.9, "Normal Weight", medical_exam[[#This Row],[BMI]]&lt;29.9, "Overweight ", TRUE, "Obesity")</f>
        <v>Obesity</v>
      </c>
      <c r="D79">
        <v>11.57</v>
      </c>
      <c r="E79" t="str" cm="1">
        <f t="array" ref="E79">_xlfn.IFS(medical_exam[[#This Row],[HBA1C]]&lt;5.7, "Normal", medical_exam[[#This Row],[HBA1C]]&lt;6.4, "Prediabetes ", TRUE, "Diabetes")</f>
        <v>Diabetes</v>
      </c>
      <c r="F79" s="6" t="s">
        <v>2379</v>
      </c>
      <c r="G79" t="s">
        <v>2379</v>
      </c>
      <c r="H79" t="s">
        <v>2379</v>
      </c>
      <c r="I79">
        <v>0</v>
      </c>
      <c r="J79" t="s">
        <v>2381</v>
      </c>
    </row>
    <row r="80" spans="1:10" x14ac:dyDescent="0.3">
      <c r="A80" t="s">
        <v>2293</v>
      </c>
      <c r="B80">
        <v>48.82</v>
      </c>
      <c r="C80" t="str" cm="1">
        <f t="array" ref="C80">_xlfn.IFS(medical_exam[[#This Row],[BMI]]&lt;18.5, "Underweight ", medical_exam[[#This Row],[BMI]]&lt;24.9, "Normal Weight", medical_exam[[#This Row],[BMI]]&lt;29.9, "Overweight ", TRUE, "Obesity")</f>
        <v>Obesity</v>
      </c>
      <c r="D80">
        <v>6.67</v>
      </c>
      <c r="E80" t="str" cm="1">
        <f t="array" ref="E80">_xlfn.IFS(medical_exam[[#This Row],[HBA1C]]&lt;5.7, "Normal", medical_exam[[#This Row],[HBA1C]]&lt;6.4, "Prediabetes ", TRUE, "Diabetes")</f>
        <v>Diabetes</v>
      </c>
      <c r="F80" s="6" t="s">
        <v>2381</v>
      </c>
      <c r="G80" t="s">
        <v>2379</v>
      </c>
      <c r="H80" t="s">
        <v>2379</v>
      </c>
      <c r="I80">
        <v>0</v>
      </c>
      <c r="J80" t="s">
        <v>2381</v>
      </c>
    </row>
    <row r="81" spans="1:10" x14ac:dyDescent="0.3">
      <c r="A81" t="s">
        <v>2292</v>
      </c>
      <c r="B81">
        <v>51.01</v>
      </c>
      <c r="C81" t="str" cm="1">
        <f t="array" ref="C81">_xlfn.IFS(medical_exam[[#This Row],[BMI]]&lt;18.5, "Underweight ", medical_exam[[#This Row],[BMI]]&lt;24.9, "Normal Weight", medical_exam[[#This Row],[BMI]]&lt;29.9, "Overweight ", TRUE, "Obesity")</f>
        <v>Obesity</v>
      </c>
      <c r="D81">
        <v>9.1999999999999993</v>
      </c>
      <c r="E81" t="str" cm="1">
        <f t="array" ref="E81">_xlfn.IFS(medical_exam[[#This Row],[HBA1C]]&lt;5.7, "Normal", medical_exam[[#This Row],[HBA1C]]&lt;6.4, "Prediabetes ", TRUE, "Diabetes")</f>
        <v>Diabetes</v>
      </c>
      <c r="F81" s="6" t="s">
        <v>2379</v>
      </c>
      <c r="G81" t="s">
        <v>2379</v>
      </c>
      <c r="H81" t="s">
        <v>2379</v>
      </c>
      <c r="I81">
        <v>0</v>
      </c>
      <c r="J81" t="s">
        <v>2381</v>
      </c>
    </row>
    <row r="82" spans="1:10" x14ac:dyDescent="0.3">
      <c r="A82" t="s">
        <v>2291</v>
      </c>
      <c r="B82">
        <v>45.65</v>
      </c>
      <c r="C82" t="str" cm="1">
        <f t="array" ref="C82">_xlfn.IFS(medical_exam[[#This Row],[BMI]]&lt;18.5, "Underweight ", medical_exam[[#This Row],[BMI]]&lt;24.9, "Normal Weight", medical_exam[[#This Row],[BMI]]&lt;29.9, "Overweight ", TRUE, "Obesity")</f>
        <v>Obesity</v>
      </c>
      <c r="D82">
        <v>5.1100000000000003</v>
      </c>
      <c r="E82" t="str" cm="1">
        <f t="array" ref="E82">_xlfn.IFS(medical_exam[[#This Row],[HBA1C]]&lt;5.7, "Normal", medical_exam[[#This Row],[HBA1C]]&lt;6.4, "Prediabetes ", TRUE, "Diabetes")</f>
        <v>Normal</v>
      </c>
      <c r="F82" s="6" t="s">
        <v>2381</v>
      </c>
      <c r="G82" t="s">
        <v>2379</v>
      </c>
      <c r="H82" t="s">
        <v>2379</v>
      </c>
      <c r="I82">
        <v>1</v>
      </c>
      <c r="J82" t="s">
        <v>2381</v>
      </c>
    </row>
    <row r="83" spans="1:10" x14ac:dyDescent="0.3">
      <c r="A83" t="s">
        <v>2290</v>
      </c>
      <c r="B83">
        <v>52.9</v>
      </c>
      <c r="C83" t="str" cm="1">
        <f t="array" ref="C83">_xlfn.IFS(medical_exam[[#This Row],[BMI]]&lt;18.5, "Underweight ", medical_exam[[#This Row],[BMI]]&lt;24.9, "Normal Weight", medical_exam[[#This Row],[BMI]]&lt;29.9, "Overweight ", TRUE, "Obesity")</f>
        <v>Obesity</v>
      </c>
      <c r="D83">
        <v>5.34</v>
      </c>
      <c r="E83" t="str" cm="1">
        <f t="array" ref="E83">_xlfn.IFS(medical_exam[[#This Row],[HBA1C]]&lt;5.7, "Normal", medical_exam[[#This Row],[HBA1C]]&lt;6.4, "Prediabetes ", TRUE, "Diabetes")</f>
        <v>Normal</v>
      </c>
      <c r="F83" s="6" t="s">
        <v>2379</v>
      </c>
      <c r="G83" t="s">
        <v>2379</v>
      </c>
      <c r="H83" t="s">
        <v>2379</v>
      </c>
      <c r="I83">
        <v>0</v>
      </c>
      <c r="J83" t="s">
        <v>2381</v>
      </c>
    </row>
    <row r="84" spans="1:10" x14ac:dyDescent="0.3">
      <c r="A84" t="s">
        <v>2289</v>
      </c>
      <c r="B84">
        <v>45.41</v>
      </c>
      <c r="C84" t="str" cm="1">
        <f t="array" ref="C84">_xlfn.IFS(medical_exam[[#This Row],[BMI]]&lt;18.5, "Underweight ", medical_exam[[#This Row],[BMI]]&lt;24.9, "Normal Weight", medical_exam[[#This Row],[BMI]]&lt;29.9, "Overweight ", TRUE, "Obesity")</f>
        <v>Obesity</v>
      </c>
      <c r="D84">
        <v>4.03</v>
      </c>
      <c r="E84" t="str" cm="1">
        <f t="array" ref="E84">_xlfn.IFS(medical_exam[[#This Row],[HBA1C]]&lt;5.7, "Normal", medical_exam[[#This Row],[HBA1C]]&lt;6.4, "Prediabetes ", TRUE, "Diabetes")</f>
        <v>Normal</v>
      </c>
      <c r="F84" s="6" t="s">
        <v>2381</v>
      </c>
      <c r="G84" t="s">
        <v>2379</v>
      </c>
      <c r="H84" t="s">
        <v>2379</v>
      </c>
      <c r="I84">
        <v>1</v>
      </c>
      <c r="J84" t="s">
        <v>2381</v>
      </c>
    </row>
    <row r="85" spans="1:10" x14ac:dyDescent="0.3">
      <c r="A85" t="s">
        <v>2288</v>
      </c>
      <c r="B85">
        <v>49.41</v>
      </c>
      <c r="C85" t="str" cm="1">
        <f t="array" ref="C85">_xlfn.IFS(medical_exam[[#This Row],[BMI]]&lt;18.5, "Underweight ", medical_exam[[#This Row],[BMI]]&lt;24.9, "Normal Weight", medical_exam[[#This Row],[BMI]]&lt;29.9, "Overweight ", TRUE, "Obesity")</f>
        <v>Obesity</v>
      </c>
      <c r="D85">
        <v>4.2300000000000004</v>
      </c>
      <c r="E85" t="str" cm="1">
        <f t="array" ref="E85">_xlfn.IFS(medical_exam[[#This Row],[HBA1C]]&lt;5.7, "Normal", medical_exam[[#This Row],[HBA1C]]&lt;6.4, "Prediabetes ", TRUE, "Diabetes")</f>
        <v>Normal</v>
      </c>
      <c r="F85" s="6" t="s">
        <v>2381</v>
      </c>
      <c r="G85" t="s">
        <v>2379</v>
      </c>
      <c r="H85" t="s">
        <v>2381</v>
      </c>
      <c r="I85">
        <v>1</v>
      </c>
      <c r="J85" t="s">
        <v>2381</v>
      </c>
    </row>
    <row r="86" spans="1:10" x14ac:dyDescent="0.3">
      <c r="A86" t="s">
        <v>2287</v>
      </c>
      <c r="B86">
        <v>31.824999999999999</v>
      </c>
      <c r="C86" t="str" cm="1">
        <f t="array" ref="C86">_xlfn.IFS(medical_exam[[#This Row],[BMI]]&lt;18.5, "Underweight ", medical_exam[[#This Row],[BMI]]&lt;24.9, "Normal Weight", medical_exam[[#This Row],[BMI]]&lt;29.9, "Overweight ", TRUE, "Obesity")</f>
        <v>Obesity</v>
      </c>
      <c r="D86">
        <v>4.0599999999999996</v>
      </c>
      <c r="E86" t="str" cm="1">
        <f t="array" ref="E86">_xlfn.IFS(medical_exam[[#This Row],[HBA1C]]&lt;5.7, "Normal", medical_exam[[#This Row],[HBA1C]]&lt;6.4, "Prediabetes ", TRUE, "Diabetes")</f>
        <v>Normal</v>
      </c>
      <c r="F86" s="6" t="s">
        <v>2379</v>
      </c>
      <c r="G86" t="s">
        <v>2379</v>
      </c>
      <c r="H86" t="s">
        <v>2379</v>
      </c>
      <c r="I86">
        <v>2</v>
      </c>
      <c r="J86" t="s">
        <v>2381</v>
      </c>
    </row>
    <row r="87" spans="1:10" x14ac:dyDescent="0.3">
      <c r="A87" t="s">
        <v>2286</v>
      </c>
      <c r="B87">
        <v>51.28</v>
      </c>
      <c r="C87" t="str" cm="1">
        <f t="array" ref="C87">_xlfn.IFS(medical_exam[[#This Row],[BMI]]&lt;18.5, "Underweight ", medical_exam[[#This Row],[BMI]]&lt;24.9, "Normal Weight", medical_exam[[#This Row],[BMI]]&lt;29.9, "Overweight ", TRUE, "Obesity")</f>
        <v>Obesity</v>
      </c>
      <c r="D87">
        <v>4.68</v>
      </c>
      <c r="E87" t="str" cm="1">
        <f t="array" ref="E87">_xlfn.IFS(medical_exam[[#This Row],[HBA1C]]&lt;5.7, "Normal", medical_exam[[#This Row],[HBA1C]]&lt;6.4, "Prediabetes ", TRUE, "Diabetes")</f>
        <v>Normal</v>
      </c>
      <c r="F87" s="6" t="s">
        <v>2379</v>
      </c>
      <c r="G87" t="s">
        <v>2379</v>
      </c>
      <c r="H87" t="s">
        <v>2379</v>
      </c>
      <c r="I87">
        <v>2</v>
      </c>
      <c r="J87" t="s">
        <v>2381</v>
      </c>
    </row>
    <row r="88" spans="1:10" x14ac:dyDescent="0.3">
      <c r="A88" t="s">
        <v>2285</v>
      </c>
      <c r="B88">
        <v>34.96</v>
      </c>
      <c r="C88" t="str" cm="1">
        <f t="array" ref="C88">_xlfn.IFS(medical_exam[[#This Row],[BMI]]&lt;18.5, "Underweight ", medical_exam[[#This Row],[BMI]]&lt;24.9, "Normal Weight", medical_exam[[#This Row],[BMI]]&lt;29.9, "Overweight ", TRUE, "Obesity")</f>
        <v>Obesity</v>
      </c>
      <c r="D88">
        <v>4.34</v>
      </c>
      <c r="E88" t="str" cm="1">
        <f t="array" ref="E88">_xlfn.IFS(medical_exam[[#This Row],[HBA1C]]&lt;5.7, "Normal", medical_exam[[#This Row],[HBA1C]]&lt;6.4, "Prediabetes ", TRUE, "Diabetes")</f>
        <v>Normal</v>
      </c>
      <c r="F88" s="6" t="s">
        <v>2379</v>
      </c>
      <c r="G88" t="s">
        <v>2379</v>
      </c>
      <c r="H88" t="s">
        <v>2381</v>
      </c>
      <c r="I88">
        <v>1</v>
      </c>
      <c r="J88" t="s">
        <v>2381</v>
      </c>
    </row>
    <row r="89" spans="1:10" x14ac:dyDescent="0.3">
      <c r="A89" t="s">
        <v>2284</v>
      </c>
      <c r="B89">
        <v>33.11</v>
      </c>
      <c r="C89" t="str" cm="1">
        <f t="array" ref="C89">_xlfn.IFS(medical_exam[[#This Row],[BMI]]&lt;18.5, "Underweight ", medical_exam[[#This Row],[BMI]]&lt;24.9, "Normal Weight", medical_exam[[#This Row],[BMI]]&lt;29.9, "Overweight ", TRUE, "Obesity")</f>
        <v>Obesity</v>
      </c>
      <c r="D89">
        <v>10.51</v>
      </c>
      <c r="E89" t="str" cm="1">
        <f t="array" ref="E89">_xlfn.IFS(medical_exam[[#This Row],[HBA1C]]&lt;5.7, "Normal", medical_exam[[#This Row],[HBA1C]]&lt;6.4, "Prediabetes ", TRUE, "Diabetes")</f>
        <v>Diabetes</v>
      </c>
      <c r="F89" s="6" t="s">
        <v>2379</v>
      </c>
      <c r="G89" t="s">
        <v>2379</v>
      </c>
      <c r="H89" t="s">
        <v>2379</v>
      </c>
      <c r="I89">
        <v>0</v>
      </c>
      <c r="J89" t="s">
        <v>2381</v>
      </c>
    </row>
    <row r="90" spans="1:10" x14ac:dyDescent="0.3">
      <c r="A90" t="s">
        <v>2283</v>
      </c>
      <c r="B90">
        <v>54.74</v>
      </c>
      <c r="C90" t="str" cm="1">
        <f t="array" ref="C90">_xlfn.IFS(medical_exam[[#This Row],[BMI]]&lt;18.5, "Underweight ", medical_exam[[#This Row],[BMI]]&lt;24.9, "Normal Weight", medical_exam[[#This Row],[BMI]]&lt;29.9, "Overweight ", TRUE, "Obesity")</f>
        <v>Obesity</v>
      </c>
      <c r="D90">
        <v>5.84</v>
      </c>
      <c r="E90" t="str" cm="1">
        <f t="array" ref="E90">_xlfn.IFS(medical_exam[[#This Row],[HBA1C]]&lt;5.7, "Normal", medical_exam[[#This Row],[HBA1C]]&lt;6.4, "Prediabetes ", TRUE, "Diabetes")</f>
        <v xml:space="preserve">Prediabetes </v>
      </c>
      <c r="F90" s="6" t="s">
        <v>2381</v>
      </c>
      <c r="G90" t="s">
        <v>2379</v>
      </c>
      <c r="H90" t="s">
        <v>2381</v>
      </c>
      <c r="I90">
        <v>1</v>
      </c>
      <c r="J90" t="s">
        <v>2381</v>
      </c>
    </row>
    <row r="91" spans="1:10" x14ac:dyDescent="0.3">
      <c r="A91" t="s">
        <v>2282</v>
      </c>
      <c r="B91">
        <v>32.56</v>
      </c>
      <c r="C91" t="str" cm="1">
        <f t="array" ref="C91">_xlfn.IFS(medical_exam[[#This Row],[BMI]]&lt;18.5, "Underweight ", medical_exam[[#This Row],[BMI]]&lt;24.9, "Normal Weight", medical_exam[[#This Row],[BMI]]&lt;29.9, "Overweight ", TRUE, "Obesity")</f>
        <v>Obesity</v>
      </c>
      <c r="D91">
        <v>5.41</v>
      </c>
      <c r="E91" t="str" cm="1">
        <f t="array" ref="E91">_xlfn.IFS(medical_exam[[#This Row],[HBA1C]]&lt;5.7, "Normal", medical_exam[[#This Row],[HBA1C]]&lt;6.4, "Prediabetes ", TRUE, "Diabetes")</f>
        <v>Normal</v>
      </c>
      <c r="F91" s="6" t="s">
        <v>2379</v>
      </c>
      <c r="G91" t="s">
        <v>2379</v>
      </c>
      <c r="H91" t="s">
        <v>2381</v>
      </c>
      <c r="I91">
        <v>1</v>
      </c>
      <c r="J91" t="s">
        <v>2381</v>
      </c>
    </row>
    <row r="92" spans="1:10" x14ac:dyDescent="0.3">
      <c r="A92" t="s">
        <v>2281</v>
      </c>
      <c r="B92">
        <v>39.049999999999997</v>
      </c>
      <c r="C92" t="str" cm="1">
        <f t="array" ref="C92">_xlfn.IFS(medical_exam[[#This Row],[BMI]]&lt;18.5, "Underweight ", medical_exam[[#This Row],[BMI]]&lt;24.9, "Normal Weight", medical_exam[[#This Row],[BMI]]&lt;29.9, "Overweight ", TRUE, "Obesity")</f>
        <v>Obesity</v>
      </c>
      <c r="D92">
        <v>6.06</v>
      </c>
      <c r="E92" t="str" cm="1">
        <f t="array" ref="E92">_xlfn.IFS(medical_exam[[#This Row],[HBA1C]]&lt;5.7, "Normal", medical_exam[[#This Row],[HBA1C]]&lt;6.4, "Prediabetes ", TRUE, "Diabetes")</f>
        <v xml:space="preserve">Prediabetes </v>
      </c>
      <c r="F92" s="6" t="s">
        <v>2379</v>
      </c>
      <c r="G92" t="s">
        <v>2379</v>
      </c>
      <c r="H92" t="s">
        <v>2379</v>
      </c>
      <c r="I92">
        <v>1</v>
      </c>
      <c r="J92" t="s">
        <v>2381</v>
      </c>
    </row>
    <row r="93" spans="1:10" x14ac:dyDescent="0.3">
      <c r="A93" t="s">
        <v>2280</v>
      </c>
      <c r="B93">
        <v>42.75</v>
      </c>
      <c r="C93" t="str" cm="1">
        <f t="array" ref="C93">_xlfn.IFS(medical_exam[[#This Row],[BMI]]&lt;18.5, "Underweight ", medical_exam[[#This Row],[BMI]]&lt;24.9, "Normal Weight", medical_exam[[#This Row],[BMI]]&lt;29.9, "Overweight ", TRUE, "Obesity")</f>
        <v>Obesity</v>
      </c>
      <c r="D93">
        <v>4.22</v>
      </c>
      <c r="E93" t="str" cm="1">
        <f t="array" ref="E93">_xlfn.IFS(medical_exam[[#This Row],[HBA1C]]&lt;5.7, "Normal", medical_exam[[#This Row],[HBA1C]]&lt;6.4, "Prediabetes ", TRUE, "Diabetes")</f>
        <v>Normal</v>
      </c>
      <c r="F93" s="6" t="s">
        <v>2379</v>
      </c>
      <c r="G93" t="s">
        <v>2379</v>
      </c>
      <c r="H93" t="s">
        <v>2379</v>
      </c>
      <c r="I93">
        <v>0</v>
      </c>
      <c r="J93" t="s">
        <v>2381</v>
      </c>
    </row>
    <row r="94" spans="1:10" x14ac:dyDescent="0.3">
      <c r="A94" t="s">
        <v>2279</v>
      </c>
      <c r="B94">
        <v>50.58</v>
      </c>
      <c r="C94" t="str" cm="1">
        <f t="array" ref="C94">_xlfn.IFS(medical_exam[[#This Row],[BMI]]&lt;18.5, "Underweight ", medical_exam[[#This Row],[BMI]]&lt;24.9, "Normal Weight", medical_exam[[#This Row],[BMI]]&lt;29.9, "Overweight ", TRUE, "Obesity")</f>
        <v>Obesity</v>
      </c>
      <c r="D94">
        <v>5.12</v>
      </c>
      <c r="E94" t="str" cm="1">
        <f t="array" ref="E94">_xlfn.IFS(medical_exam[[#This Row],[HBA1C]]&lt;5.7, "Normal", medical_exam[[#This Row],[HBA1C]]&lt;6.4, "Prediabetes ", TRUE, "Diabetes")</f>
        <v>Normal</v>
      </c>
      <c r="F94" s="6" t="s">
        <v>2379</v>
      </c>
      <c r="G94" t="s">
        <v>2379</v>
      </c>
      <c r="H94" t="s">
        <v>2379</v>
      </c>
      <c r="I94">
        <v>2</v>
      </c>
      <c r="J94" t="s">
        <v>2381</v>
      </c>
    </row>
    <row r="95" spans="1:10" x14ac:dyDescent="0.3">
      <c r="A95" t="s">
        <v>2278</v>
      </c>
      <c r="B95">
        <v>30.495000000000001</v>
      </c>
      <c r="C95" t="str" cm="1">
        <f t="array" ref="C95">_xlfn.IFS(medical_exam[[#This Row],[BMI]]&lt;18.5, "Underweight ", medical_exam[[#This Row],[BMI]]&lt;24.9, "Normal Weight", medical_exam[[#This Row],[BMI]]&lt;29.9, "Overweight ", TRUE, "Obesity")</f>
        <v>Obesity</v>
      </c>
      <c r="D95">
        <v>4.57</v>
      </c>
      <c r="E95" t="str" cm="1">
        <f t="array" ref="E95">_xlfn.IFS(medical_exam[[#This Row],[HBA1C]]&lt;5.7, "Normal", medical_exam[[#This Row],[HBA1C]]&lt;6.4, "Prediabetes ", TRUE, "Diabetes")</f>
        <v>Normal</v>
      </c>
      <c r="F95" s="6" t="s">
        <v>2381</v>
      </c>
      <c r="G95" t="s">
        <v>2379</v>
      </c>
      <c r="H95" t="s">
        <v>2379</v>
      </c>
      <c r="I95">
        <v>0</v>
      </c>
      <c r="J95" t="s">
        <v>2381</v>
      </c>
    </row>
    <row r="96" spans="1:10" x14ac:dyDescent="0.3">
      <c r="A96" t="s">
        <v>2277</v>
      </c>
      <c r="B96">
        <v>48.31</v>
      </c>
      <c r="C96" t="str" cm="1">
        <f t="array" ref="C96">_xlfn.IFS(medical_exam[[#This Row],[BMI]]&lt;18.5, "Underweight ", medical_exam[[#This Row],[BMI]]&lt;24.9, "Normal Weight", medical_exam[[#This Row],[BMI]]&lt;29.9, "Overweight ", TRUE, "Obesity")</f>
        <v>Obesity</v>
      </c>
      <c r="D96">
        <v>9.58</v>
      </c>
      <c r="E96" t="str" cm="1">
        <f t="array" ref="E96">_xlfn.IFS(medical_exam[[#This Row],[HBA1C]]&lt;5.7, "Normal", medical_exam[[#This Row],[HBA1C]]&lt;6.4, "Prediabetes ", TRUE, "Diabetes")</f>
        <v>Diabetes</v>
      </c>
      <c r="F96" s="6" t="s">
        <v>2381</v>
      </c>
      <c r="G96" t="s">
        <v>2379</v>
      </c>
      <c r="H96" t="s">
        <v>2379</v>
      </c>
      <c r="I96">
        <v>2</v>
      </c>
      <c r="J96" t="s">
        <v>2381</v>
      </c>
    </row>
    <row r="97" spans="1:10" x14ac:dyDescent="0.3">
      <c r="A97" t="s">
        <v>2276</v>
      </c>
      <c r="B97">
        <v>48.99</v>
      </c>
      <c r="C97" t="str" cm="1">
        <f t="array" ref="C97">_xlfn.IFS(medical_exam[[#This Row],[BMI]]&lt;18.5, "Underweight ", medical_exam[[#This Row],[BMI]]&lt;24.9, "Normal Weight", medical_exam[[#This Row],[BMI]]&lt;29.9, "Overweight ", TRUE, "Obesity")</f>
        <v>Obesity</v>
      </c>
      <c r="D97">
        <v>9.7799999999999994</v>
      </c>
      <c r="E97" t="str" cm="1">
        <f t="array" ref="E97">_xlfn.IFS(medical_exam[[#This Row],[HBA1C]]&lt;5.7, "Normal", medical_exam[[#This Row],[HBA1C]]&lt;6.4, "Prediabetes ", TRUE, "Diabetes")</f>
        <v>Diabetes</v>
      </c>
      <c r="F97" s="6" t="s">
        <v>2381</v>
      </c>
      <c r="G97" t="s">
        <v>2379</v>
      </c>
      <c r="H97" t="s">
        <v>2379</v>
      </c>
      <c r="I97">
        <v>1</v>
      </c>
      <c r="J97" t="s">
        <v>2381</v>
      </c>
    </row>
    <row r="98" spans="1:10" x14ac:dyDescent="0.3">
      <c r="A98" t="s">
        <v>2275</v>
      </c>
      <c r="B98">
        <v>38.39</v>
      </c>
      <c r="C98" t="str" cm="1">
        <f t="array" ref="C98">_xlfn.IFS(medical_exam[[#This Row],[BMI]]&lt;18.5, "Underweight ", medical_exam[[#This Row],[BMI]]&lt;24.9, "Normal Weight", medical_exam[[#This Row],[BMI]]&lt;29.9, "Overweight ", TRUE, "Obesity")</f>
        <v>Obesity</v>
      </c>
      <c r="D98">
        <v>4.1100000000000003</v>
      </c>
      <c r="E98" t="str" cm="1">
        <f t="array" ref="E98">_xlfn.IFS(medical_exam[[#This Row],[HBA1C]]&lt;5.7, "Normal", medical_exam[[#This Row],[HBA1C]]&lt;6.4, "Prediabetes ", TRUE, "Diabetes")</f>
        <v>Normal</v>
      </c>
      <c r="F98" s="6" t="s">
        <v>2381</v>
      </c>
      <c r="G98" t="s">
        <v>2379</v>
      </c>
      <c r="H98" t="s">
        <v>2379</v>
      </c>
      <c r="I98">
        <v>0</v>
      </c>
      <c r="J98" t="s">
        <v>2381</v>
      </c>
    </row>
    <row r="99" spans="1:10" x14ac:dyDescent="0.3">
      <c r="A99" t="s">
        <v>2274</v>
      </c>
      <c r="B99">
        <v>44.34</v>
      </c>
      <c r="C99" t="str" cm="1">
        <f t="array" ref="C99">_xlfn.IFS(medical_exam[[#This Row],[BMI]]&lt;18.5, "Underweight ", medical_exam[[#This Row],[BMI]]&lt;24.9, "Normal Weight", medical_exam[[#This Row],[BMI]]&lt;29.9, "Overweight ", TRUE, "Obesity")</f>
        <v>Obesity</v>
      </c>
      <c r="D99">
        <v>4.0199999999999996</v>
      </c>
      <c r="E99" t="str" cm="1">
        <f t="array" ref="E99">_xlfn.IFS(medical_exam[[#This Row],[HBA1C]]&lt;5.7, "Normal", medical_exam[[#This Row],[HBA1C]]&lt;6.4, "Prediabetes ", TRUE, "Diabetes")</f>
        <v>Normal</v>
      </c>
      <c r="F99" s="6" t="s">
        <v>2381</v>
      </c>
      <c r="G99" t="s">
        <v>2379</v>
      </c>
      <c r="H99" t="s">
        <v>2379</v>
      </c>
      <c r="I99">
        <v>2</v>
      </c>
      <c r="J99" t="s">
        <v>2381</v>
      </c>
    </row>
    <row r="100" spans="1:10" x14ac:dyDescent="0.3">
      <c r="A100" t="s">
        <v>2273</v>
      </c>
      <c r="B100">
        <v>41.51</v>
      </c>
      <c r="C100" t="str" cm="1">
        <f t="array" ref="C100">_xlfn.IFS(medical_exam[[#This Row],[BMI]]&lt;18.5, "Underweight ", medical_exam[[#This Row],[BMI]]&lt;24.9, "Normal Weight", medical_exam[[#This Row],[BMI]]&lt;29.9, "Overweight ", TRUE, "Obesity")</f>
        <v>Obesity</v>
      </c>
      <c r="D100">
        <v>6.92</v>
      </c>
      <c r="E100" t="str" cm="1">
        <f t="array" ref="E100">_xlfn.IFS(medical_exam[[#This Row],[HBA1C]]&lt;5.7, "Normal", medical_exam[[#This Row],[HBA1C]]&lt;6.4, "Prediabetes ", TRUE, "Diabetes")</f>
        <v>Diabetes</v>
      </c>
      <c r="F100" s="6" t="s">
        <v>2379</v>
      </c>
      <c r="G100" t="s">
        <v>2379</v>
      </c>
      <c r="H100" t="s">
        <v>2379</v>
      </c>
      <c r="I100">
        <v>0</v>
      </c>
      <c r="J100" t="s">
        <v>2381</v>
      </c>
    </row>
    <row r="101" spans="1:10" x14ac:dyDescent="0.3">
      <c r="A101" t="s">
        <v>2272</v>
      </c>
      <c r="B101">
        <v>48.2</v>
      </c>
      <c r="C101" t="str" cm="1">
        <f t="array" ref="C101">_xlfn.IFS(medical_exam[[#This Row],[BMI]]&lt;18.5, "Underweight ", medical_exam[[#This Row],[BMI]]&lt;24.9, "Normal Weight", medical_exam[[#This Row],[BMI]]&lt;29.9, "Overweight ", TRUE, "Obesity")</f>
        <v>Obesity</v>
      </c>
      <c r="D101">
        <v>4.84</v>
      </c>
      <c r="E101" t="str" cm="1">
        <f t="array" ref="E101">_xlfn.IFS(medical_exam[[#This Row],[HBA1C]]&lt;5.7, "Normal", medical_exam[[#This Row],[HBA1C]]&lt;6.4, "Prediabetes ", TRUE, "Diabetes")</f>
        <v>Normal</v>
      </c>
      <c r="F101" s="6" t="s">
        <v>2379</v>
      </c>
      <c r="G101" t="s">
        <v>2379</v>
      </c>
      <c r="H101" t="s">
        <v>2379</v>
      </c>
      <c r="I101">
        <v>0</v>
      </c>
      <c r="J101" t="s">
        <v>2381</v>
      </c>
    </row>
    <row r="102" spans="1:10" x14ac:dyDescent="0.3">
      <c r="A102" t="s">
        <v>2271</v>
      </c>
      <c r="B102">
        <v>35.75</v>
      </c>
      <c r="C102" t="str" cm="1">
        <f t="array" ref="C102">_xlfn.IFS(medical_exam[[#This Row],[BMI]]&lt;18.5, "Underweight ", medical_exam[[#This Row],[BMI]]&lt;24.9, "Normal Weight", medical_exam[[#This Row],[BMI]]&lt;29.9, "Overweight ", TRUE, "Obesity")</f>
        <v>Obesity</v>
      </c>
      <c r="D102">
        <v>8</v>
      </c>
      <c r="E102" t="str" cm="1">
        <f t="array" ref="E102">_xlfn.IFS(medical_exam[[#This Row],[HBA1C]]&lt;5.7, "Normal", medical_exam[[#This Row],[HBA1C]]&lt;6.4, "Prediabetes ", TRUE, "Diabetes")</f>
        <v>Diabetes</v>
      </c>
      <c r="F102" s="6" t="s">
        <v>2381</v>
      </c>
      <c r="G102" t="s">
        <v>2379</v>
      </c>
      <c r="H102" t="s">
        <v>2379</v>
      </c>
      <c r="I102">
        <v>0</v>
      </c>
      <c r="J102" t="s">
        <v>2381</v>
      </c>
    </row>
    <row r="103" spans="1:10" x14ac:dyDescent="0.3">
      <c r="A103" t="s">
        <v>2270</v>
      </c>
      <c r="B103">
        <v>53.81</v>
      </c>
      <c r="C103" t="str" cm="1">
        <f t="array" ref="C103">_xlfn.IFS(medical_exam[[#This Row],[BMI]]&lt;18.5, "Underweight ", medical_exam[[#This Row],[BMI]]&lt;24.9, "Normal Weight", medical_exam[[#This Row],[BMI]]&lt;29.9, "Overweight ", TRUE, "Obesity")</f>
        <v>Obesity</v>
      </c>
      <c r="D103">
        <v>8.77</v>
      </c>
      <c r="E103" t="str" cm="1">
        <f t="array" ref="E103">_xlfn.IFS(medical_exam[[#This Row],[HBA1C]]&lt;5.7, "Normal", medical_exam[[#This Row],[HBA1C]]&lt;6.4, "Prediabetes ", TRUE, "Diabetes")</f>
        <v>Diabetes</v>
      </c>
      <c r="F103" s="6" t="s">
        <v>2381</v>
      </c>
      <c r="G103" t="s">
        <v>2379</v>
      </c>
      <c r="H103" t="s">
        <v>2379</v>
      </c>
      <c r="I103">
        <v>0</v>
      </c>
      <c r="J103" t="s">
        <v>2381</v>
      </c>
    </row>
    <row r="104" spans="1:10" x14ac:dyDescent="0.3">
      <c r="A104" t="s">
        <v>2269</v>
      </c>
      <c r="B104">
        <v>49.48</v>
      </c>
      <c r="C104" t="str" cm="1">
        <f t="array" ref="C104">_xlfn.IFS(medical_exam[[#This Row],[BMI]]&lt;18.5, "Underweight ", medical_exam[[#This Row],[BMI]]&lt;24.9, "Normal Weight", medical_exam[[#This Row],[BMI]]&lt;29.9, "Overweight ", TRUE, "Obesity")</f>
        <v>Obesity</v>
      </c>
      <c r="D104">
        <v>4.96</v>
      </c>
      <c r="E104" t="str" cm="1">
        <f t="array" ref="E104">_xlfn.IFS(medical_exam[[#This Row],[HBA1C]]&lt;5.7, "Normal", medical_exam[[#This Row],[HBA1C]]&lt;6.4, "Prediabetes ", TRUE, "Diabetes")</f>
        <v>Normal</v>
      </c>
      <c r="F104" s="6" t="s">
        <v>2379</v>
      </c>
      <c r="G104" t="s">
        <v>2379</v>
      </c>
      <c r="H104" t="s">
        <v>2381</v>
      </c>
      <c r="I104">
        <v>1</v>
      </c>
      <c r="J104" t="s">
        <v>2381</v>
      </c>
    </row>
    <row r="105" spans="1:10" x14ac:dyDescent="0.3">
      <c r="A105" t="s">
        <v>2268</v>
      </c>
      <c r="B105">
        <v>34.1</v>
      </c>
      <c r="C105" t="str" cm="1">
        <f t="array" ref="C105">_xlfn.IFS(medical_exam[[#This Row],[BMI]]&lt;18.5, "Underweight ", medical_exam[[#This Row],[BMI]]&lt;24.9, "Normal Weight", medical_exam[[#This Row],[BMI]]&lt;29.9, "Overweight ", TRUE, "Obesity")</f>
        <v>Obesity</v>
      </c>
      <c r="D105">
        <v>4.43</v>
      </c>
      <c r="E105" t="str" cm="1">
        <f t="array" ref="E105">_xlfn.IFS(medical_exam[[#This Row],[HBA1C]]&lt;5.7, "Normal", medical_exam[[#This Row],[HBA1C]]&lt;6.4, "Prediabetes ", TRUE, "Diabetes")</f>
        <v>Normal</v>
      </c>
      <c r="F105" s="6" t="s">
        <v>2381</v>
      </c>
      <c r="G105" t="s">
        <v>2379</v>
      </c>
      <c r="H105" t="s">
        <v>2379</v>
      </c>
      <c r="I105">
        <v>0</v>
      </c>
      <c r="J105" t="s">
        <v>2381</v>
      </c>
    </row>
    <row r="106" spans="1:10" x14ac:dyDescent="0.3">
      <c r="A106" t="s">
        <v>2267</v>
      </c>
      <c r="B106">
        <v>35.299999999999997</v>
      </c>
      <c r="C106" t="str" cm="1">
        <f t="array" ref="C106">_xlfn.IFS(medical_exam[[#This Row],[BMI]]&lt;18.5, "Underweight ", medical_exam[[#This Row],[BMI]]&lt;24.9, "Normal Weight", medical_exam[[#This Row],[BMI]]&lt;29.9, "Overweight ", TRUE, "Obesity")</f>
        <v>Obesity</v>
      </c>
      <c r="D106">
        <v>5.82</v>
      </c>
      <c r="E106" t="str" cm="1">
        <f t="array" ref="E106">_xlfn.IFS(medical_exam[[#This Row],[HBA1C]]&lt;5.7, "Normal", medical_exam[[#This Row],[HBA1C]]&lt;6.4, "Prediabetes ", TRUE, "Diabetes")</f>
        <v xml:space="preserve">Prediabetes </v>
      </c>
      <c r="F106" s="6" t="s">
        <v>2381</v>
      </c>
      <c r="G106" t="s">
        <v>2379</v>
      </c>
      <c r="H106" t="s">
        <v>2381</v>
      </c>
      <c r="I106">
        <v>1</v>
      </c>
      <c r="J106" t="s">
        <v>2381</v>
      </c>
    </row>
    <row r="107" spans="1:10" x14ac:dyDescent="0.3">
      <c r="A107" t="s">
        <v>2266</v>
      </c>
      <c r="B107">
        <v>43.83</v>
      </c>
      <c r="C107" t="str" cm="1">
        <f t="array" ref="C107">_xlfn.IFS(medical_exam[[#This Row],[BMI]]&lt;18.5, "Underweight ", medical_exam[[#This Row],[BMI]]&lt;24.9, "Normal Weight", medical_exam[[#This Row],[BMI]]&lt;29.9, "Overweight ", TRUE, "Obesity")</f>
        <v>Obesity</v>
      </c>
      <c r="D107">
        <v>6.03</v>
      </c>
      <c r="E107" t="str" cm="1">
        <f t="array" ref="E107">_xlfn.IFS(medical_exam[[#This Row],[HBA1C]]&lt;5.7, "Normal", medical_exam[[#This Row],[HBA1C]]&lt;6.4, "Prediabetes ", TRUE, "Diabetes")</f>
        <v xml:space="preserve">Prediabetes </v>
      </c>
      <c r="F107" s="6" t="s">
        <v>2381</v>
      </c>
      <c r="G107" t="s">
        <v>2379</v>
      </c>
      <c r="H107" t="s">
        <v>2379</v>
      </c>
      <c r="I107">
        <v>2</v>
      </c>
      <c r="J107" t="s">
        <v>2381</v>
      </c>
    </row>
    <row r="108" spans="1:10" x14ac:dyDescent="0.3">
      <c r="A108" t="s">
        <v>2265</v>
      </c>
      <c r="B108">
        <v>50.07</v>
      </c>
      <c r="C108" t="str" cm="1">
        <f t="array" ref="C108">_xlfn.IFS(medical_exam[[#This Row],[BMI]]&lt;18.5, "Underweight ", medical_exam[[#This Row],[BMI]]&lt;24.9, "Normal Weight", medical_exam[[#This Row],[BMI]]&lt;29.9, "Overweight ", TRUE, "Obesity")</f>
        <v>Obesity</v>
      </c>
      <c r="D108">
        <v>9.27</v>
      </c>
      <c r="E108" t="str" cm="1">
        <f t="array" ref="E108">_xlfn.IFS(medical_exam[[#This Row],[HBA1C]]&lt;5.7, "Normal", medical_exam[[#This Row],[HBA1C]]&lt;6.4, "Prediabetes ", TRUE, "Diabetes")</f>
        <v>Diabetes</v>
      </c>
      <c r="F108" s="6" t="s">
        <v>2379</v>
      </c>
      <c r="G108" t="s">
        <v>2379</v>
      </c>
      <c r="H108" t="s">
        <v>2379</v>
      </c>
      <c r="I108">
        <v>0</v>
      </c>
      <c r="J108" t="s">
        <v>2381</v>
      </c>
    </row>
    <row r="109" spans="1:10" x14ac:dyDescent="0.3">
      <c r="A109" t="s">
        <v>2264</v>
      </c>
      <c r="B109">
        <v>32.774999999999999</v>
      </c>
      <c r="C109" t="str" cm="1">
        <f t="array" ref="C109">_xlfn.IFS(medical_exam[[#This Row],[BMI]]&lt;18.5, "Underweight ", medical_exam[[#This Row],[BMI]]&lt;24.9, "Normal Weight", medical_exam[[#This Row],[BMI]]&lt;29.9, "Overweight ", TRUE, "Obesity")</f>
        <v>Obesity</v>
      </c>
      <c r="D109">
        <v>5.53</v>
      </c>
      <c r="E109" t="str" cm="1">
        <f t="array" ref="E109">_xlfn.IFS(medical_exam[[#This Row],[HBA1C]]&lt;5.7, "Normal", medical_exam[[#This Row],[HBA1C]]&lt;6.4, "Prediabetes ", TRUE, "Diabetes")</f>
        <v>Normal</v>
      </c>
      <c r="F109" s="6" t="s">
        <v>2379</v>
      </c>
      <c r="G109" t="s">
        <v>2379</v>
      </c>
      <c r="H109" t="s">
        <v>2379</v>
      </c>
      <c r="I109">
        <v>0</v>
      </c>
      <c r="J109" t="s">
        <v>2381</v>
      </c>
    </row>
    <row r="110" spans="1:10" x14ac:dyDescent="0.3">
      <c r="A110" t="s">
        <v>2263</v>
      </c>
      <c r="B110">
        <v>34.104999999999997</v>
      </c>
      <c r="C110" t="str" cm="1">
        <f t="array" ref="C110">_xlfn.IFS(medical_exam[[#This Row],[BMI]]&lt;18.5, "Underweight ", medical_exam[[#This Row],[BMI]]&lt;24.9, "Normal Weight", medical_exam[[#This Row],[BMI]]&lt;29.9, "Overweight ", TRUE, "Obesity")</f>
        <v>Obesity</v>
      </c>
      <c r="D110">
        <v>5.07</v>
      </c>
      <c r="E110" t="str" cm="1">
        <f t="array" ref="E110">_xlfn.IFS(medical_exam[[#This Row],[HBA1C]]&lt;5.7, "Normal", medical_exam[[#This Row],[HBA1C]]&lt;6.4, "Prediabetes ", TRUE, "Diabetes")</f>
        <v>Normal</v>
      </c>
      <c r="F110" s="6" t="s">
        <v>2379</v>
      </c>
      <c r="G110" t="s">
        <v>2379</v>
      </c>
      <c r="H110" t="s">
        <v>2379</v>
      </c>
      <c r="I110">
        <v>1</v>
      </c>
      <c r="J110" t="s">
        <v>2381</v>
      </c>
    </row>
    <row r="111" spans="1:10" x14ac:dyDescent="0.3">
      <c r="A111" t="s">
        <v>2262</v>
      </c>
      <c r="B111">
        <v>48.93</v>
      </c>
      <c r="C111" t="str" cm="1">
        <f t="array" ref="C111">_xlfn.IFS(medical_exam[[#This Row],[BMI]]&lt;18.5, "Underweight ", medical_exam[[#This Row],[BMI]]&lt;24.9, "Normal Weight", medical_exam[[#This Row],[BMI]]&lt;29.9, "Overweight ", TRUE, "Obesity")</f>
        <v>Obesity</v>
      </c>
      <c r="D111">
        <v>11.17</v>
      </c>
      <c r="E111" t="str" cm="1">
        <f t="array" ref="E111">_xlfn.IFS(medical_exam[[#This Row],[HBA1C]]&lt;5.7, "Normal", medical_exam[[#This Row],[HBA1C]]&lt;6.4, "Prediabetes ", TRUE, "Diabetes")</f>
        <v>Diabetes</v>
      </c>
      <c r="F111" s="6" t="s">
        <v>2381</v>
      </c>
      <c r="G111" t="s">
        <v>2379</v>
      </c>
      <c r="H111" t="s">
        <v>2379</v>
      </c>
      <c r="I111">
        <v>1</v>
      </c>
      <c r="J111" t="s">
        <v>2381</v>
      </c>
    </row>
    <row r="112" spans="1:10" x14ac:dyDescent="0.3">
      <c r="A112" t="s">
        <v>2261</v>
      </c>
      <c r="B112">
        <v>37.07</v>
      </c>
      <c r="C112" t="str" cm="1">
        <f t="array" ref="C112">_xlfn.IFS(medical_exam[[#This Row],[BMI]]&lt;18.5, "Underweight ", medical_exam[[#This Row],[BMI]]&lt;24.9, "Normal Weight", medical_exam[[#This Row],[BMI]]&lt;29.9, "Overweight ", TRUE, "Obesity")</f>
        <v>Obesity</v>
      </c>
      <c r="D112">
        <v>6.14</v>
      </c>
      <c r="E112" t="str" cm="1">
        <f t="array" ref="E112">_xlfn.IFS(medical_exam[[#This Row],[HBA1C]]&lt;5.7, "Normal", medical_exam[[#This Row],[HBA1C]]&lt;6.4, "Prediabetes ", TRUE, "Diabetes")</f>
        <v xml:space="preserve">Prediabetes </v>
      </c>
      <c r="F112" s="6" t="s">
        <v>2381</v>
      </c>
      <c r="G112" t="s">
        <v>2379</v>
      </c>
      <c r="H112" t="s">
        <v>2379</v>
      </c>
      <c r="I112">
        <v>0</v>
      </c>
      <c r="J112" t="s">
        <v>2381</v>
      </c>
    </row>
    <row r="113" spans="1:10" x14ac:dyDescent="0.3">
      <c r="A113" t="s">
        <v>2260</v>
      </c>
      <c r="B113">
        <v>51.51</v>
      </c>
      <c r="C113" t="str" cm="1">
        <f t="array" ref="C113">_xlfn.IFS(medical_exam[[#This Row],[BMI]]&lt;18.5, "Underweight ", medical_exam[[#This Row],[BMI]]&lt;24.9, "Normal Weight", medical_exam[[#This Row],[BMI]]&lt;29.9, "Overweight ", TRUE, "Obesity")</f>
        <v>Obesity</v>
      </c>
      <c r="D113">
        <v>6.26</v>
      </c>
      <c r="E113" t="str" cm="1">
        <f t="array" ref="E113">_xlfn.IFS(medical_exam[[#This Row],[HBA1C]]&lt;5.7, "Normal", medical_exam[[#This Row],[HBA1C]]&lt;6.4, "Prediabetes ", TRUE, "Diabetes")</f>
        <v xml:space="preserve">Prediabetes </v>
      </c>
      <c r="F113" s="6" t="s">
        <v>2381</v>
      </c>
      <c r="G113" t="s">
        <v>2379</v>
      </c>
      <c r="H113" t="s">
        <v>2381</v>
      </c>
      <c r="I113">
        <v>1</v>
      </c>
      <c r="J113" t="s">
        <v>2381</v>
      </c>
    </row>
    <row r="114" spans="1:10" x14ac:dyDescent="0.3">
      <c r="A114" t="s">
        <v>2259</v>
      </c>
      <c r="B114">
        <v>34.799999999999997</v>
      </c>
      <c r="C114" t="str" cm="1">
        <f t="array" ref="C114">_xlfn.IFS(medical_exam[[#This Row],[BMI]]&lt;18.5, "Underweight ", medical_exam[[#This Row],[BMI]]&lt;24.9, "Normal Weight", medical_exam[[#This Row],[BMI]]&lt;29.9, "Overweight ", TRUE, "Obesity")</f>
        <v>Obesity</v>
      </c>
      <c r="D114">
        <v>4.72</v>
      </c>
      <c r="E114" t="str" cm="1">
        <f t="array" ref="E114">_xlfn.IFS(medical_exam[[#This Row],[HBA1C]]&lt;5.7, "Normal", medical_exam[[#This Row],[HBA1C]]&lt;6.4, "Prediabetes ", TRUE, "Diabetes")</f>
        <v>Normal</v>
      </c>
      <c r="F114" s="6" t="s">
        <v>2381</v>
      </c>
      <c r="G114" t="s">
        <v>2379</v>
      </c>
      <c r="H114" t="s">
        <v>2379</v>
      </c>
      <c r="I114">
        <v>0</v>
      </c>
      <c r="J114" t="s">
        <v>2381</v>
      </c>
    </row>
    <row r="115" spans="1:10" x14ac:dyDescent="0.3">
      <c r="A115" t="s">
        <v>2258</v>
      </c>
      <c r="B115">
        <v>36.67</v>
      </c>
      <c r="C115" t="str" cm="1">
        <f t="array" ref="C115">_xlfn.IFS(medical_exam[[#This Row],[BMI]]&lt;18.5, "Underweight ", medical_exam[[#This Row],[BMI]]&lt;24.9, "Normal Weight", medical_exam[[#This Row],[BMI]]&lt;29.9, "Overweight ", TRUE, "Obesity")</f>
        <v>Obesity</v>
      </c>
      <c r="D115">
        <v>5.18</v>
      </c>
      <c r="E115" t="str" cm="1">
        <f t="array" ref="E115">_xlfn.IFS(medical_exam[[#This Row],[HBA1C]]&lt;5.7, "Normal", medical_exam[[#This Row],[HBA1C]]&lt;6.4, "Prediabetes ", TRUE, "Diabetes")</f>
        <v>Normal</v>
      </c>
      <c r="F115" s="6" t="s">
        <v>2379</v>
      </c>
      <c r="G115" t="s">
        <v>2379</v>
      </c>
      <c r="H115" t="s">
        <v>2379</v>
      </c>
      <c r="I115">
        <v>1</v>
      </c>
      <c r="J115" t="s">
        <v>2381</v>
      </c>
    </row>
    <row r="116" spans="1:10" x14ac:dyDescent="0.3">
      <c r="A116" t="s">
        <v>2257</v>
      </c>
      <c r="B116">
        <v>30.9</v>
      </c>
      <c r="C116" t="str" cm="1">
        <f t="array" ref="C116">_xlfn.IFS(medical_exam[[#This Row],[BMI]]&lt;18.5, "Underweight ", medical_exam[[#This Row],[BMI]]&lt;24.9, "Normal Weight", medical_exam[[#This Row],[BMI]]&lt;29.9, "Overweight ", TRUE, "Obesity")</f>
        <v>Obesity</v>
      </c>
      <c r="D116">
        <v>9.4</v>
      </c>
      <c r="E116" t="str" cm="1">
        <f t="array" ref="E116">_xlfn.IFS(medical_exam[[#This Row],[HBA1C]]&lt;5.7, "Normal", medical_exam[[#This Row],[HBA1C]]&lt;6.4, "Prediabetes ", TRUE, "Diabetes")</f>
        <v>Diabetes</v>
      </c>
      <c r="F116" s="6" t="s">
        <v>2379</v>
      </c>
      <c r="G116" t="s">
        <v>2379</v>
      </c>
      <c r="H116" t="s">
        <v>2379</v>
      </c>
      <c r="I116">
        <v>2</v>
      </c>
      <c r="J116" t="s">
        <v>2381</v>
      </c>
    </row>
    <row r="117" spans="1:10" x14ac:dyDescent="0.3">
      <c r="A117" t="s">
        <v>2256</v>
      </c>
      <c r="B117">
        <v>30.495000000000001</v>
      </c>
      <c r="C117" t="str" cm="1">
        <f t="array" ref="C117">_xlfn.IFS(medical_exam[[#This Row],[BMI]]&lt;18.5, "Underweight ", medical_exam[[#This Row],[BMI]]&lt;24.9, "Normal Weight", medical_exam[[#This Row],[BMI]]&lt;29.9, "Overweight ", TRUE, "Obesity")</f>
        <v>Obesity</v>
      </c>
      <c r="D117">
        <v>6.29</v>
      </c>
      <c r="E117" t="str" cm="1">
        <f t="array" ref="E117">_xlfn.IFS(medical_exam[[#This Row],[HBA1C]]&lt;5.7, "Normal", medical_exam[[#This Row],[HBA1C]]&lt;6.4, "Prediabetes ", TRUE, "Diabetes")</f>
        <v xml:space="preserve">Prediabetes </v>
      </c>
      <c r="F117" s="6" t="s">
        <v>2379</v>
      </c>
      <c r="G117" t="s">
        <v>2379</v>
      </c>
      <c r="H117" t="s">
        <v>2379</v>
      </c>
      <c r="I117">
        <v>0</v>
      </c>
      <c r="J117" t="s">
        <v>2381</v>
      </c>
    </row>
    <row r="118" spans="1:10" x14ac:dyDescent="0.3">
      <c r="A118" t="s">
        <v>2255</v>
      </c>
      <c r="B118">
        <v>44.88</v>
      </c>
      <c r="C118" t="str" cm="1">
        <f t="array" ref="C118">_xlfn.IFS(medical_exam[[#This Row],[BMI]]&lt;18.5, "Underweight ", medical_exam[[#This Row],[BMI]]&lt;24.9, "Normal Weight", medical_exam[[#This Row],[BMI]]&lt;29.9, "Overweight ", TRUE, "Obesity")</f>
        <v>Obesity</v>
      </c>
      <c r="D118">
        <v>6.04</v>
      </c>
      <c r="E118" t="str" cm="1">
        <f t="array" ref="E118">_xlfn.IFS(medical_exam[[#This Row],[HBA1C]]&lt;5.7, "Normal", medical_exam[[#This Row],[HBA1C]]&lt;6.4, "Prediabetes ", TRUE, "Diabetes")</f>
        <v xml:space="preserve">Prediabetes </v>
      </c>
      <c r="F118" s="6" t="s">
        <v>2379</v>
      </c>
      <c r="G118" t="s">
        <v>2379</v>
      </c>
      <c r="H118" t="s">
        <v>2381</v>
      </c>
      <c r="I118">
        <v>1</v>
      </c>
      <c r="J118" t="s">
        <v>2381</v>
      </c>
    </row>
    <row r="119" spans="1:10" x14ac:dyDescent="0.3">
      <c r="A119" t="s">
        <v>2254</v>
      </c>
      <c r="B119">
        <v>44.32</v>
      </c>
      <c r="C119" t="str" cm="1">
        <f t="array" ref="C119">_xlfn.IFS(medical_exam[[#This Row],[BMI]]&lt;18.5, "Underweight ", medical_exam[[#This Row],[BMI]]&lt;24.9, "Normal Weight", medical_exam[[#This Row],[BMI]]&lt;29.9, "Overweight ", TRUE, "Obesity")</f>
        <v>Obesity</v>
      </c>
      <c r="D119">
        <v>10.55</v>
      </c>
      <c r="E119" t="str" cm="1">
        <f t="array" ref="E119">_xlfn.IFS(medical_exam[[#This Row],[HBA1C]]&lt;5.7, "Normal", medical_exam[[#This Row],[HBA1C]]&lt;6.4, "Prediabetes ", TRUE, "Diabetes")</f>
        <v>Diabetes</v>
      </c>
      <c r="F119" s="6" t="s">
        <v>2379</v>
      </c>
      <c r="G119" t="s">
        <v>2379</v>
      </c>
      <c r="H119" t="s">
        <v>2379</v>
      </c>
      <c r="I119">
        <v>0</v>
      </c>
      <c r="J119" t="s">
        <v>2381</v>
      </c>
    </row>
    <row r="120" spans="1:10" x14ac:dyDescent="0.3">
      <c r="A120" t="s">
        <v>2253</v>
      </c>
      <c r="B120">
        <v>46.39</v>
      </c>
      <c r="C120" t="str" cm="1">
        <f t="array" ref="C120">_xlfn.IFS(medical_exam[[#This Row],[BMI]]&lt;18.5, "Underweight ", medical_exam[[#This Row],[BMI]]&lt;24.9, "Normal Weight", medical_exam[[#This Row],[BMI]]&lt;29.9, "Overweight ", TRUE, "Obesity")</f>
        <v>Obesity</v>
      </c>
      <c r="D120">
        <v>5.09</v>
      </c>
      <c r="E120" t="str" cm="1">
        <f t="array" ref="E120">_xlfn.IFS(medical_exam[[#This Row],[HBA1C]]&lt;5.7, "Normal", medical_exam[[#This Row],[HBA1C]]&lt;6.4, "Prediabetes ", TRUE, "Diabetes")</f>
        <v>Normal</v>
      </c>
      <c r="F120" s="6" t="s">
        <v>2379</v>
      </c>
      <c r="G120" t="s">
        <v>2379</v>
      </c>
      <c r="H120" t="s">
        <v>2379</v>
      </c>
      <c r="I120">
        <v>0</v>
      </c>
      <c r="J120" t="s">
        <v>2381</v>
      </c>
    </row>
    <row r="121" spans="1:10" x14ac:dyDescent="0.3">
      <c r="A121" t="s">
        <v>2252</v>
      </c>
      <c r="B121">
        <v>42.13</v>
      </c>
      <c r="C121" t="str" cm="1">
        <f t="array" ref="C121">_xlfn.IFS(medical_exam[[#This Row],[BMI]]&lt;18.5, "Underweight ", medical_exam[[#This Row],[BMI]]&lt;24.9, "Normal Weight", medical_exam[[#This Row],[BMI]]&lt;29.9, "Overweight ", TRUE, "Obesity")</f>
        <v>Obesity</v>
      </c>
      <c r="D121">
        <v>5.2</v>
      </c>
      <c r="E121" t="str" cm="1">
        <f t="array" ref="E121">_xlfn.IFS(medical_exam[[#This Row],[HBA1C]]&lt;5.7, "Normal", medical_exam[[#This Row],[HBA1C]]&lt;6.4, "Prediabetes ", TRUE, "Diabetes")</f>
        <v>Normal</v>
      </c>
      <c r="F121" s="6" t="s">
        <v>2381</v>
      </c>
      <c r="G121" t="s">
        <v>2379</v>
      </c>
      <c r="H121" t="s">
        <v>2379</v>
      </c>
      <c r="I121">
        <v>1</v>
      </c>
      <c r="J121" t="s">
        <v>2381</v>
      </c>
    </row>
    <row r="122" spans="1:10" x14ac:dyDescent="0.3">
      <c r="A122" t="s">
        <v>2251</v>
      </c>
      <c r="B122">
        <v>30.78</v>
      </c>
      <c r="C122" t="str" cm="1">
        <f t="array" ref="C122">_xlfn.IFS(medical_exam[[#This Row],[BMI]]&lt;18.5, "Underweight ", medical_exam[[#This Row],[BMI]]&lt;24.9, "Normal Weight", medical_exam[[#This Row],[BMI]]&lt;29.9, "Overweight ", TRUE, "Obesity")</f>
        <v>Obesity</v>
      </c>
      <c r="D122">
        <v>8.4499999999999993</v>
      </c>
      <c r="E122" t="str" cm="1">
        <f t="array" ref="E122">_xlfn.IFS(medical_exam[[#This Row],[HBA1C]]&lt;5.7, "Normal", medical_exam[[#This Row],[HBA1C]]&lt;6.4, "Prediabetes ", TRUE, "Diabetes")</f>
        <v>Diabetes</v>
      </c>
      <c r="F122" s="6" t="s">
        <v>2381</v>
      </c>
      <c r="G122" t="s">
        <v>2379</v>
      </c>
      <c r="H122" t="s">
        <v>2379</v>
      </c>
      <c r="I122">
        <v>0</v>
      </c>
      <c r="J122" t="s">
        <v>2381</v>
      </c>
    </row>
    <row r="123" spans="1:10" x14ac:dyDescent="0.3">
      <c r="A123" t="s">
        <v>2250</v>
      </c>
      <c r="B123">
        <v>31.35</v>
      </c>
      <c r="C123" t="str" cm="1">
        <f t="array" ref="C123">_xlfn.IFS(medical_exam[[#This Row],[BMI]]&lt;18.5, "Underweight ", medical_exam[[#This Row],[BMI]]&lt;24.9, "Normal Weight", medical_exam[[#This Row],[BMI]]&lt;29.9, "Overweight ", TRUE, "Obesity")</f>
        <v>Obesity</v>
      </c>
      <c r="D123">
        <v>9.5399999999999991</v>
      </c>
      <c r="E123" t="str" cm="1">
        <f t="array" ref="E123">_xlfn.IFS(medical_exam[[#This Row],[HBA1C]]&lt;5.7, "Normal", medical_exam[[#This Row],[HBA1C]]&lt;6.4, "Prediabetes ", TRUE, "Diabetes")</f>
        <v>Diabetes</v>
      </c>
      <c r="F123" s="6" t="s">
        <v>2379</v>
      </c>
      <c r="G123" t="s">
        <v>2379</v>
      </c>
      <c r="H123" t="s">
        <v>2379</v>
      </c>
      <c r="I123">
        <v>0</v>
      </c>
      <c r="J123" t="s">
        <v>2381</v>
      </c>
    </row>
    <row r="124" spans="1:10" x14ac:dyDescent="0.3">
      <c r="A124" t="s">
        <v>2249</v>
      </c>
      <c r="B124">
        <v>41.46</v>
      </c>
      <c r="C124" t="str" cm="1">
        <f t="array" ref="C124">_xlfn.IFS(medical_exam[[#This Row],[BMI]]&lt;18.5, "Underweight ", medical_exam[[#This Row],[BMI]]&lt;24.9, "Normal Weight", medical_exam[[#This Row],[BMI]]&lt;29.9, "Overweight ", TRUE, "Obesity")</f>
        <v>Obesity</v>
      </c>
      <c r="D124">
        <v>4.99</v>
      </c>
      <c r="E124" t="str" cm="1">
        <f t="array" ref="E124">_xlfn.IFS(medical_exam[[#This Row],[HBA1C]]&lt;5.7, "Normal", medical_exam[[#This Row],[HBA1C]]&lt;6.4, "Prediabetes ", TRUE, "Diabetes")</f>
        <v>Normal</v>
      </c>
      <c r="F124" s="6" t="s">
        <v>2381</v>
      </c>
      <c r="G124" t="s">
        <v>2379</v>
      </c>
      <c r="H124" t="s">
        <v>2379</v>
      </c>
      <c r="I124">
        <v>2</v>
      </c>
      <c r="J124" t="s">
        <v>2381</v>
      </c>
    </row>
    <row r="125" spans="1:10" x14ac:dyDescent="0.3">
      <c r="A125" t="s">
        <v>2248</v>
      </c>
      <c r="B125">
        <v>48</v>
      </c>
      <c r="C125" t="str" cm="1">
        <f t="array" ref="C125">_xlfn.IFS(medical_exam[[#This Row],[BMI]]&lt;18.5, "Underweight ", medical_exam[[#This Row],[BMI]]&lt;24.9, "Normal Weight", medical_exam[[#This Row],[BMI]]&lt;29.9, "Overweight ", TRUE, "Obesity")</f>
        <v>Obesity</v>
      </c>
      <c r="D125">
        <v>10.54</v>
      </c>
      <c r="E125" t="str" cm="1">
        <f t="array" ref="E125">_xlfn.IFS(medical_exam[[#This Row],[HBA1C]]&lt;5.7, "Normal", medical_exam[[#This Row],[HBA1C]]&lt;6.4, "Prediabetes ", TRUE, "Diabetes")</f>
        <v>Diabetes</v>
      </c>
      <c r="F125" s="6" t="s">
        <v>2379</v>
      </c>
      <c r="G125" t="s">
        <v>2379</v>
      </c>
      <c r="H125" t="s">
        <v>2379</v>
      </c>
      <c r="I125">
        <v>0</v>
      </c>
      <c r="J125" t="s">
        <v>2381</v>
      </c>
    </row>
    <row r="126" spans="1:10" x14ac:dyDescent="0.3">
      <c r="A126" t="s">
        <v>2247</v>
      </c>
      <c r="B126">
        <v>49.13</v>
      </c>
      <c r="C126" t="str" cm="1">
        <f t="array" ref="C126">_xlfn.IFS(medical_exam[[#This Row],[BMI]]&lt;18.5, "Underweight ", medical_exam[[#This Row],[BMI]]&lt;24.9, "Normal Weight", medical_exam[[#This Row],[BMI]]&lt;29.9, "Overweight ", TRUE, "Obesity")</f>
        <v>Obesity</v>
      </c>
      <c r="D126">
        <v>4.54</v>
      </c>
      <c r="E126" t="str" cm="1">
        <f t="array" ref="E126">_xlfn.IFS(medical_exam[[#This Row],[HBA1C]]&lt;5.7, "Normal", medical_exam[[#This Row],[HBA1C]]&lt;6.4, "Prediabetes ", TRUE, "Diabetes")</f>
        <v>Normal</v>
      </c>
      <c r="F126" s="6" t="s">
        <v>2379</v>
      </c>
      <c r="G126" t="s">
        <v>2379</v>
      </c>
      <c r="H126" t="s">
        <v>2379</v>
      </c>
      <c r="I126">
        <v>0</v>
      </c>
      <c r="J126" t="s">
        <v>2381</v>
      </c>
    </row>
    <row r="127" spans="1:10" x14ac:dyDescent="0.3">
      <c r="A127" t="s">
        <v>2246</v>
      </c>
      <c r="B127">
        <v>37.799999999999997</v>
      </c>
      <c r="C127" t="str" cm="1">
        <f t="array" ref="C127">_xlfn.IFS(medical_exam[[#This Row],[BMI]]&lt;18.5, "Underweight ", medical_exam[[#This Row],[BMI]]&lt;24.9, "Normal Weight", medical_exam[[#This Row],[BMI]]&lt;29.9, "Overweight ", TRUE, "Obesity")</f>
        <v>Obesity</v>
      </c>
      <c r="D127">
        <v>6.29</v>
      </c>
      <c r="E127" t="str" cm="1">
        <f t="array" ref="E127">_xlfn.IFS(medical_exam[[#This Row],[HBA1C]]&lt;5.7, "Normal", medical_exam[[#This Row],[HBA1C]]&lt;6.4, "Prediabetes ", TRUE, "Diabetes")</f>
        <v xml:space="preserve">Prediabetes </v>
      </c>
      <c r="F127" s="6" t="s">
        <v>2379</v>
      </c>
      <c r="G127" t="s">
        <v>2379</v>
      </c>
      <c r="H127" t="s">
        <v>2379</v>
      </c>
      <c r="I127">
        <v>1</v>
      </c>
      <c r="J127" t="s">
        <v>2381</v>
      </c>
    </row>
    <row r="128" spans="1:10" x14ac:dyDescent="0.3">
      <c r="A128" t="s">
        <v>2245</v>
      </c>
      <c r="B128">
        <v>38.299999999999997</v>
      </c>
      <c r="C128" t="str" cm="1">
        <f t="array" ref="C128">_xlfn.IFS(medical_exam[[#This Row],[BMI]]&lt;18.5, "Underweight ", medical_exam[[#This Row],[BMI]]&lt;24.9, "Normal Weight", medical_exam[[#This Row],[BMI]]&lt;29.9, "Overweight ", TRUE, "Obesity")</f>
        <v>Obesity</v>
      </c>
      <c r="D128">
        <v>9.51</v>
      </c>
      <c r="E128" t="str" cm="1">
        <f t="array" ref="E128">_xlfn.IFS(medical_exam[[#This Row],[HBA1C]]&lt;5.7, "Normal", medical_exam[[#This Row],[HBA1C]]&lt;6.4, "Prediabetes ", TRUE, "Diabetes")</f>
        <v>Diabetes</v>
      </c>
      <c r="F128" s="6" t="s">
        <v>2379</v>
      </c>
      <c r="G128" t="s">
        <v>2379</v>
      </c>
      <c r="H128" t="s">
        <v>2379</v>
      </c>
      <c r="I128">
        <v>0</v>
      </c>
      <c r="J128" t="s">
        <v>2381</v>
      </c>
    </row>
    <row r="129" spans="1:10" x14ac:dyDescent="0.3">
      <c r="A129" t="s">
        <v>2244</v>
      </c>
      <c r="B129">
        <v>32.774999999999999</v>
      </c>
      <c r="C129" t="str" cm="1">
        <f t="array" ref="C129">_xlfn.IFS(medical_exam[[#This Row],[BMI]]&lt;18.5, "Underweight ", medical_exam[[#This Row],[BMI]]&lt;24.9, "Normal Weight", medical_exam[[#This Row],[BMI]]&lt;29.9, "Overweight ", TRUE, "Obesity")</f>
        <v>Obesity</v>
      </c>
      <c r="D129">
        <v>4.72</v>
      </c>
      <c r="E129" t="str" cm="1">
        <f t="array" ref="E129">_xlfn.IFS(medical_exam[[#This Row],[HBA1C]]&lt;5.7, "Normal", medical_exam[[#This Row],[HBA1C]]&lt;6.4, "Prediabetes ", TRUE, "Diabetes")</f>
        <v>Normal</v>
      </c>
      <c r="F129" s="6" t="s">
        <v>2379</v>
      </c>
      <c r="G129" t="s">
        <v>2379</v>
      </c>
      <c r="H129" t="s">
        <v>2379</v>
      </c>
      <c r="I129">
        <v>0</v>
      </c>
      <c r="J129" t="s">
        <v>2381</v>
      </c>
    </row>
    <row r="130" spans="1:10" x14ac:dyDescent="0.3">
      <c r="A130" t="s">
        <v>2243</v>
      </c>
      <c r="B130">
        <v>34.200000000000003</v>
      </c>
      <c r="C130" t="str" cm="1">
        <f t="array" ref="C130">_xlfn.IFS(medical_exam[[#This Row],[BMI]]&lt;18.5, "Underweight ", medical_exam[[#This Row],[BMI]]&lt;24.9, "Normal Weight", medical_exam[[#This Row],[BMI]]&lt;29.9, "Overweight ", TRUE, "Obesity")</f>
        <v>Obesity</v>
      </c>
      <c r="D130">
        <v>5.91</v>
      </c>
      <c r="E130" t="str" cm="1">
        <f t="array" ref="E130">_xlfn.IFS(medical_exam[[#This Row],[HBA1C]]&lt;5.7, "Normal", medical_exam[[#This Row],[HBA1C]]&lt;6.4, "Prediabetes ", TRUE, "Diabetes")</f>
        <v xml:space="preserve">Prediabetes </v>
      </c>
      <c r="F130" s="6" t="s">
        <v>2381</v>
      </c>
      <c r="G130" t="s">
        <v>2379</v>
      </c>
      <c r="H130" t="s">
        <v>2379</v>
      </c>
      <c r="I130">
        <v>0</v>
      </c>
      <c r="J130" t="s">
        <v>2381</v>
      </c>
    </row>
    <row r="131" spans="1:10" x14ac:dyDescent="0.3">
      <c r="A131" t="s">
        <v>2242</v>
      </c>
      <c r="B131">
        <v>30.2</v>
      </c>
      <c r="C131" t="str" cm="1">
        <f t="array" ref="C131">_xlfn.IFS(medical_exam[[#This Row],[BMI]]&lt;18.5, "Underweight ", medical_exam[[#This Row],[BMI]]&lt;24.9, "Normal Weight", medical_exam[[#This Row],[BMI]]&lt;29.9, "Overweight ", TRUE, "Obesity")</f>
        <v>Obesity</v>
      </c>
      <c r="D131">
        <v>9.58</v>
      </c>
      <c r="E131" t="str" cm="1">
        <f t="array" ref="E131">_xlfn.IFS(medical_exam[[#This Row],[HBA1C]]&lt;5.7, "Normal", medical_exam[[#This Row],[HBA1C]]&lt;6.4, "Prediabetes ", TRUE, "Diabetes")</f>
        <v>Diabetes</v>
      </c>
      <c r="F131" s="6" t="s">
        <v>2379</v>
      </c>
      <c r="G131" t="s">
        <v>2379</v>
      </c>
      <c r="H131" t="s">
        <v>2379</v>
      </c>
      <c r="I131">
        <v>0</v>
      </c>
      <c r="J131" t="s">
        <v>2381</v>
      </c>
    </row>
    <row r="132" spans="1:10" x14ac:dyDescent="0.3">
      <c r="A132" t="s">
        <v>2241</v>
      </c>
      <c r="B132">
        <v>48.32</v>
      </c>
      <c r="C132" t="str" cm="1">
        <f t="array" ref="C132">_xlfn.IFS(medical_exam[[#This Row],[BMI]]&lt;18.5, "Underweight ", medical_exam[[#This Row],[BMI]]&lt;24.9, "Normal Weight", medical_exam[[#This Row],[BMI]]&lt;29.9, "Overweight ", TRUE, "Obesity")</f>
        <v>Obesity</v>
      </c>
      <c r="D132">
        <v>5.77</v>
      </c>
      <c r="E132" t="str" cm="1">
        <f t="array" ref="E132">_xlfn.IFS(medical_exam[[#This Row],[HBA1C]]&lt;5.7, "Normal", medical_exam[[#This Row],[HBA1C]]&lt;6.4, "Prediabetes ", TRUE, "Diabetes")</f>
        <v xml:space="preserve">Prediabetes </v>
      </c>
      <c r="F132" s="6" t="s">
        <v>2379</v>
      </c>
      <c r="G132" t="s">
        <v>2379</v>
      </c>
      <c r="H132" t="s">
        <v>2379</v>
      </c>
      <c r="I132">
        <v>0</v>
      </c>
      <c r="J132" t="s">
        <v>2381</v>
      </c>
    </row>
    <row r="133" spans="1:10" x14ac:dyDescent="0.3">
      <c r="A133" t="s">
        <v>2240</v>
      </c>
      <c r="B133">
        <v>44.86</v>
      </c>
      <c r="C133" t="str" cm="1">
        <f t="array" ref="C133">_xlfn.IFS(medical_exam[[#This Row],[BMI]]&lt;18.5, "Underweight ", medical_exam[[#This Row],[BMI]]&lt;24.9, "Normal Weight", medical_exam[[#This Row],[BMI]]&lt;29.9, "Overweight ", TRUE, "Obesity")</f>
        <v>Obesity</v>
      </c>
      <c r="D133">
        <v>4.38</v>
      </c>
      <c r="E133" t="str" cm="1">
        <f t="array" ref="E133">_xlfn.IFS(medical_exam[[#This Row],[HBA1C]]&lt;5.7, "Normal", medical_exam[[#This Row],[HBA1C]]&lt;6.4, "Prediabetes ", TRUE, "Diabetes")</f>
        <v>Normal</v>
      </c>
      <c r="F133" s="6" t="s">
        <v>2381</v>
      </c>
      <c r="G133" t="s">
        <v>2379</v>
      </c>
      <c r="H133" t="s">
        <v>2379</v>
      </c>
      <c r="I133">
        <v>0</v>
      </c>
      <c r="J133" t="s">
        <v>2381</v>
      </c>
    </row>
    <row r="134" spans="1:10" x14ac:dyDescent="0.3">
      <c r="A134" t="s">
        <v>2239</v>
      </c>
      <c r="B134">
        <v>52.15</v>
      </c>
      <c r="C134" t="str" cm="1">
        <f t="array" ref="C134">_xlfn.IFS(medical_exam[[#This Row],[BMI]]&lt;18.5, "Underweight ", medical_exam[[#This Row],[BMI]]&lt;24.9, "Normal Weight", medical_exam[[#This Row],[BMI]]&lt;29.9, "Overweight ", TRUE, "Obesity")</f>
        <v>Obesity</v>
      </c>
      <c r="D134">
        <v>5.65</v>
      </c>
      <c r="E134" t="str" cm="1">
        <f t="array" ref="E134">_xlfn.IFS(medical_exam[[#This Row],[HBA1C]]&lt;5.7, "Normal", medical_exam[[#This Row],[HBA1C]]&lt;6.4, "Prediabetes ", TRUE, "Diabetes")</f>
        <v>Normal</v>
      </c>
      <c r="F134" s="6" t="s">
        <v>2379</v>
      </c>
      <c r="G134" t="s">
        <v>2379</v>
      </c>
      <c r="H134" t="s">
        <v>2379</v>
      </c>
      <c r="I134">
        <v>1</v>
      </c>
      <c r="J134" t="s">
        <v>2381</v>
      </c>
    </row>
    <row r="135" spans="1:10" x14ac:dyDescent="0.3">
      <c r="A135" t="s">
        <v>2238</v>
      </c>
      <c r="B135">
        <v>41.12</v>
      </c>
      <c r="C135" t="str" cm="1">
        <f t="array" ref="C135">_xlfn.IFS(medical_exam[[#This Row],[BMI]]&lt;18.5, "Underweight ", medical_exam[[#This Row],[BMI]]&lt;24.9, "Normal Weight", medical_exam[[#This Row],[BMI]]&lt;29.9, "Overweight ", TRUE, "Obesity")</f>
        <v>Obesity</v>
      </c>
      <c r="D135">
        <v>7.54</v>
      </c>
      <c r="E135" t="str" cm="1">
        <f t="array" ref="E135">_xlfn.IFS(medical_exam[[#This Row],[HBA1C]]&lt;5.7, "Normal", medical_exam[[#This Row],[HBA1C]]&lt;6.4, "Prediabetes ", TRUE, "Diabetes")</f>
        <v>Diabetes</v>
      </c>
      <c r="F135" s="6" t="s">
        <v>2381</v>
      </c>
      <c r="G135" t="s">
        <v>2379</v>
      </c>
      <c r="H135" t="s">
        <v>2379</v>
      </c>
      <c r="I135">
        <v>0</v>
      </c>
      <c r="J135" t="s">
        <v>2381</v>
      </c>
    </row>
    <row r="136" spans="1:10" x14ac:dyDescent="0.3">
      <c r="A136" t="s">
        <v>2237</v>
      </c>
      <c r="B136">
        <v>38.39</v>
      </c>
      <c r="C136" t="str" cm="1">
        <f t="array" ref="C136">_xlfn.IFS(medical_exam[[#This Row],[BMI]]&lt;18.5, "Underweight ", medical_exam[[#This Row],[BMI]]&lt;24.9, "Normal Weight", medical_exam[[#This Row],[BMI]]&lt;29.9, "Overweight ", TRUE, "Obesity")</f>
        <v>Obesity</v>
      </c>
      <c r="D136">
        <v>5.1100000000000003</v>
      </c>
      <c r="E136" t="str" cm="1">
        <f t="array" ref="E136">_xlfn.IFS(medical_exam[[#This Row],[HBA1C]]&lt;5.7, "Normal", medical_exam[[#This Row],[HBA1C]]&lt;6.4, "Prediabetes ", TRUE, "Diabetes")</f>
        <v>Normal</v>
      </c>
      <c r="F136" s="6" t="s">
        <v>2381</v>
      </c>
      <c r="G136" t="s">
        <v>2379</v>
      </c>
      <c r="H136" t="s">
        <v>2379</v>
      </c>
      <c r="I136">
        <v>1</v>
      </c>
      <c r="J136" t="s">
        <v>2381</v>
      </c>
    </row>
    <row r="137" spans="1:10" x14ac:dyDescent="0.3">
      <c r="A137" t="s">
        <v>2236</v>
      </c>
      <c r="B137">
        <v>46.85</v>
      </c>
      <c r="C137" t="str" cm="1">
        <f t="array" ref="C137">_xlfn.IFS(medical_exam[[#This Row],[BMI]]&lt;18.5, "Underweight ", medical_exam[[#This Row],[BMI]]&lt;24.9, "Normal Weight", medical_exam[[#This Row],[BMI]]&lt;29.9, "Overweight ", TRUE, "Obesity")</f>
        <v>Obesity</v>
      </c>
      <c r="D137">
        <v>4.25</v>
      </c>
      <c r="E137" t="str" cm="1">
        <f t="array" ref="E137">_xlfn.IFS(medical_exam[[#This Row],[HBA1C]]&lt;5.7, "Normal", medical_exam[[#This Row],[HBA1C]]&lt;6.4, "Prediabetes ", TRUE, "Diabetes")</f>
        <v>Normal</v>
      </c>
      <c r="F137" s="6" t="s">
        <v>2379</v>
      </c>
      <c r="G137" t="s">
        <v>2379</v>
      </c>
      <c r="H137" t="s">
        <v>2381</v>
      </c>
      <c r="I137">
        <v>1</v>
      </c>
      <c r="J137" t="s">
        <v>2381</v>
      </c>
    </row>
    <row r="138" spans="1:10" x14ac:dyDescent="0.3">
      <c r="A138" t="s">
        <v>2235</v>
      </c>
      <c r="B138">
        <v>42.24</v>
      </c>
      <c r="C138" t="str" cm="1">
        <f t="array" ref="C138">_xlfn.IFS(medical_exam[[#This Row],[BMI]]&lt;18.5, "Underweight ", medical_exam[[#This Row],[BMI]]&lt;24.9, "Normal Weight", medical_exam[[#This Row],[BMI]]&lt;29.9, "Overweight ", TRUE, "Obesity")</f>
        <v>Obesity</v>
      </c>
      <c r="D138">
        <v>5.55</v>
      </c>
      <c r="E138" t="str" cm="1">
        <f t="array" ref="E138">_xlfn.IFS(medical_exam[[#This Row],[HBA1C]]&lt;5.7, "Normal", medical_exam[[#This Row],[HBA1C]]&lt;6.4, "Prediabetes ", TRUE, "Diabetes")</f>
        <v>Normal</v>
      </c>
      <c r="F138" s="6" t="s">
        <v>2379</v>
      </c>
      <c r="G138" t="s">
        <v>2380</v>
      </c>
      <c r="H138" t="s">
        <v>2379</v>
      </c>
      <c r="I138">
        <v>1</v>
      </c>
      <c r="J138" t="s">
        <v>2381</v>
      </c>
    </row>
    <row r="139" spans="1:10" x14ac:dyDescent="0.3">
      <c r="A139" t="s">
        <v>2234</v>
      </c>
      <c r="B139">
        <v>34.39</v>
      </c>
      <c r="C139" t="str" cm="1">
        <f t="array" ref="C139">_xlfn.IFS(medical_exam[[#This Row],[BMI]]&lt;18.5, "Underweight ", medical_exam[[#This Row],[BMI]]&lt;24.9, "Normal Weight", medical_exam[[#This Row],[BMI]]&lt;29.9, "Overweight ", TRUE, "Obesity")</f>
        <v>Obesity</v>
      </c>
      <c r="D139">
        <v>5.78</v>
      </c>
      <c r="E139" t="str" cm="1">
        <f t="array" ref="E139">_xlfn.IFS(medical_exam[[#This Row],[HBA1C]]&lt;5.7, "Normal", medical_exam[[#This Row],[HBA1C]]&lt;6.4, "Prediabetes ", TRUE, "Diabetes")</f>
        <v xml:space="preserve">Prediabetes </v>
      </c>
      <c r="F139" s="6" t="s">
        <v>2379</v>
      </c>
      <c r="G139" t="s">
        <v>2379</v>
      </c>
      <c r="H139" t="s">
        <v>2379</v>
      </c>
      <c r="I139">
        <v>0</v>
      </c>
      <c r="J139" t="s">
        <v>2381</v>
      </c>
    </row>
    <row r="140" spans="1:10" x14ac:dyDescent="0.3">
      <c r="A140" t="s">
        <v>2233</v>
      </c>
      <c r="B140">
        <v>42.89</v>
      </c>
      <c r="C140" t="str" cm="1">
        <f t="array" ref="C140">_xlfn.IFS(medical_exam[[#This Row],[BMI]]&lt;18.5, "Underweight ", medical_exam[[#This Row],[BMI]]&lt;24.9, "Normal Weight", medical_exam[[#This Row],[BMI]]&lt;29.9, "Overweight ", TRUE, "Obesity")</f>
        <v>Obesity</v>
      </c>
      <c r="D140">
        <v>5.28</v>
      </c>
      <c r="E140" t="str" cm="1">
        <f t="array" ref="E140">_xlfn.IFS(medical_exam[[#This Row],[HBA1C]]&lt;5.7, "Normal", medical_exam[[#This Row],[HBA1C]]&lt;6.4, "Prediabetes ", TRUE, "Diabetes")</f>
        <v>Normal</v>
      </c>
      <c r="F140" s="6" t="s">
        <v>2381</v>
      </c>
      <c r="G140" t="s">
        <v>2379</v>
      </c>
      <c r="H140" t="s">
        <v>2379</v>
      </c>
      <c r="I140">
        <v>0</v>
      </c>
      <c r="J140" t="s">
        <v>2381</v>
      </c>
    </row>
    <row r="141" spans="1:10" x14ac:dyDescent="0.3">
      <c r="A141" t="s">
        <v>2232</v>
      </c>
      <c r="B141">
        <v>36.299999999999997</v>
      </c>
      <c r="C141" t="str" cm="1">
        <f t="array" ref="C141">_xlfn.IFS(medical_exam[[#This Row],[BMI]]&lt;18.5, "Underweight ", medical_exam[[#This Row],[BMI]]&lt;24.9, "Normal Weight", medical_exam[[#This Row],[BMI]]&lt;29.9, "Overweight ", TRUE, "Obesity")</f>
        <v>Obesity</v>
      </c>
      <c r="D141">
        <v>5.39</v>
      </c>
      <c r="E141" t="str" cm="1">
        <f t="array" ref="E141">_xlfn.IFS(medical_exam[[#This Row],[HBA1C]]&lt;5.7, "Normal", medical_exam[[#This Row],[HBA1C]]&lt;6.4, "Prediabetes ", TRUE, "Diabetes")</f>
        <v>Normal</v>
      </c>
      <c r="F141" s="6" t="s">
        <v>2379</v>
      </c>
      <c r="G141" t="s">
        <v>2379</v>
      </c>
      <c r="H141" t="s">
        <v>2379</v>
      </c>
      <c r="I141">
        <v>0</v>
      </c>
      <c r="J141" t="s">
        <v>2381</v>
      </c>
    </row>
    <row r="142" spans="1:10" x14ac:dyDescent="0.3">
      <c r="A142" t="s">
        <v>2231</v>
      </c>
      <c r="B142">
        <v>35.200000000000003</v>
      </c>
      <c r="C142" t="str" cm="1">
        <f t="array" ref="C142">_xlfn.IFS(medical_exam[[#This Row],[BMI]]&lt;18.5, "Underweight ", medical_exam[[#This Row],[BMI]]&lt;24.9, "Normal Weight", medical_exam[[#This Row],[BMI]]&lt;29.9, "Overweight ", TRUE, "Obesity")</f>
        <v>Obesity</v>
      </c>
      <c r="D142">
        <v>8.01</v>
      </c>
      <c r="E142" t="str" cm="1">
        <f t="array" ref="E142">_xlfn.IFS(medical_exam[[#This Row],[HBA1C]]&lt;5.7, "Normal", medical_exam[[#This Row],[HBA1C]]&lt;6.4, "Prediabetes ", TRUE, "Diabetes")</f>
        <v>Diabetes</v>
      </c>
      <c r="F142" s="6" t="s">
        <v>2381</v>
      </c>
      <c r="G142" t="s">
        <v>2379</v>
      </c>
      <c r="H142" t="s">
        <v>2379</v>
      </c>
      <c r="I142">
        <v>1</v>
      </c>
      <c r="J142" t="s">
        <v>2381</v>
      </c>
    </row>
    <row r="143" spans="1:10" x14ac:dyDescent="0.3">
      <c r="A143" t="s">
        <v>2230</v>
      </c>
      <c r="B143">
        <v>53.62</v>
      </c>
      <c r="C143" t="str" cm="1">
        <f t="array" ref="C143">_xlfn.IFS(medical_exam[[#This Row],[BMI]]&lt;18.5, "Underweight ", medical_exam[[#This Row],[BMI]]&lt;24.9, "Normal Weight", medical_exam[[#This Row],[BMI]]&lt;29.9, "Overweight ", TRUE, "Obesity")</f>
        <v>Obesity</v>
      </c>
      <c r="D143">
        <v>5.21</v>
      </c>
      <c r="E143" t="str" cm="1">
        <f t="array" ref="E143">_xlfn.IFS(medical_exam[[#This Row],[HBA1C]]&lt;5.7, "Normal", medical_exam[[#This Row],[HBA1C]]&lt;6.4, "Prediabetes ", TRUE, "Diabetes")</f>
        <v>Normal</v>
      </c>
      <c r="F143" s="6" t="s">
        <v>2379</v>
      </c>
      <c r="G143" t="s">
        <v>2379</v>
      </c>
      <c r="H143" t="s">
        <v>2379</v>
      </c>
      <c r="I143">
        <v>0</v>
      </c>
      <c r="J143" t="s">
        <v>2381</v>
      </c>
    </row>
    <row r="144" spans="1:10" x14ac:dyDescent="0.3">
      <c r="A144" t="s">
        <v>2229</v>
      </c>
      <c r="B144">
        <v>36.67</v>
      </c>
      <c r="C144" t="str" cm="1">
        <f t="array" ref="C144">_xlfn.IFS(medical_exam[[#This Row],[BMI]]&lt;18.5, "Underweight ", medical_exam[[#This Row],[BMI]]&lt;24.9, "Normal Weight", medical_exam[[#This Row],[BMI]]&lt;29.9, "Overweight ", TRUE, "Obesity")</f>
        <v>Obesity</v>
      </c>
      <c r="D144">
        <v>6.27</v>
      </c>
      <c r="E144" t="str" cm="1">
        <f t="array" ref="E144">_xlfn.IFS(medical_exam[[#This Row],[HBA1C]]&lt;5.7, "Normal", medical_exam[[#This Row],[HBA1C]]&lt;6.4, "Prediabetes ", TRUE, "Diabetes")</f>
        <v xml:space="preserve">Prediabetes </v>
      </c>
      <c r="F144" s="6" t="s">
        <v>2379</v>
      </c>
      <c r="G144" t="s">
        <v>2379</v>
      </c>
      <c r="H144" t="s">
        <v>2379</v>
      </c>
      <c r="I144">
        <v>0</v>
      </c>
      <c r="J144" t="s">
        <v>2381</v>
      </c>
    </row>
    <row r="145" spans="1:10" x14ac:dyDescent="0.3">
      <c r="A145" t="s">
        <v>2228</v>
      </c>
      <c r="B145">
        <v>33.4</v>
      </c>
      <c r="C145" t="str" cm="1">
        <f t="array" ref="C145">_xlfn.IFS(medical_exam[[#This Row],[BMI]]&lt;18.5, "Underweight ", medical_exam[[#This Row],[BMI]]&lt;24.9, "Normal Weight", medical_exam[[#This Row],[BMI]]&lt;29.9, "Overweight ", TRUE, "Obesity")</f>
        <v>Obesity</v>
      </c>
      <c r="D145">
        <v>10.73</v>
      </c>
      <c r="E145" t="str" cm="1">
        <f t="array" ref="E145">_xlfn.IFS(medical_exam[[#This Row],[HBA1C]]&lt;5.7, "Normal", medical_exam[[#This Row],[HBA1C]]&lt;6.4, "Prediabetes ", TRUE, "Diabetes")</f>
        <v>Diabetes</v>
      </c>
      <c r="F145" s="6" t="s">
        <v>2381</v>
      </c>
      <c r="G145" t="s">
        <v>2379</v>
      </c>
      <c r="H145" t="s">
        <v>2379</v>
      </c>
      <c r="I145">
        <v>1</v>
      </c>
      <c r="J145" t="s">
        <v>2381</v>
      </c>
    </row>
    <row r="146" spans="1:10" x14ac:dyDescent="0.3">
      <c r="A146" t="s">
        <v>2227</v>
      </c>
      <c r="B146">
        <v>42.71</v>
      </c>
      <c r="C146" t="str" cm="1">
        <f t="array" ref="C146">_xlfn.IFS(medical_exam[[#This Row],[BMI]]&lt;18.5, "Underweight ", medical_exam[[#This Row],[BMI]]&lt;24.9, "Normal Weight", medical_exam[[#This Row],[BMI]]&lt;29.9, "Overweight ", TRUE, "Obesity")</f>
        <v>Obesity</v>
      </c>
      <c r="D146">
        <v>10.52</v>
      </c>
      <c r="E146" t="str" cm="1">
        <f t="array" ref="E146">_xlfn.IFS(medical_exam[[#This Row],[HBA1C]]&lt;5.7, "Normal", medical_exam[[#This Row],[HBA1C]]&lt;6.4, "Prediabetes ", TRUE, "Diabetes")</f>
        <v>Diabetes</v>
      </c>
      <c r="F146" s="6" t="s">
        <v>2379</v>
      </c>
      <c r="G146" t="s">
        <v>2379</v>
      </c>
      <c r="H146" t="s">
        <v>2379</v>
      </c>
      <c r="I146">
        <v>0</v>
      </c>
      <c r="J146" t="s">
        <v>2381</v>
      </c>
    </row>
    <row r="147" spans="1:10" x14ac:dyDescent="0.3">
      <c r="A147" t="s">
        <v>2226</v>
      </c>
      <c r="B147">
        <v>41.52</v>
      </c>
      <c r="C147" t="str" cm="1">
        <f t="array" ref="C147">_xlfn.IFS(medical_exam[[#This Row],[BMI]]&lt;18.5, "Underweight ", medical_exam[[#This Row],[BMI]]&lt;24.9, "Normal Weight", medical_exam[[#This Row],[BMI]]&lt;29.9, "Overweight ", TRUE, "Obesity")</f>
        <v>Obesity</v>
      </c>
      <c r="D147">
        <v>11.82</v>
      </c>
      <c r="E147" t="str" cm="1">
        <f t="array" ref="E147">_xlfn.IFS(medical_exam[[#This Row],[HBA1C]]&lt;5.7, "Normal", medical_exam[[#This Row],[HBA1C]]&lt;6.4, "Prediabetes ", TRUE, "Diabetes")</f>
        <v>Diabetes</v>
      </c>
      <c r="F147" s="6" t="s">
        <v>2381</v>
      </c>
      <c r="G147" t="s">
        <v>2379</v>
      </c>
      <c r="H147" t="s">
        <v>2379</v>
      </c>
      <c r="I147">
        <v>2</v>
      </c>
      <c r="J147" t="s">
        <v>2381</v>
      </c>
    </row>
    <row r="148" spans="1:10" x14ac:dyDescent="0.3">
      <c r="A148" t="s">
        <v>2225</v>
      </c>
      <c r="B148">
        <v>39.4</v>
      </c>
      <c r="C148" t="str" cm="1">
        <f t="array" ref="C148">_xlfn.IFS(medical_exam[[#This Row],[BMI]]&lt;18.5, "Underweight ", medical_exam[[#This Row],[BMI]]&lt;24.9, "Normal Weight", medical_exam[[#This Row],[BMI]]&lt;29.9, "Overweight ", TRUE, "Obesity")</f>
        <v>Obesity</v>
      </c>
      <c r="D148">
        <v>6.76</v>
      </c>
      <c r="E148" t="str" cm="1">
        <f t="array" ref="E148">_xlfn.IFS(medical_exam[[#This Row],[HBA1C]]&lt;5.7, "Normal", medical_exam[[#This Row],[HBA1C]]&lt;6.4, "Prediabetes ", TRUE, "Diabetes")</f>
        <v>Diabetes</v>
      </c>
      <c r="F148" s="6" t="s">
        <v>2379</v>
      </c>
      <c r="G148" t="s">
        <v>2379</v>
      </c>
      <c r="H148" t="s">
        <v>2379</v>
      </c>
      <c r="I148">
        <v>0</v>
      </c>
      <c r="J148" t="s">
        <v>2381</v>
      </c>
    </row>
    <row r="149" spans="1:10" x14ac:dyDescent="0.3">
      <c r="A149" t="s">
        <v>2224</v>
      </c>
      <c r="B149">
        <v>46.45</v>
      </c>
      <c r="C149" t="str" cm="1">
        <f t="array" ref="C149">_xlfn.IFS(medical_exam[[#This Row],[BMI]]&lt;18.5, "Underweight ", medical_exam[[#This Row],[BMI]]&lt;24.9, "Normal Weight", medical_exam[[#This Row],[BMI]]&lt;29.9, "Overweight ", TRUE, "Obesity")</f>
        <v>Obesity</v>
      </c>
      <c r="D149">
        <v>5.62</v>
      </c>
      <c r="E149" t="str" cm="1">
        <f t="array" ref="E149">_xlfn.IFS(medical_exam[[#This Row],[HBA1C]]&lt;5.7, "Normal", medical_exam[[#This Row],[HBA1C]]&lt;6.4, "Prediabetes ", TRUE, "Diabetes")</f>
        <v>Normal</v>
      </c>
      <c r="F149" s="6" t="s">
        <v>2379</v>
      </c>
      <c r="G149" t="s">
        <v>2379</v>
      </c>
      <c r="H149" t="s">
        <v>2379</v>
      </c>
      <c r="I149">
        <v>0</v>
      </c>
      <c r="J149" t="s">
        <v>2381</v>
      </c>
    </row>
    <row r="150" spans="1:10" x14ac:dyDescent="0.3">
      <c r="A150" t="s">
        <v>2223</v>
      </c>
      <c r="B150">
        <v>35.75</v>
      </c>
      <c r="C150" t="str" cm="1">
        <f t="array" ref="C150">_xlfn.IFS(medical_exam[[#This Row],[BMI]]&lt;18.5, "Underweight ", medical_exam[[#This Row],[BMI]]&lt;24.9, "Normal Weight", medical_exam[[#This Row],[BMI]]&lt;29.9, "Overweight ", TRUE, "Obesity")</f>
        <v>Obesity</v>
      </c>
      <c r="D150">
        <v>4.1900000000000004</v>
      </c>
      <c r="E150" t="str" cm="1">
        <f t="array" ref="E150">_xlfn.IFS(medical_exam[[#This Row],[HBA1C]]&lt;5.7, "Normal", medical_exam[[#This Row],[HBA1C]]&lt;6.4, "Prediabetes ", TRUE, "Diabetes")</f>
        <v>Normal</v>
      </c>
      <c r="F150" s="6" t="s">
        <v>2379</v>
      </c>
      <c r="G150" t="s">
        <v>2379</v>
      </c>
      <c r="H150" t="s">
        <v>2379</v>
      </c>
      <c r="I150">
        <v>0</v>
      </c>
      <c r="J150" t="s">
        <v>2381</v>
      </c>
    </row>
    <row r="151" spans="1:10" x14ac:dyDescent="0.3">
      <c r="A151" t="s">
        <v>2222</v>
      </c>
      <c r="B151">
        <v>26.07</v>
      </c>
      <c r="C151" t="str" cm="1">
        <f t="array" ref="C151">_xlfn.IFS(medical_exam[[#This Row],[BMI]]&lt;18.5, "Underweight ", medical_exam[[#This Row],[BMI]]&lt;24.9, "Normal Weight", medical_exam[[#This Row],[BMI]]&lt;29.9, "Overweight ", TRUE, "Obesity")</f>
        <v xml:space="preserve">Overweight </v>
      </c>
      <c r="D151">
        <v>5.32</v>
      </c>
      <c r="E151" t="str" cm="1">
        <f t="array" ref="E151">_xlfn.IFS(medical_exam[[#This Row],[HBA1C]]&lt;5.7, "Normal", medical_exam[[#This Row],[HBA1C]]&lt;6.4, "Prediabetes ", TRUE, "Diabetes")</f>
        <v>Normal</v>
      </c>
      <c r="F151" s="6" t="s">
        <v>2379</v>
      </c>
      <c r="G151" t="s">
        <v>2379</v>
      </c>
      <c r="H151" t="s">
        <v>2379</v>
      </c>
      <c r="I151">
        <v>0</v>
      </c>
      <c r="J151" t="s">
        <v>2381</v>
      </c>
    </row>
    <row r="152" spans="1:10" x14ac:dyDescent="0.3">
      <c r="A152" t="s">
        <v>2221</v>
      </c>
      <c r="B152">
        <v>36.54</v>
      </c>
      <c r="C152" t="str" cm="1">
        <f t="array" ref="C152">_xlfn.IFS(medical_exam[[#This Row],[BMI]]&lt;18.5, "Underweight ", medical_exam[[#This Row],[BMI]]&lt;24.9, "Normal Weight", medical_exam[[#This Row],[BMI]]&lt;29.9, "Overweight ", TRUE, "Obesity")</f>
        <v>Obesity</v>
      </c>
      <c r="D152">
        <v>4.46</v>
      </c>
      <c r="E152" t="str" cm="1">
        <f t="array" ref="E152">_xlfn.IFS(medical_exam[[#This Row],[HBA1C]]&lt;5.7, "Normal", medical_exam[[#This Row],[HBA1C]]&lt;6.4, "Prediabetes ", TRUE, "Diabetes")</f>
        <v>Normal</v>
      </c>
      <c r="F152" s="6" t="s">
        <v>2381</v>
      </c>
      <c r="G152" t="s">
        <v>2379</v>
      </c>
      <c r="H152" t="s">
        <v>2379</v>
      </c>
      <c r="I152">
        <v>1</v>
      </c>
      <c r="J152" t="s">
        <v>2381</v>
      </c>
    </row>
    <row r="153" spans="1:10" x14ac:dyDescent="0.3">
      <c r="A153" t="s">
        <v>2220</v>
      </c>
      <c r="B153">
        <v>51.64</v>
      </c>
      <c r="C153" t="str" cm="1">
        <f t="array" ref="C153">_xlfn.IFS(medical_exam[[#This Row],[BMI]]&lt;18.5, "Underweight ", medical_exam[[#This Row],[BMI]]&lt;24.9, "Normal Weight", medical_exam[[#This Row],[BMI]]&lt;29.9, "Overweight ", TRUE, "Obesity")</f>
        <v>Obesity</v>
      </c>
      <c r="D153">
        <v>5.65</v>
      </c>
      <c r="E153" t="str" cm="1">
        <f t="array" ref="E153">_xlfn.IFS(medical_exam[[#This Row],[HBA1C]]&lt;5.7, "Normal", medical_exam[[#This Row],[HBA1C]]&lt;6.4, "Prediabetes ", TRUE, "Diabetes")</f>
        <v>Normal</v>
      </c>
      <c r="F153" s="6" t="s">
        <v>2379</v>
      </c>
      <c r="G153" t="s">
        <v>2379</v>
      </c>
      <c r="H153" t="s">
        <v>2379</v>
      </c>
      <c r="I153">
        <v>0</v>
      </c>
      <c r="J153" t="s">
        <v>2381</v>
      </c>
    </row>
    <row r="154" spans="1:10" x14ac:dyDescent="0.3">
      <c r="A154" t="s">
        <v>2219</v>
      </c>
      <c r="B154">
        <v>42.83</v>
      </c>
      <c r="C154" t="str" cm="1">
        <f t="array" ref="C154">_xlfn.IFS(medical_exam[[#This Row],[BMI]]&lt;18.5, "Underweight ", medical_exam[[#This Row],[BMI]]&lt;24.9, "Normal Weight", medical_exam[[#This Row],[BMI]]&lt;29.9, "Overweight ", TRUE, "Obesity")</f>
        <v>Obesity</v>
      </c>
      <c r="D154">
        <v>6.04</v>
      </c>
      <c r="E154" t="str" cm="1">
        <f t="array" ref="E154">_xlfn.IFS(medical_exam[[#This Row],[HBA1C]]&lt;5.7, "Normal", medical_exam[[#This Row],[HBA1C]]&lt;6.4, "Prediabetes ", TRUE, "Diabetes")</f>
        <v xml:space="preserve">Prediabetes </v>
      </c>
      <c r="F154" s="6" t="s">
        <v>2379</v>
      </c>
      <c r="G154" t="s">
        <v>2379</v>
      </c>
      <c r="H154" t="s">
        <v>2379</v>
      </c>
      <c r="I154">
        <v>2</v>
      </c>
      <c r="J154" t="s">
        <v>2381</v>
      </c>
    </row>
    <row r="155" spans="1:10" x14ac:dyDescent="0.3">
      <c r="A155" t="s">
        <v>2218</v>
      </c>
      <c r="B155">
        <v>40.15</v>
      </c>
      <c r="C155" t="str" cm="1">
        <f t="array" ref="C155">_xlfn.IFS(medical_exam[[#This Row],[BMI]]&lt;18.5, "Underweight ", medical_exam[[#This Row],[BMI]]&lt;24.9, "Normal Weight", medical_exam[[#This Row],[BMI]]&lt;29.9, "Overweight ", TRUE, "Obesity")</f>
        <v>Obesity</v>
      </c>
      <c r="D155">
        <v>5.76</v>
      </c>
      <c r="E155" t="str" cm="1">
        <f t="array" ref="E155">_xlfn.IFS(medical_exam[[#This Row],[HBA1C]]&lt;5.7, "Normal", medical_exam[[#This Row],[HBA1C]]&lt;6.4, "Prediabetes ", TRUE, "Diabetes")</f>
        <v xml:space="preserve">Prediabetes </v>
      </c>
      <c r="F155" s="6" t="s">
        <v>2379</v>
      </c>
      <c r="G155" t="s">
        <v>2379</v>
      </c>
      <c r="H155" t="s">
        <v>2379</v>
      </c>
      <c r="I155">
        <v>1</v>
      </c>
      <c r="J155" t="s">
        <v>2381</v>
      </c>
    </row>
    <row r="156" spans="1:10" x14ac:dyDescent="0.3">
      <c r="A156" t="s">
        <v>2217</v>
      </c>
      <c r="B156">
        <v>27.8</v>
      </c>
      <c r="C156" t="str" cm="1">
        <f t="array" ref="C156">_xlfn.IFS(medical_exam[[#This Row],[BMI]]&lt;18.5, "Underweight ", medical_exam[[#This Row],[BMI]]&lt;24.9, "Normal Weight", medical_exam[[#This Row],[BMI]]&lt;29.9, "Overweight ", TRUE, "Obesity")</f>
        <v xml:space="preserve">Overweight </v>
      </c>
      <c r="D156">
        <v>4.3600000000000003</v>
      </c>
      <c r="E156" t="str" cm="1">
        <f t="array" ref="E156">_xlfn.IFS(medical_exam[[#This Row],[HBA1C]]&lt;5.7, "Normal", medical_exam[[#This Row],[HBA1C]]&lt;6.4, "Prediabetes ", TRUE, "Diabetes")</f>
        <v>Normal</v>
      </c>
      <c r="F156" s="6" t="s">
        <v>2379</v>
      </c>
      <c r="G156" t="s">
        <v>2379</v>
      </c>
      <c r="H156" t="s">
        <v>2381</v>
      </c>
      <c r="I156">
        <v>1</v>
      </c>
      <c r="J156" t="s">
        <v>2381</v>
      </c>
    </row>
    <row r="157" spans="1:10" x14ac:dyDescent="0.3">
      <c r="A157" t="s">
        <v>2216</v>
      </c>
      <c r="B157">
        <v>45.81</v>
      </c>
      <c r="C157" t="str" cm="1">
        <f t="array" ref="C157">_xlfn.IFS(medical_exam[[#This Row],[BMI]]&lt;18.5, "Underweight ", medical_exam[[#This Row],[BMI]]&lt;24.9, "Normal Weight", medical_exam[[#This Row],[BMI]]&lt;29.9, "Overweight ", TRUE, "Obesity")</f>
        <v>Obesity</v>
      </c>
      <c r="D157">
        <v>4.76</v>
      </c>
      <c r="E157" t="str" cm="1">
        <f t="array" ref="E157">_xlfn.IFS(medical_exam[[#This Row],[HBA1C]]&lt;5.7, "Normal", medical_exam[[#This Row],[HBA1C]]&lt;6.4, "Prediabetes ", TRUE, "Diabetes")</f>
        <v>Normal</v>
      </c>
      <c r="F157" s="6" t="s">
        <v>2381</v>
      </c>
      <c r="G157" t="s">
        <v>2379</v>
      </c>
      <c r="H157" t="s">
        <v>2381</v>
      </c>
      <c r="I157">
        <v>1</v>
      </c>
      <c r="J157" t="s">
        <v>2381</v>
      </c>
    </row>
    <row r="158" spans="1:10" x14ac:dyDescent="0.3">
      <c r="A158" t="s">
        <v>2215</v>
      </c>
      <c r="B158">
        <v>34.43</v>
      </c>
      <c r="C158" t="str" cm="1">
        <f t="array" ref="C158">_xlfn.IFS(medical_exam[[#This Row],[BMI]]&lt;18.5, "Underweight ", medical_exam[[#This Row],[BMI]]&lt;24.9, "Normal Weight", medical_exam[[#This Row],[BMI]]&lt;29.9, "Overweight ", TRUE, "Obesity")</f>
        <v>Obesity</v>
      </c>
      <c r="D158">
        <v>10.82</v>
      </c>
      <c r="E158" t="str" cm="1">
        <f t="array" ref="E158">_xlfn.IFS(medical_exam[[#This Row],[HBA1C]]&lt;5.7, "Normal", medical_exam[[#This Row],[HBA1C]]&lt;6.4, "Prediabetes ", TRUE, "Diabetes")</f>
        <v>Diabetes</v>
      </c>
      <c r="F158" s="6" t="s">
        <v>2381</v>
      </c>
      <c r="G158" t="s">
        <v>2379</v>
      </c>
      <c r="H158" t="s">
        <v>2379</v>
      </c>
      <c r="I158">
        <v>1</v>
      </c>
      <c r="J158" t="s">
        <v>2381</v>
      </c>
    </row>
    <row r="159" spans="1:10" x14ac:dyDescent="0.3">
      <c r="A159" t="s">
        <v>2214</v>
      </c>
      <c r="B159">
        <v>41.33</v>
      </c>
      <c r="C159" t="str" cm="1">
        <f t="array" ref="C159">_xlfn.IFS(medical_exam[[#This Row],[BMI]]&lt;18.5, "Underweight ", medical_exam[[#This Row],[BMI]]&lt;24.9, "Normal Weight", medical_exam[[#This Row],[BMI]]&lt;29.9, "Overweight ", TRUE, "Obesity")</f>
        <v>Obesity</v>
      </c>
      <c r="D159">
        <v>4.01</v>
      </c>
      <c r="E159" t="str" cm="1">
        <f t="array" ref="E159">_xlfn.IFS(medical_exam[[#This Row],[HBA1C]]&lt;5.7, "Normal", medical_exam[[#This Row],[HBA1C]]&lt;6.4, "Prediabetes ", TRUE, "Diabetes")</f>
        <v>Normal</v>
      </c>
      <c r="F159" s="6" t="s">
        <v>2381</v>
      </c>
      <c r="G159" t="s">
        <v>2379</v>
      </c>
      <c r="H159" t="s">
        <v>2379</v>
      </c>
      <c r="I159">
        <v>0</v>
      </c>
      <c r="J159" t="s">
        <v>2381</v>
      </c>
    </row>
    <row r="160" spans="1:10" x14ac:dyDescent="0.3">
      <c r="A160" t="s">
        <v>2213</v>
      </c>
      <c r="B160">
        <v>31.92</v>
      </c>
      <c r="C160" t="str" cm="1">
        <f t="array" ref="C160">_xlfn.IFS(medical_exam[[#This Row],[BMI]]&lt;18.5, "Underweight ", medical_exam[[#This Row],[BMI]]&lt;24.9, "Normal Weight", medical_exam[[#This Row],[BMI]]&lt;29.9, "Overweight ", TRUE, "Obesity")</f>
        <v>Obesity</v>
      </c>
      <c r="D160">
        <v>5.12</v>
      </c>
      <c r="E160" t="str" cm="1">
        <f t="array" ref="E160">_xlfn.IFS(medical_exam[[#This Row],[HBA1C]]&lt;5.7, "Normal", medical_exam[[#This Row],[HBA1C]]&lt;6.4, "Prediabetes ", TRUE, "Diabetes")</f>
        <v>Normal</v>
      </c>
      <c r="F160" s="6" t="s">
        <v>2381</v>
      </c>
      <c r="G160" t="s">
        <v>2379</v>
      </c>
      <c r="H160" t="s">
        <v>2379</v>
      </c>
      <c r="I160">
        <v>1</v>
      </c>
      <c r="J160" t="s">
        <v>2381</v>
      </c>
    </row>
    <row r="161" spans="1:10" x14ac:dyDescent="0.3">
      <c r="A161" t="s">
        <v>2212</v>
      </c>
      <c r="B161">
        <v>39.799999999999997</v>
      </c>
      <c r="C161" t="str" cm="1">
        <f t="array" ref="C161">_xlfn.IFS(medical_exam[[#This Row],[BMI]]&lt;18.5, "Underweight ", medical_exam[[#This Row],[BMI]]&lt;24.9, "Normal Weight", medical_exam[[#This Row],[BMI]]&lt;29.9, "Overweight ", TRUE, "Obesity")</f>
        <v>Obesity</v>
      </c>
      <c r="D161">
        <v>10.54</v>
      </c>
      <c r="E161" t="str" cm="1">
        <f t="array" ref="E161">_xlfn.IFS(medical_exam[[#This Row],[HBA1C]]&lt;5.7, "Normal", medical_exam[[#This Row],[HBA1C]]&lt;6.4, "Prediabetes ", TRUE, "Diabetes")</f>
        <v>Diabetes</v>
      </c>
      <c r="F161" s="6" t="s">
        <v>2381</v>
      </c>
      <c r="G161" t="s">
        <v>2379</v>
      </c>
      <c r="H161" t="s">
        <v>2379</v>
      </c>
      <c r="I161">
        <v>2</v>
      </c>
      <c r="J161" t="s">
        <v>2381</v>
      </c>
    </row>
    <row r="162" spans="1:10" x14ac:dyDescent="0.3">
      <c r="A162" t="s">
        <v>2211</v>
      </c>
      <c r="B162">
        <v>42.82</v>
      </c>
      <c r="C162" t="str" cm="1">
        <f t="array" ref="C162">_xlfn.IFS(medical_exam[[#This Row],[BMI]]&lt;18.5, "Underweight ", medical_exam[[#This Row],[BMI]]&lt;24.9, "Normal Weight", medical_exam[[#This Row],[BMI]]&lt;29.9, "Overweight ", TRUE, "Obesity")</f>
        <v>Obesity</v>
      </c>
      <c r="D162">
        <v>4.21</v>
      </c>
      <c r="E162" t="str" cm="1">
        <f t="array" ref="E162">_xlfn.IFS(medical_exam[[#This Row],[HBA1C]]&lt;5.7, "Normal", medical_exam[[#This Row],[HBA1C]]&lt;6.4, "Prediabetes ", TRUE, "Diabetes")</f>
        <v>Normal</v>
      </c>
      <c r="F162" s="6" t="s">
        <v>2379</v>
      </c>
      <c r="G162" t="s">
        <v>2379</v>
      </c>
      <c r="H162" t="s">
        <v>2379</v>
      </c>
      <c r="I162">
        <v>0</v>
      </c>
      <c r="J162" t="s">
        <v>2381</v>
      </c>
    </row>
    <row r="163" spans="1:10" x14ac:dyDescent="0.3">
      <c r="A163" t="s">
        <v>2210</v>
      </c>
      <c r="B163">
        <v>33.630000000000003</v>
      </c>
      <c r="C163" t="str" cm="1">
        <f t="array" ref="C163">_xlfn.IFS(medical_exam[[#This Row],[BMI]]&lt;18.5, "Underweight ", medical_exam[[#This Row],[BMI]]&lt;24.9, "Normal Weight", medical_exam[[#This Row],[BMI]]&lt;29.9, "Overweight ", TRUE, "Obesity")</f>
        <v>Obesity</v>
      </c>
      <c r="D163">
        <v>5.42</v>
      </c>
      <c r="E163" t="str" cm="1">
        <f t="array" ref="E163">_xlfn.IFS(medical_exam[[#This Row],[HBA1C]]&lt;5.7, "Normal", medical_exam[[#This Row],[HBA1C]]&lt;6.4, "Prediabetes ", TRUE, "Diabetes")</f>
        <v>Normal</v>
      </c>
      <c r="F163" s="6" t="s">
        <v>2379</v>
      </c>
      <c r="G163" t="s">
        <v>2379</v>
      </c>
      <c r="H163" t="s">
        <v>2379</v>
      </c>
      <c r="I163">
        <v>0</v>
      </c>
      <c r="J163" t="s">
        <v>2381</v>
      </c>
    </row>
    <row r="164" spans="1:10" x14ac:dyDescent="0.3">
      <c r="A164" t="s">
        <v>2209</v>
      </c>
      <c r="B164">
        <v>37.07</v>
      </c>
      <c r="C164" t="str" cm="1">
        <f t="array" ref="C164">_xlfn.IFS(medical_exam[[#This Row],[BMI]]&lt;18.5, "Underweight ", medical_exam[[#This Row],[BMI]]&lt;24.9, "Normal Weight", medical_exam[[#This Row],[BMI]]&lt;29.9, "Overweight ", TRUE, "Obesity")</f>
        <v>Obesity</v>
      </c>
      <c r="D164">
        <v>4.28</v>
      </c>
      <c r="E164" t="str" cm="1">
        <f t="array" ref="E164">_xlfn.IFS(medical_exam[[#This Row],[HBA1C]]&lt;5.7, "Normal", medical_exam[[#This Row],[HBA1C]]&lt;6.4, "Prediabetes ", TRUE, "Diabetes")</f>
        <v>Normal</v>
      </c>
      <c r="F164" s="6" t="s">
        <v>2379</v>
      </c>
      <c r="G164" t="s">
        <v>2380</v>
      </c>
      <c r="H164" t="s">
        <v>2379</v>
      </c>
      <c r="I164">
        <v>1</v>
      </c>
      <c r="J164" t="s">
        <v>2381</v>
      </c>
    </row>
    <row r="165" spans="1:10" x14ac:dyDescent="0.3">
      <c r="A165" t="s">
        <v>2208</v>
      </c>
      <c r="B165">
        <v>35.625</v>
      </c>
      <c r="C165" t="str" cm="1">
        <f t="array" ref="C165">_xlfn.IFS(medical_exam[[#This Row],[BMI]]&lt;18.5, "Underweight ", medical_exam[[#This Row],[BMI]]&lt;24.9, "Normal Weight", medical_exam[[#This Row],[BMI]]&lt;29.9, "Overweight ", TRUE, "Obesity")</f>
        <v>Obesity</v>
      </c>
      <c r="D165">
        <v>8.9</v>
      </c>
      <c r="E165" t="str" cm="1">
        <f t="array" ref="E165">_xlfn.IFS(medical_exam[[#This Row],[HBA1C]]&lt;5.7, "Normal", medical_exam[[#This Row],[HBA1C]]&lt;6.4, "Prediabetes ", TRUE, "Diabetes")</f>
        <v>Diabetes</v>
      </c>
      <c r="F165" s="6" t="s">
        <v>2379</v>
      </c>
      <c r="G165" t="s">
        <v>2379</v>
      </c>
      <c r="H165" t="s">
        <v>2379</v>
      </c>
      <c r="I165">
        <v>0</v>
      </c>
      <c r="J165" t="s">
        <v>2381</v>
      </c>
    </row>
    <row r="166" spans="1:10" x14ac:dyDescent="0.3">
      <c r="A166" t="s">
        <v>2207</v>
      </c>
      <c r="B166">
        <v>42.69</v>
      </c>
      <c r="C166" t="str" cm="1">
        <f t="array" ref="C166">_xlfn.IFS(medical_exam[[#This Row],[BMI]]&lt;18.5, "Underweight ", medical_exam[[#This Row],[BMI]]&lt;24.9, "Normal Weight", medical_exam[[#This Row],[BMI]]&lt;29.9, "Overweight ", TRUE, "Obesity")</f>
        <v>Obesity</v>
      </c>
      <c r="D166">
        <v>4.8899999999999997</v>
      </c>
      <c r="E166" t="str" cm="1">
        <f t="array" ref="E166">_xlfn.IFS(medical_exam[[#This Row],[HBA1C]]&lt;5.7, "Normal", medical_exam[[#This Row],[HBA1C]]&lt;6.4, "Prediabetes ", TRUE, "Diabetes")</f>
        <v>Normal</v>
      </c>
      <c r="F166" s="6" t="s">
        <v>2379</v>
      </c>
      <c r="G166" t="s">
        <v>2379</v>
      </c>
      <c r="H166" t="s">
        <v>2381</v>
      </c>
      <c r="I166">
        <v>1</v>
      </c>
      <c r="J166" t="s">
        <v>2381</v>
      </c>
    </row>
    <row r="167" spans="1:10" x14ac:dyDescent="0.3">
      <c r="A167" t="s">
        <v>2206</v>
      </c>
      <c r="B167">
        <v>37.869999999999997</v>
      </c>
      <c r="C167" t="str" cm="1">
        <f t="array" ref="C167">_xlfn.IFS(medical_exam[[#This Row],[BMI]]&lt;18.5, "Underweight ", medical_exam[[#This Row],[BMI]]&lt;24.9, "Normal Weight", medical_exam[[#This Row],[BMI]]&lt;29.9, "Overweight ", TRUE, "Obesity")</f>
        <v>Obesity</v>
      </c>
      <c r="D167">
        <v>4.29</v>
      </c>
      <c r="E167" t="str" cm="1">
        <f t="array" ref="E167">_xlfn.IFS(medical_exam[[#This Row],[HBA1C]]&lt;5.7, "Normal", medical_exam[[#This Row],[HBA1C]]&lt;6.4, "Prediabetes ", TRUE, "Diabetes")</f>
        <v>Normal</v>
      </c>
      <c r="F167" s="6" t="s">
        <v>2381</v>
      </c>
      <c r="G167" t="s">
        <v>2379</v>
      </c>
      <c r="H167" t="s">
        <v>2381</v>
      </c>
      <c r="I167">
        <v>1</v>
      </c>
      <c r="J167" t="s">
        <v>2381</v>
      </c>
    </row>
    <row r="168" spans="1:10" x14ac:dyDescent="0.3">
      <c r="A168" t="s">
        <v>2205</v>
      </c>
      <c r="B168">
        <v>40.61</v>
      </c>
      <c r="C168" t="str" cm="1">
        <f t="array" ref="C168">_xlfn.IFS(medical_exam[[#This Row],[BMI]]&lt;18.5, "Underweight ", medical_exam[[#This Row],[BMI]]&lt;24.9, "Normal Weight", medical_exam[[#This Row],[BMI]]&lt;29.9, "Overweight ", TRUE, "Obesity")</f>
        <v>Obesity</v>
      </c>
      <c r="D168">
        <v>8</v>
      </c>
      <c r="E168" t="str" cm="1">
        <f t="array" ref="E168">_xlfn.IFS(medical_exam[[#This Row],[HBA1C]]&lt;5.7, "Normal", medical_exam[[#This Row],[HBA1C]]&lt;6.4, "Prediabetes ", TRUE, "Diabetes")</f>
        <v>Diabetes</v>
      </c>
      <c r="F168" s="6" t="s">
        <v>2381</v>
      </c>
      <c r="G168" t="s">
        <v>2379</v>
      </c>
      <c r="H168" t="s">
        <v>2379</v>
      </c>
      <c r="I168">
        <v>1</v>
      </c>
      <c r="J168" t="s">
        <v>2381</v>
      </c>
    </row>
    <row r="169" spans="1:10" x14ac:dyDescent="0.3">
      <c r="A169" t="s">
        <v>2204</v>
      </c>
      <c r="B169">
        <v>30.78</v>
      </c>
      <c r="C169" t="str" cm="1">
        <f t="array" ref="C169">_xlfn.IFS(medical_exam[[#This Row],[BMI]]&lt;18.5, "Underweight ", medical_exam[[#This Row],[BMI]]&lt;24.9, "Normal Weight", medical_exam[[#This Row],[BMI]]&lt;29.9, "Overweight ", TRUE, "Obesity")</f>
        <v>Obesity</v>
      </c>
      <c r="D169">
        <v>4.67</v>
      </c>
      <c r="E169" t="str" cm="1">
        <f t="array" ref="E169">_xlfn.IFS(medical_exam[[#This Row],[HBA1C]]&lt;5.7, "Normal", medical_exam[[#This Row],[HBA1C]]&lt;6.4, "Prediabetes ", TRUE, "Diabetes")</f>
        <v>Normal</v>
      </c>
      <c r="F169" s="6" t="s">
        <v>2381</v>
      </c>
      <c r="G169" t="s">
        <v>2379</v>
      </c>
      <c r="H169" t="s">
        <v>2379</v>
      </c>
      <c r="I169">
        <v>0</v>
      </c>
      <c r="J169" t="s">
        <v>2381</v>
      </c>
    </row>
    <row r="170" spans="1:10" x14ac:dyDescent="0.3">
      <c r="A170" t="s">
        <v>2203</v>
      </c>
      <c r="B170">
        <v>49.49</v>
      </c>
      <c r="C170" t="str" cm="1">
        <f t="array" ref="C170">_xlfn.IFS(medical_exam[[#This Row],[BMI]]&lt;18.5, "Underweight ", medical_exam[[#This Row],[BMI]]&lt;24.9, "Normal Weight", medical_exam[[#This Row],[BMI]]&lt;29.9, "Overweight ", TRUE, "Obesity")</f>
        <v>Obesity</v>
      </c>
      <c r="D170">
        <v>4.5</v>
      </c>
      <c r="E170" t="str" cm="1">
        <f t="array" ref="E170">_xlfn.IFS(medical_exam[[#This Row],[HBA1C]]&lt;5.7, "Normal", medical_exam[[#This Row],[HBA1C]]&lt;6.4, "Prediabetes ", TRUE, "Diabetes")</f>
        <v>Normal</v>
      </c>
      <c r="F170" s="6" t="s">
        <v>2379</v>
      </c>
      <c r="G170" t="s">
        <v>2379</v>
      </c>
      <c r="H170" t="s">
        <v>2379</v>
      </c>
      <c r="I170">
        <v>0</v>
      </c>
      <c r="J170" t="s">
        <v>2381</v>
      </c>
    </row>
    <row r="171" spans="1:10" x14ac:dyDescent="0.3">
      <c r="A171" t="s">
        <v>2202</v>
      </c>
      <c r="B171">
        <v>37.619999999999997</v>
      </c>
      <c r="C171" t="str" cm="1">
        <f t="array" ref="C171">_xlfn.IFS(medical_exam[[#This Row],[BMI]]&lt;18.5, "Underweight ", medical_exam[[#This Row],[BMI]]&lt;24.9, "Normal Weight", medical_exam[[#This Row],[BMI]]&lt;29.9, "Overweight ", TRUE, "Obesity")</f>
        <v>Obesity</v>
      </c>
      <c r="D171">
        <v>6.32</v>
      </c>
      <c r="E171" t="str" cm="1">
        <f t="array" ref="E171">_xlfn.IFS(medical_exam[[#This Row],[HBA1C]]&lt;5.7, "Normal", medical_exam[[#This Row],[HBA1C]]&lt;6.4, "Prediabetes ", TRUE, "Diabetes")</f>
        <v xml:space="preserve">Prediabetes </v>
      </c>
      <c r="F171" s="6" t="s">
        <v>2381</v>
      </c>
      <c r="G171" t="s">
        <v>2380</v>
      </c>
      <c r="H171" t="s">
        <v>2379</v>
      </c>
      <c r="I171">
        <v>2</v>
      </c>
      <c r="J171" t="s">
        <v>2381</v>
      </c>
    </row>
    <row r="172" spans="1:10" x14ac:dyDescent="0.3">
      <c r="A172" t="s">
        <v>2201</v>
      </c>
      <c r="B172">
        <v>36.08</v>
      </c>
      <c r="C172" t="str" cm="1">
        <f t="array" ref="C172">_xlfn.IFS(medical_exam[[#This Row],[BMI]]&lt;18.5, "Underweight ", medical_exam[[#This Row],[BMI]]&lt;24.9, "Normal Weight", medical_exam[[#This Row],[BMI]]&lt;29.9, "Overweight ", TRUE, "Obesity")</f>
        <v>Obesity</v>
      </c>
      <c r="D172">
        <v>6.1</v>
      </c>
      <c r="E172" t="str" cm="1">
        <f t="array" ref="E172">_xlfn.IFS(medical_exam[[#This Row],[HBA1C]]&lt;5.7, "Normal", medical_exam[[#This Row],[HBA1C]]&lt;6.4, "Prediabetes ", TRUE, "Diabetes")</f>
        <v xml:space="preserve">Prediabetes </v>
      </c>
      <c r="F172" s="6" t="s">
        <v>2381</v>
      </c>
      <c r="G172" t="s">
        <v>2379</v>
      </c>
      <c r="H172" t="s">
        <v>2379</v>
      </c>
      <c r="I172">
        <v>1</v>
      </c>
      <c r="J172" t="s">
        <v>2381</v>
      </c>
    </row>
    <row r="173" spans="1:10" x14ac:dyDescent="0.3">
      <c r="A173" t="s">
        <v>2200</v>
      </c>
      <c r="B173">
        <v>33.5</v>
      </c>
      <c r="C173" t="str" cm="1">
        <f t="array" ref="C173">_xlfn.IFS(medical_exam[[#This Row],[BMI]]&lt;18.5, "Underweight ", medical_exam[[#This Row],[BMI]]&lt;24.9, "Normal Weight", medical_exam[[#This Row],[BMI]]&lt;29.9, "Overweight ", TRUE, "Obesity")</f>
        <v>Obesity</v>
      </c>
      <c r="D173">
        <v>5.4</v>
      </c>
      <c r="E173" t="str" cm="1">
        <f t="array" ref="E173">_xlfn.IFS(medical_exam[[#This Row],[HBA1C]]&lt;5.7, "Normal", medical_exam[[#This Row],[HBA1C]]&lt;6.4, "Prediabetes ", TRUE, "Diabetes")</f>
        <v>Normal</v>
      </c>
      <c r="F173" s="6" t="s">
        <v>2379</v>
      </c>
      <c r="G173" t="s">
        <v>2379</v>
      </c>
      <c r="H173" t="s">
        <v>2379</v>
      </c>
      <c r="I173">
        <v>0</v>
      </c>
      <c r="J173" t="s">
        <v>2381</v>
      </c>
    </row>
    <row r="174" spans="1:10" x14ac:dyDescent="0.3">
      <c r="A174" t="s">
        <v>2199</v>
      </c>
      <c r="B174">
        <v>47.46</v>
      </c>
      <c r="C174" t="str" cm="1">
        <f t="array" ref="C174">_xlfn.IFS(medical_exam[[#This Row],[BMI]]&lt;18.5, "Underweight ", medical_exam[[#This Row],[BMI]]&lt;24.9, "Normal Weight", medical_exam[[#This Row],[BMI]]&lt;29.9, "Overweight ", TRUE, "Obesity")</f>
        <v>Obesity</v>
      </c>
      <c r="D174">
        <v>6.24</v>
      </c>
      <c r="E174" t="str" cm="1">
        <f t="array" ref="E174">_xlfn.IFS(medical_exam[[#This Row],[HBA1C]]&lt;5.7, "Normal", medical_exam[[#This Row],[HBA1C]]&lt;6.4, "Prediabetes ", TRUE, "Diabetes")</f>
        <v xml:space="preserve">Prediabetes </v>
      </c>
      <c r="F174" s="6" t="s">
        <v>2381</v>
      </c>
      <c r="G174" t="s">
        <v>2379</v>
      </c>
      <c r="H174" t="s">
        <v>2379</v>
      </c>
      <c r="I174">
        <v>1</v>
      </c>
      <c r="J174" t="s">
        <v>2381</v>
      </c>
    </row>
    <row r="175" spans="1:10" x14ac:dyDescent="0.3">
      <c r="A175" t="s">
        <v>2198</v>
      </c>
      <c r="B175">
        <v>49.24</v>
      </c>
      <c r="C175" t="str" cm="1">
        <f t="array" ref="C175">_xlfn.IFS(medical_exam[[#This Row],[BMI]]&lt;18.5, "Underweight ", medical_exam[[#This Row],[BMI]]&lt;24.9, "Normal Weight", medical_exam[[#This Row],[BMI]]&lt;29.9, "Overweight ", TRUE, "Obesity")</f>
        <v>Obesity</v>
      </c>
      <c r="D175">
        <v>4.45</v>
      </c>
      <c r="E175" t="str" cm="1">
        <f t="array" ref="E175">_xlfn.IFS(medical_exam[[#This Row],[HBA1C]]&lt;5.7, "Normal", medical_exam[[#This Row],[HBA1C]]&lt;6.4, "Prediabetes ", TRUE, "Diabetes")</f>
        <v>Normal</v>
      </c>
      <c r="F175" s="6" t="s">
        <v>2379</v>
      </c>
      <c r="G175" t="s">
        <v>2379</v>
      </c>
      <c r="H175" t="s">
        <v>2379</v>
      </c>
      <c r="I175">
        <v>0</v>
      </c>
      <c r="J175" t="s">
        <v>2381</v>
      </c>
    </row>
    <row r="176" spans="1:10" x14ac:dyDescent="0.3">
      <c r="A176" t="s">
        <v>2197</v>
      </c>
      <c r="B176">
        <v>54.4</v>
      </c>
      <c r="C176" t="str" cm="1">
        <f t="array" ref="C176">_xlfn.IFS(medical_exam[[#This Row],[BMI]]&lt;18.5, "Underweight ", medical_exam[[#This Row],[BMI]]&lt;24.9, "Normal Weight", medical_exam[[#This Row],[BMI]]&lt;29.9, "Overweight ", TRUE, "Obesity")</f>
        <v>Obesity</v>
      </c>
      <c r="D176">
        <v>5.22</v>
      </c>
      <c r="E176" t="str" cm="1">
        <f t="array" ref="E176">_xlfn.IFS(medical_exam[[#This Row],[HBA1C]]&lt;5.7, "Normal", medical_exam[[#This Row],[HBA1C]]&lt;6.4, "Prediabetes ", TRUE, "Diabetes")</f>
        <v>Normal</v>
      </c>
      <c r="F176" s="6" t="s">
        <v>2379</v>
      </c>
      <c r="G176" t="s">
        <v>2379</v>
      </c>
      <c r="H176" t="s">
        <v>2379</v>
      </c>
      <c r="I176">
        <v>1</v>
      </c>
      <c r="J176" t="s">
        <v>2381</v>
      </c>
    </row>
    <row r="177" spans="1:10" x14ac:dyDescent="0.3">
      <c r="A177" t="s">
        <v>2196</v>
      </c>
      <c r="B177">
        <v>35.53</v>
      </c>
      <c r="C177" t="str" cm="1">
        <f t="array" ref="C177">_xlfn.IFS(medical_exam[[#This Row],[BMI]]&lt;18.5, "Underweight ", medical_exam[[#This Row],[BMI]]&lt;24.9, "Normal Weight", medical_exam[[#This Row],[BMI]]&lt;29.9, "Overweight ", TRUE, "Obesity")</f>
        <v>Obesity</v>
      </c>
      <c r="D177">
        <v>4.6100000000000003</v>
      </c>
      <c r="E177" t="str" cm="1">
        <f t="array" ref="E177">_xlfn.IFS(medical_exam[[#This Row],[HBA1C]]&lt;5.7, "Normal", medical_exam[[#This Row],[HBA1C]]&lt;6.4, "Prediabetes ", TRUE, "Diabetes")</f>
        <v>Normal</v>
      </c>
      <c r="F177" s="6" t="s">
        <v>2379</v>
      </c>
      <c r="G177" t="s">
        <v>2379</v>
      </c>
      <c r="H177" t="s">
        <v>2379</v>
      </c>
      <c r="I177">
        <v>1</v>
      </c>
      <c r="J177" t="s">
        <v>2381</v>
      </c>
    </row>
    <row r="178" spans="1:10" x14ac:dyDescent="0.3">
      <c r="A178" t="s">
        <v>2195</v>
      </c>
      <c r="B178">
        <v>39.729999999999997</v>
      </c>
      <c r="C178" t="str" cm="1">
        <f t="array" ref="C178">_xlfn.IFS(medical_exam[[#This Row],[BMI]]&lt;18.5, "Underweight ", medical_exam[[#This Row],[BMI]]&lt;24.9, "Normal Weight", medical_exam[[#This Row],[BMI]]&lt;29.9, "Overweight ", TRUE, "Obesity")</f>
        <v>Obesity</v>
      </c>
      <c r="D178">
        <v>6.24</v>
      </c>
      <c r="E178" t="str" cm="1">
        <f t="array" ref="E178">_xlfn.IFS(medical_exam[[#This Row],[HBA1C]]&lt;5.7, "Normal", medical_exam[[#This Row],[HBA1C]]&lt;6.4, "Prediabetes ", TRUE, "Diabetes")</f>
        <v xml:space="preserve">Prediabetes </v>
      </c>
      <c r="F178" s="6" t="s">
        <v>2379</v>
      </c>
      <c r="G178" t="s">
        <v>2379</v>
      </c>
      <c r="H178" t="s">
        <v>2379</v>
      </c>
      <c r="I178">
        <v>0</v>
      </c>
      <c r="J178" t="s">
        <v>2381</v>
      </c>
    </row>
    <row r="179" spans="1:10" x14ac:dyDescent="0.3">
      <c r="A179" t="s">
        <v>2194</v>
      </c>
      <c r="B179">
        <v>35.68</v>
      </c>
      <c r="C179" t="str" cm="1">
        <f t="array" ref="C179">_xlfn.IFS(medical_exam[[#This Row],[BMI]]&lt;18.5, "Underweight ", medical_exam[[#This Row],[BMI]]&lt;24.9, "Normal Weight", medical_exam[[#This Row],[BMI]]&lt;29.9, "Overweight ", TRUE, "Obesity")</f>
        <v>Obesity</v>
      </c>
      <c r="D179">
        <v>10.039999999999999</v>
      </c>
      <c r="E179" t="str" cm="1">
        <f t="array" ref="E179">_xlfn.IFS(medical_exam[[#This Row],[HBA1C]]&lt;5.7, "Normal", medical_exam[[#This Row],[HBA1C]]&lt;6.4, "Prediabetes ", TRUE, "Diabetes")</f>
        <v>Diabetes</v>
      </c>
      <c r="F179" s="6" t="s">
        <v>2379</v>
      </c>
      <c r="G179" t="s">
        <v>2379</v>
      </c>
      <c r="H179" t="s">
        <v>2379</v>
      </c>
      <c r="I179">
        <v>0</v>
      </c>
      <c r="J179" t="s">
        <v>2381</v>
      </c>
    </row>
    <row r="180" spans="1:10" x14ac:dyDescent="0.3">
      <c r="A180" t="s">
        <v>2193</v>
      </c>
      <c r="B180">
        <v>48.86</v>
      </c>
      <c r="C180" t="str" cm="1">
        <f t="array" ref="C180">_xlfn.IFS(medical_exam[[#This Row],[BMI]]&lt;18.5, "Underweight ", medical_exam[[#This Row],[BMI]]&lt;24.9, "Normal Weight", medical_exam[[#This Row],[BMI]]&lt;29.9, "Overweight ", TRUE, "Obesity")</f>
        <v>Obesity</v>
      </c>
      <c r="D180">
        <v>6.09</v>
      </c>
      <c r="E180" t="str" cm="1">
        <f t="array" ref="E180">_xlfn.IFS(medical_exam[[#This Row],[HBA1C]]&lt;5.7, "Normal", medical_exam[[#This Row],[HBA1C]]&lt;6.4, "Prediabetes ", TRUE, "Diabetes")</f>
        <v xml:space="preserve">Prediabetes </v>
      </c>
      <c r="F180" s="6" t="s">
        <v>2379</v>
      </c>
      <c r="G180" t="s">
        <v>2379</v>
      </c>
      <c r="H180" t="s">
        <v>2379</v>
      </c>
      <c r="I180">
        <v>0</v>
      </c>
      <c r="J180" t="s">
        <v>2381</v>
      </c>
    </row>
    <row r="181" spans="1:10" x14ac:dyDescent="0.3">
      <c r="A181" t="s">
        <v>2192</v>
      </c>
      <c r="B181">
        <v>34.799999999999997</v>
      </c>
      <c r="C181" t="str" cm="1">
        <f t="array" ref="C181">_xlfn.IFS(medical_exam[[#This Row],[BMI]]&lt;18.5, "Underweight ", medical_exam[[#This Row],[BMI]]&lt;24.9, "Normal Weight", medical_exam[[#This Row],[BMI]]&lt;29.9, "Overweight ", TRUE, "Obesity")</f>
        <v>Obesity</v>
      </c>
      <c r="D181">
        <v>11.4</v>
      </c>
      <c r="E181" t="str" cm="1">
        <f t="array" ref="E181">_xlfn.IFS(medical_exam[[#This Row],[HBA1C]]&lt;5.7, "Normal", medical_exam[[#This Row],[HBA1C]]&lt;6.4, "Prediabetes ", TRUE, "Diabetes")</f>
        <v>Diabetes</v>
      </c>
      <c r="F181" s="6" t="s">
        <v>2381</v>
      </c>
      <c r="G181" t="s">
        <v>2379</v>
      </c>
      <c r="H181" t="s">
        <v>2381</v>
      </c>
      <c r="I181">
        <v>1</v>
      </c>
      <c r="J181" t="s">
        <v>2379</v>
      </c>
    </row>
    <row r="182" spans="1:10" x14ac:dyDescent="0.3">
      <c r="A182" t="s">
        <v>2191</v>
      </c>
      <c r="B182">
        <v>32.49</v>
      </c>
      <c r="C182" t="str" cm="1">
        <f t="array" ref="C182">_xlfn.IFS(medical_exam[[#This Row],[BMI]]&lt;18.5, "Underweight ", medical_exam[[#This Row],[BMI]]&lt;24.9, "Normal Weight", medical_exam[[#This Row],[BMI]]&lt;29.9, "Overweight ", TRUE, "Obesity")</f>
        <v>Obesity</v>
      </c>
      <c r="D182">
        <v>4.29</v>
      </c>
      <c r="E182" t="str" cm="1">
        <f t="array" ref="E182">_xlfn.IFS(medical_exam[[#This Row],[HBA1C]]&lt;5.7, "Normal", medical_exam[[#This Row],[HBA1C]]&lt;6.4, "Prediabetes ", TRUE, "Diabetes")</f>
        <v>Normal</v>
      </c>
      <c r="F182" s="6" t="s">
        <v>2379</v>
      </c>
      <c r="G182" t="s">
        <v>2379</v>
      </c>
      <c r="H182" t="s">
        <v>2381</v>
      </c>
      <c r="I182">
        <v>1</v>
      </c>
      <c r="J182" t="s">
        <v>2381</v>
      </c>
    </row>
    <row r="183" spans="1:10" x14ac:dyDescent="0.3">
      <c r="A183" t="s">
        <v>2190</v>
      </c>
      <c r="B183">
        <v>39</v>
      </c>
      <c r="C183" t="str" cm="1">
        <f t="array" ref="C183">_xlfn.IFS(medical_exam[[#This Row],[BMI]]&lt;18.5, "Underweight ", medical_exam[[#This Row],[BMI]]&lt;24.9, "Normal Weight", medical_exam[[#This Row],[BMI]]&lt;29.9, "Overweight ", TRUE, "Obesity")</f>
        <v>Obesity</v>
      </c>
      <c r="D183">
        <v>5.7</v>
      </c>
      <c r="E183" t="str" cm="1">
        <f t="array" ref="E183">_xlfn.IFS(medical_exam[[#This Row],[HBA1C]]&lt;5.7, "Normal", medical_exam[[#This Row],[HBA1C]]&lt;6.4, "Prediabetes ", TRUE, "Diabetes")</f>
        <v xml:space="preserve">Prediabetes </v>
      </c>
      <c r="F183" s="6" t="s">
        <v>2379</v>
      </c>
      <c r="G183" t="s">
        <v>2379</v>
      </c>
      <c r="H183" t="s">
        <v>2379</v>
      </c>
      <c r="I183">
        <v>2</v>
      </c>
      <c r="J183" t="s">
        <v>2381</v>
      </c>
    </row>
    <row r="184" spans="1:10" x14ac:dyDescent="0.3">
      <c r="A184" t="s">
        <v>2189</v>
      </c>
      <c r="B184">
        <v>35.299999999999997</v>
      </c>
      <c r="C184" t="str" cm="1">
        <f t="array" ref="C184">_xlfn.IFS(medical_exam[[#This Row],[BMI]]&lt;18.5, "Underweight ", medical_exam[[#This Row],[BMI]]&lt;24.9, "Normal Weight", medical_exam[[#This Row],[BMI]]&lt;29.9, "Overweight ", TRUE, "Obesity")</f>
        <v>Obesity</v>
      </c>
      <c r="D184">
        <v>6.09</v>
      </c>
      <c r="E184" t="str" cm="1">
        <f t="array" ref="E184">_xlfn.IFS(medical_exam[[#This Row],[HBA1C]]&lt;5.7, "Normal", medical_exam[[#This Row],[HBA1C]]&lt;6.4, "Prediabetes ", TRUE, "Diabetes")</f>
        <v xml:space="preserve">Prediabetes </v>
      </c>
      <c r="F184" s="6" t="s">
        <v>2379</v>
      </c>
      <c r="G184" t="s">
        <v>2379</v>
      </c>
      <c r="H184" t="s">
        <v>2379</v>
      </c>
      <c r="I184">
        <v>1</v>
      </c>
      <c r="J184" t="s">
        <v>2381</v>
      </c>
    </row>
    <row r="185" spans="1:10" x14ac:dyDescent="0.3">
      <c r="A185" t="s">
        <v>2188</v>
      </c>
      <c r="B185">
        <v>33.42</v>
      </c>
      <c r="C185" t="str" cm="1">
        <f t="array" ref="C185">_xlfn.IFS(medical_exam[[#This Row],[BMI]]&lt;18.5, "Underweight ", medical_exam[[#This Row],[BMI]]&lt;24.9, "Normal Weight", medical_exam[[#This Row],[BMI]]&lt;29.9, "Overweight ", TRUE, "Obesity")</f>
        <v>Obesity</v>
      </c>
      <c r="D185">
        <v>10.67</v>
      </c>
      <c r="E185" t="str" cm="1">
        <f t="array" ref="E185">_xlfn.IFS(medical_exam[[#This Row],[HBA1C]]&lt;5.7, "Normal", medical_exam[[#This Row],[HBA1C]]&lt;6.4, "Prediabetes ", TRUE, "Diabetes")</f>
        <v>Diabetes</v>
      </c>
      <c r="F185" s="6" t="s">
        <v>2379</v>
      </c>
      <c r="G185" t="s">
        <v>2379</v>
      </c>
      <c r="H185" t="s">
        <v>2379</v>
      </c>
      <c r="I185">
        <v>0</v>
      </c>
      <c r="J185" t="s">
        <v>2381</v>
      </c>
    </row>
    <row r="186" spans="1:10" x14ac:dyDescent="0.3">
      <c r="A186" t="s">
        <v>2187</v>
      </c>
      <c r="B186">
        <v>37.18</v>
      </c>
      <c r="C186" t="str" cm="1">
        <f t="array" ref="C186">_xlfn.IFS(medical_exam[[#This Row],[BMI]]&lt;18.5, "Underweight ", medical_exam[[#This Row],[BMI]]&lt;24.9, "Normal Weight", medical_exam[[#This Row],[BMI]]&lt;29.9, "Overweight ", TRUE, "Obesity")</f>
        <v>Obesity</v>
      </c>
      <c r="D186">
        <v>6.75</v>
      </c>
      <c r="E186" t="str" cm="1">
        <f t="array" ref="E186">_xlfn.IFS(medical_exam[[#This Row],[HBA1C]]&lt;5.7, "Normal", medical_exam[[#This Row],[HBA1C]]&lt;6.4, "Prediabetes ", TRUE, "Diabetes")</f>
        <v>Diabetes</v>
      </c>
      <c r="F186" s="6" t="s">
        <v>2381</v>
      </c>
      <c r="G186" t="s">
        <v>2379</v>
      </c>
      <c r="H186" t="s">
        <v>2379</v>
      </c>
      <c r="I186">
        <v>2</v>
      </c>
      <c r="J186" t="s">
        <v>2381</v>
      </c>
    </row>
    <row r="187" spans="1:10" x14ac:dyDescent="0.3">
      <c r="A187" t="s">
        <v>2186</v>
      </c>
      <c r="B187">
        <v>33.33</v>
      </c>
      <c r="C187" t="str" cm="1">
        <f t="array" ref="C187">_xlfn.IFS(medical_exam[[#This Row],[BMI]]&lt;18.5, "Underweight ", medical_exam[[#This Row],[BMI]]&lt;24.9, "Normal Weight", medical_exam[[#This Row],[BMI]]&lt;29.9, "Overweight ", TRUE, "Obesity")</f>
        <v>Obesity</v>
      </c>
      <c r="D187">
        <v>9.26</v>
      </c>
      <c r="E187" t="str" cm="1">
        <f t="array" ref="E187">_xlfn.IFS(medical_exam[[#This Row],[HBA1C]]&lt;5.7, "Normal", medical_exam[[#This Row],[HBA1C]]&lt;6.4, "Prediabetes ", TRUE, "Diabetes")</f>
        <v>Diabetes</v>
      </c>
      <c r="F187" s="6" t="s">
        <v>2381</v>
      </c>
      <c r="G187" t="s">
        <v>2379</v>
      </c>
      <c r="H187" t="s">
        <v>2379</v>
      </c>
      <c r="I187">
        <v>2</v>
      </c>
      <c r="J187" t="s">
        <v>2379</v>
      </c>
    </row>
    <row r="188" spans="1:10" x14ac:dyDescent="0.3">
      <c r="A188" t="s">
        <v>2185</v>
      </c>
      <c r="B188">
        <v>53.21</v>
      </c>
      <c r="C188" t="str" cm="1">
        <f t="array" ref="C188">_xlfn.IFS(medical_exam[[#This Row],[BMI]]&lt;18.5, "Underweight ", medical_exam[[#This Row],[BMI]]&lt;24.9, "Normal Weight", medical_exam[[#This Row],[BMI]]&lt;29.9, "Overweight ", TRUE, "Obesity")</f>
        <v>Obesity</v>
      </c>
      <c r="D188">
        <v>4.2699999999999996</v>
      </c>
      <c r="E188" t="str" cm="1">
        <f t="array" ref="E188">_xlfn.IFS(medical_exam[[#This Row],[HBA1C]]&lt;5.7, "Normal", medical_exam[[#This Row],[HBA1C]]&lt;6.4, "Prediabetes ", TRUE, "Diabetes")</f>
        <v>Normal</v>
      </c>
      <c r="F188" s="6" t="s">
        <v>2379</v>
      </c>
      <c r="G188" t="s">
        <v>2379</v>
      </c>
      <c r="H188" t="s">
        <v>2379</v>
      </c>
      <c r="I188">
        <v>1</v>
      </c>
      <c r="J188" t="s">
        <v>2381</v>
      </c>
    </row>
    <row r="189" spans="1:10" x14ac:dyDescent="0.3">
      <c r="A189" t="s">
        <v>2184</v>
      </c>
      <c r="B189">
        <v>38.729999999999997</v>
      </c>
      <c r="C189" t="str" cm="1">
        <f t="array" ref="C189">_xlfn.IFS(medical_exam[[#This Row],[BMI]]&lt;18.5, "Underweight ", medical_exam[[#This Row],[BMI]]&lt;24.9, "Normal Weight", medical_exam[[#This Row],[BMI]]&lt;29.9, "Overweight ", TRUE, "Obesity")</f>
        <v>Obesity</v>
      </c>
      <c r="D189">
        <v>11.51</v>
      </c>
      <c r="E189" t="str" cm="1">
        <f t="array" ref="E189">_xlfn.IFS(medical_exam[[#This Row],[HBA1C]]&lt;5.7, "Normal", medical_exam[[#This Row],[HBA1C]]&lt;6.4, "Prediabetes ", TRUE, "Diabetes")</f>
        <v>Diabetes</v>
      </c>
      <c r="F189" s="6" t="s">
        <v>2379</v>
      </c>
      <c r="G189" t="s">
        <v>2379</v>
      </c>
      <c r="H189" t="s">
        <v>2379</v>
      </c>
      <c r="I189">
        <v>2</v>
      </c>
      <c r="J189" t="s">
        <v>2381</v>
      </c>
    </row>
    <row r="190" spans="1:10" x14ac:dyDescent="0.3">
      <c r="A190" t="s">
        <v>2183</v>
      </c>
      <c r="B190">
        <v>29.73</v>
      </c>
      <c r="C190" t="str" cm="1">
        <f t="array" ref="C190">_xlfn.IFS(medical_exam[[#This Row],[BMI]]&lt;18.5, "Underweight ", medical_exam[[#This Row],[BMI]]&lt;24.9, "Normal Weight", medical_exam[[#This Row],[BMI]]&lt;29.9, "Overweight ", TRUE, "Obesity")</f>
        <v xml:space="preserve">Overweight </v>
      </c>
      <c r="D190">
        <v>7.22</v>
      </c>
      <c r="E190" t="str" cm="1">
        <f t="array" ref="E190">_xlfn.IFS(medical_exam[[#This Row],[HBA1C]]&lt;5.7, "Normal", medical_exam[[#This Row],[HBA1C]]&lt;6.4, "Prediabetes ", TRUE, "Diabetes")</f>
        <v>Diabetes</v>
      </c>
      <c r="F190" s="6" t="s">
        <v>2379</v>
      </c>
      <c r="G190" t="s">
        <v>2379</v>
      </c>
      <c r="H190" t="s">
        <v>2379</v>
      </c>
      <c r="I190">
        <v>0</v>
      </c>
      <c r="J190" t="s">
        <v>2381</v>
      </c>
    </row>
    <row r="191" spans="1:10" x14ac:dyDescent="0.3">
      <c r="A191" t="s">
        <v>2182</v>
      </c>
      <c r="B191">
        <v>34.700000000000003</v>
      </c>
      <c r="C191" t="str" cm="1">
        <f t="array" ref="C191">_xlfn.IFS(medical_exam[[#This Row],[BMI]]&lt;18.5, "Underweight ", medical_exam[[#This Row],[BMI]]&lt;24.9, "Normal Weight", medical_exam[[#This Row],[BMI]]&lt;29.9, "Overweight ", TRUE, "Obesity")</f>
        <v>Obesity</v>
      </c>
      <c r="D191">
        <v>4.37</v>
      </c>
      <c r="E191" t="str" cm="1">
        <f t="array" ref="E191">_xlfn.IFS(medical_exam[[#This Row],[HBA1C]]&lt;5.7, "Normal", medical_exam[[#This Row],[HBA1C]]&lt;6.4, "Prediabetes ", TRUE, "Diabetes")</f>
        <v>Normal</v>
      </c>
      <c r="F191" s="6" t="s">
        <v>2379</v>
      </c>
      <c r="G191" t="s">
        <v>2379</v>
      </c>
      <c r="H191" t="s">
        <v>2381</v>
      </c>
      <c r="I191">
        <v>1</v>
      </c>
      <c r="J191" t="s">
        <v>2381</v>
      </c>
    </row>
    <row r="192" spans="1:10" x14ac:dyDescent="0.3">
      <c r="A192" t="s">
        <v>2181</v>
      </c>
      <c r="B192">
        <v>38.28</v>
      </c>
      <c r="C192" t="str" cm="1">
        <f t="array" ref="C192">_xlfn.IFS(medical_exam[[#This Row],[BMI]]&lt;18.5, "Underweight ", medical_exam[[#This Row],[BMI]]&lt;24.9, "Normal Weight", medical_exam[[#This Row],[BMI]]&lt;29.9, "Overweight ", TRUE, "Obesity")</f>
        <v>Obesity</v>
      </c>
      <c r="D192">
        <v>11.56</v>
      </c>
      <c r="E192" t="str" cm="1">
        <f t="array" ref="E192">_xlfn.IFS(medical_exam[[#This Row],[HBA1C]]&lt;5.7, "Normal", medical_exam[[#This Row],[HBA1C]]&lt;6.4, "Prediabetes ", TRUE, "Diabetes")</f>
        <v>Diabetes</v>
      </c>
      <c r="F192" s="6" t="s">
        <v>2381</v>
      </c>
      <c r="G192" t="s">
        <v>2379</v>
      </c>
      <c r="H192" t="s">
        <v>2379</v>
      </c>
      <c r="I192">
        <v>1</v>
      </c>
      <c r="J192" t="s">
        <v>2381</v>
      </c>
    </row>
    <row r="193" spans="1:10" x14ac:dyDescent="0.3">
      <c r="A193" t="s">
        <v>2180</v>
      </c>
      <c r="B193">
        <v>33.57</v>
      </c>
      <c r="C193" t="str" cm="1">
        <f t="array" ref="C193">_xlfn.IFS(medical_exam[[#This Row],[BMI]]&lt;18.5, "Underweight ", medical_exam[[#This Row],[BMI]]&lt;24.9, "Normal Weight", medical_exam[[#This Row],[BMI]]&lt;29.9, "Overweight ", TRUE, "Obesity")</f>
        <v>Obesity</v>
      </c>
      <c r="D193">
        <v>8.82</v>
      </c>
      <c r="E193" t="str" cm="1">
        <f t="array" ref="E193">_xlfn.IFS(medical_exam[[#This Row],[HBA1C]]&lt;5.7, "Normal", medical_exam[[#This Row],[HBA1C]]&lt;6.4, "Prediabetes ", TRUE, "Diabetes")</f>
        <v>Diabetes</v>
      </c>
      <c r="F193" s="6" t="s">
        <v>2381</v>
      </c>
      <c r="G193" t="s">
        <v>2379</v>
      </c>
      <c r="H193" t="s">
        <v>2379</v>
      </c>
      <c r="I193">
        <v>0</v>
      </c>
      <c r="J193" t="s">
        <v>2381</v>
      </c>
    </row>
    <row r="194" spans="1:10" x14ac:dyDescent="0.3">
      <c r="A194" t="s">
        <v>2179</v>
      </c>
      <c r="B194">
        <v>52.06</v>
      </c>
      <c r="C194" t="str" cm="1">
        <f t="array" ref="C194">_xlfn.IFS(medical_exam[[#This Row],[BMI]]&lt;18.5, "Underweight ", medical_exam[[#This Row],[BMI]]&lt;24.9, "Normal Weight", medical_exam[[#This Row],[BMI]]&lt;29.9, "Overweight ", TRUE, "Obesity")</f>
        <v>Obesity</v>
      </c>
      <c r="D194">
        <v>4.6900000000000004</v>
      </c>
      <c r="E194" t="str" cm="1">
        <f t="array" ref="E194">_xlfn.IFS(medical_exam[[#This Row],[HBA1C]]&lt;5.7, "Normal", medical_exam[[#This Row],[HBA1C]]&lt;6.4, "Prediabetes ", TRUE, "Diabetes")</f>
        <v>Normal</v>
      </c>
      <c r="F194" s="6" t="s">
        <v>2379</v>
      </c>
      <c r="G194" t="s">
        <v>2379</v>
      </c>
      <c r="H194" t="s">
        <v>2379</v>
      </c>
      <c r="I194">
        <v>1</v>
      </c>
      <c r="J194" t="s">
        <v>2381</v>
      </c>
    </row>
    <row r="195" spans="1:10" x14ac:dyDescent="0.3">
      <c r="A195" t="s">
        <v>2178</v>
      </c>
      <c r="B195">
        <v>38.17</v>
      </c>
      <c r="C195" t="str" cm="1">
        <f t="array" ref="C195">_xlfn.IFS(medical_exam[[#This Row],[BMI]]&lt;18.5, "Underweight ", medical_exam[[#This Row],[BMI]]&lt;24.9, "Normal Weight", medical_exam[[#This Row],[BMI]]&lt;29.9, "Overweight ", TRUE, "Obesity")</f>
        <v>Obesity</v>
      </c>
      <c r="D195">
        <v>4.53</v>
      </c>
      <c r="E195" t="str" cm="1">
        <f t="array" ref="E195">_xlfn.IFS(medical_exam[[#This Row],[HBA1C]]&lt;5.7, "Normal", medical_exam[[#This Row],[HBA1C]]&lt;6.4, "Prediabetes ", TRUE, "Diabetes")</f>
        <v>Normal</v>
      </c>
      <c r="F195" s="6" t="s">
        <v>2379</v>
      </c>
      <c r="G195" t="s">
        <v>2380</v>
      </c>
      <c r="H195" t="s">
        <v>2379</v>
      </c>
      <c r="I195">
        <v>1</v>
      </c>
      <c r="J195" t="s">
        <v>2381</v>
      </c>
    </row>
    <row r="196" spans="1:10" x14ac:dyDescent="0.3">
      <c r="A196" t="s">
        <v>2177</v>
      </c>
      <c r="B196">
        <v>36.954999999999998</v>
      </c>
      <c r="C196" t="str" cm="1">
        <f t="array" ref="C196">_xlfn.IFS(medical_exam[[#This Row],[BMI]]&lt;18.5, "Underweight ", medical_exam[[#This Row],[BMI]]&lt;24.9, "Normal Weight", medical_exam[[#This Row],[BMI]]&lt;29.9, "Overweight ", TRUE, "Obesity")</f>
        <v>Obesity</v>
      </c>
      <c r="D196">
        <v>5.84</v>
      </c>
      <c r="E196" t="str" cm="1">
        <f t="array" ref="E196">_xlfn.IFS(medical_exam[[#This Row],[HBA1C]]&lt;5.7, "Normal", medical_exam[[#This Row],[HBA1C]]&lt;6.4, "Prediabetes ", TRUE, "Diabetes")</f>
        <v xml:space="preserve">Prediabetes </v>
      </c>
      <c r="F196" s="6" t="s">
        <v>2379</v>
      </c>
      <c r="G196" t="s">
        <v>2379</v>
      </c>
      <c r="H196" t="s">
        <v>2381</v>
      </c>
      <c r="I196">
        <v>1</v>
      </c>
      <c r="J196" t="s">
        <v>2381</v>
      </c>
    </row>
    <row r="197" spans="1:10" x14ac:dyDescent="0.3">
      <c r="A197" t="s">
        <v>2176</v>
      </c>
      <c r="B197">
        <v>34.4</v>
      </c>
      <c r="C197" t="str" cm="1">
        <f t="array" ref="C197">_xlfn.IFS(medical_exam[[#This Row],[BMI]]&lt;18.5, "Underweight ", medical_exam[[#This Row],[BMI]]&lt;24.9, "Normal Weight", medical_exam[[#This Row],[BMI]]&lt;29.9, "Overweight ", TRUE, "Obesity")</f>
        <v>Obesity</v>
      </c>
      <c r="D197">
        <v>4.9000000000000004</v>
      </c>
      <c r="E197" t="str" cm="1">
        <f t="array" ref="E197">_xlfn.IFS(medical_exam[[#This Row],[HBA1C]]&lt;5.7, "Normal", medical_exam[[#This Row],[HBA1C]]&lt;6.4, "Prediabetes ", TRUE, "Diabetes")</f>
        <v>Normal</v>
      </c>
      <c r="F197" s="6" t="s">
        <v>2379</v>
      </c>
      <c r="G197" t="s">
        <v>2379</v>
      </c>
      <c r="H197" t="s">
        <v>2381</v>
      </c>
      <c r="I197">
        <v>1</v>
      </c>
      <c r="J197" t="s">
        <v>2381</v>
      </c>
    </row>
    <row r="198" spans="1:10" x14ac:dyDescent="0.3">
      <c r="A198" t="s">
        <v>2175</v>
      </c>
      <c r="B198">
        <v>31.73</v>
      </c>
      <c r="C198" t="str" cm="1">
        <f t="array" ref="C198">_xlfn.IFS(medical_exam[[#This Row],[BMI]]&lt;18.5, "Underweight ", medical_exam[[#This Row],[BMI]]&lt;24.9, "Normal Weight", medical_exam[[#This Row],[BMI]]&lt;29.9, "Overweight ", TRUE, "Obesity")</f>
        <v>Obesity</v>
      </c>
      <c r="D198">
        <v>4.3</v>
      </c>
      <c r="E198" t="str" cm="1">
        <f t="array" ref="E198">_xlfn.IFS(medical_exam[[#This Row],[HBA1C]]&lt;5.7, "Normal", medical_exam[[#This Row],[HBA1C]]&lt;6.4, "Prediabetes ", TRUE, "Diabetes")</f>
        <v>Normal</v>
      </c>
      <c r="F198" s="6" t="s">
        <v>2379</v>
      </c>
      <c r="G198" t="s">
        <v>2379</v>
      </c>
      <c r="H198" t="s">
        <v>2379</v>
      </c>
      <c r="I198">
        <v>0</v>
      </c>
      <c r="J198" t="s">
        <v>2381</v>
      </c>
    </row>
    <row r="199" spans="1:10" x14ac:dyDescent="0.3">
      <c r="A199" t="s">
        <v>2174</v>
      </c>
      <c r="B199">
        <v>36.64</v>
      </c>
      <c r="C199" t="str" cm="1">
        <f t="array" ref="C199">_xlfn.IFS(medical_exam[[#This Row],[BMI]]&lt;18.5, "Underweight ", medical_exam[[#This Row],[BMI]]&lt;24.9, "Normal Weight", medical_exam[[#This Row],[BMI]]&lt;29.9, "Overweight ", TRUE, "Obesity")</f>
        <v>Obesity</v>
      </c>
      <c r="D199">
        <v>11.34</v>
      </c>
      <c r="E199" t="str" cm="1">
        <f t="array" ref="E199">_xlfn.IFS(medical_exam[[#This Row],[HBA1C]]&lt;5.7, "Normal", medical_exam[[#This Row],[HBA1C]]&lt;6.4, "Prediabetes ", TRUE, "Diabetes")</f>
        <v>Diabetes</v>
      </c>
      <c r="F199" s="6" t="s">
        <v>2379</v>
      </c>
      <c r="G199" t="s">
        <v>2379</v>
      </c>
      <c r="H199" t="s">
        <v>2379</v>
      </c>
      <c r="I199">
        <v>0</v>
      </c>
      <c r="J199" t="s">
        <v>2381</v>
      </c>
    </row>
    <row r="200" spans="1:10" x14ac:dyDescent="0.3">
      <c r="A200" t="s">
        <v>2173</v>
      </c>
      <c r="B200">
        <v>36.85</v>
      </c>
      <c r="C200" t="str" cm="1">
        <f t="array" ref="C200">_xlfn.IFS(medical_exam[[#This Row],[BMI]]&lt;18.5, "Underweight ", medical_exam[[#This Row],[BMI]]&lt;24.9, "Normal Weight", medical_exam[[#This Row],[BMI]]&lt;29.9, "Overweight ", TRUE, "Obesity")</f>
        <v>Obesity</v>
      </c>
      <c r="D200">
        <v>5.88</v>
      </c>
      <c r="E200" t="str" cm="1">
        <f t="array" ref="E200">_xlfn.IFS(medical_exam[[#This Row],[HBA1C]]&lt;5.7, "Normal", medical_exam[[#This Row],[HBA1C]]&lt;6.4, "Prediabetes ", TRUE, "Diabetes")</f>
        <v xml:space="preserve">Prediabetes </v>
      </c>
      <c r="F200" s="6" t="s">
        <v>2379</v>
      </c>
      <c r="G200" t="s">
        <v>2380</v>
      </c>
      <c r="H200" t="s">
        <v>2379</v>
      </c>
      <c r="I200">
        <v>1</v>
      </c>
      <c r="J200" t="s">
        <v>2381</v>
      </c>
    </row>
    <row r="201" spans="1:10" x14ac:dyDescent="0.3">
      <c r="A201" t="s">
        <v>2172</v>
      </c>
      <c r="B201">
        <v>33.33</v>
      </c>
      <c r="C201" t="str" cm="1">
        <f t="array" ref="C201">_xlfn.IFS(medical_exam[[#This Row],[BMI]]&lt;18.5, "Underweight ", medical_exam[[#This Row],[BMI]]&lt;24.9, "Normal Weight", medical_exam[[#This Row],[BMI]]&lt;29.9, "Overweight ", TRUE, "Obesity")</f>
        <v>Obesity</v>
      </c>
      <c r="D201">
        <v>5.01</v>
      </c>
      <c r="E201" t="str" cm="1">
        <f t="array" ref="E201">_xlfn.IFS(medical_exam[[#This Row],[HBA1C]]&lt;5.7, "Normal", medical_exam[[#This Row],[HBA1C]]&lt;6.4, "Prediabetes ", TRUE, "Diabetes")</f>
        <v>Normal</v>
      </c>
      <c r="F201" s="6" t="s">
        <v>2381</v>
      </c>
      <c r="G201" t="s">
        <v>2379</v>
      </c>
      <c r="H201" t="s">
        <v>2381</v>
      </c>
      <c r="I201">
        <v>1</v>
      </c>
      <c r="J201" t="s">
        <v>2381</v>
      </c>
    </row>
    <row r="202" spans="1:10" x14ac:dyDescent="0.3">
      <c r="A202" t="s">
        <v>2171</v>
      </c>
      <c r="B202">
        <v>39.14</v>
      </c>
      <c r="C202" t="str" cm="1">
        <f t="array" ref="C202">_xlfn.IFS(medical_exam[[#This Row],[BMI]]&lt;18.5, "Underweight ", medical_exam[[#This Row],[BMI]]&lt;24.9, "Normal Weight", medical_exam[[#This Row],[BMI]]&lt;29.9, "Overweight ", TRUE, "Obesity")</f>
        <v>Obesity</v>
      </c>
      <c r="D202">
        <v>4.4000000000000004</v>
      </c>
      <c r="E202" t="str" cm="1">
        <f t="array" ref="E202">_xlfn.IFS(medical_exam[[#This Row],[HBA1C]]&lt;5.7, "Normal", medical_exam[[#This Row],[HBA1C]]&lt;6.4, "Prediabetes ", TRUE, "Diabetes")</f>
        <v>Normal</v>
      </c>
      <c r="F202" s="6" t="s">
        <v>2379</v>
      </c>
      <c r="G202" t="s">
        <v>2379</v>
      </c>
      <c r="H202" t="s">
        <v>2381</v>
      </c>
      <c r="I202">
        <v>1</v>
      </c>
      <c r="J202" t="s">
        <v>2381</v>
      </c>
    </row>
    <row r="203" spans="1:10" x14ac:dyDescent="0.3">
      <c r="A203" t="s">
        <v>2170</v>
      </c>
      <c r="B203">
        <v>32.9</v>
      </c>
      <c r="C203" t="str" cm="1">
        <f t="array" ref="C203">_xlfn.IFS(medical_exam[[#This Row],[BMI]]&lt;18.5, "Underweight ", medical_exam[[#This Row],[BMI]]&lt;24.9, "Normal Weight", medical_exam[[#This Row],[BMI]]&lt;29.9, "Overweight ", TRUE, "Obesity")</f>
        <v>Obesity</v>
      </c>
      <c r="D203">
        <v>6.26</v>
      </c>
      <c r="E203" t="str" cm="1">
        <f t="array" ref="E203">_xlfn.IFS(medical_exam[[#This Row],[HBA1C]]&lt;5.7, "Normal", medical_exam[[#This Row],[HBA1C]]&lt;6.4, "Prediabetes ", TRUE, "Diabetes")</f>
        <v xml:space="preserve">Prediabetes </v>
      </c>
      <c r="F203" s="6" t="s">
        <v>2381</v>
      </c>
      <c r="G203" t="s">
        <v>2379</v>
      </c>
      <c r="H203" t="s">
        <v>2379</v>
      </c>
      <c r="I203">
        <v>0</v>
      </c>
      <c r="J203" t="s">
        <v>2381</v>
      </c>
    </row>
    <row r="204" spans="1:10" x14ac:dyDescent="0.3">
      <c r="A204" t="s">
        <v>2169</v>
      </c>
      <c r="B204">
        <v>29.78</v>
      </c>
      <c r="C204" t="str" cm="1">
        <f t="array" ref="C204">_xlfn.IFS(medical_exam[[#This Row],[BMI]]&lt;18.5, "Underweight ", medical_exam[[#This Row],[BMI]]&lt;24.9, "Normal Weight", medical_exam[[#This Row],[BMI]]&lt;29.9, "Overweight ", TRUE, "Obesity")</f>
        <v xml:space="preserve">Overweight </v>
      </c>
      <c r="D204">
        <v>10.27</v>
      </c>
      <c r="E204" t="str" cm="1">
        <f t="array" ref="E204">_xlfn.IFS(medical_exam[[#This Row],[HBA1C]]&lt;5.7, "Normal", medical_exam[[#This Row],[HBA1C]]&lt;6.4, "Prediabetes ", TRUE, "Diabetes")</f>
        <v>Diabetes</v>
      </c>
      <c r="F204" s="6" t="s">
        <v>2381</v>
      </c>
      <c r="G204" t="s">
        <v>2379</v>
      </c>
      <c r="H204" t="s">
        <v>2381</v>
      </c>
      <c r="I204">
        <v>1</v>
      </c>
      <c r="J204" t="s">
        <v>2381</v>
      </c>
    </row>
    <row r="205" spans="1:10" x14ac:dyDescent="0.3">
      <c r="A205" t="s">
        <v>2168</v>
      </c>
      <c r="B205">
        <v>32.78</v>
      </c>
      <c r="C205" t="str" cm="1">
        <f t="array" ref="C205">_xlfn.IFS(medical_exam[[#This Row],[BMI]]&lt;18.5, "Underweight ", medical_exam[[#This Row],[BMI]]&lt;24.9, "Normal Weight", medical_exam[[#This Row],[BMI]]&lt;29.9, "Overweight ", TRUE, "Obesity")</f>
        <v>Obesity</v>
      </c>
      <c r="D205">
        <v>5.27</v>
      </c>
      <c r="E205" t="str" cm="1">
        <f t="array" ref="E205">_xlfn.IFS(medical_exam[[#This Row],[HBA1C]]&lt;5.7, "Normal", medical_exam[[#This Row],[HBA1C]]&lt;6.4, "Prediabetes ", TRUE, "Diabetes")</f>
        <v>Normal</v>
      </c>
      <c r="F205" s="6" t="s">
        <v>2379</v>
      </c>
      <c r="G205" t="s">
        <v>2379</v>
      </c>
      <c r="H205" t="s">
        <v>2379</v>
      </c>
      <c r="I205">
        <v>0</v>
      </c>
      <c r="J205" t="s">
        <v>2381</v>
      </c>
    </row>
    <row r="206" spans="1:10" x14ac:dyDescent="0.3">
      <c r="A206" t="s">
        <v>2167</v>
      </c>
      <c r="B206">
        <v>41.65</v>
      </c>
      <c r="C206" t="str" cm="1">
        <f t="array" ref="C206">_xlfn.IFS(medical_exam[[#This Row],[BMI]]&lt;18.5, "Underweight ", medical_exam[[#This Row],[BMI]]&lt;24.9, "Normal Weight", medical_exam[[#This Row],[BMI]]&lt;29.9, "Overweight ", TRUE, "Obesity")</f>
        <v>Obesity</v>
      </c>
      <c r="D206">
        <v>10.73</v>
      </c>
      <c r="E206" t="str" cm="1">
        <f t="array" ref="E206">_xlfn.IFS(medical_exam[[#This Row],[HBA1C]]&lt;5.7, "Normal", medical_exam[[#This Row],[HBA1C]]&lt;6.4, "Prediabetes ", TRUE, "Diabetes")</f>
        <v>Diabetes</v>
      </c>
      <c r="F206" s="6" t="s">
        <v>2381</v>
      </c>
      <c r="G206" t="s">
        <v>2379</v>
      </c>
      <c r="H206" t="s">
        <v>2379</v>
      </c>
      <c r="I206">
        <v>0</v>
      </c>
      <c r="J206" t="s">
        <v>2381</v>
      </c>
    </row>
    <row r="207" spans="1:10" x14ac:dyDescent="0.3">
      <c r="A207" t="s">
        <v>2166</v>
      </c>
      <c r="B207">
        <v>50.79</v>
      </c>
      <c r="C207" t="str" cm="1">
        <f t="array" ref="C207">_xlfn.IFS(medical_exam[[#This Row],[BMI]]&lt;18.5, "Underweight ", medical_exam[[#This Row],[BMI]]&lt;24.9, "Normal Weight", medical_exam[[#This Row],[BMI]]&lt;29.9, "Overweight ", TRUE, "Obesity")</f>
        <v>Obesity</v>
      </c>
      <c r="D207">
        <v>4.45</v>
      </c>
      <c r="E207" t="str" cm="1">
        <f t="array" ref="E207">_xlfn.IFS(medical_exam[[#This Row],[HBA1C]]&lt;5.7, "Normal", medical_exam[[#This Row],[HBA1C]]&lt;6.4, "Prediabetes ", TRUE, "Diabetes")</f>
        <v>Normal</v>
      </c>
      <c r="F207" s="6" t="s">
        <v>2379</v>
      </c>
      <c r="G207" t="s">
        <v>2379</v>
      </c>
      <c r="H207" t="s">
        <v>2379</v>
      </c>
      <c r="I207">
        <v>1</v>
      </c>
      <c r="J207" t="s">
        <v>2381</v>
      </c>
    </row>
    <row r="208" spans="1:10" x14ac:dyDescent="0.3">
      <c r="A208" t="s">
        <v>2165</v>
      </c>
      <c r="B208">
        <v>35.43</v>
      </c>
      <c r="C208" t="str" cm="1">
        <f t="array" ref="C208">_xlfn.IFS(medical_exam[[#This Row],[BMI]]&lt;18.5, "Underweight ", medical_exam[[#This Row],[BMI]]&lt;24.9, "Normal Weight", medical_exam[[#This Row],[BMI]]&lt;29.9, "Overweight ", TRUE, "Obesity")</f>
        <v>Obesity</v>
      </c>
      <c r="D208">
        <v>5.25</v>
      </c>
      <c r="E208" t="str" cm="1">
        <f t="array" ref="E208">_xlfn.IFS(medical_exam[[#This Row],[HBA1C]]&lt;5.7, "Normal", medical_exam[[#This Row],[HBA1C]]&lt;6.4, "Prediabetes ", TRUE, "Diabetes")</f>
        <v>Normal</v>
      </c>
      <c r="F208" s="6" t="s">
        <v>2381</v>
      </c>
      <c r="G208" t="s">
        <v>2379</v>
      </c>
      <c r="H208" t="s">
        <v>2379</v>
      </c>
      <c r="I208">
        <v>0</v>
      </c>
      <c r="J208" t="s">
        <v>2381</v>
      </c>
    </row>
    <row r="209" spans="1:10" x14ac:dyDescent="0.3">
      <c r="A209" t="s">
        <v>2164</v>
      </c>
      <c r="B209">
        <v>35.25</v>
      </c>
      <c r="C209" t="str" cm="1">
        <f t="array" ref="C209">_xlfn.IFS(medical_exam[[#This Row],[BMI]]&lt;18.5, "Underweight ", medical_exam[[#This Row],[BMI]]&lt;24.9, "Normal Weight", medical_exam[[#This Row],[BMI]]&lt;29.9, "Overweight ", TRUE, "Obesity")</f>
        <v>Obesity</v>
      </c>
      <c r="D209">
        <v>9.51</v>
      </c>
      <c r="E209" t="str" cm="1">
        <f t="array" ref="E209">_xlfn.IFS(medical_exam[[#This Row],[HBA1C]]&lt;5.7, "Normal", medical_exam[[#This Row],[HBA1C]]&lt;6.4, "Prediabetes ", TRUE, "Diabetes")</f>
        <v>Diabetes</v>
      </c>
      <c r="F209" s="6" t="s">
        <v>2379</v>
      </c>
      <c r="G209" t="s">
        <v>2379</v>
      </c>
      <c r="H209" t="s">
        <v>2379</v>
      </c>
      <c r="I209">
        <v>0</v>
      </c>
      <c r="J209" t="s">
        <v>2381</v>
      </c>
    </row>
    <row r="210" spans="1:10" x14ac:dyDescent="0.3">
      <c r="A210" t="s">
        <v>2163</v>
      </c>
      <c r="B210">
        <v>36.85</v>
      </c>
      <c r="C210" t="str" cm="1">
        <f t="array" ref="C210">_xlfn.IFS(medical_exam[[#This Row],[BMI]]&lt;18.5, "Underweight ", medical_exam[[#This Row],[BMI]]&lt;24.9, "Normal Weight", medical_exam[[#This Row],[BMI]]&lt;29.9, "Overweight ", TRUE, "Obesity")</f>
        <v>Obesity</v>
      </c>
      <c r="D210">
        <v>11.12</v>
      </c>
      <c r="E210" t="str" cm="1">
        <f t="array" ref="E210">_xlfn.IFS(medical_exam[[#This Row],[HBA1C]]&lt;5.7, "Normal", medical_exam[[#This Row],[HBA1C]]&lt;6.4, "Prediabetes ", TRUE, "Diabetes")</f>
        <v>Diabetes</v>
      </c>
      <c r="F210" s="6" t="s">
        <v>2379</v>
      </c>
      <c r="G210" t="s">
        <v>2379</v>
      </c>
      <c r="H210" t="s">
        <v>2379</v>
      </c>
      <c r="I210">
        <v>0</v>
      </c>
      <c r="J210" t="s">
        <v>2381</v>
      </c>
    </row>
    <row r="211" spans="1:10" x14ac:dyDescent="0.3">
      <c r="A211" t="s">
        <v>2162</v>
      </c>
      <c r="B211">
        <v>31.02</v>
      </c>
      <c r="C211" t="str" cm="1">
        <f t="array" ref="C211">_xlfn.IFS(medical_exam[[#This Row],[BMI]]&lt;18.5, "Underweight ", medical_exam[[#This Row],[BMI]]&lt;24.9, "Normal Weight", medical_exam[[#This Row],[BMI]]&lt;29.9, "Overweight ", TRUE, "Obesity")</f>
        <v>Obesity</v>
      </c>
      <c r="D211">
        <v>4.5599999999999996</v>
      </c>
      <c r="E211" t="str" cm="1">
        <f t="array" ref="E211">_xlfn.IFS(medical_exam[[#This Row],[HBA1C]]&lt;5.7, "Normal", medical_exam[[#This Row],[HBA1C]]&lt;6.4, "Prediabetes ", TRUE, "Diabetes")</f>
        <v>Normal</v>
      </c>
      <c r="F211" s="6" t="s">
        <v>2379</v>
      </c>
      <c r="G211" t="s">
        <v>2380</v>
      </c>
      <c r="H211" t="s">
        <v>2379</v>
      </c>
      <c r="I211">
        <v>1</v>
      </c>
      <c r="J211" t="s">
        <v>2381</v>
      </c>
    </row>
    <row r="212" spans="1:10" x14ac:dyDescent="0.3">
      <c r="A212" t="s">
        <v>2161</v>
      </c>
      <c r="B212">
        <v>35.6</v>
      </c>
      <c r="C212" t="str" cm="1">
        <f t="array" ref="C212">_xlfn.IFS(medical_exam[[#This Row],[BMI]]&lt;18.5, "Underweight ", medical_exam[[#This Row],[BMI]]&lt;24.9, "Normal Weight", medical_exam[[#This Row],[BMI]]&lt;29.9, "Overweight ", TRUE, "Obesity")</f>
        <v>Obesity</v>
      </c>
      <c r="D212">
        <v>4.0199999999999996</v>
      </c>
      <c r="E212" t="str" cm="1">
        <f t="array" ref="E212">_xlfn.IFS(medical_exam[[#This Row],[HBA1C]]&lt;5.7, "Normal", medical_exam[[#This Row],[HBA1C]]&lt;6.4, "Prediabetes ", TRUE, "Diabetes")</f>
        <v>Normal</v>
      </c>
      <c r="F212" s="6" t="s">
        <v>2381</v>
      </c>
      <c r="G212" t="s">
        <v>2380</v>
      </c>
      <c r="H212" t="s">
        <v>2379</v>
      </c>
      <c r="I212">
        <v>2</v>
      </c>
      <c r="J212" t="s">
        <v>2381</v>
      </c>
    </row>
    <row r="213" spans="1:10" x14ac:dyDescent="0.3">
      <c r="A213" t="s">
        <v>2160</v>
      </c>
      <c r="B213">
        <v>34.39</v>
      </c>
      <c r="C213" t="str" cm="1">
        <f t="array" ref="C213">_xlfn.IFS(medical_exam[[#This Row],[BMI]]&lt;18.5, "Underweight ", medical_exam[[#This Row],[BMI]]&lt;24.9, "Normal Weight", medical_exam[[#This Row],[BMI]]&lt;29.9, "Overweight ", TRUE, "Obesity")</f>
        <v>Obesity</v>
      </c>
      <c r="D213">
        <v>8.7200000000000006</v>
      </c>
      <c r="E213" t="str" cm="1">
        <f t="array" ref="E213">_xlfn.IFS(medical_exam[[#This Row],[HBA1C]]&lt;5.7, "Normal", medical_exam[[#This Row],[HBA1C]]&lt;6.4, "Prediabetes ", TRUE, "Diabetes")</f>
        <v>Diabetes</v>
      </c>
      <c r="F213" s="6" t="s">
        <v>2379</v>
      </c>
      <c r="G213" t="s">
        <v>2379</v>
      </c>
      <c r="H213" t="s">
        <v>2379</v>
      </c>
      <c r="I213">
        <v>0</v>
      </c>
      <c r="J213" t="s">
        <v>2381</v>
      </c>
    </row>
    <row r="214" spans="1:10" x14ac:dyDescent="0.3">
      <c r="A214" t="s">
        <v>2159</v>
      </c>
      <c r="B214">
        <v>29.06</v>
      </c>
      <c r="C214" t="str" cm="1">
        <f t="array" ref="C214">_xlfn.IFS(medical_exam[[#This Row],[BMI]]&lt;18.5, "Underweight ", medical_exam[[#This Row],[BMI]]&lt;24.9, "Normal Weight", medical_exam[[#This Row],[BMI]]&lt;29.9, "Overweight ", TRUE, "Obesity")</f>
        <v xml:space="preserve">Overweight </v>
      </c>
      <c r="D214">
        <v>6.25</v>
      </c>
      <c r="E214" t="str" cm="1">
        <f t="array" ref="E214">_xlfn.IFS(medical_exam[[#This Row],[HBA1C]]&lt;5.7, "Normal", medical_exam[[#This Row],[HBA1C]]&lt;6.4, "Prediabetes ", TRUE, "Diabetes")</f>
        <v xml:space="preserve">Prediabetes </v>
      </c>
      <c r="F214" s="6" t="s">
        <v>2381</v>
      </c>
      <c r="G214" t="s">
        <v>2379</v>
      </c>
      <c r="H214" t="s">
        <v>2379</v>
      </c>
      <c r="I214">
        <v>1</v>
      </c>
      <c r="J214" t="s">
        <v>2381</v>
      </c>
    </row>
    <row r="215" spans="1:10" x14ac:dyDescent="0.3">
      <c r="A215" t="s">
        <v>2158</v>
      </c>
      <c r="B215">
        <v>35.799999999999997</v>
      </c>
      <c r="C215" t="str" cm="1">
        <f t="array" ref="C215">_xlfn.IFS(medical_exam[[#This Row],[BMI]]&lt;18.5, "Underweight ", medical_exam[[#This Row],[BMI]]&lt;24.9, "Normal Weight", medical_exam[[#This Row],[BMI]]&lt;29.9, "Overweight ", TRUE, "Obesity")</f>
        <v>Obesity</v>
      </c>
      <c r="D215">
        <v>7.32</v>
      </c>
      <c r="E215" t="str" cm="1">
        <f t="array" ref="E215">_xlfn.IFS(medical_exam[[#This Row],[HBA1C]]&lt;5.7, "Normal", medical_exam[[#This Row],[HBA1C]]&lt;6.4, "Prediabetes ", TRUE, "Diabetes")</f>
        <v>Diabetes</v>
      </c>
      <c r="F215" s="6" t="s">
        <v>2379</v>
      </c>
      <c r="G215" t="s">
        <v>2379</v>
      </c>
      <c r="H215" t="s">
        <v>2379</v>
      </c>
      <c r="I215">
        <v>2</v>
      </c>
      <c r="J215" t="s">
        <v>2381</v>
      </c>
    </row>
    <row r="216" spans="1:10" x14ac:dyDescent="0.3">
      <c r="A216" t="s">
        <v>2157</v>
      </c>
      <c r="B216">
        <v>49.8</v>
      </c>
      <c r="C216" t="str" cm="1">
        <f t="array" ref="C216">_xlfn.IFS(medical_exam[[#This Row],[BMI]]&lt;18.5, "Underweight ", medical_exam[[#This Row],[BMI]]&lt;24.9, "Normal Weight", medical_exam[[#This Row],[BMI]]&lt;29.9, "Overweight ", TRUE, "Obesity")</f>
        <v>Obesity</v>
      </c>
      <c r="D216">
        <v>4.24</v>
      </c>
      <c r="E216" t="str" cm="1">
        <f t="array" ref="E216">_xlfn.IFS(medical_exam[[#This Row],[HBA1C]]&lt;5.7, "Normal", medical_exam[[#This Row],[HBA1C]]&lt;6.4, "Prediabetes ", TRUE, "Diabetes")</f>
        <v>Normal</v>
      </c>
      <c r="F216" s="6" t="s">
        <v>2379</v>
      </c>
      <c r="G216" t="s">
        <v>2379</v>
      </c>
      <c r="H216" t="s">
        <v>2379</v>
      </c>
      <c r="I216">
        <v>1</v>
      </c>
      <c r="J216" t="s">
        <v>2381</v>
      </c>
    </row>
    <row r="217" spans="1:10" x14ac:dyDescent="0.3">
      <c r="A217" t="s">
        <v>2156</v>
      </c>
      <c r="B217">
        <v>35.71</v>
      </c>
      <c r="C217" t="str" cm="1">
        <f t="array" ref="C217">_xlfn.IFS(medical_exam[[#This Row],[BMI]]&lt;18.5, "Underweight ", medical_exam[[#This Row],[BMI]]&lt;24.9, "Normal Weight", medical_exam[[#This Row],[BMI]]&lt;29.9, "Overweight ", TRUE, "Obesity")</f>
        <v>Obesity</v>
      </c>
      <c r="D217">
        <v>6.84</v>
      </c>
      <c r="E217" t="str" cm="1">
        <f t="array" ref="E217">_xlfn.IFS(medical_exam[[#This Row],[HBA1C]]&lt;5.7, "Normal", medical_exam[[#This Row],[HBA1C]]&lt;6.4, "Prediabetes ", TRUE, "Diabetes")</f>
        <v>Diabetes</v>
      </c>
      <c r="F217" s="6" t="s">
        <v>2379</v>
      </c>
      <c r="G217" t="s">
        <v>2379</v>
      </c>
      <c r="H217" t="s">
        <v>2379</v>
      </c>
      <c r="I217">
        <v>2</v>
      </c>
      <c r="J217" t="s">
        <v>2381</v>
      </c>
    </row>
    <row r="218" spans="1:10" x14ac:dyDescent="0.3">
      <c r="A218" t="s">
        <v>2155</v>
      </c>
      <c r="B218">
        <v>30.8</v>
      </c>
      <c r="C218" t="str" cm="1">
        <f t="array" ref="C218">_xlfn.IFS(medical_exam[[#This Row],[BMI]]&lt;18.5, "Underweight ", medical_exam[[#This Row],[BMI]]&lt;24.9, "Normal Weight", medical_exam[[#This Row],[BMI]]&lt;29.9, "Overweight ", TRUE, "Obesity")</f>
        <v>Obesity</v>
      </c>
      <c r="D218">
        <v>5.23</v>
      </c>
      <c r="E218" t="str" cm="1">
        <f t="array" ref="E218">_xlfn.IFS(medical_exam[[#This Row],[HBA1C]]&lt;5.7, "Normal", medical_exam[[#This Row],[HBA1C]]&lt;6.4, "Prediabetes ", TRUE, "Diabetes")</f>
        <v>Normal</v>
      </c>
      <c r="F218" s="6" t="s">
        <v>2381</v>
      </c>
      <c r="G218" t="s">
        <v>2379</v>
      </c>
      <c r="H218" t="s">
        <v>2379</v>
      </c>
      <c r="I218">
        <v>1</v>
      </c>
      <c r="J218" t="s">
        <v>2381</v>
      </c>
    </row>
    <row r="219" spans="1:10" x14ac:dyDescent="0.3">
      <c r="A219" t="s">
        <v>2154</v>
      </c>
      <c r="B219">
        <v>33.69</v>
      </c>
      <c r="C219" t="str" cm="1">
        <f t="array" ref="C219">_xlfn.IFS(medical_exam[[#This Row],[BMI]]&lt;18.5, "Underweight ", medical_exam[[#This Row],[BMI]]&lt;24.9, "Normal Weight", medical_exam[[#This Row],[BMI]]&lt;29.9, "Overweight ", TRUE, "Obesity")</f>
        <v>Obesity</v>
      </c>
      <c r="D219">
        <v>9.68</v>
      </c>
      <c r="E219" t="str" cm="1">
        <f t="array" ref="E219">_xlfn.IFS(medical_exam[[#This Row],[HBA1C]]&lt;5.7, "Normal", medical_exam[[#This Row],[HBA1C]]&lt;6.4, "Prediabetes ", TRUE, "Diabetes")</f>
        <v>Diabetes</v>
      </c>
      <c r="F219" s="6" t="s">
        <v>2379</v>
      </c>
      <c r="G219" t="s">
        <v>2379</v>
      </c>
      <c r="H219" t="s">
        <v>2379</v>
      </c>
      <c r="I219">
        <v>0</v>
      </c>
      <c r="J219" t="s">
        <v>2381</v>
      </c>
    </row>
    <row r="220" spans="1:10" x14ac:dyDescent="0.3">
      <c r="A220" t="s">
        <v>2153</v>
      </c>
      <c r="B220">
        <v>42.27</v>
      </c>
      <c r="C220" t="str" cm="1">
        <f t="array" ref="C220">_xlfn.IFS(medical_exam[[#This Row],[BMI]]&lt;18.5, "Underweight ", medical_exam[[#This Row],[BMI]]&lt;24.9, "Normal Weight", medical_exam[[#This Row],[BMI]]&lt;29.9, "Overweight ", TRUE, "Obesity")</f>
        <v>Obesity</v>
      </c>
      <c r="D220">
        <v>6.05</v>
      </c>
      <c r="E220" t="str" cm="1">
        <f t="array" ref="E220">_xlfn.IFS(medical_exam[[#This Row],[HBA1C]]&lt;5.7, "Normal", medical_exam[[#This Row],[HBA1C]]&lt;6.4, "Prediabetes ", TRUE, "Diabetes")</f>
        <v xml:space="preserve">Prediabetes </v>
      </c>
      <c r="F220" s="6" t="s">
        <v>2381</v>
      </c>
      <c r="G220" t="s">
        <v>2379</v>
      </c>
      <c r="H220" t="s">
        <v>2379</v>
      </c>
      <c r="I220">
        <v>1</v>
      </c>
      <c r="J220" t="s">
        <v>2381</v>
      </c>
    </row>
    <row r="221" spans="1:10" x14ac:dyDescent="0.3">
      <c r="A221" t="s">
        <v>2152</v>
      </c>
      <c r="B221">
        <v>53.25</v>
      </c>
      <c r="C221" t="str" cm="1">
        <f t="array" ref="C221">_xlfn.IFS(medical_exam[[#This Row],[BMI]]&lt;18.5, "Underweight ", medical_exam[[#This Row],[BMI]]&lt;24.9, "Normal Weight", medical_exam[[#This Row],[BMI]]&lt;29.9, "Overweight ", TRUE, "Obesity")</f>
        <v>Obesity</v>
      </c>
      <c r="D221">
        <v>6.11</v>
      </c>
      <c r="E221" t="str" cm="1">
        <f t="array" ref="E221">_xlfn.IFS(medical_exam[[#This Row],[HBA1C]]&lt;5.7, "Normal", medical_exam[[#This Row],[HBA1C]]&lt;6.4, "Prediabetes ", TRUE, "Diabetes")</f>
        <v xml:space="preserve">Prediabetes </v>
      </c>
      <c r="F221" s="6" t="s">
        <v>2381</v>
      </c>
      <c r="G221" t="s">
        <v>2379</v>
      </c>
      <c r="H221" t="s">
        <v>2381</v>
      </c>
      <c r="I221">
        <v>1</v>
      </c>
      <c r="J221" t="s">
        <v>2381</v>
      </c>
    </row>
    <row r="222" spans="1:10" x14ac:dyDescent="0.3">
      <c r="A222" t="s">
        <v>2151</v>
      </c>
      <c r="B222">
        <v>26.8</v>
      </c>
      <c r="C222" t="str" cm="1">
        <f t="array" ref="C222">_xlfn.IFS(medical_exam[[#This Row],[BMI]]&lt;18.5, "Underweight ", medical_exam[[#This Row],[BMI]]&lt;24.9, "Normal Weight", medical_exam[[#This Row],[BMI]]&lt;29.9, "Overweight ", TRUE, "Obesity")</f>
        <v xml:space="preserve">Overweight </v>
      </c>
      <c r="D222">
        <v>10.93</v>
      </c>
      <c r="E222" t="str" cm="1">
        <f t="array" ref="E222">_xlfn.IFS(medical_exam[[#This Row],[HBA1C]]&lt;5.7, "Normal", medical_exam[[#This Row],[HBA1C]]&lt;6.4, "Prediabetes ", TRUE, "Diabetes")</f>
        <v>Diabetes</v>
      </c>
      <c r="F222" s="6" t="s">
        <v>2381</v>
      </c>
      <c r="G222" t="s">
        <v>2379</v>
      </c>
      <c r="H222" t="s">
        <v>2379</v>
      </c>
      <c r="I222">
        <v>0</v>
      </c>
      <c r="J222" t="s">
        <v>2379</v>
      </c>
    </row>
    <row r="223" spans="1:10" x14ac:dyDescent="0.3">
      <c r="A223" t="s">
        <v>2150</v>
      </c>
      <c r="B223">
        <v>28.5</v>
      </c>
      <c r="C223" t="str" cm="1">
        <f t="array" ref="C223">_xlfn.IFS(medical_exam[[#This Row],[BMI]]&lt;18.5, "Underweight ", medical_exam[[#This Row],[BMI]]&lt;24.9, "Normal Weight", medical_exam[[#This Row],[BMI]]&lt;29.9, "Overweight ", TRUE, "Obesity")</f>
        <v xml:space="preserve">Overweight </v>
      </c>
      <c r="D223">
        <v>5.12</v>
      </c>
      <c r="E223" t="str" cm="1">
        <f t="array" ref="E223">_xlfn.IFS(medical_exam[[#This Row],[HBA1C]]&lt;5.7, "Normal", medical_exam[[#This Row],[HBA1C]]&lt;6.4, "Prediabetes ", TRUE, "Diabetes")</f>
        <v>Normal</v>
      </c>
      <c r="F223" s="6" t="s">
        <v>2379</v>
      </c>
      <c r="G223" t="s">
        <v>2379</v>
      </c>
      <c r="H223" t="s">
        <v>2379</v>
      </c>
      <c r="I223">
        <v>1</v>
      </c>
      <c r="J223" t="s">
        <v>2381</v>
      </c>
    </row>
    <row r="224" spans="1:10" x14ac:dyDescent="0.3">
      <c r="A224" t="s">
        <v>2149</v>
      </c>
      <c r="B224">
        <v>22.895</v>
      </c>
      <c r="C224" t="str" cm="1">
        <f t="array" ref="C224">_xlfn.IFS(medical_exam[[#This Row],[BMI]]&lt;18.5, "Underweight ", medical_exam[[#This Row],[BMI]]&lt;24.9, "Normal Weight", medical_exam[[#This Row],[BMI]]&lt;29.9, "Overweight ", TRUE, "Obesity")</f>
        <v>Normal Weight</v>
      </c>
      <c r="D224">
        <v>5.72</v>
      </c>
      <c r="E224" t="str" cm="1">
        <f t="array" ref="E224">_xlfn.IFS(medical_exam[[#This Row],[HBA1C]]&lt;5.7, "Normal", medical_exam[[#This Row],[HBA1C]]&lt;6.4, "Prediabetes ", TRUE, "Diabetes")</f>
        <v xml:space="preserve">Prediabetes </v>
      </c>
      <c r="F224" s="6" t="s">
        <v>2379</v>
      </c>
      <c r="G224" t="s">
        <v>2379</v>
      </c>
      <c r="H224" t="s">
        <v>2379</v>
      </c>
      <c r="I224">
        <v>0</v>
      </c>
      <c r="J224" t="s">
        <v>2381</v>
      </c>
    </row>
    <row r="225" spans="1:10" x14ac:dyDescent="0.3">
      <c r="A225" t="s">
        <v>2148</v>
      </c>
      <c r="B225">
        <v>34.06</v>
      </c>
      <c r="C225" t="str" cm="1">
        <f t="array" ref="C225">_xlfn.IFS(medical_exam[[#This Row],[BMI]]&lt;18.5, "Underweight ", medical_exam[[#This Row],[BMI]]&lt;24.9, "Normal Weight", medical_exam[[#This Row],[BMI]]&lt;29.9, "Overweight ", TRUE, "Obesity")</f>
        <v>Obesity</v>
      </c>
      <c r="D225">
        <v>11.83</v>
      </c>
      <c r="E225" t="str" cm="1">
        <f t="array" ref="E225">_xlfn.IFS(medical_exam[[#This Row],[HBA1C]]&lt;5.7, "Normal", medical_exam[[#This Row],[HBA1C]]&lt;6.4, "Prediabetes ", TRUE, "Diabetes")</f>
        <v>Diabetes</v>
      </c>
      <c r="F225" s="6" t="s">
        <v>2381</v>
      </c>
      <c r="G225" t="s">
        <v>2379</v>
      </c>
      <c r="H225" t="s">
        <v>2379</v>
      </c>
      <c r="I225">
        <v>1</v>
      </c>
      <c r="J225" t="s">
        <v>2381</v>
      </c>
    </row>
    <row r="226" spans="1:10" x14ac:dyDescent="0.3">
      <c r="A226" t="s">
        <v>2147</v>
      </c>
      <c r="B226">
        <v>36.409999999999997</v>
      </c>
      <c r="C226" t="str" cm="1">
        <f t="array" ref="C226">_xlfn.IFS(medical_exam[[#This Row],[BMI]]&lt;18.5, "Underweight ", medical_exam[[#This Row],[BMI]]&lt;24.9, "Normal Weight", medical_exam[[#This Row],[BMI]]&lt;29.9, "Overweight ", TRUE, "Obesity")</f>
        <v>Obesity</v>
      </c>
      <c r="D226">
        <v>4.55</v>
      </c>
      <c r="E226" t="str" cm="1">
        <f t="array" ref="E226">_xlfn.IFS(medical_exam[[#This Row],[HBA1C]]&lt;5.7, "Normal", medical_exam[[#This Row],[HBA1C]]&lt;6.4, "Prediabetes ", TRUE, "Diabetes")</f>
        <v>Normal</v>
      </c>
      <c r="F226" s="6" t="s">
        <v>2379</v>
      </c>
      <c r="G226" t="s">
        <v>2379</v>
      </c>
      <c r="H226" t="s">
        <v>2379</v>
      </c>
      <c r="I226">
        <v>0</v>
      </c>
      <c r="J226" t="s">
        <v>2381</v>
      </c>
    </row>
    <row r="227" spans="1:10" x14ac:dyDescent="0.3">
      <c r="A227" t="s">
        <v>2146</v>
      </c>
      <c r="B227">
        <v>52.3</v>
      </c>
      <c r="C227" t="str" cm="1">
        <f t="array" ref="C227">_xlfn.IFS(medical_exam[[#This Row],[BMI]]&lt;18.5, "Underweight ", medical_exam[[#This Row],[BMI]]&lt;24.9, "Normal Weight", medical_exam[[#This Row],[BMI]]&lt;29.9, "Overweight ", TRUE, "Obesity")</f>
        <v>Obesity</v>
      </c>
      <c r="D227">
        <v>4.87</v>
      </c>
      <c r="E227" t="str" cm="1">
        <f t="array" ref="E227">_xlfn.IFS(medical_exam[[#This Row],[HBA1C]]&lt;5.7, "Normal", medical_exam[[#This Row],[HBA1C]]&lt;6.4, "Prediabetes ", TRUE, "Diabetes")</f>
        <v>Normal</v>
      </c>
      <c r="F227" s="6" t="s">
        <v>2381</v>
      </c>
      <c r="G227" t="s">
        <v>2379</v>
      </c>
      <c r="H227" t="s">
        <v>2381</v>
      </c>
      <c r="I227">
        <v>1</v>
      </c>
      <c r="J227" t="s">
        <v>2381</v>
      </c>
    </row>
    <row r="228" spans="1:10" x14ac:dyDescent="0.3">
      <c r="A228" t="s">
        <v>2145</v>
      </c>
      <c r="B228">
        <v>52.66</v>
      </c>
      <c r="C228" t="str" cm="1">
        <f t="array" ref="C228">_xlfn.IFS(medical_exam[[#This Row],[BMI]]&lt;18.5, "Underweight ", medical_exam[[#This Row],[BMI]]&lt;24.9, "Normal Weight", medical_exam[[#This Row],[BMI]]&lt;29.9, "Overweight ", TRUE, "Obesity")</f>
        <v>Obesity</v>
      </c>
      <c r="D228">
        <v>4.45</v>
      </c>
      <c r="E228" t="str" cm="1">
        <f t="array" ref="E228">_xlfn.IFS(medical_exam[[#This Row],[HBA1C]]&lt;5.7, "Normal", medical_exam[[#This Row],[HBA1C]]&lt;6.4, "Prediabetes ", TRUE, "Diabetes")</f>
        <v>Normal</v>
      </c>
      <c r="F228" s="6" t="s">
        <v>2379</v>
      </c>
      <c r="G228" t="s">
        <v>2379</v>
      </c>
      <c r="H228" t="s">
        <v>2379</v>
      </c>
      <c r="I228">
        <v>1</v>
      </c>
      <c r="J228" t="s">
        <v>2381</v>
      </c>
    </row>
    <row r="229" spans="1:10" x14ac:dyDescent="0.3">
      <c r="A229" t="s">
        <v>2144</v>
      </c>
      <c r="B229">
        <v>29.57</v>
      </c>
      <c r="C229" t="str" cm="1">
        <f t="array" ref="C229">_xlfn.IFS(medical_exam[[#This Row],[BMI]]&lt;18.5, "Underweight ", medical_exam[[#This Row],[BMI]]&lt;24.9, "Normal Weight", medical_exam[[#This Row],[BMI]]&lt;29.9, "Overweight ", TRUE, "Obesity")</f>
        <v xml:space="preserve">Overweight </v>
      </c>
      <c r="D229">
        <v>9.42</v>
      </c>
      <c r="E229" t="str" cm="1">
        <f t="array" ref="E229">_xlfn.IFS(medical_exam[[#This Row],[HBA1C]]&lt;5.7, "Normal", medical_exam[[#This Row],[HBA1C]]&lt;6.4, "Prediabetes ", TRUE, "Diabetes")</f>
        <v>Diabetes</v>
      </c>
      <c r="F229" s="6" t="s">
        <v>2381</v>
      </c>
      <c r="G229" t="s">
        <v>2379</v>
      </c>
      <c r="H229" t="s">
        <v>2379</v>
      </c>
      <c r="I229">
        <v>0</v>
      </c>
      <c r="J229" t="s">
        <v>2381</v>
      </c>
    </row>
    <row r="230" spans="1:10" x14ac:dyDescent="0.3">
      <c r="A230" t="s">
        <v>2143</v>
      </c>
      <c r="B230">
        <v>36.99</v>
      </c>
      <c r="C230" t="str" cm="1">
        <f t="array" ref="C230">_xlfn.IFS(medical_exam[[#This Row],[BMI]]&lt;18.5, "Underweight ", medical_exam[[#This Row],[BMI]]&lt;24.9, "Normal Weight", medical_exam[[#This Row],[BMI]]&lt;29.9, "Overweight ", TRUE, "Obesity")</f>
        <v>Obesity</v>
      </c>
      <c r="D230">
        <v>5.37</v>
      </c>
      <c r="E230" t="str" cm="1">
        <f t="array" ref="E230">_xlfn.IFS(medical_exam[[#This Row],[HBA1C]]&lt;5.7, "Normal", medical_exam[[#This Row],[HBA1C]]&lt;6.4, "Prediabetes ", TRUE, "Diabetes")</f>
        <v>Normal</v>
      </c>
      <c r="F230" s="6" t="s">
        <v>2381</v>
      </c>
      <c r="G230" t="s">
        <v>2379</v>
      </c>
      <c r="H230" t="s">
        <v>2381</v>
      </c>
      <c r="I230">
        <v>1</v>
      </c>
      <c r="J230" t="s">
        <v>2381</v>
      </c>
    </row>
    <row r="231" spans="1:10" x14ac:dyDescent="0.3">
      <c r="A231" t="s">
        <v>2142</v>
      </c>
      <c r="B231">
        <v>31.4</v>
      </c>
      <c r="C231" t="str" cm="1">
        <f t="array" ref="C231">_xlfn.IFS(medical_exam[[#This Row],[BMI]]&lt;18.5, "Underweight ", medical_exam[[#This Row],[BMI]]&lt;24.9, "Normal Weight", medical_exam[[#This Row],[BMI]]&lt;29.9, "Overweight ", TRUE, "Obesity")</f>
        <v>Obesity</v>
      </c>
      <c r="D231">
        <v>4.5999999999999996</v>
      </c>
      <c r="E231" t="str" cm="1">
        <f t="array" ref="E231">_xlfn.IFS(medical_exam[[#This Row],[HBA1C]]&lt;5.7, "Normal", medical_exam[[#This Row],[HBA1C]]&lt;6.4, "Prediabetes ", TRUE, "Diabetes")</f>
        <v>Normal</v>
      </c>
      <c r="F231" s="6" t="s">
        <v>2381</v>
      </c>
      <c r="G231" t="s">
        <v>2379</v>
      </c>
      <c r="H231" t="s">
        <v>2379</v>
      </c>
      <c r="I231">
        <v>1</v>
      </c>
      <c r="J231" t="s">
        <v>2381</v>
      </c>
    </row>
    <row r="232" spans="1:10" x14ac:dyDescent="0.3">
      <c r="A232" t="s">
        <v>2141</v>
      </c>
      <c r="B232">
        <v>34.9</v>
      </c>
      <c r="C232" t="str" cm="1">
        <f t="array" ref="C232">_xlfn.IFS(medical_exam[[#This Row],[BMI]]&lt;18.5, "Underweight ", medical_exam[[#This Row],[BMI]]&lt;24.9, "Normal Weight", medical_exam[[#This Row],[BMI]]&lt;29.9, "Overweight ", TRUE, "Obesity")</f>
        <v>Obesity</v>
      </c>
      <c r="D232">
        <v>6.22</v>
      </c>
      <c r="E232" t="str" cm="1">
        <f t="array" ref="E232">_xlfn.IFS(medical_exam[[#This Row],[HBA1C]]&lt;5.7, "Normal", medical_exam[[#This Row],[HBA1C]]&lt;6.4, "Prediabetes ", TRUE, "Diabetes")</f>
        <v xml:space="preserve">Prediabetes </v>
      </c>
      <c r="F232" s="6" t="s">
        <v>2379</v>
      </c>
      <c r="G232" t="s">
        <v>2379</v>
      </c>
      <c r="H232" t="s">
        <v>2381</v>
      </c>
      <c r="I232">
        <v>1</v>
      </c>
      <c r="J232" t="s">
        <v>2381</v>
      </c>
    </row>
    <row r="233" spans="1:10" x14ac:dyDescent="0.3">
      <c r="A233" t="s">
        <v>2140</v>
      </c>
      <c r="B233">
        <v>31.13</v>
      </c>
      <c r="C233" t="str" cm="1">
        <f t="array" ref="C233">_xlfn.IFS(medical_exam[[#This Row],[BMI]]&lt;18.5, "Underweight ", medical_exam[[#This Row],[BMI]]&lt;24.9, "Normal Weight", medical_exam[[#This Row],[BMI]]&lt;29.9, "Overweight ", TRUE, "Obesity")</f>
        <v>Obesity</v>
      </c>
      <c r="D233">
        <v>4.5199999999999996</v>
      </c>
      <c r="E233" t="str" cm="1">
        <f t="array" ref="E233">_xlfn.IFS(medical_exam[[#This Row],[HBA1C]]&lt;5.7, "Normal", medical_exam[[#This Row],[HBA1C]]&lt;6.4, "Prediabetes ", TRUE, "Diabetes")</f>
        <v>Normal</v>
      </c>
      <c r="F233" s="6" t="s">
        <v>2381</v>
      </c>
      <c r="G233" t="s">
        <v>2379</v>
      </c>
      <c r="H233" t="s">
        <v>2379</v>
      </c>
      <c r="I233">
        <v>1</v>
      </c>
      <c r="J233" t="s">
        <v>2381</v>
      </c>
    </row>
    <row r="234" spans="1:10" x14ac:dyDescent="0.3">
      <c r="A234" t="s">
        <v>2139</v>
      </c>
      <c r="B234">
        <v>34.799999999999997</v>
      </c>
      <c r="C234" t="str" cm="1">
        <f t="array" ref="C234">_xlfn.IFS(medical_exam[[#This Row],[BMI]]&lt;18.5, "Underweight ", medical_exam[[#This Row],[BMI]]&lt;24.9, "Normal Weight", medical_exam[[#This Row],[BMI]]&lt;29.9, "Overweight ", TRUE, "Obesity")</f>
        <v>Obesity</v>
      </c>
      <c r="D234">
        <v>6.18</v>
      </c>
      <c r="E234" t="str" cm="1">
        <f t="array" ref="E234">_xlfn.IFS(medical_exam[[#This Row],[HBA1C]]&lt;5.7, "Normal", medical_exam[[#This Row],[HBA1C]]&lt;6.4, "Prediabetes ", TRUE, "Diabetes")</f>
        <v xml:space="preserve">Prediabetes </v>
      </c>
      <c r="F234" s="6" t="s">
        <v>2379</v>
      </c>
      <c r="G234" t="s">
        <v>2379</v>
      </c>
      <c r="H234" t="s">
        <v>2381</v>
      </c>
      <c r="I234">
        <v>1</v>
      </c>
      <c r="J234" t="s">
        <v>2381</v>
      </c>
    </row>
    <row r="235" spans="1:10" x14ac:dyDescent="0.3">
      <c r="A235" t="s">
        <v>2138</v>
      </c>
      <c r="B235">
        <v>31.68</v>
      </c>
      <c r="C235" t="str" cm="1">
        <f t="array" ref="C235">_xlfn.IFS(medical_exam[[#This Row],[BMI]]&lt;18.5, "Underweight ", medical_exam[[#This Row],[BMI]]&lt;24.9, "Normal Weight", medical_exam[[#This Row],[BMI]]&lt;29.9, "Overweight ", TRUE, "Obesity")</f>
        <v>Obesity</v>
      </c>
      <c r="D235">
        <v>4.4000000000000004</v>
      </c>
      <c r="E235" t="str" cm="1">
        <f t="array" ref="E235">_xlfn.IFS(medical_exam[[#This Row],[HBA1C]]&lt;5.7, "Normal", medical_exam[[#This Row],[HBA1C]]&lt;6.4, "Prediabetes ", TRUE, "Diabetes")</f>
        <v>Normal</v>
      </c>
      <c r="F235" s="6" t="s">
        <v>2379</v>
      </c>
      <c r="G235" t="s">
        <v>2379</v>
      </c>
      <c r="H235" t="s">
        <v>2379</v>
      </c>
      <c r="I235">
        <v>0</v>
      </c>
      <c r="J235" t="s">
        <v>2381</v>
      </c>
    </row>
    <row r="236" spans="1:10" x14ac:dyDescent="0.3">
      <c r="A236" t="s">
        <v>2137</v>
      </c>
      <c r="B236">
        <v>33.534999999999997</v>
      </c>
      <c r="C236" t="str" cm="1">
        <f t="array" ref="C236">_xlfn.IFS(medical_exam[[#This Row],[BMI]]&lt;18.5, "Underweight ", medical_exam[[#This Row],[BMI]]&lt;24.9, "Normal Weight", medical_exam[[#This Row],[BMI]]&lt;29.9, "Overweight ", TRUE, "Obesity")</f>
        <v>Obesity</v>
      </c>
      <c r="D236">
        <v>6.23</v>
      </c>
      <c r="E236" t="str" cm="1">
        <f t="array" ref="E236">_xlfn.IFS(medical_exam[[#This Row],[HBA1C]]&lt;5.7, "Normal", medical_exam[[#This Row],[HBA1C]]&lt;6.4, "Prediabetes ", TRUE, "Diabetes")</f>
        <v xml:space="preserve">Prediabetes </v>
      </c>
      <c r="F236" s="6" t="s">
        <v>2379</v>
      </c>
      <c r="G236" t="s">
        <v>2380</v>
      </c>
      <c r="H236" t="s">
        <v>2379</v>
      </c>
      <c r="I236">
        <v>1</v>
      </c>
      <c r="J236" t="s">
        <v>2381</v>
      </c>
    </row>
    <row r="237" spans="1:10" x14ac:dyDescent="0.3">
      <c r="A237" t="s">
        <v>2136</v>
      </c>
      <c r="B237">
        <v>31.92</v>
      </c>
      <c r="C237" t="str" cm="1">
        <f t="array" ref="C237">_xlfn.IFS(medical_exam[[#This Row],[BMI]]&lt;18.5, "Underweight ", medical_exam[[#This Row],[BMI]]&lt;24.9, "Normal Weight", medical_exam[[#This Row],[BMI]]&lt;29.9, "Overweight ", TRUE, "Obesity")</f>
        <v>Obesity</v>
      </c>
      <c r="D237">
        <v>5.33</v>
      </c>
      <c r="E237" t="str" cm="1">
        <f t="array" ref="E237">_xlfn.IFS(medical_exam[[#This Row],[HBA1C]]&lt;5.7, "Normal", medical_exam[[#This Row],[HBA1C]]&lt;6.4, "Prediabetes ", TRUE, "Diabetes")</f>
        <v>Normal</v>
      </c>
      <c r="F237" s="6" t="s">
        <v>2381</v>
      </c>
      <c r="G237" t="s">
        <v>2379</v>
      </c>
      <c r="H237" t="s">
        <v>2379</v>
      </c>
      <c r="I237">
        <v>0</v>
      </c>
      <c r="J237" t="s">
        <v>2381</v>
      </c>
    </row>
    <row r="238" spans="1:10" x14ac:dyDescent="0.3">
      <c r="A238" t="s">
        <v>2135</v>
      </c>
      <c r="B238">
        <v>32.700000000000003</v>
      </c>
      <c r="C238" t="str" cm="1">
        <f t="array" ref="C238">_xlfn.IFS(medical_exam[[#This Row],[BMI]]&lt;18.5, "Underweight ", medical_exam[[#This Row],[BMI]]&lt;24.9, "Normal Weight", medical_exam[[#This Row],[BMI]]&lt;29.9, "Overweight ", TRUE, "Obesity")</f>
        <v>Obesity</v>
      </c>
      <c r="D238">
        <v>4.09</v>
      </c>
      <c r="E238" t="str" cm="1">
        <f t="array" ref="E238">_xlfn.IFS(medical_exam[[#This Row],[HBA1C]]&lt;5.7, "Normal", medical_exam[[#This Row],[HBA1C]]&lt;6.4, "Prediabetes ", TRUE, "Diabetes")</f>
        <v>Normal</v>
      </c>
      <c r="F238" s="6" t="s">
        <v>2379</v>
      </c>
      <c r="G238" t="s">
        <v>2379</v>
      </c>
      <c r="H238" t="s">
        <v>2379</v>
      </c>
      <c r="I238">
        <v>1</v>
      </c>
      <c r="J238" t="s">
        <v>2381</v>
      </c>
    </row>
    <row r="239" spans="1:10" x14ac:dyDescent="0.3">
      <c r="A239" t="s">
        <v>2134</v>
      </c>
      <c r="B239">
        <v>41.25</v>
      </c>
      <c r="C239" t="str" cm="1">
        <f t="array" ref="C239">_xlfn.IFS(medical_exam[[#This Row],[BMI]]&lt;18.5, "Underweight ", medical_exam[[#This Row],[BMI]]&lt;24.9, "Normal Weight", medical_exam[[#This Row],[BMI]]&lt;29.9, "Overweight ", TRUE, "Obesity")</f>
        <v>Obesity</v>
      </c>
      <c r="D239">
        <v>5.19</v>
      </c>
      <c r="E239" t="str" cm="1">
        <f t="array" ref="E239">_xlfn.IFS(medical_exam[[#This Row],[HBA1C]]&lt;5.7, "Normal", medical_exam[[#This Row],[HBA1C]]&lt;6.4, "Prediabetes ", TRUE, "Diabetes")</f>
        <v>Normal</v>
      </c>
      <c r="F239" s="6" t="s">
        <v>2379</v>
      </c>
      <c r="G239" t="s">
        <v>2379</v>
      </c>
      <c r="H239" t="s">
        <v>2379</v>
      </c>
      <c r="I239">
        <v>0</v>
      </c>
      <c r="J239" t="s">
        <v>2381</v>
      </c>
    </row>
    <row r="240" spans="1:10" x14ac:dyDescent="0.3">
      <c r="A240" t="s">
        <v>2133</v>
      </c>
      <c r="B240">
        <v>33.11</v>
      </c>
      <c r="C240" t="str" cm="1">
        <f t="array" ref="C240">_xlfn.IFS(medical_exam[[#This Row],[BMI]]&lt;18.5, "Underweight ", medical_exam[[#This Row],[BMI]]&lt;24.9, "Normal Weight", medical_exam[[#This Row],[BMI]]&lt;29.9, "Overweight ", TRUE, "Obesity")</f>
        <v>Obesity</v>
      </c>
      <c r="D240">
        <v>4.12</v>
      </c>
      <c r="E240" t="str" cm="1">
        <f t="array" ref="E240">_xlfn.IFS(medical_exam[[#This Row],[HBA1C]]&lt;5.7, "Normal", medical_exam[[#This Row],[HBA1C]]&lt;6.4, "Prediabetes ", TRUE, "Diabetes")</f>
        <v>Normal</v>
      </c>
      <c r="F240" s="6" t="s">
        <v>2379</v>
      </c>
      <c r="G240" t="s">
        <v>2379</v>
      </c>
      <c r="H240" t="s">
        <v>2381</v>
      </c>
      <c r="I240">
        <v>1</v>
      </c>
      <c r="J240" t="s">
        <v>2381</v>
      </c>
    </row>
    <row r="241" spans="1:10" x14ac:dyDescent="0.3">
      <c r="A241" t="s">
        <v>2132</v>
      </c>
      <c r="B241">
        <v>36.159999999999997</v>
      </c>
      <c r="C241" t="str" cm="1">
        <f t="array" ref="C241">_xlfn.IFS(medical_exam[[#This Row],[BMI]]&lt;18.5, "Underweight ", medical_exam[[#This Row],[BMI]]&lt;24.9, "Normal Weight", medical_exam[[#This Row],[BMI]]&lt;29.9, "Overweight ", TRUE, "Obesity")</f>
        <v>Obesity</v>
      </c>
      <c r="D241">
        <v>5.0999999999999996</v>
      </c>
      <c r="E241" t="str" cm="1">
        <f t="array" ref="E241">_xlfn.IFS(medical_exam[[#This Row],[HBA1C]]&lt;5.7, "Normal", medical_exam[[#This Row],[HBA1C]]&lt;6.4, "Prediabetes ", TRUE, "Diabetes")</f>
        <v>Normal</v>
      </c>
      <c r="F241" s="6" t="s">
        <v>2379</v>
      </c>
      <c r="G241" t="s">
        <v>2379</v>
      </c>
      <c r="H241" t="s">
        <v>2379</v>
      </c>
      <c r="I241">
        <v>1</v>
      </c>
      <c r="J241" t="s">
        <v>2381</v>
      </c>
    </row>
    <row r="242" spans="1:10" x14ac:dyDescent="0.3">
      <c r="A242" t="s">
        <v>2131</v>
      </c>
      <c r="B242">
        <v>33.72</v>
      </c>
      <c r="C242" t="str" cm="1">
        <f t="array" ref="C242">_xlfn.IFS(medical_exam[[#This Row],[BMI]]&lt;18.5, "Underweight ", medical_exam[[#This Row],[BMI]]&lt;24.9, "Normal Weight", medical_exam[[#This Row],[BMI]]&lt;29.9, "Overweight ", TRUE, "Obesity")</f>
        <v>Obesity</v>
      </c>
      <c r="D242">
        <v>6.21</v>
      </c>
      <c r="E242" t="str" cm="1">
        <f t="array" ref="E242">_xlfn.IFS(medical_exam[[#This Row],[HBA1C]]&lt;5.7, "Normal", medical_exam[[#This Row],[HBA1C]]&lt;6.4, "Prediabetes ", TRUE, "Diabetes")</f>
        <v xml:space="preserve">Prediabetes </v>
      </c>
      <c r="F242" s="6" t="s">
        <v>2381</v>
      </c>
      <c r="G242" t="s">
        <v>2379</v>
      </c>
      <c r="H242" t="s">
        <v>2381</v>
      </c>
      <c r="I242">
        <v>1</v>
      </c>
      <c r="J242" t="s">
        <v>2381</v>
      </c>
    </row>
    <row r="243" spans="1:10" x14ac:dyDescent="0.3">
      <c r="A243" t="s">
        <v>2129</v>
      </c>
      <c r="B243">
        <v>37.74</v>
      </c>
      <c r="C243" t="str" cm="1">
        <f t="array" ref="C243">_xlfn.IFS(medical_exam[[#This Row],[BMI]]&lt;18.5, "Underweight ", medical_exam[[#This Row],[BMI]]&lt;24.9, "Normal Weight", medical_exam[[#This Row],[BMI]]&lt;29.9, "Overweight ", TRUE, "Obesity")</f>
        <v>Obesity</v>
      </c>
      <c r="D243">
        <v>9.5299999999999994</v>
      </c>
      <c r="E243" t="str" cm="1">
        <f t="array" ref="E243">_xlfn.IFS(medical_exam[[#This Row],[HBA1C]]&lt;5.7, "Normal", medical_exam[[#This Row],[HBA1C]]&lt;6.4, "Prediabetes ", TRUE, "Diabetes")</f>
        <v>Diabetes</v>
      </c>
      <c r="F243" s="6" t="s">
        <v>2381</v>
      </c>
      <c r="G243" t="s">
        <v>2379</v>
      </c>
      <c r="H243" t="s">
        <v>2379</v>
      </c>
      <c r="I243">
        <v>1</v>
      </c>
      <c r="J243" t="s">
        <v>2381</v>
      </c>
    </row>
    <row r="244" spans="1:10" x14ac:dyDescent="0.3">
      <c r="A244" t="s">
        <v>2128</v>
      </c>
      <c r="B244">
        <v>48.75</v>
      </c>
      <c r="C244" t="str" cm="1">
        <f t="array" ref="C244">_xlfn.IFS(medical_exam[[#This Row],[BMI]]&lt;18.5, "Underweight ", medical_exam[[#This Row],[BMI]]&lt;24.9, "Normal Weight", medical_exam[[#This Row],[BMI]]&lt;29.9, "Overweight ", TRUE, "Obesity")</f>
        <v>Obesity</v>
      </c>
      <c r="D244">
        <v>4.6399999999999997</v>
      </c>
      <c r="E244" t="str" cm="1">
        <f t="array" ref="E244">_xlfn.IFS(medical_exam[[#This Row],[HBA1C]]&lt;5.7, "Normal", medical_exam[[#This Row],[HBA1C]]&lt;6.4, "Prediabetes ", TRUE, "Diabetes")</f>
        <v>Normal</v>
      </c>
      <c r="F244" s="6" t="s">
        <v>2381</v>
      </c>
      <c r="G244" t="s">
        <v>2379</v>
      </c>
      <c r="H244" t="s">
        <v>2379</v>
      </c>
      <c r="I244">
        <v>1</v>
      </c>
      <c r="J244" t="s">
        <v>2381</v>
      </c>
    </row>
    <row r="245" spans="1:10" x14ac:dyDescent="0.3">
      <c r="A245" t="s">
        <v>2127</v>
      </c>
      <c r="B245">
        <v>31.065000000000001</v>
      </c>
      <c r="C245" t="str" cm="1">
        <f t="array" ref="C245">_xlfn.IFS(medical_exam[[#This Row],[BMI]]&lt;18.5, "Underweight ", medical_exam[[#This Row],[BMI]]&lt;24.9, "Normal Weight", medical_exam[[#This Row],[BMI]]&lt;29.9, "Overweight ", TRUE, "Obesity")</f>
        <v>Obesity</v>
      </c>
      <c r="D245">
        <v>5.05</v>
      </c>
      <c r="E245" t="str" cm="1">
        <f t="array" ref="E245">_xlfn.IFS(medical_exam[[#This Row],[HBA1C]]&lt;5.7, "Normal", medical_exam[[#This Row],[HBA1C]]&lt;6.4, "Prediabetes ", TRUE, "Diabetes")</f>
        <v>Normal</v>
      </c>
      <c r="F245" s="6" t="s">
        <v>2379</v>
      </c>
      <c r="G245" t="s">
        <v>2379</v>
      </c>
      <c r="H245" t="s">
        <v>2379</v>
      </c>
      <c r="I245">
        <v>1</v>
      </c>
      <c r="J245" t="s">
        <v>2381</v>
      </c>
    </row>
    <row r="246" spans="1:10" x14ac:dyDescent="0.3">
      <c r="A246" t="s">
        <v>2126</v>
      </c>
      <c r="B246">
        <v>23.55</v>
      </c>
      <c r="C246" t="str" cm="1">
        <f t="array" ref="C246">_xlfn.IFS(medical_exam[[#This Row],[BMI]]&lt;18.5, "Underweight ", medical_exam[[#This Row],[BMI]]&lt;24.9, "Normal Weight", medical_exam[[#This Row],[BMI]]&lt;29.9, "Overweight ", TRUE, "Obesity")</f>
        <v>Normal Weight</v>
      </c>
      <c r="D246">
        <v>10.38</v>
      </c>
      <c r="E246" t="str" cm="1">
        <f t="array" ref="E246">_xlfn.IFS(medical_exam[[#This Row],[HBA1C]]&lt;5.7, "Normal", medical_exam[[#This Row],[HBA1C]]&lt;6.4, "Prediabetes ", TRUE, "Diabetes")</f>
        <v>Diabetes</v>
      </c>
      <c r="F246" s="6" t="s">
        <v>2379</v>
      </c>
      <c r="G246" t="s">
        <v>2379</v>
      </c>
      <c r="H246" t="s">
        <v>2379</v>
      </c>
      <c r="I246">
        <v>0</v>
      </c>
      <c r="J246" t="s">
        <v>2381</v>
      </c>
    </row>
    <row r="247" spans="1:10" x14ac:dyDescent="0.3">
      <c r="A247" t="s">
        <v>2125</v>
      </c>
      <c r="B247">
        <v>30.18</v>
      </c>
      <c r="C247" t="str" cm="1">
        <f t="array" ref="C247">_xlfn.IFS(medical_exam[[#This Row],[BMI]]&lt;18.5, "Underweight ", medical_exam[[#This Row],[BMI]]&lt;24.9, "Normal Weight", medical_exam[[#This Row],[BMI]]&lt;29.9, "Overweight ", TRUE, "Obesity")</f>
        <v>Obesity</v>
      </c>
      <c r="D247">
        <v>8.31</v>
      </c>
      <c r="E247" t="str" cm="1">
        <f t="array" ref="E247">_xlfn.IFS(medical_exam[[#This Row],[HBA1C]]&lt;5.7, "Normal", medical_exam[[#This Row],[HBA1C]]&lt;6.4, "Prediabetes ", TRUE, "Diabetes")</f>
        <v>Diabetes</v>
      </c>
      <c r="F247" s="6" t="s">
        <v>2381</v>
      </c>
      <c r="G247" t="s">
        <v>2379</v>
      </c>
      <c r="H247" t="s">
        <v>2379</v>
      </c>
      <c r="I247">
        <v>1</v>
      </c>
      <c r="J247" t="s">
        <v>2381</v>
      </c>
    </row>
    <row r="248" spans="1:10" x14ac:dyDescent="0.3">
      <c r="A248" t="s">
        <v>2124</v>
      </c>
      <c r="B248">
        <v>29.94</v>
      </c>
      <c r="C248" t="str" cm="1">
        <f t="array" ref="C248">_xlfn.IFS(medical_exam[[#This Row],[BMI]]&lt;18.5, "Underweight ", medical_exam[[#This Row],[BMI]]&lt;24.9, "Normal Weight", medical_exam[[#This Row],[BMI]]&lt;29.9, "Overweight ", TRUE, "Obesity")</f>
        <v>Obesity</v>
      </c>
      <c r="D248">
        <v>7.59</v>
      </c>
      <c r="E248" t="str" cm="1">
        <f t="array" ref="E248">_xlfn.IFS(medical_exam[[#This Row],[HBA1C]]&lt;5.7, "Normal", medical_exam[[#This Row],[HBA1C]]&lt;6.4, "Prediabetes ", TRUE, "Diabetes")</f>
        <v>Diabetes</v>
      </c>
      <c r="F248" s="6" t="s">
        <v>2379</v>
      </c>
      <c r="G248" t="s">
        <v>2379</v>
      </c>
      <c r="H248" t="s">
        <v>2379</v>
      </c>
      <c r="I248">
        <v>0</v>
      </c>
      <c r="J248" t="s">
        <v>2381</v>
      </c>
    </row>
    <row r="249" spans="1:10" x14ac:dyDescent="0.3">
      <c r="A249" t="s">
        <v>2123</v>
      </c>
      <c r="B249">
        <v>31.4</v>
      </c>
      <c r="C249" t="str" cm="1">
        <f t="array" ref="C249">_xlfn.IFS(medical_exam[[#This Row],[BMI]]&lt;18.5, "Underweight ", medical_exam[[#This Row],[BMI]]&lt;24.9, "Normal Weight", medical_exam[[#This Row],[BMI]]&lt;29.9, "Overweight ", TRUE, "Obesity")</f>
        <v>Obesity</v>
      </c>
      <c r="D249">
        <v>5.49</v>
      </c>
      <c r="E249" t="str" cm="1">
        <f t="array" ref="E249">_xlfn.IFS(medical_exam[[#This Row],[HBA1C]]&lt;5.7, "Normal", medical_exam[[#This Row],[HBA1C]]&lt;6.4, "Prediabetes ", TRUE, "Diabetes")</f>
        <v>Normal</v>
      </c>
      <c r="F249" s="6" t="s">
        <v>2379</v>
      </c>
      <c r="G249" t="s">
        <v>2379</v>
      </c>
      <c r="H249" t="s">
        <v>2379</v>
      </c>
      <c r="I249">
        <v>0</v>
      </c>
      <c r="J249" t="s">
        <v>2381</v>
      </c>
    </row>
    <row r="250" spans="1:10" x14ac:dyDescent="0.3">
      <c r="A250" t="s">
        <v>2122</v>
      </c>
      <c r="B250">
        <v>53.06</v>
      </c>
      <c r="C250" t="str" cm="1">
        <f t="array" ref="C250">_xlfn.IFS(medical_exam[[#This Row],[BMI]]&lt;18.5, "Underweight ", medical_exam[[#This Row],[BMI]]&lt;24.9, "Normal Weight", medical_exam[[#This Row],[BMI]]&lt;29.9, "Overweight ", TRUE, "Obesity")</f>
        <v>Obesity</v>
      </c>
      <c r="D250">
        <v>11.68</v>
      </c>
      <c r="E250" t="str" cm="1">
        <f t="array" ref="E250">_xlfn.IFS(medical_exam[[#This Row],[HBA1C]]&lt;5.7, "Normal", medical_exam[[#This Row],[HBA1C]]&lt;6.4, "Prediabetes ", TRUE, "Diabetes")</f>
        <v>Diabetes</v>
      </c>
      <c r="F250" s="6" t="s">
        <v>2379</v>
      </c>
      <c r="G250" t="s">
        <v>2379</v>
      </c>
      <c r="H250" t="s">
        <v>2379</v>
      </c>
      <c r="I250">
        <v>0</v>
      </c>
      <c r="J250" t="s">
        <v>2381</v>
      </c>
    </row>
    <row r="251" spans="1:10" x14ac:dyDescent="0.3">
      <c r="A251" t="s">
        <v>2121</v>
      </c>
      <c r="B251">
        <v>30.25</v>
      </c>
      <c r="C251" t="str" cm="1">
        <f t="array" ref="C251">_xlfn.IFS(medical_exam[[#This Row],[BMI]]&lt;18.5, "Underweight ", medical_exam[[#This Row],[BMI]]&lt;24.9, "Normal Weight", medical_exam[[#This Row],[BMI]]&lt;29.9, "Overweight ", TRUE, "Obesity")</f>
        <v>Obesity</v>
      </c>
      <c r="D251">
        <v>4.1900000000000004</v>
      </c>
      <c r="E251" t="str" cm="1">
        <f t="array" ref="E251">_xlfn.IFS(medical_exam[[#This Row],[HBA1C]]&lt;5.7, "Normal", medical_exam[[#This Row],[HBA1C]]&lt;6.4, "Prediabetes ", TRUE, "Diabetes")</f>
        <v>Normal</v>
      </c>
      <c r="F251" s="6" t="s">
        <v>2379</v>
      </c>
      <c r="G251" t="s">
        <v>2379</v>
      </c>
      <c r="H251" t="s">
        <v>2379</v>
      </c>
      <c r="I251">
        <v>2</v>
      </c>
      <c r="J251" t="s">
        <v>2381</v>
      </c>
    </row>
    <row r="252" spans="1:10" x14ac:dyDescent="0.3">
      <c r="A252" t="s">
        <v>2120</v>
      </c>
      <c r="B252">
        <v>46.68</v>
      </c>
      <c r="C252" t="str" cm="1">
        <f t="array" ref="C252">_xlfn.IFS(medical_exam[[#This Row],[BMI]]&lt;18.5, "Underweight ", medical_exam[[#This Row],[BMI]]&lt;24.9, "Normal Weight", medical_exam[[#This Row],[BMI]]&lt;29.9, "Overweight ", TRUE, "Obesity")</f>
        <v>Obesity</v>
      </c>
      <c r="D252">
        <v>4.01</v>
      </c>
      <c r="E252" t="str" cm="1">
        <f t="array" ref="E252">_xlfn.IFS(medical_exam[[#This Row],[HBA1C]]&lt;5.7, "Normal", medical_exam[[#This Row],[HBA1C]]&lt;6.4, "Prediabetes ", TRUE, "Diabetes")</f>
        <v>Normal</v>
      </c>
      <c r="F252" s="6" t="s">
        <v>2379</v>
      </c>
      <c r="G252" t="s">
        <v>2379</v>
      </c>
      <c r="H252" t="s">
        <v>2379</v>
      </c>
      <c r="I252">
        <v>0</v>
      </c>
      <c r="J252" t="s">
        <v>2381</v>
      </c>
    </row>
    <row r="253" spans="1:10" x14ac:dyDescent="0.3">
      <c r="A253" t="s">
        <v>2119</v>
      </c>
      <c r="B253">
        <v>30.4</v>
      </c>
      <c r="C253" t="str" cm="1">
        <f t="array" ref="C253">_xlfn.IFS(medical_exam[[#This Row],[BMI]]&lt;18.5, "Underweight ", medical_exam[[#This Row],[BMI]]&lt;24.9, "Normal Weight", medical_exam[[#This Row],[BMI]]&lt;29.9, "Overweight ", TRUE, "Obesity")</f>
        <v>Obesity</v>
      </c>
      <c r="D253">
        <v>5.91</v>
      </c>
      <c r="E253" t="str" cm="1">
        <f t="array" ref="E253">_xlfn.IFS(medical_exam[[#This Row],[HBA1C]]&lt;5.7, "Normal", medical_exam[[#This Row],[HBA1C]]&lt;6.4, "Prediabetes ", TRUE, "Diabetes")</f>
        <v xml:space="preserve">Prediabetes </v>
      </c>
      <c r="F253" s="6" t="s">
        <v>2379</v>
      </c>
      <c r="G253" t="s">
        <v>2380</v>
      </c>
      <c r="H253" t="s">
        <v>2379</v>
      </c>
      <c r="I253">
        <v>2</v>
      </c>
      <c r="J253" t="s">
        <v>2381</v>
      </c>
    </row>
    <row r="254" spans="1:10" x14ac:dyDescent="0.3">
      <c r="A254" t="s">
        <v>2118</v>
      </c>
      <c r="B254">
        <v>30.2</v>
      </c>
      <c r="C254" t="str" cm="1">
        <f t="array" ref="C254">_xlfn.IFS(medical_exam[[#This Row],[BMI]]&lt;18.5, "Underweight ", medical_exam[[#This Row],[BMI]]&lt;24.9, "Normal Weight", medical_exam[[#This Row],[BMI]]&lt;29.9, "Overweight ", TRUE, "Obesity")</f>
        <v>Obesity</v>
      </c>
      <c r="D254">
        <v>4.47</v>
      </c>
      <c r="E254" t="str" cm="1">
        <f t="array" ref="E254">_xlfn.IFS(medical_exam[[#This Row],[HBA1C]]&lt;5.7, "Normal", medical_exam[[#This Row],[HBA1C]]&lt;6.4, "Prediabetes ", TRUE, "Diabetes")</f>
        <v>Normal</v>
      </c>
      <c r="F254" s="6" t="s">
        <v>2381</v>
      </c>
      <c r="G254" t="s">
        <v>2379</v>
      </c>
      <c r="H254" t="s">
        <v>2381</v>
      </c>
      <c r="I254">
        <v>1</v>
      </c>
      <c r="J254" t="s">
        <v>2381</v>
      </c>
    </row>
    <row r="255" spans="1:10" x14ac:dyDescent="0.3">
      <c r="A255" t="s">
        <v>2117</v>
      </c>
      <c r="B255">
        <v>51.18</v>
      </c>
      <c r="C255" t="str" cm="1">
        <f t="array" ref="C255">_xlfn.IFS(medical_exam[[#This Row],[BMI]]&lt;18.5, "Underweight ", medical_exam[[#This Row],[BMI]]&lt;24.9, "Normal Weight", medical_exam[[#This Row],[BMI]]&lt;29.9, "Overweight ", TRUE, "Obesity")</f>
        <v>Obesity</v>
      </c>
      <c r="D255">
        <v>4.5599999999999996</v>
      </c>
      <c r="E255" t="str" cm="1">
        <f t="array" ref="E255">_xlfn.IFS(medical_exam[[#This Row],[HBA1C]]&lt;5.7, "Normal", medical_exam[[#This Row],[HBA1C]]&lt;6.4, "Prediabetes ", TRUE, "Diabetes")</f>
        <v>Normal</v>
      </c>
      <c r="F255" s="6" t="s">
        <v>2381</v>
      </c>
      <c r="G255" t="s">
        <v>2380</v>
      </c>
      <c r="H255" t="s">
        <v>2379</v>
      </c>
      <c r="I255">
        <v>2</v>
      </c>
      <c r="J255" t="s">
        <v>2381</v>
      </c>
    </row>
    <row r="256" spans="1:10" x14ac:dyDescent="0.3">
      <c r="A256" t="s">
        <v>2116</v>
      </c>
      <c r="B256">
        <v>22.18</v>
      </c>
      <c r="C256" t="str" cm="1">
        <f t="array" ref="C256">_xlfn.IFS(medical_exam[[#This Row],[BMI]]&lt;18.5, "Underweight ", medical_exam[[#This Row],[BMI]]&lt;24.9, "Normal Weight", medical_exam[[#This Row],[BMI]]&lt;29.9, "Overweight ", TRUE, "Obesity")</f>
        <v>Normal Weight</v>
      </c>
      <c r="D256">
        <v>9.9</v>
      </c>
      <c r="E256" t="str" cm="1">
        <f t="array" ref="E256">_xlfn.IFS(medical_exam[[#This Row],[HBA1C]]&lt;5.7, "Normal", medical_exam[[#This Row],[HBA1C]]&lt;6.4, "Prediabetes ", TRUE, "Diabetes")</f>
        <v>Diabetes</v>
      </c>
      <c r="F256" s="6" t="s">
        <v>2379</v>
      </c>
      <c r="G256" t="s">
        <v>2379</v>
      </c>
      <c r="H256" t="s">
        <v>2379</v>
      </c>
      <c r="I256">
        <v>0</v>
      </c>
      <c r="J256" t="s">
        <v>2381</v>
      </c>
    </row>
    <row r="257" spans="1:10" x14ac:dyDescent="0.3">
      <c r="A257" t="s">
        <v>2115</v>
      </c>
      <c r="B257">
        <v>31.92</v>
      </c>
      <c r="C257" t="str" cm="1">
        <f t="array" ref="C257">_xlfn.IFS(medical_exam[[#This Row],[BMI]]&lt;18.5, "Underweight ", medical_exam[[#This Row],[BMI]]&lt;24.9, "Normal Weight", medical_exam[[#This Row],[BMI]]&lt;29.9, "Overweight ", TRUE, "Obesity")</f>
        <v>Obesity</v>
      </c>
      <c r="D257">
        <v>5.1100000000000003</v>
      </c>
      <c r="E257" t="str" cm="1">
        <f t="array" ref="E257">_xlfn.IFS(medical_exam[[#This Row],[HBA1C]]&lt;5.7, "Normal", medical_exam[[#This Row],[HBA1C]]&lt;6.4, "Prediabetes ", TRUE, "Diabetes")</f>
        <v>Normal</v>
      </c>
      <c r="F257" s="6" t="s">
        <v>2379</v>
      </c>
      <c r="G257" t="s">
        <v>2379</v>
      </c>
      <c r="H257" t="s">
        <v>2381</v>
      </c>
      <c r="I257">
        <v>1</v>
      </c>
      <c r="J257" t="s">
        <v>2381</v>
      </c>
    </row>
    <row r="258" spans="1:10" x14ac:dyDescent="0.3">
      <c r="A258" t="s">
        <v>2114</v>
      </c>
      <c r="B258">
        <v>31.73</v>
      </c>
      <c r="C258" t="str" cm="1">
        <f t="array" ref="C258">_xlfn.IFS(medical_exam[[#This Row],[BMI]]&lt;18.5, "Underweight ", medical_exam[[#This Row],[BMI]]&lt;24.9, "Normal Weight", medical_exam[[#This Row],[BMI]]&lt;29.9, "Overweight ", TRUE, "Obesity")</f>
        <v>Obesity</v>
      </c>
      <c r="D258">
        <v>5.73</v>
      </c>
      <c r="E258" t="str" cm="1">
        <f t="array" ref="E258">_xlfn.IFS(medical_exam[[#This Row],[HBA1C]]&lt;5.7, "Normal", medical_exam[[#This Row],[HBA1C]]&lt;6.4, "Prediabetes ", TRUE, "Diabetes")</f>
        <v xml:space="preserve">Prediabetes </v>
      </c>
      <c r="F258" s="6" t="s">
        <v>2379</v>
      </c>
      <c r="G258" t="s">
        <v>2380</v>
      </c>
      <c r="H258" t="s">
        <v>2379</v>
      </c>
      <c r="I258">
        <v>1</v>
      </c>
      <c r="J258" t="s">
        <v>2381</v>
      </c>
    </row>
    <row r="259" spans="1:10" x14ac:dyDescent="0.3">
      <c r="A259" t="s">
        <v>2113</v>
      </c>
      <c r="B259">
        <v>45.52</v>
      </c>
      <c r="C259" t="str" cm="1">
        <f t="array" ref="C259">_xlfn.IFS(medical_exam[[#This Row],[BMI]]&lt;18.5, "Underweight ", medical_exam[[#This Row],[BMI]]&lt;24.9, "Normal Weight", medical_exam[[#This Row],[BMI]]&lt;29.9, "Overweight ", TRUE, "Obesity")</f>
        <v>Obesity</v>
      </c>
      <c r="D259">
        <v>6.04</v>
      </c>
      <c r="E259" t="str" cm="1">
        <f t="array" ref="E259">_xlfn.IFS(medical_exam[[#This Row],[HBA1C]]&lt;5.7, "Normal", medical_exam[[#This Row],[HBA1C]]&lt;6.4, "Prediabetes ", TRUE, "Diabetes")</f>
        <v xml:space="preserve">Prediabetes </v>
      </c>
      <c r="F259" s="6" t="s">
        <v>2379</v>
      </c>
      <c r="G259" t="s">
        <v>2379</v>
      </c>
      <c r="H259" t="s">
        <v>2381</v>
      </c>
      <c r="I259">
        <v>1</v>
      </c>
      <c r="J259" t="s">
        <v>2381</v>
      </c>
    </row>
    <row r="260" spans="1:10" x14ac:dyDescent="0.3">
      <c r="A260" t="s">
        <v>2112</v>
      </c>
      <c r="B260">
        <v>52.81</v>
      </c>
      <c r="C260" t="str" cm="1">
        <f t="array" ref="C260">_xlfn.IFS(medical_exam[[#This Row],[BMI]]&lt;18.5, "Underweight ", medical_exam[[#This Row],[BMI]]&lt;24.9, "Normal Weight", medical_exam[[#This Row],[BMI]]&lt;29.9, "Overweight ", TRUE, "Obesity")</f>
        <v>Obesity</v>
      </c>
      <c r="D260">
        <v>5.19</v>
      </c>
      <c r="E260" t="str" cm="1">
        <f t="array" ref="E260">_xlfn.IFS(medical_exam[[#This Row],[HBA1C]]&lt;5.7, "Normal", medical_exam[[#This Row],[HBA1C]]&lt;6.4, "Prediabetes ", TRUE, "Diabetes")</f>
        <v>Normal</v>
      </c>
      <c r="F260" s="6" t="s">
        <v>2379</v>
      </c>
      <c r="G260" t="s">
        <v>2379</v>
      </c>
      <c r="H260" t="s">
        <v>2381</v>
      </c>
      <c r="I260">
        <v>1</v>
      </c>
      <c r="J260" t="s">
        <v>2381</v>
      </c>
    </row>
    <row r="261" spans="1:10" x14ac:dyDescent="0.3">
      <c r="A261" t="s">
        <v>2111</v>
      </c>
      <c r="B261">
        <v>33.58</v>
      </c>
      <c r="C261" t="str" cm="1">
        <f t="array" ref="C261">_xlfn.IFS(medical_exam[[#This Row],[BMI]]&lt;18.5, "Underweight ", medical_exam[[#This Row],[BMI]]&lt;24.9, "Normal Weight", medical_exam[[#This Row],[BMI]]&lt;29.9, "Overweight ", TRUE, "Obesity")</f>
        <v>Obesity</v>
      </c>
      <c r="D261">
        <v>5.56</v>
      </c>
      <c r="E261" t="str" cm="1">
        <f t="array" ref="E261">_xlfn.IFS(medical_exam[[#This Row],[HBA1C]]&lt;5.7, "Normal", medical_exam[[#This Row],[HBA1C]]&lt;6.4, "Prediabetes ", TRUE, "Diabetes")</f>
        <v>Normal</v>
      </c>
      <c r="F261" s="6" t="s">
        <v>2379</v>
      </c>
      <c r="G261" t="s">
        <v>2379</v>
      </c>
      <c r="H261" t="s">
        <v>2379</v>
      </c>
      <c r="I261">
        <v>1</v>
      </c>
      <c r="J261" t="s">
        <v>2381</v>
      </c>
    </row>
    <row r="262" spans="1:10" x14ac:dyDescent="0.3">
      <c r="A262" t="s">
        <v>2110</v>
      </c>
      <c r="B262">
        <v>30.684999999999999</v>
      </c>
      <c r="C262" t="str" cm="1">
        <f t="array" ref="C262">_xlfn.IFS(medical_exam[[#This Row],[BMI]]&lt;18.5, "Underweight ", medical_exam[[#This Row],[BMI]]&lt;24.9, "Normal Weight", medical_exam[[#This Row],[BMI]]&lt;29.9, "Overweight ", TRUE, "Obesity")</f>
        <v>Obesity</v>
      </c>
      <c r="D262">
        <v>8.23</v>
      </c>
      <c r="E262" t="str" cm="1">
        <f t="array" ref="E262">_xlfn.IFS(medical_exam[[#This Row],[HBA1C]]&lt;5.7, "Normal", medical_exam[[#This Row],[HBA1C]]&lt;6.4, "Prediabetes ", TRUE, "Diabetes")</f>
        <v>Diabetes</v>
      </c>
      <c r="F262" s="6" t="s">
        <v>2379</v>
      </c>
      <c r="G262" t="s">
        <v>2379</v>
      </c>
      <c r="H262" t="s">
        <v>2379</v>
      </c>
      <c r="I262">
        <v>0</v>
      </c>
      <c r="J262" t="s">
        <v>2381</v>
      </c>
    </row>
    <row r="263" spans="1:10" x14ac:dyDescent="0.3">
      <c r="A263" t="s">
        <v>2109</v>
      </c>
      <c r="B263">
        <v>37.524999999999999</v>
      </c>
      <c r="C263" t="str" cm="1">
        <f t="array" ref="C263">_xlfn.IFS(medical_exam[[#This Row],[BMI]]&lt;18.5, "Underweight ", medical_exam[[#This Row],[BMI]]&lt;24.9, "Normal Weight", medical_exam[[#This Row],[BMI]]&lt;29.9, "Overweight ", TRUE, "Obesity")</f>
        <v>Obesity</v>
      </c>
      <c r="D263">
        <v>9.0299999999999994</v>
      </c>
      <c r="E263" t="str" cm="1">
        <f t="array" ref="E263">_xlfn.IFS(medical_exam[[#This Row],[HBA1C]]&lt;5.7, "Normal", medical_exam[[#This Row],[HBA1C]]&lt;6.4, "Prediabetes ", TRUE, "Diabetes")</f>
        <v>Diabetes</v>
      </c>
      <c r="F263" s="6" t="s">
        <v>2381</v>
      </c>
      <c r="G263" t="s">
        <v>2379</v>
      </c>
      <c r="H263" t="s">
        <v>2379</v>
      </c>
      <c r="I263">
        <v>2</v>
      </c>
      <c r="J263" t="s">
        <v>2379</v>
      </c>
    </row>
    <row r="264" spans="1:10" x14ac:dyDescent="0.3">
      <c r="A264" t="s">
        <v>2108</v>
      </c>
      <c r="B264">
        <v>34.5</v>
      </c>
      <c r="C264" t="str" cm="1">
        <f t="array" ref="C264">_xlfn.IFS(medical_exam[[#This Row],[BMI]]&lt;18.5, "Underweight ", medical_exam[[#This Row],[BMI]]&lt;24.9, "Normal Weight", medical_exam[[#This Row],[BMI]]&lt;29.9, "Overweight ", TRUE, "Obesity")</f>
        <v>Obesity</v>
      </c>
      <c r="D264">
        <v>4.07</v>
      </c>
      <c r="E264" t="str" cm="1">
        <f t="array" ref="E264">_xlfn.IFS(medical_exam[[#This Row],[HBA1C]]&lt;5.7, "Normal", medical_exam[[#This Row],[HBA1C]]&lt;6.4, "Prediabetes ", TRUE, "Diabetes")</f>
        <v>Normal</v>
      </c>
      <c r="F264" s="6" t="s">
        <v>2381</v>
      </c>
      <c r="G264" t="s">
        <v>2379</v>
      </c>
      <c r="H264" t="s">
        <v>2379</v>
      </c>
      <c r="I264">
        <v>0</v>
      </c>
      <c r="J264" t="s">
        <v>2381</v>
      </c>
    </row>
    <row r="265" spans="1:10" x14ac:dyDescent="0.3">
      <c r="A265" t="s">
        <v>2107</v>
      </c>
      <c r="B265">
        <v>28.16</v>
      </c>
      <c r="C265" t="str" cm="1">
        <f t="array" ref="C265">_xlfn.IFS(medical_exam[[#This Row],[BMI]]&lt;18.5, "Underweight ", medical_exam[[#This Row],[BMI]]&lt;24.9, "Normal Weight", medical_exam[[#This Row],[BMI]]&lt;29.9, "Overweight ", TRUE, "Obesity")</f>
        <v xml:space="preserve">Overweight </v>
      </c>
      <c r="D265">
        <v>5.77</v>
      </c>
      <c r="E265" t="str" cm="1">
        <f t="array" ref="E265">_xlfn.IFS(medical_exam[[#This Row],[HBA1C]]&lt;5.7, "Normal", medical_exam[[#This Row],[HBA1C]]&lt;6.4, "Prediabetes ", TRUE, "Diabetes")</f>
        <v xml:space="preserve">Prediabetes </v>
      </c>
      <c r="F265" s="6" t="s">
        <v>2379</v>
      </c>
      <c r="G265" t="s">
        <v>2379</v>
      </c>
      <c r="H265" t="s">
        <v>2379</v>
      </c>
      <c r="I265">
        <v>2</v>
      </c>
      <c r="J265" t="s">
        <v>2381</v>
      </c>
    </row>
    <row r="266" spans="1:10" x14ac:dyDescent="0.3">
      <c r="A266" t="s">
        <v>2106</v>
      </c>
      <c r="B266">
        <v>30.02</v>
      </c>
      <c r="C266" t="str" cm="1">
        <f t="array" ref="C266">_xlfn.IFS(medical_exam[[#This Row],[BMI]]&lt;18.5, "Underweight ", medical_exam[[#This Row],[BMI]]&lt;24.9, "Normal Weight", medical_exam[[#This Row],[BMI]]&lt;29.9, "Overweight ", TRUE, "Obesity")</f>
        <v>Obesity</v>
      </c>
      <c r="D266">
        <v>5.98</v>
      </c>
      <c r="E266" t="str" cm="1">
        <f t="array" ref="E266">_xlfn.IFS(medical_exam[[#This Row],[HBA1C]]&lt;5.7, "Normal", medical_exam[[#This Row],[HBA1C]]&lt;6.4, "Prediabetes ", TRUE, "Diabetes")</f>
        <v xml:space="preserve">Prediabetes </v>
      </c>
      <c r="F266" s="6" t="s">
        <v>2379</v>
      </c>
      <c r="G266" t="s">
        <v>2379</v>
      </c>
      <c r="H266" t="s">
        <v>2381</v>
      </c>
      <c r="I266">
        <v>1</v>
      </c>
      <c r="J266" t="s">
        <v>2381</v>
      </c>
    </row>
    <row r="267" spans="1:10" x14ac:dyDescent="0.3">
      <c r="A267" t="s">
        <v>2105</v>
      </c>
      <c r="B267">
        <v>37.82</v>
      </c>
      <c r="C267" t="str" cm="1">
        <f t="array" ref="C267">_xlfn.IFS(medical_exam[[#This Row],[BMI]]&lt;18.5, "Underweight ", medical_exam[[#This Row],[BMI]]&lt;24.9, "Normal Weight", medical_exam[[#This Row],[BMI]]&lt;29.9, "Overweight ", TRUE, "Obesity")</f>
        <v>Obesity</v>
      </c>
      <c r="D267">
        <v>6.01</v>
      </c>
      <c r="E267" t="str" cm="1">
        <f t="array" ref="E267">_xlfn.IFS(medical_exam[[#This Row],[HBA1C]]&lt;5.7, "Normal", medical_exam[[#This Row],[HBA1C]]&lt;6.4, "Prediabetes ", TRUE, "Diabetes")</f>
        <v xml:space="preserve">Prediabetes </v>
      </c>
      <c r="F267" s="6" t="s">
        <v>2379</v>
      </c>
      <c r="G267" t="s">
        <v>2379</v>
      </c>
      <c r="H267" t="s">
        <v>2379</v>
      </c>
      <c r="I267">
        <v>0</v>
      </c>
      <c r="J267" t="s">
        <v>2381</v>
      </c>
    </row>
    <row r="268" spans="1:10" x14ac:dyDescent="0.3">
      <c r="A268" t="s">
        <v>2104</v>
      </c>
      <c r="B268">
        <v>33.14</v>
      </c>
      <c r="C268" t="str" cm="1">
        <f t="array" ref="C268">_xlfn.IFS(medical_exam[[#This Row],[BMI]]&lt;18.5, "Underweight ", medical_exam[[#This Row],[BMI]]&lt;24.9, "Normal Weight", medical_exam[[#This Row],[BMI]]&lt;29.9, "Overweight ", TRUE, "Obesity")</f>
        <v>Obesity</v>
      </c>
      <c r="D268">
        <v>5.67</v>
      </c>
      <c r="E268" t="str" cm="1">
        <f t="array" ref="E268">_xlfn.IFS(medical_exam[[#This Row],[HBA1C]]&lt;5.7, "Normal", medical_exam[[#This Row],[HBA1C]]&lt;6.4, "Prediabetes ", TRUE, "Diabetes")</f>
        <v>Normal</v>
      </c>
      <c r="F268" s="6" t="s">
        <v>2381</v>
      </c>
      <c r="G268" t="s">
        <v>2379</v>
      </c>
      <c r="H268" t="s">
        <v>2379</v>
      </c>
      <c r="I268">
        <v>0</v>
      </c>
      <c r="J268" t="s">
        <v>2381</v>
      </c>
    </row>
    <row r="269" spans="1:10" x14ac:dyDescent="0.3">
      <c r="A269" t="s">
        <v>2103</v>
      </c>
      <c r="B269">
        <v>25.14</v>
      </c>
      <c r="C269" t="str" cm="1">
        <f t="array" ref="C269">_xlfn.IFS(medical_exam[[#This Row],[BMI]]&lt;18.5, "Underweight ", medical_exam[[#This Row],[BMI]]&lt;24.9, "Normal Weight", medical_exam[[#This Row],[BMI]]&lt;29.9, "Overweight ", TRUE, "Obesity")</f>
        <v xml:space="preserve">Overweight </v>
      </c>
      <c r="D269">
        <v>6.02</v>
      </c>
      <c r="E269" t="str" cm="1">
        <f t="array" ref="E269">_xlfn.IFS(medical_exam[[#This Row],[HBA1C]]&lt;5.7, "Normal", medical_exam[[#This Row],[HBA1C]]&lt;6.4, "Prediabetes ", TRUE, "Diabetes")</f>
        <v xml:space="preserve">Prediabetes </v>
      </c>
      <c r="F269" s="6" t="s">
        <v>2381</v>
      </c>
      <c r="G269" t="s">
        <v>2379</v>
      </c>
      <c r="H269" t="s">
        <v>2381</v>
      </c>
      <c r="I269">
        <v>1</v>
      </c>
      <c r="J269" t="s">
        <v>2381</v>
      </c>
    </row>
    <row r="270" spans="1:10" x14ac:dyDescent="0.3">
      <c r="A270" t="s">
        <v>2102</v>
      </c>
      <c r="B270">
        <v>20.18</v>
      </c>
      <c r="C270" t="str" cm="1">
        <f t="array" ref="C270">_xlfn.IFS(medical_exam[[#This Row],[BMI]]&lt;18.5, "Underweight ", medical_exam[[#This Row],[BMI]]&lt;24.9, "Normal Weight", medical_exam[[#This Row],[BMI]]&lt;29.9, "Overweight ", TRUE, "Obesity")</f>
        <v>Normal Weight</v>
      </c>
      <c r="D270">
        <v>11.19</v>
      </c>
      <c r="E270" t="str" cm="1">
        <f t="array" ref="E270">_xlfn.IFS(medical_exam[[#This Row],[HBA1C]]&lt;5.7, "Normal", medical_exam[[#This Row],[HBA1C]]&lt;6.4, "Prediabetes ", TRUE, "Diabetes")</f>
        <v>Diabetes</v>
      </c>
      <c r="F270" s="6" t="s">
        <v>2379</v>
      </c>
      <c r="G270" t="s">
        <v>2379</v>
      </c>
      <c r="H270" t="s">
        <v>2379</v>
      </c>
      <c r="I270">
        <v>0</v>
      </c>
      <c r="J270" t="s">
        <v>2381</v>
      </c>
    </row>
    <row r="271" spans="1:10" x14ac:dyDescent="0.3">
      <c r="A271" t="s">
        <v>2101</v>
      </c>
      <c r="B271">
        <v>44.36</v>
      </c>
      <c r="C271" t="str" cm="1">
        <f t="array" ref="C271">_xlfn.IFS(medical_exam[[#This Row],[BMI]]&lt;18.5, "Underweight ", medical_exam[[#This Row],[BMI]]&lt;24.9, "Normal Weight", medical_exam[[#This Row],[BMI]]&lt;29.9, "Overweight ", TRUE, "Obesity")</f>
        <v>Obesity</v>
      </c>
      <c r="D271">
        <v>5.1100000000000003</v>
      </c>
      <c r="E271" t="str" cm="1">
        <f t="array" ref="E271">_xlfn.IFS(medical_exam[[#This Row],[HBA1C]]&lt;5.7, "Normal", medical_exam[[#This Row],[HBA1C]]&lt;6.4, "Prediabetes ", TRUE, "Diabetes")</f>
        <v>Normal</v>
      </c>
      <c r="F271" s="6" t="s">
        <v>2379</v>
      </c>
      <c r="G271" t="s">
        <v>2379</v>
      </c>
      <c r="H271" t="s">
        <v>2379</v>
      </c>
      <c r="I271">
        <v>0</v>
      </c>
      <c r="J271" t="s">
        <v>2381</v>
      </c>
    </row>
    <row r="272" spans="1:10" x14ac:dyDescent="0.3">
      <c r="A272" t="s">
        <v>2100</v>
      </c>
      <c r="B272">
        <v>23.82</v>
      </c>
      <c r="C272" t="str" cm="1">
        <f t="array" ref="C272">_xlfn.IFS(medical_exam[[#This Row],[BMI]]&lt;18.5, "Underweight ", medical_exam[[#This Row],[BMI]]&lt;24.9, "Normal Weight", medical_exam[[#This Row],[BMI]]&lt;29.9, "Overweight ", TRUE, "Obesity")</f>
        <v>Normal Weight</v>
      </c>
      <c r="D272">
        <v>10.85</v>
      </c>
      <c r="E272" t="str" cm="1">
        <f t="array" ref="E272">_xlfn.IFS(medical_exam[[#This Row],[HBA1C]]&lt;5.7, "Normal", medical_exam[[#This Row],[HBA1C]]&lt;6.4, "Prediabetes ", TRUE, "Diabetes")</f>
        <v>Diabetes</v>
      </c>
      <c r="F272" s="6" t="s">
        <v>2381</v>
      </c>
      <c r="G272" t="s">
        <v>2379</v>
      </c>
      <c r="H272" t="s">
        <v>2379</v>
      </c>
      <c r="I272">
        <v>0</v>
      </c>
      <c r="J272" t="s">
        <v>2381</v>
      </c>
    </row>
    <row r="273" spans="1:10" x14ac:dyDescent="0.3">
      <c r="A273" t="s">
        <v>2099</v>
      </c>
      <c r="B273">
        <v>45</v>
      </c>
      <c r="C273" t="str" cm="1">
        <f t="array" ref="C273">_xlfn.IFS(medical_exam[[#This Row],[BMI]]&lt;18.5, "Underweight ", medical_exam[[#This Row],[BMI]]&lt;24.9, "Normal Weight", medical_exam[[#This Row],[BMI]]&lt;29.9, "Overweight ", TRUE, "Obesity")</f>
        <v>Obesity</v>
      </c>
      <c r="D273">
        <v>5.24</v>
      </c>
      <c r="E273" t="str" cm="1">
        <f t="array" ref="E273">_xlfn.IFS(medical_exam[[#This Row],[HBA1C]]&lt;5.7, "Normal", medical_exam[[#This Row],[HBA1C]]&lt;6.4, "Prediabetes ", TRUE, "Diabetes")</f>
        <v>Normal</v>
      </c>
      <c r="F273" s="6" t="s">
        <v>2381</v>
      </c>
      <c r="G273" t="s">
        <v>2379</v>
      </c>
      <c r="H273" t="s">
        <v>2379</v>
      </c>
      <c r="I273">
        <v>1</v>
      </c>
      <c r="J273" t="s">
        <v>2381</v>
      </c>
    </row>
    <row r="274" spans="1:10" x14ac:dyDescent="0.3">
      <c r="A274" t="s">
        <v>2098</v>
      </c>
      <c r="B274">
        <v>26.62</v>
      </c>
      <c r="C274" t="str" cm="1">
        <f t="array" ref="C274">_xlfn.IFS(medical_exam[[#This Row],[BMI]]&lt;18.5, "Underweight ", medical_exam[[#This Row],[BMI]]&lt;24.9, "Normal Weight", medical_exam[[#This Row],[BMI]]&lt;29.9, "Overweight ", TRUE, "Obesity")</f>
        <v xml:space="preserve">Overweight </v>
      </c>
      <c r="D274">
        <v>10.08</v>
      </c>
      <c r="E274" t="str" cm="1">
        <f t="array" ref="E274">_xlfn.IFS(medical_exam[[#This Row],[HBA1C]]&lt;5.7, "Normal", medical_exam[[#This Row],[HBA1C]]&lt;6.4, "Prediabetes ", TRUE, "Diabetes")</f>
        <v>Diabetes</v>
      </c>
      <c r="F274" s="6" t="s">
        <v>2379</v>
      </c>
      <c r="G274" t="s">
        <v>2379</v>
      </c>
      <c r="H274" t="s">
        <v>2379</v>
      </c>
      <c r="I274">
        <v>0</v>
      </c>
      <c r="J274" t="s">
        <v>2381</v>
      </c>
    </row>
    <row r="275" spans="1:10" x14ac:dyDescent="0.3">
      <c r="A275" t="s">
        <v>2097</v>
      </c>
      <c r="B275">
        <v>32.67</v>
      </c>
      <c r="C275" t="str" cm="1">
        <f t="array" ref="C275">_xlfn.IFS(medical_exam[[#This Row],[BMI]]&lt;18.5, "Underweight ", medical_exam[[#This Row],[BMI]]&lt;24.9, "Normal Weight", medical_exam[[#This Row],[BMI]]&lt;29.9, "Overweight ", TRUE, "Obesity")</f>
        <v>Obesity</v>
      </c>
      <c r="D275">
        <v>10.97</v>
      </c>
      <c r="E275" t="str" cm="1">
        <f t="array" ref="E275">_xlfn.IFS(medical_exam[[#This Row],[HBA1C]]&lt;5.7, "Normal", medical_exam[[#This Row],[HBA1C]]&lt;6.4, "Prediabetes ", TRUE, "Diabetes")</f>
        <v>Diabetes</v>
      </c>
      <c r="F275" s="6" t="s">
        <v>2381</v>
      </c>
      <c r="G275" t="s">
        <v>2379</v>
      </c>
      <c r="H275" t="s">
        <v>2379</v>
      </c>
      <c r="I275">
        <v>0</v>
      </c>
      <c r="J275" t="s">
        <v>2381</v>
      </c>
    </row>
    <row r="276" spans="1:10" x14ac:dyDescent="0.3">
      <c r="A276" t="s">
        <v>2096</v>
      </c>
      <c r="B276">
        <v>44.44</v>
      </c>
      <c r="C276" t="str" cm="1">
        <f t="array" ref="C276">_xlfn.IFS(medical_exam[[#This Row],[BMI]]&lt;18.5, "Underweight ", medical_exam[[#This Row],[BMI]]&lt;24.9, "Normal Weight", medical_exam[[#This Row],[BMI]]&lt;29.9, "Overweight ", TRUE, "Obesity")</f>
        <v>Obesity</v>
      </c>
      <c r="D276">
        <v>4.9000000000000004</v>
      </c>
      <c r="E276" t="str" cm="1">
        <f t="array" ref="E276">_xlfn.IFS(medical_exam[[#This Row],[HBA1C]]&lt;5.7, "Normal", medical_exam[[#This Row],[HBA1C]]&lt;6.4, "Prediabetes ", TRUE, "Diabetes")</f>
        <v>Normal</v>
      </c>
      <c r="F276" s="6" t="s">
        <v>2381</v>
      </c>
      <c r="G276" t="s">
        <v>2379</v>
      </c>
      <c r="H276" t="s">
        <v>2379</v>
      </c>
      <c r="I276">
        <v>1</v>
      </c>
      <c r="J276" t="s">
        <v>2381</v>
      </c>
    </row>
    <row r="277" spans="1:10" x14ac:dyDescent="0.3">
      <c r="A277" t="s">
        <v>2095</v>
      </c>
      <c r="B277">
        <v>28.31</v>
      </c>
      <c r="C277" t="str" cm="1">
        <f t="array" ref="C277">_xlfn.IFS(medical_exam[[#This Row],[BMI]]&lt;18.5, "Underweight ", medical_exam[[#This Row],[BMI]]&lt;24.9, "Normal Weight", medical_exam[[#This Row],[BMI]]&lt;29.9, "Overweight ", TRUE, "Obesity")</f>
        <v xml:space="preserve">Overweight </v>
      </c>
      <c r="D277">
        <v>5.33</v>
      </c>
      <c r="E277" t="str" cm="1">
        <f t="array" ref="E277">_xlfn.IFS(medical_exam[[#This Row],[HBA1C]]&lt;5.7, "Normal", medical_exam[[#This Row],[HBA1C]]&lt;6.4, "Prediabetes ", TRUE, "Diabetes")</f>
        <v>Normal</v>
      </c>
      <c r="F277" s="6" t="s">
        <v>2379</v>
      </c>
      <c r="G277" t="s">
        <v>2379</v>
      </c>
      <c r="H277" t="s">
        <v>2379</v>
      </c>
      <c r="I277">
        <v>0</v>
      </c>
      <c r="J277" t="s">
        <v>2381</v>
      </c>
    </row>
    <row r="278" spans="1:10" x14ac:dyDescent="0.3">
      <c r="A278" t="s">
        <v>2094</v>
      </c>
      <c r="B278">
        <v>25.05</v>
      </c>
      <c r="C278" t="str" cm="1">
        <f t="array" ref="C278">_xlfn.IFS(medical_exam[[#This Row],[BMI]]&lt;18.5, "Underweight ", medical_exam[[#This Row],[BMI]]&lt;24.9, "Normal Weight", medical_exam[[#This Row],[BMI]]&lt;29.9, "Overweight ", TRUE, "Obesity")</f>
        <v xml:space="preserve">Overweight </v>
      </c>
      <c r="D278">
        <v>4.6100000000000003</v>
      </c>
      <c r="E278" t="str" cm="1">
        <f t="array" ref="E278">_xlfn.IFS(medical_exam[[#This Row],[HBA1C]]&lt;5.7, "Normal", medical_exam[[#This Row],[HBA1C]]&lt;6.4, "Prediabetes ", TRUE, "Diabetes")</f>
        <v>Normal</v>
      </c>
      <c r="F278" s="6" t="s">
        <v>2379</v>
      </c>
      <c r="G278" t="s">
        <v>2379</v>
      </c>
      <c r="H278" t="s">
        <v>2379</v>
      </c>
      <c r="I278">
        <v>2</v>
      </c>
      <c r="J278" t="s">
        <v>2381</v>
      </c>
    </row>
    <row r="279" spans="1:10" x14ac:dyDescent="0.3">
      <c r="A279" t="s">
        <v>2093</v>
      </c>
      <c r="B279">
        <v>28.34</v>
      </c>
      <c r="C279" t="str" cm="1">
        <f t="array" ref="C279">_xlfn.IFS(medical_exam[[#This Row],[BMI]]&lt;18.5, "Underweight ", medical_exam[[#This Row],[BMI]]&lt;24.9, "Normal Weight", medical_exam[[#This Row],[BMI]]&lt;29.9, "Overweight ", TRUE, "Obesity")</f>
        <v xml:space="preserve">Overweight </v>
      </c>
      <c r="D279">
        <v>8.18</v>
      </c>
      <c r="E279" t="str" cm="1">
        <f t="array" ref="E279">_xlfn.IFS(medical_exam[[#This Row],[HBA1C]]&lt;5.7, "Normal", medical_exam[[#This Row],[HBA1C]]&lt;6.4, "Prediabetes ", TRUE, "Diabetes")</f>
        <v>Diabetes</v>
      </c>
      <c r="F279" s="6" t="s">
        <v>2379</v>
      </c>
      <c r="G279" t="s">
        <v>2379</v>
      </c>
      <c r="H279" t="s">
        <v>2379</v>
      </c>
      <c r="I279">
        <v>0</v>
      </c>
      <c r="J279" t="s">
        <v>2381</v>
      </c>
    </row>
    <row r="280" spans="1:10" x14ac:dyDescent="0.3">
      <c r="A280" t="s">
        <v>2092</v>
      </c>
      <c r="B280">
        <v>17.765000000000001</v>
      </c>
      <c r="C280" t="str" cm="1">
        <f t="array" ref="C280">_xlfn.IFS(medical_exam[[#This Row],[BMI]]&lt;18.5, "Underweight ", medical_exam[[#This Row],[BMI]]&lt;24.9, "Normal Weight", medical_exam[[#This Row],[BMI]]&lt;29.9, "Overweight ", TRUE, "Obesity")</f>
        <v xml:space="preserve">Underweight </v>
      </c>
      <c r="D280">
        <v>5.62</v>
      </c>
      <c r="E280" t="str" cm="1">
        <f t="array" ref="E280">_xlfn.IFS(medical_exam[[#This Row],[HBA1C]]&lt;5.7, "Normal", medical_exam[[#This Row],[HBA1C]]&lt;6.4, "Prediabetes ", TRUE, "Diabetes")</f>
        <v>Normal</v>
      </c>
      <c r="F280" s="6" t="s">
        <v>2379</v>
      </c>
      <c r="G280" t="s">
        <v>2379</v>
      </c>
      <c r="H280" t="s">
        <v>2379</v>
      </c>
      <c r="I280">
        <v>0</v>
      </c>
      <c r="J280" t="s">
        <v>2381</v>
      </c>
    </row>
    <row r="281" spans="1:10" x14ac:dyDescent="0.3">
      <c r="A281" t="s">
        <v>2091</v>
      </c>
      <c r="B281">
        <v>36.119999999999997</v>
      </c>
      <c r="C281" t="str" cm="1">
        <f t="array" ref="C281">_xlfn.IFS(medical_exam[[#This Row],[BMI]]&lt;18.5, "Underweight ", medical_exam[[#This Row],[BMI]]&lt;24.9, "Normal Weight", medical_exam[[#This Row],[BMI]]&lt;29.9, "Overweight ", TRUE, "Obesity")</f>
        <v>Obesity</v>
      </c>
      <c r="D281">
        <v>5.82</v>
      </c>
      <c r="E281" t="str" cm="1">
        <f t="array" ref="E281">_xlfn.IFS(medical_exam[[#This Row],[HBA1C]]&lt;5.7, "Normal", medical_exam[[#This Row],[HBA1C]]&lt;6.4, "Prediabetes ", TRUE, "Diabetes")</f>
        <v xml:space="preserve">Prediabetes </v>
      </c>
      <c r="F281" s="6" t="s">
        <v>2379</v>
      </c>
      <c r="G281" t="s">
        <v>2379</v>
      </c>
      <c r="H281" t="s">
        <v>2379</v>
      </c>
      <c r="I281">
        <v>0</v>
      </c>
      <c r="J281" t="s">
        <v>2381</v>
      </c>
    </row>
    <row r="282" spans="1:10" x14ac:dyDescent="0.3">
      <c r="A282" t="s">
        <v>2090</v>
      </c>
      <c r="B282">
        <v>23.19</v>
      </c>
      <c r="C282" t="str" cm="1">
        <f t="array" ref="C282">_xlfn.IFS(medical_exam[[#This Row],[BMI]]&lt;18.5, "Underweight ", medical_exam[[#This Row],[BMI]]&lt;24.9, "Normal Weight", medical_exam[[#This Row],[BMI]]&lt;29.9, "Overweight ", TRUE, "Obesity")</f>
        <v>Normal Weight</v>
      </c>
      <c r="D282">
        <v>7.66</v>
      </c>
      <c r="E282" t="str" cm="1">
        <f t="array" ref="E282">_xlfn.IFS(medical_exam[[#This Row],[HBA1C]]&lt;5.7, "Normal", medical_exam[[#This Row],[HBA1C]]&lt;6.4, "Prediabetes ", TRUE, "Diabetes")</f>
        <v>Diabetes</v>
      </c>
      <c r="F282" s="6" t="s">
        <v>2379</v>
      </c>
      <c r="G282" t="s">
        <v>2379</v>
      </c>
      <c r="H282" t="s">
        <v>2379</v>
      </c>
      <c r="I282">
        <v>0</v>
      </c>
      <c r="J282" t="s">
        <v>2381</v>
      </c>
    </row>
    <row r="283" spans="1:10" x14ac:dyDescent="0.3">
      <c r="A283" t="s">
        <v>2089</v>
      </c>
      <c r="B283">
        <v>35.99</v>
      </c>
      <c r="C283" t="str" cm="1">
        <f t="array" ref="C283">_xlfn.IFS(medical_exam[[#This Row],[BMI]]&lt;18.5, "Underweight ", medical_exam[[#This Row],[BMI]]&lt;24.9, "Normal Weight", medical_exam[[#This Row],[BMI]]&lt;29.9, "Overweight ", TRUE, "Obesity")</f>
        <v>Obesity</v>
      </c>
      <c r="D283">
        <v>4.2300000000000004</v>
      </c>
      <c r="E283" t="str" cm="1">
        <f t="array" ref="E283">_xlfn.IFS(medical_exam[[#This Row],[HBA1C]]&lt;5.7, "Normal", medical_exam[[#This Row],[HBA1C]]&lt;6.4, "Prediabetes ", TRUE, "Diabetes")</f>
        <v>Normal</v>
      </c>
      <c r="F283" s="6" t="s">
        <v>2379</v>
      </c>
      <c r="G283" t="s">
        <v>2379</v>
      </c>
      <c r="H283" t="s">
        <v>2379</v>
      </c>
      <c r="I283">
        <v>0</v>
      </c>
      <c r="J283" t="s">
        <v>2381</v>
      </c>
    </row>
    <row r="284" spans="1:10" x14ac:dyDescent="0.3">
      <c r="A284" t="s">
        <v>2088</v>
      </c>
      <c r="B284">
        <v>30.25</v>
      </c>
      <c r="C284" t="str" cm="1">
        <f t="array" ref="C284">_xlfn.IFS(medical_exam[[#This Row],[BMI]]&lt;18.5, "Underweight ", medical_exam[[#This Row],[BMI]]&lt;24.9, "Normal Weight", medical_exam[[#This Row],[BMI]]&lt;29.9, "Overweight ", TRUE, "Obesity")</f>
        <v>Obesity</v>
      </c>
      <c r="D284">
        <v>5.58</v>
      </c>
      <c r="E284" t="str" cm="1">
        <f t="array" ref="E284">_xlfn.IFS(medical_exam[[#This Row],[HBA1C]]&lt;5.7, "Normal", medical_exam[[#This Row],[HBA1C]]&lt;6.4, "Prediabetes ", TRUE, "Diabetes")</f>
        <v>Normal</v>
      </c>
      <c r="F284" s="6" t="s">
        <v>2379</v>
      </c>
      <c r="G284" t="s">
        <v>2379</v>
      </c>
      <c r="H284" t="s">
        <v>2381</v>
      </c>
      <c r="I284">
        <v>1</v>
      </c>
      <c r="J284" t="s">
        <v>2381</v>
      </c>
    </row>
    <row r="285" spans="1:10" x14ac:dyDescent="0.3">
      <c r="A285" t="s">
        <v>2087</v>
      </c>
      <c r="B285">
        <v>26.24</v>
      </c>
      <c r="C285" t="str" cm="1">
        <f t="array" ref="C285">_xlfn.IFS(medical_exam[[#This Row],[BMI]]&lt;18.5, "Underweight ", medical_exam[[#This Row],[BMI]]&lt;24.9, "Normal Weight", medical_exam[[#This Row],[BMI]]&lt;29.9, "Overweight ", TRUE, "Obesity")</f>
        <v xml:space="preserve">Overweight </v>
      </c>
      <c r="D285">
        <v>6.26</v>
      </c>
      <c r="E285" t="str" cm="1">
        <f t="array" ref="E285">_xlfn.IFS(medical_exam[[#This Row],[HBA1C]]&lt;5.7, "Normal", medical_exam[[#This Row],[HBA1C]]&lt;6.4, "Prediabetes ", TRUE, "Diabetes")</f>
        <v xml:space="preserve">Prediabetes </v>
      </c>
      <c r="F285" s="6" t="s">
        <v>2381</v>
      </c>
      <c r="G285" t="s">
        <v>2379</v>
      </c>
      <c r="H285" t="s">
        <v>2379</v>
      </c>
      <c r="I285">
        <v>0</v>
      </c>
      <c r="J285" t="s">
        <v>2381</v>
      </c>
    </row>
    <row r="286" spans="1:10" x14ac:dyDescent="0.3">
      <c r="A286" t="s">
        <v>2086</v>
      </c>
      <c r="B286">
        <v>31.36</v>
      </c>
      <c r="C286" t="str" cm="1">
        <f t="array" ref="C286">_xlfn.IFS(medical_exam[[#This Row],[BMI]]&lt;18.5, "Underweight ", medical_exam[[#This Row],[BMI]]&lt;24.9, "Normal Weight", medical_exam[[#This Row],[BMI]]&lt;29.9, "Overweight ", TRUE, "Obesity")</f>
        <v>Obesity</v>
      </c>
      <c r="D286">
        <v>10.6</v>
      </c>
      <c r="E286" t="str" cm="1">
        <f t="array" ref="E286">_xlfn.IFS(medical_exam[[#This Row],[HBA1C]]&lt;5.7, "Normal", medical_exam[[#This Row],[HBA1C]]&lt;6.4, "Prediabetes ", TRUE, "Diabetes")</f>
        <v>Diabetes</v>
      </c>
      <c r="F286" s="6" t="s">
        <v>2381</v>
      </c>
      <c r="G286" t="s">
        <v>2379</v>
      </c>
      <c r="H286" t="s">
        <v>2379</v>
      </c>
      <c r="I286">
        <v>0</v>
      </c>
      <c r="J286" t="s">
        <v>2381</v>
      </c>
    </row>
    <row r="287" spans="1:10" x14ac:dyDescent="0.3">
      <c r="A287" t="s">
        <v>2085</v>
      </c>
      <c r="B287">
        <v>25.69</v>
      </c>
      <c r="C287" t="str" cm="1">
        <f t="array" ref="C287">_xlfn.IFS(medical_exam[[#This Row],[BMI]]&lt;18.5, "Underweight ", medical_exam[[#This Row],[BMI]]&lt;24.9, "Normal Weight", medical_exam[[#This Row],[BMI]]&lt;29.9, "Overweight ", TRUE, "Obesity")</f>
        <v xml:space="preserve">Overweight </v>
      </c>
      <c r="D287">
        <v>4.78</v>
      </c>
      <c r="E287" t="str" cm="1">
        <f t="array" ref="E287">_xlfn.IFS(medical_exam[[#This Row],[HBA1C]]&lt;5.7, "Normal", medical_exam[[#This Row],[HBA1C]]&lt;6.4, "Prediabetes ", TRUE, "Diabetes")</f>
        <v>Normal</v>
      </c>
      <c r="F287" s="6" t="s">
        <v>2381</v>
      </c>
      <c r="G287" t="s">
        <v>2379</v>
      </c>
      <c r="H287" t="s">
        <v>2379</v>
      </c>
      <c r="I287">
        <v>0</v>
      </c>
      <c r="J287" t="s">
        <v>2381</v>
      </c>
    </row>
    <row r="288" spans="1:10" x14ac:dyDescent="0.3">
      <c r="A288" t="s">
        <v>2084</v>
      </c>
      <c r="B288">
        <v>25.46</v>
      </c>
      <c r="C288" t="str" cm="1">
        <f t="array" ref="C288">_xlfn.IFS(medical_exam[[#This Row],[BMI]]&lt;18.5, "Underweight ", medical_exam[[#This Row],[BMI]]&lt;24.9, "Normal Weight", medical_exam[[#This Row],[BMI]]&lt;29.9, "Overweight ", TRUE, "Obesity")</f>
        <v xml:space="preserve">Overweight </v>
      </c>
      <c r="D288">
        <v>6.03</v>
      </c>
      <c r="E288" t="str" cm="1">
        <f t="array" ref="E288">_xlfn.IFS(medical_exam[[#This Row],[HBA1C]]&lt;5.7, "Normal", medical_exam[[#This Row],[HBA1C]]&lt;6.4, "Prediabetes ", TRUE, "Diabetes")</f>
        <v xml:space="preserve">Prediabetes </v>
      </c>
      <c r="F288" s="6" t="s">
        <v>2379</v>
      </c>
      <c r="G288" t="s">
        <v>2379</v>
      </c>
      <c r="H288" t="s">
        <v>2379</v>
      </c>
      <c r="I288">
        <v>2</v>
      </c>
      <c r="J288" t="s">
        <v>2381</v>
      </c>
    </row>
    <row r="289" spans="1:10" x14ac:dyDescent="0.3">
      <c r="A289" t="s">
        <v>2083</v>
      </c>
      <c r="B289">
        <v>31.83</v>
      </c>
      <c r="C289" t="str" cm="1">
        <f t="array" ref="C289">_xlfn.IFS(medical_exam[[#This Row],[BMI]]&lt;18.5, "Underweight ", medical_exam[[#This Row],[BMI]]&lt;24.9, "Normal Weight", medical_exam[[#This Row],[BMI]]&lt;29.9, "Overweight ", TRUE, "Obesity")</f>
        <v>Obesity</v>
      </c>
      <c r="D289">
        <v>11.55</v>
      </c>
      <c r="E289" t="str" cm="1">
        <f t="array" ref="E289">_xlfn.IFS(medical_exam[[#This Row],[HBA1C]]&lt;5.7, "Normal", medical_exam[[#This Row],[HBA1C]]&lt;6.4, "Prediabetes ", TRUE, "Diabetes")</f>
        <v>Diabetes</v>
      </c>
      <c r="F289" s="6" t="s">
        <v>2381</v>
      </c>
      <c r="G289" t="s">
        <v>2379</v>
      </c>
      <c r="H289" t="s">
        <v>2379</v>
      </c>
      <c r="I289">
        <v>1</v>
      </c>
      <c r="J289" t="s">
        <v>2381</v>
      </c>
    </row>
    <row r="290" spans="1:10" x14ac:dyDescent="0.3">
      <c r="A290" t="s">
        <v>2082</v>
      </c>
      <c r="B290">
        <v>24.43</v>
      </c>
      <c r="C290" t="str" cm="1">
        <f t="array" ref="C290">_xlfn.IFS(medical_exam[[#This Row],[BMI]]&lt;18.5, "Underweight ", medical_exam[[#This Row],[BMI]]&lt;24.9, "Normal Weight", medical_exam[[#This Row],[BMI]]&lt;29.9, "Overweight ", TRUE, "Obesity")</f>
        <v>Normal Weight</v>
      </c>
      <c r="D290">
        <v>7.59</v>
      </c>
      <c r="E290" t="str" cm="1">
        <f t="array" ref="E290">_xlfn.IFS(medical_exam[[#This Row],[HBA1C]]&lt;5.7, "Normal", medical_exam[[#This Row],[HBA1C]]&lt;6.4, "Prediabetes ", TRUE, "Diabetes")</f>
        <v>Diabetes</v>
      </c>
      <c r="F290" s="6" t="s">
        <v>2381</v>
      </c>
      <c r="G290" t="s">
        <v>2379</v>
      </c>
      <c r="H290" t="s">
        <v>2379</v>
      </c>
      <c r="I290">
        <v>1</v>
      </c>
      <c r="J290" t="s">
        <v>2381</v>
      </c>
    </row>
    <row r="291" spans="1:10" x14ac:dyDescent="0.3">
      <c r="A291" t="s">
        <v>2081</v>
      </c>
      <c r="B291">
        <v>41.9</v>
      </c>
      <c r="C291" t="str" cm="1">
        <f t="array" ref="C291">_xlfn.IFS(medical_exam[[#This Row],[BMI]]&lt;18.5, "Underweight ", medical_exam[[#This Row],[BMI]]&lt;24.9, "Normal Weight", medical_exam[[#This Row],[BMI]]&lt;29.9, "Overweight ", TRUE, "Obesity")</f>
        <v>Obesity</v>
      </c>
      <c r="D291">
        <v>4.26</v>
      </c>
      <c r="E291" t="str" cm="1">
        <f t="array" ref="E291">_xlfn.IFS(medical_exam[[#This Row],[HBA1C]]&lt;5.7, "Normal", medical_exam[[#This Row],[HBA1C]]&lt;6.4, "Prediabetes ", TRUE, "Diabetes")</f>
        <v>Normal</v>
      </c>
      <c r="F291" s="6" t="s">
        <v>2379</v>
      </c>
      <c r="G291" t="s">
        <v>2379</v>
      </c>
      <c r="H291" t="s">
        <v>2379</v>
      </c>
      <c r="I291">
        <v>0</v>
      </c>
      <c r="J291" t="s">
        <v>2381</v>
      </c>
    </row>
    <row r="292" spans="1:10" x14ac:dyDescent="0.3">
      <c r="A292" t="s">
        <v>2080</v>
      </c>
      <c r="B292">
        <v>22.88</v>
      </c>
      <c r="C292" t="str" cm="1">
        <f t="array" ref="C292">_xlfn.IFS(medical_exam[[#This Row],[BMI]]&lt;18.5, "Underweight ", medical_exam[[#This Row],[BMI]]&lt;24.9, "Normal Weight", medical_exam[[#This Row],[BMI]]&lt;29.9, "Overweight ", TRUE, "Obesity")</f>
        <v>Normal Weight</v>
      </c>
      <c r="D292">
        <v>5.9</v>
      </c>
      <c r="E292" t="str" cm="1">
        <f t="array" ref="E292">_xlfn.IFS(medical_exam[[#This Row],[HBA1C]]&lt;5.7, "Normal", medical_exam[[#This Row],[HBA1C]]&lt;6.4, "Prediabetes ", TRUE, "Diabetes")</f>
        <v xml:space="preserve">Prediabetes </v>
      </c>
      <c r="F292" s="6" t="s">
        <v>2381</v>
      </c>
      <c r="G292" t="s">
        <v>2379</v>
      </c>
      <c r="H292" t="s">
        <v>2381</v>
      </c>
      <c r="I292">
        <v>1</v>
      </c>
      <c r="J292" t="s">
        <v>2381</v>
      </c>
    </row>
    <row r="293" spans="1:10" x14ac:dyDescent="0.3">
      <c r="A293" t="s">
        <v>2079</v>
      </c>
      <c r="B293">
        <v>29.734999999999999</v>
      </c>
      <c r="C293" t="str" cm="1">
        <f t="array" ref="C293">_xlfn.IFS(medical_exam[[#This Row],[BMI]]&lt;18.5, "Underweight ", medical_exam[[#This Row],[BMI]]&lt;24.9, "Normal Weight", medical_exam[[#This Row],[BMI]]&lt;29.9, "Overweight ", TRUE, "Obesity")</f>
        <v xml:space="preserve">Overweight </v>
      </c>
      <c r="D293">
        <v>7.79</v>
      </c>
      <c r="E293" t="str" cm="1">
        <f t="array" ref="E293">_xlfn.IFS(medical_exam[[#This Row],[HBA1C]]&lt;5.7, "Normal", medical_exam[[#This Row],[HBA1C]]&lt;6.4, "Prediabetes ", TRUE, "Diabetes")</f>
        <v>Diabetes</v>
      </c>
      <c r="F293" s="6" t="s">
        <v>2379</v>
      </c>
      <c r="G293" t="s">
        <v>2379</v>
      </c>
      <c r="H293" t="s">
        <v>2379</v>
      </c>
      <c r="I293">
        <v>0</v>
      </c>
      <c r="J293" t="s">
        <v>2379</v>
      </c>
    </row>
    <row r="294" spans="1:10" x14ac:dyDescent="0.3">
      <c r="A294" t="s">
        <v>2078</v>
      </c>
      <c r="B294">
        <v>40.74</v>
      </c>
      <c r="C294" t="str" cm="1">
        <f t="array" ref="C294">_xlfn.IFS(medical_exam[[#This Row],[BMI]]&lt;18.5, "Underweight ", medical_exam[[#This Row],[BMI]]&lt;24.9, "Normal Weight", medical_exam[[#This Row],[BMI]]&lt;29.9, "Overweight ", TRUE, "Obesity")</f>
        <v>Obesity</v>
      </c>
      <c r="D294">
        <v>5.28</v>
      </c>
      <c r="E294" t="str" cm="1">
        <f t="array" ref="E294">_xlfn.IFS(medical_exam[[#This Row],[HBA1C]]&lt;5.7, "Normal", medical_exam[[#This Row],[HBA1C]]&lt;6.4, "Prediabetes ", TRUE, "Diabetes")</f>
        <v>Normal</v>
      </c>
      <c r="F294" s="6" t="s">
        <v>2379</v>
      </c>
      <c r="G294" t="s">
        <v>2379</v>
      </c>
      <c r="H294" t="s">
        <v>2381</v>
      </c>
      <c r="I294">
        <v>1</v>
      </c>
      <c r="J294" t="s">
        <v>2381</v>
      </c>
    </row>
    <row r="295" spans="1:10" x14ac:dyDescent="0.3">
      <c r="A295" t="s">
        <v>2077</v>
      </c>
      <c r="B295">
        <v>24.14</v>
      </c>
      <c r="C295" t="str" cm="1">
        <f t="array" ref="C295">_xlfn.IFS(medical_exam[[#This Row],[BMI]]&lt;18.5, "Underweight ", medical_exam[[#This Row],[BMI]]&lt;24.9, "Normal Weight", medical_exam[[#This Row],[BMI]]&lt;29.9, "Overweight ", TRUE, "Obesity")</f>
        <v>Normal Weight</v>
      </c>
      <c r="D295">
        <v>5.87</v>
      </c>
      <c r="E295" t="str" cm="1">
        <f t="array" ref="E295">_xlfn.IFS(medical_exam[[#This Row],[HBA1C]]&lt;5.7, "Normal", medical_exam[[#This Row],[HBA1C]]&lt;6.4, "Prediabetes ", TRUE, "Diabetes")</f>
        <v xml:space="preserve">Prediabetes </v>
      </c>
      <c r="F295" s="6" t="s">
        <v>2379</v>
      </c>
      <c r="G295" t="s">
        <v>2379</v>
      </c>
      <c r="H295" t="s">
        <v>2379</v>
      </c>
      <c r="I295">
        <v>2</v>
      </c>
      <c r="J295" t="s">
        <v>2381</v>
      </c>
    </row>
    <row r="296" spans="1:10" x14ac:dyDescent="0.3">
      <c r="A296" t="s">
        <v>2076</v>
      </c>
      <c r="B296">
        <v>25.15</v>
      </c>
      <c r="C296" t="str" cm="1">
        <f t="array" ref="C296">_xlfn.IFS(medical_exam[[#This Row],[BMI]]&lt;18.5, "Underweight ", medical_exam[[#This Row],[BMI]]&lt;24.9, "Normal Weight", medical_exam[[#This Row],[BMI]]&lt;29.9, "Overweight ", TRUE, "Obesity")</f>
        <v xml:space="preserve">Overweight </v>
      </c>
      <c r="D296">
        <v>9.08</v>
      </c>
      <c r="E296" t="str" cm="1">
        <f t="array" ref="E296">_xlfn.IFS(medical_exam[[#This Row],[HBA1C]]&lt;5.7, "Normal", medical_exam[[#This Row],[HBA1C]]&lt;6.4, "Prediabetes ", TRUE, "Diabetes")</f>
        <v>Diabetes</v>
      </c>
      <c r="F296" s="6" t="s">
        <v>2381</v>
      </c>
      <c r="G296" t="s">
        <v>2379</v>
      </c>
      <c r="H296" t="s">
        <v>2379</v>
      </c>
      <c r="I296">
        <v>1</v>
      </c>
      <c r="J296" t="s">
        <v>2381</v>
      </c>
    </row>
    <row r="297" spans="1:10" x14ac:dyDescent="0.3">
      <c r="A297" t="s">
        <v>2075</v>
      </c>
      <c r="B297">
        <v>28.71</v>
      </c>
      <c r="C297" t="str" cm="1">
        <f t="array" ref="C297">_xlfn.IFS(medical_exam[[#This Row],[BMI]]&lt;18.5, "Underweight ", medical_exam[[#This Row],[BMI]]&lt;24.9, "Normal Weight", medical_exam[[#This Row],[BMI]]&lt;29.9, "Overweight ", TRUE, "Obesity")</f>
        <v xml:space="preserve">Overweight </v>
      </c>
      <c r="D297">
        <v>5.2</v>
      </c>
      <c r="E297" t="str" cm="1">
        <f t="array" ref="E297">_xlfn.IFS(medical_exam[[#This Row],[HBA1C]]&lt;5.7, "Normal", medical_exam[[#This Row],[HBA1C]]&lt;6.4, "Prediabetes ", TRUE, "Diabetes")</f>
        <v>Normal</v>
      </c>
      <c r="F297" s="6" t="s">
        <v>2379</v>
      </c>
      <c r="G297" t="s">
        <v>2379</v>
      </c>
      <c r="H297" t="s">
        <v>2379</v>
      </c>
      <c r="I297">
        <v>1</v>
      </c>
      <c r="J297" t="s">
        <v>2381</v>
      </c>
    </row>
    <row r="298" spans="1:10" x14ac:dyDescent="0.3">
      <c r="A298" t="s">
        <v>2074</v>
      </c>
      <c r="B298">
        <v>23</v>
      </c>
      <c r="C298" t="str" cm="1">
        <f t="array" ref="C298">_xlfn.IFS(medical_exam[[#This Row],[BMI]]&lt;18.5, "Underweight ", medical_exam[[#This Row],[BMI]]&lt;24.9, "Normal Weight", medical_exam[[#This Row],[BMI]]&lt;29.9, "Overweight ", TRUE, "Obesity")</f>
        <v>Normal Weight</v>
      </c>
      <c r="D298">
        <v>5.48</v>
      </c>
      <c r="E298" t="str" cm="1">
        <f t="array" ref="E298">_xlfn.IFS(medical_exam[[#This Row],[HBA1C]]&lt;5.7, "Normal", medical_exam[[#This Row],[HBA1C]]&lt;6.4, "Prediabetes ", TRUE, "Diabetes")</f>
        <v>Normal</v>
      </c>
      <c r="F298" s="6" t="s">
        <v>2379</v>
      </c>
      <c r="G298" t="s">
        <v>2379</v>
      </c>
      <c r="H298" t="s">
        <v>2379</v>
      </c>
      <c r="I298">
        <v>0</v>
      </c>
      <c r="J298" t="s">
        <v>2381</v>
      </c>
    </row>
    <row r="299" spans="1:10" x14ac:dyDescent="0.3">
      <c r="A299" t="s">
        <v>2073</v>
      </c>
      <c r="B299">
        <v>36.86</v>
      </c>
      <c r="C299" t="str" cm="1">
        <f t="array" ref="C299">_xlfn.IFS(medical_exam[[#This Row],[BMI]]&lt;18.5, "Underweight ", medical_exam[[#This Row],[BMI]]&lt;24.9, "Normal Weight", medical_exam[[#This Row],[BMI]]&lt;29.9, "Overweight ", TRUE, "Obesity")</f>
        <v>Obesity</v>
      </c>
      <c r="D299">
        <v>11.95</v>
      </c>
      <c r="E299" t="str" cm="1">
        <f t="array" ref="E299">_xlfn.IFS(medical_exam[[#This Row],[HBA1C]]&lt;5.7, "Normal", medical_exam[[#This Row],[HBA1C]]&lt;6.4, "Prediabetes ", TRUE, "Diabetes")</f>
        <v>Diabetes</v>
      </c>
      <c r="F299" s="6" t="s">
        <v>2379</v>
      </c>
      <c r="G299" t="s">
        <v>2379</v>
      </c>
      <c r="H299" t="s">
        <v>2379</v>
      </c>
      <c r="I299">
        <v>0</v>
      </c>
      <c r="J299" t="s">
        <v>2379</v>
      </c>
    </row>
    <row r="300" spans="1:10" x14ac:dyDescent="0.3">
      <c r="A300" t="s">
        <v>2072</v>
      </c>
      <c r="B300">
        <v>24.25</v>
      </c>
      <c r="C300" t="str" cm="1">
        <f t="array" ref="C300">_xlfn.IFS(medical_exam[[#This Row],[BMI]]&lt;18.5, "Underweight ", medical_exam[[#This Row],[BMI]]&lt;24.9, "Normal Weight", medical_exam[[#This Row],[BMI]]&lt;29.9, "Overweight ", TRUE, "Obesity")</f>
        <v>Normal Weight</v>
      </c>
      <c r="D300">
        <v>8.6999999999999993</v>
      </c>
      <c r="E300" t="str" cm="1">
        <f t="array" ref="E300">_xlfn.IFS(medical_exam[[#This Row],[HBA1C]]&lt;5.7, "Normal", medical_exam[[#This Row],[HBA1C]]&lt;6.4, "Prediabetes ", TRUE, "Diabetes")</f>
        <v>Diabetes</v>
      </c>
      <c r="F300" s="6" t="s">
        <v>2381</v>
      </c>
      <c r="G300" t="s">
        <v>2379</v>
      </c>
      <c r="H300" t="s">
        <v>2379</v>
      </c>
      <c r="I300">
        <v>1</v>
      </c>
      <c r="J300" t="s">
        <v>2381</v>
      </c>
    </row>
    <row r="301" spans="1:10" x14ac:dyDescent="0.3">
      <c r="A301" t="s">
        <v>2071</v>
      </c>
      <c r="B301">
        <v>23.85</v>
      </c>
      <c r="C301" t="str" cm="1">
        <f t="array" ref="C301">_xlfn.IFS(medical_exam[[#This Row],[BMI]]&lt;18.5, "Underweight ", medical_exam[[#This Row],[BMI]]&lt;24.9, "Normal Weight", medical_exam[[#This Row],[BMI]]&lt;29.9, "Overweight ", TRUE, "Obesity")</f>
        <v>Normal Weight</v>
      </c>
      <c r="D301">
        <v>7.84</v>
      </c>
      <c r="E301" t="str" cm="1">
        <f t="array" ref="E301">_xlfn.IFS(medical_exam[[#This Row],[HBA1C]]&lt;5.7, "Normal", medical_exam[[#This Row],[HBA1C]]&lt;6.4, "Prediabetes ", TRUE, "Diabetes")</f>
        <v>Diabetes</v>
      </c>
      <c r="F301" s="6" t="s">
        <v>2379</v>
      </c>
      <c r="G301" t="s">
        <v>2379</v>
      </c>
      <c r="H301" t="s">
        <v>2379</v>
      </c>
      <c r="I301">
        <v>0</v>
      </c>
      <c r="J301" t="s">
        <v>2381</v>
      </c>
    </row>
    <row r="302" spans="1:10" x14ac:dyDescent="0.3">
      <c r="A302" t="s">
        <v>2070</v>
      </c>
      <c r="B302">
        <v>40.020000000000003</v>
      </c>
      <c r="C302" t="str" cm="1">
        <f t="array" ref="C302">_xlfn.IFS(medical_exam[[#This Row],[BMI]]&lt;18.5, "Underweight ", medical_exam[[#This Row],[BMI]]&lt;24.9, "Normal Weight", medical_exam[[#This Row],[BMI]]&lt;29.9, "Overweight ", TRUE, "Obesity")</f>
        <v>Obesity</v>
      </c>
      <c r="D302">
        <v>5.19</v>
      </c>
      <c r="E302" t="str" cm="1">
        <f t="array" ref="E302">_xlfn.IFS(medical_exam[[#This Row],[HBA1C]]&lt;5.7, "Normal", medical_exam[[#This Row],[HBA1C]]&lt;6.4, "Prediabetes ", TRUE, "Diabetes")</f>
        <v>Normal</v>
      </c>
      <c r="F302" s="6" t="s">
        <v>2381</v>
      </c>
      <c r="G302" t="s">
        <v>2379</v>
      </c>
      <c r="H302" t="s">
        <v>2379</v>
      </c>
      <c r="I302">
        <v>1</v>
      </c>
      <c r="J302" t="s">
        <v>2381</v>
      </c>
    </row>
    <row r="303" spans="1:10" x14ac:dyDescent="0.3">
      <c r="A303" t="s">
        <v>2069</v>
      </c>
      <c r="B303">
        <v>19.170000000000002</v>
      </c>
      <c r="C303" t="str" cm="1">
        <f t="array" ref="C303">_xlfn.IFS(medical_exam[[#This Row],[BMI]]&lt;18.5, "Underweight ", medical_exam[[#This Row],[BMI]]&lt;24.9, "Normal Weight", medical_exam[[#This Row],[BMI]]&lt;29.9, "Overweight ", TRUE, "Obesity")</f>
        <v>Normal Weight</v>
      </c>
      <c r="D303">
        <v>8.41</v>
      </c>
      <c r="E303" t="str" cm="1">
        <f t="array" ref="E303">_xlfn.IFS(medical_exam[[#This Row],[HBA1C]]&lt;5.7, "Normal", medical_exam[[#This Row],[HBA1C]]&lt;6.4, "Prediabetes ", TRUE, "Diabetes")</f>
        <v>Diabetes</v>
      </c>
      <c r="F303" s="6" t="s">
        <v>2379</v>
      </c>
      <c r="G303" t="s">
        <v>2379</v>
      </c>
      <c r="H303" t="s">
        <v>2379</v>
      </c>
      <c r="I303">
        <v>0</v>
      </c>
      <c r="J303" t="s">
        <v>2381</v>
      </c>
    </row>
    <row r="304" spans="1:10" x14ac:dyDescent="0.3">
      <c r="A304" t="s">
        <v>2068</v>
      </c>
      <c r="B304">
        <v>43.53</v>
      </c>
      <c r="C304" t="str" cm="1">
        <f t="array" ref="C304">_xlfn.IFS(medical_exam[[#This Row],[BMI]]&lt;18.5, "Underweight ", medical_exam[[#This Row],[BMI]]&lt;24.9, "Normal Weight", medical_exam[[#This Row],[BMI]]&lt;29.9, "Overweight ", TRUE, "Obesity")</f>
        <v>Obesity</v>
      </c>
      <c r="D304">
        <v>5.86</v>
      </c>
      <c r="E304" t="str" cm="1">
        <f t="array" ref="E304">_xlfn.IFS(medical_exam[[#This Row],[HBA1C]]&lt;5.7, "Normal", medical_exam[[#This Row],[HBA1C]]&lt;6.4, "Prediabetes ", TRUE, "Diabetes")</f>
        <v xml:space="preserve">Prediabetes </v>
      </c>
      <c r="F304" s="6" t="s">
        <v>2381</v>
      </c>
      <c r="G304" t="s">
        <v>2380</v>
      </c>
      <c r="H304" t="s">
        <v>2379</v>
      </c>
      <c r="I304">
        <v>2</v>
      </c>
      <c r="J304" t="s">
        <v>2381</v>
      </c>
    </row>
    <row r="305" spans="1:10" x14ac:dyDescent="0.3">
      <c r="A305" t="s">
        <v>2067</v>
      </c>
      <c r="B305">
        <v>46.06</v>
      </c>
      <c r="C305" t="str" cm="1">
        <f t="array" ref="C305">_xlfn.IFS(medical_exam[[#This Row],[BMI]]&lt;18.5, "Underweight ", medical_exam[[#This Row],[BMI]]&lt;24.9, "Normal Weight", medical_exam[[#This Row],[BMI]]&lt;29.9, "Overweight ", TRUE, "Obesity")</f>
        <v>Obesity</v>
      </c>
      <c r="D305">
        <v>4.18</v>
      </c>
      <c r="E305" t="str" cm="1">
        <f t="array" ref="E305">_xlfn.IFS(medical_exam[[#This Row],[HBA1C]]&lt;5.7, "Normal", medical_exam[[#This Row],[HBA1C]]&lt;6.4, "Prediabetes ", TRUE, "Diabetes")</f>
        <v>Normal</v>
      </c>
      <c r="F305" s="6" t="s">
        <v>2379</v>
      </c>
      <c r="G305" t="s">
        <v>2380</v>
      </c>
      <c r="H305" t="s">
        <v>2379</v>
      </c>
      <c r="I305">
        <v>1</v>
      </c>
      <c r="J305" t="s">
        <v>2381</v>
      </c>
    </row>
    <row r="306" spans="1:10" x14ac:dyDescent="0.3">
      <c r="A306" t="s">
        <v>2066</v>
      </c>
      <c r="B306">
        <v>29.92</v>
      </c>
      <c r="C306" t="str" cm="1">
        <f t="array" ref="C306">_xlfn.IFS(medical_exam[[#This Row],[BMI]]&lt;18.5, "Underweight ", medical_exam[[#This Row],[BMI]]&lt;24.9, "Normal Weight", medical_exam[[#This Row],[BMI]]&lt;29.9, "Overweight ", TRUE, "Obesity")</f>
        <v>Obesity</v>
      </c>
      <c r="D306">
        <v>11.99</v>
      </c>
      <c r="E306" t="str" cm="1">
        <f t="array" ref="E306">_xlfn.IFS(medical_exam[[#This Row],[HBA1C]]&lt;5.7, "Normal", medical_exam[[#This Row],[HBA1C]]&lt;6.4, "Prediabetes ", TRUE, "Diabetes")</f>
        <v>Diabetes</v>
      </c>
      <c r="F306" s="6" t="s">
        <v>2381</v>
      </c>
      <c r="G306" t="s">
        <v>2379</v>
      </c>
      <c r="H306" t="s">
        <v>2379</v>
      </c>
      <c r="I306">
        <v>2</v>
      </c>
      <c r="J306" t="s">
        <v>2381</v>
      </c>
    </row>
    <row r="307" spans="1:10" x14ac:dyDescent="0.3">
      <c r="A307" t="s">
        <v>2065</v>
      </c>
      <c r="B307">
        <v>28.46</v>
      </c>
      <c r="C307" t="str" cm="1">
        <f t="array" ref="C307">_xlfn.IFS(medical_exam[[#This Row],[BMI]]&lt;18.5, "Underweight ", medical_exam[[#This Row],[BMI]]&lt;24.9, "Normal Weight", medical_exam[[#This Row],[BMI]]&lt;29.9, "Overweight ", TRUE, "Obesity")</f>
        <v xml:space="preserve">Overweight </v>
      </c>
      <c r="D307">
        <v>4.8499999999999996</v>
      </c>
      <c r="E307" t="str" cm="1">
        <f t="array" ref="E307">_xlfn.IFS(medical_exam[[#This Row],[HBA1C]]&lt;5.7, "Normal", medical_exam[[#This Row],[HBA1C]]&lt;6.4, "Prediabetes ", TRUE, "Diabetes")</f>
        <v>Normal</v>
      </c>
      <c r="F307" s="6" t="s">
        <v>2381</v>
      </c>
      <c r="G307" t="s">
        <v>2379</v>
      </c>
      <c r="H307" t="s">
        <v>2379</v>
      </c>
      <c r="I307">
        <v>1</v>
      </c>
      <c r="J307" t="s">
        <v>2381</v>
      </c>
    </row>
    <row r="308" spans="1:10" x14ac:dyDescent="0.3">
      <c r="A308" t="s">
        <v>2064</v>
      </c>
      <c r="B308">
        <v>24.56</v>
      </c>
      <c r="C308" t="str" cm="1">
        <f t="array" ref="C308">_xlfn.IFS(medical_exam[[#This Row],[BMI]]&lt;18.5, "Underweight ", medical_exam[[#This Row],[BMI]]&lt;24.9, "Normal Weight", medical_exam[[#This Row],[BMI]]&lt;29.9, "Overweight ", TRUE, "Obesity")</f>
        <v>Normal Weight</v>
      </c>
      <c r="D308">
        <v>6.18</v>
      </c>
      <c r="E308" t="str" cm="1">
        <f t="array" ref="E308">_xlfn.IFS(medical_exam[[#This Row],[HBA1C]]&lt;5.7, "Normal", medical_exam[[#This Row],[HBA1C]]&lt;6.4, "Prediabetes ", TRUE, "Diabetes")</f>
        <v xml:space="preserve">Prediabetes </v>
      </c>
      <c r="F308" s="6" t="s">
        <v>2381</v>
      </c>
      <c r="G308" t="s">
        <v>2379</v>
      </c>
      <c r="H308" t="s">
        <v>2381</v>
      </c>
      <c r="I308">
        <v>1</v>
      </c>
      <c r="J308" t="s">
        <v>2381</v>
      </c>
    </row>
    <row r="309" spans="1:10" x14ac:dyDescent="0.3">
      <c r="A309" t="s">
        <v>2063</v>
      </c>
      <c r="B309">
        <v>41.19</v>
      </c>
      <c r="C309" t="str" cm="1">
        <f t="array" ref="C309">_xlfn.IFS(medical_exam[[#This Row],[BMI]]&lt;18.5, "Underweight ", medical_exam[[#This Row],[BMI]]&lt;24.9, "Normal Weight", medical_exam[[#This Row],[BMI]]&lt;29.9, "Overweight ", TRUE, "Obesity")</f>
        <v>Obesity</v>
      </c>
      <c r="D309">
        <v>6.37</v>
      </c>
      <c r="E309" t="str" cm="1">
        <f t="array" ref="E309">_xlfn.IFS(medical_exam[[#This Row],[HBA1C]]&lt;5.7, "Normal", medical_exam[[#This Row],[HBA1C]]&lt;6.4, "Prediabetes ", TRUE, "Diabetes")</f>
        <v xml:space="preserve">Prediabetes </v>
      </c>
      <c r="F309" s="6" t="s">
        <v>2379</v>
      </c>
      <c r="G309" t="s">
        <v>2379</v>
      </c>
      <c r="H309" t="s">
        <v>2379</v>
      </c>
      <c r="I309">
        <v>0</v>
      </c>
      <c r="J309" t="s">
        <v>2381</v>
      </c>
    </row>
    <row r="310" spans="1:10" x14ac:dyDescent="0.3">
      <c r="A310" t="s">
        <v>2062</v>
      </c>
      <c r="B310">
        <v>18.63</v>
      </c>
      <c r="C310" t="str" cm="1">
        <f t="array" ref="C310">_xlfn.IFS(medical_exam[[#This Row],[BMI]]&lt;18.5, "Underweight ", medical_exam[[#This Row],[BMI]]&lt;24.9, "Normal Weight", medical_exam[[#This Row],[BMI]]&lt;29.9, "Overweight ", TRUE, "Obesity")</f>
        <v>Normal Weight</v>
      </c>
      <c r="D310">
        <v>9.81</v>
      </c>
      <c r="E310" t="str" cm="1">
        <f t="array" ref="E310">_xlfn.IFS(medical_exam[[#This Row],[HBA1C]]&lt;5.7, "Normal", medical_exam[[#This Row],[HBA1C]]&lt;6.4, "Prediabetes ", TRUE, "Diabetes")</f>
        <v>Diabetes</v>
      </c>
      <c r="F310" s="6" t="s">
        <v>2381</v>
      </c>
      <c r="G310" t="s">
        <v>2379</v>
      </c>
      <c r="H310" t="s">
        <v>2379</v>
      </c>
      <c r="I310">
        <v>2</v>
      </c>
      <c r="J310" t="s">
        <v>2381</v>
      </c>
    </row>
    <row r="311" spans="1:10" x14ac:dyDescent="0.3">
      <c r="A311" t="s">
        <v>2061</v>
      </c>
      <c r="B311">
        <v>26.26</v>
      </c>
      <c r="C311" t="str" cm="1">
        <f t="array" ref="C311">_xlfn.IFS(medical_exam[[#This Row],[BMI]]&lt;18.5, "Underweight ", medical_exam[[#This Row],[BMI]]&lt;24.9, "Normal Weight", medical_exam[[#This Row],[BMI]]&lt;29.9, "Overweight ", TRUE, "Obesity")</f>
        <v xml:space="preserve">Overweight </v>
      </c>
      <c r="D311">
        <v>11.8</v>
      </c>
      <c r="E311" t="str" cm="1">
        <f t="array" ref="E311">_xlfn.IFS(medical_exam[[#This Row],[HBA1C]]&lt;5.7, "Normal", medical_exam[[#This Row],[HBA1C]]&lt;6.4, "Prediabetes ", TRUE, "Diabetes")</f>
        <v>Diabetes</v>
      </c>
      <c r="F311" s="6" t="s">
        <v>2381</v>
      </c>
      <c r="G311" t="s">
        <v>2379</v>
      </c>
      <c r="H311" t="s">
        <v>2379</v>
      </c>
      <c r="I311">
        <v>1</v>
      </c>
      <c r="J311" t="s">
        <v>2381</v>
      </c>
    </row>
    <row r="312" spans="1:10" x14ac:dyDescent="0.3">
      <c r="A312" t="s">
        <v>2060</v>
      </c>
      <c r="B312">
        <v>22.37</v>
      </c>
      <c r="C312" t="str" cm="1">
        <f t="array" ref="C312">_xlfn.IFS(medical_exam[[#This Row],[BMI]]&lt;18.5, "Underweight ", medical_exam[[#This Row],[BMI]]&lt;24.9, "Normal Weight", medical_exam[[#This Row],[BMI]]&lt;29.9, "Overweight ", TRUE, "Obesity")</f>
        <v>Normal Weight</v>
      </c>
      <c r="D312">
        <v>5.86</v>
      </c>
      <c r="E312" t="str" cm="1">
        <f t="array" ref="E312">_xlfn.IFS(medical_exam[[#This Row],[HBA1C]]&lt;5.7, "Normal", medical_exam[[#This Row],[HBA1C]]&lt;6.4, "Prediabetes ", TRUE, "Diabetes")</f>
        <v xml:space="preserve">Prediabetes </v>
      </c>
      <c r="F312" s="6" t="s">
        <v>2381</v>
      </c>
      <c r="G312" t="s">
        <v>2379</v>
      </c>
      <c r="H312" t="s">
        <v>2381</v>
      </c>
      <c r="I312">
        <v>1</v>
      </c>
      <c r="J312" t="s">
        <v>2381</v>
      </c>
    </row>
    <row r="313" spans="1:10" x14ac:dyDescent="0.3">
      <c r="A313" t="s">
        <v>2059</v>
      </c>
      <c r="B313">
        <v>39.619999999999997</v>
      </c>
      <c r="C313" t="str" cm="1">
        <f t="array" ref="C313">_xlfn.IFS(medical_exam[[#This Row],[BMI]]&lt;18.5, "Underweight ", medical_exam[[#This Row],[BMI]]&lt;24.9, "Normal Weight", medical_exam[[#This Row],[BMI]]&lt;29.9, "Overweight ", TRUE, "Obesity")</f>
        <v>Obesity</v>
      </c>
      <c r="D313">
        <v>4.28</v>
      </c>
      <c r="E313" t="str" cm="1">
        <f t="array" ref="E313">_xlfn.IFS(medical_exam[[#This Row],[HBA1C]]&lt;5.7, "Normal", medical_exam[[#This Row],[HBA1C]]&lt;6.4, "Prediabetes ", TRUE, "Diabetes")</f>
        <v>Normal</v>
      </c>
      <c r="F313" s="6" t="s">
        <v>2379</v>
      </c>
      <c r="G313" t="s">
        <v>2379</v>
      </c>
      <c r="H313" t="s">
        <v>2379</v>
      </c>
      <c r="I313">
        <v>1</v>
      </c>
      <c r="J313" t="s">
        <v>2381</v>
      </c>
    </row>
    <row r="314" spans="1:10" x14ac:dyDescent="0.3">
      <c r="A314" t="s">
        <v>2058</v>
      </c>
      <c r="B314">
        <v>18.329999999999998</v>
      </c>
      <c r="C314" t="str" cm="1">
        <f t="array" ref="C314">_xlfn.IFS(medical_exam[[#This Row],[BMI]]&lt;18.5, "Underweight ", medical_exam[[#This Row],[BMI]]&lt;24.9, "Normal Weight", medical_exam[[#This Row],[BMI]]&lt;29.9, "Overweight ", TRUE, "Obesity")</f>
        <v xml:space="preserve">Underweight </v>
      </c>
      <c r="D314">
        <v>4.16</v>
      </c>
      <c r="E314" t="str" cm="1">
        <f t="array" ref="E314">_xlfn.IFS(medical_exam[[#This Row],[HBA1C]]&lt;5.7, "Normal", medical_exam[[#This Row],[HBA1C]]&lt;6.4, "Prediabetes ", TRUE, "Diabetes")</f>
        <v>Normal</v>
      </c>
      <c r="F314" s="6" t="s">
        <v>2381</v>
      </c>
      <c r="G314" t="s">
        <v>2379</v>
      </c>
      <c r="H314" t="s">
        <v>2379</v>
      </c>
      <c r="I314">
        <v>0</v>
      </c>
      <c r="J314" t="s">
        <v>2381</v>
      </c>
    </row>
    <row r="315" spans="1:10" x14ac:dyDescent="0.3">
      <c r="A315" t="s">
        <v>2057</v>
      </c>
      <c r="B315">
        <v>17.11</v>
      </c>
      <c r="C315" t="str" cm="1">
        <f t="array" ref="C315">_xlfn.IFS(medical_exam[[#This Row],[BMI]]&lt;18.5, "Underweight ", medical_exam[[#This Row],[BMI]]&lt;24.9, "Normal Weight", medical_exam[[#This Row],[BMI]]&lt;29.9, "Overweight ", TRUE, "Obesity")</f>
        <v xml:space="preserve">Underweight </v>
      </c>
      <c r="D315">
        <v>4.9800000000000004</v>
      </c>
      <c r="E315" t="str" cm="1">
        <f t="array" ref="E315">_xlfn.IFS(medical_exam[[#This Row],[HBA1C]]&lt;5.7, "Normal", medical_exam[[#This Row],[HBA1C]]&lt;6.4, "Prediabetes ", TRUE, "Diabetes")</f>
        <v>Normal</v>
      </c>
      <c r="F315" s="6" t="s">
        <v>2381</v>
      </c>
      <c r="G315" t="s">
        <v>2379</v>
      </c>
      <c r="H315" t="s">
        <v>2381</v>
      </c>
      <c r="I315">
        <v>1</v>
      </c>
      <c r="J315" t="s">
        <v>2381</v>
      </c>
    </row>
    <row r="316" spans="1:10" x14ac:dyDescent="0.3">
      <c r="A316" t="s">
        <v>2056</v>
      </c>
      <c r="B316">
        <v>43.5</v>
      </c>
      <c r="C316" t="str" cm="1">
        <f t="array" ref="C316">_xlfn.IFS(medical_exam[[#This Row],[BMI]]&lt;18.5, "Underweight ", medical_exam[[#This Row],[BMI]]&lt;24.9, "Normal Weight", medical_exam[[#This Row],[BMI]]&lt;29.9, "Overweight ", TRUE, "Obesity")</f>
        <v>Obesity</v>
      </c>
      <c r="D316">
        <v>6.38</v>
      </c>
      <c r="E316" t="str" cm="1">
        <f t="array" ref="E316">_xlfn.IFS(medical_exam[[#This Row],[HBA1C]]&lt;5.7, "Normal", medical_exam[[#This Row],[HBA1C]]&lt;6.4, "Prediabetes ", TRUE, "Diabetes")</f>
        <v xml:space="preserve">Prediabetes </v>
      </c>
      <c r="F316" s="6" t="s">
        <v>2379</v>
      </c>
      <c r="G316" t="s">
        <v>2380</v>
      </c>
      <c r="H316" t="s">
        <v>2379</v>
      </c>
      <c r="I316">
        <v>1</v>
      </c>
      <c r="J316" t="s">
        <v>2381</v>
      </c>
    </row>
    <row r="317" spans="1:10" x14ac:dyDescent="0.3">
      <c r="A317" t="s">
        <v>2055</v>
      </c>
      <c r="B317">
        <v>25.364999999999998</v>
      </c>
      <c r="C317" t="str" cm="1">
        <f t="array" ref="C317">_xlfn.IFS(medical_exam[[#This Row],[BMI]]&lt;18.5, "Underweight ", medical_exam[[#This Row],[BMI]]&lt;24.9, "Normal Weight", medical_exam[[#This Row],[BMI]]&lt;29.9, "Overweight ", TRUE, "Obesity")</f>
        <v xml:space="preserve">Overweight </v>
      </c>
      <c r="D317">
        <v>5.19</v>
      </c>
      <c r="E317" t="str" cm="1">
        <f t="array" ref="E317">_xlfn.IFS(medical_exam[[#This Row],[HBA1C]]&lt;5.7, "Normal", medical_exam[[#This Row],[HBA1C]]&lt;6.4, "Prediabetes ", TRUE, "Diabetes")</f>
        <v>Normal</v>
      </c>
      <c r="F317" s="6" t="s">
        <v>2379</v>
      </c>
      <c r="G317" t="s">
        <v>2379</v>
      </c>
      <c r="H317" t="s">
        <v>2379</v>
      </c>
      <c r="I317">
        <v>2</v>
      </c>
      <c r="J317" t="s">
        <v>2379</v>
      </c>
    </row>
    <row r="318" spans="1:10" x14ac:dyDescent="0.3">
      <c r="A318" t="s">
        <v>2054</v>
      </c>
      <c r="B318">
        <v>28.594999999999999</v>
      </c>
      <c r="C318" t="str" cm="1">
        <f t="array" ref="C318">_xlfn.IFS(medical_exam[[#This Row],[BMI]]&lt;18.5, "Underweight ", medical_exam[[#This Row],[BMI]]&lt;24.9, "Normal Weight", medical_exam[[#This Row],[BMI]]&lt;29.9, "Overweight ", TRUE, "Obesity")</f>
        <v xml:space="preserve">Overweight </v>
      </c>
      <c r="D318">
        <v>10.210000000000001</v>
      </c>
      <c r="E318" t="str" cm="1">
        <f t="array" ref="E318">_xlfn.IFS(medical_exam[[#This Row],[HBA1C]]&lt;5.7, "Normal", medical_exam[[#This Row],[HBA1C]]&lt;6.4, "Prediabetes ", TRUE, "Diabetes")</f>
        <v>Diabetes</v>
      </c>
      <c r="F318" s="6" t="s">
        <v>2379</v>
      </c>
      <c r="G318" t="s">
        <v>2379</v>
      </c>
      <c r="H318" t="s">
        <v>2379</v>
      </c>
      <c r="I318">
        <v>0</v>
      </c>
      <c r="J318" t="s">
        <v>2379</v>
      </c>
    </row>
    <row r="319" spans="1:10" x14ac:dyDescent="0.3">
      <c r="A319" t="s">
        <v>2053</v>
      </c>
      <c r="B319">
        <v>29.83</v>
      </c>
      <c r="C319" t="str" cm="1">
        <f t="array" ref="C319">_xlfn.IFS(medical_exam[[#This Row],[BMI]]&lt;18.5, "Underweight ", medical_exam[[#This Row],[BMI]]&lt;24.9, "Normal Weight", medical_exam[[#This Row],[BMI]]&lt;29.9, "Overweight ", TRUE, "Obesity")</f>
        <v xml:space="preserve">Overweight </v>
      </c>
      <c r="D319">
        <v>9.6999999999999993</v>
      </c>
      <c r="E319" t="str" cm="1">
        <f t="array" ref="E319">_xlfn.IFS(medical_exam[[#This Row],[HBA1C]]&lt;5.7, "Normal", medical_exam[[#This Row],[HBA1C]]&lt;6.4, "Prediabetes ", TRUE, "Diabetes")</f>
        <v>Diabetes</v>
      </c>
      <c r="F319" s="6" t="s">
        <v>2381</v>
      </c>
      <c r="G319" t="s">
        <v>2379</v>
      </c>
      <c r="H319" t="s">
        <v>2381</v>
      </c>
      <c r="I319">
        <v>1</v>
      </c>
      <c r="J319" t="s">
        <v>2381</v>
      </c>
    </row>
    <row r="320" spans="1:10" x14ac:dyDescent="0.3">
      <c r="A320" t="s">
        <v>2052</v>
      </c>
      <c r="B320">
        <v>24.7</v>
      </c>
      <c r="C320" t="str" cm="1">
        <f t="array" ref="C320">_xlfn.IFS(medical_exam[[#This Row],[BMI]]&lt;18.5, "Underweight ", medical_exam[[#This Row],[BMI]]&lt;24.9, "Normal Weight", medical_exam[[#This Row],[BMI]]&lt;29.9, "Overweight ", TRUE, "Obesity")</f>
        <v>Normal Weight</v>
      </c>
      <c r="D320">
        <v>10.25</v>
      </c>
      <c r="E320" t="str" cm="1">
        <f t="array" ref="E320">_xlfn.IFS(medical_exam[[#This Row],[HBA1C]]&lt;5.7, "Normal", medical_exam[[#This Row],[HBA1C]]&lt;6.4, "Prediabetes ", TRUE, "Diabetes")</f>
        <v>Diabetes</v>
      </c>
      <c r="F320" s="6" t="s">
        <v>2379</v>
      </c>
      <c r="G320" t="s">
        <v>2379</v>
      </c>
      <c r="H320" t="s">
        <v>2379</v>
      </c>
      <c r="I320">
        <v>3</v>
      </c>
      <c r="J320" t="s">
        <v>2379</v>
      </c>
    </row>
    <row r="321" spans="1:10" x14ac:dyDescent="0.3">
      <c r="A321" t="s">
        <v>2051</v>
      </c>
      <c r="B321">
        <v>17.940000000000001</v>
      </c>
      <c r="C321" t="str" cm="1">
        <f t="array" ref="C321">_xlfn.IFS(medical_exam[[#This Row],[BMI]]&lt;18.5, "Underweight ", medical_exam[[#This Row],[BMI]]&lt;24.9, "Normal Weight", medical_exam[[#This Row],[BMI]]&lt;29.9, "Overweight ", TRUE, "Obesity")</f>
        <v xml:space="preserve">Underweight </v>
      </c>
      <c r="D321">
        <v>9.77</v>
      </c>
      <c r="E321" t="str" cm="1">
        <f t="array" ref="E321">_xlfn.IFS(medical_exam[[#This Row],[HBA1C]]&lt;5.7, "Normal", medical_exam[[#This Row],[HBA1C]]&lt;6.4, "Prediabetes ", TRUE, "Diabetes")</f>
        <v>Diabetes</v>
      </c>
      <c r="F321" s="6" t="s">
        <v>2379</v>
      </c>
      <c r="G321" t="s">
        <v>2379</v>
      </c>
      <c r="H321" t="s">
        <v>2379</v>
      </c>
      <c r="I321">
        <v>0</v>
      </c>
      <c r="J321" t="s">
        <v>2381</v>
      </c>
    </row>
    <row r="322" spans="1:10" x14ac:dyDescent="0.3">
      <c r="A322" t="s">
        <v>2050</v>
      </c>
      <c r="B322">
        <v>21.08</v>
      </c>
      <c r="C322" t="str" cm="1">
        <f t="array" ref="C322">_xlfn.IFS(medical_exam[[#This Row],[BMI]]&lt;18.5, "Underweight ", medical_exam[[#This Row],[BMI]]&lt;24.9, "Normal Weight", medical_exam[[#This Row],[BMI]]&lt;29.9, "Overweight ", TRUE, "Obesity")</f>
        <v>Normal Weight</v>
      </c>
      <c r="D322">
        <v>4.83</v>
      </c>
      <c r="E322" t="str" cm="1">
        <f t="array" ref="E322">_xlfn.IFS(medical_exam[[#This Row],[HBA1C]]&lt;5.7, "Normal", medical_exam[[#This Row],[HBA1C]]&lt;6.4, "Prediabetes ", TRUE, "Diabetes")</f>
        <v>Normal</v>
      </c>
      <c r="F322" s="6" t="s">
        <v>2379</v>
      </c>
      <c r="G322" t="s">
        <v>2379</v>
      </c>
      <c r="H322" t="s">
        <v>2381</v>
      </c>
      <c r="I322">
        <v>1</v>
      </c>
      <c r="J322" t="s">
        <v>2381</v>
      </c>
    </row>
    <row r="323" spans="1:10" x14ac:dyDescent="0.3">
      <c r="A323" t="s">
        <v>2049</v>
      </c>
      <c r="B323">
        <v>37.715000000000003</v>
      </c>
      <c r="C323" t="str" cm="1">
        <f t="array" ref="C323">_xlfn.IFS(medical_exam[[#This Row],[BMI]]&lt;18.5, "Underweight ", medical_exam[[#This Row],[BMI]]&lt;24.9, "Normal Weight", medical_exam[[#This Row],[BMI]]&lt;29.9, "Overweight ", TRUE, "Obesity")</f>
        <v>Obesity</v>
      </c>
      <c r="D323">
        <v>10.86</v>
      </c>
      <c r="E323" t="str" cm="1">
        <f t="array" ref="E323">_xlfn.IFS(medical_exam[[#This Row],[HBA1C]]&lt;5.7, "Normal", medical_exam[[#This Row],[HBA1C]]&lt;6.4, "Prediabetes ", TRUE, "Diabetes")</f>
        <v>Diabetes</v>
      </c>
      <c r="F323" s="6" t="s">
        <v>2381</v>
      </c>
      <c r="G323" t="s">
        <v>2379</v>
      </c>
      <c r="H323" t="s">
        <v>2379</v>
      </c>
      <c r="I323">
        <v>0</v>
      </c>
      <c r="J323" t="s">
        <v>2379</v>
      </c>
    </row>
    <row r="324" spans="1:10" x14ac:dyDescent="0.3">
      <c r="A324" t="s">
        <v>2048</v>
      </c>
      <c r="B324">
        <v>22.39</v>
      </c>
      <c r="C324" t="str" cm="1">
        <f t="array" ref="C324">_xlfn.IFS(medical_exam[[#This Row],[BMI]]&lt;18.5, "Underweight ", medical_exam[[#This Row],[BMI]]&lt;24.9, "Normal Weight", medical_exam[[#This Row],[BMI]]&lt;29.9, "Overweight ", TRUE, "Obesity")</f>
        <v>Normal Weight</v>
      </c>
      <c r="D324">
        <v>9.5299999999999994</v>
      </c>
      <c r="E324" t="str" cm="1">
        <f t="array" ref="E324">_xlfn.IFS(medical_exam[[#This Row],[HBA1C]]&lt;5.7, "Normal", medical_exam[[#This Row],[HBA1C]]&lt;6.4, "Prediabetes ", TRUE, "Diabetes")</f>
        <v>Diabetes</v>
      </c>
      <c r="F324" s="6" t="s">
        <v>2381</v>
      </c>
      <c r="G324" t="s">
        <v>2379</v>
      </c>
      <c r="H324" t="s">
        <v>2379</v>
      </c>
      <c r="I324">
        <v>0</v>
      </c>
      <c r="J324" t="s">
        <v>2381</v>
      </c>
    </row>
    <row r="325" spans="1:10" x14ac:dyDescent="0.3">
      <c r="A325" t="s">
        <v>2047</v>
      </c>
      <c r="B325">
        <v>28.78</v>
      </c>
      <c r="C325" t="str" cm="1">
        <f t="array" ref="C325">_xlfn.IFS(medical_exam[[#This Row],[BMI]]&lt;18.5, "Underweight ", medical_exam[[#This Row],[BMI]]&lt;24.9, "Normal Weight", medical_exam[[#This Row],[BMI]]&lt;29.9, "Overweight ", TRUE, "Obesity")</f>
        <v xml:space="preserve">Overweight </v>
      </c>
      <c r="D325">
        <v>5.68</v>
      </c>
      <c r="E325" t="str" cm="1">
        <f t="array" ref="E325">_xlfn.IFS(medical_exam[[#This Row],[HBA1C]]&lt;5.7, "Normal", medical_exam[[#This Row],[HBA1C]]&lt;6.4, "Prediabetes ", TRUE, "Diabetes")</f>
        <v>Normal</v>
      </c>
      <c r="F325" s="6" t="s">
        <v>2379</v>
      </c>
      <c r="G325" t="s">
        <v>2379</v>
      </c>
      <c r="H325" t="s">
        <v>2379</v>
      </c>
      <c r="I325">
        <v>0</v>
      </c>
      <c r="J325" t="s">
        <v>2381</v>
      </c>
    </row>
    <row r="326" spans="1:10" x14ac:dyDescent="0.3">
      <c r="A326" t="s">
        <v>2046</v>
      </c>
      <c r="B326">
        <v>18.329999999999998</v>
      </c>
      <c r="C326" t="str" cm="1">
        <f t="array" ref="C326">_xlfn.IFS(medical_exam[[#This Row],[BMI]]&lt;18.5, "Underweight ", medical_exam[[#This Row],[BMI]]&lt;24.9, "Normal Weight", medical_exam[[#This Row],[BMI]]&lt;29.9, "Overweight ", TRUE, "Obesity")</f>
        <v xml:space="preserve">Underweight </v>
      </c>
      <c r="D326">
        <v>5.57</v>
      </c>
      <c r="E326" t="str" cm="1">
        <f t="array" ref="E326">_xlfn.IFS(medical_exam[[#This Row],[HBA1C]]&lt;5.7, "Normal", medical_exam[[#This Row],[HBA1C]]&lt;6.4, "Prediabetes ", TRUE, "Diabetes")</f>
        <v>Normal</v>
      </c>
      <c r="F326" s="6" t="s">
        <v>2381</v>
      </c>
      <c r="G326" t="s">
        <v>2379</v>
      </c>
      <c r="H326" t="s">
        <v>2379</v>
      </c>
      <c r="I326">
        <v>0</v>
      </c>
      <c r="J326" t="s">
        <v>2381</v>
      </c>
    </row>
    <row r="327" spans="1:10" x14ac:dyDescent="0.3">
      <c r="A327" t="s">
        <v>2045</v>
      </c>
      <c r="B327">
        <v>26.39</v>
      </c>
      <c r="C327" t="str" cm="1">
        <f t="array" ref="C327">_xlfn.IFS(medical_exam[[#This Row],[BMI]]&lt;18.5, "Underweight ", medical_exam[[#This Row],[BMI]]&lt;24.9, "Normal Weight", medical_exam[[#This Row],[BMI]]&lt;29.9, "Overweight ", TRUE, "Obesity")</f>
        <v xml:space="preserve">Overweight </v>
      </c>
      <c r="D327">
        <v>4.58</v>
      </c>
      <c r="E327" t="str" cm="1">
        <f t="array" ref="E327">_xlfn.IFS(medical_exam[[#This Row],[HBA1C]]&lt;5.7, "Normal", medical_exam[[#This Row],[HBA1C]]&lt;6.4, "Prediabetes ", TRUE, "Diabetes")</f>
        <v>Normal</v>
      </c>
      <c r="F327" s="6" t="s">
        <v>2381</v>
      </c>
      <c r="G327" t="s">
        <v>2379</v>
      </c>
      <c r="H327" t="s">
        <v>2379</v>
      </c>
      <c r="I327">
        <v>1</v>
      </c>
      <c r="J327" t="s">
        <v>2381</v>
      </c>
    </row>
    <row r="328" spans="1:10" x14ac:dyDescent="0.3">
      <c r="A328" t="s">
        <v>2044</v>
      </c>
      <c r="B328">
        <v>19.260000000000002</v>
      </c>
      <c r="C328" t="str" cm="1">
        <f t="array" ref="C328">_xlfn.IFS(medical_exam[[#This Row],[BMI]]&lt;18.5, "Underweight ", medical_exam[[#This Row],[BMI]]&lt;24.9, "Normal Weight", medical_exam[[#This Row],[BMI]]&lt;29.9, "Overweight ", TRUE, "Obesity")</f>
        <v>Normal Weight</v>
      </c>
      <c r="D328">
        <v>8.9600000000000009</v>
      </c>
      <c r="E328" t="str" cm="1">
        <f t="array" ref="E328">_xlfn.IFS(medical_exam[[#This Row],[HBA1C]]&lt;5.7, "Normal", medical_exam[[#This Row],[HBA1C]]&lt;6.4, "Prediabetes ", TRUE, "Diabetes")</f>
        <v>Diabetes</v>
      </c>
      <c r="F328" s="6" t="s">
        <v>2381</v>
      </c>
      <c r="G328" t="s">
        <v>2379</v>
      </c>
      <c r="H328" t="s">
        <v>2379</v>
      </c>
      <c r="I328">
        <v>1</v>
      </c>
      <c r="J328" t="s">
        <v>2381</v>
      </c>
    </row>
    <row r="329" spans="1:10" x14ac:dyDescent="0.3">
      <c r="A329" t="s">
        <v>2043</v>
      </c>
      <c r="B329">
        <v>26.92</v>
      </c>
      <c r="C329" t="str" cm="1">
        <f t="array" ref="C329">_xlfn.IFS(medical_exam[[#This Row],[BMI]]&lt;18.5, "Underweight ", medical_exam[[#This Row],[BMI]]&lt;24.9, "Normal Weight", medical_exam[[#This Row],[BMI]]&lt;29.9, "Overweight ", TRUE, "Obesity")</f>
        <v xml:space="preserve">Overweight </v>
      </c>
      <c r="D329">
        <v>6.09</v>
      </c>
      <c r="E329" t="str" cm="1">
        <f t="array" ref="E329">_xlfn.IFS(medical_exam[[#This Row],[HBA1C]]&lt;5.7, "Normal", medical_exam[[#This Row],[HBA1C]]&lt;6.4, "Prediabetes ", TRUE, "Diabetes")</f>
        <v xml:space="preserve">Prediabetes </v>
      </c>
      <c r="F329" s="6" t="s">
        <v>2379</v>
      </c>
      <c r="G329" t="s">
        <v>2379</v>
      </c>
      <c r="H329" t="s">
        <v>2379</v>
      </c>
      <c r="I329">
        <v>0</v>
      </c>
      <c r="J329" t="s">
        <v>2381</v>
      </c>
    </row>
    <row r="330" spans="1:10" x14ac:dyDescent="0.3">
      <c r="A330" t="s">
        <v>2042</v>
      </c>
      <c r="B330">
        <v>19.73</v>
      </c>
      <c r="C330" t="str" cm="1">
        <f t="array" ref="C330">_xlfn.IFS(medical_exam[[#This Row],[BMI]]&lt;18.5, "Underweight ", medical_exam[[#This Row],[BMI]]&lt;24.9, "Normal Weight", medical_exam[[#This Row],[BMI]]&lt;29.9, "Overweight ", TRUE, "Obesity")</f>
        <v>Normal Weight</v>
      </c>
      <c r="D330">
        <v>4.3600000000000003</v>
      </c>
      <c r="E330" t="str" cm="1">
        <f t="array" ref="E330">_xlfn.IFS(medical_exam[[#This Row],[HBA1C]]&lt;5.7, "Normal", medical_exam[[#This Row],[HBA1C]]&lt;6.4, "Prediabetes ", TRUE, "Diabetes")</f>
        <v>Normal</v>
      </c>
      <c r="F330" s="6" t="s">
        <v>2379</v>
      </c>
      <c r="G330" t="s">
        <v>2379</v>
      </c>
      <c r="H330" t="s">
        <v>2379</v>
      </c>
      <c r="I330">
        <v>0</v>
      </c>
      <c r="J330" t="s">
        <v>2381</v>
      </c>
    </row>
    <row r="331" spans="1:10" x14ac:dyDescent="0.3">
      <c r="A331" t="s">
        <v>2041</v>
      </c>
      <c r="B331">
        <v>23.56</v>
      </c>
      <c r="C331" t="str" cm="1">
        <f t="array" ref="C331">_xlfn.IFS(medical_exam[[#This Row],[BMI]]&lt;18.5, "Underweight ", medical_exam[[#This Row],[BMI]]&lt;24.9, "Normal Weight", medical_exam[[#This Row],[BMI]]&lt;29.9, "Overweight ", TRUE, "Obesity")</f>
        <v>Normal Weight</v>
      </c>
      <c r="D331">
        <v>11.74</v>
      </c>
      <c r="E331" t="str" cm="1">
        <f t="array" ref="E331">_xlfn.IFS(medical_exam[[#This Row],[HBA1C]]&lt;5.7, "Normal", medical_exam[[#This Row],[HBA1C]]&lt;6.4, "Prediabetes ", TRUE, "Diabetes")</f>
        <v>Diabetes</v>
      </c>
      <c r="F331" s="6" t="s">
        <v>2381</v>
      </c>
      <c r="G331" t="s">
        <v>2379</v>
      </c>
      <c r="H331" t="s">
        <v>2379</v>
      </c>
      <c r="I331">
        <v>0</v>
      </c>
      <c r="J331" t="s">
        <v>2381</v>
      </c>
    </row>
    <row r="332" spans="1:10" x14ac:dyDescent="0.3">
      <c r="A332" t="s">
        <v>2040</v>
      </c>
      <c r="B332">
        <v>37.67</v>
      </c>
      <c r="C332" t="str" cm="1">
        <f t="array" ref="C332">_xlfn.IFS(medical_exam[[#This Row],[BMI]]&lt;18.5, "Underweight ", medical_exam[[#This Row],[BMI]]&lt;24.9, "Normal Weight", medical_exam[[#This Row],[BMI]]&lt;29.9, "Overweight ", TRUE, "Obesity")</f>
        <v>Obesity</v>
      </c>
      <c r="D332">
        <v>5.89</v>
      </c>
      <c r="E332" t="str" cm="1">
        <f t="array" ref="E332">_xlfn.IFS(medical_exam[[#This Row],[HBA1C]]&lt;5.7, "Normal", medical_exam[[#This Row],[HBA1C]]&lt;6.4, "Prediabetes ", TRUE, "Diabetes")</f>
        <v xml:space="preserve">Prediabetes </v>
      </c>
      <c r="F332" s="6" t="s">
        <v>2379</v>
      </c>
      <c r="G332" t="s">
        <v>2379</v>
      </c>
      <c r="H332" t="s">
        <v>2379</v>
      </c>
      <c r="I332">
        <v>1</v>
      </c>
      <c r="J332" t="s">
        <v>2381</v>
      </c>
    </row>
    <row r="333" spans="1:10" x14ac:dyDescent="0.3">
      <c r="A333" t="s">
        <v>2039</v>
      </c>
      <c r="B333">
        <v>18.73</v>
      </c>
      <c r="C333" t="str" cm="1">
        <f t="array" ref="C333">_xlfn.IFS(medical_exam[[#This Row],[BMI]]&lt;18.5, "Underweight ", medical_exam[[#This Row],[BMI]]&lt;24.9, "Normal Weight", medical_exam[[#This Row],[BMI]]&lt;29.9, "Overweight ", TRUE, "Obesity")</f>
        <v>Normal Weight</v>
      </c>
      <c r="D333">
        <v>10.64</v>
      </c>
      <c r="E333" t="str" cm="1">
        <f t="array" ref="E333">_xlfn.IFS(medical_exam[[#This Row],[HBA1C]]&lt;5.7, "Normal", medical_exam[[#This Row],[HBA1C]]&lt;6.4, "Prediabetes ", TRUE, "Diabetes")</f>
        <v>Diabetes</v>
      </c>
      <c r="F333" s="6" t="s">
        <v>2379</v>
      </c>
      <c r="G333" t="s">
        <v>2379</v>
      </c>
      <c r="H333" t="s">
        <v>2379</v>
      </c>
      <c r="I333">
        <v>2</v>
      </c>
      <c r="J333" t="s">
        <v>2381</v>
      </c>
    </row>
    <row r="334" spans="1:10" x14ac:dyDescent="0.3">
      <c r="A334" t="s">
        <v>2038</v>
      </c>
      <c r="B334">
        <v>33.090000000000003</v>
      </c>
      <c r="C334" t="str" cm="1">
        <f t="array" ref="C334">_xlfn.IFS(medical_exam[[#This Row],[BMI]]&lt;18.5, "Underweight ", medical_exam[[#This Row],[BMI]]&lt;24.9, "Normal Weight", medical_exam[[#This Row],[BMI]]&lt;29.9, "Overweight ", TRUE, "Obesity")</f>
        <v>Obesity</v>
      </c>
      <c r="D334">
        <v>6.06</v>
      </c>
      <c r="E334" t="str" cm="1">
        <f t="array" ref="E334">_xlfn.IFS(medical_exam[[#This Row],[HBA1C]]&lt;5.7, "Normal", medical_exam[[#This Row],[HBA1C]]&lt;6.4, "Prediabetes ", TRUE, "Diabetes")</f>
        <v xml:space="preserve">Prediabetes </v>
      </c>
      <c r="F334" s="6" t="s">
        <v>2379</v>
      </c>
      <c r="G334" t="s">
        <v>2379</v>
      </c>
      <c r="H334" t="s">
        <v>2381</v>
      </c>
      <c r="I334">
        <v>1</v>
      </c>
      <c r="J334" t="s">
        <v>2381</v>
      </c>
    </row>
    <row r="335" spans="1:10" x14ac:dyDescent="0.3">
      <c r="A335" t="s">
        <v>2037</v>
      </c>
      <c r="B335">
        <v>18.329999999999998</v>
      </c>
      <c r="C335" t="str" cm="1">
        <f t="array" ref="C335">_xlfn.IFS(medical_exam[[#This Row],[BMI]]&lt;18.5, "Underweight ", medical_exam[[#This Row],[BMI]]&lt;24.9, "Normal Weight", medical_exam[[#This Row],[BMI]]&lt;29.9, "Overweight ", TRUE, "Obesity")</f>
        <v xml:space="preserve">Underweight </v>
      </c>
      <c r="D335">
        <v>7.46</v>
      </c>
      <c r="E335" t="str" cm="1">
        <f t="array" ref="E335">_xlfn.IFS(medical_exam[[#This Row],[HBA1C]]&lt;5.7, "Normal", medical_exam[[#This Row],[HBA1C]]&lt;6.4, "Prediabetes ", TRUE, "Diabetes")</f>
        <v>Diabetes</v>
      </c>
      <c r="F335" s="6" t="s">
        <v>2381</v>
      </c>
      <c r="G335" t="s">
        <v>2379</v>
      </c>
      <c r="H335" t="s">
        <v>2379</v>
      </c>
      <c r="I335">
        <v>1</v>
      </c>
      <c r="J335" t="s">
        <v>2381</v>
      </c>
    </row>
    <row r="336" spans="1:10" x14ac:dyDescent="0.3">
      <c r="A336" t="s">
        <v>2036</v>
      </c>
      <c r="B336">
        <v>27.74</v>
      </c>
      <c r="C336" t="str" cm="1">
        <f t="array" ref="C336">_xlfn.IFS(medical_exam[[#This Row],[BMI]]&lt;18.5, "Underweight ", medical_exam[[#This Row],[BMI]]&lt;24.9, "Normal Weight", medical_exam[[#This Row],[BMI]]&lt;29.9, "Overweight ", TRUE, "Obesity")</f>
        <v xml:space="preserve">Overweight </v>
      </c>
      <c r="D336">
        <v>4.68</v>
      </c>
      <c r="E336" t="str" cm="1">
        <f t="array" ref="E336">_xlfn.IFS(medical_exam[[#This Row],[HBA1C]]&lt;5.7, "Normal", medical_exam[[#This Row],[HBA1C]]&lt;6.4, "Prediabetes ", TRUE, "Diabetes")</f>
        <v>Normal</v>
      </c>
      <c r="F336" s="6" t="s">
        <v>2381</v>
      </c>
      <c r="G336" t="s">
        <v>2379</v>
      </c>
      <c r="H336" t="s">
        <v>2379</v>
      </c>
      <c r="I336">
        <v>2</v>
      </c>
      <c r="J336" t="s">
        <v>2381</v>
      </c>
    </row>
    <row r="337" spans="1:10" x14ac:dyDescent="0.3">
      <c r="A337" t="s">
        <v>2035</v>
      </c>
      <c r="B337">
        <v>24.2</v>
      </c>
      <c r="C337" t="str" cm="1">
        <f t="array" ref="C337">_xlfn.IFS(medical_exam[[#This Row],[BMI]]&lt;18.5, "Underweight ", medical_exam[[#This Row],[BMI]]&lt;24.9, "Normal Weight", medical_exam[[#This Row],[BMI]]&lt;29.9, "Overweight ", TRUE, "Obesity")</f>
        <v>Normal Weight</v>
      </c>
      <c r="D337">
        <v>6.15</v>
      </c>
      <c r="E337" t="str" cm="1">
        <f t="array" ref="E337">_xlfn.IFS(medical_exam[[#This Row],[HBA1C]]&lt;5.7, "Normal", medical_exam[[#This Row],[HBA1C]]&lt;6.4, "Prediabetes ", TRUE, "Diabetes")</f>
        <v xml:space="preserve">Prediabetes </v>
      </c>
      <c r="F337" s="6" t="s">
        <v>2379</v>
      </c>
      <c r="G337" t="s">
        <v>2379</v>
      </c>
      <c r="H337" t="s">
        <v>2379</v>
      </c>
      <c r="I337">
        <v>1</v>
      </c>
      <c r="J337" t="s">
        <v>2381</v>
      </c>
    </row>
    <row r="338" spans="1:10" x14ac:dyDescent="0.3">
      <c r="A338" t="s">
        <v>2034</v>
      </c>
      <c r="B338">
        <v>22.03</v>
      </c>
      <c r="C338" t="str" cm="1">
        <f t="array" ref="C338">_xlfn.IFS(medical_exam[[#This Row],[BMI]]&lt;18.5, "Underweight ", medical_exam[[#This Row],[BMI]]&lt;24.9, "Normal Weight", medical_exam[[#This Row],[BMI]]&lt;29.9, "Overweight ", TRUE, "Obesity")</f>
        <v>Normal Weight</v>
      </c>
      <c r="D338">
        <v>4.28</v>
      </c>
      <c r="E338" t="str" cm="1">
        <f t="array" ref="E338">_xlfn.IFS(medical_exam[[#This Row],[HBA1C]]&lt;5.7, "Normal", medical_exam[[#This Row],[HBA1C]]&lt;6.4, "Prediabetes ", TRUE, "Diabetes")</f>
        <v>Normal</v>
      </c>
      <c r="F338" s="6" t="s">
        <v>2381</v>
      </c>
      <c r="G338" t="s">
        <v>2379</v>
      </c>
      <c r="H338" t="s">
        <v>2379</v>
      </c>
      <c r="I338">
        <v>0</v>
      </c>
      <c r="J338" t="s">
        <v>2381</v>
      </c>
    </row>
    <row r="339" spans="1:10" x14ac:dyDescent="0.3">
      <c r="A339" t="s">
        <v>2033</v>
      </c>
      <c r="B339">
        <v>26.885000000000002</v>
      </c>
      <c r="C339" t="str" cm="1">
        <f t="array" ref="C339">_xlfn.IFS(medical_exam[[#This Row],[BMI]]&lt;18.5, "Underweight ", medical_exam[[#This Row],[BMI]]&lt;24.9, "Normal Weight", medical_exam[[#This Row],[BMI]]&lt;29.9, "Overweight ", TRUE, "Obesity")</f>
        <v xml:space="preserve">Overweight </v>
      </c>
      <c r="D339">
        <v>9.86</v>
      </c>
      <c r="E339" t="str" cm="1">
        <f t="array" ref="E339">_xlfn.IFS(medical_exam[[#This Row],[HBA1C]]&lt;5.7, "Normal", medical_exam[[#This Row],[HBA1C]]&lt;6.4, "Prediabetes ", TRUE, "Diabetes")</f>
        <v>Diabetes</v>
      </c>
      <c r="F339" s="6" t="s">
        <v>2379</v>
      </c>
      <c r="G339" t="s">
        <v>2379</v>
      </c>
      <c r="H339" t="s">
        <v>2379</v>
      </c>
      <c r="I339">
        <v>3</v>
      </c>
      <c r="J339" t="s">
        <v>2381</v>
      </c>
    </row>
    <row r="340" spans="1:10" x14ac:dyDescent="0.3">
      <c r="A340" t="s">
        <v>2032</v>
      </c>
      <c r="B340">
        <v>16.36</v>
      </c>
      <c r="C340" t="str" cm="1">
        <f t="array" ref="C340">_xlfn.IFS(medical_exam[[#This Row],[BMI]]&lt;18.5, "Underweight ", medical_exam[[#This Row],[BMI]]&lt;24.9, "Normal Weight", medical_exam[[#This Row],[BMI]]&lt;29.9, "Overweight ", TRUE, "Obesity")</f>
        <v xml:space="preserve">Underweight </v>
      </c>
      <c r="D340">
        <v>11.19</v>
      </c>
      <c r="E340" t="str" cm="1">
        <f t="array" ref="E340">_xlfn.IFS(medical_exam[[#This Row],[HBA1C]]&lt;5.7, "Normal", medical_exam[[#This Row],[HBA1C]]&lt;6.4, "Prediabetes ", TRUE, "Diabetes")</f>
        <v>Diabetes</v>
      </c>
      <c r="F340" s="6" t="s">
        <v>2379</v>
      </c>
      <c r="G340" t="s">
        <v>2379</v>
      </c>
      <c r="H340" t="s">
        <v>2379</v>
      </c>
      <c r="I340">
        <v>0</v>
      </c>
      <c r="J340" t="s">
        <v>2381</v>
      </c>
    </row>
    <row r="341" spans="1:10" x14ac:dyDescent="0.3">
      <c r="A341" t="s">
        <v>2031</v>
      </c>
      <c r="B341">
        <v>32.299999999999997</v>
      </c>
      <c r="C341" t="str" cm="1">
        <f t="array" ref="C341">_xlfn.IFS(medical_exam[[#This Row],[BMI]]&lt;18.5, "Underweight ", medical_exam[[#This Row],[BMI]]&lt;24.9, "Normal Weight", medical_exam[[#This Row],[BMI]]&lt;29.9, "Overweight ", TRUE, "Obesity")</f>
        <v>Obesity</v>
      </c>
      <c r="D341">
        <v>4.8899999999999997</v>
      </c>
      <c r="E341" t="str" cm="1">
        <f t="array" ref="E341">_xlfn.IFS(medical_exam[[#This Row],[HBA1C]]&lt;5.7, "Normal", medical_exam[[#This Row],[HBA1C]]&lt;6.4, "Prediabetes ", TRUE, "Diabetes")</f>
        <v>Normal</v>
      </c>
      <c r="F341" s="6" t="s">
        <v>2381</v>
      </c>
      <c r="G341" t="s">
        <v>2379</v>
      </c>
      <c r="H341" t="s">
        <v>2381</v>
      </c>
      <c r="I341">
        <v>1</v>
      </c>
      <c r="J341" t="s">
        <v>2379</v>
      </c>
    </row>
    <row r="342" spans="1:10" x14ac:dyDescent="0.3">
      <c r="A342" t="s">
        <v>2030</v>
      </c>
      <c r="B342">
        <v>16.05</v>
      </c>
      <c r="C342" t="str" cm="1">
        <f t="array" ref="C342">_xlfn.IFS(medical_exam[[#This Row],[BMI]]&lt;18.5, "Underweight ", medical_exam[[#This Row],[BMI]]&lt;24.9, "Normal Weight", medical_exam[[#This Row],[BMI]]&lt;29.9, "Overweight ", TRUE, "Obesity")</f>
        <v xml:space="preserve">Underweight </v>
      </c>
      <c r="D342">
        <v>4.3499999999999996</v>
      </c>
      <c r="E342" t="str" cm="1">
        <f t="array" ref="E342">_xlfn.IFS(medical_exam[[#This Row],[HBA1C]]&lt;5.7, "Normal", medical_exam[[#This Row],[HBA1C]]&lt;6.4, "Prediabetes ", TRUE, "Diabetes")</f>
        <v>Normal</v>
      </c>
      <c r="F342" s="6" t="s">
        <v>2381</v>
      </c>
      <c r="G342" t="s">
        <v>2379</v>
      </c>
      <c r="H342" t="s">
        <v>2379</v>
      </c>
      <c r="I342">
        <v>0</v>
      </c>
      <c r="J342" t="s">
        <v>2381</v>
      </c>
    </row>
    <row r="343" spans="1:10" x14ac:dyDescent="0.3">
      <c r="A343" t="s">
        <v>2029</v>
      </c>
      <c r="B343">
        <v>29.07</v>
      </c>
      <c r="C343" t="str" cm="1">
        <f t="array" ref="C343">_xlfn.IFS(medical_exam[[#This Row],[BMI]]&lt;18.5, "Underweight ", medical_exam[[#This Row],[BMI]]&lt;24.9, "Normal Weight", medical_exam[[#This Row],[BMI]]&lt;29.9, "Overweight ", TRUE, "Obesity")</f>
        <v xml:space="preserve">Overweight </v>
      </c>
      <c r="D343">
        <v>8.66</v>
      </c>
      <c r="E343" t="str" cm="1">
        <f t="array" ref="E343">_xlfn.IFS(medical_exam[[#This Row],[HBA1C]]&lt;5.7, "Normal", medical_exam[[#This Row],[HBA1C]]&lt;6.4, "Prediabetes ", TRUE, "Diabetes")</f>
        <v>Diabetes</v>
      </c>
      <c r="F343" s="6" t="s">
        <v>2381</v>
      </c>
      <c r="G343" t="s">
        <v>2379</v>
      </c>
      <c r="H343" t="s">
        <v>2379</v>
      </c>
      <c r="I343">
        <v>2</v>
      </c>
      <c r="J343" t="s">
        <v>2381</v>
      </c>
    </row>
    <row r="344" spans="1:10" x14ac:dyDescent="0.3">
      <c r="A344" t="s">
        <v>2028</v>
      </c>
      <c r="B344">
        <v>17.43</v>
      </c>
      <c r="C344" t="str" cm="1">
        <f t="array" ref="C344">_xlfn.IFS(medical_exam[[#This Row],[BMI]]&lt;18.5, "Underweight ", medical_exam[[#This Row],[BMI]]&lt;24.9, "Normal Weight", medical_exam[[#This Row],[BMI]]&lt;29.9, "Overweight ", TRUE, "Obesity")</f>
        <v xml:space="preserve">Underweight </v>
      </c>
      <c r="D344">
        <v>8.64</v>
      </c>
      <c r="E344" t="str" cm="1">
        <f t="array" ref="E344">_xlfn.IFS(medical_exam[[#This Row],[HBA1C]]&lt;5.7, "Normal", medical_exam[[#This Row],[HBA1C]]&lt;6.4, "Prediabetes ", TRUE, "Diabetes")</f>
        <v>Diabetes</v>
      </c>
      <c r="F344" s="6" t="s">
        <v>2379</v>
      </c>
      <c r="G344" t="s">
        <v>2379</v>
      </c>
      <c r="H344" t="s">
        <v>2379</v>
      </c>
      <c r="I344">
        <v>0</v>
      </c>
      <c r="J344" t="s">
        <v>2381</v>
      </c>
    </row>
    <row r="345" spans="1:10" x14ac:dyDescent="0.3">
      <c r="A345" t="s">
        <v>2027</v>
      </c>
      <c r="B345">
        <v>19.329999999999998</v>
      </c>
      <c r="C345" t="str" cm="1">
        <f t="array" ref="C345">_xlfn.IFS(medical_exam[[#This Row],[BMI]]&lt;18.5, "Underweight ", medical_exam[[#This Row],[BMI]]&lt;24.9, "Normal Weight", medical_exam[[#This Row],[BMI]]&lt;29.9, "Overweight ", TRUE, "Obesity")</f>
        <v>Normal Weight</v>
      </c>
      <c r="D345">
        <v>4.2699999999999996</v>
      </c>
      <c r="E345" t="str" cm="1">
        <f t="array" ref="E345">_xlfn.IFS(medical_exam[[#This Row],[HBA1C]]&lt;5.7, "Normal", medical_exam[[#This Row],[HBA1C]]&lt;6.4, "Prediabetes ", TRUE, "Diabetes")</f>
        <v>Normal</v>
      </c>
      <c r="F345" s="6" t="s">
        <v>2379</v>
      </c>
      <c r="G345" t="s">
        <v>2379</v>
      </c>
      <c r="H345" t="s">
        <v>2379</v>
      </c>
      <c r="I345">
        <v>0</v>
      </c>
      <c r="J345" t="s">
        <v>2381</v>
      </c>
    </row>
    <row r="346" spans="1:10" x14ac:dyDescent="0.3">
      <c r="A346" t="s">
        <v>2026</v>
      </c>
      <c r="B346">
        <v>30.52</v>
      </c>
      <c r="C346" t="str" cm="1">
        <f t="array" ref="C346">_xlfn.IFS(medical_exam[[#This Row],[BMI]]&lt;18.5, "Underweight ", medical_exam[[#This Row],[BMI]]&lt;24.9, "Normal Weight", medical_exam[[#This Row],[BMI]]&lt;29.9, "Overweight ", TRUE, "Obesity")</f>
        <v>Obesity</v>
      </c>
      <c r="D346">
        <v>4.21</v>
      </c>
      <c r="E346" t="str" cm="1">
        <f t="array" ref="E346">_xlfn.IFS(medical_exam[[#This Row],[HBA1C]]&lt;5.7, "Normal", medical_exam[[#This Row],[HBA1C]]&lt;6.4, "Prediabetes ", TRUE, "Diabetes")</f>
        <v>Normal</v>
      </c>
      <c r="F346" s="6" t="s">
        <v>2379</v>
      </c>
      <c r="G346" t="s">
        <v>2379</v>
      </c>
      <c r="H346" t="s">
        <v>2379</v>
      </c>
      <c r="I346">
        <v>1</v>
      </c>
      <c r="J346" t="s">
        <v>2381</v>
      </c>
    </row>
    <row r="347" spans="1:10" x14ac:dyDescent="0.3">
      <c r="A347" t="s">
        <v>2025</v>
      </c>
      <c r="B347">
        <v>39.21</v>
      </c>
      <c r="C347" t="str" cm="1">
        <f t="array" ref="C347">_xlfn.IFS(medical_exam[[#This Row],[BMI]]&lt;18.5, "Underweight ", medical_exam[[#This Row],[BMI]]&lt;24.9, "Normal Weight", medical_exam[[#This Row],[BMI]]&lt;29.9, "Overweight ", TRUE, "Obesity")</f>
        <v>Obesity</v>
      </c>
      <c r="D347">
        <v>5.04</v>
      </c>
      <c r="E347" t="str" cm="1">
        <f t="array" ref="E347">_xlfn.IFS(medical_exam[[#This Row],[HBA1C]]&lt;5.7, "Normal", medical_exam[[#This Row],[HBA1C]]&lt;6.4, "Prediabetes ", TRUE, "Diabetes")</f>
        <v>Normal</v>
      </c>
      <c r="F347" s="6" t="s">
        <v>2379</v>
      </c>
      <c r="G347" t="s">
        <v>2379</v>
      </c>
      <c r="H347" t="s">
        <v>2381</v>
      </c>
      <c r="I347">
        <v>1</v>
      </c>
      <c r="J347" t="s">
        <v>2381</v>
      </c>
    </row>
    <row r="348" spans="1:10" x14ac:dyDescent="0.3">
      <c r="A348" t="s">
        <v>2024</v>
      </c>
      <c r="B348">
        <v>26.98</v>
      </c>
      <c r="C348" t="str" cm="1">
        <f t="array" ref="C348">_xlfn.IFS(medical_exam[[#This Row],[BMI]]&lt;18.5, "Underweight ", medical_exam[[#This Row],[BMI]]&lt;24.9, "Normal Weight", medical_exam[[#This Row],[BMI]]&lt;29.9, "Overweight ", TRUE, "Obesity")</f>
        <v xml:space="preserve">Overweight </v>
      </c>
      <c r="D348">
        <v>5.21</v>
      </c>
      <c r="E348" t="str" cm="1">
        <f t="array" ref="E348">_xlfn.IFS(medical_exam[[#This Row],[HBA1C]]&lt;5.7, "Normal", medical_exam[[#This Row],[HBA1C]]&lt;6.4, "Prediabetes ", TRUE, "Diabetes")</f>
        <v>Normal</v>
      </c>
      <c r="F348" s="6" t="s">
        <v>2381</v>
      </c>
      <c r="G348" t="s">
        <v>2379</v>
      </c>
      <c r="H348" t="s">
        <v>2379</v>
      </c>
      <c r="I348">
        <v>2</v>
      </c>
      <c r="J348" t="s">
        <v>2381</v>
      </c>
    </row>
    <row r="349" spans="1:10" x14ac:dyDescent="0.3">
      <c r="A349" t="s">
        <v>2023</v>
      </c>
      <c r="B349">
        <v>25.84</v>
      </c>
      <c r="C349" t="str" cm="1">
        <f t="array" ref="C349">_xlfn.IFS(medical_exam[[#This Row],[BMI]]&lt;18.5, "Underweight ", medical_exam[[#This Row],[BMI]]&lt;24.9, "Normal Weight", medical_exam[[#This Row],[BMI]]&lt;29.9, "Overweight ", TRUE, "Obesity")</f>
        <v xml:space="preserve">Overweight </v>
      </c>
      <c r="D349">
        <v>8.83</v>
      </c>
      <c r="E349" t="str" cm="1">
        <f t="array" ref="E349">_xlfn.IFS(medical_exam[[#This Row],[HBA1C]]&lt;5.7, "Normal", medical_exam[[#This Row],[HBA1C]]&lt;6.4, "Prediabetes ", TRUE, "Diabetes")</f>
        <v>Diabetes</v>
      </c>
      <c r="F349" s="6" t="s">
        <v>2379</v>
      </c>
      <c r="G349" t="s">
        <v>2379</v>
      </c>
      <c r="H349" t="s">
        <v>2379</v>
      </c>
      <c r="I349">
        <v>0</v>
      </c>
      <c r="J349" t="s">
        <v>2379</v>
      </c>
    </row>
    <row r="350" spans="1:10" x14ac:dyDescent="0.3">
      <c r="A350" t="s">
        <v>2022</v>
      </c>
      <c r="B350">
        <v>28.31</v>
      </c>
      <c r="C350" t="str" cm="1">
        <f t="array" ref="C350">_xlfn.IFS(medical_exam[[#This Row],[BMI]]&lt;18.5, "Underweight ", medical_exam[[#This Row],[BMI]]&lt;24.9, "Normal Weight", medical_exam[[#This Row],[BMI]]&lt;29.9, "Overweight ", TRUE, "Obesity")</f>
        <v xml:space="preserve">Overweight </v>
      </c>
      <c r="D350">
        <v>8.4700000000000006</v>
      </c>
      <c r="E350" t="str" cm="1">
        <f t="array" ref="E350">_xlfn.IFS(medical_exam[[#This Row],[HBA1C]]&lt;5.7, "Normal", medical_exam[[#This Row],[HBA1C]]&lt;6.4, "Prediabetes ", TRUE, "Diabetes")</f>
        <v>Diabetes</v>
      </c>
      <c r="F350" s="6" t="s">
        <v>2381</v>
      </c>
      <c r="G350" t="s">
        <v>2379</v>
      </c>
      <c r="H350" t="s">
        <v>2379</v>
      </c>
      <c r="I350">
        <v>2</v>
      </c>
      <c r="J350" t="s">
        <v>2381</v>
      </c>
    </row>
    <row r="351" spans="1:10" x14ac:dyDescent="0.3">
      <c r="A351" t="s">
        <v>2021</v>
      </c>
      <c r="B351">
        <v>23.94</v>
      </c>
      <c r="C351" t="str" cm="1">
        <f t="array" ref="C351">_xlfn.IFS(medical_exam[[#This Row],[BMI]]&lt;18.5, "Underweight ", medical_exam[[#This Row],[BMI]]&lt;24.9, "Normal Weight", medical_exam[[#This Row],[BMI]]&lt;29.9, "Overweight ", TRUE, "Obesity")</f>
        <v>Normal Weight</v>
      </c>
      <c r="D351">
        <v>4.2</v>
      </c>
      <c r="E351" t="str" cm="1">
        <f t="array" ref="E351">_xlfn.IFS(medical_exam[[#This Row],[HBA1C]]&lt;5.7, "Normal", medical_exam[[#This Row],[HBA1C]]&lt;6.4, "Prediabetes ", TRUE, "Diabetes")</f>
        <v>Normal</v>
      </c>
      <c r="F351" s="6" t="s">
        <v>2379</v>
      </c>
      <c r="G351" t="s">
        <v>2379</v>
      </c>
      <c r="H351" t="s">
        <v>2379</v>
      </c>
      <c r="I351">
        <v>0</v>
      </c>
      <c r="J351" t="s">
        <v>2381</v>
      </c>
    </row>
    <row r="352" spans="1:10" x14ac:dyDescent="0.3">
      <c r="A352" t="s">
        <v>2020</v>
      </c>
      <c r="B352">
        <v>20.03</v>
      </c>
      <c r="C352" t="str" cm="1">
        <f t="array" ref="C352">_xlfn.IFS(medical_exam[[#This Row],[BMI]]&lt;18.5, "Underweight ", medical_exam[[#This Row],[BMI]]&lt;24.9, "Normal Weight", medical_exam[[#This Row],[BMI]]&lt;29.9, "Overweight ", TRUE, "Obesity")</f>
        <v>Normal Weight</v>
      </c>
      <c r="D352">
        <v>6.14</v>
      </c>
      <c r="E352" t="str" cm="1">
        <f t="array" ref="E352">_xlfn.IFS(medical_exam[[#This Row],[HBA1C]]&lt;5.7, "Normal", medical_exam[[#This Row],[HBA1C]]&lt;6.4, "Prediabetes ", TRUE, "Diabetes")</f>
        <v xml:space="preserve">Prediabetes </v>
      </c>
      <c r="F352" s="6" t="s">
        <v>2381</v>
      </c>
      <c r="G352" t="s">
        <v>2379</v>
      </c>
      <c r="H352" t="s">
        <v>2379</v>
      </c>
      <c r="I352">
        <v>0</v>
      </c>
      <c r="J352" t="s">
        <v>2381</v>
      </c>
    </row>
    <row r="353" spans="1:10" x14ac:dyDescent="0.3">
      <c r="A353" t="s">
        <v>2019</v>
      </c>
      <c r="B353">
        <v>41.42</v>
      </c>
      <c r="C353" t="str" cm="1">
        <f t="array" ref="C353">_xlfn.IFS(medical_exam[[#This Row],[BMI]]&lt;18.5, "Underweight ", medical_exam[[#This Row],[BMI]]&lt;24.9, "Normal Weight", medical_exam[[#This Row],[BMI]]&lt;29.9, "Overweight ", TRUE, "Obesity")</f>
        <v>Obesity</v>
      </c>
      <c r="D353">
        <v>6.07</v>
      </c>
      <c r="E353" t="str" cm="1">
        <f t="array" ref="E353">_xlfn.IFS(medical_exam[[#This Row],[HBA1C]]&lt;5.7, "Normal", medical_exam[[#This Row],[HBA1C]]&lt;6.4, "Prediabetes ", TRUE, "Diabetes")</f>
        <v xml:space="preserve">Prediabetes </v>
      </c>
      <c r="F353" s="6" t="s">
        <v>2379</v>
      </c>
      <c r="G353" t="s">
        <v>2379</v>
      </c>
      <c r="H353" t="s">
        <v>2379</v>
      </c>
      <c r="I353">
        <v>0</v>
      </c>
      <c r="J353" t="s">
        <v>2379</v>
      </c>
    </row>
    <row r="354" spans="1:10" x14ac:dyDescent="0.3">
      <c r="A354" t="s">
        <v>2018</v>
      </c>
      <c r="B354">
        <v>36.67</v>
      </c>
      <c r="C354" t="str" cm="1">
        <f t="array" ref="C354">_xlfn.IFS(medical_exam[[#This Row],[BMI]]&lt;18.5, "Underweight ", medical_exam[[#This Row],[BMI]]&lt;24.9, "Normal Weight", medical_exam[[#This Row],[BMI]]&lt;29.9, "Overweight ", TRUE, "Obesity")</f>
        <v>Obesity</v>
      </c>
      <c r="D354">
        <v>10.210000000000001</v>
      </c>
      <c r="E354" t="str" cm="1">
        <f t="array" ref="E354">_xlfn.IFS(medical_exam[[#This Row],[HBA1C]]&lt;5.7, "Normal", medical_exam[[#This Row],[HBA1C]]&lt;6.4, "Prediabetes ", TRUE, "Diabetes")</f>
        <v>Diabetes</v>
      </c>
      <c r="F354" s="6" t="s">
        <v>2379</v>
      </c>
      <c r="G354" t="s">
        <v>2379</v>
      </c>
      <c r="H354" t="s">
        <v>2379</v>
      </c>
      <c r="I354">
        <v>0</v>
      </c>
      <c r="J354" t="s">
        <v>2379</v>
      </c>
    </row>
    <row r="355" spans="1:10" x14ac:dyDescent="0.3">
      <c r="A355" t="s">
        <v>2017</v>
      </c>
      <c r="B355">
        <v>27.645</v>
      </c>
      <c r="C355" t="str" cm="1">
        <f t="array" ref="C355">_xlfn.IFS(medical_exam[[#This Row],[BMI]]&lt;18.5, "Underweight ", medical_exam[[#This Row],[BMI]]&lt;24.9, "Normal Weight", medical_exam[[#This Row],[BMI]]&lt;29.9, "Overweight ", TRUE, "Obesity")</f>
        <v xml:space="preserve">Overweight </v>
      </c>
      <c r="D355">
        <v>4.6900000000000004</v>
      </c>
      <c r="E355" t="str" cm="1">
        <f t="array" ref="E355">_xlfn.IFS(medical_exam[[#This Row],[HBA1C]]&lt;5.7, "Normal", medical_exam[[#This Row],[HBA1C]]&lt;6.4, "Prediabetes ", TRUE, "Diabetes")</f>
        <v>Normal</v>
      </c>
      <c r="F355" s="6" t="s">
        <v>2379</v>
      </c>
      <c r="G355" t="s">
        <v>2379</v>
      </c>
      <c r="H355" t="s">
        <v>2379</v>
      </c>
      <c r="I355">
        <v>0</v>
      </c>
      <c r="J355" t="s">
        <v>2379</v>
      </c>
    </row>
    <row r="356" spans="1:10" x14ac:dyDescent="0.3">
      <c r="A356" t="s">
        <v>2016</v>
      </c>
      <c r="B356">
        <v>22.72</v>
      </c>
      <c r="C356" t="str" cm="1">
        <f t="array" ref="C356">_xlfn.IFS(medical_exam[[#This Row],[BMI]]&lt;18.5, "Underweight ", medical_exam[[#This Row],[BMI]]&lt;24.9, "Normal Weight", medical_exam[[#This Row],[BMI]]&lt;29.9, "Overweight ", TRUE, "Obesity")</f>
        <v>Normal Weight</v>
      </c>
      <c r="D356">
        <v>5.71</v>
      </c>
      <c r="E356" t="str" cm="1">
        <f t="array" ref="E356">_xlfn.IFS(medical_exam[[#This Row],[HBA1C]]&lt;5.7, "Normal", medical_exam[[#This Row],[HBA1C]]&lt;6.4, "Prediabetes ", TRUE, "Diabetes")</f>
        <v xml:space="preserve">Prediabetes </v>
      </c>
      <c r="F356" s="6" t="s">
        <v>2379</v>
      </c>
      <c r="G356" t="s">
        <v>2379</v>
      </c>
      <c r="H356" t="s">
        <v>2379</v>
      </c>
      <c r="I356">
        <v>0</v>
      </c>
      <c r="J356" t="s">
        <v>2381</v>
      </c>
    </row>
    <row r="357" spans="1:10" x14ac:dyDescent="0.3">
      <c r="A357" t="s">
        <v>2015</v>
      </c>
      <c r="B357">
        <v>36.520000000000003</v>
      </c>
      <c r="C357" t="str" cm="1">
        <f t="array" ref="C357">_xlfn.IFS(medical_exam[[#This Row],[BMI]]&lt;18.5, "Underweight ", medical_exam[[#This Row],[BMI]]&lt;24.9, "Normal Weight", medical_exam[[#This Row],[BMI]]&lt;29.9, "Overweight ", TRUE, "Obesity")</f>
        <v>Obesity</v>
      </c>
      <c r="D357">
        <v>9.07</v>
      </c>
      <c r="E357" t="str" cm="1">
        <f t="array" ref="E357">_xlfn.IFS(medical_exam[[#This Row],[HBA1C]]&lt;5.7, "Normal", medical_exam[[#This Row],[HBA1C]]&lt;6.4, "Prediabetes ", TRUE, "Diabetes")</f>
        <v>Diabetes</v>
      </c>
      <c r="F357" s="6" t="s">
        <v>2381</v>
      </c>
      <c r="G357" t="s">
        <v>2379</v>
      </c>
      <c r="H357" t="s">
        <v>2381</v>
      </c>
      <c r="I357">
        <v>1</v>
      </c>
      <c r="J357" t="s">
        <v>2379</v>
      </c>
    </row>
    <row r="358" spans="1:10" x14ac:dyDescent="0.3">
      <c r="A358" t="s">
        <v>2014</v>
      </c>
      <c r="B358">
        <v>33.96</v>
      </c>
      <c r="C358" t="str" cm="1">
        <f t="array" ref="C358">_xlfn.IFS(medical_exam[[#This Row],[BMI]]&lt;18.5, "Underweight ", medical_exam[[#This Row],[BMI]]&lt;24.9, "Normal Weight", medical_exam[[#This Row],[BMI]]&lt;29.9, "Overweight ", TRUE, "Obesity")</f>
        <v>Obesity</v>
      </c>
      <c r="D358">
        <v>4.99</v>
      </c>
      <c r="E358" t="str" cm="1">
        <f t="array" ref="E358">_xlfn.IFS(medical_exam[[#This Row],[HBA1C]]&lt;5.7, "Normal", medical_exam[[#This Row],[HBA1C]]&lt;6.4, "Prediabetes ", TRUE, "Diabetes")</f>
        <v>Normal</v>
      </c>
      <c r="F358" s="6" t="s">
        <v>2379</v>
      </c>
      <c r="G358" t="s">
        <v>2379</v>
      </c>
      <c r="H358" t="s">
        <v>2379</v>
      </c>
      <c r="I358">
        <v>0</v>
      </c>
      <c r="J358" t="s">
        <v>2381</v>
      </c>
    </row>
    <row r="359" spans="1:10" x14ac:dyDescent="0.3">
      <c r="A359" t="s">
        <v>2013</v>
      </c>
      <c r="B359">
        <v>26.695</v>
      </c>
      <c r="C359" t="str" cm="1">
        <f t="array" ref="C359">_xlfn.IFS(medical_exam[[#This Row],[BMI]]&lt;18.5, "Underweight ", medical_exam[[#This Row],[BMI]]&lt;24.9, "Normal Weight", medical_exam[[#This Row],[BMI]]&lt;29.9, "Overweight ", TRUE, "Obesity")</f>
        <v xml:space="preserve">Overweight </v>
      </c>
      <c r="D359">
        <v>8.31</v>
      </c>
      <c r="E359" t="str" cm="1">
        <f t="array" ref="E359">_xlfn.IFS(medical_exam[[#This Row],[HBA1C]]&lt;5.7, "Normal", medical_exam[[#This Row],[HBA1C]]&lt;6.4, "Prediabetes ", TRUE, "Diabetes")</f>
        <v>Diabetes</v>
      </c>
      <c r="F359" s="6" t="s">
        <v>2379</v>
      </c>
      <c r="G359" t="s">
        <v>2379</v>
      </c>
      <c r="H359" t="s">
        <v>2379</v>
      </c>
      <c r="I359">
        <v>0</v>
      </c>
      <c r="J359" t="s">
        <v>2381</v>
      </c>
    </row>
    <row r="360" spans="1:10" x14ac:dyDescent="0.3">
      <c r="A360" t="s">
        <v>2012</v>
      </c>
      <c r="B360">
        <v>18.45</v>
      </c>
      <c r="C360" t="str" cm="1">
        <f t="array" ref="C360">_xlfn.IFS(medical_exam[[#This Row],[BMI]]&lt;18.5, "Underweight ", medical_exam[[#This Row],[BMI]]&lt;24.9, "Normal Weight", medical_exam[[#This Row],[BMI]]&lt;29.9, "Overweight ", TRUE, "Obesity")</f>
        <v xml:space="preserve">Underweight </v>
      </c>
      <c r="D360">
        <v>5.07</v>
      </c>
      <c r="E360" t="str" cm="1">
        <f t="array" ref="E360">_xlfn.IFS(medical_exam[[#This Row],[HBA1C]]&lt;5.7, "Normal", medical_exam[[#This Row],[HBA1C]]&lt;6.4, "Prediabetes ", TRUE, "Diabetes")</f>
        <v>Normal</v>
      </c>
      <c r="F360" s="6" t="s">
        <v>2381</v>
      </c>
      <c r="G360" t="s">
        <v>2379</v>
      </c>
      <c r="H360" t="s">
        <v>2379</v>
      </c>
      <c r="I360">
        <v>0</v>
      </c>
      <c r="J360" t="s">
        <v>2381</v>
      </c>
    </row>
    <row r="361" spans="1:10" x14ac:dyDescent="0.3">
      <c r="A361" t="s">
        <v>2011</v>
      </c>
      <c r="B361">
        <v>33.18</v>
      </c>
      <c r="C361" t="str" cm="1">
        <f t="array" ref="C361">_xlfn.IFS(medical_exam[[#This Row],[BMI]]&lt;18.5, "Underweight ", medical_exam[[#This Row],[BMI]]&lt;24.9, "Normal Weight", medical_exam[[#This Row],[BMI]]&lt;29.9, "Overweight ", TRUE, "Obesity")</f>
        <v>Obesity</v>
      </c>
      <c r="D361">
        <v>4.79</v>
      </c>
      <c r="E361" t="str" cm="1">
        <f t="array" ref="E361">_xlfn.IFS(medical_exam[[#This Row],[HBA1C]]&lt;5.7, "Normal", medical_exam[[#This Row],[HBA1C]]&lt;6.4, "Prediabetes ", TRUE, "Diabetes")</f>
        <v>Normal</v>
      </c>
      <c r="F361" s="6" t="s">
        <v>2379</v>
      </c>
      <c r="G361" t="s">
        <v>2379</v>
      </c>
      <c r="H361" t="s">
        <v>2379</v>
      </c>
      <c r="I361">
        <v>0</v>
      </c>
      <c r="J361" t="s">
        <v>2381</v>
      </c>
    </row>
    <row r="362" spans="1:10" x14ac:dyDescent="0.3">
      <c r="A362" t="s">
        <v>2010</v>
      </c>
      <c r="B362">
        <v>36.1</v>
      </c>
      <c r="C362" t="str" cm="1">
        <f t="array" ref="C362">_xlfn.IFS(medical_exam[[#This Row],[BMI]]&lt;18.5, "Underweight ", medical_exam[[#This Row],[BMI]]&lt;24.9, "Normal Weight", medical_exam[[#This Row],[BMI]]&lt;29.9, "Overweight ", TRUE, "Obesity")</f>
        <v>Obesity</v>
      </c>
      <c r="D362">
        <v>11.39</v>
      </c>
      <c r="E362" t="str" cm="1">
        <f t="array" ref="E362">_xlfn.IFS(medical_exam[[#This Row],[HBA1C]]&lt;5.7, "Normal", medical_exam[[#This Row],[HBA1C]]&lt;6.4, "Prediabetes ", TRUE, "Diabetes")</f>
        <v>Diabetes</v>
      </c>
      <c r="F362" s="6" t="s">
        <v>2381</v>
      </c>
      <c r="G362" t="s">
        <v>2379</v>
      </c>
      <c r="H362" t="s">
        <v>2379</v>
      </c>
      <c r="I362">
        <v>2</v>
      </c>
      <c r="J362" t="s">
        <v>2379</v>
      </c>
    </row>
    <row r="363" spans="1:10" x14ac:dyDescent="0.3">
      <c r="A363" t="s">
        <v>2009</v>
      </c>
      <c r="B363">
        <v>22.77</v>
      </c>
      <c r="C363" t="str" cm="1">
        <f t="array" ref="C363">_xlfn.IFS(medical_exam[[#This Row],[BMI]]&lt;18.5, "Underweight ", medical_exam[[#This Row],[BMI]]&lt;24.9, "Normal Weight", medical_exam[[#This Row],[BMI]]&lt;29.9, "Overweight ", TRUE, "Obesity")</f>
        <v>Normal Weight</v>
      </c>
      <c r="D363">
        <v>6</v>
      </c>
      <c r="E363" t="str" cm="1">
        <f t="array" ref="E363">_xlfn.IFS(medical_exam[[#This Row],[HBA1C]]&lt;5.7, "Normal", medical_exam[[#This Row],[HBA1C]]&lt;6.4, "Prediabetes ", TRUE, "Diabetes")</f>
        <v xml:space="preserve">Prediabetes </v>
      </c>
      <c r="F363" s="6" t="s">
        <v>2379</v>
      </c>
      <c r="G363" t="s">
        <v>2379</v>
      </c>
      <c r="H363" t="s">
        <v>2379</v>
      </c>
      <c r="I363">
        <v>0</v>
      </c>
      <c r="J363" t="s">
        <v>2381</v>
      </c>
    </row>
    <row r="364" spans="1:10" x14ac:dyDescent="0.3">
      <c r="A364" t="s">
        <v>2008</v>
      </c>
      <c r="B364">
        <v>21.24</v>
      </c>
      <c r="C364" t="str" cm="1">
        <f t="array" ref="C364">_xlfn.IFS(medical_exam[[#This Row],[BMI]]&lt;18.5, "Underweight ", medical_exam[[#This Row],[BMI]]&lt;24.9, "Normal Weight", medical_exam[[#This Row],[BMI]]&lt;29.9, "Overweight ", TRUE, "Obesity")</f>
        <v>Normal Weight</v>
      </c>
      <c r="D364">
        <v>5.13</v>
      </c>
      <c r="E364" t="str" cm="1">
        <f t="array" ref="E364">_xlfn.IFS(medical_exam[[#This Row],[HBA1C]]&lt;5.7, "Normal", medical_exam[[#This Row],[HBA1C]]&lt;6.4, "Prediabetes ", TRUE, "Diabetes")</f>
        <v>Normal</v>
      </c>
      <c r="F364" s="6" t="s">
        <v>2379</v>
      </c>
      <c r="G364" t="s">
        <v>2379</v>
      </c>
      <c r="H364" t="s">
        <v>2379</v>
      </c>
      <c r="I364">
        <v>0</v>
      </c>
      <c r="J364" t="s">
        <v>2381</v>
      </c>
    </row>
    <row r="365" spans="1:10" x14ac:dyDescent="0.3">
      <c r="A365" t="s">
        <v>2007</v>
      </c>
      <c r="B365">
        <v>17.600000000000001</v>
      </c>
      <c r="C365" t="str" cm="1">
        <f t="array" ref="C365">_xlfn.IFS(medical_exam[[#This Row],[BMI]]&lt;18.5, "Underweight ", medical_exam[[#This Row],[BMI]]&lt;24.9, "Normal Weight", medical_exam[[#This Row],[BMI]]&lt;29.9, "Overweight ", TRUE, "Obesity")</f>
        <v xml:space="preserve">Underweight </v>
      </c>
      <c r="D365">
        <v>5.26</v>
      </c>
      <c r="E365" t="str" cm="1">
        <f t="array" ref="E365">_xlfn.IFS(medical_exam[[#This Row],[HBA1C]]&lt;5.7, "Normal", medical_exam[[#This Row],[HBA1C]]&lt;6.4, "Prediabetes ", TRUE, "Diabetes")</f>
        <v>Normal</v>
      </c>
      <c r="F365" s="6" t="s">
        <v>2381</v>
      </c>
      <c r="G365" t="s">
        <v>2379</v>
      </c>
      <c r="H365" t="s">
        <v>2379</v>
      </c>
      <c r="I365">
        <v>0</v>
      </c>
      <c r="J365" t="s">
        <v>2381</v>
      </c>
    </row>
    <row r="366" spans="1:10" x14ac:dyDescent="0.3">
      <c r="A366" t="s">
        <v>2006</v>
      </c>
      <c r="B366">
        <v>26.29</v>
      </c>
      <c r="C366" t="str" cm="1">
        <f t="array" ref="C366">_xlfn.IFS(medical_exam[[#This Row],[BMI]]&lt;18.5, "Underweight ", medical_exam[[#This Row],[BMI]]&lt;24.9, "Normal Weight", medical_exam[[#This Row],[BMI]]&lt;29.9, "Overweight ", TRUE, "Obesity")</f>
        <v xml:space="preserve">Overweight </v>
      </c>
      <c r="D366">
        <v>6.84</v>
      </c>
      <c r="E366" t="str" cm="1">
        <f t="array" ref="E366">_xlfn.IFS(medical_exam[[#This Row],[HBA1C]]&lt;5.7, "Normal", medical_exam[[#This Row],[HBA1C]]&lt;6.4, "Prediabetes ", TRUE, "Diabetes")</f>
        <v>Diabetes</v>
      </c>
      <c r="F366" s="6" t="s">
        <v>2379</v>
      </c>
      <c r="G366" t="s">
        <v>2379</v>
      </c>
      <c r="H366" t="s">
        <v>2379</v>
      </c>
      <c r="I366">
        <v>0</v>
      </c>
      <c r="J366" t="s">
        <v>2381</v>
      </c>
    </row>
    <row r="367" spans="1:10" x14ac:dyDescent="0.3">
      <c r="A367" t="s">
        <v>2005</v>
      </c>
      <c r="B367">
        <v>35.31</v>
      </c>
      <c r="C367" t="str" cm="1">
        <f t="array" ref="C367">_xlfn.IFS(medical_exam[[#This Row],[BMI]]&lt;18.5, "Underweight ", medical_exam[[#This Row],[BMI]]&lt;24.9, "Normal Weight", medical_exam[[#This Row],[BMI]]&lt;29.9, "Overweight ", TRUE, "Obesity")</f>
        <v>Obesity</v>
      </c>
      <c r="D367">
        <v>9.0399999999999991</v>
      </c>
      <c r="E367" t="str" cm="1">
        <f t="array" ref="E367">_xlfn.IFS(medical_exam[[#This Row],[HBA1C]]&lt;5.7, "Normal", medical_exam[[#This Row],[HBA1C]]&lt;6.4, "Prediabetes ", TRUE, "Diabetes")</f>
        <v>Diabetes</v>
      </c>
      <c r="F367" s="6" t="s">
        <v>2379</v>
      </c>
      <c r="G367" t="s">
        <v>2379</v>
      </c>
      <c r="H367" t="s">
        <v>2379</v>
      </c>
      <c r="I367">
        <v>0</v>
      </c>
      <c r="J367" t="s">
        <v>2379</v>
      </c>
    </row>
    <row r="368" spans="1:10" x14ac:dyDescent="0.3">
      <c r="A368" t="s">
        <v>2004</v>
      </c>
      <c r="B368">
        <v>27.04</v>
      </c>
      <c r="C368" t="str" cm="1">
        <f t="array" ref="C368">_xlfn.IFS(medical_exam[[#This Row],[BMI]]&lt;18.5, "Underweight ", medical_exam[[#This Row],[BMI]]&lt;24.9, "Normal Weight", medical_exam[[#This Row],[BMI]]&lt;29.9, "Overweight ", TRUE, "Obesity")</f>
        <v xml:space="preserve">Overweight </v>
      </c>
      <c r="D368">
        <v>4.0999999999999996</v>
      </c>
      <c r="E368" t="str" cm="1">
        <f t="array" ref="E368">_xlfn.IFS(medical_exam[[#This Row],[HBA1C]]&lt;5.7, "Normal", medical_exam[[#This Row],[HBA1C]]&lt;6.4, "Prediabetes ", TRUE, "Diabetes")</f>
        <v>Normal</v>
      </c>
      <c r="F368" s="6" t="s">
        <v>2379</v>
      </c>
      <c r="G368" t="s">
        <v>2379</v>
      </c>
      <c r="H368" t="s">
        <v>2379</v>
      </c>
      <c r="I368">
        <v>1</v>
      </c>
      <c r="J368" t="s">
        <v>2381</v>
      </c>
    </row>
    <row r="369" spans="1:10" x14ac:dyDescent="0.3">
      <c r="A369" t="s">
        <v>2003</v>
      </c>
      <c r="B369">
        <v>30.23</v>
      </c>
      <c r="C369" t="str" cm="1">
        <f t="array" ref="C369">_xlfn.IFS(medical_exam[[#This Row],[BMI]]&lt;18.5, "Underweight ", medical_exam[[#This Row],[BMI]]&lt;24.9, "Normal Weight", medical_exam[[#This Row],[BMI]]&lt;29.9, "Overweight ", TRUE, "Obesity")</f>
        <v>Obesity</v>
      </c>
      <c r="D369">
        <v>4.2300000000000004</v>
      </c>
      <c r="E369" t="str" cm="1">
        <f t="array" ref="E369">_xlfn.IFS(medical_exam[[#This Row],[HBA1C]]&lt;5.7, "Normal", medical_exam[[#This Row],[HBA1C]]&lt;6.4, "Prediabetes ", TRUE, "Diabetes")</f>
        <v>Normal</v>
      </c>
      <c r="F369" s="6" t="s">
        <v>2381</v>
      </c>
      <c r="G369" t="s">
        <v>2379</v>
      </c>
      <c r="H369" t="s">
        <v>2381</v>
      </c>
      <c r="I369">
        <v>1</v>
      </c>
      <c r="J369" t="s">
        <v>2381</v>
      </c>
    </row>
    <row r="370" spans="1:10" x14ac:dyDescent="0.3">
      <c r="A370" t="s">
        <v>2002</v>
      </c>
      <c r="B370">
        <v>30.6</v>
      </c>
      <c r="C370" t="str" cm="1">
        <f t="array" ref="C370">_xlfn.IFS(medical_exam[[#This Row],[BMI]]&lt;18.5, "Underweight ", medical_exam[[#This Row],[BMI]]&lt;24.9, "Normal Weight", medical_exam[[#This Row],[BMI]]&lt;29.9, "Overweight ", TRUE, "Obesity")</f>
        <v>Obesity</v>
      </c>
      <c r="D370">
        <v>6.48</v>
      </c>
      <c r="E370" t="str" cm="1">
        <f t="array" ref="E370">_xlfn.IFS(medical_exam[[#This Row],[HBA1C]]&lt;5.7, "Normal", medical_exam[[#This Row],[HBA1C]]&lt;6.4, "Prediabetes ", TRUE, "Diabetes")</f>
        <v>Diabetes</v>
      </c>
      <c r="F370" s="6" t="s">
        <v>2381</v>
      </c>
      <c r="G370" t="s">
        <v>2379</v>
      </c>
      <c r="H370" t="s">
        <v>2381</v>
      </c>
      <c r="I370">
        <v>1</v>
      </c>
      <c r="J370" t="s">
        <v>2381</v>
      </c>
    </row>
    <row r="371" spans="1:10" x14ac:dyDescent="0.3">
      <c r="A371" t="s">
        <v>2001</v>
      </c>
      <c r="B371">
        <v>26.8</v>
      </c>
      <c r="C371" t="str" cm="1">
        <f t="array" ref="C371">_xlfn.IFS(medical_exam[[#This Row],[BMI]]&lt;18.5, "Underweight ", medical_exam[[#This Row],[BMI]]&lt;24.9, "Normal Weight", medical_exam[[#This Row],[BMI]]&lt;29.9, "Overweight ", TRUE, "Obesity")</f>
        <v xml:space="preserve">Overweight </v>
      </c>
      <c r="D371">
        <v>5.53</v>
      </c>
      <c r="E371" t="str" cm="1">
        <f t="array" ref="E371">_xlfn.IFS(medical_exam[[#This Row],[HBA1C]]&lt;5.7, "Normal", medical_exam[[#This Row],[HBA1C]]&lt;6.4, "Prediabetes ", TRUE, "Diabetes")</f>
        <v>Normal</v>
      </c>
      <c r="F371" s="6" t="s">
        <v>2379</v>
      </c>
      <c r="G371" t="s">
        <v>2379</v>
      </c>
      <c r="H371" t="s">
        <v>2379</v>
      </c>
      <c r="I371">
        <v>1</v>
      </c>
      <c r="J371" t="s">
        <v>2381</v>
      </c>
    </row>
    <row r="372" spans="1:10" x14ac:dyDescent="0.3">
      <c r="A372" t="s">
        <v>2000</v>
      </c>
      <c r="B372">
        <v>16.86</v>
      </c>
      <c r="C372" t="str" cm="1">
        <f t="array" ref="C372">_xlfn.IFS(medical_exam[[#This Row],[BMI]]&lt;18.5, "Underweight ", medical_exam[[#This Row],[BMI]]&lt;24.9, "Normal Weight", medical_exam[[#This Row],[BMI]]&lt;29.9, "Overweight ", TRUE, "Obesity")</f>
        <v xml:space="preserve">Underweight </v>
      </c>
      <c r="D372">
        <v>4.07</v>
      </c>
      <c r="E372" t="str" cm="1">
        <f t="array" ref="E372">_xlfn.IFS(medical_exam[[#This Row],[HBA1C]]&lt;5.7, "Normal", medical_exam[[#This Row],[HBA1C]]&lt;6.4, "Prediabetes ", TRUE, "Diabetes")</f>
        <v>Normal</v>
      </c>
      <c r="F372" s="6" t="s">
        <v>2381</v>
      </c>
      <c r="G372" t="s">
        <v>2379</v>
      </c>
      <c r="H372" t="s">
        <v>2379</v>
      </c>
      <c r="I372">
        <v>0</v>
      </c>
      <c r="J372" t="s">
        <v>2381</v>
      </c>
    </row>
    <row r="373" spans="1:10" x14ac:dyDescent="0.3">
      <c r="A373" t="s">
        <v>1999</v>
      </c>
      <c r="B373">
        <v>16.3</v>
      </c>
      <c r="C373" t="str" cm="1">
        <f t="array" ref="C373">_xlfn.IFS(medical_exam[[#This Row],[BMI]]&lt;18.5, "Underweight ", medical_exam[[#This Row],[BMI]]&lt;24.9, "Normal Weight", medical_exam[[#This Row],[BMI]]&lt;29.9, "Overweight ", TRUE, "Obesity")</f>
        <v xml:space="preserve">Underweight </v>
      </c>
      <c r="D373">
        <v>5.51</v>
      </c>
      <c r="E373" t="str" cm="1">
        <f t="array" ref="E373">_xlfn.IFS(medical_exam[[#This Row],[HBA1C]]&lt;5.7, "Normal", medical_exam[[#This Row],[HBA1C]]&lt;6.4, "Prediabetes ", TRUE, "Diabetes")</f>
        <v>Normal</v>
      </c>
      <c r="F373" s="6" t="s">
        <v>2379</v>
      </c>
      <c r="G373" t="s">
        <v>2379</v>
      </c>
      <c r="H373" t="s">
        <v>2379</v>
      </c>
      <c r="I373">
        <v>1</v>
      </c>
      <c r="J373" t="s">
        <v>2381</v>
      </c>
    </row>
    <row r="374" spans="1:10" x14ac:dyDescent="0.3">
      <c r="A374" t="s">
        <v>1998</v>
      </c>
      <c r="B374">
        <v>29.81</v>
      </c>
      <c r="C374" t="str" cm="1">
        <f t="array" ref="C374">_xlfn.IFS(medical_exam[[#This Row],[BMI]]&lt;18.5, "Underweight ", medical_exam[[#This Row],[BMI]]&lt;24.9, "Normal Weight", medical_exam[[#This Row],[BMI]]&lt;29.9, "Overweight ", TRUE, "Obesity")</f>
        <v xml:space="preserve">Overweight </v>
      </c>
      <c r="D374">
        <v>11.66</v>
      </c>
      <c r="E374" t="str" cm="1">
        <f t="array" ref="E374">_xlfn.IFS(medical_exam[[#This Row],[HBA1C]]&lt;5.7, "Normal", medical_exam[[#This Row],[HBA1C]]&lt;6.4, "Prediabetes ", TRUE, "Diabetes")</f>
        <v>Diabetes</v>
      </c>
      <c r="F374" s="6" t="s">
        <v>2379</v>
      </c>
      <c r="G374" t="s">
        <v>2379</v>
      </c>
      <c r="H374" t="s">
        <v>2379</v>
      </c>
      <c r="I374">
        <v>0</v>
      </c>
      <c r="J374" t="s">
        <v>2381</v>
      </c>
    </row>
    <row r="375" spans="1:10" x14ac:dyDescent="0.3">
      <c r="A375" t="s">
        <v>1997</v>
      </c>
      <c r="B375">
        <v>16.329999999999998</v>
      </c>
      <c r="C375" t="str" cm="1">
        <f t="array" ref="C375">_xlfn.IFS(medical_exam[[#This Row],[BMI]]&lt;18.5, "Underweight ", medical_exam[[#This Row],[BMI]]&lt;24.9, "Normal Weight", medical_exam[[#This Row],[BMI]]&lt;29.9, "Overweight ", TRUE, "Obesity")</f>
        <v xml:space="preserve">Underweight </v>
      </c>
      <c r="D375">
        <v>7.26</v>
      </c>
      <c r="E375" t="str" cm="1">
        <f t="array" ref="E375">_xlfn.IFS(medical_exam[[#This Row],[HBA1C]]&lt;5.7, "Normal", medical_exam[[#This Row],[HBA1C]]&lt;6.4, "Prediabetes ", TRUE, "Diabetes")</f>
        <v>Diabetes</v>
      </c>
      <c r="F375" s="6" t="s">
        <v>2381</v>
      </c>
      <c r="G375" t="s">
        <v>2379</v>
      </c>
      <c r="H375" t="s">
        <v>2379</v>
      </c>
      <c r="I375">
        <v>0</v>
      </c>
      <c r="J375" t="s">
        <v>2381</v>
      </c>
    </row>
    <row r="376" spans="1:10" x14ac:dyDescent="0.3">
      <c r="A376" t="s">
        <v>1996</v>
      </c>
      <c r="B376">
        <v>16.37</v>
      </c>
      <c r="C376" t="str" cm="1">
        <f t="array" ref="C376">_xlfn.IFS(medical_exam[[#This Row],[BMI]]&lt;18.5, "Underweight ", medical_exam[[#This Row],[BMI]]&lt;24.9, "Normal Weight", medical_exam[[#This Row],[BMI]]&lt;29.9, "Overweight ", TRUE, "Obesity")</f>
        <v xml:space="preserve">Underweight </v>
      </c>
      <c r="D376">
        <v>4.79</v>
      </c>
      <c r="E376" t="str" cm="1">
        <f t="array" ref="E376">_xlfn.IFS(medical_exam[[#This Row],[HBA1C]]&lt;5.7, "Normal", medical_exam[[#This Row],[HBA1C]]&lt;6.4, "Prediabetes ", TRUE, "Diabetes")</f>
        <v>Normal</v>
      </c>
      <c r="F376" s="6" t="s">
        <v>2381</v>
      </c>
      <c r="G376" t="s">
        <v>2379</v>
      </c>
      <c r="H376" t="s">
        <v>2379</v>
      </c>
      <c r="I376">
        <v>0</v>
      </c>
      <c r="J376" t="s">
        <v>2381</v>
      </c>
    </row>
    <row r="377" spans="1:10" x14ac:dyDescent="0.3">
      <c r="A377" t="s">
        <v>1995</v>
      </c>
      <c r="B377">
        <v>22.42</v>
      </c>
      <c r="C377" t="str" cm="1">
        <f t="array" ref="C377">_xlfn.IFS(medical_exam[[#This Row],[BMI]]&lt;18.5, "Underweight ", medical_exam[[#This Row],[BMI]]&lt;24.9, "Normal Weight", medical_exam[[#This Row],[BMI]]&lt;29.9, "Overweight ", TRUE, "Obesity")</f>
        <v>Normal Weight</v>
      </c>
      <c r="D377">
        <v>4.68</v>
      </c>
      <c r="E377" t="str" cm="1">
        <f t="array" ref="E377">_xlfn.IFS(medical_exam[[#This Row],[HBA1C]]&lt;5.7, "Normal", medical_exam[[#This Row],[HBA1C]]&lt;6.4, "Prediabetes ", TRUE, "Diabetes")</f>
        <v>Normal</v>
      </c>
      <c r="F377" s="6" t="s">
        <v>2381</v>
      </c>
      <c r="G377" t="s">
        <v>2379</v>
      </c>
      <c r="H377" t="s">
        <v>2379</v>
      </c>
      <c r="I377">
        <v>1</v>
      </c>
      <c r="J377" t="s">
        <v>2379</v>
      </c>
    </row>
    <row r="378" spans="1:10" x14ac:dyDescent="0.3">
      <c r="A378" t="s">
        <v>1994</v>
      </c>
      <c r="B378">
        <v>31.35</v>
      </c>
      <c r="C378" t="str" cm="1">
        <f t="array" ref="C378">_xlfn.IFS(medical_exam[[#This Row],[BMI]]&lt;18.5, "Underweight ", medical_exam[[#This Row],[BMI]]&lt;24.9, "Normal Weight", medical_exam[[#This Row],[BMI]]&lt;29.9, "Overweight ", TRUE, "Obesity")</f>
        <v>Obesity</v>
      </c>
      <c r="D378">
        <v>4.33</v>
      </c>
      <c r="E378" t="str" cm="1">
        <f t="array" ref="E378">_xlfn.IFS(medical_exam[[#This Row],[HBA1C]]&lt;5.7, "Normal", medical_exam[[#This Row],[HBA1C]]&lt;6.4, "Prediabetes ", TRUE, "Diabetes")</f>
        <v>Normal</v>
      </c>
      <c r="F378" s="6" t="s">
        <v>2381</v>
      </c>
      <c r="G378" t="s">
        <v>2379</v>
      </c>
      <c r="H378" t="s">
        <v>2381</v>
      </c>
      <c r="I378">
        <v>1</v>
      </c>
      <c r="J378" t="s">
        <v>2379</v>
      </c>
    </row>
    <row r="379" spans="1:10" x14ac:dyDescent="0.3">
      <c r="A379" t="s">
        <v>1993</v>
      </c>
      <c r="B379">
        <v>31.9</v>
      </c>
      <c r="C379" t="str" cm="1">
        <f t="array" ref="C379">_xlfn.IFS(medical_exam[[#This Row],[BMI]]&lt;18.5, "Underweight ", medical_exam[[#This Row],[BMI]]&lt;24.9, "Normal Weight", medical_exam[[#This Row],[BMI]]&lt;29.9, "Overweight ", TRUE, "Obesity")</f>
        <v>Obesity</v>
      </c>
      <c r="D379">
        <v>11.89</v>
      </c>
      <c r="E379" t="str" cm="1">
        <f t="array" ref="E379">_xlfn.IFS(medical_exam[[#This Row],[HBA1C]]&lt;5.7, "Normal", medical_exam[[#This Row],[HBA1C]]&lt;6.4, "Prediabetes ", TRUE, "Diabetes")</f>
        <v>Diabetes</v>
      </c>
      <c r="F379" s="6" t="s">
        <v>2379</v>
      </c>
      <c r="G379" t="s">
        <v>2379</v>
      </c>
      <c r="H379" t="s">
        <v>2379</v>
      </c>
      <c r="I379">
        <v>0</v>
      </c>
      <c r="J379" t="s">
        <v>2379</v>
      </c>
    </row>
    <row r="380" spans="1:10" x14ac:dyDescent="0.3">
      <c r="A380" t="s">
        <v>1992</v>
      </c>
      <c r="B380">
        <v>30.6</v>
      </c>
      <c r="C380" t="str" cm="1">
        <f t="array" ref="C380">_xlfn.IFS(medical_exam[[#This Row],[BMI]]&lt;18.5, "Underweight ", medical_exam[[#This Row],[BMI]]&lt;24.9, "Normal Weight", medical_exam[[#This Row],[BMI]]&lt;29.9, "Overweight ", TRUE, "Obesity")</f>
        <v>Obesity</v>
      </c>
      <c r="D380">
        <v>5.24</v>
      </c>
      <c r="E380" t="str" cm="1">
        <f t="array" ref="E380">_xlfn.IFS(medical_exam[[#This Row],[HBA1C]]&lt;5.7, "Normal", medical_exam[[#This Row],[HBA1C]]&lt;6.4, "Prediabetes ", TRUE, "Diabetes")</f>
        <v>Normal</v>
      </c>
      <c r="F380" s="6" t="s">
        <v>2379</v>
      </c>
      <c r="G380" t="s">
        <v>2379</v>
      </c>
      <c r="H380" t="s">
        <v>2379</v>
      </c>
      <c r="I380">
        <v>0</v>
      </c>
      <c r="J380" t="s">
        <v>2381</v>
      </c>
    </row>
    <row r="381" spans="1:10" x14ac:dyDescent="0.3">
      <c r="A381" t="s">
        <v>1991</v>
      </c>
      <c r="B381">
        <v>28.975000000000001</v>
      </c>
      <c r="C381" t="str" cm="1">
        <f t="array" ref="C381">_xlfn.IFS(medical_exam[[#This Row],[BMI]]&lt;18.5, "Underweight ", medical_exam[[#This Row],[BMI]]&lt;24.9, "Normal Weight", medical_exam[[#This Row],[BMI]]&lt;29.9, "Overweight ", TRUE, "Obesity")</f>
        <v xml:space="preserve">Overweight </v>
      </c>
      <c r="D381">
        <v>7.63</v>
      </c>
      <c r="E381" t="str" cm="1">
        <f t="array" ref="E381">_xlfn.IFS(medical_exam[[#This Row],[HBA1C]]&lt;5.7, "Normal", medical_exam[[#This Row],[HBA1C]]&lt;6.4, "Prediabetes ", TRUE, "Diabetes")</f>
        <v>Diabetes</v>
      </c>
      <c r="F381" s="6" t="s">
        <v>2379</v>
      </c>
      <c r="G381" t="s">
        <v>2379</v>
      </c>
      <c r="H381" t="s">
        <v>2379</v>
      </c>
      <c r="I381">
        <v>0</v>
      </c>
      <c r="J381" t="s">
        <v>2381</v>
      </c>
    </row>
    <row r="382" spans="1:10" x14ac:dyDescent="0.3">
      <c r="A382" t="s">
        <v>1990</v>
      </c>
      <c r="B382">
        <v>24.86</v>
      </c>
      <c r="C382" t="str" cm="1">
        <f t="array" ref="C382">_xlfn.IFS(medical_exam[[#This Row],[BMI]]&lt;18.5, "Underweight ", medical_exam[[#This Row],[BMI]]&lt;24.9, "Normal Weight", medical_exam[[#This Row],[BMI]]&lt;29.9, "Overweight ", TRUE, "Obesity")</f>
        <v>Normal Weight</v>
      </c>
      <c r="D382">
        <v>8.92</v>
      </c>
      <c r="E382" t="str" cm="1">
        <f t="array" ref="E382">_xlfn.IFS(medical_exam[[#This Row],[HBA1C]]&lt;5.7, "Normal", medical_exam[[#This Row],[HBA1C]]&lt;6.4, "Prediabetes ", TRUE, "Diabetes")</f>
        <v>Diabetes</v>
      </c>
      <c r="F382" s="6" t="s">
        <v>2381</v>
      </c>
      <c r="G382" t="s">
        <v>2379</v>
      </c>
      <c r="H382" t="s">
        <v>2379</v>
      </c>
      <c r="I382">
        <v>2</v>
      </c>
      <c r="J382" t="s">
        <v>2379</v>
      </c>
    </row>
    <row r="383" spans="1:10" x14ac:dyDescent="0.3">
      <c r="A383" t="s">
        <v>1989</v>
      </c>
      <c r="B383">
        <v>19.54</v>
      </c>
      <c r="C383" t="str" cm="1">
        <f t="array" ref="C383">_xlfn.IFS(medical_exam[[#This Row],[BMI]]&lt;18.5, "Underweight ", medical_exam[[#This Row],[BMI]]&lt;24.9, "Normal Weight", medical_exam[[#This Row],[BMI]]&lt;29.9, "Overweight ", TRUE, "Obesity")</f>
        <v>Normal Weight</v>
      </c>
      <c r="D383">
        <v>5.37</v>
      </c>
      <c r="E383" t="str" cm="1">
        <f t="array" ref="E383">_xlfn.IFS(medical_exam[[#This Row],[HBA1C]]&lt;5.7, "Normal", medical_exam[[#This Row],[HBA1C]]&lt;6.4, "Prediabetes ", TRUE, "Diabetes")</f>
        <v>Normal</v>
      </c>
      <c r="F383" s="6" t="s">
        <v>2379</v>
      </c>
      <c r="G383" t="s">
        <v>2379</v>
      </c>
      <c r="H383" t="s">
        <v>2379</v>
      </c>
      <c r="I383">
        <v>0</v>
      </c>
      <c r="J383" t="s">
        <v>2381</v>
      </c>
    </row>
    <row r="384" spans="1:10" x14ac:dyDescent="0.3">
      <c r="A384" t="s">
        <v>1988</v>
      </c>
      <c r="B384">
        <v>26.74</v>
      </c>
      <c r="C384" t="str" cm="1">
        <f t="array" ref="C384">_xlfn.IFS(medical_exam[[#This Row],[BMI]]&lt;18.5, "Underweight ", medical_exam[[#This Row],[BMI]]&lt;24.9, "Normal Weight", medical_exam[[#This Row],[BMI]]&lt;29.9, "Overweight ", TRUE, "Obesity")</f>
        <v xml:space="preserve">Overweight </v>
      </c>
      <c r="D384">
        <v>4.3099999999999996</v>
      </c>
      <c r="E384" t="str" cm="1">
        <f t="array" ref="E384">_xlfn.IFS(medical_exam[[#This Row],[HBA1C]]&lt;5.7, "Normal", medical_exam[[#This Row],[HBA1C]]&lt;6.4, "Prediabetes ", TRUE, "Diabetes")</f>
        <v>Normal</v>
      </c>
      <c r="F384" s="6" t="s">
        <v>2379</v>
      </c>
      <c r="G384" t="s">
        <v>2379</v>
      </c>
      <c r="H384" t="s">
        <v>2379</v>
      </c>
      <c r="I384">
        <v>0</v>
      </c>
      <c r="J384" t="s">
        <v>2381</v>
      </c>
    </row>
    <row r="385" spans="1:10" x14ac:dyDescent="0.3">
      <c r="A385" t="s">
        <v>1987</v>
      </c>
      <c r="B385">
        <v>22.99</v>
      </c>
      <c r="C385" t="str" cm="1">
        <f t="array" ref="C385">_xlfn.IFS(medical_exam[[#This Row],[BMI]]&lt;18.5, "Underweight ", medical_exam[[#This Row],[BMI]]&lt;24.9, "Normal Weight", medical_exam[[#This Row],[BMI]]&lt;29.9, "Overweight ", TRUE, "Obesity")</f>
        <v>Normal Weight</v>
      </c>
      <c r="D385">
        <v>10.46</v>
      </c>
      <c r="E385" t="str" cm="1">
        <f t="array" ref="E385">_xlfn.IFS(medical_exam[[#This Row],[HBA1C]]&lt;5.7, "Normal", medical_exam[[#This Row],[HBA1C]]&lt;6.4, "Prediabetes ", TRUE, "Diabetes")</f>
        <v>Diabetes</v>
      </c>
      <c r="F385" s="6" t="s">
        <v>2379</v>
      </c>
      <c r="G385" t="s">
        <v>2379</v>
      </c>
      <c r="H385" t="s">
        <v>2379</v>
      </c>
      <c r="I385">
        <v>3</v>
      </c>
      <c r="J385" t="s">
        <v>2381</v>
      </c>
    </row>
    <row r="386" spans="1:10" x14ac:dyDescent="0.3">
      <c r="A386" t="s">
        <v>1986</v>
      </c>
      <c r="B386">
        <v>31.46</v>
      </c>
      <c r="C386" t="str" cm="1">
        <f t="array" ref="C386">_xlfn.IFS(medical_exam[[#This Row],[BMI]]&lt;18.5, "Underweight ", medical_exam[[#This Row],[BMI]]&lt;24.9, "Normal Weight", medical_exam[[#This Row],[BMI]]&lt;29.9, "Overweight ", TRUE, "Obesity")</f>
        <v>Obesity</v>
      </c>
      <c r="D386">
        <v>7.39</v>
      </c>
      <c r="E386" t="str" cm="1">
        <f t="array" ref="E386">_xlfn.IFS(medical_exam[[#This Row],[HBA1C]]&lt;5.7, "Normal", medical_exam[[#This Row],[HBA1C]]&lt;6.4, "Prediabetes ", TRUE, "Diabetes")</f>
        <v>Diabetes</v>
      </c>
      <c r="F386" s="6" t="s">
        <v>2379</v>
      </c>
      <c r="G386" t="s">
        <v>2379</v>
      </c>
      <c r="H386" t="s">
        <v>2379</v>
      </c>
      <c r="I386">
        <v>0</v>
      </c>
      <c r="J386" t="s">
        <v>2379</v>
      </c>
    </row>
    <row r="387" spans="1:10" x14ac:dyDescent="0.3">
      <c r="A387" t="s">
        <v>1985</v>
      </c>
      <c r="B387">
        <v>30.86</v>
      </c>
      <c r="C387" t="str" cm="1">
        <f t="array" ref="C387">_xlfn.IFS(medical_exam[[#This Row],[BMI]]&lt;18.5, "Underweight ", medical_exam[[#This Row],[BMI]]&lt;24.9, "Normal Weight", medical_exam[[#This Row],[BMI]]&lt;29.9, "Overweight ", TRUE, "Obesity")</f>
        <v>Obesity</v>
      </c>
      <c r="D387">
        <v>6.18</v>
      </c>
      <c r="E387" t="str" cm="1">
        <f t="array" ref="E387">_xlfn.IFS(medical_exam[[#This Row],[HBA1C]]&lt;5.7, "Normal", medical_exam[[#This Row],[HBA1C]]&lt;6.4, "Prediabetes ", TRUE, "Diabetes")</f>
        <v xml:space="preserve">Prediabetes </v>
      </c>
      <c r="F387" s="6" t="s">
        <v>2379</v>
      </c>
      <c r="G387" t="s">
        <v>2380</v>
      </c>
      <c r="H387" t="s">
        <v>2379</v>
      </c>
      <c r="I387">
        <v>2</v>
      </c>
      <c r="J387" t="s">
        <v>2381</v>
      </c>
    </row>
    <row r="388" spans="1:10" x14ac:dyDescent="0.3">
      <c r="A388" t="s">
        <v>1984</v>
      </c>
      <c r="B388">
        <v>31.96</v>
      </c>
      <c r="C388" t="str" cm="1">
        <f t="array" ref="C388">_xlfn.IFS(medical_exam[[#This Row],[BMI]]&lt;18.5, "Underweight ", medical_exam[[#This Row],[BMI]]&lt;24.9, "Normal Weight", medical_exam[[#This Row],[BMI]]&lt;29.9, "Overweight ", TRUE, "Obesity")</f>
        <v>Obesity</v>
      </c>
      <c r="D388">
        <v>8.86</v>
      </c>
      <c r="E388" t="str" cm="1">
        <f t="array" ref="E388">_xlfn.IFS(medical_exam[[#This Row],[HBA1C]]&lt;5.7, "Normal", medical_exam[[#This Row],[HBA1C]]&lt;6.4, "Prediabetes ", TRUE, "Diabetes")</f>
        <v>Diabetes</v>
      </c>
      <c r="F388" s="6" t="s">
        <v>2379</v>
      </c>
      <c r="G388" t="s">
        <v>2379</v>
      </c>
      <c r="H388" t="s">
        <v>2379</v>
      </c>
      <c r="I388">
        <v>0</v>
      </c>
      <c r="J388" t="s">
        <v>2381</v>
      </c>
    </row>
    <row r="389" spans="1:10" x14ac:dyDescent="0.3">
      <c r="A389" t="s">
        <v>1983</v>
      </c>
      <c r="B389">
        <v>23.76</v>
      </c>
      <c r="C389" t="str" cm="1">
        <f t="array" ref="C389">_xlfn.IFS(medical_exam[[#This Row],[BMI]]&lt;18.5, "Underweight ", medical_exam[[#This Row],[BMI]]&lt;24.9, "Normal Weight", medical_exam[[#This Row],[BMI]]&lt;29.9, "Overweight ", TRUE, "Obesity")</f>
        <v>Normal Weight</v>
      </c>
      <c r="D389">
        <v>10.96</v>
      </c>
      <c r="E389" t="str" cm="1">
        <f t="array" ref="E389">_xlfn.IFS(medical_exam[[#This Row],[HBA1C]]&lt;5.7, "Normal", medical_exam[[#This Row],[HBA1C]]&lt;6.4, "Prediabetes ", TRUE, "Diabetes")</f>
        <v>Diabetes</v>
      </c>
      <c r="F389" s="6" t="s">
        <v>2379</v>
      </c>
      <c r="G389" t="s">
        <v>2379</v>
      </c>
      <c r="H389" t="s">
        <v>2379</v>
      </c>
      <c r="I389">
        <v>3</v>
      </c>
      <c r="J389" t="s">
        <v>2381</v>
      </c>
    </row>
    <row r="390" spans="1:10" x14ac:dyDescent="0.3">
      <c r="A390" t="s">
        <v>1982</v>
      </c>
      <c r="B390">
        <v>19.38</v>
      </c>
      <c r="C390" t="str" cm="1">
        <f t="array" ref="C390">_xlfn.IFS(medical_exam[[#This Row],[BMI]]&lt;18.5, "Underweight ", medical_exam[[#This Row],[BMI]]&lt;24.9, "Normal Weight", medical_exam[[#This Row],[BMI]]&lt;29.9, "Overweight ", TRUE, "Obesity")</f>
        <v>Normal Weight</v>
      </c>
      <c r="D390">
        <v>6.28</v>
      </c>
      <c r="E390" t="str" cm="1">
        <f t="array" ref="E390">_xlfn.IFS(medical_exam[[#This Row],[HBA1C]]&lt;5.7, "Normal", medical_exam[[#This Row],[HBA1C]]&lt;6.4, "Prediabetes ", TRUE, "Diabetes")</f>
        <v xml:space="preserve">Prediabetes </v>
      </c>
      <c r="F390" s="6" t="s">
        <v>2379</v>
      </c>
      <c r="G390" t="s">
        <v>2379</v>
      </c>
      <c r="H390" t="s">
        <v>2379</v>
      </c>
      <c r="I390">
        <v>0</v>
      </c>
      <c r="J390" t="s">
        <v>2381</v>
      </c>
    </row>
    <row r="391" spans="1:10" x14ac:dyDescent="0.3">
      <c r="A391" t="s">
        <v>1981</v>
      </c>
      <c r="B391">
        <v>16.21</v>
      </c>
      <c r="C391" t="str" cm="1">
        <f t="array" ref="C391">_xlfn.IFS(medical_exam[[#This Row],[BMI]]&lt;18.5, "Underweight ", medical_exam[[#This Row],[BMI]]&lt;24.9, "Normal Weight", medical_exam[[#This Row],[BMI]]&lt;29.9, "Overweight ", TRUE, "Obesity")</f>
        <v xml:space="preserve">Underweight </v>
      </c>
      <c r="D391">
        <v>6.29</v>
      </c>
      <c r="E391" t="str" cm="1">
        <f t="array" ref="E391">_xlfn.IFS(medical_exam[[#This Row],[HBA1C]]&lt;5.7, "Normal", medical_exam[[#This Row],[HBA1C]]&lt;6.4, "Prediabetes ", TRUE, "Diabetes")</f>
        <v xml:space="preserve">Prediabetes </v>
      </c>
      <c r="F391" s="6" t="s">
        <v>2381</v>
      </c>
      <c r="G391" t="s">
        <v>2379</v>
      </c>
      <c r="H391" t="s">
        <v>2379</v>
      </c>
      <c r="I391">
        <v>1</v>
      </c>
      <c r="J391" t="s">
        <v>2381</v>
      </c>
    </row>
    <row r="392" spans="1:10" x14ac:dyDescent="0.3">
      <c r="A392" t="s">
        <v>1980</v>
      </c>
      <c r="B392">
        <v>32.54</v>
      </c>
      <c r="C392" t="str" cm="1">
        <f t="array" ref="C392">_xlfn.IFS(medical_exam[[#This Row],[BMI]]&lt;18.5, "Underweight ", medical_exam[[#This Row],[BMI]]&lt;24.9, "Normal Weight", medical_exam[[#This Row],[BMI]]&lt;29.9, "Overweight ", TRUE, "Obesity")</f>
        <v>Obesity</v>
      </c>
      <c r="D392">
        <v>4.0199999999999996</v>
      </c>
      <c r="E392" t="str" cm="1">
        <f t="array" ref="E392">_xlfn.IFS(medical_exam[[#This Row],[HBA1C]]&lt;5.7, "Normal", medical_exam[[#This Row],[HBA1C]]&lt;6.4, "Prediabetes ", TRUE, "Diabetes")</f>
        <v>Normal</v>
      </c>
      <c r="F392" s="6" t="s">
        <v>2379</v>
      </c>
      <c r="G392" t="s">
        <v>2380</v>
      </c>
      <c r="H392" t="s">
        <v>2379</v>
      </c>
      <c r="I392">
        <v>1</v>
      </c>
      <c r="J392" t="s">
        <v>2381</v>
      </c>
    </row>
    <row r="393" spans="1:10" x14ac:dyDescent="0.3">
      <c r="A393" t="s">
        <v>1979</v>
      </c>
      <c r="B393">
        <v>36.765000000000001</v>
      </c>
      <c r="C393" t="str" cm="1">
        <f t="array" ref="C393">_xlfn.IFS(medical_exam[[#This Row],[BMI]]&lt;18.5, "Underweight ", medical_exam[[#This Row],[BMI]]&lt;24.9, "Normal Weight", medical_exam[[#This Row],[BMI]]&lt;29.9, "Overweight ", TRUE, "Obesity")</f>
        <v>Obesity</v>
      </c>
      <c r="D393">
        <v>11.95</v>
      </c>
      <c r="E393" t="str" cm="1">
        <f t="array" ref="E393">_xlfn.IFS(medical_exam[[#This Row],[HBA1C]]&lt;5.7, "Normal", medical_exam[[#This Row],[HBA1C]]&lt;6.4, "Prediabetes ", TRUE, "Diabetes")</f>
        <v>Diabetes</v>
      </c>
      <c r="F393" s="6" t="s">
        <v>2381</v>
      </c>
      <c r="G393" t="s">
        <v>2379</v>
      </c>
      <c r="H393" t="s">
        <v>2379</v>
      </c>
      <c r="I393">
        <v>2</v>
      </c>
      <c r="J393" t="s">
        <v>2379</v>
      </c>
    </row>
    <row r="394" spans="1:10" x14ac:dyDescent="0.3">
      <c r="A394" t="s">
        <v>1978</v>
      </c>
      <c r="B394">
        <v>35.909999999999997</v>
      </c>
      <c r="C394" t="str" cm="1">
        <f t="array" ref="C394">_xlfn.IFS(medical_exam[[#This Row],[BMI]]&lt;18.5, "Underweight ", medical_exam[[#This Row],[BMI]]&lt;24.9, "Normal Weight", medical_exam[[#This Row],[BMI]]&lt;29.9, "Overweight ", TRUE, "Obesity")</f>
        <v>Obesity</v>
      </c>
      <c r="D394">
        <v>8.7100000000000009</v>
      </c>
      <c r="E394" t="str" cm="1">
        <f t="array" ref="E394">_xlfn.IFS(medical_exam[[#This Row],[HBA1C]]&lt;5.7, "Normal", medical_exam[[#This Row],[HBA1C]]&lt;6.4, "Prediabetes ", TRUE, "Diabetes")</f>
        <v>Diabetes</v>
      </c>
      <c r="F394" s="6" t="s">
        <v>2379</v>
      </c>
      <c r="G394" t="s">
        <v>2379</v>
      </c>
      <c r="H394" t="s">
        <v>2379</v>
      </c>
      <c r="I394">
        <v>0</v>
      </c>
      <c r="J394" t="s">
        <v>2379</v>
      </c>
    </row>
    <row r="395" spans="1:10" x14ac:dyDescent="0.3">
      <c r="A395" t="s">
        <v>1977</v>
      </c>
      <c r="B395">
        <v>32.06</v>
      </c>
      <c r="C395" t="str" cm="1">
        <f t="array" ref="C395">_xlfn.IFS(medical_exam[[#This Row],[BMI]]&lt;18.5, "Underweight ", medical_exam[[#This Row],[BMI]]&lt;24.9, "Normal Weight", medical_exam[[#This Row],[BMI]]&lt;29.9, "Overweight ", TRUE, "Obesity")</f>
        <v>Obesity</v>
      </c>
      <c r="D395">
        <v>4.67</v>
      </c>
      <c r="E395" t="str" cm="1">
        <f t="array" ref="E395">_xlfn.IFS(medical_exam[[#This Row],[HBA1C]]&lt;5.7, "Normal", medical_exam[[#This Row],[HBA1C]]&lt;6.4, "Prediabetes ", TRUE, "Diabetes")</f>
        <v>Normal</v>
      </c>
      <c r="F395" s="6" t="s">
        <v>2379</v>
      </c>
      <c r="G395" t="s">
        <v>2380</v>
      </c>
      <c r="H395" t="s">
        <v>2379</v>
      </c>
      <c r="I395">
        <v>1</v>
      </c>
      <c r="J395" t="s">
        <v>2381</v>
      </c>
    </row>
    <row r="396" spans="1:10" x14ac:dyDescent="0.3">
      <c r="A396" t="s">
        <v>1976</v>
      </c>
      <c r="B396">
        <v>24.1</v>
      </c>
      <c r="C396" t="str" cm="1">
        <f t="array" ref="C396">_xlfn.IFS(medical_exam[[#This Row],[BMI]]&lt;18.5, "Underweight ", medical_exam[[#This Row],[BMI]]&lt;24.9, "Normal Weight", medical_exam[[#This Row],[BMI]]&lt;29.9, "Overweight ", TRUE, "Obesity")</f>
        <v>Normal Weight</v>
      </c>
      <c r="D396">
        <v>11.14</v>
      </c>
      <c r="E396" t="str" cm="1">
        <f t="array" ref="E396">_xlfn.IFS(medical_exam[[#This Row],[HBA1C]]&lt;5.7, "Normal", medical_exam[[#This Row],[HBA1C]]&lt;6.4, "Prediabetes ", TRUE, "Diabetes")</f>
        <v>Diabetes</v>
      </c>
      <c r="F396" s="6" t="s">
        <v>2381</v>
      </c>
      <c r="G396" t="s">
        <v>2379</v>
      </c>
      <c r="H396" t="s">
        <v>2379</v>
      </c>
      <c r="I396">
        <v>1</v>
      </c>
      <c r="J396" t="s">
        <v>2379</v>
      </c>
    </row>
    <row r="397" spans="1:10" x14ac:dyDescent="0.3">
      <c r="A397" t="s">
        <v>1975</v>
      </c>
      <c r="B397">
        <v>27.1</v>
      </c>
      <c r="C397" t="str" cm="1">
        <f t="array" ref="C397">_xlfn.IFS(medical_exam[[#This Row],[BMI]]&lt;18.5, "Underweight ", medical_exam[[#This Row],[BMI]]&lt;24.9, "Normal Weight", medical_exam[[#This Row],[BMI]]&lt;29.9, "Overweight ", TRUE, "Obesity")</f>
        <v xml:space="preserve">Overweight </v>
      </c>
      <c r="D397">
        <v>9.0500000000000007</v>
      </c>
      <c r="E397" t="str" cm="1">
        <f t="array" ref="E397">_xlfn.IFS(medical_exam[[#This Row],[HBA1C]]&lt;5.7, "Normal", medical_exam[[#This Row],[HBA1C]]&lt;6.4, "Prediabetes ", TRUE, "Diabetes")</f>
        <v>Diabetes</v>
      </c>
      <c r="F397" s="6" t="s">
        <v>2379</v>
      </c>
      <c r="G397" t="s">
        <v>2379</v>
      </c>
      <c r="H397" t="s">
        <v>2379</v>
      </c>
      <c r="I397">
        <v>2</v>
      </c>
      <c r="J397" t="s">
        <v>2379</v>
      </c>
    </row>
    <row r="398" spans="1:10" x14ac:dyDescent="0.3">
      <c r="A398" t="s">
        <v>1974</v>
      </c>
      <c r="B398">
        <v>24.42</v>
      </c>
      <c r="C398" t="str" cm="1">
        <f t="array" ref="C398">_xlfn.IFS(medical_exam[[#This Row],[BMI]]&lt;18.5, "Underweight ", medical_exam[[#This Row],[BMI]]&lt;24.9, "Normal Weight", medical_exam[[#This Row],[BMI]]&lt;29.9, "Overweight ", TRUE, "Obesity")</f>
        <v>Normal Weight</v>
      </c>
      <c r="D398">
        <v>11.31</v>
      </c>
      <c r="E398" t="str" cm="1">
        <f t="array" ref="E398">_xlfn.IFS(medical_exam[[#This Row],[HBA1C]]&lt;5.7, "Normal", medical_exam[[#This Row],[HBA1C]]&lt;6.4, "Prediabetes ", TRUE, "Diabetes")</f>
        <v>Diabetes</v>
      </c>
      <c r="F398" s="6" t="s">
        <v>2379</v>
      </c>
      <c r="G398" t="s">
        <v>2379</v>
      </c>
      <c r="H398" t="s">
        <v>2379</v>
      </c>
      <c r="I398">
        <v>0</v>
      </c>
      <c r="J398" t="s">
        <v>2381</v>
      </c>
    </row>
    <row r="399" spans="1:10" x14ac:dyDescent="0.3">
      <c r="A399" t="s">
        <v>1973</v>
      </c>
      <c r="B399">
        <v>26.695</v>
      </c>
      <c r="C399" t="str" cm="1">
        <f t="array" ref="C399">_xlfn.IFS(medical_exam[[#This Row],[BMI]]&lt;18.5, "Underweight ", medical_exam[[#This Row],[BMI]]&lt;24.9, "Normal Weight", medical_exam[[#This Row],[BMI]]&lt;29.9, "Overweight ", TRUE, "Obesity")</f>
        <v xml:space="preserve">Overweight </v>
      </c>
      <c r="D399">
        <v>4.68</v>
      </c>
      <c r="E399" t="str" cm="1">
        <f t="array" ref="E399">_xlfn.IFS(medical_exam[[#This Row],[HBA1C]]&lt;5.7, "Normal", medical_exam[[#This Row],[HBA1C]]&lt;6.4, "Prediabetes ", TRUE, "Diabetes")</f>
        <v>Normal</v>
      </c>
      <c r="F399" s="6" t="s">
        <v>2381</v>
      </c>
      <c r="G399" t="s">
        <v>2379</v>
      </c>
      <c r="H399" t="s">
        <v>2379</v>
      </c>
      <c r="I399">
        <v>2</v>
      </c>
      <c r="J399" t="s">
        <v>2381</v>
      </c>
    </row>
    <row r="400" spans="1:10" x14ac:dyDescent="0.3">
      <c r="A400" t="s">
        <v>1972</v>
      </c>
      <c r="B400">
        <v>27.79</v>
      </c>
      <c r="C400" t="str" cm="1">
        <f t="array" ref="C400">_xlfn.IFS(medical_exam[[#This Row],[BMI]]&lt;18.5, "Underweight ", medical_exam[[#This Row],[BMI]]&lt;24.9, "Normal Weight", medical_exam[[#This Row],[BMI]]&lt;29.9, "Overweight ", TRUE, "Obesity")</f>
        <v xml:space="preserve">Overweight </v>
      </c>
      <c r="D400">
        <v>6.05</v>
      </c>
      <c r="E400" t="str" cm="1">
        <f t="array" ref="E400">_xlfn.IFS(medical_exam[[#This Row],[HBA1C]]&lt;5.7, "Normal", medical_exam[[#This Row],[HBA1C]]&lt;6.4, "Prediabetes ", TRUE, "Diabetes")</f>
        <v xml:space="preserve">Prediabetes </v>
      </c>
      <c r="F400" s="6" t="s">
        <v>2381</v>
      </c>
      <c r="G400" t="s">
        <v>2380</v>
      </c>
      <c r="H400" t="s">
        <v>2379</v>
      </c>
      <c r="I400">
        <v>1</v>
      </c>
      <c r="J400" t="s">
        <v>2381</v>
      </c>
    </row>
    <row r="401" spans="1:10" x14ac:dyDescent="0.3">
      <c r="A401" t="s">
        <v>1971</v>
      </c>
      <c r="B401">
        <v>32.68</v>
      </c>
      <c r="C401" t="str" cm="1">
        <f t="array" ref="C401">_xlfn.IFS(medical_exam[[#This Row],[BMI]]&lt;18.5, "Underweight ", medical_exam[[#This Row],[BMI]]&lt;24.9, "Normal Weight", medical_exam[[#This Row],[BMI]]&lt;29.9, "Overweight ", TRUE, "Obesity")</f>
        <v>Obesity</v>
      </c>
      <c r="D401">
        <v>4.68</v>
      </c>
      <c r="E401" t="str" cm="1">
        <f t="array" ref="E401">_xlfn.IFS(medical_exam[[#This Row],[HBA1C]]&lt;5.7, "Normal", medical_exam[[#This Row],[HBA1C]]&lt;6.4, "Prediabetes ", TRUE, "Diabetes")</f>
        <v>Normal</v>
      </c>
      <c r="F401" s="6" t="s">
        <v>2381</v>
      </c>
      <c r="G401" t="s">
        <v>2379</v>
      </c>
      <c r="H401" t="s">
        <v>2379</v>
      </c>
      <c r="I401">
        <v>0</v>
      </c>
      <c r="J401" t="s">
        <v>2379</v>
      </c>
    </row>
    <row r="402" spans="1:10" x14ac:dyDescent="0.3">
      <c r="A402" t="s">
        <v>1970</v>
      </c>
      <c r="B402">
        <v>26.4</v>
      </c>
      <c r="C402" t="str" cm="1">
        <f t="array" ref="C402">_xlfn.IFS(medical_exam[[#This Row],[BMI]]&lt;18.5, "Underweight ", medical_exam[[#This Row],[BMI]]&lt;24.9, "Normal Weight", medical_exam[[#This Row],[BMI]]&lt;29.9, "Overweight ", TRUE, "Obesity")</f>
        <v xml:space="preserve">Overweight </v>
      </c>
      <c r="D402">
        <v>9.5</v>
      </c>
      <c r="E402" t="str" cm="1">
        <f t="array" ref="E402">_xlfn.IFS(medical_exam[[#This Row],[HBA1C]]&lt;5.7, "Normal", medical_exam[[#This Row],[HBA1C]]&lt;6.4, "Prediabetes ", TRUE, "Diabetes")</f>
        <v>Diabetes</v>
      </c>
      <c r="F402" s="6" t="s">
        <v>2381</v>
      </c>
      <c r="G402" t="s">
        <v>2379</v>
      </c>
      <c r="H402" t="s">
        <v>2379</v>
      </c>
      <c r="I402">
        <v>2</v>
      </c>
      <c r="J402" t="s">
        <v>2379</v>
      </c>
    </row>
    <row r="403" spans="1:10" x14ac:dyDescent="0.3">
      <c r="A403" t="s">
        <v>1969</v>
      </c>
      <c r="B403">
        <v>23.655000000000001</v>
      </c>
      <c r="C403" t="str" cm="1">
        <f t="array" ref="C403">_xlfn.IFS(medical_exam[[#This Row],[BMI]]&lt;18.5, "Underweight ", medical_exam[[#This Row],[BMI]]&lt;24.9, "Normal Weight", medical_exam[[#This Row],[BMI]]&lt;29.9, "Overweight ", TRUE, "Obesity")</f>
        <v>Normal Weight</v>
      </c>
      <c r="D403">
        <v>10.84</v>
      </c>
      <c r="E403" t="str" cm="1">
        <f t="array" ref="E403">_xlfn.IFS(medical_exam[[#This Row],[HBA1C]]&lt;5.7, "Normal", medical_exam[[#This Row],[HBA1C]]&lt;6.4, "Prediabetes ", TRUE, "Diabetes")</f>
        <v>Diabetes</v>
      </c>
      <c r="F403" s="6" t="s">
        <v>2381</v>
      </c>
      <c r="G403" t="s">
        <v>2379</v>
      </c>
      <c r="H403" t="s">
        <v>2381</v>
      </c>
      <c r="I403">
        <v>1</v>
      </c>
      <c r="J403" t="s">
        <v>2381</v>
      </c>
    </row>
    <row r="404" spans="1:10" x14ac:dyDescent="0.3">
      <c r="A404" t="s">
        <v>1968</v>
      </c>
      <c r="B404">
        <v>27.36</v>
      </c>
      <c r="C404" t="str" cm="1">
        <f t="array" ref="C404">_xlfn.IFS(medical_exam[[#This Row],[BMI]]&lt;18.5, "Underweight ", medical_exam[[#This Row],[BMI]]&lt;24.9, "Normal Weight", medical_exam[[#This Row],[BMI]]&lt;29.9, "Overweight ", TRUE, "Obesity")</f>
        <v xml:space="preserve">Overweight </v>
      </c>
      <c r="D404">
        <v>5.88</v>
      </c>
      <c r="E404" t="str" cm="1">
        <f t="array" ref="E404">_xlfn.IFS(medical_exam[[#This Row],[HBA1C]]&lt;5.7, "Normal", medical_exam[[#This Row],[HBA1C]]&lt;6.4, "Prediabetes ", TRUE, "Diabetes")</f>
        <v xml:space="preserve">Prediabetes </v>
      </c>
      <c r="F404" s="6" t="s">
        <v>2379</v>
      </c>
      <c r="G404" t="s">
        <v>2379</v>
      </c>
      <c r="H404" t="s">
        <v>2379</v>
      </c>
      <c r="I404">
        <v>2</v>
      </c>
      <c r="J404" t="s">
        <v>2379</v>
      </c>
    </row>
    <row r="405" spans="1:10" x14ac:dyDescent="0.3">
      <c r="A405" t="s">
        <v>1967</v>
      </c>
      <c r="B405">
        <v>27.82</v>
      </c>
      <c r="C405" t="str" cm="1">
        <f t="array" ref="C405">_xlfn.IFS(medical_exam[[#This Row],[BMI]]&lt;18.5, "Underweight ", medical_exam[[#This Row],[BMI]]&lt;24.9, "Normal Weight", medical_exam[[#This Row],[BMI]]&lt;29.9, "Overweight ", TRUE, "Obesity")</f>
        <v xml:space="preserve">Overweight </v>
      </c>
      <c r="D405">
        <v>5.24</v>
      </c>
      <c r="E405" t="str" cm="1">
        <f t="array" ref="E405">_xlfn.IFS(medical_exam[[#This Row],[HBA1C]]&lt;5.7, "Normal", medical_exam[[#This Row],[HBA1C]]&lt;6.4, "Prediabetes ", TRUE, "Diabetes")</f>
        <v>Normal</v>
      </c>
      <c r="F405" s="6" t="s">
        <v>2381</v>
      </c>
      <c r="G405" t="s">
        <v>2379</v>
      </c>
      <c r="H405" t="s">
        <v>2379</v>
      </c>
      <c r="I405">
        <v>0</v>
      </c>
      <c r="J405" t="s">
        <v>2381</v>
      </c>
    </row>
    <row r="406" spans="1:10" x14ac:dyDescent="0.3">
      <c r="A406" t="s">
        <v>1966</v>
      </c>
      <c r="B406">
        <v>25.46</v>
      </c>
      <c r="C406" t="str" cm="1">
        <f t="array" ref="C406">_xlfn.IFS(medical_exam[[#This Row],[BMI]]&lt;18.5, "Underweight ", medical_exam[[#This Row],[BMI]]&lt;24.9, "Normal Weight", medical_exam[[#This Row],[BMI]]&lt;29.9, "Overweight ", TRUE, "Obesity")</f>
        <v xml:space="preserve">Overweight </v>
      </c>
      <c r="D406">
        <v>11.75</v>
      </c>
      <c r="E406" t="str" cm="1">
        <f t="array" ref="E406">_xlfn.IFS(medical_exam[[#This Row],[HBA1C]]&lt;5.7, "Normal", medical_exam[[#This Row],[HBA1C]]&lt;6.4, "Prediabetes ", TRUE, "Diabetes")</f>
        <v>Diabetes</v>
      </c>
      <c r="F406" s="6" t="s">
        <v>2379</v>
      </c>
      <c r="G406" t="s">
        <v>2379</v>
      </c>
      <c r="H406" t="s">
        <v>2379</v>
      </c>
      <c r="I406">
        <v>0</v>
      </c>
      <c r="J406" t="s">
        <v>2379</v>
      </c>
    </row>
    <row r="407" spans="1:10" x14ac:dyDescent="0.3">
      <c r="A407" t="s">
        <v>1965</v>
      </c>
      <c r="B407">
        <v>25.1</v>
      </c>
      <c r="C407" t="str" cm="1">
        <f t="array" ref="C407">_xlfn.IFS(medical_exam[[#This Row],[BMI]]&lt;18.5, "Underweight ", medical_exam[[#This Row],[BMI]]&lt;24.9, "Normal Weight", medical_exam[[#This Row],[BMI]]&lt;29.9, "Overweight ", TRUE, "Obesity")</f>
        <v xml:space="preserve">Overweight </v>
      </c>
      <c r="D407">
        <v>6.97</v>
      </c>
      <c r="E407" t="str" cm="1">
        <f t="array" ref="E407">_xlfn.IFS(medical_exam[[#This Row],[HBA1C]]&lt;5.7, "Normal", medical_exam[[#This Row],[HBA1C]]&lt;6.4, "Prediabetes ", TRUE, "Diabetes")</f>
        <v>Diabetes</v>
      </c>
      <c r="F407" s="6" t="s">
        <v>2379</v>
      </c>
      <c r="G407" t="s">
        <v>2379</v>
      </c>
      <c r="H407" t="s">
        <v>2379</v>
      </c>
      <c r="I407">
        <v>0</v>
      </c>
      <c r="J407" t="s">
        <v>2381</v>
      </c>
    </row>
    <row r="408" spans="1:10" x14ac:dyDescent="0.3">
      <c r="A408" t="s">
        <v>1964</v>
      </c>
      <c r="B408">
        <v>32.11</v>
      </c>
      <c r="C408" t="str" cm="1">
        <f t="array" ref="C408">_xlfn.IFS(medical_exam[[#This Row],[BMI]]&lt;18.5, "Underweight ", medical_exam[[#This Row],[BMI]]&lt;24.9, "Normal Weight", medical_exam[[#This Row],[BMI]]&lt;29.9, "Overweight ", TRUE, "Obesity")</f>
        <v>Obesity</v>
      </c>
      <c r="D408">
        <v>4.76</v>
      </c>
      <c r="E408" t="str" cm="1">
        <f t="array" ref="E408">_xlfn.IFS(medical_exam[[#This Row],[HBA1C]]&lt;5.7, "Normal", medical_exam[[#This Row],[HBA1C]]&lt;6.4, "Prediabetes ", TRUE, "Diabetes")</f>
        <v>Normal</v>
      </c>
      <c r="F408" s="6" t="s">
        <v>2379</v>
      </c>
      <c r="G408" t="s">
        <v>2379</v>
      </c>
      <c r="H408" t="s">
        <v>2379</v>
      </c>
      <c r="I408">
        <v>2</v>
      </c>
      <c r="J408" t="s">
        <v>2379</v>
      </c>
    </row>
    <row r="409" spans="1:10" x14ac:dyDescent="0.3">
      <c r="A409" t="s">
        <v>1963</v>
      </c>
      <c r="B409">
        <v>29.8</v>
      </c>
      <c r="C409" t="str" cm="1">
        <f t="array" ref="C409">_xlfn.IFS(medical_exam[[#This Row],[BMI]]&lt;18.5, "Underweight ", medical_exam[[#This Row],[BMI]]&lt;24.9, "Normal Weight", medical_exam[[#This Row],[BMI]]&lt;29.9, "Overweight ", TRUE, "Obesity")</f>
        <v xml:space="preserve">Overweight </v>
      </c>
      <c r="D409">
        <v>8.24</v>
      </c>
      <c r="E409" t="str" cm="1">
        <f t="array" ref="E409">_xlfn.IFS(medical_exam[[#This Row],[HBA1C]]&lt;5.7, "Normal", medical_exam[[#This Row],[HBA1C]]&lt;6.4, "Prediabetes ", TRUE, "Diabetes")</f>
        <v>Diabetes</v>
      </c>
      <c r="F409" s="6" t="s">
        <v>2381</v>
      </c>
      <c r="G409" t="s">
        <v>2379</v>
      </c>
      <c r="H409" t="s">
        <v>2379</v>
      </c>
      <c r="I409">
        <v>1</v>
      </c>
      <c r="J409" t="s">
        <v>2381</v>
      </c>
    </row>
    <row r="410" spans="1:10" x14ac:dyDescent="0.3">
      <c r="A410" t="s">
        <v>1962</v>
      </c>
      <c r="B410">
        <v>24.01</v>
      </c>
      <c r="C410" t="str" cm="1">
        <f t="array" ref="C410">_xlfn.IFS(medical_exam[[#This Row],[BMI]]&lt;18.5, "Underweight ", medical_exam[[#This Row],[BMI]]&lt;24.9, "Normal Weight", medical_exam[[#This Row],[BMI]]&lt;29.9, "Overweight ", TRUE, "Obesity")</f>
        <v>Normal Weight</v>
      </c>
      <c r="D410">
        <v>4.76</v>
      </c>
      <c r="E410" t="str" cm="1">
        <f t="array" ref="E410">_xlfn.IFS(medical_exam[[#This Row],[HBA1C]]&lt;5.7, "Normal", medical_exam[[#This Row],[HBA1C]]&lt;6.4, "Prediabetes ", TRUE, "Diabetes")</f>
        <v>Normal</v>
      </c>
      <c r="F410" s="6" t="s">
        <v>2379</v>
      </c>
      <c r="G410" t="s">
        <v>2379</v>
      </c>
      <c r="H410" t="s">
        <v>2379</v>
      </c>
      <c r="I410">
        <v>1</v>
      </c>
      <c r="J410" t="s">
        <v>2381</v>
      </c>
    </row>
    <row r="411" spans="1:10" x14ac:dyDescent="0.3">
      <c r="A411" t="s">
        <v>1961</v>
      </c>
      <c r="B411">
        <v>23.21</v>
      </c>
      <c r="C411" t="str" cm="1">
        <f t="array" ref="C411">_xlfn.IFS(medical_exam[[#This Row],[BMI]]&lt;18.5, "Underweight ", medical_exam[[#This Row],[BMI]]&lt;24.9, "Normal Weight", medical_exam[[#This Row],[BMI]]&lt;29.9, "Overweight ", TRUE, "Obesity")</f>
        <v>Normal Weight</v>
      </c>
      <c r="D411">
        <v>6.03</v>
      </c>
      <c r="E411" t="str" cm="1">
        <f t="array" ref="E411">_xlfn.IFS(medical_exam[[#This Row],[HBA1C]]&lt;5.7, "Normal", medical_exam[[#This Row],[HBA1C]]&lt;6.4, "Prediabetes ", TRUE, "Diabetes")</f>
        <v xml:space="preserve">Prediabetes </v>
      </c>
      <c r="F411" s="6" t="s">
        <v>2379</v>
      </c>
      <c r="G411" t="s">
        <v>2379</v>
      </c>
      <c r="H411" t="s">
        <v>2379</v>
      </c>
      <c r="I411">
        <v>1</v>
      </c>
      <c r="J411" t="s">
        <v>2379</v>
      </c>
    </row>
    <row r="412" spans="1:10" x14ac:dyDescent="0.3">
      <c r="A412" t="s">
        <v>1960</v>
      </c>
      <c r="B412">
        <v>21.2</v>
      </c>
      <c r="C412" t="str" cm="1">
        <f t="array" ref="C412">_xlfn.IFS(medical_exam[[#This Row],[BMI]]&lt;18.5, "Underweight ", medical_exam[[#This Row],[BMI]]&lt;24.9, "Normal Weight", medical_exam[[#This Row],[BMI]]&lt;29.9, "Overweight ", TRUE, "Obesity")</f>
        <v>Normal Weight</v>
      </c>
      <c r="D412">
        <v>4.07</v>
      </c>
      <c r="E412" t="str" cm="1">
        <f t="array" ref="E412">_xlfn.IFS(medical_exam[[#This Row],[HBA1C]]&lt;5.7, "Normal", medical_exam[[#This Row],[HBA1C]]&lt;6.4, "Prediabetes ", TRUE, "Diabetes")</f>
        <v>Normal</v>
      </c>
      <c r="F412" s="6" t="s">
        <v>2381</v>
      </c>
      <c r="G412" t="s">
        <v>2379</v>
      </c>
      <c r="H412" t="s">
        <v>2379</v>
      </c>
      <c r="I412">
        <v>1</v>
      </c>
      <c r="J412" t="s">
        <v>2381</v>
      </c>
    </row>
    <row r="413" spans="1:10" x14ac:dyDescent="0.3">
      <c r="A413" t="s">
        <v>1959</v>
      </c>
      <c r="B413">
        <v>28.215</v>
      </c>
      <c r="C413" t="str" cm="1">
        <f t="array" ref="C413">_xlfn.IFS(medical_exam[[#This Row],[BMI]]&lt;18.5, "Underweight ", medical_exam[[#This Row],[BMI]]&lt;24.9, "Normal Weight", medical_exam[[#This Row],[BMI]]&lt;29.9, "Overweight ", TRUE, "Obesity")</f>
        <v xml:space="preserve">Overweight </v>
      </c>
      <c r="D413">
        <v>8.26</v>
      </c>
      <c r="E413" t="str" cm="1">
        <f t="array" ref="E413">_xlfn.IFS(medical_exam[[#This Row],[HBA1C]]&lt;5.7, "Normal", medical_exam[[#This Row],[HBA1C]]&lt;6.4, "Prediabetes ", TRUE, "Diabetes")</f>
        <v>Diabetes</v>
      </c>
      <c r="F413" s="6" t="s">
        <v>2381</v>
      </c>
      <c r="G413" t="s">
        <v>2379</v>
      </c>
      <c r="H413" t="s">
        <v>2379</v>
      </c>
      <c r="I413">
        <v>1</v>
      </c>
      <c r="J413" t="s">
        <v>2381</v>
      </c>
    </row>
    <row r="414" spans="1:10" x14ac:dyDescent="0.3">
      <c r="A414" t="s">
        <v>1958</v>
      </c>
      <c r="B414">
        <v>38.094999999999999</v>
      </c>
      <c r="C414" t="str" cm="1">
        <f t="array" ref="C414">_xlfn.IFS(medical_exam[[#This Row],[BMI]]&lt;18.5, "Underweight ", medical_exam[[#This Row],[BMI]]&lt;24.9, "Normal Weight", medical_exam[[#This Row],[BMI]]&lt;29.9, "Overweight ", TRUE, "Obesity")</f>
        <v>Obesity</v>
      </c>
      <c r="D414">
        <v>4.76</v>
      </c>
      <c r="E414" t="str" cm="1">
        <f t="array" ref="E414">_xlfn.IFS(medical_exam[[#This Row],[HBA1C]]&lt;5.7, "Normal", medical_exam[[#This Row],[HBA1C]]&lt;6.4, "Prediabetes ", TRUE, "Diabetes")</f>
        <v>Normal</v>
      </c>
      <c r="F414" s="6" t="s">
        <v>2379</v>
      </c>
      <c r="G414" t="s">
        <v>2379</v>
      </c>
      <c r="H414" t="s">
        <v>2379</v>
      </c>
      <c r="I414">
        <v>1</v>
      </c>
      <c r="J414" t="s">
        <v>2379</v>
      </c>
    </row>
    <row r="415" spans="1:10" x14ac:dyDescent="0.3">
      <c r="A415" t="s">
        <v>1957</v>
      </c>
      <c r="B415">
        <v>22.61</v>
      </c>
      <c r="C415" t="str" cm="1">
        <f t="array" ref="C415">_xlfn.IFS(medical_exam[[#This Row],[BMI]]&lt;18.5, "Underweight ", medical_exam[[#This Row],[BMI]]&lt;24.9, "Normal Weight", medical_exam[[#This Row],[BMI]]&lt;29.9, "Overweight ", TRUE, "Obesity")</f>
        <v>Normal Weight</v>
      </c>
      <c r="D415">
        <v>6.13</v>
      </c>
      <c r="E415" t="str" cm="1">
        <f t="array" ref="E415">_xlfn.IFS(medical_exam[[#This Row],[HBA1C]]&lt;5.7, "Normal", medical_exam[[#This Row],[HBA1C]]&lt;6.4, "Prediabetes ", TRUE, "Diabetes")</f>
        <v xml:space="preserve">Prediabetes </v>
      </c>
      <c r="F415" s="6" t="s">
        <v>2381</v>
      </c>
      <c r="G415" t="s">
        <v>2379</v>
      </c>
      <c r="H415" t="s">
        <v>2381</v>
      </c>
      <c r="I415">
        <v>1</v>
      </c>
      <c r="J415" t="s">
        <v>2381</v>
      </c>
    </row>
    <row r="416" spans="1:10" x14ac:dyDescent="0.3">
      <c r="A416" t="s">
        <v>1956</v>
      </c>
      <c r="B416">
        <v>24.32</v>
      </c>
      <c r="C416" t="str" cm="1">
        <f t="array" ref="C416">_xlfn.IFS(medical_exam[[#This Row],[BMI]]&lt;18.5, "Underweight ", medical_exam[[#This Row],[BMI]]&lt;24.9, "Normal Weight", medical_exam[[#This Row],[BMI]]&lt;29.9, "Overweight ", TRUE, "Obesity")</f>
        <v>Normal Weight</v>
      </c>
      <c r="D416">
        <v>10.47</v>
      </c>
      <c r="E416" t="str" cm="1">
        <f t="array" ref="E416">_xlfn.IFS(medical_exam[[#This Row],[HBA1C]]&lt;5.7, "Normal", medical_exam[[#This Row],[HBA1C]]&lt;6.4, "Prediabetes ", TRUE, "Diabetes")</f>
        <v>Diabetes</v>
      </c>
      <c r="F416" s="6" t="s">
        <v>2381</v>
      </c>
      <c r="G416" t="s">
        <v>2379</v>
      </c>
      <c r="H416" t="s">
        <v>2379</v>
      </c>
      <c r="I416">
        <v>2</v>
      </c>
      <c r="J416" t="s">
        <v>2381</v>
      </c>
    </row>
    <row r="417" spans="1:10" x14ac:dyDescent="0.3">
      <c r="A417" t="s">
        <v>1955</v>
      </c>
      <c r="B417">
        <v>20.96</v>
      </c>
      <c r="C417" t="str" cm="1">
        <f t="array" ref="C417">_xlfn.IFS(medical_exam[[#This Row],[BMI]]&lt;18.5, "Underweight ", medical_exam[[#This Row],[BMI]]&lt;24.9, "Normal Weight", medical_exam[[#This Row],[BMI]]&lt;29.9, "Overweight ", TRUE, "Obesity")</f>
        <v>Normal Weight</v>
      </c>
      <c r="D417">
        <v>4.04</v>
      </c>
      <c r="E417" t="str" cm="1">
        <f t="array" ref="E417">_xlfn.IFS(medical_exam[[#This Row],[HBA1C]]&lt;5.7, "Normal", medical_exam[[#This Row],[HBA1C]]&lt;6.4, "Prediabetes ", TRUE, "Diabetes")</f>
        <v>Normal</v>
      </c>
      <c r="F417" s="6" t="s">
        <v>2381</v>
      </c>
      <c r="G417" t="s">
        <v>2379</v>
      </c>
      <c r="H417" t="s">
        <v>2379</v>
      </c>
      <c r="I417">
        <v>1</v>
      </c>
      <c r="J417" t="s">
        <v>2381</v>
      </c>
    </row>
    <row r="418" spans="1:10" x14ac:dyDescent="0.3">
      <c r="A418" t="s">
        <v>1954</v>
      </c>
      <c r="B418">
        <v>19.68</v>
      </c>
      <c r="C418" t="str" cm="1">
        <f t="array" ref="C418">_xlfn.IFS(medical_exam[[#This Row],[BMI]]&lt;18.5, "Underweight ", medical_exam[[#This Row],[BMI]]&lt;24.9, "Normal Weight", medical_exam[[#This Row],[BMI]]&lt;29.9, "Overweight ", TRUE, "Obesity")</f>
        <v>Normal Weight</v>
      </c>
      <c r="D418">
        <v>5.74</v>
      </c>
      <c r="E418" t="str" cm="1">
        <f t="array" ref="E418">_xlfn.IFS(medical_exam[[#This Row],[HBA1C]]&lt;5.7, "Normal", medical_exam[[#This Row],[HBA1C]]&lt;6.4, "Prediabetes ", TRUE, "Diabetes")</f>
        <v xml:space="preserve">Prediabetes </v>
      </c>
      <c r="F418" s="6" t="s">
        <v>2379</v>
      </c>
      <c r="G418" t="s">
        <v>2379</v>
      </c>
      <c r="H418" t="s">
        <v>2379</v>
      </c>
      <c r="I418">
        <v>0</v>
      </c>
      <c r="J418" t="s">
        <v>2381</v>
      </c>
    </row>
    <row r="419" spans="1:10" x14ac:dyDescent="0.3">
      <c r="A419" t="s">
        <v>1953</v>
      </c>
      <c r="B419">
        <v>18.100000000000001</v>
      </c>
      <c r="C419" t="str" cm="1">
        <f t="array" ref="C419">_xlfn.IFS(medical_exam[[#This Row],[BMI]]&lt;18.5, "Underweight ", medical_exam[[#This Row],[BMI]]&lt;24.9, "Normal Weight", medical_exam[[#This Row],[BMI]]&lt;29.9, "Overweight ", TRUE, "Obesity")</f>
        <v xml:space="preserve">Underweight </v>
      </c>
      <c r="D419">
        <v>6.33</v>
      </c>
      <c r="E419" t="str" cm="1">
        <f t="array" ref="E419">_xlfn.IFS(medical_exam[[#This Row],[HBA1C]]&lt;5.7, "Normal", medical_exam[[#This Row],[HBA1C]]&lt;6.4, "Prediabetes ", TRUE, "Diabetes")</f>
        <v xml:space="preserve">Prediabetes </v>
      </c>
      <c r="F419" s="6" t="s">
        <v>2379</v>
      </c>
      <c r="G419" t="s">
        <v>2379</v>
      </c>
      <c r="H419" t="s">
        <v>2379</v>
      </c>
      <c r="I419">
        <v>1</v>
      </c>
      <c r="J419" t="s">
        <v>2381</v>
      </c>
    </row>
    <row r="420" spans="1:10" x14ac:dyDescent="0.3">
      <c r="A420" t="s">
        <v>1952</v>
      </c>
      <c r="B420">
        <v>29.64</v>
      </c>
      <c r="C420" t="str" cm="1">
        <f t="array" ref="C420">_xlfn.IFS(medical_exam[[#This Row],[BMI]]&lt;18.5, "Underweight ", medical_exam[[#This Row],[BMI]]&lt;24.9, "Normal Weight", medical_exam[[#This Row],[BMI]]&lt;29.9, "Overweight ", TRUE, "Obesity")</f>
        <v xml:space="preserve">Overweight </v>
      </c>
      <c r="D420">
        <v>4.28</v>
      </c>
      <c r="E420" t="str" cm="1">
        <f t="array" ref="E420">_xlfn.IFS(medical_exam[[#This Row],[HBA1C]]&lt;5.7, "Normal", medical_exam[[#This Row],[HBA1C]]&lt;6.4, "Prediabetes ", TRUE, "Diabetes")</f>
        <v>Normal</v>
      </c>
      <c r="F420" s="6" t="s">
        <v>2381</v>
      </c>
      <c r="G420" t="s">
        <v>2379</v>
      </c>
      <c r="H420" t="s">
        <v>2379</v>
      </c>
      <c r="I420">
        <v>0</v>
      </c>
      <c r="J420" t="s">
        <v>2379</v>
      </c>
    </row>
    <row r="421" spans="1:10" x14ac:dyDescent="0.3">
      <c r="A421" t="s">
        <v>1951</v>
      </c>
      <c r="B421">
        <v>25.3</v>
      </c>
      <c r="C421" t="str" cm="1">
        <f t="array" ref="C421">_xlfn.IFS(medical_exam[[#This Row],[BMI]]&lt;18.5, "Underweight ", medical_exam[[#This Row],[BMI]]&lt;24.9, "Normal Weight", medical_exam[[#This Row],[BMI]]&lt;29.9, "Overweight ", TRUE, "Obesity")</f>
        <v xml:space="preserve">Overweight </v>
      </c>
      <c r="D421">
        <v>9.4700000000000006</v>
      </c>
      <c r="E421" t="str" cm="1">
        <f t="array" ref="E421">_xlfn.IFS(medical_exam[[#This Row],[HBA1C]]&lt;5.7, "Normal", medical_exam[[#This Row],[HBA1C]]&lt;6.4, "Prediabetes ", TRUE, "Diabetes")</f>
        <v>Diabetes</v>
      </c>
      <c r="F421" s="6" t="s">
        <v>2381</v>
      </c>
      <c r="G421" t="s">
        <v>2379</v>
      </c>
      <c r="H421" t="s">
        <v>2379</v>
      </c>
      <c r="I421">
        <v>2</v>
      </c>
      <c r="J421" t="s">
        <v>2381</v>
      </c>
    </row>
    <row r="422" spans="1:10" x14ac:dyDescent="0.3">
      <c r="A422" t="s">
        <v>1950</v>
      </c>
      <c r="B422">
        <v>27.6</v>
      </c>
      <c r="C422" t="str" cm="1">
        <f t="array" ref="C422">_xlfn.IFS(medical_exam[[#This Row],[BMI]]&lt;18.5, "Underweight ", medical_exam[[#This Row],[BMI]]&lt;24.9, "Normal Weight", medical_exam[[#This Row],[BMI]]&lt;29.9, "Overweight ", TRUE, "Obesity")</f>
        <v xml:space="preserve">Overweight </v>
      </c>
      <c r="D422">
        <v>4.8499999999999996</v>
      </c>
      <c r="E422" t="str" cm="1">
        <f t="array" ref="E422">_xlfn.IFS(medical_exam[[#This Row],[HBA1C]]&lt;5.7, "Normal", medical_exam[[#This Row],[HBA1C]]&lt;6.4, "Prediabetes ", TRUE, "Diabetes")</f>
        <v>Normal</v>
      </c>
      <c r="F422" s="6" t="s">
        <v>2381</v>
      </c>
      <c r="G422" t="s">
        <v>2379</v>
      </c>
      <c r="H422" t="s">
        <v>2379</v>
      </c>
      <c r="I422">
        <v>0</v>
      </c>
      <c r="J422" t="s">
        <v>2379</v>
      </c>
    </row>
    <row r="423" spans="1:10" x14ac:dyDescent="0.3">
      <c r="A423" t="s">
        <v>1949</v>
      </c>
      <c r="B423">
        <v>27.645</v>
      </c>
      <c r="C423" t="str" cm="1">
        <f t="array" ref="C423">_xlfn.IFS(medical_exam[[#This Row],[BMI]]&lt;18.5, "Underweight ", medical_exam[[#This Row],[BMI]]&lt;24.9, "Normal Weight", medical_exam[[#This Row],[BMI]]&lt;29.9, "Overweight ", TRUE, "Obesity")</f>
        <v xml:space="preserve">Overweight </v>
      </c>
      <c r="D423">
        <v>11.03</v>
      </c>
      <c r="E423" t="str" cm="1">
        <f t="array" ref="E423">_xlfn.IFS(medical_exam[[#This Row],[HBA1C]]&lt;5.7, "Normal", medical_exam[[#This Row],[HBA1C]]&lt;6.4, "Prediabetes ", TRUE, "Diabetes")</f>
        <v>Diabetes</v>
      </c>
      <c r="F423" s="6" t="s">
        <v>2381</v>
      </c>
      <c r="G423" t="s">
        <v>2379</v>
      </c>
      <c r="H423" t="s">
        <v>2379</v>
      </c>
      <c r="I423">
        <v>1</v>
      </c>
      <c r="J423" t="s">
        <v>2381</v>
      </c>
    </row>
    <row r="424" spans="1:10" x14ac:dyDescent="0.3">
      <c r="A424" t="s">
        <v>1948</v>
      </c>
      <c r="B424">
        <v>27.6</v>
      </c>
      <c r="C424" t="str" cm="1">
        <f t="array" ref="C424">_xlfn.IFS(medical_exam[[#This Row],[BMI]]&lt;18.5, "Underweight ", medical_exam[[#This Row],[BMI]]&lt;24.9, "Normal Weight", medical_exam[[#This Row],[BMI]]&lt;29.9, "Overweight ", TRUE, "Obesity")</f>
        <v xml:space="preserve">Overweight </v>
      </c>
      <c r="D424">
        <v>5.22</v>
      </c>
      <c r="E424" t="str" cm="1">
        <f t="array" ref="E424">_xlfn.IFS(medical_exam[[#This Row],[HBA1C]]&lt;5.7, "Normal", medical_exam[[#This Row],[HBA1C]]&lt;6.4, "Prediabetes ", TRUE, "Diabetes")</f>
        <v>Normal</v>
      </c>
      <c r="F424" s="6" t="s">
        <v>2379</v>
      </c>
      <c r="G424" t="s">
        <v>2379</v>
      </c>
      <c r="H424" t="s">
        <v>2379</v>
      </c>
      <c r="I424">
        <v>2</v>
      </c>
      <c r="J424" t="s">
        <v>2381</v>
      </c>
    </row>
    <row r="425" spans="1:10" x14ac:dyDescent="0.3">
      <c r="A425" t="s">
        <v>1947</v>
      </c>
      <c r="B425">
        <v>25.08</v>
      </c>
      <c r="C425" t="str" cm="1">
        <f t="array" ref="C425">_xlfn.IFS(medical_exam[[#This Row],[BMI]]&lt;18.5, "Underweight ", medical_exam[[#This Row],[BMI]]&lt;24.9, "Normal Weight", medical_exam[[#This Row],[BMI]]&lt;29.9, "Overweight ", TRUE, "Obesity")</f>
        <v xml:space="preserve">Overweight </v>
      </c>
      <c r="D425">
        <v>9.52</v>
      </c>
      <c r="E425" t="str" cm="1">
        <f t="array" ref="E425">_xlfn.IFS(medical_exam[[#This Row],[HBA1C]]&lt;5.7, "Normal", medical_exam[[#This Row],[HBA1C]]&lt;6.4, "Prediabetes ", TRUE, "Diabetes")</f>
        <v>Diabetes</v>
      </c>
      <c r="F425" s="6" t="s">
        <v>2381</v>
      </c>
      <c r="G425" t="s">
        <v>2379</v>
      </c>
      <c r="H425" t="s">
        <v>2379</v>
      </c>
      <c r="I425">
        <v>2</v>
      </c>
      <c r="J425" t="s">
        <v>2379</v>
      </c>
    </row>
    <row r="426" spans="1:10" x14ac:dyDescent="0.3">
      <c r="A426" t="s">
        <v>1946</v>
      </c>
      <c r="B426">
        <v>30.02</v>
      </c>
      <c r="C426" t="str" cm="1">
        <f t="array" ref="C426">_xlfn.IFS(medical_exam[[#This Row],[BMI]]&lt;18.5, "Underweight ", medical_exam[[#This Row],[BMI]]&lt;24.9, "Normal Weight", medical_exam[[#This Row],[BMI]]&lt;29.9, "Overweight ", TRUE, "Obesity")</f>
        <v>Obesity</v>
      </c>
      <c r="D426">
        <v>11.09</v>
      </c>
      <c r="E426" t="str" cm="1">
        <f t="array" ref="E426">_xlfn.IFS(medical_exam[[#This Row],[HBA1C]]&lt;5.7, "Normal", medical_exam[[#This Row],[HBA1C]]&lt;6.4, "Prediabetes ", TRUE, "Diabetes")</f>
        <v>Diabetes</v>
      </c>
      <c r="F426" s="6" t="s">
        <v>2379</v>
      </c>
      <c r="G426" t="s">
        <v>2379</v>
      </c>
      <c r="H426" t="s">
        <v>2379</v>
      </c>
      <c r="I426">
        <v>0</v>
      </c>
      <c r="J426" t="s">
        <v>2379</v>
      </c>
    </row>
    <row r="427" spans="1:10" x14ac:dyDescent="0.3">
      <c r="A427" t="s">
        <v>1945</v>
      </c>
      <c r="B427">
        <v>27.36</v>
      </c>
      <c r="C427" t="str" cm="1">
        <f t="array" ref="C427">_xlfn.IFS(medical_exam[[#This Row],[BMI]]&lt;18.5, "Underweight ", medical_exam[[#This Row],[BMI]]&lt;24.9, "Normal Weight", medical_exam[[#This Row],[BMI]]&lt;29.9, "Overweight ", TRUE, "Obesity")</f>
        <v xml:space="preserve">Overweight </v>
      </c>
      <c r="D427">
        <v>9.4499999999999993</v>
      </c>
      <c r="E427" t="str" cm="1">
        <f t="array" ref="E427">_xlfn.IFS(medical_exam[[#This Row],[HBA1C]]&lt;5.7, "Normal", medical_exam[[#This Row],[HBA1C]]&lt;6.4, "Prediabetes ", TRUE, "Diabetes")</f>
        <v>Diabetes</v>
      </c>
      <c r="F427" s="6" t="s">
        <v>2381</v>
      </c>
      <c r="G427" t="s">
        <v>2379</v>
      </c>
      <c r="H427" t="s">
        <v>2379</v>
      </c>
      <c r="I427">
        <v>2</v>
      </c>
      <c r="J427" t="s">
        <v>2381</v>
      </c>
    </row>
    <row r="428" spans="1:10" x14ac:dyDescent="0.3">
      <c r="A428" t="s">
        <v>1944</v>
      </c>
      <c r="B428">
        <v>22.2</v>
      </c>
      <c r="C428" t="str" cm="1">
        <f t="array" ref="C428">_xlfn.IFS(medical_exam[[#This Row],[BMI]]&lt;18.5, "Underweight ", medical_exam[[#This Row],[BMI]]&lt;24.9, "Normal Weight", medical_exam[[#This Row],[BMI]]&lt;29.9, "Overweight ", TRUE, "Obesity")</f>
        <v>Normal Weight</v>
      </c>
      <c r="D428">
        <v>5.51</v>
      </c>
      <c r="E428" t="str" cm="1">
        <f t="array" ref="E428">_xlfn.IFS(medical_exam[[#This Row],[HBA1C]]&lt;5.7, "Normal", medical_exam[[#This Row],[HBA1C]]&lt;6.4, "Prediabetes ", TRUE, "Diabetes")</f>
        <v>Normal</v>
      </c>
      <c r="F428" s="6" t="s">
        <v>2379</v>
      </c>
      <c r="G428" t="s">
        <v>2379</v>
      </c>
      <c r="H428" t="s">
        <v>2379</v>
      </c>
      <c r="I428">
        <v>0</v>
      </c>
      <c r="J428" t="s">
        <v>2381</v>
      </c>
    </row>
    <row r="429" spans="1:10" x14ac:dyDescent="0.3">
      <c r="A429" t="s">
        <v>1943</v>
      </c>
      <c r="B429">
        <v>25.71</v>
      </c>
      <c r="C429" t="str" cm="1">
        <f t="array" ref="C429">_xlfn.IFS(medical_exam[[#This Row],[BMI]]&lt;18.5, "Underweight ", medical_exam[[#This Row],[BMI]]&lt;24.9, "Normal Weight", medical_exam[[#This Row],[BMI]]&lt;29.9, "Overweight ", TRUE, "Obesity")</f>
        <v xml:space="preserve">Overweight </v>
      </c>
      <c r="D429">
        <v>4.18</v>
      </c>
      <c r="E429" t="str" cm="1">
        <f t="array" ref="E429">_xlfn.IFS(medical_exam[[#This Row],[HBA1C]]&lt;5.7, "Normal", medical_exam[[#This Row],[HBA1C]]&lt;6.4, "Prediabetes ", TRUE, "Diabetes")</f>
        <v>Normal</v>
      </c>
      <c r="F429" s="6" t="s">
        <v>2379</v>
      </c>
      <c r="G429" t="s">
        <v>2380</v>
      </c>
      <c r="H429" t="s">
        <v>2379</v>
      </c>
      <c r="I429">
        <v>1</v>
      </c>
      <c r="J429" t="s">
        <v>2381</v>
      </c>
    </row>
    <row r="430" spans="1:10" x14ac:dyDescent="0.3">
      <c r="A430" t="s">
        <v>1942</v>
      </c>
      <c r="B430">
        <v>41.91</v>
      </c>
      <c r="C430" t="str" cm="1">
        <f t="array" ref="C430">_xlfn.IFS(medical_exam[[#This Row],[BMI]]&lt;18.5, "Underweight ", medical_exam[[#This Row],[BMI]]&lt;24.9, "Normal Weight", medical_exam[[#This Row],[BMI]]&lt;29.9, "Overweight ", TRUE, "Obesity")</f>
        <v>Obesity</v>
      </c>
      <c r="D430">
        <v>5.98</v>
      </c>
      <c r="E430" t="str" cm="1">
        <f t="array" ref="E430">_xlfn.IFS(medical_exam[[#This Row],[HBA1C]]&lt;5.7, "Normal", medical_exam[[#This Row],[HBA1C]]&lt;6.4, "Prediabetes ", TRUE, "Diabetes")</f>
        <v xml:space="preserve">Prediabetes </v>
      </c>
      <c r="F430" s="6" t="s">
        <v>2381</v>
      </c>
      <c r="G430" t="s">
        <v>2379</v>
      </c>
      <c r="H430" t="s">
        <v>2379</v>
      </c>
      <c r="I430">
        <v>1</v>
      </c>
      <c r="J430" t="s">
        <v>2379</v>
      </c>
    </row>
    <row r="431" spans="1:10" x14ac:dyDescent="0.3">
      <c r="A431" t="s">
        <v>1941</v>
      </c>
      <c r="B431">
        <v>25.85</v>
      </c>
      <c r="C431" t="str" cm="1">
        <f t="array" ref="C431">_xlfn.IFS(medical_exam[[#This Row],[BMI]]&lt;18.5, "Underweight ", medical_exam[[#This Row],[BMI]]&lt;24.9, "Normal Weight", medical_exam[[#This Row],[BMI]]&lt;29.9, "Overweight ", TRUE, "Obesity")</f>
        <v xml:space="preserve">Overweight </v>
      </c>
      <c r="D431">
        <v>10.16</v>
      </c>
      <c r="E431" t="str" cm="1">
        <f t="array" ref="E431">_xlfn.IFS(medical_exam[[#This Row],[HBA1C]]&lt;5.7, "Normal", medical_exam[[#This Row],[HBA1C]]&lt;6.4, "Prediabetes ", TRUE, "Diabetes")</f>
        <v>Diabetes</v>
      </c>
      <c r="F431" s="6" t="s">
        <v>2379</v>
      </c>
      <c r="G431" t="s">
        <v>2379</v>
      </c>
      <c r="H431" t="s">
        <v>2379</v>
      </c>
      <c r="I431">
        <v>0</v>
      </c>
      <c r="J431" t="s">
        <v>2381</v>
      </c>
    </row>
    <row r="432" spans="1:10" x14ac:dyDescent="0.3">
      <c r="A432" t="s">
        <v>1940</v>
      </c>
      <c r="B432">
        <v>23.844999999999999</v>
      </c>
      <c r="C432" t="str" cm="1">
        <f t="array" ref="C432">_xlfn.IFS(medical_exam[[#This Row],[BMI]]&lt;18.5, "Underweight ", medical_exam[[#This Row],[BMI]]&lt;24.9, "Normal Weight", medical_exam[[#This Row],[BMI]]&lt;29.9, "Overweight ", TRUE, "Obesity")</f>
        <v>Normal Weight</v>
      </c>
      <c r="D432">
        <v>11.71</v>
      </c>
      <c r="E432" t="str" cm="1">
        <f t="array" ref="E432">_xlfn.IFS(medical_exam[[#This Row],[HBA1C]]&lt;5.7, "Normal", medical_exam[[#This Row],[HBA1C]]&lt;6.4, "Prediabetes ", TRUE, "Diabetes")</f>
        <v>Diabetes</v>
      </c>
      <c r="F432" s="6" t="s">
        <v>2379</v>
      </c>
      <c r="G432" t="s">
        <v>2379</v>
      </c>
      <c r="H432" t="s">
        <v>2379</v>
      </c>
      <c r="I432">
        <v>2</v>
      </c>
      <c r="J432" t="s">
        <v>2381</v>
      </c>
    </row>
    <row r="433" spans="1:10" x14ac:dyDescent="0.3">
      <c r="A433" t="s">
        <v>1939</v>
      </c>
      <c r="B433">
        <v>30.59</v>
      </c>
      <c r="C433" t="str" cm="1">
        <f t="array" ref="C433">_xlfn.IFS(medical_exam[[#This Row],[BMI]]&lt;18.5, "Underweight ", medical_exam[[#This Row],[BMI]]&lt;24.9, "Normal Weight", medical_exam[[#This Row],[BMI]]&lt;29.9, "Overweight ", TRUE, "Obesity")</f>
        <v>Obesity</v>
      </c>
      <c r="D433">
        <v>5.23</v>
      </c>
      <c r="E433" t="str" cm="1">
        <f t="array" ref="E433">_xlfn.IFS(medical_exam[[#This Row],[HBA1C]]&lt;5.7, "Normal", medical_exam[[#This Row],[HBA1C]]&lt;6.4, "Prediabetes ", TRUE, "Diabetes")</f>
        <v>Normal</v>
      </c>
      <c r="F433" s="6" t="s">
        <v>2379</v>
      </c>
      <c r="G433" t="s">
        <v>2379</v>
      </c>
      <c r="H433" t="s">
        <v>2381</v>
      </c>
      <c r="I433">
        <v>1</v>
      </c>
      <c r="J433" t="s">
        <v>2379</v>
      </c>
    </row>
    <row r="434" spans="1:10" x14ac:dyDescent="0.3">
      <c r="A434" t="s">
        <v>1938</v>
      </c>
      <c r="B434">
        <v>24.795000000000002</v>
      </c>
      <c r="C434" t="str" cm="1">
        <f t="array" ref="C434">_xlfn.IFS(medical_exam[[#This Row],[BMI]]&lt;18.5, "Underweight ", medical_exam[[#This Row],[BMI]]&lt;24.9, "Normal Weight", medical_exam[[#This Row],[BMI]]&lt;29.9, "Overweight ", TRUE, "Obesity")</f>
        <v>Normal Weight</v>
      </c>
      <c r="D434">
        <v>6.85</v>
      </c>
      <c r="E434" t="str" cm="1">
        <f t="array" ref="E434">_xlfn.IFS(medical_exam[[#This Row],[HBA1C]]&lt;5.7, "Normal", medical_exam[[#This Row],[HBA1C]]&lt;6.4, "Prediabetes ", TRUE, "Diabetes")</f>
        <v>Diabetes</v>
      </c>
      <c r="F434" s="6" t="s">
        <v>2379</v>
      </c>
      <c r="G434" t="s">
        <v>2379</v>
      </c>
      <c r="H434" t="s">
        <v>2379</v>
      </c>
      <c r="I434">
        <v>0</v>
      </c>
      <c r="J434" t="s">
        <v>2381</v>
      </c>
    </row>
    <row r="435" spans="1:10" x14ac:dyDescent="0.3">
      <c r="A435" t="s">
        <v>1937</v>
      </c>
      <c r="B435">
        <v>24.13</v>
      </c>
      <c r="C435" t="str" cm="1">
        <f t="array" ref="C435">_xlfn.IFS(medical_exam[[#This Row],[BMI]]&lt;18.5, "Underweight ", medical_exam[[#This Row],[BMI]]&lt;24.9, "Normal Weight", medical_exam[[#This Row],[BMI]]&lt;29.9, "Overweight ", TRUE, "Obesity")</f>
        <v>Normal Weight</v>
      </c>
      <c r="D435">
        <v>7.05</v>
      </c>
      <c r="E435" t="str" cm="1">
        <f t="array" ref="E435">_xlfn.IFS(medical_exam[[#This Row],[HBA1C]]&lt;5.7, "Normal", medical_exam[[#This Row],[HBA1C]]&lt;6.4, "Prediabetes ", TRUE, "Diabetes")</f>
        <v>Diabetes</v>
      </c>
      <c r="F435" s="6" t="s">
        <v>2381</v>
      </c>
      <c r="G435" t="s">
        <v>2379</v>
      </c>
      <c r="H435" t="s">
        <v>2379</v>
      </c>
      <c r="I435">
        <v>2</v>
      </c>
      <c r="J435" t="s">
        <v>2381</v>
      </c>
    </row>
    <row r="436" spans="1:10" x14ac:dyDescent="0.3">
      <c r="A436" t="s">
        <v>1936</v>
      </c>
      <c r="B436">
        <v>25.84</v>
      </c>
      <c r="C436" t="str" cm="1">
        <f t="array" ref="C436">_xlfn.IFS(medical_exam[[#This Row],[BMI]]&lt;18.5, "Underweight ", medical_exam[[#This Row],[BMI]]&lt;24.9, "Normal Weight", medical_exam[[#This Row],[BMI]]&lt;29.9, "Overweight ", TRUE, "Obesity")</f>
        <v xml:space="preserve">Overweight </v>
      </c>
      <c r="D436">
        <v>11.64</v>
      </c>
      <c r="E436" t="str" cm="1">
        <f t="array" ref="E436">_xlfn.IFS(medical_exam[[#This Row],[HBA1C]]&lt;5.7, "Normal", medical_exam[[#This Row],[HBA1C]]&lt;6.4, "Prediabetes ", TRUE, "Diabetes")</f>
        <v>Diabetes</v>
      </c>
      <c r="F436" s="6" t="s">
        <v>2379</v>
      </c>
      <c r="G436" t="s">
        <v>2379</v>
      </c>
      <c r="H436" t="s">
        <v>2379</v>
      </c>
      <c r="I436">
        <v>2</v>
      </c>
      <c r="J436" t="s">
        <v>2381</v>
      </c>
    </row>
    <row r="437" spans="1:10" x14ac:dyDescent="0.3">
      <c r="A437" t="s">
        <v>1935</v>
      </c>
      <c r="B437">
        <v>28</v>
      </c>
      <c r="C437" t="str" cm="1">
        <f t="array" ref="C437">_xlfn.IFS(medical_exam[[#This Row],[BMI]]&lt;18.5, "Underweight ", medical_exam[[#This Row],[BMI]]&lt;24.9, "Normal Weight", medical_exam[[#This Row],[BMI]]&lt;29.9, "Overweight ", TRUE, "Obesity")</f>
        <v xml:space="preserve">Overweight </v>
      </c>
      <c r="D437">
        <v>10.52</v>
      </c>
      <c r="E437" t="str" cm="1">
        <f t="array" ref="E437">_xlfn.IFS(medical_exam[[#This Row],[HBA1C]]&lt;5.7, "Normal", medical_exam[[#This Row],[HBA1C]]&lt;6.4, "Prediabetes ", TRUE, "Diabetes")</f>
        <v>Diabetes</v>
      </c>
      <c r="F437" s="6" t="s">
        <v>2379</v>
      </c>
      <c r="G437" t="s">
        <v>2379</v>
      </c>
      <c r="H437" t="s">
        <v>2379</v>
      </c>
      <c r="I437">
        <v>0</v>
      </c>
      <c r="J437" t="s">
        <v>2381</v>
      </c>
    </row>
    <row r="438" spans="1:10" x14ac:dyDescent="0.3">
      <c r="A438" t="s">
        <v>1934</v>
      </c>
      <c r="B438">
        <v>34.1</v>
      </c>
      <c r="C438" t="str" cm="1">
        <f t="array" ref="C438">_xlfn.IFS(medical_exam[[#This Row],[BMI]]&lt;18.5, "Underweight ", medical_exam[[#This Row],[BMI]]&lt;24.9, "Normal Weight", medical_exam[[#This Row],[BMI]]&lt;29.9, "Overweight ", TRUE, "Obesity")</f>
        <v>Obesity</v>
      </c>
      <c r="D438">
        <v>4.01</v>
      </c>
      <c r="E438" t="str" cm="1">
        <f t="array" ref="E438">_xlfn.IFS(medical_exam[[#This Row],[HBA1C]]&lt;5.7, "Normal", medical_exam[[#This Row],[HBA1C]]&lt;6.4, "Prediabetes ", TRUE, "Diabetes")</f>
        <v>Normal</v>
      </c>
      <c r="F438" s="6" t="s">
        <v>2381</v>
      </c>
      <c r="G438" t="s">
        <v>2379</v>
      </c>
      <c r="H438" t="s">
        <v>2381</v>
      </c>
      <c r="I438">
        <v>1</v>
      </c>
      <c r="J438" t="s">
        <v>2379</v>
      </c>
    </row>
    <row r="439" spans="1:10" x14ac:dyDescent="0.3">
      <c r="A439" t="s">
        <v>1933</v>
      </c>
      <c r="B439">
        <v>26.125</v>
      </c>
      <c r="C439" t="str" cm="1">
        <f t="array" ref="C439">_xlfn.IFS(medical_exam[[#This Row],[BMI]]&lt;18.5, "Underweight ", medical_exam[[#This Row],[BMI]]&lt;24.9, "Normal Weight", medical_exam[[#This Row],[BMI]]&lt;29.9, "Overweight ", TRUE, "Obesity")</f>
        <v xml:space="preserve">Overweight </v>
      </c>
      <c r="D439">
        <v>8.56</v>
      </c>
      <c r="E439" t="str" cm="1">
        <f t="array" ref="E439">_xlfn.IFS(medical_exam[[#This Row],[HBA1C]]&lt;5.7, "Normal", medical_exam[[#This Row],[HBA1C]]&lt;6.4, "Prediabetes ", TRUE, "Diabetes")</f>
        <v>Diabetes</v>
      </c>
      <c r="F439" s="6" t="s">
        <v>2381</v>
      </c>
      <c r="G439" t="s">
        <v>2379</v>
      </c>
      <c r="H439" t="s">
        <v>2379</v>
      </c>
      <c r="I439">
        <v>1</v>
      </c>
      <c r="J439" t="s">
        <v>2381</v>
      </c>
    </row>
    <row r="440" spans="1:10" x14ac:dyDescent="0.3">
      <c r="A440" t="s">
        <v>1932</v>
      </c>
      <c r="B440">
        <v>25.6</v>
      </c>
      <c r="C440" t="str" cm="1">
        <f t="array" ref="C440">_xlfn.IFS(medical_exam[[#This Row],[BMI]]&lt;18.5, "Underweight ", medical_exam[[#This Row],[BMI]]&lt;24.9, "Normal Weight", medical_exam[[#This Row],[BMI]]&lt;29.9, "Overweight ", TRUE, "Obesity")</f>
        <v xml:space="preserve">Overweight </v>
      </c>
      <c r="D440">
        <v>10.5</v>
      </c>
      <c r="E440" t="str" cm="1">
        <f t="array" ref="E440">_xlfn.IFS(medical_exam[[#This Row],[HBA1C]]&lt;5.7, "Normal", medical_exam[[#This Row],[HBA1C]]&lt;6.4, "Prediabetes ", TRUE, "Diabetes")</f>
        <v>Diabetes</v>
      </c>
      <c r="F440" s="6" t="s">
        <v>2379</v>
      </c>
      <c r="G440" t="s">
        <v>2379</v>
      </c>
      <c r="H440" t="s">
        <v>2379</v>
      </c>
      <c r="I440">
        <v>2</v>
      </c>
      <c r="J440" t="s">
        <v>2381</v>
      </c>
    </row>
    <row r="441" spans="1:10" x14ac:dyDescent="0.3">
      <c r="A441" t="s">
        <v>1931</v>
      </c>
      <c r="B441">
        <v>24.32</v>
      </c>
      <c r="C441" t="str" cm="1">
        <f t="array" ref="C441">_xlfn.IFS(medical_exam[[#This Row],[BMI]]&lt;18.5, "Underweight ", medical_exam[[#This Row],[BMI]]&lt;24.9, "Normal Weight", medical_exam[[#This Row],[BMI]]&lt;29.9, "Overweight ", TRUE, "Obesity")</f>
        <v>Normal Weight</v>
      </c>
      <c r="D441">
        <v>6.39</v>
      </c>
      <c r="E441" t="str" cm="1">
        <f t="array" ref="E441">_xlfn.IFS(medical_exam[[#This Row],[HBA1C]]&lt;5.7, "Normal", medical_exam[[#This Row],[HBA1C]]&lt;6.4, "Prediabetes ", TRUE, "Diabetes")</f>
        <v xml:space="preserve">Prediabetes </v>
      </c>
      <c r="F441" s="6" t="s">
        <v>2379</v>
      </c>
      <c r="G441" t="s">
        <v>2379</v>
      </c>
      <c r="H441" t="s">
        <v>2379</v>
      </c>
      <c r="I441">
        <v>0</v>
      </c>
      <c r="J441" t="s">
        <v>2379</v>
      </c>
    </row>
    <row r="442" spans="1:10" x14ac:dyDescent="0.3">
      <c r="A442" t="s">
        <v>1930</v>
      </c>
      <c r="B442">
        <v>22.88</v>
      </c>
      <c r="C442" t="str" cm="1">
        <f t="array" ref="C442">_xlfn.IFS(medical_exam[[#This Row],[BMI]]&lt;18.5, "Underweight ", medical_exam[[#This Row],[BMI]]&lt;24.9, "Normal Weight", medical_exam[[#This Row],[BMI]]&lt;29.9, "Overweight ", TRUE, "Obesity")</f>
        <v>Normal Weight</v>
      </c>
      <c r="D442">
        <v>5.71</v>
      </c>
      <c r="E442" t="str" cm="1">
        <f t="array" ref="E442">_xlfn.IFS(medical_exam[[#This Row],[HBA1C]]&lt;5.7, "Normal", medical_exam[[#This Row],[HBA1C]]&lt;6.4, "Prediabetes ", TRUE, "Diabetes")</f>
        <v xml:space="preserve">Prediabetes </v>
      </c>
      <c r="F442" s="6" t="s">
        <v>2381</v>
      </c>
      <c r="G442" t="s">
        <v>2379</v>
      </c>
      <c r="H442" t="s">
        <v>2381</v>
      </c>
      <c r="I442">
        <v>1</v>
      </c>
      <c r="J442" t="s">
        <v>2381</v>
      </c>
    </row>
    <row r="443" spans="1:10" x14ac:dyDescent="0.3">
      <c r="A443" t="s">
        <v>1929</v>
      </c>
      <c r="B443">
        <v>24.984999999999999</v>
      </c>
      <c r="C443" t="str" cm="1">
        <f t="array" ref="C443">_xlfn.IFS(medical_exam[[#This Row],[BMI]]&lt;18.5, "Underweight ", medical_exam[[#This Row],[BMI]]&lt;24.9, "Normal Weight", medical_exam[[#This Row],[BMI]]&lt;29.9, "Overweight ", TRUE, "Obesity")</f>
        <v xml:space="preserve">Overweight </v>
      </c>
      <c r="D443">
        <v>4.43</v>
      </c>
      <c r="E443" t="str" cm="1">
        <f t="array" ref="E443">_xlfn.IFS(medical_exam[[#This Row],[HBA1C]]&lt;5.7, "Normal", medical_exam[[#This Row],[HBA1C]]&lt;6.4, "Prediabetes ", TRUE, "Diabetes")</f>
        <v>Normal</v>
      </c>
      <c r="F443" s="6" t="s">
        <v>2381</v>
      </c>
      <c r="G443" t="s">
        <v>2379</v>
      </c>
      <c r="H443" t="s">
        <v>2381</v>
      </c>
      <c r="I443">
        <v>1</v>
      </c>
      <c r="J443" t="s">
        <v>2379</v>
      </c>
    </row>
    <row r="444" spans="1:10" x14ac:dyDescent="0.3">
      <c r="A444" t="s">
        <v>1928</v>
      </c>
      <c r="B444">
        <v>33.1</v>
      </c>
      <c r="C444" t="str" cm="1">
        <f t="array" ref="C444">_xlfn.IFS(medical_exam[[#This Row],[BMI]]&lt;18.5, "Underweight ", medical_exam[[#This Row],[BMI]]&lt;24.9, "Normal Weight", medical_exam[[#This Row],[BMI]]&lt;29.9, "Overweight ", TRUE, "Obesity")</f>
        <v>Obesity</v>
      </c>
      <c r="D444">
        <v>5.52</v>
      </c>
      <c r="E444" t="str" cm="1">
        <f t="array" ref="E444">_xlfn.IFS(medical_exam[[#This Row],[HBA1C]]&lt;5.7, "Normal", medical_exam[[#This Row],[HBA1C]]&lt;6.4, "Prediabetes ", TRUE, "Diabetes")</f>
        <v>Normal</v>
      </c>
      <c r="F444" s="6" t="s">
        <v>2379</v>
      </c>
      <c r="G444" t="s">
        <v>2379</v>
      </c>
      <c r="H444" t="s">
        <v>2381</v>
      </c>
      <c r="I444">
        <v>1</v>
      </c>
      <c r="J444" t="s">
        <v>2379</v>
      </c>
    </row>
    <row r="445" spans="1:10" x14ac:dyDescent="0.3">
      <c r="A445" t="s">
        <v>1927</v>
      </c>
      <c r="B445">
        <v>27.83</v>
      </c>
      <c r="C445" t="str" cm="1">
        <f t="array" ref="C445">_xlfn.IFS(medical_exam[[#This Row],[BMI]]&lt;18.5, "Underweight ", medical_exam[[#This Row],[BMI]]&lt;24.9, "Normal Weight", medical_exam[[#This Row],[BMI]]&lt;29.9, "Overweight ", TRUE, "Obesity")</f>
        <v xml:space="preserve">Overweight </v>
      </c>
      <c r="D445">
        <v>9.1999999999999993</v>
      </c>
      <c r="E445" t="str" cm="1">
        <f t="array" ref="E445">_xlfn.IFS(medical_exam[[#This Row],[HBA1C]]&lt;5.7, "Normal", medical_exam[[#This Row],[HBA1C]]&lt;6.4, "Prediabetes ", TRUE, "Diabetes")</f>
        <v>Diabetes</v>
      </c>
      <c r="F445" s="6" t="s">
        <v>2381</v>
      </c>
      <c r="G445" t="s">
        <v>2379</v>
      </c>
      <c r="H445" t="s">
        <v>2379</v>
      </c>
      <c r="I445">
        <v>1</v>
      </c>
      <c r="J445" t="s">
        <v>2381</v>
      </c>
    </row>
    <row r="446" spans="1:10" x14ac:dyDescent="0.3">
      <c r="A446" t="s">
        <v>1926</v>
      </c>
      <c r="B446">
        <v>30.875</v>
      </c>
      <c r="C446" t="str" cm="1">
        <f t="array" ref="C446">_xlfn.IFS(medical_exam[[#This Row],[BMI]]&lt;18.5, "Underweight ", medical_exam[[#This Row],[BMI]]&lt;24.9, "Normal Weight", medical_exam[[#This Row],[BMI]]&lt;29.9, "Overweight ", TRUE, "Obesity")</f>
        <v>Obesity</v>
      </c>
      <c r="D446">
        <v>10.97</v>
      </c>
      <c r="E446" t="str" cm="1">
        <f t="array" ref="E446">_xlfn.IFS(medical_exam[[#This Row],[HBA1C]]&lt;5.7, "Normal", medical_exam[[#This Row],[HBA1C]]&lt;6.4, "Prediabetes ", TRUE, "Diabetes")</f>
        <v>Diabetes</v>
      </c>
      <c r="F446" s="6" t="s">
        <v>2381</v>
      </c>
      <c r="G446" t="s">
        <v>2379</v>
      </c>
      <c r="H446" t="s">
        <v>2379</v>
      </c>
      <c r="I446">
        <v>2</v>
      </c>
      <c r="J446" t="s">
        <v>2379</v>
      </c>
    </row>
    <row r="447" spans="1:10" x14ac:dyDescent="0.3">
      <c r="A447" t="s">
        <v>1925</v>
      </c>
      <c r="B447">
        <v>27.265000000000001</v>
      </c>
      <c r="C447" t="str" cm="1">
        <f t="array" ref="C447">_xlfn.IFS(medical_exam[[#This Row],[BMI]]&lt;18.5, "Underweight ", medical_exam[[#This Row],[BMI]]&lt;24.9, "Normal Weight", medical_exam[[#This Row],[BMI]]&lt;29.9, "Overweight ", TRUE, "Obesity")</f>
        <v xml:space="preserve">Overweight </v>
      </c>
      <c r="D447">
        <v>4.25</v>
      </c>
      <c r="E447" t="str" cm="1">
        <f t="array" ref="E447">_xlfn.IFS(medical_exam[[#This Row],[HBA1C]]&lt;5.7, "Normal", medical_exam[[#This Row],[HBA1C]]&lt;6.4, "Prediabetes ", TRUE, "Diabetes")</f>
        <v>Normal</v>
      </c>
      <c r="F447" s="6" t="s">
        <v>2379</v>
      </c>
      <c r="G447" t="s">
        <v>2379</v>
      </c>
      <c r="H447" t="s">
        <v>2381</v>
      </c>
      <c r="I447">
        <v>1</v>
      </c>
      <c r="J447" t="s">
        <v>2379</v>
      </c>
    </row>
    <row r="448" spans="1:10" x14ac:dyDescent="0.3">
      <c r="A448" t="s">
        <v>1924</v>
      </c>
      <c r="B448">
        <v>26.7</v>
      </c>
      <c r="C448" t="str" cm="1">
        <f t="array" ref="C448">_xlfn.IFS(medical_exam[[#This Row],[BMI]]&lt;18.5, "Underweight ", medical_exam[[#This Row],[BMI]]&lt;24.9, "Normal Weight", medical_exam[[#This Row],[BMI]]&lt;29.9, "Overweight ", TRUE, "Obesity")</f>
        <v xml:space="preserve">Overweight </v>
      </c>
      <c r="D448">
        <v>5.23</v>
      </c>
      <c r="E448" t="str" cm="1">
        <f t="array" ref="E448">_xlfn.IFS(medical_exam[[#This Row],[HBA1C]]&lt;5.7, "Normal", medical_exam[[#This Row],[HBA1C]]&lt;6.4, "Prediabetes ", TRUE, "Diabetes")</f>
        <v>Normal</v>
      </c>
      <c r="F448" s="6" t="s">
        <v>2379</v>
      </c>
      <c r="G448" t="s">
        <v>2379</v>
      </c>
      <c r="H448" t="s">
        <v>2381</v>
      </c>
      <c r="I448">
        <v>1</v>
      </c>
      <c r="J448" t="s">
        <v>2381</v>
      </c>
    </row>
    <row r="449" spans="1:10" x14ac:dyDescent="0.3">
      <c r="A449" t="s">
        <v>1923</v>
      </c>
      <c r="B449">
        <v>29.925000000000001</v>
      </c>
      <c r="C449" t="str" cm="1">
        <f t="array" ref="C449">_xlfn.IFS(medical_exam[[#This Row],[BMI]]&lt;18.5, "Underweight ", medical_exam[[#This Row],[BMI]]&lt;24.9, "Normal Weight", medical_exam[[#This Row],[BMI]]&lt;29.9, "Overweight ", TRUE, "Obesity")</f>
        <v>Obesity</v>
      </c>
      <c r="D449">
        <v>5.96</v>
      </c>
      <c r="E449" t="str" cm="1">
        <f t="array" ref="E449">_xlfn.IFS(medical_exam[[#This Row],[HBA1C]]&lt;5.7, "Normal", medical_exam[[#This Row],[HBA1C]]&lt;6.4, "Prediabetes ", TRUE, "Diabetes")</f>
        <v xml:space="preserve">Prediabetes </v>
      </c>
      <c r="F449" s="6" t="s">
        <v>2381</v>
      </c>
      <c r="G449" t="s">
        <v>2379</v>
      </c>
      <c r="H449" t="s">
        <v>2381</v>
      </c>
      <c r="I449">
        <v>1</v>
      </c>
      <c r="J449" t="s">
        <v>2381</v>
      </c>
    </row>
    <row r="450" spans="1:10" x14ac:dyDescent="0.3">
      <c r="A450" t="s">
        <v>1922</v>
      </c>
      <c r="B450">
        <v>19.95</v>
      </c>
      <c r="C450" t="str" cm="1">
        <f t="array" ref="C450">_xlfn.IFS(medical_exam[[#This Row],[BMI]]&lt;18.5, "Underweight ", medical_exam[[#This Row],[BMI]]&lt;24.9, "Normal Weight", medical_exam[[#This Row],[BMI]]&lt;29.9, "Overweight ", TRUE, "Obesity")</f>
        <v>Normal Weight</v>
      </c>
      <c r="D450">
        <v>4.29</v>
      </c>
      <c r="E450" t="str" cm="1">
        <f t="array" ref="E450">_xlfn.IFS(medical_exam[[#This Row],[HBA1C]]&lt;5.7, "Normal", medical_exam[[#This Row],[HBA1C]]&lt;6.4, "Prediabetes ", TRUE, "Diabetes")</f>
        <v>Normal</v>
      </c>
      <c r="F450" s="6" t="s">
        <v>2381</v>
      </c>
      <c r="G450" t="s">
        <v>2379</v>
      </c>
      <c r="H450" t="s">
        <v>2379</v>
      </c>
      <c r="I450">
        <v>2</v>
      </c>
      <c r="J450" t="s">
        <v>2381</v>
      </c>
    </row>
    <row r="451" spans="1:10" x14ac:dyDescent="0.3">
      <c r="A451" t="s">
        <v>1921</v>
      </c>
      <c r="B451">
        <v>24.225000000000001</v>
      </c>
      <c r="C451" t="str" cm="1">
        <f t="array" ref="C451">_xlfn.IFS(medical_exam[[#This Row],[BMI]]&lt;18.5, "Underweight ", medical_exam[[#This Row],[BMI]]&lt;24.9, "Normal Weight", medical_exam[[#This Row],[BMI]]&lt;29.9, "Overweight ", TRUE, "Obesity")</f>
        <v>Normal Weight</v>
      </c>
      <c r="D451">
        <v>4.09</v>
      </c>
      <c r="E451" t="str" cm="1">
        <f t="array" ref="E451">_xlfn.IFS(medical_exam[[#This Row],[HBA1C]]&lt;5.7, "Normal", medical_exam[[#This Row],[HBA1C]]&lt;6.4, "Prediabetes ", TRUE, "Diabetes")</f>
        <v>Normal</v>
      </c>
      <c r="F451" s="6" t="s">
        <v>2379</v>
      </c>
      <c r="G451" t="s">
        <v>2379</v>
      </c>
      <c r="H451" t="s">
        <v>2379</v>
      </c>
      <c r="I451">
        <v>0</v>
      </c>
      <c r="J451" t="s">
        <v>2379</v>
      </c>
    </row>
    <row r="452" spans="1:10" x14ac:dyDescent="0.3">
      <c r="A452" t="s">
        <v>1920</v>
      </c>
      <c r="B452">
        <v>28.12</v>
      </c>
      <c r="C452" t="str" cm="1">
        <f t="array" ref="C452">_xlfn.IFS(medical_exam[[#This Row],[BMI]]&lt;18.5, "Underweight ", medical_exam[[#This Row],[BMI]]&lt;24.9, "Normal Weight", medical_exam[[#This Row],[BMI]]&lt;29.9, "Overweight ", TRUE, "Obesity")</f>
        <v xml:space="preserve">Overweight </v>
      </c>
      <c r="D452">
        <v>4.88</v>
      </c>
      <c r="E452" t="str" cm="1">
        <f t="array" ref="E452">_xlfn.IFS(medical_exam[[#This Row],[HBA1C]]&lt;5.7, "Normal", medical_exam[[#This Row],[HBA1C]]&lt;6.4, "Prediabetes ", TRUE, "Diabetes")</f>
        <v>Normal</v>
      </c>
      <c r="F452" s="6" t="s">
        <v>2379</v>
      </c>
      <c r="G452" t="s">
        <v>2379</v>
      </c>
      <c r="H452" t="s">
        <v>2379</v>
      </c>
      <c r="I452">
        <v>0</v>
      </c>
      <c r="J452" t="s">
        <v>2381</v>
      </c>
    </row>
    <row r="453" spans="1:10" x14ac:dyDescent="0.3">
      <c r="A453" t="s">
        <v>1919</v>
      </c>
      <c r="B453">
        <v>23.21</v>
      </c>
      <c r="C453" t="str" cm="1">
        <f t="array" ref="C453">_xlfn.IFS(medical_exam[[#This Row],[BMI]]&lt;18.5, "Underweight ", medical_exam[[#This Row],[BMI]]&lt;24.9, "Normal Weight", medical_exam[[#This Row],[BMI]]&lt;29.9, "Overweight ", TRUE, "Obesity")</f>
        <v>Normal Weight</v>
      </c>
      <c r="D453">
        <v>6.76</v>
      </c>
      <c r="E453" t="str" cm="1">
        <f t="array" ref="E453">_xlfn.IFS(medical_exam[[#This Row],[HBA1C]]&lt;5.7, "Normal", medical_exam[[#This Row],[HBA1C]]&lt;6.4, "Prediabetes ", TRUE, "Diabetes")</f>
        <v>Diabetes</v>
      </c>
      <c r="F453" s="6" t="s">
        <v>2379</v>
      </c>
      <c r="G453" t="s">
        <v>2379</v>
      </c>
      <c r="H453" t="s">
        <v>2379</v>
      </c>
      <c r="I453">
        <v>0</v>
      </c>
      <c r="J453" t="s">
        <v>2381</v>
      </c>
    </row>
    <row r="454" spans="1:10" x14ac:dyDescent="0.3">
      <c r="A454" t="s">
        <v>1918</v>
      </c>
      <c r="B454">
        <v>23.98</v>
      </c>
      <c r="C454" t="str" cm="1">
        <f t="array" ref="C454">_xlfn.IFS(medical_exam[[#This Row],[BMI]]&lt;18.5, "Underweight ", medical_exam[[#This Row],[BMI]]&lt;24.9, "Normal Weight", medical_exam[[#This Row],[BMI]]&lt;29.9, "Overweight ", TRUE, "Obesity")</f>
        <v>Normal Weight</v>
      </c>
      <c r="D454">
        <v>10.67</v>
      </c>
      <c r="E454" t="str" cm="1">
        <f t="array" ref="E454">_xlfn.IFS(medical_exam[[#This Row],[HBA1C]]&lt;5.7, "Normal", medical_exam[[#This Row],[HBA1C]]&lt;6.4, "Prediabetes ", TRUE, "Diabetes")</f>
        <v>Diabetes</v>
      </c>
      <c r="F454" s="6" t="s">
        <v>2379</v>
      </c>
      <c r="G454" t="s">
        <v>2379</v>
      </c>
      <c r="H454" t="s">
        <v>2379</v>
      </c>
      <c r="I454">
        <v>0</v>
      </c>
      <c r="J454" t="s">
        <v>2379</v>
      </c>
    </row>
    <row r="455" spans="1:10" x14ac:dyDescent="0.3">
      <c r="A455" t="s">
        <v>1917</v>
      </c>
      <c r="B455">
        <v>30</v>
      </c>
      <c r="C455" t="str" cm="1">
        <f t="array" ref="C455">_xlfn.IFS(medical_exam[[#This Row],[BMI]]&lt;18.5, "Underweight ", medical_exam[[#This Row],[BMI]]&lt;24.9, "Normal Weight", medical_exam[[#This Row],[BMI]]&lt;29.9, "Overweight ", TRUE, "Obesity")</f>
        <v>Obesity</v>
      </c>
      <c r="D455">
        <v>6.21</v>
      </c>
      <c r="E455" t="str" cm="1">
        <f t="array" ref="E455">_xlfn.IFS(medical_exam[[#This Row],[HBA1C]]&lt;5.7, "Normal", medical_exam[[#This Row],[HBA1C]]&lt;6.4, "Prediabetes ", TRUE, "Diabetes")</f>
        <v xml:space="preserve">Prediabetes </v>
      </c>
      <c r="F455" s="6" t="s">
        <v>2379</v>
      </c>
      <c r="G455" t="s">
        <v>2379</v>
      </c>
      <c r="H455" t="s">
        <v>2379</v>
      </c>
      <c r="I455">
        <v>0</v>
      </c>
      <c r="J455" t="s">
        <v>2381</v>
      </c>
    </row>
    <row r="456" spans="1:10" x14ac:dyDescent="0.3">
      <c r="A456" t="s">
        <v>1916</v>
      </c>
      <c r="B456">
        <v>17.350000000000001</v>
      </c>
      <c r="C456" t="str" cm="1">
        <f t="array" ref="C456">_xlfn.IFS(medical_exam[[#This Row],[BMI]]&lt;18.5, "Underweight ", medical_exam[[#This Row],[BMI]]&lt;24.9, "Normal Weight", medical_exam[[#This Row],[BMI]]&lt;29.9, "Overweight ", TRUE, "Obesity")</f>
        <v xml:space="preserve">Underweight </v>
      </c>
      <c r="D456">
        <v>5.03</v>
      </c>
      <c r="E456" t="str" cm="1">
        <f t="array" ref="E456">_xlfn.IFS(medical_exam[[#This Row],[HBA1C]]&lt;5.7, "Normal", medical_exam[[#This Row],[HBA1C]]&lt;6.4, "Prediabetes ", TRUE, "Diabetes")</f>
        <v>Normal</v>
      </c>
      <c r="F456" s="6" t="s">
        <v>2381</v>
      </c>
      <c r="G456" t="s">
        <v>2379</v>
      </c>
      <c r="H456" t="s">
        <v>2379</v>
      </c>
      <c r="I456">
        <v>0</v>
      </c>
      <c r="J456" t="s">
        <v>2381</v>
      </c>
    </row>
    <row r="457" spans="1:10" x14ac:dyDescent="0.3">
      <c r="A457" t="s">
        <v>1915</v>
      </c>
      <c r="B457">
        <v>22.704999999999998</v>
      </c>
      <c r="C457" t="str" cm="1">
        <f t="array" ref="C457">_xlfn.IFS(medical_exam[[#This Row],[BMI]]&lt;18.5, "Underweight ", medical_exam[[#This Row],[BMI]]&lt;24.9, "Normal Weight", medical_exam[[#This Row],[BMI]]&lt;29.9, "Overweight ", TRUE, "Obesity")</f>
        <v>Normal Weight</v>
      </c>
      <c r="D457">
        <v>5.27</v>
      </c>
      <c r="E457" t="str" cm="1">
        <f t="array" ref="E457">_xlfn.IFS(medical_exam[[#This Row],[HBA1C]]&lt;5.7, "Normal", medical_exam[[#This Row],[HBA1C]]&lt;6.4, "Prediabetes ", TRUE, "Diabetes")</f>
        <v>Normal</v>
      </c>
      <c r="F457" s="6" t="s">
        <v>2379</v>
      </c>
      <c r="G457" t="s">
        <v>2379</v>
      </c>
      <c r="H457" t="s">
        <v>2379</v>
      </c>
      <c r="I457">
        <v>0</v>
      </c>
      <c r="J457" t="s">
        <v>2379</v>
      </c>
    </row>
    <row r="458" spans="1:10" x14ac:dyDescent="0.3">
      <c r="A458" t="s">
        <v>1914</v>
      </c>
      <c r="B458">
        <v>25.41</v>
      </c>
      <c r="C458" t="str" cm="1">
        <f t="array" ref="C458">_xlfn.IFS(medical_exam[[#This Row],[BMI]]&lt;18.5, "Underweight ", medical_exam[[#This Row],[BMI]]&lt;24.9, "Normal Weight", medical_exam[[#This Row],[BMI]]&lt;29.9, "Overweight ", TRUE, "Obesity")</f>
        <v xml:space="preserve">Overweight </v>
      </c>
      <c r="D458">
        <v>10.53</v>
      </c>
      <c r="E458" t="str" cm="1">
        <f t="array" ref="E458">_xlfn.IFS(medical_exam[[#This Row],[HBA1C]]&lt;5.7, "Normal", medical_exam[[#This Row],[HBA1C]]&lt;6.4, "Prediabetes ", TRUE, "Diabetes")</f>
        <v>Diabetes</v>
      </c>
      <c r="F458" s="6" t="s">
        <v>2381</v>
      </c>
      <c r="G458" t="s">
        <v>2379</v>
      </c>
      <c r="H458" t="s">
        <v>2379</v>
      </c>
      <c r="I458">
        <v>1</v>
      </c>
      <c r="J458" t="s">
        <v>2381</v>
      </c>
    </row>
    <row r="459" spans="1:10" x14ac:dyDescent="0.3">
      <c r="A459" t="s">
        <v>1913</v>
      </c>
      <c r="B459">
        <v>18.23</v>
      </c>
      <c r="C459" t="str" cm="1">
        <f t="array" ref="C459">_xlfn.IFS(medical_exam[[#This Row],[BMI]]&lt;18.5, "Underweight ", medical_exam[[#This Row],[BMI]]&lt;24.9, "Normal Weight", medical_exam[[#This Row],[BMI]]&lt;29.9, "Overweight ", TRUE, "Obesity")</f>
        <v xml:space="preserve">Underweight </v>
      </c>
      <c r="D459">
        <v>5.78</v>
      </c>
      <c r="E459" t="str" cm="1">
        <f t="array" ref="E459">_xlfn.IFS(medical_exam[[#This Row],[HBA1C]]&lt;5.7, "Normal", medical_exam[[#This Row],[HBA1C]]&lt;6.4, "Prediabetes ", TRUE, "Diabetes")</f>
        <v xml:space="preserve">Prediabetes </v>
      </c>
      <c r="F459" s="6" t="s">
        <v>2379</v>
      </c>
      <c r="G459" t="s">
        <v>2379</v>
      </c>
      <c r="H459" t="s">
        <v>2381</v>
      </c>
      <c r="I459">
        <v>1</v>
      </c>
      <c r="J459" t="s">
        <v>2381</v>
      </c>
    </row>
    <row r="460" spans="1:10" x14ac:dyDescent="0.3">
      <c r="A460" t="s">
        <v>1912</v>
      </c>
      <c r="B460">
        <v>24.7</v>
      </c>
      <c r="C460" t="str" cm="1">
        <f t="array" ref="C460">_xlfn.IFS(medical_exam[[#This Row],[BMI]]&lt;18.5, "Underweight ", medical_exam[[#This Row],[BMI]]&lt;24.9, "Normal Weight", medical_exam[[#This Row],[BMI]]&lt;29.9, "Overweight ", TRUE, "Obesity")</f>
        <v>Normal Weight</v>
      </c>
      <c r="D460">
        <v>4.3600000000000003</v>
      </c>
      <c r="E460" t="str" cm="1">
        <f t="array" ref="E460">_xlfn.IFS(medical_exam[[#This Row],[HBA1C]]&lt;5.7, "Normal", medical_exam[[#This Row],[HBA1C]]&lt;6.4, "Prediabetes ", TRUE, "Diabetes")</f>
        <v>Normal</v>
      </c>
      <c r="F460" s="6" t="s">
        <v>2379</v>
      </c>
      <c r="G460" t="s">
        <v>2379</v>
      </c>
      <c r="H460" t="s">
        <v>2381</v>
      </c>
      <c r="I460">
        <v>1</v>
      </c>
      <c r="J460" t="s">
        <v>2381</v>
      </c>
    </row>
    <row r="461" spans="1:10" x14ac:dyDescent="0.3">
      <c r="A461" t="s">
        <v>1911</v>
      </c>
      <c r="B461">
        <v>37.4</v>
      </c>
      <c r="C461" t="str" cm="1">
        <f t="array" ref="C461">_xlfn.IFS(medical_exam[[#This Row],[BMI]]&lt;18.5, "Underweight ", medical_exam[[#This Row],[BMI]]&lt;24.9, "Normal Weight", medical_exam[[#This Row],[BMI]]&lt;29.9, "Overweight ", TRUE, "Obesity")</f>
        <v>Obesity</v>
      </c>
      <c r="D461">
        <v>9.7200000000000006</v>
      </c>
      <c r="E461" t="str" cm="1">
        <f t="array" ref="E461">_xlfn.IFS(medical_exam[[#This Row],[HBA1C]]&lt;5.7, "Normal", medical_exam[[#This Row],[HBA1C]]&lt;6.4, "Prediabetes ", TRUE, "Diabetes")</f>
        <v>Diabetes</v>
      </c>
      <c r="F461" s="6" t="s">
        <v>2381</v>
      </c>
      <c r="G461" t="s">
        <v>2379</v>
      </c>
      <c r="H461" t="s">
        <v>2381</v>
      </c>
      <c r="I461">
        <v>1</v>
      </c>
      <c r="J461" t="s">
        <v>2379</v>
      </c>
    </row>
    <row r="462" spans="1:10" x14ac:dyDescent="0.3">
      <c r="A462" t="s">
        <v>1910</v>
      </c>
      <c r="B462">
        <v>26.885000000000002</v>
      </c>
      <c r="C462" t="str" cm="1">
        <f t="array" ref="C462">_xlfn.IFS(medical_exam[[#This Row],[BMI]]&lt;18.5, "Underweight ", medical_exam[[#This Row],[BMI]]&lt;24.9, "Normal Weight", medical_exam[[#This Row],[BMI]]&lt;29.9, "Overweight ", TRUE, "Obesity")</f>
        <v xml:space="preserve">Overweight </v>
      </c>
      <c r="D462">
        <v>5.18</v>
      </c>
      <c r="E462" t="str" cm="1">
        <f t="array" ref="E462">_xlfn.IFS(medical_exam[[#This Row],[HBA1C]]&lt;5.7, "Normal", medical_exam[[#This Row],[HBA1C]]&lt;6.4, "Prediabetes ", TRUE, "Diabetes")</f>
        <v>Normal</v>
      </c>
      <c r="F462" s="6" t="s">
        <v>2379</v>
      </c>
      <c r="G462" t="s">
        <v>2379</v>
      </c>
      <c r="H462" t="s">
        <v>2381</v>
      </c>
      <c r="I462">
        <v>1</v>
      </c>
      <c r="J462" t="s">
        <v>2381</v>
      </c>
    </row>
    <row r="463" spans="1:10" x14ac:dyDescent="0.3">
      <c r="A463" t="s">
        <v>1909</v>
      </c>
      <c r="B463">
        <v>25.27</v>
      </c>
      <c r="C463" t="str" cm="1">
        <f t="array" ref="C463">_xlfn.IFS(medical_exam[[#This Row],[BMI]]&lt;18.5, "Underweight ", medical_exam[[#This Row],[BMI]]&lt;24.9, "Normal Weight", medical_exam[[#This Row],[BMI]]&lt;29.9, "Overweight ", TRUE, "Obesity")</f>
        <v xml:space="preserve">Overweight </v>
      </c>
      <c r="D463">
        <v>5.29</v>
      </c>
      <c r="E463" t="str" cm="1">
        <f t="array" ref="E463">_xlfn.IFS(medical_exam[[#This Row],[HBA1C]]&lt;5.7, "Normal", medical_exam[[#This Row],[HBA1C]]&lt;6.4, "Prediabetes ", TRUE, "Diabetes")</f>
        <v>Normal</v>
      </c>
      <c r="F463" s="6" t="s">
        <v>2379</v>
      </c>
      <c r="G463" t="s">
        <v>2379</v>
      </c>
      <c r="H463" t="s">
        <v>2381</v>
      </c>
      <c r="I463">
        <v>1</v>
      </c>
      <c r="J463" t="s">
        <v>2381</v>
      </c>
    </row>
    <row r="464" spans="1:10" x14ac:dyDescent="0.3">
      <c r="A464" t="s">
        <v>1908</v>
      </c>
      <c r="B464">
        <v>23.655000000000001</v>
      </c>
      <c r="C464" t="str" cm="1">
        <f t="array" ref="C464">_xlfn.IFS(medical_exam[[#This Row],[BMI]]&lt;18.5, "Underweight ", medical_exam[[#This Row],[BMI]]&lt;24.9, "Normal Weight", medical_exam[[#This Row],[BMI]]&lt;29.9, "Overweight ", TRUE, "Obesity")</f>
        <v>Normal Weight</v>
      </c>
      <c r="D464">
        <v>4.8600000000000003</v>
      </c>
      <c r="E464" t="str" cm="1">
        <f t="array" ref="E464">_xlfn.IFS(medical_exam[[#This Row],[HBA1C]]&lt;5.7, "Normal", medical_exam[[#This Row],[HBA1C]]&lt;6.4, "Prediabetes ", TRUE, "Diabetes")</f>
        <v>Normal</v>
      </c>
      <c r="F464" s="6" t="s">
        <v>2381</v>
      </c>
      <c r="G464" t="s">
        <v>2379</v>
      </c>
      <c r="H464" t="s">
        <v>2379</v>
      </c>
      <c r="I464">
        <v>0</v>
      </c>
      <c r="J464" t="s">
        <v>2381</v>
      </c>
    </row>
    <row r="465" spans="1:10" x14ac:dyDescent="0.3">
      <c r="A465" t="s">
        <v>1907</v>
      </c>
      <c r="B465">
        <v>55.05</v>
      </c>
      <c r="C465" t="str" cm="1">
        <f t="array" ref="C465">_xlfn.IFS(medical_exam[[#This Row],[BMI]]&lt;18.5, "Underweight ", medical_exam[[#This Row],[BMI]]&lt;24.9, "Normal Weight", medical_exam[[#This Row],[BMI]]&lt;29.9, "Overweight ", TRUE, "Obesity")</f>
        <v>Obesity</v>
      </c>
      <c r="D465">
        <v>7.66</v>
      </c>
      <c r="E465" t="str" cm="1">
        <f t="array" ref="E465">_xlfn.IFS(medical_exam[[#This Row],[HBA1C]]&lt;5.7, "Normal", medical_exam[[#This Row],[HBA1C]]&lt;6.4, "Prediabetes ", TRUE, "Diabetes")</f>
        <v>Diabetes</v>
      </c>
      <c r="F465" s="6" t="s">
        <v>2379</v>
      </c>
      <c r="G465" t="s">
        <v>2379</v>
      </c>
      <c r="H465" t="s">
        <v>2379</v>
      </c>
      <c r="I465">
        <v>0</v>
      </c>
      <c r="J465" t="s">
        <v>2379</v>
      </c>
    </row>
    <row r="466" spans="1:10" x14ac:dyDescent="0.3">
      <c r="A466" t="s">
        <v>1906</v>
      </c>
      <c r="B466">
        <v>24.89</v>
      </c>
      <c r="C466" t="str" cm="1">
        <f t="array" ref="C466">_xlfn.IFS(medical_exam[[#This Row],[BMI]]&lt;18.5, "Underweight ", medical_exam[[#This Row],[BMI]]&lt;24.9, "Normal Weight", medical_exam[[#This Row],[BMI]]&lt;29.9, "Overweight ", TRUE, "Obesity")</f>
        <v>Normal Weight</v>
      </c>
      <c r="D466">
        <v>6.1</v>
      </c>
      <c r="E466" t="str" cm="1">
        <f t="array" ref="E466">_xlfn.IFS(medical_exam[[#This Row],[HBA1C]]&lt;5.7, "Normal", medical_exam[[#This Row],[HBA1C]]&lt;6.4, "Prediabetes ", TRUE, "Diabetes")</f>
        <v xml:space="preserve">Prediabetes </v>
      </c>
      <c r="F466" s="6" t="s">
        <v>2381</v>
      </c>
      <c r="G466" t="s">
        <v>2379</v>
      </c>
      <c r="H466" t="s">
        <v>2381</v>
      </c>
      <c r="I466">
        <v>1</v>
      </c>
      <c r="J466" t="s">
        <v>2381</v>
      </c>
    </row>
    <row r="467" spans="1:10" x14ac:dyDescent="0.3">
      <c r="A467" t="s">
        <v>1905</v>
      </c>
      <c r="B467">
        <v>18.715</v>
      </c>
      <c r="C467" t="str" cm="1">
        <f t="array" ref="C467">_xlfn.IFS(medical_exam[[#This Row],[BMI]]&lt;18.5, "Underweight ", medical_exam[[#This Row],[BMI]]&lt;24.9, "Normal Weight", medical_exam[[#This Row],[BMI]]&lt;29.9, "Overweight ", TRUE, "Obesity")</f>
        <v>Normal Weight</v>
      </c>
      <c r="D467">
        <v>4.4400000000000004</v>
      </c>
      <c r="E467" t="str" cm="1">
        <f t="array" ref="E467">_xlfn.IFS(medical_exam[[#This Row],[HBA1C]]&lt;5.7, "Normal", medical_exam[[#This Row],[HBA1C]]&lt;6.4, "Prediabetes ", TRUE, "Diabetes")</f>
        <v>Normal</v>
      </c>
      <c r="F467" s="6" t="s">
        <v>2379</v>
      </c>
      <c r="G467" t="s">
        <v>2379</v>
      </c>
      <c r="H467" t="s">
        <v>2379</v>
      </c>
      <c r="I467">
        <v>0</v>
      </c>
      <c r="J467" t="s">
        <v>2379</v>
      </c>
    </row>
    <row r="468" spans="1:10" x14ac:dyDescent="0.3">
      <c r="A468" t="s">
        <v>1904</v>
      </c>
      <c r="B468">
        <v>28.12</v>
      </c>
      <c r="C468" t="str" cm="1">
        <f t="array" ref="C468">_xlfn.IFS(medical_exam[[#This Row],[BMI]]&lt;18.5, "Underweight ", medical_exam[[#This Row],[BMI]]&lt;24.9, "Normal Weight", medical_exam[[#This Row],[BMI]]&lt;29.9, "Overweight ", TRUE, "Obesity")</f>
        <v xml:space="preserve">Overweight </v>
      </c>
      <c r="D468">
        <v>6.15</v>
      </c>
      <c r="E468" t="str" cm="1">
        <f t="array" ref="E468">_xlfn.IFS(medical_exam[[#This Row],[HBA1C]]&lt;5.7, "Normal", medical_exam[[#This Row],[HBA1C]]&lt;6.4, "Prediabetes ", TRUE, "Diabetes")</f>
        <v xml:space="preserve">Prediabetes </v>
      </c>
      <c r="F468" s="6" t="s">
        <v>2379</v>
      </c>
      <c r="G468" t="s">
        <v>2379</v>
      </c>
      <c r="H468" t="s">
        <v>2379</v>
      </c>
      <c r="I468">
        <v>0</v>
      </c>
      <c r="J468" t="s">
        <v>2381</v>
      </c>
    </row>
    <row r="469" spans="1:10" x14ac:dyDescent="0.3">
      <c r="A469" t="s">
        <v>1903</v>
      </c>
      <c r="B469">
        <v>26.6</v>
      </c>
      <c r="C469" t="str" cm="1">
        <f t="array" ref="C469">_xlfn.IFS(medical_exam[[#This Row],[BMI]]&lt;18.5, "Underweight ", medical_exam[[#This Row],[BMI]]&lt;24.9, "Normal Weight", medical_exam[[#This Row],[BMI]]&lt;29.9, "Overweight ", TRUE, "Obesity")</f>
        <v xml:space="preserve">Overweight </v>
      </c>
      <c r="D469">
        <v>4.53</v>
      </c>
      <c r="E469" t="str" cm="1">
        <f t="array" ref="E469">_xlfn.IFS(medical_exam[[#This Row],[HBA1C]]&lt;5.7, "Normal", medical_exam[[#This Row],[HBA1C]]&lt;6.4, "Prediabetes ", TRUE, "Diabetes")</f>
        <v>Normal</v>
      </c>
      <c r="F469" s="6" t="s">
        <v>2379</v>
      </c>
      <c r="G469" t="s">
        <v>2379</v>
      </c>
      <c r="H469" t="s">
        <v>2379</v>
      </c>
      <c r="I469">
        <v>0</v>
      </c>
      <c r="J469" t="s">
        <v>2381</v>
      </c>
    </row>
    <row r="470" spans="1:10" x14ac:dyDescent="0.3">
      <c r="A470" t="s">
        <v>1902</v>
      </c>
      <c r="B470">
        <v>30.114999999999998</v>
      </c>
      <c r="C470" t="str" cm="1">
        <f t="array" ref="C470">_xlfn.IFS(medical_exam[[#This Row],[BMI]]&lt;18.5, "Underweight ", medical_exam[[#This Row],[BMI]]&lt;24.9, "Normal Weight", medical_exam[[#This Row],[BMI]]&lt;29.9, "Overweight ", TRUE, "Obesity")</f>
        <v>Obesity</v>
      </c>
      <c r="D470">
        <v>5.48</v>
      </c>
      <c r="E470" t="str" cm="1">
        <f t="array" ref="E470">_xlfn.IFS(medical_exam[[#This Row],[HBA1C]]&lt;5.7, "Normal", medical_exam[[#This Row],[HBA1C]]&lt;6.4, "Prediabetes ", TRUE, "Diabetes")</f>
        <v>Normal</v>
      </c>
      <c r="F470" s="6" t="s">
        <v>2379</v>
      </c>
      <c r="G470" t="s">
        <v>2380</v>
      </c>
      <c r="H470" t="s">
        <v>2379</v>
      </c>
      <c r="I470">
        <v>1</v>
      </c>
      <c r="J470" t="s">
        <v>2379</v>
      </c>
    </row>
    <row r="471" spans="1:10" x14ac:dyDescent="0.3">
      <c r="A471" t="s">
        <v>1901</v>
      </c>
      <c r="B471">
        <v>24.605</v>
      </c>
      <c r="C471" t="str" cm="1">
        <f t="array" ref="C471">_xlfn.IFS(medical_exam[[#This Row],[BMI]]&lt;18.5, "Underweight ", medical_exam[[#This Row],[BMI]]&lt;24.9, "Normal Weight", medical_exam[[#This Row],[BMI]]&lt;29.9, "Overweight ", TRUE, "Obesity")</f>
        <v>Normal Weight</v>
      </c>
      <c r="D471">
        <v>5.48</v>
      </c>
      <c r="E471" t="str" cm="1">
        <f t="array" ref="E471">_xlfn.IFS(medical_exam[[#This Row],[HBA1C]]&lt;5.7, "Normal", medical_exam[[#This Row],[HBA1C]]&lt;6.4, "Prediabetes ", TRUE, "Diabetes")</f>
        <v>Normal</v>
      </c>
      <c r="F471" s="6" t="s">
        <v>2379</v>
      </c>
      <c r="G471" t="s">
        <v>2379</v>
      </c>
      <c r="H471" t="s">
        <v>2379</v>
      </c>
      <c r="I471">
        <v>0</v>
      </c>
      <c r="J471" t="s">
        <v>2381</v>
      </c>
    </row>
    <row r="472" spans="1:10" x14ac:dyDescent="0.3">
      <c r="A472" t="s">
        <v>1900</v>
      </c>
      <c r="B472">
        <v>29.6</v>
      </c>
      <c r="C472" t="str" cm="1">
        <f t="array" ref="C472">_xlfn.IFS(medical_exam[[#This Row],[BMI]]&lt;18.5, "Underweight ", medical_exam[[#This Row],[BMI]]&lt;24.9, "Normal Weight", medical_exam[[#This Row],[BMI]]&lt;29.9, "Overweight ", TRUE, "Obesity")</f>
        <v xml:space="preserve">Overweight </v>
      </c>
      <c r="D472">
        <v>8.1</v>
      </c>
      <c r="E472" t="str" cm="1">
        <f t="array" ref="E472">_xlfn.IFS(medical_exam[[#This Row],[HBA1C]]&lt;5.7, "Normal", medical_exam[[#This Row],[HBA1C]]&lt;6.4, "Prediabetes ", TRUE, "Diabetes")</f>
        <v>Diabetes</v>
      </c>
      <c r="F472" s="6" t="s">
        <v>2379</v>
      </c>
      <c r="G472" t="s">
        <v>2379</v>
      </c>
      <c r="H472" t="s">
        <v>2379</v>
      </c>
      <c r="I472">
        <v>0</v>
      </c>
      <c r="J472" t="s">
        <v>2379</v>
      </c>
    </row>
    <row r="473" spans="1:10" x14ac:dyDescent="0.3">
      <c r="A473" t="s">
        <v>1899</v>
      </c>
      <c r="B473">
        <v>24.42</v>
      </c>
      <c r="C473" t="str" cm="1">
        <f t="array" ref="C473">_xlfn.IFS(medical_exam[[#This Row],[BMI]]&lt;18.5, "Underweight ", medical_exam[[#This Row],[BMI]]&lt;24.9, "Normal Weight", medical_exam[[#This Row],[BMI]]&lt;29.9, "Overweight ", TRUE, "Obesity")</f>
        <v>Normal Weight</v>
      </c>
      <c r="D473">
        <v>7.16</v>
      </c>
      <c r="E473" t="str" cm="1">
        <f t="array" ref="E473">_xlfn.IFS(medical_exam[[#This Row],[HBA1C]]&lt;5.7, "Normal", medical_exam[[#This Row],[HBA1C]]&lt;6.4, "Prediabetes ", TRUE, "Diabetes")</f>
        <v>Diabetes</v>
      </c>
      <c r="F473" s="6" t="s">
        <v>2379</v>
      </c>
      <c r="G473" t="s">
        <v>2379</v>
      </c>
      <c r="H473" t="s">
        <v>2379</v>
      </c>
      <c r="I473">
        <v>0</v>
      </c>
      <c r="J473" t="s">
        <v>2381</v>
      </c>
    </row>
    <row r="474" spans="1:10" x14ac:dyDescent="0.3">
      <c r="A474" t="s">
        <v>1898</v>
      </c>
      <c r="B474">
        <v>20.9</v>
      </c>
      <c r="C474" t="str" cm="1">
        <f t="array" ref="C474">_xlfn.IFS(medical_exam[[#This Row],[BMI]]&lt;18.5, "Underweight ", medical_exam[[#This Row],[BMI]]&lt;24.9, "Normal Weight", medical_exam[[#This Row],[BMI]]&lt;29.9, "Overweight ", TRUE, "Obesity")</f>
        <v>Normal Weight</v>
      </c>
      <c r="D474">
        <v>4.55</v>
      </c>
      <c r="E474" t="str" cm="1">
        <f t="array" ref="E474">_xlfn.IFS(medical_exam[[#This Row],[HBA1C]]&lt;5.7, "Normal", medical_exam[[#This Row],[HBA1C]]&lt;6.4, "Prediabetes ", TRUE, "Diabetes")</f>
        <v>Normal</v>
      </c>
      <c r="F474" s="6" t="s">
        <v>2381</v>
      </c>
      <c r="G474" t="s">
        <v>2379</v>
      </c>
      <c r="H474" t="s">
        <v>2381</v>
      </c>
      <c r="I474">
        <v>1</v>
      </c>
      <c r="J474" t="s">
        <v>2381</v>
      </c>
    </row>
    <row r="475" spans="1:10" x14ac:dyDescent="0.3">
      <c r="A475" t="s">
        <v>1897</v>
      </c>
      <c r="B475">
        <v>22.895</v>
      </c>
      <c r="C475" t="str" cm="1">
        <f t="array" ref="C475">_xlfn.IFS(medical_exam[[#This Row],[BMI]]&lt;18.5, "Underweight ", medical_exam[[#This Row],[BMI]]&lt;24.9, "Normal Weight", medical_exam[[#This Row],[BMI]]&lt;29.9, "Overweight ", TRUE, "Obesity")</f>
        <v>Normal Weight</v>
      </c>
      <c r="D475">
        <v>6.03</v>
      </c>
      <c r="E475" t="str" cm="1">
        <f t="array" ref="E475">_xlfn.IFS(medical_exam[[#This Row],[HBA1C]]&lt;5.7, "Normal", medical_exam[[#This Row],[HBA1C]]&lt;6.4, "Prediabetes ", TRUE, "Diabetes")</f>
        <v xml:space="preserve">Prediabetes </v>
      </c>
      <c r="F475" s="6" t="s">
        <v>2379</v>
      </c>
      <c r="G475" t="s">
        <v>2379</v>
      </c>
      <c r="H475" t="s">
        <v>2379</v>
      </c>
      <c r="I475">
        <v>0</v>
      </c>
      <c r="J475" t="s">
        <v>2381</v>
      </c>
    </row>
    <row r="476" spans="1:10" x14ac:dyDescent="0.3">
      <c r="A476" t="s">
        <v>1896</v>
      </c>
      <c r="B476">
        <v>28.3</v>
      </c>
      <c r="C476" t="str" cm="1">
        <f t="array" ref="C476">_xlfn.IFS(medical_exam[[#This Row],[BMI]]&lt;18.5, "Underweight ", medical_exam[[#This Row],[BMI]]&lt;24.9, "Normal Weight", medical_exam[[#This Row],[BMI]]&lt;29.9, "Overweight ", TRUE, "Obesity")</f>
        <v xml:space="preserve">Overweight </v>
      </c>
      <c r="D476">
        <v>5.47</v>
      </c>
      <c r="E476" t="str" cm="1">
        <f t="array" ref="E476">_xlfn.IFS(medical_exam[[#This Row],[HBA1C]]&lt;5.7, "Normal", medical_exam[[#This Row],[HBA1C]]&lt;6.4, "Prediabetes ", TRUE, "Diabetes")</f>
        <v>Normal</v>
      </c>
      <c r="F476" s="6" t="s">
        <v>2381</v>
      </c>
      <c r="G476" t="s">
        <v>2379</v>
      </c>
      <c r="H476" t="s">
        <v>2381</v>
      </c>
      <c r="I476">
        <v>1</v>
      </c>
      <c r="J476" t="s">
        <v>2381</v>
      </c>
    </row>
    <row r="477" spans="1:10" x14ac:dyDescent="0.3">
      <c r="A477" t="s">
        <v>1894</v>
      </c>
      <c r="B477">
        <v>54.3</v>
      </c>
      <c r="C477" t="str" cm="1">
        <f t="array" ref="C477">_xlfn.IFS(medical_exam[[#This Row],[BMI]]&lt;18.5, "Underweight ", medical_exam[[#This Row],[BMI]]&lt;24.9, "Normal Weight", medical_exam[[#This Row],[BMI]]&lt;29.9, "Overweight ", TRUE, "Obesity")</f>
        <v>Obesity</v>
      </c>
      <c r="D477">
        <v>4.1500000000000004</v>
      </c>
      <c r="E477" t="str" cm="1">
        <f t="array" ref="E477">_xlfn.IFS(medical_exam[[#This Row],[HBA1C]]&lt;5.7, "Normal", medical_exam[[#This Row],[HBA1C]]&lt;6.4, "Prediabetes ", TRUE, "Diabetes")</f>
        <v>Normal</v>
      </c>
      <c r="F477" s="6" t="s">
        <v>2381</v>
      </c>
      <c r="G477" t="s">
        <v>2379</v>
      </c>
      <c r="H477" t="s">
        <v>2379</v>
      </c>
      <c r="I477">
        <v>1</v>
      </c>
      <c r="J477" t="s">
        <v>2379</v>
      </c>
    </row>
    <row r="478" spans="1:10" x14ac:dyDescent="0.3">
      <c r="A478" t="s">
        <v>1893</v>
      </c>
      <c r="B478">
        <v>33.344999999999999</v>
      </c>
      <c r="C478" t="str" cm="1">
        <f t="array" ref="C478">_xlfn.IFS(medical_exam[[#This Row],[BMI]]&lt;18.5, "Underweight ", medical_exam[[#This Row],[BMI]]&lt;24.9, "Normal Weight", medical_exam[[#This Row],[BMI]]&lt;29.9, "Overweight ", TRUE, "Obesity")</f>
        <v>Obesity</v>
      </c>
      <c r="D478">
        <v>11.32</v>
      </c>
      <c r="E478" t="str" cm="1">
        <f t="array" ref="E478">_xlfn.IFS(medical_exam[[#This Row],[HBA1C]]&lt;5.7, "Normal", medical_exam[[#This Row],[HBA1C]]&lt;6.4, "Prediabetes ", TRUE, "Diabetes")</f>
        <v>Diabetes</v>
      </c>
      <c r="F478" s="6" t="s">
        <v>2381</v>
      </c>
      <c r="G478" t="s">
        <v>2379</v>
      </c>
      <c r="H478" t="s">
        <v>2379</v>
      </c>
      <c r="I478">
        <v>1</v>
      </c>
      <c r="J478" t="s">
        <v>2379</v>
      </c>
    </row>
    <row r="479" spans="1:10" x14ac:dyDescent="0.3">
      <c r="A479" t="s">
        <v>1892</v>
      </c>
      <c r="B479">
        <v>33</v>
      </c>
      <c r="C479" t="str" cm="1">
        <f t="array" ref="C479">_xlfn.IFS(medical_exam[[#This Row],[BMI]]&lt;18.5, "Underweight ", medical_exam[[#This Row],[BMI]]&lt;24.9, "Normal Weight", medical_exam[[#This Row],[BMI]]&lt;29.9, "Overweight ", TRUE, "Obesity")</f>
        <v>Obesity</v>
      </c>
      <c r="D479">
        <v>9.51</v>
      </c>
      <c r="E479" t="str" cm="1">
        <f t="array" ref="E479">_xlfn.IFS(medical_exam[[#This Row],[HBA1C]]&lt;5.7, "Normal", medical_exam[[#This Row],[HBA1C]]&lt;6.4, "Prediabetes ", TRUE, "Diabetes")</f>
        <v>Diabetes</v>
      </c>
      <c r="F479" s="6" t="s">
        <v>2381</v>
      </c>
      <c r="G479" t="s">
        <v>2379</v>
      </c>
      <c r="H479" t="s">
        <v>2379</v>
      </c>
      <c r="I479">
        <v>0</v>
      </c>
      <c r="J479" t="s">
        <v>2379</v>
      </c>
    </row>
    <row r="480" spans="1:10" x14ac:dyDescent="0.3">
      <c r="A480" t="s">
        <v>1891</v>
      </c>
      <c r="B480">
        <v>28.024999999999999</v>
      </c>
      <c r="C480" t="str" cm="1">
        <f t="array" ref="C480">_xlfn.IFS(medical_exam[[#This Row],[BMI]]&lt;18.5, "Underweight ", medical_exam[[#This Row],[BMI]]&lt;24.9, "Normal Weight", medical_exam[[#This Row],[BMI]]&lt;29.9, "Overweight ", TRUE, "Obesity")</f>
        <v xml:space="preserve">Overweight </v>
      </c>
      <c r="D480">
        <v>7.67</v>
      </c>
      <c r="E480" t="str" cm="1">
        <f t="array" ref="E480">_xlfn.IFS(medical_exam[[#This Row],[HBA1C]]&lt;5.7, "Normal", medical_exam[[#This Row],[HBA1C]]&lt;6.4, "Prediabetes ", TRUE, "Diabetes")</f>
        <v>Diabetes</v>
      </c>
      <c r="F480" s="6" t="s">
        <v>2381</v>
      </c>
      <c r="G480" t="s">
        <v>2379</v>
      </c>
      <c r="H480" t="s">
        <v>2379</v>
      </c>
      <c r="I480">
        <v>1</v>
      </c>
      <c r="J480" t="s">
        <v>2381</v>
      </c>
    </row>
    <row r="481" spans="1:10" x14ac:dyDescent="0.3">
      <c r="A481" t="s">
        <v>1890</v>
      </c>
      <c r="B481">
        <v>28.69</v>
      </c>
      <c r="C481" t="str" cm="1">
        <f t="array" ref="C481">_xlfn.IFS(medical_exam[[#This Row],[BMI]]&lt;18.5, "Underweight ", medical_exam[[#This Row],[BMI]]&lt;24.9, "Normal Weight", medical_exam[[#This Row],[BMI]]&lt;29.9, "Overweight ", TRUE, "Obesity")</f>
        <v xml:space="preserve">Overweight </v>
      </c>
      <c r="D481">
        <v>6.23</v>
      </c>
      <c r="E481" t="str" cm="1">
        <f t="array" ref="E481">_xlfn.IFS(medical_exam[[#This Row],[HBA1C]]&lt;5.7, "Normal", medical_exam[[#This Row],[HBA1C]]&lt;6.4, "Prediabetes ", TRUE, "Diabetes")</f>
        <v xml:space="preserve">Prediabetes </v>
      </c>
      <c r="F481" s="6" t="s">
        <v>2379</v>
      </c>
      <c r="G481" t="s">
        <v>2379</v>
      </c>
      <c r="H481" t="s">
        <v>2379</v>
      </c>
      <c r="I481">
        <v>1</v>
      </c>
      <c r="J481" t="s">
        <v>2381</v>
      </c>
    </row>
    <row r="482" spans="1:10" x14ac:dyDescent="0.3">
      <c r="A482" t="s">
        <v>1889</v>
      </c>
      <c r="B482">
        <v>40.28</v>
      </c>
      <c r="C482" t="str" cm="1">
        <f t="array" ref="C482">_xlfn.IFS(medical_exam[[#This Row],[BMI]]&lt;18.5, "Underweight ", medical_exam[[#This Row],[BMI]]&lt;24.9, "Normal Weight", medical_exam[[#This Row],[BMI]]&lt;29.9, "Overweight ", TRUE, "Obesity")</f>
        <v>Obesity</v>
      </c>
      <c r="D482">
        <v>8.9</v>
      </c>
      <c r="E482" t="str" cm="1">
        <f t="array" ref="E482">_xlfn.IFS(medical_exam[[#This Row],[HBA1C]]&lt;5.7, "Normal", medical_exam[[#This Row],[HBA1C]]&lt;6.4, "Prediabetes ", TRUE, "Diabetes")</f>
        <v>Diabetes</v>
      </c>
      <c r="F482" s="6" t="s">
        <v>2379</v>
      </c>
      <c r="G482" t="s">
        <v>2379</v>
      </c>
      <c r="H482" t="s">
        <v>2379</v>
      </c>
      <c r="I482">
        <v>0</v>
      </c>
      <c r="J482" t="s">
        <v>2379</v>
      </c>
    </row>
    <row r="483" spans="1:10" x14ac:dyDescent="0.3">
      <c r="A483" t="s">
        <v>1888</v>
      </c>
      <c r="B483">
        <v>37.299999999999997</v>
      </c>
      <c r="C483" t="str" cm="1">
        <f t="array" ref="C483">_xlfn.IFS(medical_exam[[#This Row],[BMI]]&lt;18.5, "Underweight ", medical_exam[[#This Row],[BMI]]&lt;24.9, "Normal Weight", medical_exam[[#This Row],[BMI]]&lt;29.9, "Overweight ", TRUE, "Obesity")</f>
        <v>Obesity</v>
      </c>
      <c r="D483">
        <v>7.79</v>
      </c>
      <c r="E483" t="str" cm="1">
        <f t="array" ref="E483">_xlfn.IFS(medical_exam[[#This Row],[HBA1C]]&lt;5.7, "Normal", medical_exam[[#This Row],[HBA1C]]&lt;6.4, "Prediabetes ", TRUE, "Diabetes")</f>
        <v>Diabetes</v>
      </c>
      <c r="F483" s="6" t="s">
        <v>2381</v>
      </c>
      <c r="G483" t="s">
        <v>2379</v>
      </c>
      <c r="H483" t="s">
        <v>2379</v>
      </c>
      <c r="I483">
        <v>0</v>
      </c>
      <c r="J483" t="s">
        <v>2379</v>
      </c>
    </row>
    <row r="484" spans="1:10" x14ac:dyDescent="0.3">
      <c r="A484" t="s">
        <v>1887</v>
      </c>
      <c r="B484">
        <v>54.47</v>
      </c>
      <c r="C484" t="str" cm="1">
        <f t="array" ref="C484">_xlfn.IFS(medical_exam[[#This Row],[BMI]]&lt;18.5, "Underweight ", medical_exam[[#This Row],[BMI]]&lt;24.9, "Normal Weight", medical_exam[[#This Row],[BMI]]&lt;29.9, "Overweight ", TRUE, "Obesity")</f>
        <v>Obesity</v>
      </c>
      <c r="D484">
        <v>4.49</v>
      </c>
      <c r="E484" t="str" cm="1">
        <f t="array" ref="E484">_xlfn.IFS(medical_exam[[#This Row],[HBA1C]]&lt;5.7, "Normal", medical_exam[[#This Row],[HBA1C]]&lt;6.4, "Prediabetes ", TRUE, "Diabetes")</f>
        <v>Normal</v>
      </c>
      <c r="F484" s="6" t="s">
        <v>2381</v>
      </c>
      <c r="G484" t="s">
        <v>2379</v>
      </c>
      <c r="H484" t="s">
        <v>2379</v>
      </c>
      <c r="I484">
        <v>2</v>
      </c>
      <c r="J484" t="s">
        <v>2379</v>
      </c>
    </row>
    <row r="485" spans="1:10" x14ac:dyDescent="0.3">
      <c r="A485" t="s">
        <v>1886</v>
      </c>
      <c r="B485">
        <v>38.06</v>
      </c>
      <c r="C485" t="str" cm="1">
        <f t="array" ref="C485">_xlfn.IFS(medical_exam[[#This Row],[BMI]]&lt;18.5, "Underweight ", medical_exam[[#This Row],[BMI]]&lt;24.9, "Normal Weight", medical_exam[[#This Row],[BMI]]&lt;29.9, "Overweight ", TRUE, "Obesity")</f>
        <v>Obesity</v>
      </c>
      <c r="D485">
        <v>5.24</v>
      </c>
      <c r="E485" t="str" cm="1">
        <f t="array" ref="E485">_xlfn.IFS(medical_exam[[#This Row],[HBA1C]]&lt;5.7, "Normal", medical_exam[[#This Row],[HBA1C]]&lt;6.4, "Prediabetes ", TRUE, "Diabetes")</f>
        <v>Normal</v>
      </c>
      <c r="F485" s="6" t="s">
        <v>2381</v>
      </c>
      <c r="G485" t="s">
        <v>2379</v>
      </c>
      <c r="H485" t="s">
        <v>2381</v>
      </c>
      <c r="I485">
        <v>1</v>
      </c>
      <c r="J485" t="s">
        <v>2379</v>
      </c>
    </row>
    <row r="486" spans="1:10" x14ac:dyDescent="0.3">
      <c r="A486" t="s">
        <v>1885</v>
      </c>
      <c r="B486">
        <v>51.47</v>
      </c>
      <c r="C486" t="str" cm="1">
        <f t="array" ref="C486">_xlfn.IFS(medical_exam[[#This Row],[BMI]]&lt;18.5, "Underweight ", medical_exam[[#This Row],[BMI]]&lt;24.9, "Normal Weight", medical_exam[[#This Row],[BMI]]&lt;29.9, "Overweight ", TRUE, "Obesity")</f>
        <v>Obesity</v>
      </c>
      <c r="D486">
        <v>9.6</v>
      </c>
      <c r="E486" t="str" cm="1">
        <f t="array" ref="E486">_xlfn.IFS(medical_exam[[#This Row],[HBA1C]]&lt;5.7, "Normal", medical_exam[[#This Row],[HBA1C]]&lt;6.4, "Prediabetes ", TRUE, "Diabetes")</f>
        <v>Diabetes</v>
      </c>
      <c r="F486" s="6" t="s">
        <v>2379</v>
      </c>
      <c r="G486" t="s">
        <v>2379</v>
      </c>
      <c r="H486" t="s">
        <v>2379</v>
      </c>
      <c r="I486">
        <v>0</v>
      </c>
      <c r="J486" t="s">
        <v>2379</v>
      </c>
    </row>
    <row r="487" spans="1:10" x14ac:dyDescent="0.3">
      <c r="A487" t="s">
        <v>1884</v>
      </c>
      <c r="B487">
        <v>29.8</v>
      </c>
      <c r="C487" t="str" cm="1">
        <f t="array" ref="C487">_xlfn.IFS(medical_exam[[#This Row],[BMI]]&lt;18.5, "Underweight ", medical_exam[[#This Row],[BMI]]&lt;24.9, "Normal Weight", medical_exam[[#This Row],[BMI]]&lt;29.9, "Overweight ", TRUE, "Obesity")</f>
        <v xml:space="preserve">Overweight </v>
      </c>
      <c r="D487">
        <v>5.78</v>
      </c>
      <c r="E487" t="str" cm="1">
        <f t="array" ref="E487">_xlfn.IFS(medical_exam[[#This Row],[HBA1C]]&lt;5.7, "Normal", medical_exam[[#This Row],[HBA1C]]&lt;6.4, "Prediabetes ", TRUE, "Diabetes")</f>
        <v xml:space="preserve">Prediabetes </v>
      </c>
      <c r="F487" s="6" t="s">
        <v>2381</v>
      </c>
      <c r="G487" t="s">
        <v>2379</v>
      </c>
      <c r="H487" t="s">
        <v>2379</v>
      </c>
      <c r="I487">
        <v>0</v>
      </c>
      <c r="J487" t="s">
        <v>2379</v>
      </c>
    </row>
    <row r="488" spans="1:10" x14ac:dyDescent="0.3">
      <c r="A488" t="s">
        <v>1883</v>
      </c>
      <c r="B488">
        <v>49.77</v>
      </c>
      <c r="C488" t="str" cm="1">
        <f t="array" ref="C488">_xlfn.IFS(medical_exam[[#This Row],[BMI]]&lt;18.5, "Underweight ", medical_exam[[#This Row],[BMI]]&lt;24.9, "Normal Weight", medical_exam[[#This Row],[BMI]]&lt;29.9, "Overweight ", TRUE, "Obesity")</f>
        <v>Obesity</v>
      </c>
      <c r="D488">
        <v>7.02</v>
      </c>
      <c r="E488" t="str" cm="1">
        <f t="array" ref="E488">_xlfn.IFS(medical_exam[[#This Row],[HBA1C]]&lt;5.7, "Normal", medical_exam[[#This Row],[HBA1C]]&lt;6.4, "Prediabetes ", TRUE, "Diabetes")</f>
        <v>Diabetes</v>
      </c>
      <c r="F488" s="6" t="s">
        <v>2379</v>
      </c>
      <c r="G488" t="s">
        <v>2379</v>
      </c>
      <c r="H488" t="s">
        <v>2379</v>
      </c>
      <c r="I488">
        <v>0</v>
      </c>
      <c r="J488" t="s">
        <v>2379</v>
      </c>
    </row>
    <row r="489" spans="1:10" x14ac:dyDescent="0.3">
      <c r="A489" t="s">
        <v>1882</v>
      </c>
      <c r="B489">
        <v>25.555</v>
      </c>
      <c r="C489" t="str" cm="1">
        <f t="array" ref="C489">_xlfn.IFS(medical_exam[[#This Row],[BMI]]&lt;18.5, "Underweight ", medical_exam[[#This Row],[BMI]]&lt;24.9, "Normal Weight", medical_exam[[#This Row],[BMI]]&lt;29.9, "Overweight ", TRUE, "Obesity")</f>
        <v xml:space="preserve">Overweight </v>
      </c>
      <c r="D489">
        <v>4.09</v>
      </c>
      <c r="E489" t="str" cm="1">
        <f t="array" ref="E489">_xlfn.IFS(medical_exam[[#This Row],[HBA1C]]&lt;5.7, "Normal", medical_exam[[#This Row],[HBA1C]]&lt;6.4, "Prediabetes ", TRUE, "Diabetes")</f>
        <v>Normal</v>
      </c>
      <c r="F489" s="6" t="s">
        <v>2381</v>
      </c>
      <c r="G489" t="s">
        <v>2379</v>
      </c>
      <c r="H489" t="s">
        <v>2379</v>
      </c>
      <c r="I489">
        <v>0</v>
      </c>
      <c r="J489" t="s">
        <v>2381</v>
      </c>
    </row>
    <row r="490" spans="1:10" x14ac:dyDescent="0.3">
      <c r="A490" t="s">
        <v>1881</v>
      </c>
      <c r="B490">
        <v>29.64</v>
      </c>
      <c r="C490" t="str" cm="1">
        <f t="array" ref="C490">_xlfn.IFS(medical_exam[[#This Row],[BMI]]&lt;18.5, "Underweight ", medical_exam[[#This Row],[BMI]]&lt;24.9, "Normal Weight", medical_exam[[#This Row],[BMI]]&lt;29.9, "Overweight ", TRUE, "Obesity")</f>
        <v xml:space="preserve">Overweight </v>
      </c>
      <c r="D490">
        <v>4.93</v>
      </c>
      <c r="E490" t="str" cm="1">
        <f t="array" ref="E490">_xlfn.IFS(medical_exam[[#This Row],[HBA1C]]&lt;5.7, "Normal", medical_exam[[#This Row],[HBA1C]]&lt;6.4, "Prediabetes ", TRUE, "Diabetes")</f>
        <v>Normal</v>
      </c>
      <c r="F490" s="6" t="s">
        <v>2379</v>
      </c>
      <c r="G490" t="s">
        <v>2379</v>
      </c>
      <c r="H490" t="s">
        <v>2381</v>
      </c>
      <c r="I490">
        <v>1</v>
      </c>
      <c r="J490" t="s">
        <v>2379</v>
      </c>
    </row>
    <row r="491" spans="1:10" x14ac:dyDescent="0.3">
      <c r="A491" t="s">
        <v>1880</v>
      </c>
      <c r="B491">
        <v>53.93</v>
      </c>
      <c r="C491" t="str" cm="1">
        <f t="array" ref="C491">_xlfn.IFS(medical_exam[[#This Row],[BMI]]&lt;18.5, "Underweight ", medical_exam[[#This Row],[BMI]]&lt;24.9, "Normal Weight", medical_exam[[#This Row],[BMI]]&lt;29.9, "Overweight ", TRUE, "Obesity")</f>
        <v>Obesity</v>
      </c>
      <c r="D491">
        <v>5.34</v>
      </c>
      <c r="E491" t="str" cm="1">
        <f t="array" ref="E491">_xlfn.IFS(medical_exam[[#This Row],[HBA1C]]&lt;5.7, "Normal", medical_exam[[#This Row],[HBA1C]]&lt;6.4, "Prediabetes ", TRUE, "Diabetes")</f>
        <v>Normal</v>
      </c>
      <c r="F491" s="6" t="s">
        <v>2381</v>
      </c>
      <c r="G491" t="s">
        <v>2379</v>
      </c>
      <c r="H491" t="s">
        <v>2379</v>
      </c>
      <c r="I491">
        <v>2</v>
      </c>
      <c r="J491" t="s">
        <v>2379</v>
      </c>
    </row>
    <row r="492" spans="1:10" x14ac:dyDescent="0.3">
      <c r="A492" t="s">
        <v>1879</v>
      </c>
      <c r="B492">
        <v>28.024999999999999</v>
      </c>
      <c r="C492" t="str" cm="1">
        <f t="array" ref="C492">_xlfn.IFS(medical_exam[[#This Row],[BMI]]&lt;18.5, "Underweight ", medical_exam[[#This Row],[BMI]]&lt;24.9, "Normal Weight", medical_exam[[#This Row],[BMI]]&lt;29.9, "Overweight ", TRUE, "Obesity")</f>
        <v xml:space="preserve">Overweight </v>
      </c>
      <c r="D492">
        <v>5.65</v>
      </c>
      <c r="E492" t="str" cm="1">
        <f t="array" ref="E492">_xlfn.IFS(medical_exam[[#This Row],[HBA1C]]&lt;5.7, "Normal", medical_exam[[#This Row],[HBA1C]]&lt;6.4, "Prediabetes ", TRUE, "Diabetes")</f>
        <v>Normal</v>
      </c>
      <c r="F492" s="6" t="s">
        <v>2379</v>
      </c>
      <c r="G492" t="s">
        <v>2379</v>
      </c>
      <c r="H492" t="s">
        <v>2379</v>
      </c>
      <c r="I492">
        <v>1</v>
      </c>
      <c r="J492" t="s">
        <v>2381</v>
      </c>
    </row>
    <row r="493" spans="1:10" x14ac:dyDescent="0.3">
      <c r="A493" t="s">
        <v>1878</v>
      </c>
      <c r="B493">
        <v>27.5</v>
      </c>
      <c r="C493" t="str" cm="1">
        <f t="array" ref="C493">_xlfn.IFS(medical_exam[[#This Row],[BMI]]&lt;18.5, "Underweight ", medical_exam[[#This Row],[BMI]]&lt;24.9, "Normal Weight", medical_exam[[#This Row],[BMI]]&lt;29.9, "Overweight ", TRUE, "Obesity")</f>
        <v xml:space="preserve">Overweight </v>
      </c>
      <c r="D493">
        <v>4.49</v>
      </c>
      <c r="E493" t="str" cm="1">
        <f t="array" ref="E493">_xlfn.IFS(medical_exam[[#This Row],[HBA1C]]&lt;5.7, "Normal", medical_exam[[#This Row],[HBA1C]]&lt;6.4, "Prediabetes ", TRUE, "Diabetes")</f>
        <v>Normal</v>
      </c>
      <c r="F493" s="6" t="s">
        <v>2379</v>
      </c>
      <c r="G493" t="s">
        <v>2379</v>
      </c>
      <c r="H493" t="s">
        <v>2379</v>
      </c>
      <c r="I493">
        <v>0</v>
      </c>
      <c r="J493" t="s">
        <v>2379</v>
      </c>
    </row>
    <row r="494" spans="1:10" x14ac:dyDescent="0.3">
      <c r="A494" t="s">
        <v>1877</v>
      </c>
      <c r="B494">
        <v>21.8</v>
      </c>
      <c r="C494" t="str" cm="1">
        <f t="array" ref="C494">_xlfn.IFS(medical_exam[[#This Row],[BMI]]&lt;18.5, "Underweight ", medical_exam[[#This Row],[BMI]]&lt;24.9, "Normal Weight", medical_exam[[#This Row],[BMI]]&lt;29.9, "Overweight ", TRUE, "Obesity")</f>
        <v>Normal Weight</v>
      </c>
      <c r="D494">
        <v>10.55</v>
      </c>
      <c r="E494" t="str" cm="1">
        <f t="array" ref="E494">_xlfn.IFS(medical_exam[[#This Row],[HBA1C]]&lt;5.7, "Normal", medical_exam[[#This Row],[HBA1C]]&lt;6.4, "Prediabetes ", TRUE, "Diabetes")</f>
        <v>Diabetes</v>
      </c>
      <c r="F494" s="6" t="s">
        <v>2379</v>
      </c>
      <c r="G494" t="s">
        <v>2379</v>
      </c>
      <c r="H494" t="s">
        <v>2379</v>
      </c>
      <c r="I494">
        <v>0</v>
      </c>
      <c r="J494" t="s">
        <v>2381</v>
      </c>
    </row>
    <row r="495" spans="1:10" x14ac:dyDescent="0.3">
      <c r="A495" t="s">
        <v>1876</v>
      </c>
      <c r="B495">
        <v>26.41</v>
      </c>
      <c r="C495" t="str" cm="1">
        <f t="array" ref="C495">_xlfn.IFS(medical_exam[[#This Row],[BMI]]&lt;18.5, "Underweight ", medical_exam[[#This Row],[BMI]]&lt;24.9, "Normal Weight", medical_exam[[#This Row],[BMI]]&lt;29.9, "Overweight ", TRUE, "Obesity")</f>
        <v xml:space="preserve">Overweight </v>
      </c>
      <c r="D495">
        <v>4.92</v>
      </c>
      <c r="E495" t="str" cm="1">
        <f t="array" ref="E495">_xlfn.IFS(medical_exam[[#This Row],[HBA1C]]&lt;5.7, "Normal", medical_exam[[#This Row],[HBA1C]]&lt;6.4, "Prediabetes ", TRUE, "Diabetes")</f>
        <v>Normal</v>
      </c>
      <c r="F495" s="6" t="s">
        <v>2381</v>
      </c>
      <c r="G495" t="s">
        <v>2379</v>
      </c>
      <c r="H495" t="s">
        <v>2381</v>
      </c>
      <c r="I495">
        <v>1</v>
      </c>
      <c r="J495" t="s">
        <v>2381</v>
      </c>
    </row>
    <row r="496" spans="1:10" x14ac:dyDescent="0.3">
      <c r="A496" t="s">
        <v>1875</v>
      </c>
      <c r="B496">
        <v>27.835000000000001</v>
      </c>
      <c r="C496" t="str" cm="1">
        <f t="array" ref="C496">_xlfn.IFS(medical_exam[[#This Row],[BMI]]&lt;18.5, "Underweight ", medical_exam[[#This Row],[BMI]]&lt;24.9, "Normal Weight", medical_exam[[#This Row],[BMI]]&lt;29.9, "Overweight ", TRUE, "Obesity")</f>
        <v xml:space="preserve">Overweight </v>
      </c>
      <c r="D496">
        <v>5.9</v>
      </c>
      <c r="E496" t="str" cm="1">
        <f t="array" ref="E496">_xlfn.IFS(medical_exam[[#This Row],[HBA1C]]&lt;5.7, "Normal", medical_exam[[#This Row],[HBA1C]]&lt;6.4, "Prediabetes ", TRUE, "Diabetes")</f>
        <v xml:space="preserve">Prediabetes </v>
      </c>
      <c r="F496" s="6" t="s">
        <v>2381</v>
      </c>
      <c r="G496" t="s">
        <v>2379</v>
      </c>
      <c r="H496" t="s">
        <v>2379</v>
      </c>
      <c r="I496">
        <v>1</v>
      </c>
      <c r="J496" t="s">
        <v>2381</v>
      </c>
    </row>
    <row r="497" spans="1:10" x14ac:dyDescent="0.3">
      <c r="A497" t="s">
        <v>1874</v>
      </c>
      <c r="B497">
        <v>51.74</v>
      </c>
      <c r="C497" t="str" cm="1">
        <f t="array" ref="C497">_xlfn.IFS(medical_exam[[#This Row],[BMI]]&lt;18.5, "Underweight ", medical_exam[[#This Row],[BMI]]&lt;24.9, "Normal Weight", medical_exam[[#This Row],[BMI]]&lt;29.9, "Overweight ", TRUE, "Obesity")</f>
        <v>Obesity</v>
      </c>
      <c r="D497">
        <v>4.9800000000000004</v>
      </c>
      <c r="E497" t="str" cm="1">
        <f t="array" ref="E497">_xlfn.IFS(medical_exam[[#This Row],[HBA1C]]&lt;5.7, "Normal", medical_exam[[#This Row],[HBA1C]]&lt;6.4, "Prediabetes ", TRUE, "Diabetes")</f>
        <v>Normal</v>
      </c>
      <c r="F497" s="6" t="s">
        <v>2381</v>
      </c>
      <c r="G497" t="s">
        <v>2379</v>
      </c>
      <c r="H497" t="s">
        <v>2379</v>
      </c>
      <c r="I497">
        <v>2</v>
      </c>
      <c r="J497" t="s">
        <v>2379</v>
      </c>
    </row>
    <row r="498" spans="1:10" x14ac:dyDescent="0.3">
      <c r="A498" t="s">
        <v>1873</v>
      </c>
      <c r="B498">
        <v>23.37</v>
      </c>
      <c r="C498" t="str" cm="1">
        <f t="array" ref="C498">_xlfn.IFS(medical_exam[[#This Row],[BMI]]&lt;18.5, "Underweight ", medical_exam[[#This Row],[BMI]]&lt;24.9, "Normal Weight", medical_exam[[#This Row],[BMI]]&lt;29.9, "Overweight ", TRUE, "Obesity")</f>
        <v>Normal Weight</v>
      </c>
      <c r="D498">
        <v>5.8</v>
      </c>
      <c r="E498" t="str" cm="1">
        <f t="array" ref="E498">_xlfn.IFS(medical_exam[[#This Row],[HBA1C]]&lt;5.7, "Normal", medical_exam[[#This Row],[HBA1C]]&lt;6.4, "Prediabetes ", TRUE, "Diabetes")</f>
        <v xml:space="preserve">Prediabetes </v>
      </c>
      <c r="F498" s="6" t="s">
        <v>2379</v>
      </c>
      <c r="G498" t="s">
        <v>2379</v>
      </c>
      <c r="H498" t="s">
        <v>2379</v>
      </c>
      <c r="I498">
        <v>0</v>
      </c>
      <c r="J498" t="s">
        <v>2381</v>
      </c>
    </row>
    <row r="499" spans="1:10" x14ac:dyDescent="0.3">
      <c r="A499" t="s">
        <v>1872</v>
      </c>
      <c r="B499">
        <v>29.7</v>
      </c>
      <c r="C499" t="str" cm="1">
        <f t="array" ref="C499">_xlfn.IFS(medical_exam[[#This Row],[BMI]]&lt;18.5, "Underweight ", medical_exam[[#This Row],[BMI]]&lt;24.9, "Normal Weight", medical_exam[[#This Row],[BMI]]&lt;29.9, "Overweight ", TRUE, "Obesity")</f>
        <v xml:space="preserve">Overweight </v>
      </c>
      <c r="D499">
        <v>6.21</v>
      </c>
      <c r="E499" t="str" cm="1">
        <f t="array" ref="E499">_xlfn.IFS(medical_exam[[#This Row],[HBA1C]]&lt;5.7, "Normal", medical_exam[[#This Row],[HBA1C]]&lt;6.4, "Prediabetes ", TRUE, "Diabetes")</f>
        <v xml:space="preserve">Prediabetes </v>
      </c>
      <c r="F499" s="6" t="s">
        <v>2381</v>
      </c>
      <c r="G499" t="s">
        <v>2379</v>
      </c>
      <c r="H499" t="s">
        <v>2381</v>
      </c>
      <c r="I499">
        <v>1</v>
      </c>
      <c r="J499" t="s">
        <v>2381</v>
      </c>
    </row>
    <row r="500" spans="1:10" x14ac:dyDescent="0.3">
      <c r="A500" t="s">
        <v>1871</v>
      </c>
      <c r="B500">
        <v>20.045000000000002</v>
      </c>
      <c r="C500" t="str" cm="1">
        <f t="array" ref="C500">_xlfn.IFS(medical_exam[[#This Row],[BMI]]&lt;18.5, "Underweight ", medical_exam[[#This Row],[BMI]]&lt;24.9, "Normal Weight", medical_exam[[#This Row],[BMI]]&lt;29.9, "Overweight ", TRUE, "Obesity")</f>
        <v>Normal Weight</v>
      </c>
      <c r="D500">
        <v>6.17</v>
      </c>
      <c r="E500" t="str" cm="1">
        <f t="array" ref="E500">_xlfn.IFS(medical_exam[[#This Row],[HBA1C]]&lt;5.7, "Normal", medical_exam[[#This Row],[HBA1C]]&lt;6.4, "Prediabetes ", TRUE, "Diabetes")</f>
        <v xml:space="preserve">Prediabetes </v>
      </c>
      <c r="F500" s="6" t="s">
        <v>2379</v>
      </c>
      <c r="G500" t="s">
        <v>2379</v>
      </c>
      <c r="H500" t="s">
        <v>2381</v>
      </c>
      <c r="I500">
        <v>1</v>
      </c>
      <c r="J500" t="s">
        <v>2381</v>
      </c>
    </row>
    <row r="501" spans="1:10" x14ac:dyDescent="0.3">
      <c r="A501" t="s">
        <v>1870</v>
      </c>
      <c r="B501">
        <v>27.83</v>
      </c>
      <c r="C501" t="str" cm="1">
        <f t="array" ref="C501">_xlfn.IFS(medical_exam[[#This Row],[BMI]]&lt;18.5, "Underweight ", medical_exam[[#This Row],[BMI]]&lt;24.9, "Normal Weight", medical_exam[[#This Row],[BMI]]&lt;29.9, "Overweight ", TRUE, "Obesity")</f>
        <v xml:space="preserve">Overweight </v>
      </c>
      <c r="D501">
        <v>5.36</v>
      </c>
      <c r="E501" t="str" cm="1">
        <f t="array" ref="E501">_xlfn.IFS(medical_exam[[#This Row],[HBA1C]]&lt;5.7, "Normal", medical_exam[[#This Row],[HBA1C]]&lt;6.4, "Prediabetes ", TRUE, "Diabetes")</f>
        <v>Normal</v>
      </c>
      <c r="F501" s="6" t="s">
        <v>2379</v>
      </c>
      <c r="G501" t="s">
        <v>2379</v>
      </c>
      <c r="H501" t="s">
        <v>2379</v>
      </c>
      <c r="I501">
        <v>2</v>
      </c>
      <c r="J501" t="s">
        <v>2379</v>
      </c>
    </row>
    <row r="502" spans="1:10" x14ac:dyDescent="0.3">
      <c r="A502" t="s">
        <v>1869</v>
      </c>
      <c r="B502">
        <v>28.93</v>
      </c>
      <c r="C502" t="str" cm="1">
        <f t="array" ref="C502">_xlfn.IFS(medical_exam[[#This Row],[BMI]]&lt;18.5, "Underweight ", medical_exam[[#This Row],[BMI]]&lt;24.9, "Normal Weight", medical_exam[[#This Row],[BMI]]&lt;29.9, "Overweight ", TRUE, "Obesity")</f>
        <v xml:space="preserve">Overweight </v>
      </c>
      <c r="D502">
        <v>5.2</v>
      </c>
      <c r="E502" t="str" cm="1">
        <f t="array" ref="E502">_xlfn.IFS(medical_exam[[#This Row],[HBA1C]]&lt;5.7, "Normal", medical_exam[[#This Row],[HBA1C]]&lt;6.4, "Prediabetes ", TRUE, "Diabetes")</f>
        <v>Normal</v>
      </c>
      <c r="F502" s="6" t="s">
        <v>2379</v>
      </c>
      <c r="G502" t="s">
        <v>2379</v>
      </c>
      <c r="H502" t="s">
        <v>2379</v>
      </c>
      <c r="I502">
        <v>0</v>
      </c>
      <c r="J502" t="s">
        <v>2381</v>
      </c>
    </row>
    <row r="503" spans="1:10" x14ac:dyDescent="0.3">
      <c r="A503" t="s">
        <v>1868</v>
      </c>
      <c r="B503">
        <v>33.82</v>
      </c>
      <c r="C503" t="str" cm="1">
        <f t="array" ref="C503">_xlfn.IFS(medical_exam[[#This Row],[BMI]]&lt;18.5, "Underweight ", medical_exam[[#This Row],[BMI]]&lt;24.9, "Normal Weight", medical_exam[[#This Row],[BMI]]&lt;29.9, "Overweight ", TRUE, "Obesity")</f>
        <v>Obesity</v>
      </c>
      <c r="D503">
        <v>5.42</v>
      </c>
      <c r="E503" t="str" cm="1">
        <f t="array" ref="E503">_xlfn.IFS(medical_exam[[#This Row],[HBA1C]]&lt;5.7, "Normal", medical_exam[[#This Row],[HBA1C]]&lt;6.4, "Prediabetes ", TRUE, "Diabetes")</f>
        <v>Normal</v>
      </c>
      <c r="F503" s="6" t="s">
        <v>2379</v>
      </c>
      <c r="G503" t="s">
        <v>2379</v>
      </c>
      <c r="H503" t="s">
        <v>2379</v>
      </c>
      <c r="I503">
        <v>0</v>
      </c>
      <c r="J503" t="s">
        <v>2379</v>
      </c>
    </row>
    <row r="504" spans="1:10" x14ac:dyDescent="0.3">
      <c r="A504" t="s">
        <v>1867</v>
      </c>
      <c r="B504">
        <v>20.234999999999999</v>
      </c>
      <c r="C504" t="str" cm="1">
        <f t="array" ref="C504">_xlfn.IFS(medical_exam[[#This Row],[BMI]]&lt;18.5, "Underweight ", medical_exam[[#This Row],[BMI]]&lt;24.9, "Normal Weight", medical_exam[[#This Row],[BMI]]&lt;29.9, "Overweight ", TRUE, "Obesity")</f>
        <v>Normal Weight</v>
      </c>
      <c r="D504">
        <v>6.84</v>
      </c>
      <c r="E504" t="str" cm="1">
        <f t="array" ref="E504">_xlfn.IFS(medical_exam[[#This Row],[HBA1C]]&lt;5.7, "Normal", medical_exam[[#This Row],[HBA1C]]&lt;6.4, "Prediabetes ", TRUE, "Diabetes")</f>
        <v>Diabetes</v>
      </c>
      <c r="F504" s="6" t="s">
        <v>2379</v>
      </c>
      <c r="G504" t="s">
        <v>2379</v>
      </c>
      <c r="H504" t="s">
        <v>2379</v>
      </c>
      <c r="I504">
        <v>0</v>
      </c>
      <c r="J504" t="s">
        <v>2381</v>
      </c>
    </row>
    <row r="505" spans="1:10" x14ac:dyDescent="0.3">
      <c r="A505" t="s">
        <v>1866</v>
      </c>
      <c r="B505">
        <v>49.2</v>
      </c>
      <c r="C505" t="str" cm="1">
        <f t="array" ref="C505">_xlfn.IFS(medical_exam[[#This Row],[BMI]]&lt;18.5, "Underweight ", medical_exam[[#This Row],[BMI]]&lt;24.9, "Normal Weight", medical_exam[[#This Row],[BMI]]&lt;29.9, "Overweight ", TRUE, "Obesity")</f>
        <v>Obesity</v>
      </c>
      <c r="D505">
        <v>10.9</v>
      </c>
      <c r="E505" t="str" cm="1">
        <f t="array" ref="E505">_xlfn.IFS(medical_exam[[#This Row],[HBA1C]]&lt;5.7, "Normal", medical_exam[[#This Row],[HBA1C]]&lt;6.4, "Prediabetes ", TRUE, "Diabetes")</f>
        <v>Diabetes</v>
      </c>
      <c r="F505" s="6" t="s">
        <v>2381</v>
      </c>
      <c r="G505" t="s">
        <v>2379</v>
      </c>
      <c r="H505" t="s">
        <v>2381</v>
      </c>
      <c r="I505">
        <v>1</v>
      </c>
      <c r="J505" t="s">
        <v>2379</v>
      </c>
    </row>
    <row r="506" spans="1:10" x14ac:dyDescent="0.3">
      <c r="A506" t="s">
        <v>1865</v>
      </c>
      <c r="B506">
        <v>26.4</v>
      </c>
      <c r="C506" t="str" cm="1">
        <f t="array" ref="C506">_xlfn.IFS(medical_exam[[#This Row],[BMI]]&lt;18.5, "Underweight ", medical_exam[[#This Row],[BMI]]&lt;24.9, "Normal Weight", medical_exam[[#This Row],[BMI]]&lt;29.9, "Overweight ", TRUE, "Obesity")</f>
        <v xml:space="preserve">Overweight </v>
      </c>
      <c r="D506">
        <v>4.87</v>
      </c>
      <c r="E506" t="str" cm="1">
        <f t="array" ref="E506">_xlfn.IFS(medical_exam[[#This Row],[HBA1C]]&lt;5.7, "Normal", medical_exam[[#This Row],[HBA1C]]&lt;6.4, "Prediabetes ", TRUE, "Diabetes")</f>
        <v>Normal</v>
      </c>
      <c r="F506" s="6" t="s">
        <v>2381</v>
      </c>
      <c r="G506" t="s">
        <v>2379</v>
      </c>
      <c r="H506" t="s">
        <v>2379</v>
      </c>
      <c r="I506">
        <v>0</v>
      </c>
      <c r="J506" t="s">
        <v>2381</v>
      </c>
    </row>
    <row r="507" spans="1:10" x14ac:dyDescent="0.3">
      <c r="A507" t="s">
        <v>1864</v>
      </c>
      <c r="B507">
        <v>28.38</v>
      </c>
      <c r="C507" t="str" cm="1">
        <f t="array" ref="C507">_xlfn.IFS(medical_exam[[#This Row],[BMI]]&lt;18.5, "Underweight ", medical_exam[[#This Row],[BMI]]&lt;24.9, "Normal Weight", medical_exam[[#This Row],[BMI]]&lt;29.9, "Overweight ", TRUE, "Obesity")</f>
        <v xml:space="preserve">Overweight </v>
      </c>
      <c r="D507">
        <v>6.07</v>
      </c>
      <c r="E507" t="str" cm="1">
        <f t="array" ref="E507">_xlfn.IFS(medical_exam[[#This Row],[HBA1C]]&lt;5.7, "Normal", medical_exam[[#This Row],[HBA1C]]&lt;6.4, "Prediabetes ", TRUE, "Diabetes")</f>
        <v xml:space="preserve">Prediabetes </v>
      </c>
      <c r="F507" s="6" t="s">
        <v>2379</v>
      </c>
      <c r="G507" t="s">
        <v>2379</v>
      </c>
      <c r="H507" t="s">
        <v>2379</v>
      </c>
      <c r="I507">
        <v>1</v>
      </c>
      <c r="J507" t="s">
        <v>2381</v>
      </c>
    </row>
    <row r="508" spans="1:10" x14ac:dyDescent="0.3">
      <c r="A508" t="s">
        <v>1863</v>
      </c>
      <c r="B508">
        <v>24.64</v>
      </c>
      <c r="C508" t="str" cm="1">
        <f t="array" ref="C508">_xlfn.IFS(medical_exam[[#This Row],[BMI]]&lt;18.5, "Underweight ", medical_exam[[#This Row],[BMI]]&lt;24.9, "Normal Weight", medical_exam[[#This Row],[BMI]]&lt;29.9, "Overweight ", TRUE, "Obesity")</f>
        <v>Normal Weight</v>
      </c>
      <c r="D508">
        <v>4.33</v>
      </c>
      <c r="E508" t="str" cm="1">
        <f t="array" ref="E508">_xlfn.IFS(medical_exam[[#This Row],[HBA1C]]&lt;5.7, "Normal", medical_exam[[#This Row],[HBA1C]]&lt;6.4, "Prediabetes ", TRUE, "Diabetes")</f>
        <v>Normal</v>
      </c>
      <c r="F508" s="6" t="s">
        <v>2379</v>
      </c>
      <c r="G508" t="s">
        <v>2379</v>
      </c>
      <c r="H508" t="s">
        <v>2379</v>
      </c>
      <c r="I508">
        <v>0</v>
      </c>
      <c r="J508" t="s">
        <v>2381</v>
      </c>
    </row>
    <row r="509" spans="1:10" x14ac:dyDescent="0.3">
      <c r="A509" t="s">
        <v>1862</v>
      </c>
      <c r="B509">
        <v>39.71</v>
      </c>
      <c r="C509" t="str" cm="1">
        <f t="array" ref="C509">_xlfn.IFS(medical_exam[[#This Row],[BMI]]&lt;18.5, "Underweight ", medical_exam[[#This Row],[BMI]]&lt;24.9, "Normal Weight", medical_exam[[#This Row],[BMI]]&lt;29.9, "Overweight ", TRUE, "Obesity")</f>
        <v>Obesity</v>
      </c>
      <c r="D509">
        <v>5.83</v>
      </c>
      <c r="E509" t="str" cm="1">
        <f t="array" ref="E509">_xlfn.IFS(medical_exam[[#This Row],[HBA1C]]&lt;5.7, "Normal", medical_exam[[#This Row],[HBA1C]]&lt;6.4, "Prediabetes ", TRUE, "Diabetes")</f>
        <v xml:space="preserve">Prediabetes </v>
      </c>
      <c r="F509" s="6" t="s">
        <v>2379</v>
      </c>
      <c r="G509" t="s">
        <v>2379</v>
      </c>
      <c r="H509" t="s">
        <v>2379</v>
      </c>
      <c r="I509">
        <v>1</v>
      </c>
      <c r="J509" t="s">
        <v>2379</v>
      </c>
    </row>
    <row r="510" spans="1:10" x14ac:dyDescent="0.3">
      <c r="A510" t="s">
        <v>1861</v>
      </c>
      <c r="B510">
        <v>22.22</v>
      </c>
      <c r="C510" t="str" cm="1">
        <f t="array" ref="C510">_xlfn.IFS(medical_exam[[#This Row],[BMI]]&lt;18.5, "Underweight ", medical_exam[[#This Row],[BMI]]&lt;24.9, "Normal Weight", medical_exam[[#This Row],[BMI]]&lt;29.9, "Overweight ", TRUE, "Obesity")</f>
        <v>Normal Weight</v>
      </c>
      <c r="D510">
        <v>5.5</v>
      </c>
      <c r="E510" t="str" cm="1">
        <f t="array" ref="E510">_xlfn.IFS(medical_exam[[#This Row],[HBA1C]]&lt;5.7, "Normal", medical_exam[[#This Row],[HBA1C]]&lt;6.4, "Prediabetes ", TRUE, "Diabetes")</f>
        <v>Normal</v>
      </c>
      <c r="F510" s="6" t="s">
        <v>2379</v>
      </c>
      <c r="G510" t="s">
        <v>2379</v>
      </c>
      <c r="H510" t="s">
        <v>2379</v>
      </c>
      <c r="I510">
        <v>0</v>
      </c>
      <c r="J510" t="s">
        <v>2381</v>
      </c>
    </row>
    <row r="511" spans="1:10" x14ac:dyDescent="0.3">
      <c r="A511" t="s">
        <v>1860</v>
      </c>
      <c r="B511">
        <v>33.344999999999999</v>
      </c>
      <c r="C511" t="str" cm="1">
        <f t="array" ref="C511">_xlfn.IFS(medical_exam[[#This Row],[BMI]]&lt;18.5, "Underweight ", medical_exam[[#This Row],[BMI]]&lt;24.9, "Normal Weight", medical_exam[[#This Row],[BMI]]&lt;29.9, "Overweight ", TRUE, "Obesity")</f>
        <v>Obesity</v>
      </c>
      <c r="D511">
        <v>4.79</v>
      </c>
      <c r="E511" t="str" cm="1">
        <f t="array" ref="E511">_xlfn.IFS(medical_exam[[#This Row],[HBA1C]]&lt;5.7, "Normal", medical_exam[[#This Row],[HBA1C]]&lt;6.4, "Prediabetes ", TRUE, "Diabetes")</f>
        <v>Normal</v>
      </c>
      <c r="F511" s="6" t="s">
        <v>2379</v>
      </c>
      <c r="G511" t="s">
        <v>2379</v>
      </c>
      <c r="H511" t="s">
        <v>2381</v>
      </c>
      <c r="I511">
        <v>1</v>
      </c>
      <c r="J511" t="s">
        <v>2379</v>
      </c>
    </row>
    <row r="512" spans="1:10" x14ac:dyDescent="0.3">
      <c r="A512" t="s">
        <v>1859</v>
      </c>
      <c r="B512">
        <v>24.42</v>
      </c>
      <c r="C512" t="str" cm="1">
        <f t="array" ref="C512">_xlfn.IFS(medical_exam[[#This Row],[BMI]]&lt;18.5, "Underweight ", medical_exam[[#This Row],[BMI]]&lt;24.9, "Normal Weight", medical_exam[[#This Row],[BMI]]&lt;29.9, "Overweight ", TRUE, "Obesity")</f>
        <v>Normal Weight</v>
      </c>
      <c r="D512">
        <v>5.81</v>
      </c>
      <c r="E512" t="str" cm="1">
        <f t="array" ref="E512">_xlfn.IFS(medical_exam[[#This Row],[HBA1C]]&lt;5.7, "Normal", medical_exam[[#This Row],[HBA1C]]&lt;6.4, "Prediabetes ", TRUE, "Diabetes")</f>
        <v xml:space="preserve">Prediabetes </v>
      </c>
      <c r="F512" s="6" t="s">
        <v>2379</v>
      </c>
      <c r="G512" t="s">
        <v>2379</v>
      </c>
      <c r="H512" t="s">
        <v>2379</v>
      </c>
      <c r="I512">
        <v>1</v>
      </c>
      <c r="J512" t="s">
        <v>2381</v>
      </c>
    </row>
    <row r="513" spans="1:10" x14ac:dyDescent="0.3">
      <c r="A513" t="s">
        <v>1858</v>
      </c>
      <c r="B513">
        <v>29.81</v>
      </c>
      <c r="C513" t="str" cm="1">
        <f t="array" ref="C513">_xlfn.IFS(medical_exam[[#This Row],[BMI]]&lt;18.5, "Underweight ", medical_exam[[#This Row],[BMI]]&lt;24.9, "Normal Weight", medical_exam[[#This Row],[BMI]]&lt;29.9, "Overweight ", TRUE, "Obesity")</f>
        <v xml:space="preserve">Overweight </v>
      </c>
      <c r="D513">
        <v>5.58</v>
      </c>
      <c r="E513" t="str" cm="1">
        <f t="array" ref="E513">_xlfn.IFS(medical_exam[[#This Row],[HBA1C]]&lt;5.7, "Normal", medical_exam[[#This Row],[HBA1C]]&lt;6.4, "Prediabetes ", TRUE, "Diabetes")</f>
        <v>Normal</v>
      </c>
      <c r="F513" s="6" t="s">
        <v>2379</v>
      </c>
      <c r="G513" t="s">
        <v>2379</v>
      </c>
      <c r="H513" t="s">
        <v>2379</v>
      </c>
      <c r="I513">
        <v>0</v>
      </c>
      <c r="J513" t="s">
        <v>2381</v>
      </c>
    </row>
    <row r="514" spans="1:10" x14ac:dyDescent="0.3">
      <c r="A514" t="s">
        <v>1857</v>
      </c>
      <c r="B514">
        <v>51.18</v>
      </c>
      <c r="C514" t="str" cm="1">
        <f t="array" ref="C514">_xlfn.IFS(medical_exam[[#This Row],[BMI]]&lt;18.5, "Underweight ", medical_exam[[#This Row],[BMI]]&lt;24.9, "Normal Weight", medical_exam[[#This Row],[BMI]]&lt;29.9, "Overweight ", TRUE, "Obesity")</f>
        <v>Obesity</v>
      </c>
      <c r="D514">
        <v>4.4000000000000004</v>
      </c>
      <c r="E514" t="str" cm="1">
        <f t="array" ref="E514">_xlfn.IFS(medical_exam[[#This Row],[HBA1C]]&lt;5.7, "Normal", medical_exam[[#This Row],[HBA1C]]&lt;6.4, "Prediabetes ", TRUE, "Diabetes")</f>
        <v>Normal</v>
      </c>
      <c r="F514" s="6" t="s">
        <v>2381</v>
      </c>
      <c r="G514" t="s">
        <v>2379</v>
      </c>
      <c r="H514" t="s">
        <v>2379</v>
      </c>
      <c r="I514">
        <v>2</v>
      </c>
      <c r="J514" t="s">
        <v>2379</v>
      </c>
    </row>
    <row r="515" spans="1:10" x14ac:dyDescent="0.3">
      <c r="A515" t="s">
        <v>1856</v>
      </c>
      <c r="B515">
        <v>51.37</v>
      </c>
      <c r="C515" t="str" cm="1">
        <f t="array" ref="C515">_xlfn.IFS(medical_exam[[#This Row],[BMI]]&lt;18.5, "Underweight ", medical_exam[[#This Row],[BMI]]&lt;24.9, "Normal Weight", medical_exam[[#This Row],[BMI]]&lt;29.9, "Overweight ", TRUE, "Obesity")</f>
        <v>Obesity</v>
      </c>
      <c r="D515">
        <v>8.18</v>
      </c>
      <c r="E515" t="str" cm="1">
        <f t="array" ref="E515">_xlfn.IFS(medical_exam[[#This Row],[HBA1C]]&lt;5.7, "Normal", medical_exam[[#This Row],[HBA1C]]&lt;6.4, "Prediabetes ", TRUE, "Diabetes")</f>
        <v>Diabetes</v>
      </c>
      <c r="F515" s="6" t="s">
        <v>2381</v>
      </c>
      <c r="G515" t="s">
        <v>2379</v>
      </c>
      <c r="H515" t="s">
        <v>2379</v>
      </c>
      <c r="I515">
        <v>0</v>
      </c>
      <c r="J515" t="s">
        <v>2379</v>
      </c>
    </row>
    <row r="516" spans="1:10" x14ac:dyDescent="0.3">
      <c r="A516" t="s">
        <v>1855</v>
      </c>
      <c r="B516">
        <v>36.19</v>
      </c>
      <c r="C516" t="str" cm="1">
        <f t="array" ref="C516">_xlfn.IFS(medical_exam[[#This Row],[BMI]]&lt;18.5, "Underweight ", medical_exam[[#This Row],[BMI]]&lt;24.9, "Normal Weight", medical_exam[[#This Row],[BMI]]&lt;29.9, "Overweight ", TRUE, "Obesity")</f>
        <v>Obesity</v>
      </c>
      <c r="D516">
        <v>5.52</v>
      </c>
      <c r="E516" t="str" cm="1">
        <f t="array" ref="E516">_xlfn.IFS(medical_exam[[#This Row],[HBA1C]]&lt;5.7, "Normal", medical_exam[[#This Row],[HBA1C]]&lt;6.4, "Prediabetes ", TRUE, "Diabetes")</f>
        <v>Normal</v>
      </c>
      <c r="F516" s="6" t="s">
        <v>2381</v>
      </c>
      <c r="G516" t="s">
        <v>2379</v>
      </c>
      <c r="H516" t="s">
        <v>2379</v>
      </c>
      <c r="I516">
        <v>0</v>
      </c>
      <c r="J516" t="s">
        <v>2379</v>
      </c>
    </row>
    <row r="517" spans="1:10" x14ac:dyDescent="0.3">
      <c r="A517" t="s">
        <v>1854</v>
      </c>
      <c r="B517">
        <v>25.9</v>
      </c>
      <c r="C517" t="str" cm="1">
        <f t="array" ref="C517">_xlfn.IFS(medical_exam[[#This Row],[BMI]]&lt;18.5, "Underweight ", medical_exam[[#This Row],[BMI]]&lt;24.9, "Normal Weight", medical_exam[[#This Row],[BMI]]&lt;29.9, "Overweight ", TRUE, "Obesity")</f>
        <v xml:space="preserve">Overweight </v>
      </c>
      <c r="D517">
        <v>4.84</v>
      </c>
      <c r="E517" t="str" cm="1">
        <f t="array" ref="E517">_xlfn.IFS(medical_exam[[#This Row],[HBA1C]]&lt;5.7, "Normal", medical_exam[[#This Row],[HBA1C]]&lt;6.4, "Prediabetes ", TRUE, "Diabetes")</f>
        <v>Normal</v>
      </c>
      <c r="F517" s="6" t="s">
        <v>2379</v>
      </c>
      <c r="G517" t="s">
        <v>2379</v>
      </c>
      <c r="H517" t="s">
        <v>2379</v>
      </c>
      <c r="I517">
        <v>0</v>
      </c>
      <c r="J517" t="s">
        <v>2381</v>
      </c>
    </row>
    <row r="518" spans="1:10" x14ac:dyDescent="0.3">
      <c r="A518" t="s">
        <v>1853</v>
      </c>
      <c r="B518">
        <v>35.72</v>
      </c>
      <c r="C518" t="str" cm="1">
        <f t="array" ref="C518">_xlfn.IFS(medical_exam[[#This Row],[BMI]]&lt;18.5, "Underweight ", medical_exam[[#This Row],[BMI]]&lt;24.9, "Normal Weight", medical_exam[[#This Row],[BMI]]&lt;29.9, "Overweight ", TRUE, "Obesity")</f>
        <v>Obesity</v>
      </c>
      <c r="D518">
        <v>4.08</v>
      </c>
      <c r="E518" t="str" cm="1">
        <f t="array" ref="E518">_xlfn.IFS(medical_exam[[#This Row],[HBA1C]]&lt;5.7, "Normal", medical_exam[[#This Row],[HBA1C]]&lt;6.4, "Prediabetes ", TRUE, "Diabetes")</f>
        <v>Normal</v>
      </c>
      <c r="F518" s="6" t="s">
        <v>2379</v>
      </c>
      <c r="G518" t="s">
        <v>2379</v>
      </c>
      <c r="H518" t="s">
        <v>2381</v>
      </c>
      <c r="I518">
        <v>1</v>
      </c>
      <c r="J518" t="s">
        <v>2379</v>
      </c>
    </row>
    <row r="519" spans="1:10" x14ac:dyDescent="0.3">
      <c r="A519" t="s">
        <v>1852</v>
      </c>
      <c r="B519">
        <v>27.94</v>
      </c>
      <c r="C519" t="str" cm="1">
        <f t="array" ref="C519">_xlfn.IFS(medical_exam[[#This Row],[BMI]]&lt;18.5, "Underweight ", medical_exam[[#This Row],[BMI]]&lt;24.9, "Normal Weight", medical_exam[[#This Row],[BMI]]&lt;29.9, "Overweight ", TRUE, "Obesity")</f>
        <v xml:space="preserve">Overweight </v>
      </c>
      <c r="D519">
        <v>4.4800000000000004</v>
      </c>
      <c r="E519" t="str" cm="1">
        <f t="array" ref="E519">_xlfn.IFS(medical_exam[[#This Row],[HBA1C]]&lt;5.7, "Normal", medical_exam[[#This Row],[HBA1C]]&lt;6.4, "Prediabetes ", TRUE, "Diabetes")</f>
        <v>Normal</v>
      </c>
      <c r="F519" s="6" t="s">
        <v>2379</v>
      </c>
      <c r="G519" t="s">
        <v>2379</v>
      </c>
      <c r="H519" t="s">
        <v>2381</v>
      </c>
      <c r="I519">
        <v>1</v>
      </c>
      <c r="J519" t="s">
        <v>2381</v>
      </c>
    </row>
    <row r="520" spans="1:10" x14ac:dyDescent="0.3">
      <c r="A520" t="s">
        <v>1851</v>
      </c>
      <c r="B520">
        <v>27.1</v>
      </c>
      <c r="C520" t="str" cm="1">
        <f t="array" ref="C520">_xlfn.IFS(medical_exam[[#This Row],[BMI]]&lt;18.5, "Underweight ", medical_exam[[#This Row],[BMI]]&lt;24.9, "Normal Weight", medical_exam[[#This Row],[BMI]]&lt;29.9, "Overweight ", TRUE, "Obesity")</f>
        <v xml:space="preserve">Overweight </v>
      </c>
      <c r="D520">
        <v>5.73</v>
      </c>
      <c r="E520" t="str" cm="1">
        <f t="array" ref="E520">_xlfn.IFS(medical_exam[[#This Row],[HBA1C]]&lt;5.7, "Normal", medical_exam[[#This Row],[HBA1C]]&lt;6.4, "Prediabetes ", TRUE, "Diabetes")</f>
        <v xml:space="preserve">Prediabetes </v>
      </c>
      <c r="F520" s="6" t="s">
        <v>2379</v>
      </c>
      <c r="G520" t="s">
        <v>2379</v>
      </c>
      <c r="H520" t="s">
        <v>2379</v>
      </c>
      <c r="I520">
        <v>0</v>
      </c>
      <c r="J520" t="s">
        <v>2381</v>
      </c>
    </row>
    <row r="521" spans="1:10" x14ac:dyDescent="0.3">
      <c r="A521" t="s">
        <v>1850</v>
      </c>
      <c r="B521">
        <v>18.3</v>
      </c>
      <c r="C521" t="str" cm="1">
        <f t="array" ref="C521">_xlfn.IFS(medical_exam[[#This Row],[BMI]]&lt;18.5, "Underweight ", medical_exam[[#This Row],[BMI]]&lt;24.9, "Normal Weight", medical_exam[[#This Row],[BMI]]&lt;29.9, "Overweight ", TRUE, "Obesity")</f>
        <v xml:space="preserve">Underweight </v>
      </c>
      <c r="D521">
        <v>5.46</v>
      </c>
      <c r="E521" t="str" cm="1">
        <f t="array" ref="E521">_xlfn.IFS(medical_exam[[#This Row],[HBA1C]]&lt;5.7, "Normal", medical_exam[[#This Row],[HBA1C]]&lt;6.4, "Prediabetes ", TRUE, "Diabetes")</f>
        <v>Normal</v>
      </c>
      <c r="F521" s="6" t="s">
        <v>2381</v>
      </c>
      <c r="G521" t="s">
        <v>2379</v>
      </c>
      <c r="H521" t="s">
        <v>2381</v>
      </c>
      <c r="I521">
        <v>1</v>
      </c>
      <c r="J521" t="s">
        <v>2381</v>
      </c>
    </row>
    <row r="522" spans="1:10" x14ac:dyDescent="0.3">
      <c r="A522" t="s">
        <v>1849</v>
      </c>
      <c r="B522">
        <v>25.3</v>
      </c>
      <c r="C522" t="str" cm="1">
        <f t="array" ref="C522">_xlfn.IFS(medical_exam[[#This Row],[BMI]]&lt;18.5, "Underweight ", medical_exam[[#This Row],[BMI]]&lt;24.9, "Normal Weight", medical_exam[[#This Row],[BMI]]&lt;29.9, "Overweight ", TRUE, "Obesity")</f>
        <v xml:space="preserve">Overweight </v>
      </c>
      <c r="D522">
        <v>5.0199999999999996</v>
      </c>
      <c r="E522" t="str" cm="1">
        <f t="array" ref="E522">_xlfn.IFS(medical_exam[[#This Row],[HBA1C]]&lt;5.7, "Normal", medical_exam[[#This Row],[HBA1C]]&lt;6.4, "Prediabetes ", TRUE, "Diabetes")</f>
        <v>Normal</v>
      </c>
      <c r="F522" s="6" t="s">
        <v>2381</v>
      </c>
      <c r="G522" t="s">
        <v>2379</v>
      </c>
      <c r="H522" t="s">
        <v>2379</v>
      </c>
      <c r="I522">
        <v>1</v>
      </c>
      <c r="J522" t="s">
        <v>2381</v>
      </c>
    </row>
    <row r="523" spans="1:10" x14ac:dyDescent="0.3">
      <c r="A523" t="s">
        <v>1848</v>
      </c>
      <c r="B523">
        <v>38.83</v>
      </c>
      <c r="C523" t="str" cm="1">
        <f t="array" ref="C523">_xlfn.IFS(medical_exam[[#This Row],[BMI]]&lt;18.5, "Underweight ", medical_exam[[#This Row],[BMI]]&lt;24.9, "Normal Weight", medical_exam[[#This Row],[BMI]]&lt;29.9, "Overweight ", TRUE, "Obesity")</f>
        <v>Obesity</v>
      </c>
      <c r="D523">
        <v>6.36</v>
      </c>
      <c r="E523" t="str" cm="1">
        <f t="array" ref="E523">_xlfn.IFS(medical_exam[[#This Row],[HBA1C]]&lt;5.7, "Normal", medical_exam[[#This Row],[HBA1C]]&lt;6.4, "Prediabetes ", TRUE, "Diabetes")</f>
        <v xml:space="preserve">Prediabetes </v>
      </c>
      <c r="F523" s="6" t="s">
        <v>2379</v>
      </c>
      <c r="G523" t="s">
        <v>2379</v>
      </c>
      <c r="H523" t="s">
        <v>2379</v>
      </c>
      <c r="I523">
        <v>1</v>
      </c>
      <c r="J523" t="s">
        <v>2379</v>
      </c>
    </row>
    <row r="524" spans="1:10" x14ac:dyDescent="0.3">
      <c r="A524" t="s">
        <v>1847</v>
      </c>
      <c r="B524">
        <v>27.6</v>
      </c>
      <c r="C524" t="str" cm="1">
        <f t="array" ref="C524">_xlfn.IFS(medical_exam[[#This Row],[BMI]]&lt;18.5, "Underweight ", medical_exam[[#This Row],[BMI]]&lt;24.9, "Normal Weight", medical_exam[[#This Row],[BMI]]&lt;29.9, "Overweight ", TRUE, "Obesity")</f>
        <v xml:space="preserve">Overweight </v>
      </c>
      <c r="D524">
        <v>5.36</v>
      </c>
      <c r="E524" t="str" cm="1">
        <f t="array" ref="E524">_xlfn.IFS(medical_exam[[#This Row],[HBA1C]]&lt;5.7, "Normal", medical_exam[[#This Row],[HBA1C]]&lt;6.4, "Prediabetes ", TRUE, "Diabetes")</f>
        <v>Normal</v>
      </c>
      <c r="F524" s="6" t="s">
        <v>2379</v>
      </c>
      <c r="G524" t="s">
        <v>2379</v>
      </c>
      <c r="H524" t="s">
        <v>2379</v>
      </c>
      <c r="I524">
        <v>1</v>
      </c>
      <c r="J524" t="s">
        <v>2379</v>
      </c>
    </row>
    <row r="525" spans="1:10" x14ac:dyDescent="0.3">
      <c r="A525" t="s">
        <v>1846</v>
      </c>
      <c r="B525">
        <v>46.4</v>
      </c>
      <c r="C525" t="str" cm="1">
        <f t="array" ref="C525">_xlfn.IFS(medical_exam[[#This Row],[BMI]]&lt;18.5, "Underweight ", medical_exam[[#This Row],[BMI]]&lt;24.9, "Normal Weight", medical_exam[[#This Row],[BMI]]&lt;29.9, "Overweight ", TRUE, "Obesity")</f>
        <v>Obesity</v>
      </c>
      <c r="D525">
        <v>8.3699999999999992</v>
      </c>
      <c r="E525" t="str" cm="1">
        <f t="array" ref="E525">_xlfn.IFS(medical_exam[[#This Row],[HBA1C]]&lt;5.7, "Normal", medical_exam[[#This Row],[HBA1C]]&lt;6.4, "Prediabetes ", TRUE, "Diabetes")</f>
        <v>Diabetes</v>
      </c>
      <c r="F525" s="6" t="s">
        <v>2381</v>
      </c>
      <c r="G525" t="s">
        <v>2379</v>
      </c>
      <c r="H525" t="s">
        <v>2381</v>
      </c>
      <c r="I525">
        <v>1</v>
      </c>
      <c r="J525" t="s">
        <v>2379</v>
      </c>
    </row>
    <row r="526" spans="1:10" x14ac:dyDescent="0.3">
      <c r="A526" t="s">
        <v>1845</v>
      </c>
      <c r="B526">
        <v>51.92</v>
      </c>
      <c r="C526" t="str" cm="1">
        <f t="array" ref="C526">_xlfn.IFS(medical_exam[[#This Row],[BMI]]&lt;18.5, "Underweight ", medical_exam[[#This Row],[BMI]]&lt;24.9, "Normal Weight", medical_exam[[#This Row],[BMI]]&lt;29.9, "Overweight ", TRUE, "Obesity")</f>
        <v>Obesity</v>
      </c>
      <c r="D526">
        <v>5.18</v>
      </c>
      <c r="E526" t="str" cm="1">
        <f t="array" ref="E526">_xlfn.IFS(medical_exam[[#This Row],[HBA1C]]&lt;5.7, "Normal", medical_exam[[#This Row],[HBA1C]]&lt;6.4, "Prediabetes ", TRUE, "Diabetes")</f>
        <v>Normal</v>
      </c>
      <c r="F526" s="6" t="s">
        <v>2381</v>
      </c>
      <c r="G526" t="s">
        <v>2379</v>
      </c>
      <c r="H526" t="s">
        <v>2381</v>
      </c>
      <c r="I526">
        <v>1</v>
      </c>
      <c r="J526" t="s">
        <v>2379</v>
      </c>
    </row>
    <row r="527" spans="1:10" x14ac:dyDescent="0.3">
      <c r="A527" t="s">
        <v>1844</v>
      </c>
      <c r="B527">
        <v>32.395000000000003</v>
      </c>
      <c r="C527" t="str" cm="1">
        <f t="array" ref="C527">_xlfn.IFS(medical_exam[[#This Row],[BMI]]&lt;18.5, "Underweight ", medical_exam[[#This Row],[BMI]]&lt;24.9, "Normal Weight", medical_exam[[#This Row],[BMI]]&lt;29.9, "Overweight ", TRUE, "Obesity")</f>
        <v>Obesity</v>
      </c>
      <c r="D527">
        <v>5.68</v>
      </c>
      <c r="E527" t="str" cm="1">
        <f t="array" ref="E527">_xlfn.IFS(medical_exam[[#This Row],[HBA1C]]&lt;5.7, "Normal", medical_exam[[#This Row],[HBA1C]]&lt;6.4, "Prediabetes ", TRUE, "Diabetes")</f>
        <v>Normal</v>
      </c>
      <c r="F527" s="6" t="s">
        <v>2381</v>
      </c>
      <c r="G527" t="s">
        <v>2379</v>
      </c>
      <c r="H527" t="s">
        <v>2379</v>
      </c>
      <c r="I527">
        <v>1</v>
      </c>
      <c r="J527" t="s">
        <v>2379</v>
      </c>
    </row>
    <row r="528" spans="1:10" x14ac:dyDescent="0.3">
      <c r="A528" t="s">
        <v>1843</v>
      </c>
      <c r="B528">
        <v>46.19</v>
      </c>
      <c r="C528" t="str" cm="1">
        <f t="array" ref="C528">_xlfn.IFS(medical_exam[[#This Row],[BMI]]&lt;18.5, "Underweight ", medical_exam[[#This Row],[BMI]]&lt;24.9, "Normal Weight", medical_exam[[#This Row],[BMI]]&lt;29.9, "Overweight ", TRUE, "Obesity")</f>
        <v>Obesity</v>
      </c>
      <c r="D528">
        <v>7.31</v>
      </c>
      <c r="E528" t="str" cm="1">
        <f t="array" ref="E528">_xlfn.IFS(medical_exam[[#This Row],[HBA1C]]&lt;5.7, "Normal", medical_exam[[#This Row],[HBA1C]]&lt;6.4, "Prediabetes ", TRUE, "Diabetes")</f>
        <v>Diabetes</v>
      </c>
      <c r="F528" s="6" t="s">
        <v>2381</v>
      </c>
      <c r="G528" t="s">
        <v>2379</v>
      </c>
      <c r="H528" t="s">
        <v>2381</v>
      </c>
      <c r="I528">
        <v>1</v>
      </c>
      <c r="J528" t="s">
        <v>2379</v>
      </c>
    </row>
    <row r="529" spans="1:10" x14ac:dyDescent="0.3">
      <c r="A529" t="s">
        <v>1842</v>
      </c>
      <c r="B529">
        <v>27.93</v>
      </c>
      <c r="C529" t="str" cm="1">
        <f t="array" ref="C529">_xlfn.IFS(medical_exam[[#This Row],[BMI]]&lt;18.5, "Underweight ", medical_exam[[#This Row],[BMI]]&lt;24.9, "Normal Weight", medical_exam[[#This Row],[BMI]]&lt;29.9, "Overweight ", TRUE, "Obesity")</f>
        <v xml:space="preserve">Overweight </v>
      </c>
      <c r="D529">
        <v>4.67</v>
      </c>
      <c r="E529" t="str" cm="1">
        <f t="array" ref="E529">_xlfn.IFS(medical_exam[[#This Row],[HBA1C]]&lt;5.7, "Normal", medical_exam[[#This Row],[HBA1C]]&lt;6.4, "Prediabetes ", TRUE, "Diabetes")</f>
        <v>Normal</v>
      </c>
      <c r="F529" s="6" t="s">
        <v>2379</v>
      </c>
      <c r="G529" t="s">
        <v>2379</v>
      </c>
      <c r="H529" t="s">
        <v>2381</v>
      </c>
      <c r="I529">
        <v>1</v>
      </c>
      <c r="J529" t="s">
        <v>2379</v>
      </c>
    </row>
    <row r="530" spans="1:10" x14ac:dyDescent="0.3">
      <c r="A530" t="s">
        <v>1841</v>
      </c>
      <c r="B530">
        <v>45.62</v>
      </c>
      <c r="C530" t="str" cm="1">
        <f t="array" ref="C530">_xlfn.IFS(medical_exam[[#This Row],[BMI]]&lt;18.5, "Underweight ", medical_exam[[#This Row],[BMI]]&lt;24.9, "Normal Weight", medical_exam[[#This Row],[BMI]]&lt;29.9, "Overweight ", TRUE, "Obesity")</f>
        <v>Obesity</v>
      </c>
      <c r="D530">
        <v>6.87</v>
      </c>
      <c r="E530" t="str" cm="1">
        <f t="array" ref="E530">_xlfn.IFS(medical_exam[[#This Row],[HBA1C]]&lt;5.7, "Normal", medical_exam[[#This Row],[HBA1C]]&lt;6.4, "Prediabetes ", TRUE, "Diabetes")</f>
        <v>Diabetes</v>
      </c>
      <c r="F530" s="6" t="s">
        <v>2379</v>
      </c>
      <c r="G530" t="s">
        <v>2379</v>
      </c>
      <c r="H530" t="s">
        <v>2379</v>
      </c>
      <c r="I530">
        <v>0</v>
      </c>
      <c r="J530" t="s">
        <v>2379</v>
      </c>
    </row>
    <row r="531" spans="1:10" x14ac:dyDescent="0.3">
      <c r="A531" t="s">
        <v>1840</v>
      </c>
      <c r="B531">
        <v>35.31</v>
      </c>
      <c r="C531" t="str" cm="1">
        <f t="array" ref="C531">_xlfn.IFS(medical_exam[[#This Row],[BMI]]&lt;18.5, "Underweight ", medical_exam[[#This Row],[BMI]]&lt;24.9, "Normal Weight", medical_exam[[#This Row],[BMI]]&lt;29.9, "Overweight ", TRUE, "Obesity")</f>
        <v>Obesity</v>
      </c>
      <c r="D531">
        <v>5.87</v>
      </c>
      <c r="E531" t="str" cm="1">
        <f t="array" ref="E531">_xlfn.IFS(medical_exam[[#This Row],[HBA1C]]&lt;5.7, "Normal", medical_exam[[#This Row],[HBA1C]]&lt;6.4, "Prediabetes ", TRUE, "Diabetes")</f>
        <v xml:space="preserve">Prediabetes </v>
      </c>
      <c r="F531" s="6" t="s">
        <v>2379</v>
      </c>
      <c r="G531" t="s">
        <v>2379</v>
      </c>
      <c r="H531" t="s">
        <v>2381</v>
      </c>
      <c r="I531">
        <v>1</v>
      </c>
      <c r="J531" t="s">
        <v>2379</v>
      </c>
    </row>
    <row r="532" spans="1:10" x14ac:dyDescent="0.3">
      <c r="A532" t="s">
        <v>1839</v>
      </c>
      <c r="B532">
        <v>30.4</v>
      </c>
      <c r="C532" t="str" cm="1">
        <f t="array" ref="C532">_xlfn.IFS(medical_exam[[#This Row],[BMI]]&lt;18.5, "Underweight ", medical_exam[[#This Row],[BMI]]&lt;24.9, "Normal Weight", medical_exam[[#This Row],[BMI]]&lt;29.9, "Overweight ", TRUE, "Obesity")</f>
        <v>Obesity</v>
      </c>
      <c r="D532">
        <v>4.07</v>
      </c>
      <c r="E532" t="str" cm="1">
        <f t="array" ref="E532">_xlfn.IFS(medical_exam[[#This Row],[HBA1C]]&lt;5.7, "Normal", medical_exam[[#This Row],[HBA1C]]&lt;6.4, "Prediabetes ", TRUE, "Diabetes")</f>
        <v>Normal</v>
      </c>
      <c r="F532" s="6" t="s">
        <v>2381</v>
      </c>
      <c r="G532" t="s">
        <v>2379</v>
      </c>
      <c r="H532" t="s">
        <v>2379</v>
      </c>
      <c r="I532">
        <v>1</v>
      </c>
      <c r="J532" t="s">
        <v>2379</v>
      </c>
    </row>
    <row r="533" spans="1:10" x14ac:dyDescent="0.3">
      <c r="A533" t="s">
        <v>1838</v>
      </c>
      <c r="B533">
        <v>20.13</v>
      </c>
      <c r="C533" t="str" cm="1">
        <f t="array" ref="C533">_xlfn.IFS(medical_exam[[#This Row],[BMI]]&lt;18.5, "Underweight ", medical_exam[[#This Row],[BMI]]&lt;24.9, "Normal Weight", medical_exam[[#This Row],[BMI]]&lt;29.9, "Overweight ", TRUE, "Obesity")</f>
        <v>Normal Weight</v>
      </c>
      <c r="D533">
        <v>6.47</v>
      </c>
      <c r="E533" t="str" cm="1">
        <f t="array" ref="E533">_xlfn.IFS(medical_exam[[#This Row],[HBA1C]]&lt;5.7, "Normal", medical_exam[[#This Row],[HBA1C]]&lt;6.4, "Prediabetes ", TRUE, "Diabetes")</f>
        <v>Diabetes</v>
      </c>
      <c r="F533" s="6" t="s">
        <v>2379</v>
      </c>
      <c r="G533" t="s">
        <v>2379</v>
      </c>
      <c r="H533" t="s">
        <v>2381</v>
      </c>
      <c r="I533">
        <v>1</v>
      </c>
      <c r="J533" t="s">
        <v>2381</v>
      </c>
    </row>
    <row r="534" spans="1:10" x14ac:dyDescent="0.3">
      <c r="A534" t="s">
        <v>1837</v>
      </c>
      <c r="B534">
        <v>23.655000000000001</v>
      </c>
      <c r="C534" t="str" cm="1">
        <f t="array" ref="C534">_xlfn.IFS(medical_exam[[#This Row],[BMI]]&lt;18.5, "Underweight ", medical_exam[[#This Row],[BMI]]&lt;24.9, "Normal Weight", medical_exam[[#This Row],[BMI]]&lt;29.9, "Overweight ", TRUE, "Obesity")</f>
        <v>Normal Weight</v>
      </c>
      <c r="D534">
        <v>5.14</v>
      </c>
      <c r="E534" t="str" cm="1">
        <f t="array" ref="E534">_xlfn.IFS(medical_exam[[#This Row],[HBA1C]]&lt;5.7, "Normal", medical_exam[[#This Row],[HBA1C]]&lt;6.4, "Prediabetes ", TRUE, "Diabetes")</f>
        <v>Normal</v>
      </c>
      <c r="F534" s="6" t="s">
        <v>2379</v>
      </c>
      <c r="G534" t="s">
        <v>2379</v>
      </c>
      <c r="H534" t="s">
        <v>2379</v>
      </c>
      <c r="I534">
        <v>1</v>
      </c>
      <c r="J534" t="s">
        <v>2381</v>
      </c>
    </row>
    <row r="535" spans="1:10" x14ac:dyDescent="0.3">
      <c r="A535" t="s">
        <v>1836</v>
      </c>
      <c r="B535">
        <v>49.05</v>
      </c>
      <c r="C535" t="str" cm="1">
        <f t="array" ref="C535">_xlfn.IFS(medical_exam[[#This Row],[BMI]]&lt;18.5, "Underweight ", medical_exam[[#This Row],[BMI]]&lt;24.9, "Normal Weight", medical_exam[[#This Row],[BMI]]&lt;29.9, "Overweight ", TRUE, "Obesity")</f>
        <v>Obesity</v>
      </c>
      <c r="D535">
        <v>9.77</v>
      </c>
      <c r="E535" t="str" cm="1">
        <f t="array" ref="E535">_xlfn.IFS(medical_exam[[#This Row],[HBA1C]]&lt;5.7, "Normal", medical_exam[[#This Row],[HBA1C]]&lt;6.4, "Prediabetes ", TRUE, "Diabetes")</f>
        <v>Diabetes</v>
      </c>
      <c r="F535" s="6" t="s">
        <v>2381</v>
      </c>
      <c r="G535" t="s">
        <v>2379</v>
      </c>
      <c r="H535" t="s">
        <v>2379</v>
      </c>
      <c r="I535">
        <v>0</v>
      </c>
      <c r="J535" t="s">
        <v>2379</v>
      </c>
    </row>
    <row r="536" spans="1:10" x14ac:dyDescent="0.3">
      <c r="A536" t="s">
        <v>1835</v>
      </c>
      <c r="B536">
        <v>51.94</v>
      </c>
      <c r="C536" t="str" cm="1">
        <f t="array" ref="C536">_xlfn.IFS(medical_exam[[#This Row],[BMI]]&lt;18.5, "Underweight ", medical_exam[[#This Row],[BMI]]&lt;24.9, "Normal Weight", medical_exam[[#This Row],[BMI]]&lt;29.9, "Overweight ", TRUE, "Obesity")</f>
        <v>Obesity</v>
      </c>
      <c r="D536">
        <v>8.8000000000000007</v>
      </c>
      <c r="E536" t="str" cm="1">
        <f t="array" ref="E536">_xlfn.IFS(medical_exam[[#This Row],[HBA1C]]&lt;5.7, "Normal", medical_exam[[#This Row],[HBA1C]]&lt;6.4, "Prediabetes ", TRUE, "Diabetes")</f>
        <v>Diabetes</v>
      </c>
      <c r="F536" s="6" t="s">
        <v>2381</v>
      </c>
      <c r="G536" t="s">
        <v>2379</v>
      </c>
      <c r="H536" t="s">
        <v>2379</v>
      </c>
      <c r="I536">
        <v>2</v>
      </c>
      <c r="J536" t="s">
        <v>2379</v>
      </c>
    </row>
    <row r="537" spans="1:10" x14ac:dyDescent="0.3">
      <c r="A537" t="s">
        <v>1834</v>
      </c>
      <c r="B537">
        <v>29.83</v>
      </c>
      <c r="C537" t="str" cm="1">
        <f t="array" ref="C537">_xlfn.IFS(medical_exam[[#This Row],[BMI]]&lt;18.5, "Underweight ", medical_exam[[#This Row],[BMI]]&lt;24.9, "Normal Weight", medical_exam[[#This Row],[BMI]]&lt;29.9, "Overweight ", TRUE, "Obesity")</f>
        <v xml:space="preserve">Overweight </v>
      </c>
      <c r="D537">
        <v>5.84</v>
      </c>
      <c r="E537" t="str" cm="1">
        <f t="array" ref="E537">_xlfn.IFS(medical_exam[[#This Row],[HBA1C]]&lt;5.7, "Normal", medical_exam[[#This Row],[HBA1C]]&lt;6.4, "Prediabetes ", TRUE, "Diabetes")</f>
        <v xml:space="preserve">Prediabetes </v>
      </c>
      <c r="F537" s="6" t="s">
        <v>2379</v>
      </c>
      <c r="G537" t="s">
        <v>2379</v>
      </c>
      <c r="H537" t="s">
        <v>2379</v>
      </c>
      <c r="I537">
        <v>1</v>
      </c>
      <c r="J537" t="s">
        <v>2381</v>
      </c>
    </row>
    <row r="538" spans="1:10" x14ac:dyDescent="0.3">
      <c r="A538" t="s">
        <v>1833</v>
      </c>
      <c r="B538">
        <v>22.6</v>
      </c>
      <c r="C538" t="str" cm="1">
        <f t="array" ref="C538">_xlfn.IFS(medical_exam[[#This Row],[BMI]]&lt;18.5, "Underweight ", medical_exam[[#This Row],[BMI]]&lt;24.9, "Normal Weight", medical_exam[[#This Row],[BMI]]&lt;29.9, "Overweight ", TRUE, "Obesity")</f>
        <v>Normal Weight</v>
      </c>
      <c r="D538">
        <v>10.43</v>
      </c>
      <c r="E538" t="str" cm="1">
        <f t="array" ref="E538">_xlfn.IFS(medical_exam[[#This Row],[HBA1C]]&lt;5.7, "Normal", medical_exam[[#This Row],[HBA1C]]&lt;6.4, "Prediabetes ", TRUE, "Diabetes")</f>
        <v>Diabetes</v>
      </c>
      <c r="F538" s="6" t="s">
        <v>2381</v>
      </c>
      <c r="G538" t="s">
        <v>2379</v>
      </c>
      <c r="H538" t="s">
        <v>2379</v>
      </c>
      <c r="I538">
        <v>1</v>
      </c>
      <c r="J538" t="s">
        <v>2381</v>
      </c>
    </row>
    <row r="539" spans="1:10" x14ac:dyDescent="0.3">
      <c r="A539" t="s">
        <v>1832</v>
      </c>
      <c r="B539">
        <v>46.69</v>
      </c>
      <c r="C539" t="str" cm="1">
        <f t="array" ref="C539">_xlfn.IFS(medical_exam[[#This Row],[BMI]]&lt;18.5, "Underweight ", medical_exam[[#This Row],[BMI]]&lt;24.9, "Normal Weight", medical_exam[[#This Row],[BMI]]&lt;29.9, "Overweight ", TRUE, "Obesity")</f>
        <v>Obesity</v>
      </c>
      <c r="D539">
        <v>4.25</v>
      </c>
      <c r="E539" t="str" cm="1">
        <f t="array" ref="E539">_xlfn.IFS(medical_exam[[#This Row],[HBA1C]]&lt;5.7, "Normal", medical_exam[[#This Row],[HBA1C]]&lt;6.4, "Prediabetes ", TRUE, "Diabetes")</f>
        <v>Normal</v>
      </c>
      <c r="F539" s="6" t="s">
        <v>2381</v>
      </c>
      <c r="G539" t="s">
        <v>2379</v>
      </c>
      <c r="H539" t="s">
        <v>2379</v>
      </c>
      <c r="I539">
        <v>1</v>
      </c>
      <c r="J539" t="s">
        <v>2379</v>
      </c>
    </row>
    <row r="540" spans="1:10" x14ac:dyDescent="0.3">
      <c r="A540" t="s">
        <v>1831</v>
      </c>
      <c r="B540">
        <v>28.49</v>
      </c>
      <c r="C540" t="str" cm="1">
        <f t="array" ref="C540">_xlfn.IFS(medical_exam[[#This Row],[BMI]]&lt;18.5, "Underweight ", medical_exam[[#This Row],[BMI]]&lt;24.9, "Normal Weight", medical_exam[[#This Row],[BMI]]&lt;29.9, "Overweight ", TRUE, "Obesity")</f>
        <v xml:space="preserve">Overweight </v>
      </c>
      <c r="D540">
        <v>4.8899999999999997</v>
      </c>
      <c r="E540" t="str" cm="1">
        <f t="array" ref="E540">_xlfn.IFS(medical_exam[[#This Row],[HBA1C]]&lt;5.7, "Normal", medical_exam[[#This Row],[HBA1C]]&lt;6.4, "Prediabetes ", TRUE, "Diabetes")</f>
        <v>Normal</v>
      </c>
      <c r="F540" s="6" t="s">
        <v>2379</v>
      </c>
      <c r="G540" t="s">
        <v>2379</v>
      </c>
      <c r="H540" t="s">
        <v>2379</v>
      </c>
      <c r="I540">
        <v>0</v>
      </c>
      <c r="J540" t="s">
        <v>2381</v>
      </c>
    </row>
    <row r="541" spans="1:10" x14ac:dyDescent="0.3">
      <c r="A541" t="s">
        <v>1830</v>
      </c>
      <c r="B541">
        <v>28.5</v>
      </c>
      <c r="C541" t="str" cm="1">
        <f t="array" ref="C541">_xlfn.IFS(medical_exam[[#This Row],[BMI]]&lt;18.5, "Underweight ", medical_exam[[#This Row],[BMI]]&lt;24.9, "Normal Weight", medical_exam[[#This Row],[BMI]]&lt;29.9, "Overweight ", TRUE, "Obesity")</f>
        <v xml:space="preserve">Overweight </v>
      </c>
      <c r="D541">
        <v>5.55</v>
      </c>
      <c r="E541" t="str" cm="1">
        <f t="array" ref="E541">_xlfn.IFS(medical_exam[[#This Row],[HBA1C]]&lt;5.7, "Normal", medical_exam[[#This Row],[HBA1C]]&lt;6.4, "Prediabetes ", TRUE, "Diabetes")</f>
        <v>Normal</v>
      </c>
      <c r="F541" s="6" t="s">
        <v>2381</v>
      </c>
      <c r="G541" t="s">
        <v>2379</v>
      </c>
      <c r="H541" t="s">
        <v>2379</v>
      </c>
      <c r="I541">
        <v>1</v>
      </c>
      <c r="J541" t="s">
        <v>2381</v>
      </c>
    </row>
    <row r="542" spans="1:10" x14ac:dyDescent="0.3">
      <c r="A542" t="s">
        <v>1829</v>
      </c>
      <c r="B542">
        <v>24.4</v>
      </c>
      <c r="C542" t="str" cm="1">
        <f t="array" ref="C542">_xlfn.IFS(medical_exam[[#This Row],[BMI]]&lt;18.5, "Underweight ", medical_exam[[#This Row],[BMI]]&lt;24.9, "Normal Weight", medical_exam[[#This Row],[BMI]]&lt;29.9, "Overweight ", TRUE, "Obesity")</f>
        <v>Normal Weight</v>
      </c>
      <c r="D542">
        <v>4.5199999999999996</v>
      </c>
      <c r="E542" t="str" cm="1">
        <f t="array" ref="E542">_xlfn.IFS(medical_exam[[#This Row],[HBA1C]]&lt;5.7, "Normal", medical_exam[[#This Row],[HBA1C]]&lt;6.4, "Prediabetes ", TRUE, "Diabetes")</f>
        <v>Normal</v>
      </c>
      <c r="F542" s="6" t="s">
        <v>2379</v>
      </c>
      <c r="G542" t="s">
        <v>2379</v>
      </c>
      <c r="H542" t="s">
        <v>2379</v>
      </c>
      <c r="I542">
        <v>1</v>
      </c>
      <c r="J542" t="s">
        <v>2381</v>
      </c>
    </row>
    <row r="543" spans="1:10" x14ac:dyDescent="0.3">
      <c r="A543" t="s">
        <v>1828</v>
      </c>
      <c r="B543">
        <v>29.15</v>
      </c>
      <c r="C543" t="str" cm="1">
        <f t="array" ref="C543">_xlfn.IFS(medical_exam[[#This Row],[BMI]]&lt;18.5, "Underweight ", medical_exam[[#This Row],[BMI]]&lt;24.9, "Normal Weight", medical_exam[[#This Row],[BMI]]&lt;29.9, "Overweight ", TRUE, "Obesity")</f>
        <v xml:space="preserve">Overweight </v>
      </c>
      <c r="D543">
        <v>4.45</v>
      </c>
      <c r="E543" t="str" cm="1">
        <f t="array" ref="E543">_xlfn.IFS(medical_exam[[#This Row],[HBA1C]]&lt;5.7, "Normal", medical_exam[[#This Row],[HBA1C]]&lt;6.4, "Prediabetes ", TRUE, "Diabetes")</f>
        <v>Normal</v>
      </c>
      <c r="F543" s="6" t="s">
        <v>2381</v>
      </c>
      <c r="G543" t="s">
        <v>2379</v>
      </c>
      <c r="H543" t="s">
        <v>2379</v>
      </c>
      <c r="I543">
        <v>1</v>
      </c>
      <c r="J543" t="s">
        <v>2381</v>
      </c>
    </row>
    <row r="544" spans="1:10" x14ac:dyDescent="0.3">
      <c r="A544" t="s">
        <v>1827</v>
      </c>
      <c r="B544">
        <v>27.28</v>
      </c>
      <c r="C544" t="str" cm="1">
        <f t="array" ref="C544">_xlfn.IFS(medical_exam[[#This Row],[BMI]]&lt;18.5, "Underweight ", medical_exam[[#This Row],[BMI]]&lt;24.9, "Normal Weight", medical_exam[[#This Row],[BMI]]&lt;29.9, "Overweight ", TRUE, "Obesity")</f>
        <v xml:space="preserve">Overweight </v>
      </c>
      <c r="D544">
        <v>4.72</v>
      </c>
      <c r="E544" t="str" cm="1">
        <f t="array" ref="E544">_xlfn.IFS(medical_exam[[#This Row],[HBA1C]]&lt;5.7, "Normal", medical_exam[[#This Row],[HBA1C]]&lt;6.4, "Prediabetes ", TRUE, "Diabetes")</f>
        <v>Normal</v>
      </c>
      <c r="F544" s="6" t="s">
        <v>2379</v>
      </c>
      <c r="G544" t="s">
        <v>2380</v>
      </c>
      <c r="H544" t="s">
        <v>2379</v>
      </c>
      <c r="I544">
        <v>1</v>
      </c>
      <c r="J544" t="s">
        <v>2381</v>
      </c>
    </row>
    <row r="545" spans="1:10" x14ac:dyDescent="0.3">
      <c r="A545" t="s">
        <v>1826</v>
      </c>
      <c r="B545">
        <v>32.229999999999997</v>
      </c>
      <c r="C545" t="str" cm="1">
        <f t="array" ref="C545">_xlfn.IFS(medical_exam[[#This Row],[BMI]]&lt;18.5, "Underweight ", medical_exam[[#This Row],[BMI]]&lt;24.9, "Normal Weight", medical_exam[[#This Row],[BMI]]&lt;29.9, "Overweight ", TRUE, "Obesity")</f>
        <v>Obesity</v>
      </c>
      <c r="D545">
        <v>4.6500000000000004</v>
      </c>
      <c r="E545" t="str" cm="1">
        <f t="array" ref="E545">_xlfn.IFS(medical_exam[[#This Row],[HBA1C]]&lt;5.7, "Normal", medical_exam[[#This Row],[HBA1C]]&lt;6.4, "Prediabetes ", TRUE, "Diabetes")</f>
        <v>Normal</v>
      </c>
      <c r="F545" s="6" t="s">
        <v>2381</v>
      </c>
      <c r="G545" t="s">
        <v>2379</v>
      </c>
      <c r="H545" t="s">
        <v>2381</v>
      </c>
      <c r="I545">
        <v>1</v>
      </c>
      <c r="J545" t="s">
        <v>2379</v>
      </c>
    </row>
    <row r="546" spans="1:10" x14ac:dyDescent="0.3">
      <c r="A546" t="s">
        <v>1825</v>
      </c>
      <c r="B546">
        <v>44.2</v>
      </c>
      <c r="C546" t="str" cm="1">
        <f t="array" ref="C546">_xlfn.IFS(medical_exam[[#This Row],[BMI]]&lt;18.5, "Underweight ", medical_exam[[#This Row],[BMI]]&lt;24.9, "Normal Weight", medical_exam[[#This Row],[BMI]]&lt;29.9, "Overweight ", TRUE, "Obesity")</f>
        <v>Obesity</v>
      </c>
      <c r="D546">
        <v>11.34</v>
      </c>
      <c r="E546" t="str" cm="1">
        <f t="array" ref="E546">_xlfn.IFS(medical_exam[[#This Row],[HBA1C]]&lt;5.7, "Normal", medical_exam[[#This Row],[HBA1C]]&lt;6.4, "Prediabetes ", TRUE, "Diabetes")</f>
        <v>Diabetes</v>
      </c>
      <c r="F546" s="6" t="s">
        <v>2381</v>
      </c>
      <c r="G546" t="s">
        <v>2379</v>
      </c>
      <c r="H546" t="s">
        <v>2381</v>
      </c>
      <c r="I546">
        <v>1</v>
      </c>
      <c r="J546" t="s">
        <v>2379</v>
      </c>
    </row>
    <row r="547" spans="1:10" x14ac:dyDescent="0.3">
      <c r="A547" t="s">
        <v>1824</v>
      </c>
      <c r="B547">
        <v>29.734999999999999</v>
      </c>
      <c r="C547" t="str" cm="1">
        <f t="array" ref="C547">_xlfn.IFS(medical_exam[[#This Row],[BMI]]&lt;18.5, "Underweight ", medical_exam[[#This Row],[BMI]]&lt;24.9, "Normal Weight", medical_exam[[#This Row],[BMI]]&lt;29.9, "Overweight ", TRUE, "Obesity")</f>
        <v xml:space="preserve">Overweight </v>
      </c>
      <c r="D547">
        <v>4.53</v>
      </c>
      <c r="E547" t="str" cm="1">
        <f t="array" ref="E547">_xlfn.IFS(medical_exam[[#This Row],[HBA1C]]&lt;5.7, "Normal", medical_exam[[#This Row],[HBA1C]]&lt;6.4, "Prediabetes ", TRUE, "Diabetes")</f>
        <v>Normal</v>
      </c>
      <c r="F547" s="6" t="s">
        <v>2379</v>
      </c>
      <c r="G547" t="s">
        <v>2379</v>
      </c>
      <c r="H547" t="s">
        <v>2381</v>
      </c>
      <c r="I547">
        <v>1</v>
      </c>
      <c r="J547" t="s">
        <v>2379</v>
      </c>
    </row>
    <row r="548" spans="1:10" x14ac:dyDescent="0.3">
      <c r="A548" t="s">
        <v>1823</v>
      </c>
      <c r="B548">
        <v>28.31</v>
      </c>
      <c r="C548" t="str" cm="1">
        <f t="array" ref="C548">_xlfn.IFS(medical_exam[[#This Row],[BMI]]&lt;18.5, "Underweight ", medical_exam[[#This Row],[BMI]]&lt;24.9, "Normal Weight", medical_exam[[#This Row],[BMI]]&lt;29.9, "Overweight ", TRUE, "Obesity")</f>
        <v xml:space="preserve">Overweight </v>
      </c>
      <c r="D548">
        <v>6.35</v>
      </c>
      <c r="E548" t="str" cm="1">
        <f t="array" ref="E548">_xlfn.IFS(medical_exam[[#This Row],[HBA1C]]&lt;5.7, "Normal", medical_exam[[#This Row],[HBA1C]]&lt;6.4, "Prediabetes ", TRUE, "Diabetes")</f>
        <v xml:space="preserve">Prediabetes </v>
      </c>
      <c r="F548" s="6" t="s">
        <v>2379</v>
      </c>
      <c r="G548" t="s">
        <v>2379</v>
      </c>
      <c r="H548" t="s">
        <v>2379</v>
      </c>
      <c r="I548">
        <v>0</v>
      </c>
      <c r="J548" t="s">
        <v>2381</v>
      </c>
    </row>
    <row r="549" spans="1:10" x14ac:dyDescent="0.3">
      <c r="A549" t="s">
        <v>1822</v>
      </c>
      <c r="B549">
        <v>46.62</v>
      </c>
      <c r="C549" t="str" cm="1">
        <f t="array" ref="C549">_xlfn.IFS(medical_exam[[#This Row],[BMI]]&lt;18.5, "Underweight ", medical_exam[[#This Row],[BMI]]&lt;24.9, "Normal Weight", medical_exam[[#This Row],[BMI]]&lt;29.9, "Overweight ", TRUE, "Obesity")</f>
        <v>Obesity</v>
      </c>
      <c r="D549">
        <v>8.51</v>
      </c>
      <c r="E549" t="str" cm="1">
        <f t="array" ref="E549">_xlfn.IFS(medical_exam[[#This Row],[HBA1C]]&lt;5.7, "Normal", medical_exam[[#This Row],[HBA1C]]&lt;6.4, "Prediabetes ", TRUE, "Diabetes")</f>
        <v>Diabetes</v>
      </c>
      <c r="F549" s="6" t="s">
        <v>2379</v>
      </c>
      <c r="G549" t="s">
        <v>2379</v>
      </c>
      <c r="H549" t="s">
        <v>2379</v>
      </c>
      <c r="I549">
        <v>0</v>
      </c>
      <c r="J549" t="s">
        <v>2379</v>
      </c>
    </row>
    <row r="550" spans="1:10" x14ac:dyDescent="0.3">
      <c r="A550" t="s">
        <v>1821</v>
      </c>
      <c r="B550">
        <v>51.75</v>
      </c>
      <c r="C550" t="str" cm="1">
        <f t="array" ref="C550">_xlfn.IFS(medical_exam[[#This Row],[BMI]]&lt;18.5, "Underweight ", medical_exam[[#This Row],[BMI]]&lt;24.9, "Normal Weight", medical_exam[[#This Row],[BMI]]&lt;29.9, "Overweight ", TRUE, "Obesity")</f>
        <v>Obesity</v>
      </c>
      <c r="D550">
        <v>8.59</v>
      </c>
      <c r="E550" t="str" cm="1">
        <f t="array" ref="E550">_xlfn.IFS(medical_exam[[#This Row],[HBA1C]]&lt;5.7, "Normal", medical_exam[[#This Row],[HBA1C]]&lt;6.4, "Prediabetes ", TRUE, "Diabetes")</f>
        <v>Diabetes</v>
      </c>
      <c r="F550" s="6" t="s">
        <v>2381</v>
      </c>
      <c r="G550" t="s">
        <v>2379</v>
      </c>
      <c r="H550" t="s">
        <v>2379</v>
      </c>
      <c r="I550">
        <v>1</v>
      </c>
      <c r="J550" t="s">
        <v>2379</v>
      </c>
    </row>
    <row r="551" spans="1:10" x14ac:dyDescent="0.3">
      <c r="A551" t="s">
        <v>1820</v>
      </c>
      <c r="B551">
        <v>25.7</v>
      </c>
      <c r="C551" t="str" cm="1">
        <f t="array" ref="C551">_xlfn.IFS(medical_exam[[#This Row],[BMI]]&lt;18.5, "Underweight ", medical_exam[[#This Row],[BMI]]&lt;24.9, "Normal Weight", medical_exam[[#This Row],[BMI]]&lt;29.9, "Overweight ", TRUE, "Obesity")</f>
        <v xml:space="preserve">Overweight </v>
      </c>
      <c r="D551">
        <v>4.13</v>
      </c>
      <c r="E551" t="str" cm="1">
        <f t="array" ref="E551">_xlfn.IFS(medical_exam[[#This Row],[HBA1C]]&lt;5.7, "Normal", medical_exam[[#This Row],[HBA1C]]&lt;6.4, "Prediabetes ", TRUE, "Diabetes")</f>
        <v>Normal</v>
      </c>
      <c r="F551" s="6" t="s">
        <v>2381</v>
      </c>
      <c r="G551" t="s">
        <v>2379</v>
      </c>
      <c r="H551" t="s">
        <v>2379</v>
      </c>
      <c r="I551">
        <v>0</v>
      </c>
      <c r="J551" t="s">
        <v>2381</v>
      </c>
    </row>
    <row r="552" spans="1:10" x14ac:dyDescent="0.3">
      <c r="A552" t="s">
        <v>1819</v>
      </c>
      <c r="B552">
        <v>31.79</v>
      </c>
      <c r="C552" t="str" cm="1">
        <f t="array" ref="C552">_xlfn.IFS(medical_exam[[#This Row],[BMI]]&lt;18.5, "Underweight ", medical_exam[[#This Row],[BMI]]&lt;24.9, "Normal Weight", medical_exam[[#This Row],[BMI]]&lt;29.9, "Overweight ", TRUE, "Obesity")</f>
        <v>Obesity</v>
      </c>
      <c r="D552">
        <v>4.55</v>
      </c>
      <c r="E552" t="str" cm="1">
        <f t="array" ref="E552">_xlfn.IFS(medical_exam[[#This Row],[HBA1C]]&lt;5.7, "Normal", medical_exam[[#This Row],[HBA1C]]&lt;6.4, "Prediabetes ", TRUE, "Diabetes")</f>
        <v>Normal</v>
      </c>
      <c r="F552" s="6" t="s">
        <v>2379</v>
      </c>
      <c r="G552" t="s">
        <v>2379</v>
      </c>
      <c r="H552" t="s">
        <v>2379</v>
      </c>
      <c r="I552">
        <v>0</v>
      </c>
      <c r="J552" t="s">
        <v>2379</v>
      </c>
    </row>
    <row r="553" spans="1:10" x14ac:dyDescent="0.3">
      <c r="A553" t="s">
        <v>1818</v>
      </c>
      <c r="B553">
        <v>24.795000000000002</v>
      </c>
      <c r="C553" t="str" cm="1">
        <f t="array" ref="C553">_xlfn.IFS(medical_exam[[#This Row],[BMI]]&lt;18.5, "Underweight ", medical_exam[[#This Row],[BMI]]&lt;24.9, "Normal Weight", medical_exam[[#This Row],[BMI]]&lt;29.9, "Overweight ", TRUE, "Obesity")</f>
        <v>Normal Weight</v>
      </c>
      <c r="D553">
        <v>4.5199999999999996</v>
      </c>
      <c r="E553" t="str" cm="1">
        <f t="array" ref="E553">_xlfn.IFS(medical_exam[[#This Row],[HBA1C]]&lt;5.7, "Normal", medical_exam[[#This Row],[HBA1C]]&lt;6.4, "Prediabetes ", TRUE, "Diabetes")</f>
        <v>Normal</v>
      </c>
      <c r="F553" s="6" t="s">
        <v>2379</v>
      </c>
      <c r="G553" t="s">
        <v>2379</v>
      </c>
      <c r="H553" t="s">
        <v>2379</v>
      </c>
      <c r="I553">
        <v>0</v>
      </c>
      <c r="J553" t="s">
        <v>2381</v>
      </c>
    </row>
    <row r="554" spans="1:10" x14ac:dyDescent="0.3">
      <c r="A554" t="s">
        <v>1817</v>
      </c>
      <c r="B554">
        <v>53.98</v>
      </c>
      <c r="C554" t="str" cm="1">
        <f t="array" ref="C554">_xlfn.IFS(medical_exam[[#This Row],[BMI]]&lt;18.5, "Underweight ", medical_exam[[#This Row],[BMI]]&lt;24.9, "Normal Weight", medical_exam[[#This Row],[BMI]]&lt;29.9, "Overweight ", TRUE, "Obesity")</f>
        <v>Obesity</v>
      </c>
      <c r="D554">
        <v>5.07</v>
      </c>
      <c r="E554" t="str" cm="1">
        <f t="array" ref="E554">_xlfn.IFS(medical_exam[[#This Row],[HBA1C]]&lt;5.7, "Normal", medical_exam[[#This Row],[HBA1C]]&lt;6.4, "Prediabetes ", TRUE, "Diabetes")</f>
        <v>Normal</v>
      </c>
      <c r="F554" s="6" t="s">
        <v>2379</v>
      </c>
      <c r="G554" t="s">
        <v>2379</v>
      </c>
      <c r="H554" t="s">
        <v>2381</v>
      </c>
      <c r="I554">
        <v>1</v>
      </c>
      <c r="J554" t="s">
        <v>2379</v>
      </c>
    </row>
    <row r="555" spans="1:10" x14ac:dyDescent="0.3">
      <c r="A555" t="s">
        <v>1816</v>
      </c>
      <c r="B555">
        <v>41.325000000000003</v>
      </c>
      <c r="C555" t="str" cm="1">
        <f t="array" ref="C555">_xlfn.IFS(medical_exam[[#This Row],[BMI]]&lt;18.5, "Underweight ", medical_exam[[#This Row],[BMI]]&lt;24.9, "Normal Weight", medical_exam[[#This Row],[BMI]]&lt;29.9, "Overweight ", TRUE, "Obesity")</f>
        <v>Obesity</v>
      </c>
      <c r="D555">
        <v>4.04</v>
      </c>
      <c r="E555" t="str" cm="1">
        <f t="array" ref="E555">_xlfn.IFS(medical_exam[[#This Row],[HBA1C]]&lt;5.7, "Normal", medical_exam[[#This Row],[HBA1C]]&lt;6.4, "Prediabetes ", TRUE, "Diabetes")</f>
        <v>Normal</v>
      </c>
      <c r="F555" s="6" t="s">
        <v>2381</v>
      </c>
      <c r="G555" t="s">
        <v>2379</v>
      </c>
      <c r="H555" t="s">
        <v>2381</v>
      </c>
      <c r="I555">
        <v>1</v>
      </c>
      <c r="J555" t="s">
        <v>2379</v>
      </c>
    </row>
    <row r="556" spans="1:10" x14ac:dyDescent="0.3">
      <c r="A556" t="s">
        <v>1815</v>
      </c>
      <c r="B556">
        <v>51.65</v>
      </c>
      <c r="C556" t="str" cm="1">
        <f t="array" ref="C556">_xlfn.IFS(medical_exam[[#This Row],[BMI]]&lt;18.5, "Underweight ", medical_exam[[#This Row],[BMI]]&lt;24.9, "Normal Weight", medical_exam[[#This Row],[BMI]]&lt;29.9, "Overweight ", TRUE, "Obesity")</f>
        <v>Obesity</v>
      </c>
      <c r="D556">
        <v>5.3</v>
      </c>
      <c r="E556" t="str" cm="1">
        <f t="array" ref="E556">_xlfn.IFS(medical_exam[[#This Row],[HBA1C]]&lt;5.7, "Normal", medical_exam[[#This Row],[HBA1C]]&lt;6.4, "Prediabetes ", TRUE, "Diabetes")</f>
        <v>Normal</v>
      </c>
      <c r="F556" s="6" t="s">
        <v>2381</v>
      </c>
      <c r="G556" t="s">
        <v>2379</v>
      </c>
      <c r="H556" t="s">
        <v>2379</v>
      </c>
      <c r="I556">
        <v>0</v>
      </c>
      <c r="J556" t="s">
        <v>2379</v>
      </c>
    </row>
    <row r="557" spans="1:10" x14ac:dyDescent="0.3">
      <c r="A557" t="s">
        <v>1814</v>
      </c>
      <c r="B557">
        <v>44.52</v>
      </c>
      <c r="C557" t="str" cm="1">
        <f t="array" ref="C557">_xlfn.IFS(medical_exam[[#This Row],[BMI]]&lt;18.5, "Underweight ", medical_exam[[#This Row],[BMI]]&lt;24.9, "Normal Weight", medical_exam[[#This Row],[BMI]]&lt;29.9, "Overweight ", TRUE, "Obesity")</f>
        <v>Obesity</v>
      </c>
      <c r="D557">
        <v>8.64</v>
      </c>
      <c r="E557" t="str" cm="1">
        <f t="array" ref="E557">_xlfn.IFS(medical_exam[[#This Row],[HBA1C]]&lt;5.7, "Normal", medical_exam[[#This Row],[HBA1C]]&lt;6.4, "Prediabetes ", TRUE, "Diabetes")</f>
        <v>Diabetes</v>
      </c>
      <c r="F557" s="6" t="s">
        <v>2381</v>
      </c>
      <c r="G557" t="s">
        <v>2379</v>
      </c>
      <c r="H557" t="s">
        <v>2381</v>
      </c>
      <c r="I557">
        <v>1</v>
      </c>
      <c r="J557" t="s">
        <v>2379</v>
      </c>
    </row>
    <row r="558" spans="1:10" x14ac:dyDescent="0.3">
      <c r="A558" t="s">
        <v>1813</v>
      </c>
      <c r="B558">
        <v>53.29</v>
      </c>
      <c r="C558" t="str" cm="1">
        <f t="array" ref="C558">_xlfn.IFS(medical_exam[[#This Row],[BMI]]&lt;18.5, "Underweight ", medical_exam[[#This Row],[BMI]]&lt;24.9, "Normal Weight", medical_exam[[#This Row],[BMI]]&lt;29.9, "Overweight ", TRUE, "Obesity")</f>
        <v>Obesity</v>
      </c>
      <c r="D558">
        <v>4.03</v>
      </c>
      <c r="E558" t="str" cm="1">
        <f t="array" ref="E558">_xlfn.IFS(medical_exam[[#This Row],[HBA1C]]&lt;5.7, "Normal", medical_exam[[#This Row],[HBA1C]]&lt;6.4, "Prediabetes ", TRUE, "Diabetes")</f>
        <v>Normal</v>
      </c>
      <c r="F558" s="6" t="s">
        <v>2379</v>
      </c>
      <c r="G558" t="s">
        <v>2379</v>
      </c>
      <c r="H558" t="s">
        <v>2381</v>
      </c>
      <c r="I558">
        <v>1</v>
      </c>
      <c r="J558" t="s">
        <v>2379</v>
      </c>
    </row>
    <row r="559" spans="1:10" x14ac:dyDescent="0.3">
      <c r="A559" t="s">
        <v>1812</v>
      </c>
      <c r="B559">
        <v>46.63</v>
      </c>
      <c r="C559" t="str" cm="1">
        <f t="array" ref="C559">_xlfn.IFS(medical_exam[[#This Row],[BMI]]&lt;18.5, "Underweight ", medical_exam[[#This Row],[BMI]]&lt;24.9, "Normal Weight", medical_exam[[#This Row],[BMI]]&lt;29.9, "Overweight ", TRUE, "Obesity")</f>
        <v>Obesity</v>
      </c>
      <c r="D559">
        <v>4.26</v>
      </c>
      <c r="E559" t="str" cm="1">
        <f t="array" ref="E559">_xlfn.IFS(medical_exam[[#This Row],[HBA1C]]&lt;5.7, "Normal", medical_exam[[#This Row],[HBA1C]]&lt;6.4, "Prediabetes ", TRUE, "Diabetes")</f>
        <v>Normal</v>
      </c>
      <c r="F559" s="6" t="s">
        <v>2381</v>
      </c>
      <c r="G559" t="s">
        <v>2379</v>
      </c>
      <c r="H559" t="s">
        <v>2379</v>
      </c>
      <c r="I559">
        <v>2</v>
      </c>
      <c r="J559" t="s">
        <v>2379</v>
      </c>
    </row>
    <row r="560" spans="1:10" x14ac:dyDescent="0.3">
      <c r="A560" t="s">
        <v>1811</v>
      </c>
      <c r="B560">
        <v>28.88</v>
      </c>
      <c r="C560" t="str" cm="1">
        <f t="array" ref="C560">_xlfn.IFS(medical_exam[[#This Row],[BMI]]&lt;18.5, "Underweight ", medical_exam[[#This Row],[BMI]]&lt;24.9, "Normal Weight", medical_exam[[#This Row],[BMI]]&lt;29.9, "Overweight ", TRUE, "Obesity")</f>
        <v xml:space="preserve">Overweight </v>
      </c>
      <c r="D560">
        <v>5.35</v>
      </c>
      <c r="E560" t="str" cm="1">
        <f t="array" ref="E560">_xlfn.IFS(medical_exam[[#This Row],[HBA1C]]&lt;5.7, "Normal", medical_exam[[#This Row],[HBA1C]]&lt;6.4, "Prediabetes ", TRUE, "Diabetes")</f>
        <v>Normal</v>
      </c>
      <c r="F560" s="6" t="s">
        <v>2379</v>
      </c>
      <c r="G560" t="s">
        <v>2379</v>
      </c>
      <c r="H560" t="s">
        <v>2381</v>
      </c>
      <c r="I560">
        <v>1</v>
      </c>
      <c r="J560" t="s">
        <v>2381</v>
      </c>
    </row>
    <row r="561" spans="1:10" x14ac:dyDescent="0.3">
      <c r="A561" t="s">
        <v>1810</v>
      </c>
      <c r="B561">
        <v>23.98</v>
      </c>
      <c r="C561" t="str" cm="1">
        <f t="array" ref="C561">_xlfn.IFS(medical_exam[[#This Row],[BMI]]&lt;18.5, "Underweight ", medical_exam[[#This Row],[BMI]]&lt;24.9, "Normal Weight", medical_exam[[#This Row],[BMI]]&lt;29.9, "Overweight ", TRUE, "Obesity")</f>
        <v>Normal Weight</v>
      </c>
      <c r="D561">
        <v>4.9000000000000004</v>
      </c>
      <c r="E561" t="str" cm="1">
        <f t="array" ref="E561">_xlfn.IFS(medical_exam[[#This Row],[HBA1C]]&lt;5.7, "Normal", medical_exam[[#This Row],[HBA1C]]&lt;6.4, "Prediabetes ", TRUE, "Diabetes")</f>
        <v>Normal</v>
      </c>
      <c r="F561" s="6" t="s">
        <v>2379</v>
      </c>
      <c r="G561" t="s">
        <v>2379</v>
      </c>
      <c r="H561" t="s">
        <v>2379</v>
      </c>
      <c r="I561">
        <v>0</v>
      </c>
      <c r="J561" t="s">
        <v>6028</v>
      </c>
    </row>
    <row r="562" spans="1:10" x14ac:dyDescent="0.3">
      <c r="A562" t="s">
        <v>1809</v>
      </c>
      <c r="B562">
        <v>23.65</v>
      </c>
      <c r="C562" t="str" cm="1">
        <f t="array" ref="C562">_xlfn.IFS(medical_exam[[#This Row],[BMI]]&lt;18.5, "Underweight ", medical_exam[[#This Row],[BMI]]&lt;24.9, "Normal Weight", medical_exam[[#This Row],[BMI]]&lt;29.9, "Overweight ", TRUE, "Obesity")</f>
        <v>Normal Weight</v>
      </c>
      <c r="D562">
        <v>4.5</v>
      </c>
      <c r="E562" t="str" cm="1">
        <f t="array" ref="E562">_xlfn.IFS(medical_exam[[#This Row],[HBA1C]]&lt;5.7, "Normal", medical_exam[[#This Row],[HBA1C]]&lt;6.4, "Prediabetes ", TRUE, "Diabetes")</f>
        <v>Normal</v>
      </c>
      <c r="F562" s="6" t="s">
        <v>2379</v>
      </c>
      <c r="G562" t="s">
        <v>2379</v>
      </c>
      <c r="H562" t="s">
        <v>2379</v>
      </c>
      <c r="I562">
        <v>0</v>
      </c>
      <c r="J562" t="s">
        <v>2379</v>
      </c>
    </row>
    <row r="563" spans="1:10" x14ac:dyDescent="0.3">
      <c r="A563" t="s">
        <v>1808</v>
      </c>
      <c r="B563">
        <v>49.09</v>
      </c>
      <c r="C563" t="str" cm="1">
        <f t="array" ref="C563">_xlfn.IFS(medical_exam[[#This Row],[BMI]]&lt;18.5, "Underweight ", medical_exam[[#This Row],[BMI]]&lt;24.9, "Normal Weight", medical_exam[[#This Row],[BMI]]&lt;29.9, "Overweight ", TRUE, "Obesity")</f>
        <v>Obesity</v>
      </c>
      <c r="D563">
        <v>8.3800000000000008</v>
      </c>
      <c r="E563" t="str" cm="1">
        <f t="array" ref="E563">_xlfn.IFS(medical_exam[[#This Row],[HBA1C]]&lt;5.7, "Normal", medical_exam[[#This Row],[HBA1C]]&lt;6.4, "Prediabetes ", TRUE, "Diabetes")</f>
        <v>Diabetes</v>
      </c>
      <c r="F563" s="6" t="s">
        <v>2381</v>
      </c>
      <c r="G563" t="s">
        <v>2379</v>
      </c>
      <c r="H563" t="s">
        <v>2379</v>
      </c>
      <c r="I563">
        <v>2</v>
      </c>
      <c r="J563" t="s">
        <v>2379</v>
      </c>
    </row>
    <row r="564" spans="1:10" x14ac:dyDescent="0.3">
      <c r="A564" t="s">
        <v>1807</v>
      </c>
      <c r="B564">
        <v>28.024999999999999</v>
      </c>
      <c r="C564" t="str" cm="1">
        <f t="array" ref="C564">_xlfn.IFS(medical_exam[[#This Row],[BMI]]&lt;18.5, "Underweight ", medical_exam[[#This Row],[BMI]]&lt;24.9, "Normal Weight", medical_exam[[#This Row],[BMI]]&lt;29.9, "Overweight ", TRUE, "Obesity")</f>
        <v xml:space="preserve">Overweight </v>
      </c>
      <c r="D564">
        <v>7.03</v>
      </c>
      <c r="E564" t="str" cm="1">
        <f t="array" ref="E564">_xlfn.IFS(medical_exam[[#This Row],[HBA1C]]&lt;5.7, "Normal", medical_exam[[#This Row],[HBA1C]]&lt;6.4, "Prediabetes ", TRUE, "Diabetes")</f>
        <v>Diabetes</v>
      </c>
      <c r="F564" s="6" t="s">
        <v>2379</v>
      </c>
      <c r="G564" t="s">
        <v>2379</v>
      </c>
      <c r="H564" t="s">
        <v>2379</v>
      </c>
      <c r="I564">
        <v>0</v>
      </c>
      <c r="J564" t="s">
        <v>2381</v>
      </c>
    </row>
    <row r="565" spans="1:10" x14ac:dyDescent="0.3">
      <c r="A565" t="s">
        <v>1806</v>
      </c>
      <c r="B565">
        <v>43.32</v>
      </c>
      <c r="C565" t="str" cm="1">
        <f t="array" ref="C565">_xlfn.IFS(medical_exam[[#This Row],[BMI]]&lt;18.5, "Underweight ", medical_exam[[#This Row],[BMI]]&lt;24.9, "Normal Weight", medical_exam[[#This Row],[BMI]]&lt;29.9, "Overweight ", TRUE, "Obesity")</f>
        <v>Obesity</v>
      </c>
      <c r="D565">
        <v>8.75</v>
      </c>
      <c r="E565" t="str" cm="1">
        <f t="array" ref="E565">_xlfn.IFS(medical_exam[[#This Row],[HBA1C]]&lt;5.7, "Normal", medical_exam[[#This Row],[HBA1C]]&lt;6.4, "Prediabetes ", TRUE, "Diabetes")</f>
        <v>Diabetes</v>
      </c>
      <c r="F565" s="6" t="s">
        <v>2381</v>
      </c>
      <c r="G565" t="s">
        <v>2379</v>
      </c>
      <c r="H565" t="s">
        <v>2381</v>
      </c>
      <c r="I565">
        <v>1</v>
      </c>
      <c r="J565" t="s">
        <v>2379</v>
      </c>
    </row>
    <row r="566" spans="1:10" x14ac:dyDescent="0.3">
      <c r="A566" t="s">
        <v>1805</v>
      </c>
      <c r="B566">
        <v>45.92</v>
      </c>
      <c r="C566" t="str" cm="1">
        <f t="array" ref="C566">_xlfn.IFS(medical_exam[[#This Row],[BMI]]&lt;18.5, "Underweight ", medical_exam[[#This Row],[BMI]]&lt;24.9, "Normal Weight", medical_exam[[#This Row],[BMI]]&lt;29.9, "Overweight ", TRUE, "Obesity")</f>
        <v>Obesity</v>
      </c>
      <c r="D566">
        <v>9.51</v>
      </c>
      <c r="E566" t="str" cm="1">
        <f t="array" ref="E566">_xlfn.IFS(medical_exam[[#This Row],[HBA1C]]&lt;5.7, "Normal", medical_exam[[#This Row],[HBA1C]]&lt;6.4, "Prediabetes ", TRUE, "Diabetes")</f>
        <v>Diabetes</v>
      </c>
      <c r="F566" s="6" t="s">
        <v>2379</v>
      </c>
      <c r="G566" t="s">
        <v>2379</v>
      </c>
      <c r="H566" t="s">
        <v>2379</v>
      </c>
      <c r="I566">
        <v>0</v>
      </c>
      <c r="J566" t="s">
        <v>2379</v>
      </c>
    </row>
    <row r="567" spans="1:10" x14ac:dyDescent="0.3">
      <c r="A567" t="s">
        <v>1804</v>
      </c>
      <c r="B567">
        <v>44.03</v>
      </c>
      <c r="C567" t="str" cm="1">
        <f t="array" ref="C567">_xlfn.IFS(medical_exam[[#This Row],[BMI]]&lt;18.5, "Underweight ", medical_exam[[#This Row],[BMI]]&lt;24.9, "Normal Weight", medical_exam[[#This Row],[BMI]]&lt;29.9, "Overweight ", TRUE, "Obesity")</f>
        <v>Obesity</v>
      </c>
      <c r="D567">
        <v>9.36</v>
      </c>
      <c r="E567" t="str" cm="1">
        <f t="array" ref="E567">_xlfn.IFS(medical_exam[[#This Row],[HBA1C]]&lt;5.7, "Normal", medical_exam[[#This Row],[HBA1C]]&lt;6.4, "Prediabetes ", TRUE, "Diabetes")</f>
        <v>Diabetes</v>
      </c>
      <c r="F567" s="6" t="s">
        <v>2379</v>
      </c>
      <c r="G567" t="s">
        <v>2379</v>
      </c>
      <c r="H567" t="s">
        <v>2379</v>
      </c>
      <c r="I567">
        <v>0</v>
      </c>
      <c r="J567" t="s">
        <v>2379</v>
      </c>
    </row>
    <row r="568" spans="1:10" x14ac:dyDescent="0.3">
      <c r="A568" t="s">
        <v>1803</v>
      </c>
      <c r="B568">
        <v>24.6</v>
      </c>
      <c r="C568" t="str" cm="1">
        <f t="array" ref="C568">_xlfn.IFS(medical_exam[[#This Row],[BMI]]&lt;18.5, "Underweight ", medical_exam[[#This Row],[BMI]]&lt;24.9, "Normal Weight", medical_exam[[#This Row],[BMI]]&lt;29.9, "Overweight ", TRUE, "Obesity")</f>
        <v>Normal Weight</v>
      </c>
      <c r="D568">
        <v>4.8099999999999996</v>
      </c>
      <c r="E568" t="str" cm="1">
        <f t="array" ref="E568">_xlfn.IFS(medical_exam[[#This Row],[HBA1C]]&lt;5.7, "Normal", medical_exam[[#This Row],[HBA1C]]&lt;6.4, "Prediabetes ", TRUE, "Diabetes")</f>
        <v>Normal</v>
      </c>
      <c r="F568" s="6" t="s">
        <v>2379</v>
      </c>
      <c r="G568" t="s">
        <v>2379</v>
      </c>
      <c r="H568" t="s">
        <v>2379</v>
      </c>
      <c r="I568">
        <v>0</v>
      </c>
      <c r="J568" t="s">
        <v>2381</v>
      </c>
    </row>
    <row r="569" spans="1:10" x14ac:dyDescent="0.3">
      <c r="A569" t="s">
        <v>1802</v>
      </c>
      <c r="B569">
        <v>49.15</v>
      </c>
      <c r="C569" t="str" cm="1">
        <f t="array" ref="C569">_xlfn.IFS(medical_exam[[#This Row],[BMI]]&lt;18.5, "Underweight ", medical_exam[[#This Row],[BMI]]&lt;24.9, "Normal Weight", medical_exam[[#This Row],[BMI]]&lt;29.9, "Overweight ", TRUE, "Obesity")</f>
        <v>Obesity</v>
      </c>
      <c r="D569">
        <v>8.08</v>
      </c>
      <c r="E569" t="str" cm="1">
        <f t="array" ref="E569">_xlfn.IFS(medical_exam[[#This Row],[HBA1C]]&lt;5.7, "Normal", medical_exam[[#This Row],[HBA1C]]&lt;6.4, "Prediabetes ", TRUE, "Diabetes")</f>
        <v>Diabetes</v>
      </c>
      <c r="F569" s="6" t="s">
        <v>2379</v>
      </c>
      <c r="G569" t="s">
        <v>2379</v>
      </c>
      <c r="H569" t="s">
        <v>2379</v>
      </c>
      <c r="I569">
        <v>0</v>
      </c>
      <c r="J569" t="s">
        <v>2379</v>
      </c>
    </row>
    <row r="570" spans="1:10" x14ac:dyDescent="0.3">
      <c r="A570" t="s">
        <v>1801</v>
      </c>
      <c r="B570">
        <v>28.31</v>
      </c>
      <c r="C570" t="str" cm="1">
        <f t="array" ref="C570">_xlfn.IFS(medical_exam[[#This Row],[BMI]]&lt;18.5, "Underweight ", medical_exam[[#This Row],[BMI]]&lt;24.9, "Normal Weight", medical_exam[[#This Row],[BMI]]&lt;29.9, "Overweight ", TRUE, "Obesity")</f>
        <v xml:space="preserve">Overweight </v>
      </c>
      <c r="D570">
        <v>6.29</v>
      </c>
      <c r="E570" t="str" cm="1">
        <f t="array" ref="E570">_xlfn.IFS(medical_exam[[#This Row],[HBA1C]]&lt;5.7, "Normal", medical_exam[[#This Row],[HBA1C]]&lt;6.4, "Prediabetes ", TRUE, "Diabetes")</f>
        <v xml:space="preserve">Prediabetes </v>
      </c>
      <c r="F570" s="6" t="s">
        <v>2379</v>
      </c>
      <c r="G570" t="s">
        <v>2379</v>
      </c>
      <c r="H570" t="s">
        <v>2381</v>
      </c>
      <c r="I570">
        <v>1</v>
      </c>
      <c r="J570" t="s">
        <v>2381</v>
      </c>
    </row>
    <row r="571" spans="1:10" x14ac:dyDescent="0.3">
      <c r="A571" t="s">
        <v>1800</v>
      </c>
      <c r="B571">
        <v>22.99</v>
      </c>
      <c r="C571" t="str" cm="1">
        <f t="array" ref="C571">_xlfn.IFS(medical_exam[[#This Row],[BMI]]&lt;18.5, "Underweight ", medical_exam[[#This Row],[BMI]]&lt;24.9, "Normal Weight", medical_exam[[#This Row],[BMI]]&lt;29.9, "Overweight ", TRUE, "Obesity")</f>
        <v>Normal Weight</v>
      </c>
      <c r="D571">
        <v>6.29</v>
      </c>
      <c r="E571" t="str" cm="1">
        <f t="array" ref="E571">_xlfn.IFS(medical_exam[[#This Row],[HBA1C]]&lt;5.7, "Normal", medical_exam[[#This Row],[HBA1C]]&lt;6.4, "Prediabetes ", TRUE, "Diabetes")</f>
        <v xml:space="preserve">Prediabetes </v>
      </c>
      <c r="F571" s="6" t="s">
        <v>2379</v>
      </c>
      <c r="G571" t="s">
        <v>2379</v>
      </c>
      <c r="H571" t="s">
        <v>2379</v>
      </c>
      <c r="I571">
        <v>1</v>
      </c>
      <c r="J571" t="s">
        <v>2381</v>
      </c>
    </row>
    <row r="572" spans="1:10" x14ac:dyDescent="0.3">
      <c r="A572" t="s">
        <v>1799</v>
      </c>
      <c r="B572">
        <v>29.07</v>
      </c>
      <c r="C572" t="str" cm="1">
        <f t="array" ref="C572">_xlfn.IFS(medical_exam[[#This Row],[BMI]]&lt;18.5, "Underweight ", medical_exam[[#This Row],[BMI]]&lt;24.9, "Normal Weight", medical_exam[[#This Row],[BMI]]&lt;29.9, "Overweight ", TRUE, "Obesity")</f>
        <v xml:space="preserve">Overweight </v>
      </c>
      <c r="D572">
        <v>5.12</v>
      </c>
      <c r="E572" t="str" cm="1">
        <f t="array" ref="E572">_xlfn.IFS(medical_exam[[#This Row],[HBA1C]]&lt;5.7, "Normal", medical_exam[[#This Row],[HBA1C]]&lt;6.4, "Prediabetes ", TRUE, "Diabetes")</f>
        <v>Normal</v>
      </c>
      <c r="F572" s="6" t="s">
        <v>2379</v>
      </c>
      <c r="G572" t="s">
        <v>2379</v>
      </c>
      <c r="H572" t="s">
        <v>2381</v>
      </c>
      <c r="I572">
        <v>1</v>
      </c>
      <c r="J572" t="s">
        <v>2381</v>
      </c>
    </row>
    <row r="573" spans="1:10" x14ac:dyDescent="0.3">
      <c r="A573" t="s">
        <v>1798</v>
      </c>
      <c r="B573">
        <v>42.02</v>
      </c>
      <c r="C573" t="str" cm="1">
        <f t="array" ref="C573">_xlfn.IFS(medical_exam[[#This Row],[BMI]]&lt;18.5, "Underweight ", medical_exam[[#This Row],[BMI]]&lt;24.9, "Normal Weight", medical_exam[[#This Row],[BMI]]&lt;29.9, "Overweight ", TRUE, "Obesity")</f>
        <v>Obesity</v>
      </c>
      <c r="D573">
        <v>9.9499999999999993</v>
      </c>
      <c r="E573" t="str" cm="1">
        <f t="array" ref="E573">_xlfn.IFS(medical_exam[[#This Row],[HBA1C]]&lt;5.7, "Normal", medical_exam[[#This Row],[HBA1C]]&lt;6.4, "Prediabetes ", TRUE, "Diabetes")</f>
        <v>Diabetes</v>
      </c>
      <c r="F573" s="6" t="s">
        <v>2381</v>
      </c>
      <c r="G573" t="s">
        <v>2379</v>
      </c>
      <c r="H573" t="s">
        <v>2381</v>
      </c>
      <c r="I573">
        <v>1</v>
      </c>
      <c r="J573" t="s">
        <v>2379</v>
      </c>
    </row>
    <row r="574" spans="1:10" x14ac:dyDescent="0.3">
      <c r="A574" t="s">
        <v>1797</v>
      </c>
      <c r="B574">
        <v>49.07</v>
      </c>
      <c r="C574" t="str" cm="1">
        <f t="array" ref="C574">_xlfn.IFS(medical_exam[[#This Row],[BMI]]&lt;18.5, "Underweight ", medical_exam[[#This Row],[BMI]]&lt;24.9, "Normal Weight", medical_exam[[#This Row],[BMI]]&lt;29.9, "Overweight ", TRUE, "Obesity")</f>
        <v>Obesity</v>
      </c>
      <c r="D574">
        <v>9.08</v>
      </c>
      <c r="E574" t="str" cm="1">
        <f t="array" ref="E574">_xlfn.IFS(medical_exam[[#This Row],[HBA1C]]&lt;5.7, "Normal", medical_exam[[#This Row],[HBA1C]]&lt;6.4, "Prediabetes ", TRUE, "Diabetes")</f>
        <v>Diabetes</v>
      </c>
      <c r="F574" s="6" t="s">
        <v>2381</v>
      </c>
      <c r="G574" t="s">
        <v>2379</v>
      </c>
      <c r="H574" t="s">
        <v>2379</v>
      </c>
      <c r="I574">
        <v>1</v>
      </c>
      <c r="J574" t="s">
        <v>2379</v>
      </c>
    </row>
    <row r="575" spans="1:10" x14ac:dyDescent="0.3">
      <c r="A575" t="s">
        <v>1796</v>
      </c>
      <c r="B575">
        <v>19.8</v>
      </c>
      <c r="C575" t="str" cm="1">
        <f t="array" ref="C575">_xlfn.IFS(medical_exam[[#This Row],[BMI]]&lt;18.5, "Underweight ", medical_exam[[#This Row],[BMI]]&lt;24.9, "Normal Weight", medical_exam[[#This Row],[BMI]]&lt;29.9, "Overweight ", TRUE, "Obesity")</f>
        <v>Normal Weight</v>
      </c>
      <c r="D575">
        <v>4.82</v>
      </c>
      <c r="E575" t="str" cm="1">
        <f t="array" ref="E575">_xlfn.IFS(medical_exam[[#This Row],[HBA1C]]&lt;5.7, "Normal", medical_exam[[#This Row],[HBA1C]]&lt;6.4, "Prediabetes ", TRUE, "Diabetes")</f>
        <v>Normal</v>
      </c>
      <c r="F575" s="6" t="s">
        <v>2379</v>
      </c>
      <c r="G575" t="s">
        <v>2379</v>
      </c>
      <c r="H575" t="s">
        <v>2379</v>
      </c>
      <c r="I575">
        <v>0</v>
      </c>
      <c r="J575" t="s">
        <v>2381</v>
      </c>
    </row>
    <row r="576" spans="1:10" x14ac:dyDescent="0.3">
      <c r="A576" t="s">
        <v>1795</v>
      </c>
      <c r="B576">
        <v>27.36</v>
      </c>
      <c r="C576" t="str" cm="1">
        <f t="array" ref="C576">_xlfn.IFS(medical_exam[[#This Row],[BMI]]&lt;18.5, "Underweight ", medical_exam[[#This Row],[BMI]]&lt;24.9, "Normal Weight", medical_exam[[#This Row],[BMI]]&lt;29.9, "Overweight ", TRUE, "Obesity")</f>
        <v xml:space="preserve">Overweight </v>
      </c>
      <c r="D576">
        <v>4.6500000000000004</v>
      </c>
      <c r="E576" t="str" cm="1">
        <f t="array" ref="E576">_xlfn.IFS(medical_exam[[#This Row],[HBA1C]]&lt;5.7, "Normal", medical_exam[[#This Row],[HBA1C]]&lt;6.4, "Prediabetes ", TRUE, "Diabetes")</f>
        <v>Normal</v>
      </c>
      <c r="F576" s="6" t="s">
        <v>2379</v>
      </c>
      <c r="G576" t="s">
        <v>2380</v>
      </c>
      <c r="H576" t="s">
        <v>2379</v>
      </c>
      <c r="I576">
        <v>1</v>
      </c>
      <c r="J576" t="s">
        <v>2381</v>
      </c>
    </row>
    <row r="577" spans="1:10" x14ac:dyDescent="0.3">
      <c r="A577" t="s">
        <v>1794</v>
      </c>
      <c r="B577">
        <v>42.95</v>
      </c>
      <c r="C577" t="str" cm="1">
        <f t="array" ref="C577">_xlfn.IFS(medical_exam[[#This Row],[BMI]]&lt;18.5, "Underweight ", medical_exam[[#This Row],[BMI]]&lt;24.9, "Normal Weight", medical_exam[[#This Row],[BMI]]&lt;29.9, "Overweight ", TRUE, "Obesity")</f>
        <v>Obesity</v>
      </c>
      <c r="D577">
        <v>5.16</v>
      </c>
      <c r="E577" t="str" cm="1">
        <f t="array" ref="E577">_xlfn.IFS(medical_exam[[#This Row],[HBA1C]]&lt;5.7, "Normal", medical_exam[[#This Row],[HBA1C]]&lt;6.4, "Prediabetes ", TRUE, "Diabetes")</f>
        <v>Normal</v>
      </c>
      <c r="F577" s="6" t="s">
        <v>2381</v>
      </c>
      <c r="G577" t="s">
        <v>2379</v>
      </c>
      <c r="H577" t="s">
        <v>2379</v>
      </c>
      <c r="I577">
        <v>1</v>
      </c>
      <c r="J577" t="s">
        <v>2379</v>
      </c>
    </row>
    <row r="578" spans="1:10" x14ac:dyDescent="0.3">
      <c r="A578" t="s">
        <v>1793</v>
      </c>
      <c r="B578">
        <v>42.66</v>
      </c>
      <c r="C578" t="str" cm="1">
        <f t="array" ref="C578">_xlfn.IFS(medical_exam[[#This Row],[BMI]]&lt;18.5, "Underweight ", medical_exam[[#This Row],[BMI]]&lt;24.9, "Normal Weight", medical_exam[[#This Row],[BMI]]&lt;29.9, "Overweight ", TRUE, "Obesity")</f>
        <v>Obesity</v>
      </c>
      <c r="D578">
        <v>10.44</v>
      </c>
      <c r="E578" t="str" cm="1">
        <f t="array" ref="E578">_xlfn.IFS(medical_exam[[#This Row],[HBA1C]]&lt;5.7, "Normal", medical_exam[[#This Row],[HBA1C]]&lt;6.4, "Prediabetes ", TRUE, "Diabetes")</f>
        <v>Diabetes</v>
      </c>
      <c r="F578" s="6" t="s">
        <v>2379</v>
      </c>
      <c r="G578" t="s">
        <v>2379</v>
      </c>
      <c r="H578" t="s">
        <v>2379</v>
      </c>
      <c r="I578">
        <v>0</v>
      </c>
      <c r="J578" t="s">
        <v>2379</v>
      </c>
    </row>
    <row r="579" spans="1:10" x14ac:dyDescent="0.3">
      <c r="A579" t="s">
        <v>1792</v>
      </c>
      <c r="B579">
        <v>33.630000000000003</v>
      </c>
      <c r="C579" t="str" cm="1">
        <f t="array" ref="C579">_xlfn.IFS(medical_exam[[#This Row],[BMI]]&lt;18.5, "Underweight ", medical_exam[[#This Row],[BMI]]&lt;24.9, "Normal Weight", medical_exam[[#This Row],[BMI]]&lt;29.9, "Overweight ", TRUE, "Obesity")</f>
        <v>Obesity</v>
      </c>
      <c r="D579">
        <v>5.69</v>
      </c>
      <c r="E579" t="str" cm="1">
        <f t="array" ref="E579">_xlfn.IFS(medical_exam[[#This Row],[HBA1C]]&lt;5.7, "Normal", medical_exam[[#This Row],[HBA1C]]&lt;6.4, "Prediabetes ", TRUE, "Diabetes")</f>
        <v>Normal</v>
      </c>
      <c r="F579" s="6" t="s">
        <v>2379</v>
      </c>
      <c r="G579" t="s">
        <v>2379</v>
      </c>
      <c r="H579" t="s">
        <v>2379</v>
      </c>
      <c r="I579">
        <v>1</v>
      </c>
      <c r="J579" t="s">
        <v>2379</v>
      </c>
    </row>
    <row r="580" spans="1:10" x14ac:dyDescent="0.3">
      <c r="A580" t="s">
        <v>1791</v>
      </c>
      <c r="B580">
        <v>26.84</v>
      </c>
      <c r="C580" t="str" cm="1">
        <f t="array" ref="C580">_xlfn.IFS(medical_exam[[#This Row],[BMI]]&lt;18.5, "Underweight ", medical_exam[[#This Row],[BMI]]&lt;24.9, "Normal Weight", medical_exam[[#This Row],[BMI]]&lt;29.9, "Overweight ", TRUE, "Obesity")</f>
        <v xml:space="preserve">Overweight </v>
      </c>
      <c r="D580">
        <v>6.5</v>
      </c>
      <c r="E580" t="str" cm="1">
        <f t="array" ref="E580">_xlfn.IFS(medical_exam[[#This Row],[HBA1C]]&lt;5.7, "Normal", medical_exam[[#This Row],[HBA1C]]&lt;6.4, "Prediabetes ", TRUE, "Diabetes")</f>
        <v>Diabetes</v>
      </c>
      <c r="F580" s="6" t="s">
        <v>2379</v>
      </c>
      <c r="G580" t="s">
        <v>2379</v>
      </c>
      <c r="H580" t="s">
        <v>2379</v>
      </c>
      <c r="I580">
        <v>0</v>
      </c>
      <c r="J580" t="s">
        <v>2381</v>
      </c>
    </row>
    <row r="581" spans="1:10" x14ac:dyDescent="0.3">
      <c r="A581" t="s">
        <v>1790</v>
      </c>
      <c r="B581">
        <v>28.3</v>
      </c>
      <c r="C581" t="str" cm="1">
        <f t="array" ref="C581">_xlfn.IFS(medical_exam[[#This Row],[BMI]]&lt;18.5, "Underweight ", medical_exam[[#This Row],[BMI]]&lt;24.9, "Normal Weight", medical_exam[[#This Row],[BMI]]&lt;29.9, "Overweight ", TRUE, "Obesity")</f>
        <v xml:space="preserve">Overweight </v>
      </c>
      <c r="D581">
        <v>5.73</v>
      </c>
      <c r="E581" t="str" cm="1">
        <f t="array" ref="E581">_xlfn.IFS(medical_exam[[#This Row],[HBA1C]]&lt;5.7, "Normal", medical_exam[[#This Row],[HBA1C]]&lt;6.4, "Prediabetes ", TRUE, "Diabetes")</f>
        <v xml:space="preserve">Prediabetes </v>
      </c>
      <c r="F581" s="6" t="s">
        <v>2379</v>
      </c>
      <c r="G581" t="s">
        <v>2379</v>
      </c>
      <c r="H581" t="s">
        <v>2381</v>
      </c>
      <c r="I581">
        <v>1</v>
      </c>
      <c r="J581" t="s">
        <v>2381</v>
      </c>
    </row>
    <row r="582" spans="1:10" x14ac:dyDescent="0.3">
      <c r="A582" t="s">
        <v>1789</v>
      </c>
      <c r="B582">
        <v>27.06</v>
      </c>
      <c r="C582" t="str" cm="1">
        <f t="array" ref="C582">_xlfn.IFS(medical_exam[[#This Row],[BMI]]&lt;18.5, "Underweight ", medical_exam[[#This Row],[BMI]]&lt;24.9, "Normal Weight", medical_exam[[#This Row],[BMI]]&lt;29.9, "Overweight ", TRUE, "Obesity")</f>
        <v xml:space="preserve">Overweight </v>
      </c>
      <c r="D582">
        <v>5.74</v>
      </c>
      <c r="E582" t="str" cm="1">
        <f t="array" ref="E582">_xlfn.IFS(medical_exam[[#This Row],[HBA1C]]&lt;5.7, "Normal", medical_exam[[#This Row],[HBA1C]]&lt;6.4, "Prediabetes ", TRUE, "Diabetes")</f>
        <v xml:space="preserve">Prediabetes </v>
      </c>
      <c r="F582" s="6" t="s">
        <v>2381</v>
      </c>
      <c r="G582" t="s">
        <v>2379</v>
      </c>
      <c r="H582" t="s">
        <v>2379</v>
      </c>
      <c r="I582">
        <v>0</v>
      </c>
      <c r="J582" t="s">
        <v>2381</v>
      </c>
    </row>
    <row r="583" spans="1:10" x14ac:dyDescent="0.3">
      <c r="A583" t="s">
        <v>1788</v>
      </c>
      <c r="B583">
        <v>47.13</v>
      </c>
      <c r="C583" t="str" cm="1">
        <f t="array" ref="C583">_xlfn.IFS(medical_exam[[#This Row],[BMI]]&lt;18.5, "Underweight ", medical_exam[[#This Row],[BMI]]&lt;24.9, "Normal Weight", medical_exam[[#This Row],[BMI]]&lt;29.9, "Overweight ", TRUE, "Obesity")</f>
        <v>Obesity</v>
      </c>
      <c r="D583">
        <v>8.6999999999999993</v>
      </c>
      <c r="E583" t="str" cm="1">
        <f t="array" ref="E583">_xlfn.IFS(medical_exam[[#This Row],[HBA1C]]&lt;5.7, "Normal", medical_exam[[#This Row],[HBA1C]]&lt;6.4, "Prediabetes ", TRUE, "Diabetes")</f>
        <v>Diabetes</v>
      </c>
      <c r="F583" s="6" t="s">
        <v>2379</v>
      </c>
      <c r="G583" t="s">
        <v>2379</v>
      </c>
      <c r="H583" t="s">
        <v>2379</v>
      </c>
      <c r="I583">
        <v>0</v>
      </c>
      <c r="J583" t="s">
        <v>2379</v>
      </c>
    </row>
    <row r="584" spans="1:10" x14ac:dyDescent="0.3">
      <c r="A584" t="s">
        <v>1787</v>
      </c>
      <c r="B584">
        <v>51.72</v>
      </c>
      <c r="C584" t="str" cm="1">
        <f t="array" ref="C584">_xlfn.IFS(medical_exam[[#This Row],[BMI]]&lt;18.5, "Underweight ", medical_exam[[#This Row],[BMI]]&lt;24.9, "Normal Weight", medical_exam[[#This Row],[BMI]]&lt;29.9, "Overweight ", TRUE, "Obesity")</f>
        <v>Obesity</v>
      </c>
      <c r="D584">
        <v>5.09</v>
      </c>
      <c r="E584" t="str" cm="1">
        <f t="array" ref="E584">_xlfn.IFS(medical_exam[[#This Row],[HBA1C]]&lt;5.7, "Normal", medical_exam[[#This Row],[HBA1C]]&lt;6.4, "Prediabetes ", TRUE, "Diabetes")</f>
        <v>Normal</v>
      </c>
      <c r="F584" s="6" t="s">
        <v>2379</v>
      </c>
      <c r="G584" t="s">
        <v>2379</v>
      </c>
      <c r="H584" t="s">
        <v>2379</v>
      </c>
      <c r="I584">
        <v>0</v>
      </c>
      <c r="J584" t="s">
        <v>2379</v>
      </c>
    </row>
    <row r="585" spans="1:10" x14ac:dyDescent="0.3">
      <c r="A585" t="s">
        <v>1786</v>
      </c>
      <c r="B585">
        <v>48.59</v>
      </c>
      <c r="C585" t="str" cm="1">
        <f t="array" ref="C585">_xlfn.IFS(medical_exam[[#This Row],[BMI]]&lt;18.5, "Underweight ", medical_exam[[#This Row],[BMI]]&lt;24.9, "Normal Weight", medical_exam[[#This Row],[BMI]]&lt;29.9, "Overweight ", TRUE, "Obesity")</f>
        <v>Obesity</v>
      </c>
      <c r="D585">
        <v>5.57</v>
      </c>
      <c r="E585" t="str" cm="1">
        <f t="array" ref="E585">_xlfn.IFS(medical_exam[[#This Row],[HBA1C]]&lt;5.7, "Normal", medical_exam[[#This Row],[HBA1C]]&lt;6.4, "Prediabetes ", TRUE, "Diabetes")</f>
        <v>Normal</v>
      </c>
      <c r="F585" s="6" t="s">
        <v>2379</v>
      </c>
      <c r="G585" t="s">
        <v>2379</v>
      </c>
      <c r="H585" t="s">
        <v>2379</v>
      </c>
      <c r="I585">
        <v>0</v>
      </c>
      <c r="J585" t="s">
        <v>2379</v>
      </c>
    </row>
    <row r="586" spans="1:10" x14ac:dyDescent="0.3">
      <c r="A586" t="s">
        <v>1785</v>
      </c>
      <c r="B586">
        <v>45.18</v>
      </c>
      <c r="C586" t="str" cm="1">
        <f t="array" ref="C586">_xlfn.IFS(medical_exam[[#This Row],[BMI]]&lt;18.5, "Underweight ", medical_exam[[#This Row],[BMI]]&lt;24.9, "Normal Weight", medical_exam[[#This Row],[BMI]]&lt;29.9, "Overweight ", TRUE, "Obesity")</f>
        <v>Obesity</v>
      </c>
      <c r="D586">
        <v>10.87</v>
      </c>
      <c r="E586" t="str" cm="1">
        <f t="array" ref="E586">_xlfn.IFS(medical_exam[[#This Row],[HBA1C]]&lt;5.7, "Normal", medical_exam[[#This Row],[HBA1C]]&lt;6.4, "Prediabetes ", TRUE, "Diabetes")</f>
        <v>Diabetes</v>
      </c>
      <c r="F586" s="6" t="s">
        <v>2379</v>
      </c>
      <c r="G586" t="s">
        <v>2379</v>
      </c>
      <c r="H586" t="s">
        <v>2379</v>
      </c>
      <c r="I586">
        <v>0</v>
      </c>
      <c r="J586" t="s">
        <v>2379</v>
      </c>
    </row>
    <row r="587" spans="1:10" x14ac:dyDescent="0.3">
      <c r="A587" t="s">
        <v>1784</v>
      </c>
      <c r="B587">
        <v>27.9</v>
      </c>
      <c r="C587" t="str" cm="1">
        <f t="array" ref="C587">_xlfn.IFS(medical_exam[[#This Row],[BMI]]&lt;18.5, "Underweight ", medical_exam[[#This Row],[BMI]]&lt;24.9, "Normal Weight", medical_exam[[#This Row],[BMI]]&lt;29.9, "Overweight ", TRUE, "Obesity")</f>
        <v xml:space="preserve">Overweight </v>
      </c>
      <c r="D587">
        <v>6.02</v>
      </c>
      <c r="E587" t="str" cm="1">
        <f t="array" ref="E587">_xlfn.IFS(medical_exam[[#This Row],[HBA1C]]&lt;5.7, "Normal", medical_exam[[#This Row],[HBA1C]]&lt;6.4, "Prediabetes ", TRUE, "Diabetes")</f>
        <v xml:space="preserve">Prediabetes </v>
      </c>
      <c r="F587" s="6" t="s">
        <v>2379</v>
      </c>
      <c r="G587" t="s">
        <v>2379</v>
      </c>
      <c r="H587" t="s">
        <v>2381</v>
      </c>
      <c r="I587">
        <v>1</v>
      </c>
      <c r="J587" t="s">
        <v>2381</v>
      </c>
    </row>
    <row r="588" spans="1:10" x14ac:dyDescent="0.3">
      <c r="A588" t="s">
        <v>1783</v>
      </c>
      <c r="B588">
        <v>51.33</v>
      </c>
      <c r="C588" t="str" cm="1">
        <f t="array" ref="C588">_xlfn.IFS(medical_exam[[#This Row],[BMI]]&lt;18.5, "Underweight ", medical_exam[[#This Row],[BMI]]&lt;24.9, "Normal Weight", medical_exam[[#This Row],[BMI]]&lt;29.9, "Overweight ", TRUE, "Obesity")</f>
        <v>Obesity</v>
      </c>
      <c r="D588">
        <v>7</v>
      </c>
      <c r="E588" t="str" cm="1">
        <f t="array" ref="E588">_xlfn.IFS(medical_exam[[#This Row],[HBA1C]]&lt;5.7, "Normal", medical_exam[[#This Row],[HBA1C]]&lt;6.4, "Prediabetes ", TRUE, "Diabetes")</f>
        <v>Diabetes</v>
      </c>
      <c r="F588" s="6" t="s">
        <v>2379</v>
      </c>
      <c r="G588" t="s">
        <v>2379</v>
      </c>
      <c r="H588" t="s">
        <v>2379</v>
      </c>
      <c r="I588">
        <v>0</v>
      </c>
      <c r="J588" t="s">
        <v>2379</v>
      </c>
    </row>
    <row r="589" spans="1:10" x14ac:dyDescent="0.3">
      <c r="A589" t="s">
        <v>1782</v>
      </c>
      <c r="B589">
        <v>30.59</v>
      </c>
      <c r="C589" t="str" cm="1">
        <f t="array" ref="C589">_xlfn.IFS(medical_exam[[#This Row],[BMI]]&lt;18.5, "Underweight ", medical_exam[[#This Row],[BMI]]&lt;24.9, "Normal Weight", medical_exam[[#This Row],[BMI]]&lt;29.9, "Overweight ", TRUE, "Obesity")</f>
        <v>Obesity</v>
      </c>
      <c r="D589">
        <v>5.56</v>
      </c>
      <c r="E589" t="str" cm="1">
        <f t="array" ref="E589">_xlfn.IFS(medical_exam[[#This Row],[HBA1C]]&lt;5.7, "Normal", medical_exam[[#This Row],[HBA1C]]&lt;6.4, "Prediabetes ", TRUE, "Diabetes")</f>
        <v>Normal</v>
      </c>
      <c r="F589" s="6" t="s">
        <v>2381</v>
      </c>
      <c r="G589" t="s">
        <v>2379</v>
      </c>
      <c r="H589" t="s">
        <v>2379</v>
      </c>
      <c r="I589">
        <v>1</v>
      </c>
      <c r="J589" t="s">
        <v>2379</v>
      </c>
    </row>
    <row r="590" spans="1:10" x14ac:dyDescent="0.3">
      <c r="A590" t="s">
        <v>1781</v>
      </c>
      <c r="B590">
        <v>39.229999999999997</v>
      </c>
      <c r="C590" t="str" cm="1">
        <f t="array" ref="C590">_xlfn.IFS(medical_exam[[#This Row],[BMI]]&lt;18.5, "Underweight ", medical_exam[[#This Row],[BMI]]&lt;24.9, "Normal Weight", medical_exam[[#This Row],[BMI]]&lt;29.9, "Overweight ", TRUE, "Obesity")</f>
        <v>Obesity</v>
      </c>
      <c r="D590">
        <v>8.4499999999999993</v>
      </c>
      <c r="E590" t="str" cm="1">
        <f t="array" ref="E590">_xlfn.IFS(medical_exam[[#This Row],[HBA1C]]&lt;5.7, "Normal", medical_exam[[#This Row],[HBA1C]]&lt;6.4, "Prediabetes ", TRUE, "Diabetes")</f>
        <v>Diabetes</v>
      </c>
      <c r="F590" s="6" t="s">
        <v>2379</v>
      </c>
      <c r="G590" t="s">
        <v>2379</v>
      </c>
      <c r="H590" t="s">
        <v>2379</v>
      </c>
      <c r="I590">
        <v>0</v>
      </c>
      <c r="J590" t="s">
        <v>2379</v>
      </c>
    </row>
    <row r="591" spans="1:10" x14ac:dyDescent="0.3">
      <c r="A591" t="s">
        <v>1780</v>
      </c>
      <c r="B591">
        <v>19.094999999999999</v>
      </c>
      <c r="C591" t="str" cm="1">
        <f t="array" ref="C591">_xlfn.IFS(medical_exam[[#This Row],[BMI]]&lt;18.5, "Underweight ", medical_exam[[#This Row],[BMI]]&lt;24.9, "Normal Weight", medical_exam[[#This Row],[BMI]]&lt;29.9, "Overweight ", TRUE, "Obesity")</f>
        <v>Normal Weight</v>
      </c>
      <c r="D591">
        <v>6.19</v>
      </c>
      <c r="E591" t="str" cm="1">
        <f t="array" ref="E591">_xlfn.IFS(medical_exam[[#This Row],[HBA1C]]&lt;5.7, "Normal", medical_exam[[#This Row],[HBA1C]]&lt;6.4, "Prediabetes ", TRUE, "Diabetes")</f>
        <v xml:space="preserve">Prediabetes </v>
      </c>
      <c r="F591" s="6" t="s">
        <v>2379</v>
      </c>
      <c r="G591" t="s">
        <v>2379</v>
      </c>
      <c r="H591" t="s">
        <v>2379</v>
      </c>
      <c r="I591">
        <v>0</v>
      </c>
      <c r="J591" t="s">
        <v>2381</v>
      </c>
    </row>
    <row r="592" spans="1:10" x14ac:dyDescent="0.3">
      <c r="A592" t="s">
        <v>1779</v>
      </c>
      <c r="B592">
        <v>49.72</v>
      </c>
      <c r="C592" t="str" cm="1">
        <f t="array" ref="C592">_xlfn.IFS(medical_exam[[#This Row],[BMI]]&lt;18.5, "Underweight ", medical_exam[[#This Row],[BMI]]&lt;24.9, "Normal Weight", medical_exam[[#This Row],[BMI]]&lt;29.9, "Overweight ", TRUE, "Obesity")</f>
        <v>Obesity</v>
      </c>
      <c r="D592">
        <v>7.71</v>
      </c>
      <c r="E592" t="str" cm="1">
        <f t="array" ref="E592">_xlfn.IFS(medical_exam[[#This Row],[HBA1C]]&lt;5.7, "Normal", medical_exam[[#This Row],[HBA1C]]&lt;6.4, "Prediabetes ", TRUE, "Diabetes")</f>
        <v>Diabetes</v>
      </c>
      <c r="F592" s="6" t="s">
        <v>2379</v>
      </c>
      <c r="G592" t="s">
        <v>2379</v>
      </c>
      <c r="H592" t="s">
        <v>2379</v>
      </c>
      <c r="I592">
        <v>0</v>
      </c>
      <c r="J592" t="s">
        <v>2379</v>
      </c>
    </row>
    <row r="593" spans="1:10" x14ac:dyDescent="0.3">
      <c r="A593" t="s">
        <v>1778</v>
      </c>
      <c r="B593">
        <v>21.754999999999999</v>
      </c>
      <c r="C593" t="str" cm="1">
        <f t="array" ref="C593">_xlfn.IFS(medical_exam[[#This Row],[BMI]]&lt;18.5, "Underweight ", medical_exam[[#This Row],[BMI]]&lt;24.9, "Normal Weight", medical_exam[[#This Row],[BMI]]&lt;29.9, "Overweight ", TRUE, "Obesity")</f>
        <v>Normal Weight</v>
      </c>
      <c r="D593">
        <v>4.63</v>
      </c>
      <c r="E593" t="str" cm="1">
        <f t="array" ref="E593">_xlfn.IFS(medical_exam[[#This Row],[HBA1C]]&lt;5.7, "Normal", medical_exam[[#This Row],[HBA1C]]&lt;6.4, "Prediabetes ", TRUE, "Diabetes")</f>
        <v>Normal</v>
      </c>
      <c r="F593" s="6" t="s">
        <v>2379</v>
      </c>
      <c r="G593" t="s">
        <v>2379</v>
      </c>
      <c r="H593" t="s">
        <v>2381</v>
      </c>
      <c r="I593">
        <v>1</v>
      </c>
      <c r="J593" t="s">
        <v>2381</v>
      </c>
    </row>
    <row r="594" spans="1:10" x14ac:dyDescent="0.3">
      <c r="A594" t="s">
        <v>1777</v>
      </c>
      <c r="B594">
        <v>48.39</v>
      </c>
      <c r="C594" t="str" cm="1">
        <f t="array" ref="C594">_xlfn.IFS(medical_exam[[#This Row],[BMI]]&lt;18.5, "Underweight ", medical_exam[[#This Row],[BMI]]&lt;24.9, "Normal Weight", medical_exam[[#This Row],[BMI]]&lt;29.9, "Overweight ", TRUE, "Obesity")</f>
        <v>Obesity</v>
      </c>
      <c r="D594">
        <v>4.6100000000000003</v>
      </c>
      <c r="E594" t="str" cm="1">
        <f t="array" ref="E594">_xlfn.IFS(medical_exam[[#This Row],[HBA1C]]&lt;5.7, "Normal", medical_exam[[#This Row],[HBA1C]]&lt;6.4, "Prediabetes ", TRUE, "Diabetes")</f>
        <v>Normal</v>
      </c>
      <c r="F594" s="6" t="s">
        <v>2379</v>
      </c>
      <c r="G594" t="s">
        <v>2379</v>
      </c>
      <c r="H594" t="s">
        <v>2379</v>
      </c>
      <c r="I594">
        <v>0</v>
      </c>
      <c r="J594" t="s">
        <v>2379</v>
      </c>
    </row>
    <row r="595" spans="1:10" x14ac:dyDescent="0.3">
      <c r="A595" t="s">
        <v>1776</v>
      </c>
      <c r="B595">
        <v>47.15</v>
      </c>
      <c r="C595" t="str" cm="1">
        <f t="array" ref="C595">_xlfn.IFS(medical_exam[[#This Row],[BMI]]&lt;18.5, "Underweight ", medical_exam[[#This Row],[BMI]]&lt;24.9, "Normal Weight", medical_exam[[#This Row],[BMI]]&lt;29.9, "Overweight ", TRUE, "Obesity")</f>
        <v>Obesity</v>
      </c>
      <c r="D595">
        <v>9.5299999999999994</v>
      </c>
      <c r="E595" t="str" cm="1">
        <f t="array" ref="E595">_xlfn.IFS(medical_exam[[#This Row],[HBA1C]]&lt;5.7, "Normal", medical_exam[[#This Row],[HBA1C]]&lt;6.4, "Prediabetes ", TRUE, "Diabetes")</f>
        <v>Diabetes</v>
      </c>
      <c r="F595" s="6" t="s">
        <v>2381</v>
      </c>
      <c r="G595" t="s">
        <v>2379</v>
      </c>
      <c r="H595" t="s">
        <v>2379</v>
      </c>
      <c r="I595">
        <v>1</v>
      </c>
      <c r="J595" t="s">
        <v>2379</v>
      </c>
    </row>
    <row r="596" spans="1:10" x14ac:dyDescent="0.3">
      <c r="A596" t="s">
        <v>1775</v>
      </c>
      <c r="B596">
        <v>47.59</v>
      </c>
      <c r="C596" t="str" cm="1">
        <f t="array" ref="C596">_xlfn.IFS(medical_exam[[#This Row],[BMI]]&lt;18.5, "Underweight ", medical_exam[[#This Row],[BMI]]&lt;24.9, "Normal Weight", medical_exam[[#This Row],[BMI]]&lt;29.9, "Overweight ", TRUE, "Obesity")</f>
        <v>Obesity</v>
      </c>
      <c r="D596">
        <v>11.43</v>
      </c>
      <c r="E596" t="str" cm="1">
        <f t="array" ref="E596">_xlfn.IFS(medical_exam[[#This Row],[HBA1C]]&lt;5.7, "Normal", medical_exam[[#This Row],[HBA1C]]&lt;6.4, "Prediabetes ", TRUE, "Diabetes")</f>
        <v>Diabetes</v>
      </c>
      <c r="F596" s="6" t="s">
        <v>2381</v>
      </c>
      <c r="G596" t="s">
        <v>2379</v>
      </c>
      <c r="H596" t="s">
        <v>2379</v>
      </c>
      <c r="I596">
        <v>2</v>
      </c>
      <c r="J596" t="s">
        <v>2379</v>
      </c>
    </row>
    <row r="597" spans="1:10" x14ac:dyDescent="0.3">
      <c r="A597" t="s">
        <v>1774</v>
      </c>
      <c r="B597">
        <v>39.81</v>
      </c>
      <c r="C597" t="str" cm="1">
        <f t="array" ref="C597">_xlfn.IFS(medical_exam[[#This Row],[BMI]]&lt;18.5, "Underweight ", medical_exam[[#This Row],[BMI]]&lt;24.9, "Normal Weight", medical_exam[[#This Row],[BMI]]&lt;29.9, "Overweight ", TRUE, "Obesity")</f>
        <v>Obesity</v>
      </c>
      <c r="D597">
        <v>7.65</v>
      </c>
      <c r="E597" t="str" cm="1">
        <f t="array" ref="E597">_xlfn.IFS(medical_exam[[#This Row],[HBA1C]]&lt;5.7, "Normal", medical_exam[[#This Row],[HBA1C]]&lt;6.4, "Prediabetes ", TRUE, "Diabetes")</f>
        <v>Diabetes</v>
      </c>
      <c r="F597" s="6" t="s">
        <v>2381</v>
      </c>
      <c r="G597" t="s">
        <v>2379</v>
      </c>
      <c r="H597" t="s">
        <v>2381</v>
      </c>
      <c r="I597">
        <v>1</v>
      </c>
      <c r="J597" t="s">
        <v>2379</v>
      </c>
    </row>
    <row r="598" spans="1:10" x14ac:dyDescent="0.3">
      <c r="A598" t="s">
        <v>1773</v>
      </c>
      <c r="B598">
        <v>31.02</v>
      </c>
      <c r="C598" t="str" cm="1">
        <f t="array" ref="C598">_xlfn.IFS(medical_exam[[#This Row],[BMI]]&lt;18.5, "Underweight ", medical_exam[[#This Row],[BMI]]&lt;24.9, "Normal Weight", medical_exam[[#This Row],[BMI]]&lt;29.9, "Overweight ", TRUE, "Obesity")</f>
        <v>Obesity</v>
      </c>
      <c r="D598">
        <v>5.87</v>
      </c>
      <c r="E598" t="str" cm="1">
        <f t="array" ref="E598">_xlfn.IFS(medical_exam[[#This Row],[HBA1C]]&lt;5.7, "Normal", medical_exam[[#This Row],[HBA1C]]&lt;6.4, "Prediabetes ", TRUE, "Diabetes")</f>
        <v xml:space="preserve">Prediabetes </v>
      </c>
      <c r="F598" s="6" t="s">
        <v>2381</v>
      </c>
      <c r="G598" t="s">
        <v>2379</v>
      </c>
      <c r="H598" t="s">
        <v>2379</v>
      </c>
      <c r="I598">
        <v>0</v>
      </c>
      <c r="J598" t="s">
        <v>2379</v>
      </c>
    </row>
    <row r="599" spans="1:10" x14ac:dyDescent="0.3">
      <c r="A599" t="s">
        <v>1772</v>
      </c>
      <c r="B599">
        <v>24.75</v>
      </c>
      <c r="C599" t="str" cm="1">
        <f t="array" ref="C599">_xlfn.IFS(medical_exam[[#This Row],[BMI]]&lt;18.5, "Underweight ", medical_exam[[#This Row],[BMI]]&lt;24.9, "Normal Weight", medical_exam[[#This Row],[BMI]]&lt;29.9, "Overweight ", TRUE, "Obesity")</f>
        <v>Normal Weight</v>
      </c>
      <c r="D599">
        <v>4.3600000000000003</v>
      </c>
      <c r="E599" t="str" cm="1">
        <f t="array" ref="E599">_xlfn.IFS(medical_exam[[#This Row],[HBA1C]]&lt;5.7, "Normal", medical_exam[[#This Row],[HBA1C]]&lt;6.4, "Prediabetes ", TRUE, "Diabetes")</f>
        <v>Normal</v>
      </c>
      <c r="F599" s="6" t="s">
        <v>2381</v>
      </c>
      <c r="G599" t="s">
        <v>2379</v>
      </c>
      <c r="H599" t="s">
        <v>2379</v>
      </c>
      <c r="I599">
        <v>1</v>
      </c>
      <c r="J599" t="s">
        <v>2381</v>
      </c>
    </row>
    <row r="600" spans="1:10" x14ac:dyDescent="0.3">
      <c r="A600" t="s">
        <v>1771</v>
      </c>
      <c r="B600">
        <v>30.114999999999998</v>
      </c>
      <c r="C600" t="str" cm="1">
        <f t="array" ref="C600">_xlfn.IFS(medical_exam[[#This Row],[BMI]]&lt;18.5, "Underweight ", medical_exam[[#This Row],[BMI]]&lt;24.9, "Normal Weight", medical_exam[[#This Row],[BMI]]&lt;29.9, "Overweight ", TRUE, "Obesity")</f>
        <v>Obesity</v>
      </c>
      <c r="D600">
        <v>10.119999999999999</v>
      </c>
      <c r="E600" t="str" cm="1">
        <f t="array" ref="E600">_xlfn.IFS(medical_exam[[#This Row],[HBA1C]]&lt;5.7, "Normal", medical_exam[[#This Row],[HBA1C]]&lt;6.4, "Prediabetes ", TRUE, "Diabetes")</f>
        <v>Diabetes</v>
      </c>
      <c r="F600" s="6" t="s">
        <v>2379</v>
      </c>
      <c r="G600" t="s">
        <v>2379</v>
      </c>
      <c r="H600" t="s">
        <v>2379</v>
      </c>
      <c r="I600">
        <v>3</v>
      </c>
      <c r="J600" t="s">
        <v>2379</v>
      </c>
    </row>
    <row r="601" spans="1:10" x14ac:dyDescent="0.3">
      <c r="A601" t="s">
        <v>1770</v>
      </c>
      <c r="B601">
        <v>26.03</v>
      </c>
      <c r="C601" t="str" cm="1">
        <f t="array" ref="C601">_xlfn.IFS(medical_exam[[#This Row],[BMI]]&lt;18.5, "Underweight ", medical_exam[[#This Row],[BMI]]&lt;24.9, "Normal Weight", medical_exam[[#This Row],[BMI]]&lt;29.9, "Overweight ", TRUE, "Obesity")</f>
        <v xml:space="preserve">Overweight </v>
      </c>
      <c r="D601">
        <v>4.01</v>
      </c>
      <c r="E601" t="str" cm="1">
        <f t="array" ref="E601">_xlfn.IFS(medical_exam[[#This Row],[HBA1C]]&lt;5.7, "Normal", medical_exam[[#This Row],[HBA1C]]&lt;6.4, "Prediabetes ", TRUE, "Diabetes")</f>
        <v>Normal</v>
      </c>
      <c r="F601" s="6" t="s">
        <v>2379</v>
      </c>
      <c r="G601" t="s">
        <v>2379</v>
      </c>
      <c r="H601" t="s">
        <v>2381</v>
      </c>
      <c r="I601">
        <v>1</v>
      </c>
      <c r="J601" t="s">
        <v>2381</v>
      </c>
    </row>
    <row r="602" spans="1:10" x14ac:dyDescent="0.3">
      <c r="A602" t="s">
        <v>1769</v>
      </c>
      <c r="B602">
        <v>20.045000000000002</v>
      </c>
      <c r="C602" t="str" cm="1">
        <f t="array" ref="C602">_xlfn.IFS(medical_exam[[#This Row],[BMI]]&lt;18.5, "Underweight ", medical_exam[[#This Row],[BMI]]&lt;24.9, "Normal Weight", medical_exam[[#This Row],[BMI]]&lt;29.9, "Overweight ", TRUE, "Obesity")</f>
        <v>Normal Weight</v>
      </c>
      <c r="D602">
        <v>4.7699999999999996</v>
      </c>
      <c r="E602" t="str" cm="1">
        <f t="array" ref="E602">_xlfn.IFS(medical_exam[[#This Row],[HBA1C]]&lt;5.7, "Normal", medical_exam[[#This Row],[HBA1C]]&lt;6.4, "Prediabetes ", TRUE, "Diabetes")</f>
        <v>Normal</v>
      </c>
      <c r="F602" s="6" t="s">
        <v>2381</v>
      </c>
      <c r="G602" t="s">
        <v>2379</v>
      </c>
      <c r="H602" t="s">
        <v>2379</v>
      </c>
      <c r="I602">
        <v>1</v>
      </c>
      <c r="J602" t="s">
        <v>2381</v>
      </c>
    </row>
    <row r="603" spans="1:10" x14ac:dyDescent="0.3">
      <c r="A603" t="s">
        <v>1768</v>
      </c>
      <c r="B603">
        <v>40.24</v>
      </c>
      <c r="C603" t="str" cm="1">
        <f t="array" ref="C603">_xlfn.IFS(medical_exam[[#This Row],[BMI]]&lt;18.5, "Underweight ", medical_exam[[#This Row],[BMI]]&lt;24.9, "Normal Weight", medical_exam[[#This Row],[BMI]]&lt;29.9, "Overweight ", TRUE, "Obesity")</f>
        <v>Obesity</v>
      </c>
      <c r="D603">
        <v>6.83</v>
      </c>
      <c r="E603" t="str" cm="1">
        <f t="array" ref="E603">_xlfn.IFS(medical_exam[[#This Row],[HBA1C]]&lt;5.7, "Normal", medical_exam[[#This Row],[HBA1C]]&lt;6.4, "Prediabetes ", TRUE, "Diabetes")</f>
        <v>Diabetes</v>
      </c>
      <c r="F603" s="6" t="s">
        <v>2379</v>
      </c>
      <c r="G603" t="s">
        <v>2379</v>
      </c>
      <c r="H603" t="s">
        <v>2379</v>
      </c>
      <c r="I603">
        <v>0</v>
      </c>
      <c r="J603" t="s">
        <v>2379</v>
      </c>
    </row>
    <row r="604" spans="1:10" x14ac:dyDescent="0.3">
      <c r="A604" t="s">
        <v>1767</v>
      </c>
      <c r="B604">
        <v>43.15</v>
      </c>
      <c r="C604" t="str" cm="1">
        <f t="array" ref="C604">_xlfn.IFS(medical_exam[[#This Row],[BMI]]&lt;18.5, "Underweight ", medical_exam[[#This Row],[BMI]]&lt;24.9, "Normal Weight", medical_exam[[#This Row],[BMI]]&lt;29.9, "Overweight ", TRUE, "Obesity")</f>
        <v>Obesity</v>
      </c>
      <c r="D604">
        <v>6.14</v>
      </c>
      <c r="E604" t="str" cm="1">
        <f t="array" ref="E604">_xlfn.IFS(medical_exam[[#This Row],[HBA1C]]&lt;5.7, "Normal", medical_exam[[#This Row],[HBA1C]]&lt;6.4, "Prediabetes ", TRUE, "Diabetes")</f>
        <v xml:space="preserve">Prediabetes </v>
      </c>
      <c r="F604" s="6" t="s">
        <v>2381</v>
      </c>
      <c r="G604" t="s">
        <v>2379</v>
      </c>
      <c r="H604" t="s">
        <v>2381</v>
      </c>
      <c r="I604">
        <v>1</v>
      </c>
      <c r="J604" t="s">
        <v>2379</v>
      </c>
    </row>
    <row r="605" spans="1:10" x14ac:dyDescent="0.3">
      <c r="A605" t="s">
        <v>1766</v>
      </c>
      <c r="B605">
        <v>27.7</v>
      </c>
      <c r="C605" t="str" cm="1">
        <f t="array" ref="C605">_xlfn.IFS(medical_exam[[#This Row],[BMI]]&lt;18.5, "Underweight ", medical_exam[[#This Row],[BMI]]&lt;24.9, "Normal Weight", medical_exam[[#This Row],[BMI]]&lt;29.9, "Overweight ", TRUE, "Obesity")</f>
        <v xml:space="preserve">Overweight </v>
      </c>
      <c r="D605">
        <v>5.6</v>
      </c>
      <c r="E605" t="str" cm="1">
        <f t="array" ref="E605">_xlfn.IFS(medical_exam[[#This Row],[HBA1C]]&lt;5.7, "Normal", medical_exam[[#This Row],[HBA1C]]&lt;6.4, "Prediabetes ", TRUE, "Diabetes")</f>
        <v>Normal</v>
      </c>
      <c r="F605" s="6" t="s">
        <v>2379</v>
      </c>
      <c r="G605" t="s">
        <v>2379</v>
      </c>
      <c r="H605" t="s">
        <v>2381</v>
      </c>
      <c r="I605">
        <v>1</v>
      </c>
      <c r="J605" t="s">
        <v>2381</v>
      </c>
    </row>
    <row r="606" spans="1:10" x14ac:dyDescent="0.3">
      <c r="A606" t="s">
        <v>1765</v>
      </c>
      <c r="B606">
        <v>45.68</v>
      </c>
      <c r="C606" t="str" cm="1">
        <f t="array" ref="C606">_xlfn.IFS(medical_exam[[#This Row],[BMI]]&lt;18.5, "Underweight ", medical_exam[[#This Row],[BMI]]&lt;24.9, "Normal Weight", medical_exam[[#This Row],[BMI]]&lt;29.9, "Overweight ", TRUE, "Obesity")</f>
        <v>Obesity</v>
      </c>
      <c r="D606">
        <v>4.8</v>
      </c>
      <c r="E606" t="str" cm="1">
        <f t="array" ref="E606">_xlfn.IFS(medical_exam[[#This Row],[HBA1C]]&lt;5.7, "Normal", medical_exam[[#This Row],[HBA1C]]&lt;6.4, "Prediabetes ", TRUE, "Diabetes")</f>
        <v>Normal</v>
      </c>
      <c r="F606" s="6" t="s">
        <v>2379</v>
      </c>
      <c r="G606" t="s">
        <v>2379</v>
      </c>
      <c r="H606" t="s">
        <v>2379</v>
      </c>
      <c r="I606">
        <v>2</v>
      </c>
      <c r="J606" t="s">
        <v>2379</v>
      </c>
    </row>
    <row r="607" spans="1:10" x14ac:dyDescent="0.3">
      <c r="A607" t="s">
        <v>1764</v>
      </c>
      <c r="B607">
        <v>27.3</v>
      </c>
      <c r="C607" t="str" cm="1">
        <f t="array" ref="C607">_xlfn.IFS(medical_exam[[#This Row],[BMI]]&lt;18.5, "Underweight ", medical_exam[[#This Row],[BMI]]&lt;24.9, "Normal Weight", medical_exam[[#This Row],[BMI]]&lt;29.9, "Overweight ", TRUE, "Obesity")</f>
        <v xml:space="preserve">Overweight </v>
      </c>
      <c r="D607">
        <v>11.89</v>
      </c>
      <c r="E607" t="str" cm="1">
        <f t="array" ref="E607">_xlfn.IFS(medical_exam[[#This Row],[HBA1C]]&lt;5.7, "Normal", medical_exam[[#This Row],[HBA1C]]&lt;6.4, "Prediabetes ", TRUE, "Diabetes")</f>
        <v>Diabetes</v>
      </c>
      <c r="F607" s="6" t="s">
        <v>2379</v>
      </c>
      <c r="G607" t="s">
        <v>2379</v>
      </c>
      <c r="H607" t="s">
        <v>2379</v>
      </c>
      <c r="I607">
        <v>0</v>
      </c>
      <c r="J607" t="s">
        <v>2381</v>
      </c>
    </row>
    <row r="608" spans="1:10" x14ac:dyDescent="0.3">
      <c r="A608" t="s">
        <v>1763</v>
      </c>
      <c r="B608">
        <v>54.45</v>
      </c>
      <c r="C608" t="str" cm="1">
        <f t="array" ref="C608">_xlfn.IFS(medical_exam[[#This Row],[BMI]]&lt;18.5, "Underweight ", medical_exam[[#This Row],[BMI]]&lt;24.9, "Normal Weight", medical_exam[[#This Row],[BMI]]&lt;29.9, "Overweight ", TRUE, "Obesity")</f>
        <v>Obesity</v>
      </c>
      <c r="D608">
        <v>4.7300000000000004</v>
      </c>
      <c r="E608" t="str" cm="1">
        <f t="array" ref="E608">_xlfn.IFS(medical_exam[[#This Row],[HBA1C]]&lt;5.7, "Normal", medical_exam[[#This Row],[HBA1C]]&lt;6.4, "Prediabetes ", TRUE, "Diabetes")</f>
        <v>Normal</v>
      </c>
      <c r="F608" s="6" t="s">
        <v>2381</v>
      </c>
      <c r="G608" t="s">
        <v>2379</v>
      </c>
      <c r="H608" t="s">
        <v>2379</v>
      </c>
      <c r="I608">
        <v>1</v>
      </c>
      <c r="J608" t="s">
        <v>2379</v>
      </c>
    </row>
    <row r="609" spans="1:10" x14ac:dyDescent="0.3">
      <c r="A609" t="s">
        <v>1762</v>
      </c>
      <c r="B609">
        <v>54.43</v>
      </c>
      <c r="C609" t="str" cm="1">
        <f t="array" ref="C609">_xlfn.IFS(medical_exam[[#This Row],[BMI]]&lt;18.5, "Underweight ", medical_exam[[#This Row],[BMI]]&lt;24.9, "Normal Weight", medical_exam[[#This Row],[BMI]]&lt;29.9, "Overweight ", TRUE, "Obesity")</f>
        <v>Obesity</v>
      </c>
      <c r="D609">
        <v>4.6100000000000003</v>
      </c>
      <c r="E609" t="str" cm="1">
        <f t="array" ref="E609">_xlfn.IFS(medical_exam[[#This Row],[HBA1C]]&lt;5.7, "Normal", medical_exam[[#This Row],[HBA1C]]&lt;6.4, "Prediabetes ", TRUE, "Diabetes")</f>
        <v>Normal</v>
      </c>
      <c r="F609" s="6" t="s">
        <v>2381</v>
      </c>
      <c r="G609" t="s">
        <v>2379</v>
      </c>
      <c r="H609" t="s">
        <v>2379</v>
      </c>
      <c r="I609">
        <v>1</v>
      </c>
      <c r="J609" t="s">
        <v>2379</v>
      </c>
    </row>
    <row r="610" spans="1:10" x14ac:dyDescent="0.3">
      <c r="A610" t="s">
        <v>1761</v>
      </c>
      <c r="B610">
        <v>48.01</v>
      </c>
      <c r="C610" t="str" cm="1">
        <f t="array" ref="C610">_xlfn.IFS(medical_exam[[#This Row],[BMI]]&lt;18.5, "Underweight ", medical_exam[[#This Row],[BMI]]&lt;24.9, "Normal Weight", medical_exam[[#This Row],[BMI]]&lt;29.9, "Overweight ", TRUE, "Obesity")</f>
        <v>Obesity</v>
      </c>
      <c r="D610">
        <v>7.3</v>
      </c>
      <c r="E610" t="str" cm="1">
        <f t="array" ref="E610">_xlfn.IFS(medical_exam[[#This Row],[HBA1C]]&lt;5.7, "Normal", medical_exam[[#This Row],[HBA1C]]&lt;6.4, "Prediabetes ", TRUE, "Diabetes")</f>
        <v>Diabetes</v>
      </c>
      <c r="F610" s="6" t="s">
        <v>2379</v>
      </c>
      <c r="G610" t="s">
        <v>2379</v>
      </c>
      <c r="H610" t="s">
        <v>2379</v>
      </c>
      <c r="I610">
        <v>0</v>
      </c>
      <c r="J610" t="s">
        <v>2379</v>
      </c>
    </row>
    <row r="611" spans="1:10" x14ac:dyDescent="0.3">
      <c r="A611" t="s">
        <v>1760</v>
      </c>
      <c r="B611">
        <v>48.32</v>
      </c>
      <c r="C611" t="str" cm="1">
        <f t="array" ref="C611">_xlfn.IFS(medical_exam[[#This Row],[BMI]]&lt;18.5, "Underweight ", medical_exam[[#This Row],[BMI]]&lt;24.9, "Normal Weight", medical_exam[[#This Row],[BMI]]&lt;29.9, "Overweight ", TRUE, "Obesity")</f>
        <v>Obesity</v>
      </c>
      <c r="D611">
        <v>5.88</v>
      </c>
      <c r="E611" t="str" cm="1">
        <f t="array" ref="E611">_xlfn.IFS(medical_exam[[#This Row],[HBA1C]]&lt;5.7, "Normal", medical_exam[[#This Row],[HBA1C]]&lt;6.4, "Prediabetes ", TRUE, "Diabetes")</f>
        <v xml:space="preserve">Prediabetes </v>
      </c>
      <c r="F611" s="6" t="s">
        <v>2379</v>
      </c>
      <c r="G611" t="s">
        <v>2379</v>
      </c>
      <c r="H611" t="s">
        <v>2379</v>
      </c>
      <c r="I611">
        <v>0</v>
      </c>
      <c r="J611" t="s">
        <v>2379</v>
      </c>
    </row>
    <row r="612" spans="1:10" x14ac:dyDescent="0.3">
      <c r="A612" t="s">
        <v>1759</v>
      </c>
      <c r="B612">
        <v>22.895</v>
      </c>
      <c r="C612" t="str" cm="1">
        <f t="array" ref="C612">_xlfn.IFS(medical_exam[[#This Row],[BMI]]&lt;18.5, "Underweight ", medical_exam[[#This Row],[BMI]]&lt;24.9, "Normal Weight", medical_exam[[#This Row],[BMI]]&lt;29.9, "Overweight ", TRUE, "Obesity")</f>
        <v>Normal Weight</v>
      </c>
      <c r="D612">
        <v>4.0599999999999996</v>
      </c>
      <c r="E612" t="str" cm="1">
        <f t="array" ref="E612">_xlfn.IFS(medical_exam[[#This Row],[HBA1C]]&lt;5.7, "Normal", medical_exam[[#This Row],[HBA1C]]&lt;6.4, "Prediabetes ", TRUE, "Diabetes")</f>
        <v>Normal</v>
      </c>
      <c r="F612" s="6" t="s">
        <v>2379</v>
      </c>
      <c r="G612" t="s">
        <v>2379</v>
      </c>
      <c r="H612" t="s">
        <v>2381</v>
      </c>
      <c r="I612">
        <v>1</v>
      </c>
      <c r="J612" t="s">
        <v>2381</v>
      </c>
    </row>
    <row r="613" spans="1:10" x14ac:dyDescent="0.3">
      <c r="A613" t="s">
        <v>1758</v>
      </c>
      <c r="B613">
        <v>54.85</v>
      </c>
      <c r="C613" t="str" cm="1">
        <f t="array" ref="C613">_xlfn.IFS(medical_exam[[#This Row],[BMI]]&lt;18.5, "Underweight ", medical_exam[[#This Row],[BMI]]&lt;24.9, "Normal Weight", medical_exam[[#This Row],[BMI]]&lt;29.9, "Overweight ", TRUE, "Obesity")</f>
        <v>Obesity</v>
      </c>
      <c r="D613">
        <v>4.9000000000000004</v>
      </c>
      <c r="E613" t="str" cm="1">
        <f t="array" ref="E613">_xlfn.IFS(medical_exam[[#This Row],[HBA1C]]&lt;5.7, "Normal", medical_exam[[#This Row],[HBA1C]]&lt;6.4, "Prediabetes ", TRUE, "Diabetes")</f>
        <v>Normal</v>
      </c>
      <c r="F613" s="6" t="s">
        <v>2379</v>
      </c>
      <c r="G613" t="s">
        <v>2379</v>
      </c>
      <c r="H613" t="s">
        <v>2379</v>
      </c>
      <c r="I613">
        <v>1</v>
      </c>
      <c r="J613" t="s">
        <v>2379</v>
      </c>
    </row>
    <row r="614" spans="1:10" x14ac:dyDescent="0.3">
      <c r="A614" t="s">
        <v>1757</v>
      </c>
      <c r="B614">
        <v>21.85</v>
      </c>
      <c r="C614" t="str" cm="1">
        <f t="array" ref="C614">_xlfn.IFS(medical_exam[[#This Row],[BMI]]&lt;18.5, "Underweight ", medical_exam[[#This Row],[BMI]]&lt;24.9, "Normal Weight", medical_exam[[#This Row],[BMI]]&lt;29.9, "Overweight ", TRUE, "Obesity")</f>
        <v>Normal Weight</v>
      </c>
      <c r="D614">
        <v>5.52</v>
      </c>
      <c r="E614" t="str" cm="1">
        <f t="array" ref="E614">_xlfn.IFS(medical_exam[[#This Row],[HBA1C]]&lt;5.7, "Normal", medical_exam[[#This Row],[HBA1C]]&lt;6.4, "Prediabetes ", TRUE, "Diabetes")</f>
        <v>Normal</v>
      </c>
      <c r="F614" s="6" t="s">
        <v>2379</v>
      </c>
      <c r="G614" t="s">
        <v>2379</v>
      </c>
      <c r="H614" t="s">
        <v>2381</v>
      </c>
      <c r="I614">
        <v>1</v>
      </c>
      <c r="J614" t="s">
        <v>2381</v>
      </c>
    </row>
    <row r="615" spans="1:10" x14ac:dyDescent="0.3">
      <c r="A615" t="s">
        <v>1756</v>
      </c>
      <c r="B615">
        <v>51.86</v>
      </c>
      <c r="C615" t="str" cm="1">
        <f t="array" ref="C615">_xlfn.IFS(medical_exam[[#This Row],[BMI]]&lt;18.5, "Underweight ", medical_exam[[#This Row],[BMI]]&lt;24.9, "Normal Weight", medical_exam[[#This Row],[BMI]]&lt;29.9, "Overweight ", TRUE, "Obesity")</f>
        <v>Obesity</v>
      </c>
      <c r="D615">
        <v>5.2</v>
      </c>
      <c r="E615" t="str" cm="1">
        <f t="array" ref="E615">_xlfn.IFS(medical_exam[[#This Row],[HBA1C]]&lt;5.7, "Normal", medical_exam[[#This Row],[HBA1C]]&lt;6.4, "Prediabetes ", TRUE, "Diabetes")</f>
        <v>Normal</v>
      </c>
      <c r="F615" s="6" t="s">
        <v>2381</v>
      </c>
      <c r="G615" t="s">
        <v>2379</v>
      </c>
      <c r="H615" t="s">
        <v>2379</v>
      </c>
      <c r="I615">
        <v>0</v>
      </c>
      <c r="J615" t="s">
        <v>2379</v>
      </c>
    </row>
    <row r="616" spans="1:10" x14ac:dyDescent="0.3">
      <c r="A616" t="s">
        <v>1755</v>
      </c>
      <c r="B616">
        <v>39.049999999999997</v>
      </c>
      <c r="C616" t="str" cm="1">
        <f t="array" ref="C616">_xlfn.IFS(medical_exam[[#This Row],[BMI]]&lt;18.5, "Underweight ", medical_exam[[#This Row],[BMI]]&lt;24.9, "Normal Weight", medical_exam[[#This Row],[BMI]]&lt;29.9, "Overweight ", TRUE, "Obesity")</f>
        <v>Obesity</v>
      </c>
      <c r="D616">
        <v>7.59</v>
      </c>
      <c r="E616" t="str" cm="1">
        <f t="array" ref="E616">_xlfn.IFS(medical_exam[[#This Row],[HBA1C]]&lt;5.7, "Normal", medical_exam[[#This Row],[HBA1C]]&lt;6.4, "Prediabetes ", TRUE, "Diabetes")</f>
        <v>Diabetes</v>
      </c>
      <c r="F616" s="6" t="s">
        <v>2379</v>
      </c>
      <c r="G616" t="s">
        <v>2379</v>
      </c>
      <c r="H616" t="s">
        <v>2379</v>
      </c>
      <c r="I616">
        <v>3</v>
      </c>
      <c r="J616" t="s">
        <v>2379</v>
      </c>
    </row>
    <row r="617" spans="1:10" x14ac:dyDescent="0.3">
      <c r="A617" t="s">
        <v>1754</v>
      </c>
      <c r="B617">
        <v>31.824999999999999</v>
      </c>
      <c r="C617" t="str" cm="1">
        <f t="array" ref="C617">_xlfn.IFS(medical_exam[[#This Row],[BMI]]&lt;18.5, "Underweight ", medical_exam[[#This Row],[BMI]]&lt;24.9, "Normal Weight", medical_exam[[#This Row],[BMI]]&lt;29.9, "Overweight ", TRUE, "Obesity")</f>
        <v>Obesity</v>
      </c>
      <c r="D617">
        <v>8.2799999999999994</v>
      </c>
      <c r="E617" t="str" cm="1">
        <f t="array" ref="E617">_xlfn.IFS(medical_exam[[#This Row],[HBA1C]]&lt;5.7, "Normal", medical_exam[[#This Row],[HBA1C]]&lt;6.4, "Prediabetes ", TRUE, "Diabetes")</f>
        <v>Diabetes</v>
      </c>
      <c r="F617" s="6" t="s">
        <v>2379</v>
      </c>
      <c r="G617" t="s">
        <v>2379</v>
      </c>
      <c r="H617" t="s">
        <v>2379</v>
      </c>
      <c r="I617">
        <v>3</v>
      </c>
      <c r="J617" t="s">
        <v>2379</v>
      </c>
    </row>
    <row r="618" spans="1:10" x14ac:dyDescent="0.3">
      <c r="A618" t="s">
        <v>1753</v>
      </c>
      <c r="B618">
        <v>46.43</v>
      </c>
      <c r="C618" t="str" cm="1">
        <f t="array" ref="C618">_xlfn.IFS(medical_exam[[#This Row],[BMI]]&lt;18.5, "Underweight ", medical_exam[[#This Row],[BMI]]&lt;24.9, "Normal Weight", medical_exam[[#This Row],[BMI]]&lt;29.9, "Overweight ", TRUE, "Obesity")</f>
        <v>Obesity</v>
      </c>
      <c r="D618">
        <v>6.72</v>
      </c>
      <c r="E618" t="str" cm="1">
        <f t="array" ref="E618">_xlfn.IFS(medical_exam[[#This Row],[HBA1C]]&lt;5.7, "Normal", medical_exam[[#This Row],[HBA1C]]&lt;6.4, "Prediabetes ", TRUE, "Diabetes")</f>
        <v>Diabetes</v>
      </c>
      <c r="F618" s="6" t="s">
        <v>2379</v>
      </c>
      <c r="G618" t="s">
        <v>2379</v>
      </c>
      <c r="H618" t="s">
        <v>2379</v>
      </c>
      <c r="I618">
        <v>0</v>
      </c>
      <c r="J618" t="s">
        <v>2379</v>
      </c>
    </row>
    <row r="619" spans="1:10" x14ac:dyDescent="0.3">
      <c r="A619" t="s">
        <v>1752</v>
      </c>
      <c r="B619">
        <v>53.63</v>
      </c>
      <c r="C619" t="str" cm="1">
        <f t="array" ref="C619">_xlfn.IFS(medical_exam[[#This Row],[BMI]]&lt;18.5, "Underweight ", medical_exam[[#This Row],[BMI]]&lt;24.9, "Normal Weight", medical_exam[[#This Row],[BMI]]&lt;29.9, "Overweight ", TRUE, "Obesity")</f>
        <v>Obesity</v>
      </c>
      <c r="D619">
        <v>5.47</v>
      </c>
      <c r="E619" t="str" cm="1">
        <f t="array" ref="E619">_xlfn.IFS(medical_exam[[#This Row],[HBA1C]]&lt;5.7, "Normal", medical_exam[[#This Row],[HBA1C]]&lt;6.4, "Prediabetes ", TRUE, "Diabetes")</f>
        <v>Normal</v>
      </c>
      <c r="F619" s="6" t="s">
        <v>2381</v>
      </c>
      <c r="G619" t="s">
        <v>2379</v>
      </c>
      <c r="H619" t="s">
        <v>2379</v>
      </c>
      <c r="I619">
        <v>1</v>
      </c>
      <c r="J619" t="s">
        <v>2379</v>
      </c>
    </row>
    <row r="620" spans="1:10" x14ac:dyDescent="0.3">
      <c r="A620" t="s">
        <v>1751</v>
      </c>
      <c r="B620">
        <v>48.7</v>
      </c>
      <c r="C620" t="str" cm="1">
        <f t="array" ref="C620">_xlfn.IFS(medical_exam[[#This Row],[BMI]]&lt;18.5, "Underweight ", medical_exam[[#This Row],[BMI]]&lt;24.9, "Normal Weight", medical_exam[[#This Row],[BMI]]&lt;29.9, "Overweight ", TRUE, "Obesity")</f>
        <v>Obesity</v>
      </c>
      <c r="D620">
        <v>4.71</v>
      </c>
      <c r="E620" t="str" cm="1">
        <f t="array" ref="E620">_xlfn.IFS(medical_exam[[#This Row],[HBA1C]]&lt;5.7, "Normal", medical_exam[[#This Row],[HBA1C]]&lt;6.4, "Prediabetes ", TRUE, "Diabetes")</f>
        <v>Normal</v>
      </c>
      <c r="F620" s="6" t="s">
        <v>2379</v>
      </c>
      <c r="G620" t="s">
        <v>2379</v>
      </c>
      <c r="H620" t="s">
        <v>2379</v>
      </c>
      <c r="I620">
        <v>0</v>
      </c>
      <c r="J620" t="s">
        <v>2379</v>
      </c>
    </row>
    <row r="621" spans="1:10" x14ac:dyDescent="0.3">
      <c r="A621" t="s">
        <v>1750</v>
      </c>
      <c r="B621">
        <v>48.81</v>
      </c>
      <c r="C621" t="str" cm="1">
        <f t="array" ref="C621">_xlfn.IFS(medical_exam[[#This Row],[BMI]]&lt;18.5, "Underweight ", medical_exam[[#This Row],[BMI]]&lt;24.9, "Normal Weight", medical_exam[[#This Row],[BMI]]&lt;29.9, "Overweight ", TRUE, "Obesity")</f>
        <v>Obesity</v>
      </c>
      <c r="D621">
        <v>5.49</v>
      </c>
      <c r="E621" t="str" cm="1">
        <f t="array" ref="E621">_xlfn.IFS(medical_exam[[#This Row],[HBA1C]]&lt;5.7, "Normal", medical_exam[[#This Row],[HBA1C]]&lt;6.4, "Prediabetes ", TRUE, "Diabetes")</f>
        <v>Normal</v>
      </c>
      <c r="F621" s="6" t="s">
        <v>2379</v>
      </c>
      <c r="G621" t="s">
        <v>2379</v>
      </c>
      <c r="H621" t="s">
        <v>2379</v>
      </c>
      <c r="I621">
        <v>0</v>
      </c>
      <c r="J621" t="s">
        <v>2379</v>
      </c>
    </row>
    <row r="622" spans="1:10" x14ac:dyDescent="0.3">
      <c r="A622" t="s">
        <v>1749</v>
      </c>
      <c r="B622">
        <v>47.53</v>
      </c>
      <c r="C622" t="str" cm="1">
        <f t="array" ref="C622">_xlfn.IFS(medical_exam[[#This Row],[BMI]]&lt;18.5, "Underweight ", medical_exam[[#This Row],[BMI]]&lt;24.9, "Normal Weight", medical_exam[[#This Row],[BMI]]&lt;29.9, "Overweight ", TRUE, "Obesity")</f>
        <v>Obesity</v>
      </c>
      <c r="D622">
        <v>4.72</v>
      </c>
      <c r="E622" t="str" cm="1">
        <f t="array" ref="E622">_xlfn.IFS(medical_exam[[#This Row],[HBA1C]]&lt;5.7, "Normal", medical_exam[[#This Row],[HBA1C]]&lt;6.4, "Prediabetes ", TRUE, "Diabetes")</f>
        <v>Normal</v>
      </c>
      <c r="F622" s="6" t="s">
        <v>2379</v>
      </c>
      <c r="G622" t="s">
        <v>2379</v>
      </c>
      <c r="H622" t="s">
        <v>2379</v>
      </c>
      <c r="I622">
        <v>0</v>
      </c>
      <c r="J622" t="s">
        <v>2379</v>
      </c>
    </row>
    <row r="623" spans="1:10" x14ac:dyDescent="0.3">
      <c r="A623" t="s">
        <v>1748</v>
      </c>
      <c r="B623">
        <v>36.85</v>
      </c>
      <c r="C623" t="str" cm="1">
        <f t="array" ref="C623">_xlfn.IFS(medical_exam[[#This Row],[BMI]]&lt;18.5, "Underweight ", medical_exam[[#This Row],[BMI]]&lt;24.9, "Normal Weight", medical_exam[[#This Row],[BMI]]&lt;29.9, "Overweight ", TRUE, "Obesity")</f>
        <v>Obesity</v>
      </c>
      <c r="D623">
        <v>6.7</v>
      </c>
      <c r="E623" t="str" cm="1">
        <f t="array" ref="E623">_xlfn.IFS(medical_exam[[#This Row],[HBA1C]]&lt;5.7, "Normal", medical_exam[[#This Row],[HBA1C]]&lt;6.4, "Prediabetes ", TRUE, "Diabetes")</f>
        <v>Diabetes</v>
      </c>
      <c r="F623" s="6" t="s">
        <v>2379</v>
      </c>
      <c r="G623" t="s">
        <v>2379</v>
      </c>
      <c r="H623" t="s">
        <v>2379</v>
      </c>
      <c r="I623">
        <v>0</v>
      </c>
      <c r="J623" t="s">
        <v>2379</v>
      </c>
    </row>
    <row r="624" spans="1:10" x14ac:dyDescent="0.3">
      <c r="A624" t="s">
        <v>1747</v>
      </c>
      <c r="B624">
        <v>29.3</v>
      </c>
      <c r="C624" t="str" cm="1">
        <f t="array" ref="C624">_xlfn.IFS(medical_exam[[#This Row],[BMI]]&lt;18.5, "Underweight ", medical_exam[[#This Row],[BMI]]&lt;24.9, "Normal Weight", medical_exam[[#This Row],[BMI]]&lt;29.9, "Overweight ", TRUE, "Obesity")</f>
        <v xml:space="preserve">Overweight </v>
      </c>
      <c r="D624">
        <v>5.5</v>
      </c>
      <c r="E624" t="str" cm="1">
        <f t="array" ref="E624">_xlfn.IFS(medical_exam[[#This Row],[HBA1C]]&lt;5.7, "Normal", medical_exam[[#This Row],[HBA1C]]&lt;6.4, "Prediabetes ", TRUE, "Diabetes")</f>
        <v>Normal</v>
      </c>
      <c r="F624" s="6" t="s">
        <v>2379</v>
      </c>
      <c r="G624" t="s">
        <v>2379</v>
      </c>
      <c r="H624" t="s">
        <v>2379</v>
      </c>
      <c r="I624">
        <v>0</v>
      </c>
      <c r="J624" t="s">
        <v>2379</v>
      </c>
    </row>
    <row r="625" spans="1:10" x14ac:dyDescent="0.3">
      <c r="A625" t="s">
        <v>1746</v>
      </c>
      <c r="B625">
        <v>19.3</v>
      </c>
      <c r="C625" t="str" cm="1">
        <f t="array" ref="C625">_xlfn.IFS(medical_exam[[#This Row],[BMI]]&lt;18.5, "Underweight ", medical_exam[[#This Row],[BMI]]&lt;24.9, "Normal Weight", medical_exam[[#This Row],[BMI]]&lt;29.9, "Overweight ", TRUE, "Obesity")</f>
        <v>Normal Weight</v>
      </c>
      <c r="D625">
        <v>4.46</v>
      </c>
      <c r="E625" t="str" cm="1">
        <f t="array" ref="E625">_xlfn.IFS(medical_exam[[#This Row],[HBA1C]]&lt;5.7, "Normal", medical_exam[[#This Row],[HBA1C]]&lt;6.4, "Prediabetes ", TRUE, "Diabetes")</f>
        <v>Normal</v>
      </c>
      <c r="F625" s="6" t="s">
        <v>2379</v>
      </c>
      <c r="G625" t="s">
        <v>2379</v>
      </c>
      <c r="H625" t="s">
        <v>2379</v>
      </c>
      <c r="I625">
        <v>1</v>
      </c>
      <c r="J625" t="s">
        <v>2381</v>
      </c>
    </row>
    <row r="626" spans="1:10" x14ac:dyDescent="0.3">
      <c r="A626" t="s">
        <v>1745</v>
      </c>
      <c r="B626">
        <v>24.13</v>
      </c>
      <c r="C626" t="str" cm="1">
        <f t="array" ref="C626">_xlfn.IFS(medical_exam[[#This Row],[BMI]]&lt;18.5, "Underweight ", medical_exam[[#This Row],[BMI]]&lt;24.9, "Normal Weight", medical_exam[[#This Row],[BMI]]&lt;29.9, "Overweight ", TRUE, "Obesity")</f>
        <v>Normal Weight</v>
      </c>
      <c r="D626">
        <v>5.29</v>
      </c>
      <c r="E626" t="str" cm="1">
        <f t="array" ref="E626">_xlfn.IFS(medical_exam[[#This Row],[HBA1C]]&lt;5.7, "Normal", medical_exam[[#This Row],[HBA1C]]&lt;6.4, "Prediabetes ", TRUE, "Diabetes")</f>
        <v>Normal</v>
      </c>
      <c r="F626" s="6" t="s">
        <v>2381</v>
      </c>
      <c r="G626" t="s">
        <v>2379</v>
      </c>
      <c r="H626" t="s">
        <v>2381</v>
      </c>
      <c r="I626">
        <v>1</v>
      </c>
      <c r="J626" t="s">
        <v>2381</v>
      </c>
    </row>
    <row r="627" spans="1:10" x14ac:dyDescent="0.3">
      <c r="A627" t="s">
        <v>1744</v>
      </c>
      <c r="B627">
        <v>46.7</v>
      </c>
      <c r="C627" t="str" cm="1">
        <f t="array" ref="C627">_xlfn.IFS(medical_exam[[#This Row],[BMI]]&lt;18.5, "Underweight ", medical_exam[[#This Row],[BMI]]&lt;24.9, "Normal Weight", medical_exam[[#This Row],[BMI]]&lt;29.9, "Overweight ", TRUE, "Obesity")</f>
        <v>Obesity</v>
      </c>
      <c r="D627">
        <v>10.99</v>
      </c>
      <c r="E627" t="str" cm="1">
        <f t="array" ref="E627">_xlfn.IFS(medical_exam[[#This Row],[HBA1C]]&lt;5.7, "Normal", medical_exam[[#This Row],[HBA1C]]&lt;6.4, "Prediabetes ", TRUE, "Diabetes")</f>
        <v>Diabetes</v>
      </c>
      <c r="F627" s="6" t="s">
        <v>2379</v>
      </c>
      <c r="G627" t="s">
        <v>2379</v>
      </c>
      <c r="H627" t="s">
        <v>2379</v>
      </c>
      <c r="I627">
        <v>0</v>
      </c>
      <c r="J627" t="s">
        <v>2379</v>
      </c>
    </row>
    <row r="628" spans="1:10" x14ac:dyDescent="0.3">
      <c r="A628" t="s">
        <v>1743</v>
      </c>
      <c r="B628">
        <v>45.27</v>
      </c>
      <c r="C628" t="str" cm="1">
        <f t="array" ref="C628">_xlfn.IFS(medical_exam[[#This Row],[BMI]]&lt;18.5, "Underweight ", medical_exam[[#This Row],[BMI]]&lt;24.9, "Normal Weight", medical_exam[[#This Row],[BMI]]&lt;29.9, "Overweight ", TRUE, "Obesity")</f>
        <v>Obesity</v>
      </c>
      <c r="D628">
        <v>5.2</v>
      </c>
      <c r="E628" t="str" cm="1">
        <f t="array" ref="E628">_xlfn.IFS(medical_exam[[#This Row],[HBA1C]]&lt;5.7, "Normal", medical_exam[[#This Row],[HBA1C]]&lt;6.4, "Prediabetes ", TRUE, "Diabetes")</f>
        <v>Normal</v>
      </c>
      <c r="F628" s="6" t="s">
        <v>2381</v>
      </c>
      <c r="G628" t="s">
        <v>2379</v>
      </c>
      <c r="H628" t="s">
        <v>2379</v>
      </c>
      <c r="I628">
        <v>0</v>
      </c>
      <c r="J628" t="s">
        <v>2379</v>
      </c>
    </row>
    <row r="629" spans="1:10" x14ac:dyDescent="0.3">
      <c r="A629" t="s">
        <v>1742</v>
      </c>
      <c r="B629">
        <v>44.29</v>
      </c>
      <c r="C629" t="str" cm="1">
        <f t="array" ref="C629">_xlfn.IFS(medical_exam[[#This Row],[BMI]]&lt;18.5, "Underweight ", medical_exam[[#This Row],[BMI]]&lt;24.9, "Normal Weight", medical_exam[[#This Row],[BMI]]&lt;29.9, "Overweight ", TRUE, "Obesity")</f>
        <v>Obesity</v>
      </c>
      <c r="D629">
        <v>9.66</v>
      </c>
      <c r="E629" t="str" cm="1">
        <f t="array" ref="E629">_xlfn.IFS(medical_exam[[#This Row],[HBA1C]]&lt;5.7, "Normal", medical_exam[[#This Row],[HBA1C]]&lt;6.4, "Prediabetes ", TRUE, "Diabetes")</f>
        <v>Diabetes</v>
      </c>
      <c r="F629" s="6" t="s">
        <v>2379</v>
      </c>
      <c r="G629" t="s">
        <v>2379</v>
      </c>
      <c r="H629" t="s">
        <v>2379</v>
      </c>
      <c r="I629">
        <v>2</v>
      </c>
      <c r="J629" t="s">
        <v>2379</v>
      </c>
    </row>
    <row r="630" spans="1:10" x14ac:dyDescent="0.3">
      <c r="A630" t="s">
        <v>1741</v>
      </c>
      <c r="B630">
        <v>54.59</v>
      </c>
      <c r="C630" t="str" cm="1">
        <f t="array" ref="C630">_xlfn.IFS(medical_exam[[#This Row],[BMI]]&lt;18.5, "Underweight ", medical_exam[[#This Row],[BMI]]&lt;24.9, "Normal Weight", medical_exam[[#This Row],[BMI]]&lt;29.9, "Overweight ", TRUE, "Obesity")</f>
        <v>Obesity</v>
      </c>
      <c r="D630">
        <v>4.22</v>
      </c>
      <c r="E630" t="str" cm="1">
        <f t="array" ref="E630">_xlfn.IFS(medical_exam[[#This Row],[HBA1C]]&lt;5.7, "Normal", medical_exam[[#This Row],[HBA1C]]&lt;6.4, "Prediabetes ", TRUE, "Diabetes")</f>
        <v>Normal</v>
      </c>
      <c r="F630" s="6" t="s">
        <v>2381</v>
      </c>
      <c r="G630" t="s">
        <v>2379</v>
      </c>
      <c r="H630" t="s">
        <v>2379</v>
      </c>
      <c r="I630">
        <v>1</v>
      </c>
      <c r="J630" t="s">
        <v>2379</v>
      </c>
    </row>
    <row r="631" spans="1:10" x14ac:dyDescent="0.3">
      <c r="A631" t="s">
        <v>1740</v>
      </c>
      <c r="B631">
        <v>32.965000000000003</v>
      </c>
      <c r="C631" t="str" cm="1">
        <f t="array" ref="C631">_xlfn.IFS(medical_exam[[#This Row],[BMI]]&lt;18.5, "Underweight ", medical_exam[[#This Row],[BMI]]&lt;24.9, "Normal Weight", medical_exam[[#This Row],[BMI]]&lt;29.9, "Overweight ", TRUE, "Obesity")</f>
        <v>Obesity</v>
      </c>
      <c r="D631">
        <v>11.78</v>
      </c>
      <c r="E631" t="str" cm="1">
        <f t="array" ref="E631">_xlfn.IFS(medical_exam[[#This Row],[HBA1C]]&lt;5.7, "Normal", medical_exam[[#This Row],[HBA1C]]&lt;6.4, "Prediabetes ", TRUE, "Diabetes")</f>
        <v>Diabetes</v>
      </c>
      <c r="F631" s="6" t="s">
        <v>2379</v>
      </c>
      <c r="G631" t="s">
        <v>2379</v>
      </c>
      <c r="H631" t="s">
        <v>2379</v>
      </c>
      <c r="I631">
        <v>0</v>
      </c>
      <c r="J631" t="s">
        <v>2379</v>
      </c>
    </row>
    <row r="632" spans="1:10" x14ac:dyDescent="0.3">
      <c r="A632" t="s">
        <v>1739</v>
      </c>
      <c r="B632">
        <v>38.049999999999997</v>
      </c>
      <c r="C632" t="str" cm="1">
        <f t="array" ref="C632">_xlfn.IFS(medical_exam[[#This Row],[BMI]]&lt;18.5, "Underweight ", medical_exam[[#This Row],[BMI]]&lt;24.9, "Normal Weight", medical_exam[[#This Row],[BMI]]&lt;29.9, "Overweight ", TRUE, "Obesity")</f>
        <v>Obesity</v>
      </c>
      <c r="D632">
        <v>9.6199999999999992</v>
      </c>
      <c r="E632" t="str" cm="1">
        <f t="array" ref="E632">_xlfn.IFS(medical_exam[[#This Row],[HBA1C]]&lt;5.7, "Normal", medical_exam[[#This Row],[HBA1C]]&lt;6.4, "Prediabetes ", TRUE, "Diabetes")</f>
        <v>Diabetes</v>
      </c>
      <c r="F632" s="6" t="s">
        <v>2379</v>
      </c>
      <c r="G632" t="s">
        <v>2379</v>
      </c>
      <c r="H632" t="s">
        <v>2379</v>
      </c>
      <c r="I632">
        <v>0</v>
      </c>
      <c r="J632" t="s">
        <v>2379</v>
      </c>
    </row>
    <row r="633" spans="1:10" x14ac:dyDescent="0.3">
      <c r="A633" t="s">
        <v>1738</v>
      </c>
      <c r="B633">
        <v>46.14</v>
      </c>
      <c r="C633" t="str" cm="1">
        <f t="array" ref="C633">_xlfn.IFS(medical_exam[[#This Row],[BMI]]&lt;18.5, "Underweight ", medical_exam[[#This Row],[BMI]]&lt;24.9, "Normal Weight", medical_exam[[#This Row],[BMI]]&lt;29.9, "Overweight ", TRUE, "Obesity")</f>
        <v>Obesity</v>
      </c>
      <c r="D633">
        <v>10.78</v>
      </c>
      <c r="E633" t="str" cm="1">
        <f t="array" ref="E633">_xlfn.IFS(medical_exam[[#This Row],[HBA1C]]&lt;5.7, "Normal", medical_exam[[#This Row],[HBA1C]]&lt;6.4, "Prediabetes ", TRUE, "Diabetes")</f>
        <v>Diabetes</v>
      </c>
      <c r="F633" s="6" t="s">
        <v>2379</v>
      </c>
      <c r="G633" t="s">
        <v>2379</v>
      </c>
      <c r="H633" t="s">
        <v>2379</v>
      </c>
      <c r="I633">
        <v>0</v>
      </c>
      <c r="J633" t="s">
        <v>2379</v>
      </c>
    </row>
    <row r="634" spans="1:10" x14ac:dyDescent="0.3">
      <c r="A634" t="s">
        <v>1737</v>
      </c>
      <c r="B634">
        <v>41.325000000000003</v>
      </c>
      <c r="C634" t="str" cm="1">
        <f t="array" ref="C634">_xlfn.IFS(medical_exam[[#This Row],[BMI]]&lt;18.5, "Underweight ", medical_exam[[#This Row],[BMI]]&lt;24.9, "Normal Weight", medical_exam[[#This Row],[BMI]]&lt;29.9, "Overweight ", TRUE, "Obesity")</f>
        <v>Obesity</v>
      </c>
      <c r="D634">
        <v>5.1100000000000003</v>
      </c>
      <c r="E634" t="str" cm="1">
        <f t="array" ref="E634">_xlfn.IFS(medical_exam[[#This Row],[HBA1C]]&lt;5.7, "Normal", medical_exam[[#This Row],[HBA1C]]&lt;6.4, "Prediabetes ", TRUE, "Diabetes")</f>
        <v>Normal</v>
      </c>
      <c r="F634" s="6" t="s">
        <v>2381</v>
      </c>
      <c r="G634" t="s">
        <v>2379</v>
      </c>
      <c r="H634" t="s">
        <v>2379</v>
      </c>
      <c r="I634">
        <v>2</v>
      </c>
      <c r="J634" t="s">
        <v>2379</v>
      </c>
    </row>
    <row r="635" spans="1:10" x14ac:dyDescent="0.3">
      <c r="A635" t="s">
        <v>1736</v>
      </c>
      <c r="B635">
        <v>44.64</v>
      </c>
      <c r="C635" t="str" cm="1">
        <f t="array" ref="C635">_xlfn.IFS(medical_exam[[#This Row],[BMI]]&lt;18.5, "Underweight ", medical_exam[[#This Row],[BMI]]&lt;24.9, "Normal Weight", medical_exam[[#This Row],[BMI]]&lt;29.9, "Overweight ", TRUE, "Obesity")</f>
        <v>Obesity</v>
      </c>
      <c r="D635">
        <v>7.18</v>
      </c>
      <c r="E635" t="str" cm="1">
        <f t="array" ref="E635">_xlfn.IFS(medical_exam[[#This Row],[HBA1C]]&lt;5.7, "Normal", medical_exam[[#This Row],[HBA1C]]&lt;6.4, "Prediabetes ", TRUE, "Diabetes")</f>
        <v>Diabetes</v>
      </c>
      <c r="F635" s="6" t="s">
        <v>2379</v>
      </c>
      <c r="G635" t="s">
        <v>2379</v>
      </c>
      <c r="H635" t="s">
        <v>2379</v>
      </c>
      <c r="I635">
        <v>0</v>
      </c>
      <c r="J635" t="s">
        <v>2379</v>
      </c>
    </row>
    <row r="636" spans="1:10" x14ac:dyDescent="0.3">
      <c r="A636" t="s">
        <v>1735</v>
      </c>
      <c r="B636">
        <v>25.175000000000001</v>
      </c>
      <c r="C636" t="str" cm="1">
        <f t="array" ref="C636">_xlfn.IFS(medical_exam[[#This Row],[BMI]]&lt;18.5, "Underweight ", medical_exam[[#This Row],[BMI]]&lt;24.9, "Normal Weight", medical_exam[[#This Row],[BMI]]&lt;29.9, "Overweight ", TRUE, "Obesity")</f>
        <v xml:space="preserve">Overweight </v>
      </c>
      <c r="D636">
        <v>4.96</v>
      </c>
      <c r="E636" t="str" cm="1">
        <f t="array" ref="E636">_xlfn.IFS(medical_exam[[#This Row],[HBA1C]]&lt;5.7, "Normal", medical_exam[[#This Row],[HBA1C]]&lt;6.4, "Prediabetes ", TRUE, "Diabetes")</f>
        <v>Normal</v>
      </c>
      <c r="F636" s="6" t="s">
        <v>2379</v>
      </c>
      <c r="G636" t="s">
        <v>2380</v>
      </c>
      <c r="H636" t="s">
        <v>2379</v>
      </c>
      <c r="I636">
        <v>1</v>
      </c>
      <c r="J636" t="s">
        <v>6028</v>
      </c>
    </row>
    <row r="637" spans="1:10" x14ac:dyDescent="0.3">
      <c r="A637" t="s">
        <v>1734</v>
      </c>
      <c r="B637">
        <v>43.11</v>
      </c>
      <c r="C637" t="str" cm="1">
        <f t="array" ref="C637">_xlfn.IFS(medical_exam[[#This Row],[BMI]]&lt;18.5, "Underweight ", medical_exam[[#This Row],[BMI]]&lt;24.9, "Normal Weight", medical_exam[[#This Row],[BMI]]&lt;29.9, "Overweight ", TRUE, "Obesity")</f>
        <v>Obesity</v>
      </c>
      <c r="D637">
        <v>4.67</v>
      </c>
      <c r="E637" t="str" cm="1">
        <f t="array" ref="E637">_xlfn.IFS(medical_exam[[#This Row],[HBA1C]]&lt;5.7, "Normal", medical_exam[[#This Row],[HBA1C]]&lt;6.4, "Prediabetes ", TRUE, "Diabetes")</f>
        <v>Normal</v>
      </c>
      <c r="F637" s="6" t="s">
        <v>2381</v>
      </c>
      <c r="G637" t="s">
        <v>2379</v>
      </c>
      <c r="H637" t="s">
        <v>2379</v>
      </c>
      <c r="I637">
        <v>0</v>
      </c>
      <c r="J637" t="s">
        <v>2379</v>
      </c>
    </row>
    <row r="638" spans="1:10" x14ac:dyDescent="0.3">
      <c r="A638" t="s">
        <v>1733</v>
      </c>
      <c r="B638">
        <v>53.32</v>
      </c>
      <c r="C638" t="str" cm="1">
        <f t="array" ref="C638">_xlfn.IFS(medical_exam[[#This Row],[BMI]]&lt;18.5, "Underweight ", medical_exam[[#This Row],[BMI]]&lt;24.9, "Normal Weight", medical_exam[[#This Row],[BMI]]&lt;29.9, "Overweight ", TRUE, "Obesity")</f>
        <v>Obesity</v>
      </c>
      <c r="D638">
        <v>5.0599999999999996</v>
      </c>
      <c r="E638" t="str" cm="1">
        <f t="array" ref="E638">_xlfn.IFS(medical_exam[[#This Row],[HBA1C]]&lt;5.7, "Normal", medical_exam[[#This Row],[HBA1C]]&lt;6.4, "Prediabetes ", TRUE, "Diabetes")</f>
        <v>Normal</v>
      </c>
      <c r="F638" s="6" t="s">
        <v>2379</v>
      </c>
      <c r="G638" t="s">
        <v>2379</v>
      </c>
      <c r="H638" t="s">
        <v>2379</v>
      </c>
      <c r="I638">
        <v>0</v>
      </c>
      <c r="J638" t="s">
        <v>2379</v>
      </c>
    </row>
    <row r="639" spans="1:10" x14ac:dyDescent="0.3">
      <c r="A639" t="s">
        <v>1732</v>
      </c>
      <c r="B639">
        <v>38.04</v>
      </c>
      <c r="C639" t="str" cm="1">
        <f t="array" ref="C639">_xlfn.IFS(medical_exam[[#This Row],[BMI]]&lt;18.5, "Underweight ", medical_exam[[#This Row],[BMI]]&lt;24.9, "Normal Weight", medical_exam[[#This Row],[BMI]]&lt;29.9, "Overweight ", TRUE, "Obesity")</f>
        <v>Obesity</v>
      </c>
      <c r="D639">
        <v>5.0199999999999996</v>
      </c>
      <c r="E639" t="str" cm="1">
        <f t="array" ref="E639">_xlfn.IFS(medical_exam[[#This Row],[HBA1C]]&lt;5.7, "Normal", medical_exam[[#This Row],[HBA1C]]&lt;6.4, "Prediabetes ", TRUE, "Diabetes")</f>
        <v>Normal</v>
      </c>
      <c r="F639" s="6" t="s">
        <v>2381</v>
      </c>
      <c r="G639" t="s">
        <v>2379</v>
      </c>
      <c r="H639" t="s">
        <v>2379</v>
      </c>
      <c r="I639">
        <v>1</v>
      </c>
      <c r="J639" t="s">
        <v>2379</v>
      </c>
    </row>
    <row r="640" spans="1:10" x14ac:dyDescent="0.3">
      <c r="A640" t="s">
        <v>1731</v>
      </c>
      <c r="B640">
        <v>37.9</v>
      </c>
      <c r="C640" t="str" cm="1">
        <f t="array" ref="C640">_xlfn.IFS(medical_exam[[#This Row],[BMI]]&lt;18.5, "Underweight ", medical_exam[[#This Row],[BMI]]&lt;24.9, "Normal Weight", medical_exam[[#This Row],[BMI]]&lt;29.9, "Overweight ", TRUE, "Obesity")</f>
        <v>Obesity</v>
      </c>
      <c r="D640">
        <v>7.76</v>
      </c>
      <c r="E640" t="str" cm="1">
        <f t="array" ref="E640">_xlfn.IFS(medical_exam[[#This Row],[HBA1C]]&lt;5.7, "Normal", medical_exam[[#This Row],[HBA1C]]&lt;6.4, "Prediabetes ", TRUE, "Diabetes")</f>
        <v>Diabetes</v>
      </c>
      <c r="F640" s="6" t="s">
        <v>2379</v>
      </c>
      <c r="G640" t="s">
        <v>2379</v>
      </c>
      <c r="H640" t="s">
        <v>2379</v>
      </c>
      <c r="I640">
        <v>0</v>
      </c>
      <c r="J640" t="s">
        <v>2379</v>
      </c>
    </row>
    <row r="641" spans="1:10" x14ac:dyDescent="0.3">
      <c r="A641" t="s">
        <v>1730</v>
      </c>
      <c r="B641">
        <v>39.6</v>
      </c>
      <c r="C641" t="str" cm="1">
        <f t="array" ref="C641">_xlfn.IFS(medical_exam[[#This Row],[BMI]]&lt;18.5, "Underweight ", medical_exam[[#This Row],[BMI]]&lt;24.9, "Normal Weight", medical_exam[[#This Row],[BMI]]&lt;29.9, "Overweight ", TRUE, "Obesity")</f>
        <v>Obesity</v>
      </c>
      <c r="D641">
        <v>9.32</v>
      </c>
      <c r="E641" t="str" cm="1">
        <f t="array" ref="E641">_xlfn.IFS(medical_exam[[#This Row],[HBA1C]]&lt;5.7, "Normal", medical_exam[[#This Row],[HBA1C]]&lt;6.4, "Prediabetes ", TRUE, "Diabetes")</f>
        <v>Diabetes</v>
      </c>
      <c r="F641" s="6" t="s">
        <v>2379</v>
      </c>
      <c r="G641" t="s">
        <v>2379</v>
      </c>
      <c r="H641" t="s">
        <v>2379</v>
      </c>
      <c r="I641">
        <v>0</v>
      </c>
      <c r="J641" t="s">
        <v>2379</v>
      </c>
    </row>
    <row r="642" spans="1:10" x14ac:dyDescent="0.3">
      <c r="A642" t="s">
        <v>1729</v>
      </c>
      <c r="B642">
        <v>50.92</v>
      </c>
      <c r="C642" t="str" cm="1">
        <f t="array" ref="C642">_xlfn.IFS(medical_exam[[#This Row],[BMI]]&lt;18.5, "Underweight ", medical_exam[[#This Row],[BMI]]&lt;24.9, "Normal Weight", medical_exam[[#This Row],[BMI]]&lt;29.9, "Overweight ", TRUE, "Obesity")</f>
        <v>Obesity</v>
      </c>
      <c r="D642">
        <v>5.31</v>
      </c>
      <c r="E642" t="str" cm="1">
        <f t="array" ref="E642">_xlfn.IFS(medical_exam[[#This Row],[HBA1C]]&lt;5.7, "Normal", medical_exam[[#This Row],[HBA1C]]&lt;6.4, "Prediabetes ", TRUE, "Diabetes")</f>
        <v>Normal</v>
      </c>
      <c r="F642" s="6" t="s">
        <v>2381</v>
      </c>
      <c r="G642" t="s">
        <v>2379</v>
      </c>
      <c r="H642" t="s">
        <v>2379</v>
      </c>
      <c r="I642">
        <v>1</v>
      </c>
      <c r="J642" t="s">
        <v>2379</v>
      </c>
    </row>
    <row r="643" spans="1:10" x14ac:dyDescent="0.3">
      <c r="A643" t="s">
        <v>1728</v>
      </c>
      <c r="B643">
        <v>21.85</v>
      </c>
      <c r="C643" t="str" cm="1">
        <f t="array" ref="C643">_xlfn.IFS(medical_exam[[#This Row],[BMI]]&lt;18.5, "Underweight ", medical_exam[[#This Row],[BMI]]&lt;24.9, "Normal Weight", medical_exam[[#This Row],[BMI]]&lt;29.9, "Overweight ", TRUE, "Obesity")</f>
        <v>Normal Weight</v>
      </c>
      <c r="D643">
        <v>5.56</v>
      </c>
      <c r="E643" t="str" cm="1">
        <f t="array" ref="E643">_xlfn.IFS(medical_exam[[#This Row],[HBA1C]]&lt;5.7, "Normal", medical_exam[[#This Row],[HBA1C]]&lt;6.4, "Prediabetes ", TRUE, "Diabetes")</f>
        <v>Normal</v>
      </c>
      <c r="F643" s="6" t="s">
        <v>2381</v>
      </c>
      <c r="G643" t="s">
        <v>2379</v>
      </c>
      <c r="H643" t="s">
        <v>2379</v>
      </c>
      <c r="I643">
        <v>0</v>
      </c>
      <c r="J643" t="s">
        <v>2381</v>
      </c>
    </row>
    <row r="644" spans="1:10" x14ac:dyDescent="0.3">
      <c r="A644" t="s">
        <v>1727</v>
      </c>
      <c r="B644">
        <v>36.08</v>
      </c>
      <c r="C644" t="str" cm="1">
        <f t="array" ref="C644">_xlfn.IFS(medical_exam[[#This Row],[BMI]]&lt;18.5, "Underweight ", medical_exam[[#This Row],[BMI]]&lt;24.9, "Normal Weight", medical_exam[[#This Row],[BMI]]&lt;29.9, "Overweight ", TRUE, "Obesity")</f>
        <v>Obesity</v>
      </c>
      <c r="D644">
        <v>7.11</v>
      </c>
      <c r="E644" t="str" cm="1">
        <f t="array" ref="E644">_xlfn.IFS(medical_exam[[#This Row],[HBA1C]]&lt;5.7, "Normal", medical_exam[[#This Row],[HBA1C]]&lt;6.4, "Prediabetes ", TRUE, "Diabetes")</f>
        <v>Diabetes</v>
      </c>
      <c r="F644" s="6" t="s">
        <v>2381</v>
      </c>
      <c r="G644" t="s">
        <v>2379</v>
      </c>
      <c r="H644" t="s">
        <v>2381</v>
      </c>
      <c r="I644">
        <v>1</v>
      </c>
      <c r="J644" t="s">
        <v>2379</v>
      </c>
    </row>
    <row r="645" spans="1:10" x14ac:dyDescent="0.3">
      <c r="A645" t="s">
        <v>1726</v>
      </c>
      <c r="B645">
        <v>40.44</v>
      </c>
      <c r="C645" t="str" cm="1">
        <f t="array" ref="C645">_xlfn.IFS(medical_exam[[#This Row],[BMI]]&lt;18.5, "Underweight ", medical_exam[[#This Row],[BMI]]&lt;24.9, "Normal Weight", medical_exam[[#This Row],[BMI]]&lt;29.9, "Overweight ", TRUE, "Obesity")</f>
        <v>Obesity</v>
      </c>
      <c r="D645">
        <v>5.13</v>
      </c>
      <c r="E645" t="str" cm="1">
        <f t="array" ref="E645">_xlfn.IFS(medical_exam[[#This Row],[HBA1C]]&lt;5.7, "Normal", medical_exam[[#This Row],[HBA1C]]&lt;6.4, "Prediabetes ", TRUE, "Diabetes")</f>
        <v>Normal</v>
      </c>
      <c r="F645" s="6" t="s">
        <v>2381</v>
      </c>
      <c r="G645" t="s">
        <v>2379</v>
      </c>
      <c r="H645" t="s">
        <v>2381</v>
      </c>
      <c r="I645">
        <v>1</v>
      </c>
      <c r="J645" t="s">
        <v>2379</v>
      </c>
    </row>
    <row r="646" spans="1:10" x14ac:dyDescent="0.3">
      <c r="A646" t="s">
        <v>1725</v>
      </c>
      <c r="B646">
        <v>38.094999999999999</v>
      </c>
      <c r="C646" t="str" cm="1">
        <f t="array" ref="C646">_xlfn.IFS(medical_exam[[#This Row],[BMI]]&lt;18.5, "Underweight ", medical_exam[[#This Row],[BMI]]&lt;24.9, "Normal Weight", medical_exam[[#This Row],[BMI]]&lt;29.9, "Overweight ", TRUE, "Obesity")</f>
        <v>Obesity</v>
      </c>
      <c r="D646">
        <v>10.199999999999999</v>
      </c>
      <c r="E646" t="str" cm="1">
        <f t="array" ref="E646">_xlfn.IFS(medical_exam[[#This Row],[HBA1C]]&lt;5.7, "Normal", medical_exam[[#This Row],[HBA1C]]&lt;6.4, "Prediabetes ", TRUE, "Diabetes")</f>
        <v>Diabetes</v>
      </c>
      <c r="F646" s="6" t="s">
        <v>2379</v>
      </c>
      <c r="G646" t="s">
        <v>2379</v>
      </c>
      <c r="H646" t="s">
        <v>2379</v>
      </c>
      <c r="I646">
        <v>0</v>
      </c>
      <c r="J646" t="s">
        <v>2379</v>
      </c>
    </row>
    <row r="647" spans="1:10" x14ac:dyDescent="0.3">
      <c r="A647" t="s">
        <v>1724</v>
      </c>
      <c r="B647">
        <v>44.95</v>
      </c>
      <c r="C647" t="str" cm="1">
        <f t="array" ref="C647">_xlfn.IFS(medical_exam[[#This Row],[BMI]]&lt;18.5, "Underweight ", medical_exam[[#This Row],[BMI]]&lt;24.9, "Normal Weight", medical_exam[[#This Row],[BMI]]&lt;29.9, "Overweight ", TRUE, "Obesity")</f>
        <v>Obesity</v>
      </c>
      <c r="D647">
        <v>10.4</v>
      </c>
      <c r="E647" t="str" cm="1">
        <f t="array" ref="E647">_xlfn.IFS(medical_exam[[#This Row],[HBA1C]]&lt;5.7, "Normal", medical_exam[[#This Row],[HBA1C]]&lt;6.4, "Prediabetes ", TRUE, "Diabetes")</f>
        <v>Diabetes</v>
      </c>
      <c r="F647" s="6" t="s">
        <v>2379</v>
      </c>
      <c r="G647" t="s">
        <v>2379</v>
      </c>
      <c r="H647" t="s">
        <v>2379</v>
      </c>
      <c r="I647">
        <v>0</v>
      </c>
      <c r="J647" t="s">
        <v>2379</v>
      </c>
    </row>
    <row r="648" spans="1:10" x14ac:dyDescent="0.3">
      <c r="A648" t="s">
        <v>1723</v>
      </c>
      <c r="B648">
        <v>35.54</v>
      </c>
      <c r="C648" t="str" cm="1">
        <f t="array" ref="C648">_xlfn.IFS(medical_exam[[#This Row],[BMI]]&lt;18.5, "Underweight ", medical_exam[[#This Row],[BMI]]&lt;24.9, "Normal Weight", medical_exam[[#This Row],[BMI]]&lt;29.9, "Overweight ", TRUE, "Obesity")</f>
        <v>Obesity</v>
      </c>
      <c r="D648">
        <v>10.67</v>
      </c>
      <c r="E648" t="str" cm="1">
        <f t="array" ref="E648">_xlfn.IFS(medical_exam[[#This Row],[HBA1C]]&lt;5.7, "Normal", medical_exam[[#This Row],[HBA1C]]&lt;6.4, "Prediabetes ", TRUE, "Diabetes")</f>
        <v>Diabetes</v>
      </c>
      <c r="F648" s="6" t="s">
        <v>2379</v>
      </c>
      <c r="G648" t="s">
        <v>2379</v>
      </c>
      <c r="H648" t="s">
        <v>2379</v>
      </c>
      <c r="I648">
        <v>0</v>
      </c>
      <c r="J648" t="s">
        <v>2379</v>
      </c>
    </row>
    <row r="649" spans="1:10" x14ac:dyDescent="0.3">
      <c r="A649" t="s">
        <v>1722</v>
      </c>
      <c r="B649">
        <v>39.799999999999997</v>
      </c>
      <c r="C649" t="str" cm="1">
        <f t="array" ref="C649">_xlfn.IFS(medical_exam[[#This Row],[BMI]]&lt;18.5, "Underweight ", medical_exam[[#This Row],[BMI]]&lt;24.9, "Normal Weight", medical_exam[[#This Row],[BMI]]&lt;29.9, "Overweight ", TRUE, "Obesity")</f>
        <v>Obesity</v>
      </c>
      <c r="D649">
        <v>4.6500000000000004</v>
      </c>
      <c r="E649" t="str" cm="1">
        <f t="array" ref="E649">_xlfn.IFS(medical_exam[[#This Row],[HBA1C]]&lt;5.7, "Normal", medical_exam[[#This Row],[HBA1C]]&lt;6.4, "Prediabetes ", TRUE, "Diabetes")</f>
        <v>Normal</v>
      </c>
      <c r="F649" s="6" t="s">
        <v>2381</v>
      </c>
      <c r="G649" t="s">
        <v>2379</v>
      </c>
      <c r="H649" t="s">
        <v>2379</v>
      </c>
      <c r="I649">
        <v>2</v>
      </c>
      <c r="J649" t="s">
        <v>2379</v>
      </c>
    </row>
    <row r="650" spans="1:10" x14ac:dyDescent="0.3">
      <c r="A650" t="s">
        <v>1721</v>
      </c>
      <c r="B650">
        <v>33.659999999999997</v>
      </c>
      <c r="C650" t="str" cm="1">
        <f t="array" ref="C650">_xlfn.IFS(medical_exam[[#This Row],[BMI]]&lt;18.5, "Underweight ", medical_exam[[#This Row],[BMI]]&lt;24.9, "Normal Weight", medical_exam[[#This Row],[BMI]]&lt;29.9, "Overweight ", TRUE, "Obesity")</f>
        <v>Obesity</v>
      </c>
      <c r="D650">
        <v>5.65</v>
      </c>
      <c r="E650" t="str" cm="1">
        <f t="array" ref="E650">_xlfn.IFS(medical_exam[[#This Row],[HBA1C]]&lt;5.7, "Normal", medical_exam[[#This Row],[HBA1C]]&lt;6.4, "Prediabetes ", TRUE, "Diabetes")</f>
        <v>Normal</v>
      </c>
      <c r="F650" s="6" t="s">
        <v>2381</v>
      </c>
      <c r="G650" t="s">
        <v>2379</v>
      </c>
      <c r="H650" t="s">
        <v>2379</v>
      </c>
      <c r="I650">
        <v>2</v>
      </c>
      <c r="J650" t="s">
        <v>2379</v>
      </c>
    </row>
    <row r="651" spans="1:10" x14ac:dyDescent="0.3">
      <c r="A651" t="s">
        <v>1720</v>
      </c>
      <c r="B651">
        <v>35.5</v>
      </c>
      <c r="C651" t="str" cm="1">
        <f t="array" ref="C651">_xlfn.IFS(medical_exam[[#This Row],[BMI]]&lt;18.5, "Underweight ", medical_exam[[#This Row],[BMI]]&lt;24.9, "Normal Weight", medical_exam[[#This Row],[BMI]]&lt;29.9, "Overweight ", TRUE, "Obesity")</f>
        <v>Obesity</v>
      </c>
      <c r="D651">
        <v>11.97</v>
      </c>
      <c r="E651" t="str" cm="1">
        <f t="array" ref="E651">_xlfn.IFS(medical_exam[[#This Row],[HBA1C]]&lt;5.7, "Normal", medical_exam[[#This Row],[HBA1C]]&lt;6.4, "Prediabetes ", TRUE, "Diabetes")</f>
        <v>Diabetes</v>
      </c>
      <c r="F651" s="6" t="s">
        <v>2379</v>
      </c>
      <c r="G651" t="s">
        <v>2379</v>
      </c>
      <c r="H651" t="s">
        <v>2379</v>
      </c>
      <c r="I651">
        <v>0</v>
      </c>
      <c r="J651" t="s">
        <v>2379</v>
      </c>
    </row>
    <row r="652" spans="1:10" x14ac:dyDescent="0.3">
      <c r="A652" t="s">
        <v>1719</v>
      </c>
      <c r="B652">
        <v>41.63</v>
      </c>
      <c r="C652" t="str" cm="1">
        <f t="array" ref="C652">_xlfn.IFS(medical_exam[[#This Row],[BMI]]&lt;18.5, "Underweight ", medical_exam[[#This Row],[BMI]]&lt;24.9, "Normal Weight", medical_exam[[#This Row],[BMI]]&lt;29.9, "Overweight ", TRUE, "Obesity")</f>
        <v>Obesity</v>
      </c>
      <c r="D652">
        <v>6.71</v>
      </c>
      <c r="E652" t="str" cm="1">
        <f t="array" ref="E652">_xlfn.IFS(medical_exam[[#This Row],[HBA1C]]&lt;5.7, "Normal", medical_exam[[#This Row],[HBA1C]]&lt;6.4, "Prediabetes ", TRUE, "Diabetes")</f>
        <v>Diabetes</v>
      </c>
      <c r="F652" s="6" t="s">
        <v>2379</v>
      </c>
      <c r="G652" t="s">
        <v>2379</v>
      </c>
      <c r="H652" t="s">
        <v>2379</v>
      </c>
      <c r="I652">
        <v>0</v>
      </c>
      <c r="J652" t="s">
        <v>2379</v>
      </c>
    </row>
    <row r="653" spans="1:10" x14ac:dyDescent="0.3">
      <c r="A653" t="s">
        <v>1718</v>
      </c>
      <c r="B653">
        <v>46.49</v>
      </c>
      <c r="C653" t="str" cm="1">
        <f t="array" ref="C653">_xlfn.IFS(medical_exam[[#This Row],[BMI]]&lt;18.5, "Underweight ", medical_exam[[#This Row],[BMI]]&lt;24.9, "Normal Weight", medical_exam[[#This Row],[BMI]]&lt;29.9, "Overweight ", TRUE, "Obesity")</f>
        <v>Obesity</v>
      </c>
      <c r="D653">
        <v>11.92</v>
      </c>
      <c r="E653" t="str" cm="1">
        <f t="array" ref="E653">_xlfn.IFS(medical_exam[[#This Row],[HBA1C]]&lt;5.7, "Normal", medical_exam[[#This Row],[HBA1C]]&lt;6.4, "Prediabetes ", TRUE, "Diabetes")</f>
        <v>Diabetes</v>
      </c>
      <c r="F653" s="6" t="s">
        <v>2379</v>
      </c>
      <c r="G653" t="s">
        <v>2379</v>
      </c>
      <c r="H653" t="s">
        <v>2379</v>
      </c>
      <c r="I653">
        <v>0</v>
      </c>
      <c r="J653" t="s">
        <v>2379</v>
      </c>
    </row>
    <row r="654" spans="1:10" x14ac:dyDescent="0.3">
      <c r="A654" t="s">
        <v>1717</v>
      </c>
      <c r="B654">
        <v>43.29</v>
      </c>
      <c r="C654" t="str" cm="1">
        <f t="array" ref="C654">_xlfn.IFS(medical_exam[[#This Row],[BMI]]&lt;18.5, "Underweight ", medical_exam[[#This Row],[BMI]]&lt;24.9, "Normal Weight", medical_exam[[#This Row],[BMI]]&lt;29.9, "Overweight ", TRUE, "Obesity")</f>
        <v>Obesity</v>
      </c>
      <c r="D654">
        <v>5.35</v>
      </c>
      <c r="E654" t="str" cm="1">
        <f t="array" ref="E654">_xlfn.IFS(medical_exam[[#This Row],[HBA1C]]&lt;5.7, "Normal", medical_exam[[#This Row],[HBA1C]]&lt;6.4, "Prediabetes ", TRUE, "Diabetes")</f>
        <v>Normal</v>
      </c>
      <c r="F654" s="6" t="s">
        <v>2379</v>
      </c>
      <c r="G654" t="s">
        <v>2379</v>
      </c>
      <c r="H654" t="s">
        <v>2379</v>
      </c>
      <c r="I654">
        <v>2</v>
      </c>
      <c r="J654" t="s">
        <v>2379</v>
      </c>
    </row>
    <row r="655" spans="1:10" x14ac:dyDescent="0.3">
      <c r="A655" t="s">
        <v>1716</v>
      </c>
      <c r="B655">
        <v>43.08</v>
      </c>
      <c r="C655" t="str" cm="1">
        <f t="array" ref="C655">_xlfn.IFS(medical_exam[[#This Row],[BMI]]&lt;18.5, "Underweight ", medical_exam[[#This Row],[BMI]]&lt;24.9, "Normal Weight", medical_exam[[#This Row],[BMI]]&lt;29.9, "Overweight ", TRUE, "Obesity")</f>
        <v>Obesity</v>
      </c>
      <c r="D655">
        <v>8.9600000000000009</v>
      </c>
      <c r="E655" t="str" cm="1">
        <f t="array" ref="E655">_xlfn.IFS(medical_exam[[#This Row],[HBA1C]]&lt;5.7, "Normal", medical_exam[[#This Row],[HBA1C]]&lt;6.4, "Prediabetes ", TRUE, "Diabetes")</f>
        <v>Diabetes</v>
      </c>
      <c r="F655" s="6" t="s">
        <v>2381</v>
      </c>
      <c r="G655" t="s">
        <v>2379</v>
      </c>
      <c r="H655" t="s">
        <v>2379</v>
      </c>
      <c r="I655">
        <v>1</v>
      </c>
      <c r="J655" t="s">
        <v>2379</v>
      </c>
    </row>
    <row r="656" spans="1:10" x14ac:dyDescent="0.3">
      <c r="A656" t="s">
        <v>1715</v>
      </c>
      <c r="B656">
        <v>39.07</v>
      </c>
      <c r="C656" t="str" cm="1">
        <f t="array" ref="C656">_xlfn.IFS(medical_exam[[#This Row],[BMI]]&lt;18.5, "Underweight ", medical_exam[[#This Row],[BMI]]&lt;24.9, "Normal Weight", medical_exam[[#This Row],[BMI]]&lt;29.9, "Overweight ", TRUE, "Obesity")</f>
        <v>Obesity</v>
      </c>
      <c r="D656">
        <v>11.93</v>
      </c>
      <c r="E656" t="str" cm="1">
        <f t="array" ref="E656">_xlfn.IFS(medical_exam[[#This Row],[HBA1C]]&lt;5.7, "Normal", medical_exam[[#This Row],[HBA1C]]&lt;6.4, "Prediabetes ", TRUE, "Diabetes")</f>
        <v>Diabetes</v>
      </c>
      <c r="F656" s="6" t="s">
        <v>2379</v>
      </c>
      <c r="G656" t="s">
        <v>2379</v>
      </c>
      <c r="H656" t="s">
        <v>2379</v>
      </c>
      <c r="I656">
        <v>0</v>
      </c>
      <c r="J656" t="s">
        <v>2379</v>
      </c>
    </row>
    <row r="657" spans="1:10" x14ac:dyDescent="0.3">
      <c r="A657" t="s">
        <v>1714</v>
      </c>
      <c r="B657">
        <v>41.3</v>
      </c>
      <c r="C657" t="str" cm="1">
        <f t="array" ref="C657">_xlfn.IFS(medical_exam[[#This Row],[BMI]]&lt;18.5, "Underweight ", medical_exam[[#This Row],[BMI]]&lt;24.9, "Normal Weight", medical_exam[[#This Row],[BMI]]&lt;29.9, "Overweight ", TRUE, "Obesity")</f>
        <v>Obesity</v>
      </c>
      <c r="D657">
        <v>9.59</v>
      </c>
      <c r="E657" t="str" cm="1">
        <f t="array" ref="E657">_xlfn.IFS(medical_exam[[#This Row],[HBA1C]]&lt;5.7, "Normal", medical_exam[[#This Row],[HBA1C]]&lt;6.4, "Prediabetes ", TRUE, "Diabetes")</f>
        <v>Diabetes</v>
      </c>
      <c r="F657" s="6" t="s">
        <v>2379</v>
      </c>
      <c r="G657" t="s">
        <v>2379</v>
      </c>
      <c r="H657" t="s">
        <v>2379</v>
      </c>
      <c r="I657">
        <v>0</v>
      </c>
      <c r="J657" t="s">
        <v>2379</v>
      </c>
    </row>
    <row r="658" spans="1:10" x14ac:dyDescent="0.3">
      <c r="A658" t="s">
        <v>1713</v>
      </c>
      <c r="B658">
        <v>42.95</v>
      </c>
      <c r="C658" t="str" cm="1">
        <f t="array" ref="C658">_xlfn.IFS(medical_exam[[#This Row],[BMI]]&lt;18.5, "Underweight ", medical_exam[[#This Row],[BMI]]&lt;24.9, "Normal Weight", medical_exam[[#This Row],[BMI]]&lt;29.9, "Overweight ", TRUE, "Obesity")</f>
        <v>Obesity</v>
      </c>
      <c r="D658">
        <v>11.88</v>
      </c>
      <c r="E658" t="str" cm="1">
        <f t="array" ref="E658">_xlfn.IFS(medical_exam[[#This Row],[HBA1C]]&lt;5.7, "Normal", medical_exam[[#This Row],[HBA1C]]&lt;6.4, "Prediabetes ", TRUE, "Diabetes")</f>
        <v>Diabetes</v>
      </c>
      <c r="F658" s="6" t="s">
        <v>2381</v>
      </c>
      <c r="G658" t="s">
        <v>2379</v>
      </c>
      <c r="H658" t="s">
        <v>2379</v>
      </c>
      <c r="I658">
        <v>2</v>
      </c>
      <c r="J658" t="s">
        <v>2379</v>
      </c>
    </row>
    <row r="659" spans="1:10" x14ac:dyDescent="0.3">
      <c r="A659" t="s">
        <v>1712</v>
      </c>
      <c r="B659">
        <v>46.96</v>
      </c>
      <c r="C659" t="str" cm="1">
        <f t="array" ref="C659">_xlfn.IFS(medical_exam[[#This Row],[BMI]]&lt;18.5, "Underweight ", medical_exam[[#This Row],[BMI]]&lt;24.9, "Normal Weight", medical_exam[[#This Row],[BMI]]&lt;29.9, "Overweight ", TRUE, "Obesity")</f>
        <v>Obesity</v>
      </c>
      <c r="D659">
        <v>4.6399999999999997</v>
      </c>
      <c r="E659" t="str" cm="1">
        <f t="array" ref="E659">_xlfn.IFS(medical_exam[[#This Row],[HBA1C]]&lt;5.7, "Normal", medical_exam[[#This Row],[HBA1C]]&lt;6.4, "Prediabetes ", TRUE, "Diabetes")</f>
        <v>Normal</v>
      </c>
      <c r="F659" s="6" t="s">
        <v>2379</v>
      </c>
      <c r="G659" t="s">
        <v>2379</v>
      </c>
      <c r="H659" t="s">
        <v>2381</v>
      </c>
      <c r="I659">
        <v>1</v>
      </c>
      <c r="J659" t="s">
        <v>2379</v>
      </c>
    </row>
    <row r="660" spans="1:10" x14ac:dyDescent="0.3">
      <c r="A660" t="s">
        <v>1711</v>
      </c>
      <c r="B660">
        <v>30.495000000000001</v>
      </c>
      <c r="C660" t="str" cm="1">
        <f t="array" ref="C660">_xlfn.IFS(medical_exam[[#This Row],[BMI]]&lt;18.5, "Underweight ", medical_exam[[#This Row],[BMI]]&lt;24.9, "Normal Weight", medical_exam[[#This Row],[BMI]]&lt;29.9, "Overweight ", TRUE, "Obesity")</f>
        <v>Obesity</v>
      </c>
      <c r="D660">
        <v>9.5299999999999994</v>
      </c>
      <c r="E660" t="str" cm="1">
        <f t="array" ref="E660">_xlfn.IFS(medical_exam[[#This Row],[HBA1C]]&lt;5.7, "Normal", medical_exam[[#This Row],[HBA1C]]&lt;6.4, "Prediabetes ", TRUE, "Diabetes")</f>
        <v>Diabetes</v>
      </c>
      <c r="F660" s="6" t="s">
        <v>2379</v>
      </c>
      <c r="G660" t="s">
        <v>2379</v>
      </c>
      <c r="H660" t="s">
        <v>2379</v>
      </c>
      <c r="I660">
        <v>0</v>
      </c>
      <c r="J660" t="s">
        <v>2379</v>
      </c>
    </row>
    <row r="661" spans="1:10" x14ac:dyDescent="0.3">
      <c r="A661" t="s">
        <v>1710</v>
      </c>
      <c r="B661">
        <v>17.954999999999998</v>
      </c>
      <c r="C661" t="str" cm="1">
        <f t="array" ref="C661">_xlfn.IFS(medical_exam[[#This Row],[BMI]]&lt;18.5, "Underweight ", medical_exam[[#This Row],[BMI]]&lt;24.9, "Normal Weight", medical_exam[[#This Row],[BMI]]&lt;29.9, "Overweight ", TRUE, "Obesity")</f>
        <v xml:space="preserve">Underweight </v>
      </c>
      <c r="D661">
        <v>5.29</v>
      </c>
      <c r="E661" t="str" cm="1">
        <f t="array" ref="E661">_xlfn.IFS(medical_exam[[#This Row],[HBA1C]]&lt;5.7, "Normal", medical_exam[[#This Row],[HBA1C]]&lt;6.4, "Prediabetes ", TRUE, "Diabetes")</f>
        <v>Normal</v>
      </c>
      <c r="F661" s="6" t="s">
        <v>2381</v>
      </c>
      <c r="G661" t="s">
        <v>2379</v>
      </c>
      <c r="H661" t="s">
        <v>2379</v>
      </c>
      <c r="I661">
        <v>1</v>
      </c>
      <c r="J661" t="s">
        <v>2381</v>
      </c>
    </row>
    <row r="662" spans="1:10" x14ac:dyDescent="0.3">
      <c r="A662" t="s">
        <v>1709</v>
      </c>
      <c r="B662">
        <v>25.6</v>
      </c>
      <c r="C662" t="str" cm="1">
        <f t="array" ref="C662">_xlfn.IFS(medical_exam[[#This Row],[BMI]]&lt;18.5, "Underweight ", medical_exam[[#This Row],[BMI]]&lt;24.9, "Normal Weight", medical_exam[[#This Row],[BMI]]&lt;29.9, "Overweight ", TRUE, "Obesity")</f>
        <v xml:space="preserve">Overweight </v>
      </c>
      <c r="D662">
        <v>10.95</v>
      </c>
      <c r="E662" t="str" cm="1">
        <f t="array" ref="E662">_xlfn.IFS(medical_exam[[#This Row],[HBA1C]]&lt;5.7, "Normal", medical_exam[[#This Row],[HBA1C]]&lt;6.4, "Prediabetes ", TRUE, "Diabetes")</f>
        <v>Diabetes</v>
      </c>
      <c r="F662" s="6" t="s">
        <v>2379</v>
      </c>
      <c r="G662" t="s">
        <v>2379</v>
      </c>
      <c r="H662" t="s">
        <v>2379</v>
      </c>
      <c r="I662">
        <v>3</v>
      </c>
      <c r="J662" t="s">
        <v>2379</v>
      </c>
    </row>
    <row r="663" spans="1:10" x14ac:dyDescent="0.3">
      <c r="A663" t="s">
        <v>1708</v>
      </c>
      <c r="B663">
        <v>34.21</v>
      </c>
      <c r="C663" t="str" cm="1">
        <f t="array" ref="C663">_xlfn.IFS(medical_exam[[#This Row],[BMI]]&lt;18.5, "Underweight ", medical_exam[[#This Row],[BMI]]&lt;24.9, "Normal Weight", medical_exam[[#This Row],[BMI]]&lt;29.9, "Overweight ", TRUE, "Obesity")</f>
        <v>Obesity</v>
      </c>
      <c r="D663">
        <v>9.17</v>
      </c>
      <c r="E663" t="str" cm="1">
        <f t="array" ref="E663">_xlfn.IFS(medical_exam[[#This Row],[HBA1C]]&lt;5.7, "Normal", medical_exam[[#This Row],[HBA1C]]&lt;6.4, "Prediabetes ", TRUE, "Diabetes")</f>
        <v>Diabetes</v>
      </c>
      <c r="F663" s="6" t="s">
        <v>2379</v>
      </c>
      <c r="G663" t="s">
        <v>2379</v>
      </c>
      <c r="H663" t="s">
        <v>2379</v>
      </c>
      <c r="I663">
        <v>0</v>
      </c>
      <c r="J663" t="s">
        <v>2379</v>
      </c>
    </row>
    <row r="664" spans="1:10" x14ac:dyDescent="0.3">
      <c r="A664" t="s">
        <v>1707</v>
      </c>
      <c r="B664">
        <v>39.74</v>
      </c>
      <c r="C664" t="str" cm="1">
        <f t="array" ref="C664">_xlfn.IFS(medical_exam[[#This Row],[BMI]]&lt;18.5, "Underweight ", medical_exam[[#This Row],[BMI]]&lt;24.9, "Normal Weight", medical_exam[[#This Row],[BMI]]&lt;29.9, "Overweight ", TRUE, "Obesity")</f>
        <v>Obesity</v>
      </c>
      <c r="D664">
        <v>7.39</v>
      </c>
      <c r="E664" t="str" cm="1">
        <f t="array" ref="E664">_xlfn.IFS(medical_exam[[#This Row],[HBA1C]]&lt;5.7, "Normal", medical_exam[[#This Row],[HBA1C]]&lt;6.4, "Prediabetes ", TRUE, "Diabetes")</f>
        <v>Diabetes</v>
      </c>
      <c r="F664" s="6" t="s">
        <v>2379</v>
      </c>
      <c r="G664" t="s">
        <v>2379</v>
      </c>
      <c r="H664" t="s">
        <v>2379</v>
      </c>
      <c r="I664">
        <v>0</v>
      </c>
      <c r="J664" t="s">
        <v>2379</v>
      </c>
    </row>
    <row r="665" spans="1:10" x14ac:dyDescent="0.3">
      <c r="A665" t="s">
        <v>1706</v>
      </c>
      <c r="B665">
        <v>49.53</v>
      </c>
      <c r="C665" t="str" cm="1">
        <f t="array" ref="C665">_xlfn.IFS(medical_exam[[#This Row],[BMI]]&lt;18.5, "Underweight ", medical_exam[[#This Row],[BMI]]&lt;24.9, "Normal Weight", medical_exam[[#This Row],[BMI]]&lt;29.9, "Overweight ", TRUE, "Obesity")</f>
        <v>Obesity</v>
      </c>
      <c r="D665">
        <v>9.1300000000000008</v>
      </c>
      <c r="E665" t="str" cm="1">
        <f t="array" ref="E665">_xlfn.IFS(medical_exam[[#This Row],[HBA1C]]&lt;5.7, "Normal", medical_exam[[#This Row],[HBA1C]]&lt;6.4, "Prediabetes ", TRUE, "Diabetes")</f>
        <v>Diabetes</v>
      </c>
      <c r="F665" s="6" t="s">
        <v>2381</v>
      </c>
      <c r="G665" t="s">
        <v>2379</v>
      </c>
      <c r="H665" t="s">
        <v>2379</v>
      </c>
      <c r="I665">
        <v>0</v>
      </c>
      <c r="J665" t="s">
        <v>2379</v>
      </c>
    </row>
    <row r="666" spans="1:10" x14ac:dyDescent="0.3">
      <c r="A666" t="s">
        <v>1705</v>
      </c>
      <c r="B666">
        <v>39.33</v>
      </c>
      <c r="C666" t="str" cm="1">
        <f t="array" ref="C666">_xlfn.IFS(medical_exam[[#This Row],[BMI]]&lt;18.5, "Underweight ", medical_exam[[#This Row],[BMI]]&lt;24.9, "Normal Weight", medical_exam[[#This Row],[BMI]]&lt;29.9, "Overweight ", TRUE, "Obesity")</f>
        <v>Obesity</v>
      </c>
      <c r="D666">
        <v>10.4</v>
      </c>
      <c r="E666" t="str" cm="1">
        <f t="array" ref="E666">_xlfn.IFS(medical_exam[[#This Row],[HBA1C]]&lt;5.7, "Normal", medical_exam[[#This Row],[HBA1C]]&lt;6.4, "Prediabetes ", TRUE, "Diabetes")</f>
        <v>Diabetes</v>
      </c>
      <c r="F666" s="6" t="s">
        <v>2379</v>
      </c>
      <c r="G666" t="s">
        <v>2379</v>
      </c>
      <c r="H666" t="s">
        <v>2379</v>
      </c>
      <c r="I666">
        <v>3</v>
      </c>
      <c r="J666" t="s">
        <v>2379</v>
      </c>
    </row>
    <row r="667" spans="1:10" x14ac:dyDescent="0.3">
      <c r="A667" t="s">
        <v>1704</v>
      </c>
      <c r="B667">
        <v>39.979999999999997</v>
      </c>
      <c r="C667" t="str" cm="1">
        <f t="array" ref="C667">_xlfn.IFS(medical_exam[[#This Row],[BMI]]&lt;18.5, "Underweight ", medical_exam[[#This Row],[BMI]]&lt;24.9, "Normal Weight", medical_exam[[#This Row],[BMI]]&lt;29.9, "Overweight ", TRUE, "Obesity")</f>
        <v>Obesity</v>
      </c>
      <c r="D667">
        <v>9.4600000000000009</v>
      </c>
      <c r="E667" t="str" cm="1">
        <f t="array" ref="E667">_xlfn.IFS(medical_exam[[#This Row],[HBA1C]]&lt;5.7, "Normal", medical_exam[[#This Row],[HBA1C]]&lt;6.4, "Prediabetes ", TRUE, "Diabetes")</f>
        <v>Diabetes</v>
      </c>
      <c r="F667" s="6" t="s">
        <v>2381</v>
      </c>
      <c r="G667" t="s">
        <v>2379</v>
      </c>
      <c r="H667" t="s">
        <v>2379</v>
      </c>
      <c r="I667">
        <v>2</v>
      </c>
      <c r="J667" t="s">
        <v>2379</v>
      </c>
    </row>
    <row r="668" spans="1:10" x14ac:dyDescent="0.3">
      <c r="A668" t="s">
        <v>1703</v>
      </c>
      <c r="B668">
        <v>46.51</v>
      </c>
      <c r="C668" t="str" cm="1">
        <f t="array" ref="C668">_xlfn.IFS(medical_exam[[#This Row],[BMI]]&lt;18.5, "Underweight ", medical_exam[[#This Row],[BMI]]&lt;24.9, "Normal Weight", medical_exam[[#This Row],[BMI]]&lt;29.9, "Overweight ", TRUE, "Obesity")</f>
        <v>Obesity</v>
      </c>
      <c r="D668">
        <v>8.69</v>
      </c>
      <c r="E668" t="str" cm="1">
        <f t="array" ref="E668">_xlfn.IFS(medical_exam[[#This Row],[HBA1C]]&lt;5.7, "Normal", medical_exam[[#This Row],[HBA1C]]&lt;6.4, "Prediabetes ", TRUE, "Diabetes")</f>
        <v>Diabetes</v>
      </c>
      <c r="F668" s="6" t="s">
        <v>2381</v>
      </c>
      <c r="G668" t="s">
        <v>2379</v>
      </c>
      <c r="H668" t="s">
        <v>2379</v>
      </c>
      <c r="I668">
        <v>0</v>
      </c>
      <c r="J668" t="s">
        <v>2379</v>
      </c>
    </row>
    <row r="669" spans="1:10" x14ac:dyDescent="0.3">
      <c r="A669" t="s">
        <v>1702</v>
      </c>
      <c r="B669">
        <v>43.58</v>
      </c>
      <c r="C669" t="str" cm="1">
        <f t="array" ref="C669">_xlfn.IFS(medical_exam[[#This Row],[BMI]]&lt;18.5, "Underweight ", medical_exam[[#This Row],[BMI]]&lt;24.9, "Normal Weight", medical_exam[[#This Row],[BMI]]&lt;29.9, "Overweight ", TRUE, "Obesity")</f>
        <v>Obesity</v>
      </c>
      <c r="D669">
        <v>4.2300000000000004</v>
      </c>
      <c r="E669" t="str" cm="1">
        <f t="array" ref="E669">_xlfn.IFS(medical_exam[[#This Row],[HBA1C]]&lt;5.7, "Normal", medical_exam[[#This Row],[HBA1C]]&lt;6.4, "Prediabetes ", TRUE, "Diabetes")</f>
        <v>Normal</v>
      </c>
      <c r="F669" s="6" t="s">
        <v>2379</v>
      </c>
      <c r="G669" t="s">
        <v>2379</v>
      </c>
      <c r="H669" t="s">
        <v>2381</v>
      </c>
      <c r="I669">
        <v>1</v>
      </c>
      <c r="J669" t="s">
        <v>2379</v>
      </c>
    </row>
    <row r="670" spans="1:10" x14ac:dyDescent="0.3">
      <c r="A670" t="s">
        <v>1701</v>
      </c>
      <c r="B670">
        <v>42.28</v>
      </c>
      <c r="C670" t="str" cm="1">
        <f t="array" ref="C670">_xlfn.IFS(medical_exam[[#This Row],[BMI]]&lt;18.5, "Underweight ", medical_exam[[#This Row],[BMI]]&lt;24.9, "Normal Weight", medical_exam[[#This Row],[BMI]]&lt;29.9, "Overweight ", TRUE, "Obesity")</f>
        <v>Obesity</v>
      </c>
      <c r="D670">
        <v>9.16</v>
      </c>
      <c r="E670" t="str" cm="1">
        <f t="array" ref="E670">_xlfn.IFS(medical_exam[[#This Row],[HBA1C]]&lt;5.7, "Normal", medical_exam[[#This Row],[HBA1C]]&lt;6.4, "Prediabetes ", TRUE, "Diabetes")</f>
        <v>Diabetes</v>
      </c>
      <c r="F670" s="6" t="s">
        <v>2381</v>
      </c>
      <c r="G670" t="s">
        <v>2379</v>
      </c>
      <c r="H670" t="s">
        <v>2379</v>
      </c>
      <c r="I670">
        <v>1</v>
      </c>
      <c r="J670" t="s">
        <v>2379</v>
      </c>
    </row>
    <row r="671" spans="1:10" x14ac:dyDescent="0.3">
      <c r="A671" t="s">
        <v>1700</v>
      </c>
      <c r="B671">
        <v>35.520000000000003</v>
      </c>
      <c r="C671" t="str" cm="1">
        <f t="array" ref="C671">_xlfn.IFS(medical_exam[[#This Row],[BMI]]&lt;18.5, "Underweight ", medical_exam[[#This Row],[BMI]]&lt;24.9, "Normal Weight", medical_exam[[#This Row],[BMI]]&lt;29.9, "Overweight ", TRUE, "Obesity")</f>
        <v>Obesity</v>
      </c>
      <c r="D671">
        <v>8.26</v>
      </c>
      <c r="E671" t="str" cm="1">
        <f t="array" ref="E671">_xlfn.IFS(medical_exam[[#This Row],[HBA1C]]&lt;5.7, "Normal", medical_exam[[#This Row],[HBA1C]]&lt;6.4, "Prediabetes ", TRUE, "Diabetes")</f>
        <v>Diabetes</v>
      </c>
      <c r="F671" s="6" t="s">
        <v>2379</v>
      </c>
      <c r="G671" t="s">
        <v>2379</v>
      </c>
      <c r="H671" t="s">
        <v>2379</v>
      </c>
      <c r="I671">
        <v>0</v>
      </c>
      <c r="J671" t="s">
        <v>2379</v>
      </c>
    </row>
    <row r="672" spans="1:10" x14ac:dyDescent="0.3">
      <c r="A672" t="s">
        <v>1699</v>
      </c>
      <c r="B672">
        <v>33.6</v>
      </c>
      <c r="C672" t="str" cm="1">
        <f t="array" ref="C672">_xlfn.IFS(medical_exam[[#This Row],[BMI]]&lt;18.5, "Underweight ", medical_exam[[#This Row],[BMI]]&lt;24.9, "Normal Weight", medical_exam[[#This Row],[BMI]]&lt;29.9, "Overweight ", TRUE, "Obesity")</f>
        <v>Obesity</v>
      </c>
      <c r="D672">
        <v>11.25</v>
      </c>
      <c r="E672" t="str" cm="1">
        <f t="array" ref="E672">_xlfn.IFS(medical_exam[[#This Row],[HBA1C]]&lt;5.7, "Normal", medical_exam[[#This Row],[HBA1C]]&lt;6.4, "Prediabetes ", TRUE, "Diabetes")</f>
        <v>Diabetes</v>
      </c>
      <c r="F672" s="6" t="s">
        <v>2379</v>
      </c>
      <c r="G672" t="s">
        <v>2379</v>
      </c>
      <c r="H672" t="s">
        <v>2379</v>
      </c>
      <c r="I672">
        <v>0</v>
      </c>
      <c r="J672" t="s">
        <v>2379</v>
      </c>
    </row>
    <row r="673" spans="1:10" x14ac:dyDescent="0.3">
      <c r="A673" t="s">
        <v>1698</v>
      </c>
      <c r="B673">
        <v>22.42</v>
      </c>
      <c r="C673" t="str" cm="1">
        <f t="array" ref="C673">_xlfn.IFS(medical_exam[[#This Row],[BMI]]&lt;18.5, "Underweight ", medical_exam[[#This Row],[BMI]]&lt;24.9, "Normal Weight", medical_exam[[#This Row],[BMI]]&lt;29.9, "Overweight ", TRUE, "Obesity")</f>
        <v>Normal Weight</v>
      </c>
      <c r="D673">
        <v>6.74</v>
      </c>
      <c r="E673" t="str" cm="1">
        <f t="array" ref="E673">_xlfn.IFS(medical_exam[[#This Row],[HBA1C]]&lt;5.7, "Normal", medical_exam[[#This Row],[HBA1C]]&lt;6.4, "Prediabetes ", TRUE, "Diabetes")</f>
        <v>Diabetes</v>
      </c>
      <c r="F673" s="6" t="s">
        <v>2379</v>
      </c>
      <c r="G673" t="s">
        <v>2379</v>
      </c>
      <c r="H673" t="s">
        <v>2379</v>
      </c>
      <c r="I673">
        <v>0</v>
      </c>
      <c r="J673" t="s">
        <v>2381</v>
      </c>
    </row>
    <row r="674" spans="1:10" x14ac:dyDescent="0.3">
      <c r="A674" t="s">
        <v>1697</v>
      </c>
      <c r="B674">
        <v>46.86</v>
      </c>
      <c r="C674" t="str" cm="1">
        <f t="array" ref="C674">_xlfn.IFS(medical_exam[[#This Row],[BMI]]&lt;18.5, "Underweight ", medical_exam[[#This Row],[BMI]]&lt;24.9, "Normal Weight", medical_exam[[#This Row],[BMI]]&lt;29.9, "Overweight ", TRUE, "Obesity")</f>
        <v>Obesity</v>
      </c>
      <c r="D674">
        <v>4.87</v>
      </c>
      <c r="E674" t="str" cm="1">
        <f t="array" ref="E674">_xlfn.IFS(medical_exam[[#This Row],[HBA1C]]&lt;5.7, "Normal", medical_exam[[#This Row],[HBA1C]]&lt;6.4, "Prediabetes ", TRUE, "Diabetes")</f>
        <v>Normal</v>
      </c>
      <c r="F674" s="6" t="s">
        <v>2379</v>
      </c>
      <c r="G674" t="s">
        <v>2379</v>
      </c>
      <c r="H674" t="s">
        <v>2379</v>
      </c>
      <c r="I674">
        <v>0</v>
      </c>
      <c r="J674" t="s">
        <v>2379</v>
      </c>
    </row>
    <row r="675" spans="1:10" x14ac:dyDescent="0.3">
      <c r="A675" t="s">
        <v>1696</v>
      </c>
      <c r="B675">
        <v>32.965000000000003</v>
      </c>
      <c r="C675" t="str" cm="1">
        <f t="array" ref="C675">_xlfn.IFS(medical_exam[[#This Row],[BMI]]&lt;18.5, "Underweight ", medical_exam[[#This Row],[BMI]]&lt;24.9, "Normal Weight", medical_exam[[#This Row],[BMI]]&lt;29.9, "Overweight ", TRUE, "Obesity")</f>
        <v>Obesity</v>
      </c>
      <c r="D675">
        <v>6.68</v>
      </c>
      <c r="E675" t="str" cm="1">
        <f t="array" ref="E675">_xlfn.IFS(medical_exam[[#This Row],[HBA1C]]&lt;5.7, "Normal", medical_exam[[#This Row],[HBA1C]]&lt;6.4, "Prediabetes ", TRUE, "Diabetes")</f>
        <v>Diabetes</v>
      </c>
      <c r="F675" s="6" t="s">
        <v>2379</v>
      </c>
      <c r="G675" t="s">
        <v>2379</v>
      </c>
      <c r="H675" t="s">
        <v>2379</v>
      </c>
      <c r="I675">
        <v>3</v>
      </c>
      <c r="J675" t="s">
        <v>2379</v>
      </c>
    </row>
    <row r="676" spans="1:10" x14ac:dyDescent="0.3">
      <c r="A676" t="s">
        <v>1695</v>
      </c>
      <c r="B676">
        <v>39.340000000000003</v>
      </c>
      <c r="C676" t="str" cm="1">
        <f t="array" ref="C676">_xlfn.IFS(medical_exam[[#This Row],[BMI]]&lt;18.5, "Underweight ", medical_exam[[#This Row],[BMI]]&lt;24.9, "Normal Weight", medical_exam[[#This Row],[BMI]]&lt;29.9, "Overweight ", TRUE, "Obesity")</f>
        <v>Obesity</v>
      </c>
      <c r="D676">
        <v>5.0199999999999996</v>
      </c>
      <c r="E676" t="str" cm="1">
        <f t="array" ref="E676">_xlfn.IFS(medical_exam[[#This Row],[HBA1C]]&lt;5.7, "Normal", medical_exam[[#This Row],[HBA1C]]&lt;6.4, "Prediabetes ", TRUE, "Diabetes")</f>
        <v>Normal</v>
      </c>
      <c r="F676" s="6" t="s">
        <v>2381</v>
      </c>
      <c r="G676" t="s">
        <v>2379</v>
      </c>
      <c r="H676" t="s">
        <v>2381</v>
      </c>
      <c r="I676">
        <v>1</v>
      </c>
      <c r="J676" t="s">
        <v>2379</v>
      </c>
    </row>
    <row r="677" spans="1:10" x14ac:dyDescent="0.3">
      <c r="A677" t="s">
        <v>1694</v>
      </c>
      <c r="B677">
        <v>47</v>
      </c>
      <c r="C677" t="str" cm="1">
        <f t="array" ref="C677">_xlfn.IFS(medical_exam[[#This Row],[BMI]]&lt;18.5, "Underweight ", medical_exam[[#This Row],[BMI]]&lt;24.9, "Normal Weight", medical_exam[[#This Row],[BMI]]&lt;29.9, "Overweight ", TRUE, "Obesity")</f>
        <v>Obesity</v>
      </c>
      <c r="D677">
        <v>10.64</v>
      </c>
      <c r="E677" t="str" cm="1">
        <f t="array" ref="E677">_xlfn.IFS(medical_exam[[#This Row],[HBA1C]]&lt;5.7, "Normal", medical_exam[[#This Row],[HBA1C]]&lt;6.4, "Prediabetes ", TRUE, "Diabetes")</f>
        <v>Diabetes</v>
      </c>
      <c r="F677" s="6" t="s">
        <v>2381</v>
      </c>
      <c r="G677" t="s">
        <v>2379</v>
      </c>
      <c r="H677" t="s">
        <v>2379</v>
      </c>
      <c r="I677">
        <v>0</v>
      </c>
      <c r="J677" t="s">
        <v>2379</v>
      </c>
    </row>
    <row r="678" spans="1:10" x14ac:dyDescent="0.3">
      <c r="A678" t="s">
        <v>1693</v>
      </c>
      <c r="B678">
        <v>36.71</v>
      </c>
      <c r="C678" t="str" cm="1">
        <f t="array" ref="C678">_xlfn.IFS(medical_exam[[#This Row],[BMI]]&lt;18.5, "Underweight ", medical_exam[[#This Row],[BMI]]&lt;24.9, "Normal Weight", medical_exam[[#This Row],[BMI]]&lt;29.9, "Overweight ", TRUE, "Obesity")</f>
        <v>Obesity</v>
      </c>
      <c r="D678">
        <v>8.74</v>
      </c>
      <c r="E678" t="str" cm="1">
        <f t="array" ref="E678">_xlfn.IFS(medical_exam[[#This Row],[HBA1C]]&lt;5.7, "Normal", medical_exam[[#This Row],[HBA1C]]&lt;6.4, "Prediabetes ", TRUE, "Diabetes")</f>
        <v>Diabetes</v>
      </c>
      <c r="F678" s="6" t="s">
        <v>2381</v>
      </c>
      <c r="G678" t="s">
        <v>2379</v>
      </c>
      <c r="H678" t="s">
        <v>2379</v>
      </c>
      <c r="I678">
        <v>0</v>
      </c>
      <c r="J678" t="s">
        <v>2379</v>
      </c>
    </row>
    <row r="679" spans="1:10" x14ac:dyDescent="0.3">
      <c r="A679" t="s">
        <v>1692</v>
      </c>
      <c r="B679">
        <v>53.48</v>
      </c>
      <c r="C679" t="str" cm="1">
        <f t="array" ref="C679">_xlfn.IFS(medical_exam[[#This Row],[BMI]]&lt;18.5, "Underweight ", medical_exam[[#This Row],[BMI]]&lt;24.9, "Normal Weight", medical_exam[[#This Row],[BMI]]&lt;29.9, "Overweight ", TRUE, "Obesity")</f>
        <v>Obesity</v>
      </c>
      <c r="D679">
        <v>5.64</v>
      </c>
      <c r="E679" t="str" cm="1">
        <f t="array" ref="E679">_xlfn.IFS(medical_exam[[#This Row],[HBA1C]]&lt;5.7, "Normal", medical_exam[[#This Row],[HBA1C]]&lt;6.4, "Prediabetes ", TRUE, "Diabetes")</f>
        <v>Normal</v>
      </c>
      <c r="F679" s="6" t="s">
        <v>2379</v>
      </c>
      <c r="G679" t="s">
        <v>2379</v>
      </c>
      <c r="H679" t="s">
        <v>2379</v>
      </c>
      <c r="I679">
        <v>0</v>
      </c>
      <c r="J679" t="s">
        <v>2379</v>
      </c>
    </row>
    <row r="680" spans="1:10" x14ac:dyDescent="0.3">
      <c r="A680" t="s">
        <v>1691</v>
      </c>
      <c r="B680">
        <v>35.5</v>
      </c>
      <c r="C680" t="str" cm="1">
        <f t="array" ref="C680">_xlfn.IFS(medical_exam[[#This Row],[BMI]]&lt;18.5, "Underweight ", medical_exam[[#This Row],[BMI]]&lt;24.9, "Normal Weight", medical_exam[[#This Row],[BMI]]&lt;29.9, "Overweight ", TRUE, "Obesity")</f>
        <v>Obesity</v>
      </c>
      <c r="D680">
        <v>10.37</v>
      </c>
      <c r="E680" t="str" cm="1">
        <f t="array" ref="E680">_xlfn.IFS(medical_exam[[#This Row],[HBA1C]]&lt;5.7, "Normal", medical_exam[[#This Row],[HBA1C]]&lt;6.4, "Prediabetes ", TRUE, "Diabetes")</f>
        <v>Diabetes</v>
      </c>
      <c r="F680" s="6" t="s">
        <v>2379</v>
      </c>
      <c r="G680" t="s">
        <v>2379</v>
      </c>
      <c r="H680" t="s">
        <v>2379</v>
      </c>
      <c r="I680">
        <v>0</v>
      </c>
      <c r="J680" t="s">
        <v>2379</v>
      </c>
    </row>
    <row r="681" spans="1:10" x14ac:dyDescent="0.3">
      <c r="A681" t="s">
        <v>1690</v>
      </c>
      <c r="B681">
        <v>36.979999999999997</v>
      </c>
      <c r="C681" t="str" cm="1">
        <f t="array" ref="C681">_xlfn.IFS(medical_exam[[#This Row],[BMI]]&lt;18.5, "Underweight ", medical_exam[[#This Row],[BMI]]&lt;24.9, "Normal Weight", medical_exam[[#This Row],[BMI]]&lt;29.9, "Overweight ", TRUE, "Obesity")</f>
        <v>Obesity</v>
      </c>
      <c r="D681">
        <v>9.56</v>
      </c>
      <c r="E681" t="str" cm="1">
        <f t="array" ref="E681">_xlfn.IFS(medical_exam[[#This Row],[HBA1C]]&lt;5.7, "Normal", medical_exam[[#This Row],[HBA1C]]&lt;6.4, "Prediabetes ", TRUE, "Diabetes")</f>
        <v>Diabetes</v>
      </c>
      <c r="F681" s="6" t="s">
        <v>2381</v>
      </c>
      <c r="G681" t="s">
        <v>2379</v>
      </c>
      <c r="H681" t="s">
        <v>2379</v>
      </c>
      <c r="I681">
        <v>0</v>
      </c>
      <c r="J681" t="s">
        <v>2379</v>
      </c>
    </row>
    <row r="682" spans="1:10" x14ac:dyDescent="0.3">
      <c r="A682" t="s">
        <v>1689</v>
      </c>
      <c r="B682">
        <v>32.395000000000003</v>
      </c>
      <c r="C682" t="str" cm="1">
        <f t="array" ref="C682">_xlfn.IFS(medical_exam[[#This Row],[BMI]]&lt;18.5, "Underweight ", medical_exam[[#This Row],[BMI]]&lt;24.9, "Normal Weight", medical_exam[[#This Row],[BMI]]&lt;29.9, "Overweight ", TRUE, "Obesity")</f>
        <v>Obesity</v>
      </c>
      <c r="D682">
        <v>8.23</v>
      </c>
      <c r="E682" t="str" cm="1">
        <f t="array" ref="E682">_xlfn.IFS(medical_exam[[#This Row],[HBA1C]]&lt;5.7, "Normal", medical_exam[[#This Row],[HBA1C]]&lt;6.4, "Prediabetes ", TRUE, "Diabetes")</f>
        <v>Diabetes</v>
      </c>
      <c r="F682" s="6" t="s">
        <v>2381</v>
      </c>
      <c r="G682" t="s">
        <v>2379</v>
      </c>
      <c r="H682" t="s">
        <v>2381</v>
      </c>
      <c r="I682">
        <v>1</v>
      </c>
      <c r="J682" t="s">
        <v>2379</v>
      </c>
    </row>
    <row r="683" spans="1:10" x14ac:dyDescent="0.3">
      <c r="A683" t="s">
        <v>1688</v>
      </c>
      <c r="B683">
        <v>32.729999999999997</v>
      </c>
      <c r="C683" t="str" cm="1">
        <f t="array" ref="C683">_xlfn.IFS(medical_exam[[#This Row],[BMI]]&lt;18.5, "Underweight ", medical_exam[[#This Row],[BMI]]&lt;24.9, "Normal Weight", medical_exam[[#This Row],[BMI]]&lt;29.9, "Overweight ", TRUE, "Obesity")</f>
        <v>Obesity</v>
      </c>
      <c r="D683">
        <v>7.03</v>
      </c>
      <c r="E683" t="str" cm="1">
        <f t="array" ref="E683">_xlfn.IFS(medical_exam[[#This Row],[HBA1C]]&lt;5.7, "Normal", medical_exam[[#This Row],[HBA1C]]&lt;6.4, "Prediabetes ", TRUE, "Diabetes")</f>
        <v>Diabetes</v>
      </c>
      <c r="F683" s="6" t="s">
        <v>2379</v>
      </c>
      <c r="G683" t="s">
        <v>2379</v>
      </c>
      <c r="H683" t="s">
        <v>2379</v>
      </c>
      <c r="I683">
        <v>0</v>
      </c>
      <c r="J683" t="s">
        <v>2379</v>
      </c>
    </row>
    <row r="684" spans="1:10" x14ac:dyDescent="0.3">
      <c r="A684" t="s">
        <v>1687</v>
      </c>
      <c r="B684">
        <v>20.52</v>
      </c>
      <c r="C684" t="str" cm="1">
        <f t="array" ref="C684">_xlfn.IFS(medical_exam[[#This Row],[BMI]]&lt;18.5, "Underweight ", medical_exam[[#This Row],[BMI]]&lt;24.9, "Normal Weight", medical_exam[[#This Row],[BMI]]&lt;29.9, "Overweight ", TRUE, "Obesity")</f>
        <v>Normal Weight</v>
      </c>
      <c r="D684">
        <v>5.45</v>
      </c>
      <c r="E684" t="str" cm="1">
        <f t="array" ref="E684">_xlfn.IFS(medical_exam[[#This Row],[HBA1C]]&lt;5.7, "Normal", medical_exam[[#This Row],[HBA1C]]&lt;6.4, "Prediabetes ", TRUE, "Diabetes")</f>
        <v>Normal</v>
      </c>
      <c r="F684" s="6" t="s">
        <v>2379</v>
      </c>
      <c r="G684" t="s">
        <v>2379</v>
      </c>
      <c r="H684" t="s">
        <v>2379</v>
      </c>
      <c r="I684">
        <v>1</v>
      </c>
      <c r="J684" t="s">
        <v>2381</v>
      </c>
    </row>
    <row r="685" spans="1:10" x14ac:dyDescent="0.3">
      <c r="A685" t="s">
        <v>1686</v>
      </c>
      <c r="B685">
        <v>51.72</v>
      </c>
      <c r="C685" t="str" cm="1">
        <f t="array" ref="C685">_xlfn.IFS(medical_exam[[#This Row],[BMI]]&lt;18.5, "Underweight ", medical_exam[[#This Row],[BMI]]&lt;24.9, "Normal Weight", medical_exam[[#This Row],[BMI]]&lt;29.9, "Overweight ", TRUE, "Obesity")</f>
        <v>Obesity</v>
      </c>
      <c r="D685">
        <v>5.76</v>
      </c>
      <c r="E685" t="str" cm="1">
        <f t="array" ref="E685">_xlfn.IFS(medical_exam[[#This Row],[HBA1C]]&lt;5.7, "Normal", medical_exam[[#This Row],[HBA1C]]&lt;6.4, "Prediabetes ", TRUE, "Diabetes")</f>
        <v xml:space="preserve">Prediabetes </v>
      </c>
      <c r="F685" s="6" t="s">
        <v>2379</v>
      </c>
      <c r="G685" t="s">
        <v>2379</v>
      </c>
      <c r="H685" t="s">
        <v>2379</v>
      </c>
      <c r="I685">
        <v>0</v>
      </c>
      <c r="J685" t="s">
        <v>2379</v>
      </c>
    </row>
    <row r="686" spans="1:10" x14ac:dyDescent="0.3">
      <c r="A686" t="s">
        <v>1685</v>
      </c>
      <c r="B686">
        <v>50.2</v>
      </c>
      <c r="C686" t="str" cm="1">
        <f t="array" ref="C686">_xlfn.IFS(medical_exam[[#This Row],[BMI]]&lt;18.5, "Underweight ", medical_exam[[#This Row],[BMI]]&lt;24.9, "Normal Weight", medical_exam[[#This Row],[BMI]]&lt;29.9, "Overweight ", TRUE, "Obesity")</f>
        <v>Obesity</v>
      </c>
      <c r="D686">
        <v>5.4</v>
      </c>
      <c r="E686" t="str" cm="1">
        <f t="array" ref="E686">_xlfn.IFS(medical_exam[[#This Row],[HBA1C]]&lt;5.7, "Normal", medical_exam[[#This Row],[HBA1C]]&lt;6.4, "Prediabetes ", TRUE, "Diabetes")</f>
        <v>Normal</v>
      </c>
      <c r="F686" s="6" t="s">
        <v>2379</v>
      </c>
      <c r="G686" t="s">
        <v>2379</v>
      </c>
      <c r="H686" t="s">
        <v>2379</v>
      </c>
      <c r="I686">
        <v>0</v>
      </c>
      <c r="J686" t="s">
        <v>2379</v>
      </c>
    </row>
    <row r="687" spans="1:10" x14ac:dyDescent="0.3">
      <c r="A687" t="s">
        <v>1684</v>
      </c>
      <c r="B687">
        <v>25.52</v>
      </c>
      <c r="C687" t="str" cm="1">
        <f t="array" ref="C687">_xlfn.IFS(medical_exam[[#This Row],[BMI]]&lt;18.5, "Underweight ", medical_exam[[#This Row],[BMI]]&lt;24.9, "Normal Weight", medical_exam[[#This Row],[BMI]]&lt;29.9, "Overweight ", TRUE, "Obesity")</f>
        <v xml:space="preserve">Overweight </v>
      </c>
      <c r="D687">
        <v>6.35</v>
      </c>
      <c r="E687" t="str" cm="1">
        <f t="array" ref="E687">_xlfn.IFS(medical_exam[[#This Row],[HBA1C]]&lt;5.7, "Normal", medical_exam[[#This Row],[HBA1C]]&lt;6.4, "Prediabetes ", TRUE, "Diabetes")</f>
        <v xml:space="preserve">Prediabetes </v>
      </c>
      <c r="F687" s="6" t="s">
        <v>2379</v>
      </c>
      <c r="G687" t="s">
        <v>2379</v>
      </c>
      <c r="H687" t="s">
        <v>2381</v>
      </c>
      <c r="I687">
        <v>1</v>
      </c>
      <c r="J687" t="s">
        <v>2379</v>
      </c>
    </row>
    <row r="688" spans="1:10" x14ac:dyDescent="0.3">
      <c r="A688" t="s">
        <v>1683</v>
      </c>
      <c r="B688">
        <v>35.200000000000003</v>
      </c>
      <c r="C688" t="str" cm="1">
        <f t="array" ref="C688">_xlfn.IFS(medical_exam[[#This Row],[BMI]]&lt;18.5, "Underweight ", medical_exam[[#This Row],[BMI]]&lt;24.9, "Normal Weight", medical_exam[[#This Row],[BMI]]&lt;29.9, "Overweight ", TRUE, "Obesity")</f>
        <v>Obesity</v>
      </c>
      <c r="D688">
        <v>6.26</v>
      </c>
      <c r="E688" t="str" cm="1">
        <f t="array" ref="E688">_xlfn.IFS(medical_exam[[#This Row],[HBA1C]]&lt;5.7, "Normal", medical_exam[[#This Row],[HBA1C]]&lt;6.4, "Prediabetes ", TRUE, "Diabetes")</f>
        <v xml:space="preserve">Prediabetes </v>
      </c>
      <c r="F688" s="6" t="s">
        <v>2381</v>
      </c>
      <c r="G688" t="s">
        <v>2379</v>
      </c>
      <c r="H688" t="s">
        <v>2379</v>
      </c>
      <c r="I688">
        <v>2</v>
      </c>
      <c r="J688" t="s">
        <v>2379</v>
      </c>
    </row>
    <row r="689" spans="1:10" x14ac:dyDescent="0.3">
      <c r="A689" t="s">
        <v>1682</v>
      </c>
      <c r="B689">
        <v>41.26</v>
      </c>
      <c r="C689" t="str" cm="1">
        <f t="array" ref="C689">_xlfn.IFS(medical_exam[[#This Row],[BMI]]&lt;18.5, "Underweight ", medical_exam[[#This Row],[BMI]]&lt;24.9, "Normal Weight", medical_exam[[#This Row],[BMI]]&lt;29.9, "Overweight ", TRUE, "Obesity")</f>
        <v>Obesity</v>
      </c>
      <c r="D689">
        <v>5.97</v>
      </c>
      <c r="E689" t="str" cm="1">
        <f t="array" ref="E689">_xlfn.IFS(medical_exam[[#This Row],[HBA1C]]&lt;5.7, "Normal", medical_exam[[#This Row],[HBA1C]]&lt;6.4, "Prediabetes ", TRUE, "Diabetes")</f>
        <v xml:space="preserve">Prediabetes </v>
      </c>
      <c r="F689" s="6" t="s">
        <v>2381</v>
      </c>
      <c r="G689" t="s">
        <v>2379</v>
      </c>
      <c r="H689" t="s">
        <v>2379</v>
      </c>
      <c r="I689">
        <v>0</v>
      </c>
      <c r="J689" t="s">
        <v>2379</v>
      </c>
    </row>
    <row r="690" spans="1:10" x14ac:dyDescent="0.3">
      <c r="A690" t="s">
        <v>1681</v>
      </c>
      <c r="B690">
        <v>17.195</v>
      </c>
      <c r="C690" t="str" cm="1">
        <f t="array" ref="C690">_xlfn.IFS(medical_exam[[#This Row],[BMI]]&lt;18.5, "Underweight ", medical_exam[[#This Row],[BMI]]&lt;24.9, "Normal Weight", medical_exam[[#This Row],[BMI]]&lt;29.9, "Overweight ", TRUE, "Obesity")</f>
        <v xml:space="preserve">Underweight </v>
      </c>
      <c r="D690">
        <v>5.29</v>
      </c>
      <c r="E690" t="str" cm="1">
        <f t="array" ref="E690">_xlfn.IFS(medical_exam[[#This Row],[HBA1C]]&lt;5.7, "Normal", medical_exam[[#This Row],[HBA1C]]&lt;6.4, "Prediabetes ", TRUE, "Diabetes")</f>
        <v>Normal</v>
      </c>
      <c r="F690" s="6" t="s">
        <v>2381</v>
      </c>
      <c r="G690" t="s">
        <v>2379</v>
      </c>
      <c r="H690" t="s">
        <v>2379</v>
      </c>
      <c r="I690">
        <v>0</v>
      </c>
      <c r="J690" t="s">
        <v>2381</v>
      </c>
    </row>
    <row r="691" spans="1:10" x14ac:dyDescent="0.3">
      <c r="A691" t="s">
        <v>1680</v>
      </c>
      <c r="B691">
        <v>23.085000000000001</v>
      </c>
      <c r="C691" t="str" cm="1">
        <f t="array" ref="C691">_xlfn.IFS(medical_exam[[#This Row],[BMI]]&lt;18.5, "Underweight ", medical_exam[[#This Row],[BMI]]&lt;24.9, "Normal Weight", medical_exam[[#This Row],[BMI]]&lt;29.9, "Overweight ", TRUE, "Obesity")</f>
        <v>Normal Weight</v>
      </c>
      <c r="D691">
        <v>4.2699999999999996</v>
      </c>
      <c r="E691" t="str" cm="1">
        <f t="array" ref="E691">_xlfn.IFS(medical_exam[[#This Row],[HBA1C]]&lt;5.7, "Normal", medical_exam[[#This Row],[HBA1C]]&lt;6.4, "Prediabetes ", TRUE, "Diabetes")</f>
        <v>Normal</v>
      </c>
      <c r="F691" s="6" t="s">
        <v>2381</v>
      </c>
      <c r="G691" t="s">
        <v>2379</v>
      </c>
      <c r="H691" t="s">
        <v>2379</v>
      </c>
      <c r="I691">
        <v>2</v>
      </c>
      <c r="J691" t="s">
        <v>2379</v>
      </c>
    </row>
    <row r="692" spans="1:10" x14ac:dyDescent="0.3">
      <c r="A692" t="s">
        <v>1679</v>
      </c>
      <c r="B692">
        <v>21.66</v>
      </c>
      <c r="C692" t="str" cm="1">
        <f t="array" ref="C692">_xlfn.IFS(medical_exam[[#This Row],[BMI]]&lt;18.5, "Underweight ", medical_exam[[#This Row],[BMI]]&lt;24.9, "Normal Weight", medical_exam[[#This Row],[BMI]]&lt;29.9, "Overweight ", TRUE, "Obesity")</f>
        <v>Normal Weight</v>
      </c>
      <c r="D692">
        <v>5.2</v>
      </c>
      <c r="E692" t="str" cm="1">
        <f t="array" ref="E692">_xlfn.IFS(medical_exam[[#This Row],[HBA1C]]&lt;5.7, "Normal", medical_exam[[#This Row],[HBA1C]]&lt;6.4, "Prediabetes ", TRUE, "Diabetes")</f>
        <v>Normal</v>
      </c>
      <c r="F692" s="6" t="s">
        <v>2381</v>
      </c>
      <c r="G692" t="s">
        <v>2379</v>
      </c>
      <c r="H692" t="s">
        <v>2379</v>
      </c>
      <c r="I692">
        <v>2</v>
      </c>
      <c r="J692" t="s">
        <v>2379</v>
      </c>
    </row>
    <row r="693" spans="1:10" x14ac:dyDescent="0.3">
      <c r="A693" t="s">
        <v>1678</v>
      </c>
      <c r="B693">
        <v>36.47</v>
      </c>
      <c r="C693" t="str" cm="1">
        <f t="array" ref="C693">_xlfn.IFS(medical_exam[[#This Row],[BMI]]&lt;18.5, "Underweight ", medical_exam[[#This Row],[BMI]]&lt;24.9, "Normal Weight", medical_exam[[#This Row],[BMI]]&lt;29.9, "Overweight ", TRUE, "Obesity")</f>
        <v>Obesity</v>
      </c>
      <c r="D693">
        <v>8.23</v>
      </c>
      <c r="E693" t="str" cm="1">
        <f t="array" ref="E693">_xlfn.IFS(medical_exam[[#This Row],[HBA1C]]&lt;5.7, "Normal", medical_exam[[#This Row],[HBA1C]]&lt;6.4, "Prediabetes ", TRUE, "Diabetes")</f>
        <v>Diabetes</v>
      </c>
      <c r="F693" s="6" t="s">
        <v>2381</v>
      </c>
      <c r="G693" t="s">
        <v>2379</v>
      </c>
      <c r="H693" t="s">
        <v>2379</v>
      </c>
      <c r="I693">
        <v>0</v>
      </c>
      <c r="J693" t="s">
        <v>2379</v>
      </c>
    </row>
    <row r="694" spans="1:10" x14ac:dyDescent="0.3">
      <c r="A694" t="s">
        <v>1677</v>
      </c>
      <c r="B694">
        <v>36.08</v>
      </c>
      <c r="C694" t="str" cm="1">
        <f t="array" ref="C694">_xlfn.IFS(medical_exam[[#This Row],[BMI]]&lt;18.5, "Underweight ", medical_exam[[#This Row],[BMI]]&lt;24.9, "Normal Weight", medical_exam[[#This Row],[BMI]]&lt;29.9, "Overweight ", TRUE, "Obesity")</f>
        <v>Obesity</v>
      </c>
      <c r="D694">
        <v>10.33</v>
      </c>
      <c r="E694" t="str" cm="1">
        <f t="array" ref="E694">_xlfn.IFS(medical_exam[[#This Row],[HBA1C]]&lt;5.7, "Normal", medical_exam[[#This Row],[HBA1C]]&lt;6.4, "Prediabetes ", TRUE, "Diabetes")</f>
        <v>Diabetes</v>
      </c>
      <c r="F694" s="6" t="s">
        <v>2381</v>
      </c>
      <c r="G694" t="s">
        <v>2379</v>
      </c>
      <c r="H694" t="s">
        <v>2379</v>
      </c>
      <c r="I694">
        <v>0</v>
      </c>
      <c r="J694" t="s">
        <v>2379</v>
      </c>
    </row>
    <row r="695" spans="1:10" x14ac:dyDescent="0.3">
      <c r="A695" t="s">
        <v>1676</v>
      </c>
      <c r="B695">
        <v>23.18</v>
      </c>
      <c r="C695" t="str" cm="1">
        <f t="array" ref="C695">_xlfn.IFS(medical_exam[[#This Row],[BMI]]&lt;18.5, "Underweight ", medical_exam[[#This Row],[BMI]]&lt;24.9, "Normal Weight", medical_exam[[#This Row],[BMI]]&lt;29.9, "Overweight ", TRUE, "Obesity")</f>
        <v>Normal Weight</v>
      </c>
      <c r="D695">
        <v>6.13</v>
      </c>
      <c r="E695" t="str" cm="1">
        <f t="array" ref="E695">_xlfn.IFS(medical_exam[[#This Row],[HBA1C]]&lt;5.7, "Normal", medical_exam[[#This Row],[HBA1C]]&lt;6.4, "Prediabetes ", TRUE, "Diabetes")</f>
        <v xml:space="preserve">Prediabetes </v>
      </c>
      <c r="F695" s="6" t="s">
        <v>2379</v>
      </c>
      <c r="G695" t="s">
        <v>2379</v>
      </c>
      <c r="H695" t="s">
        <v>2379</v>
      </c>
      <c r="I695">
        <v>0</v>
      </c>
      <c r="J695" t="s">
        <v>2379</v>
      </c>
    </row>
    <row r="696" spans="1:10" x14ac:dyDescent="0.3">
      <c r="A696" t="s">
        <v>1675</v>
      </c>
      <c r="B696">
        <v>39.159999999999997</v>
      </c>
      <c r="C696" t="str" cm="1">
        <f t="array" ref="C696">_xlfn.IFS(medical_exam[[#This Row],[BMI]]&lt;18.5, "Underweight ", medical_exam[[#This Row],[BMI]]&lt;24.9, "Normal Weight", medical_exam[[#This Row],[BMI]]&lt;29.9, "Overweight ", TRUE, "Obesity")</f>
        <v>Obesity</v>
      </c>
      <c r="D696">
        <v>8.08</v>
      </c>
      <c r="E696" t="str" cm="1">
        <f t="array" ref="E696">_xlfn.IFS(medical_exam[[#This Row],[HBA1C]]&lt;5.7, "Normal", medical_exam[[#This Row],[HBA1C]]&lt;6.4, "Prediabetes ", TRUE, "Diabetes")</f>
        <v>Diabetes</v>
      </c>
      <c r="F696" s="6" t="s">
        <v>2379</v>
      </c>
      <c r="G696" t="s">
        <v>2379</v>
      </c>
      <c r="H696" t="s">
        <v>2379</v>
      </c>
      <c r="I696">
        <v>3</v>
      </c>
      <c r="J696" t="s">
        <v>2379</v>
      </c>
    </row>
    <row r="697" spans="1:10" x14ac:dyDescent="0.3">
      <c r="A697" t="s">
        <v>1674</v>
      </c>
      <c r="B697">
        <v>38.19</v>
      </c>
      <c r="C697" t="str" cm="1">
        <f t="array" ref="C697">_xlfn.IFS(medical_exam[[#This Row],[BMI]]&lt;18.5, "Underweight ", medical_exam[[#This Row],[BMI]]&lt;24.9, "Normal Weight", medical_exam[[#This Row],[BMI]]&lt;29.9, "Overweight ", TRUE, "Obesity")</f>
        <v>Obesity</v>
      </c>
      <c r="D697">
        <v>10.49</v>
      </c>
      <c r="E697" t="str" cm="1">
        <f t="array" ref="E697">_xlfn.IFS(medical_exam[[#This Row],[HBA1C]]&lt;5.7, "Normal", medical_exam[[#This Row],[HBA1C]]&lt;6.4, "Prediabetes ", TRUE, "Diabetes")</f>
        <v>Diabetes</v>
      </c>
      <c r="F697" s="6" t="s">
        <v>2379</v>
      </c>
      <c r="G697" t="s">
        <v>2379</v>
      </c>
      <c r="H697" t="s">
        <v>2379</v>
      </c>
      <c r="I697">
        <v>3</v>
      </c>
      <c r="J697" t="s">
        <v>2379</v>
      </c>
    </row>
    <row r="698" spans="1:10" x14ac:dyDescent="0.3">
      <c r="A698" t="s">
        <v>1673</v>
      </c>
      <c r="B698">
        <v>26.41</v>
      </c>
      <c r="C698" t="str" cm="1">
        <f t="array" ref="C698">_xlfn.IFS(medical_exam[[#This Row],[BMI]]&lt;18.5, "Underweight ", medical_exam[[#This Row],[BMI]]&lt;24.9, "Normal Weight", medical_exam[[#This Row],[BMI]]&lt;29.9, "Overweight ", TRUE, "Obesity")</f>
        <v xml:space="preserve">Overweight </v>
      </c>
      <c r="D698">
        <v>8.11</v>
      </c>
      <c r="E698" t="str" cm="1">
        <f t="array" ref="E698">_xlfn.IFS(medical_exam[[#This Row],[HBA1C]]&lt;5.7, "Normal", medical_exam[[#This Row],[HBA1C]]&lt;6.4, "Prediabetes ", TRUE, "Diabetes")</f>
        <v>Diabetes</v>
      </c>
      <c r="F698" s="6" t="s">
        <v>2379</v>
      </c>
      <c r="G698" t="s">
        <v>2379</v>
      </c>
      <c r="H698" t="s">
        <v>2379</v>
      </c>
      <c r="I698">
        <v>3</v>
      </c>
      <c r="J698" t="s">
        <v>2379</v>
      </c>
    </row>
    <row r="699" spans="1:10" x14ac:dyDescent="0.3">
      <c r="A699" t="s">
        <v>1672</v>
      </c>
      <c r="B699">
        <v>28.785</v>
      </c>
      <c r="C699" t="str" cm="1">
        <f t="array" ref="C699">_xlfn.IFS(medical_exam[[#This Row],[BMI]]&lt;18.5, "Underweight ", medical_exam[[#This Row],[BMI]]&lt;24.9, "Normal Weight", medical_exam[[#This Row],[BMI]]&lt;29.9, "Overweight ", TRUE, "Obesity")</f>
        <v xml:space="preserve">Overweight </v>
      </c>
      <c r="D699">
        <v>6.6</v>
      </c>
      <c r="E699" t="str" cm="1">
        <f t="array" ref="E699">_xlfn.IFS(medical_exam[[#This Row],[HBA1C]]&lt;5.7, "Normal", medical_exam[[#This Row],[HBA1C]]&lt;6.4, "Prediabetes ", TRUE, "Diabetes")</f>
        <v>Diabetes</v>
      </c>
      <c r="F699" s="6" t="s">
        <v>2379</v>
      </c>
      <c r="G699" t="s">
        <v>2379</v>
      </c>
      <c r="H699" t="s">
        <v>2379</v>
      </c>
      <c r="I699">
        <v>0</v>
      </c>
      <c r="J699" t="s">
        <v>2379</v>
      </c>
    </row>
    <row r="700" spans="1:10" x14ac:dyDescent="0.3">
      <c r="A700" t="s">
        <v>1671</v>
      </c>
      <c r="B700">
        <v>26.695</v>
      </c>
      <c r="C700" t="str" cm="1">
        <f t="array" ref="C700">_xlfn.IFS(medical_exam[[#This Row],[BMI]]&lt;18.5, "Underweight ", medical_exam[[#This Row],[BMI]]&lt;24.9, "Normal Weight", medical_exam[[#This Row],[BMI]]&lt;29.9, "Overweight ", TRUE, "Obesity")</f>
        <v xml:space="preserve">Overweight </v>
      </c>
      <c r="D700">
        <v>10.14</v>
      </c>
      <c r="E700" t="str" cm="1">
        <f t="array" ref="E700">_xlfn.IFS(medical_exam[[#This Row],[HBA1C]]&lt;5.7, "Normal", medical_exam[[#This Row],[HBA1C]]&lt;6.4, "Prediabetes ", TRUE, "Diabetes")</f>
        <v>Diabetes</v>
      </c>
      <c r="F700" s="6" t="s">
        <v>2381</v>
      </c>
      <c r="G700" t="s">
        <v>2379</v>
      </c>
      <c r="H700" t="s">
        <v>2381</v>
      </c>
      <c r="I700">
        <v>1</v>
      </c>
      <c r="J700" t="s">
        <v>2379</v>
      </c>
    </row>
    <row r="701" spans="1:10" x14ac:dyDescent="0.3">
      <c r="A701" t="s">
        <v>1670</v>
      </c>
      <c r="B701">
        <v>32.799999999999997</v>
      </c>
      <c r="C701" t="str" cm="1">
        <f t="array" ref="C701">_xlfn.IFS(medical_exam[[#This Row],[BMI]]&lt;18.5, "Underweight ", medical_exam[[#This Row],[BMI]]&lt;24.9, "Normal Weight", medical_exam[[#This Row],[BMI]]&lt;29.9, "Overweight ", TRUE, "Obesity")</f>
        <v>Obesity</v>
      </c>
      <c r="D701">
        <v>6.06</v>
      </c>
      <c r="E701" t="str" cm="1">
        <f t="array" ref="E701">_xlfn.IFS(medical_exam[[#This Row],[HBA1C]]&lt;5.7, "Normal", medical_exam[[#This Row],[HBA1C]]&lt;6.4, "Prediabetes ", TRUE, "Diabetes")</f>
        <v xml:space="preserve">Prediabetes </v>
      </c>
      <c r="F701" s="6" t="s">
        <v>2381</v>
      </c>
      <c r="G701" t="s">
        <v>2379</v>
      </c>
      <c r="H701" t="s">
        <v>2379</v>
      </c>
      <c r="I701">
        <v>1</v>
      </c>
      <c r="J701" t="s">
        <v>2379</v>
      </c>
    </row>
    <row r="702" spans="1:10" x14ac:dyDescent="0.3">
      <c r="A702" t="s">
        <v>1669</v>
      </c>
      <c r="B702">
        <v>35.869999999999997</v>
      </c>
      <c r="C702" t="str" cm="1">
        <f t="array" ref="C702">_xlfn.IFS(medical_exam[[#This Row],[BMI]]&lt;18.5, "Underweight ", medical_exam[[#This Row],[BMI]]&lt;24.9, "Normal Weight", medical_exam[[#This Row],[BMI]]&lt;29.9, "Overweight ", TRUE, "Obesity")</f>
        <v>Obesity</v>
      </c>
      <c r="D702">
        <v>9.91</v>
      </c>
      <c r="E702" t="str" cm="1">
        <f t="array" ref="E702">_xlfn.IFS(medical_exam[[#This Row],[HBA1C]]&lt;5.7, "Normal", medical_exam[[#This Row],[HBA1C]]&lt;6.4, "Prediabetes ", TRUE, "Diabetes")</f>
        <v>Diabetes</v>
      </c>
      <c r="F702" s="6" t="s">
        <v>2381</v>
      </c>
      <c r="G702" t="s">
        <v>2379</v>
      </c>
      <c r="H702" t="s">
        <v>2379</v>
      </c>
      <c r="I702">
        <v>0</v>
      </c>
      <c r="J702" t="s">
        <v>2379</v>
      </c>
    </row>
    <row r="703" spans="1:10" x14ac:dyDescent="0.3">
      <c r="A703" t="s">
        <v>1668</v>
      </c>
      <c r="B703">
        <v>21.66</v>
      </c>
      <c r="C703" t="str" cm="1">
        <f t="array" ref="C703">_xlfn.IFS(medical_exam[[#This Row],[BMI]]&lt;18.5, "Underweight ", medical_exam[[#This Row],[BMI]]&lt;24.9, "Normal Weight", medical_exam[[#This Row],[BMI]]&lt;29.9, "Overweight ", TRUE, "Obesity")</f>
        <v>Normal Weight</v>
      </c>
      <c r="D703">
        <v>4.1399999999999997</v>
      </c>
      <c r="E703" t="str" cm="1">
        <f t="array" ref="E703">_xlfn.IFS(medical_exam[[#This Row],[HBA1C]]&lt;5.7, "Normal", medical_exam[[#This Row],[HBA1C]]&lt;6.4, "Prediabetes ", TRUE, "Diabetes")</f>
        <v>Normal</v>
      </c>
      <c r="F703" s="6" t="s">
        <v>2381</v>
      </c>
      <c r="G703" t="s">
        <v>2379</v>
      </c>
      <c r="H703" t="s">
        <v>2379</v>
      </c>
      <c r="I703">
        <v>2</v>
      </c>
      <c r="J703" t="s">
        <v>2379</v>
      </c>
    </row>
    <row r="704" spans="1:10" x14ac:dyDescent="0.3">
      <c r="A704" t="s">
        <v>1667</v>
      </c>
      <c r="B704">
        <v>37.72</v>
      </c>
      <c r="C704" t="str" cm="1">
        <f t="array" ref="C704">_xlfn.IFS(medical_exam[[#This Row],[BMI]]&lt;18.5, "Underweight ", medical_exam[[#This Row],[BMI]]&lt;24.9, "Normal Weight", medical_exam[[#This Row],[BMI]]&lt;29.9, "Overweight ", TRUE, "Obesity")</f>
        <v>Obesity</v>
      </c>
      <c r="D704">
        <v>4.38</v>
      </c>
      <c r="E704" t="str" cm="1">
        <f t="array" ref="E704">_xlfn.IFS(medical_exam[[#This Row],[HBA1C]]&lt;5.7, "Normal", medical_exam[[#This Row],[HBA1C]]&lt;6.4, "Prediabetes ", TRUE, "Diabetes")</f>
        <v>Normal</v>
      </c>
      <c r="F704" s="6" t="s">
        <v>2381</v>
      </c>
      <c r="G704" t="s">
        <v>2379</v>
      </c>
      <c r="H704" t="s">
        <v>2381</v>
      </c>
      <c r="I704">
        <v>1</v>
      </c>
      <c r="J704" t="s">
        <v>2379</v>
      </c>
    </row>
    <row r="705" spans="1:10" x14ac:dyDescent="0.3">
      <c r="A705" t="s">
        <v>1666</v>
      </c>
      <c r="B705">
        <v>39.700000000000003</v>
      </c>
      <c r="C705" t="str" cm="1">
        <f t="array" ref="C705">_xlfn.IFS(medical_exam[[#This Row],[BMI]]&lt;18.5, "Underweight ", medical_exam[[#This Row],[BMI]]&lt;24.9, "Normal Weight", medical_exam[[#This Row],[BMI]]&lt;29.9, "Overweight ", TRUE, "Obesity")</f>
        <v>Obesity</v>
      </c>
      <c r="D705">
        <v>9.83</v>
      </c>
      <c r="E705" t="str" cm="1">
        <f t="array" ref="E705">_xlfn.IFS(medical_exam[[#This Row],[HBA1C]]&lt;5.7, "Normal", medical_exam[[#This Row],[HBA1C]]&lt;6.4, "Prediabetes ", TRUE, "Diabetes")</f>
        <v>Diabetes</v>
      </c>
      <c r="F705" s="6" t="s">
        <v>2379</v>
      </c>
      <c r="G705" t="s">
        <v>2379</v>
      </c>
      <c r="H705" t="s">
        <v>2379</v>
      </c>
      <c r="I705">
        <v>3</v>
      </c>
      <c r="J705" t="s">
        <v>2379</v>
      </c>
    </row>
    <row r="706" spans="1:10" x14ac:dyDescent="0.3">
      <c r="A706" t="s">
        <v>1665</v>
      </c>
      <c r="B706">
        <v>35.97</v>
      </c>
      <c r="C706" t="str" cm="1">
        <f t="array" ref="C706">_xlfn.IFS(medical_exam[[#This Row],[BMI]]&lt;18.5, "Underweight ", medical_exam[[#This Row],[BMI]]&lt;24.9, "Normal Weight", medical_exam[[#This Row],[BMI]]&lt;29.9, "Overweight ", TRUE, "Obesity")</f>
        <v>Obesity</v>
      </c>
      <c r="D706">
        <v>11.08</v>
      </c>
      <c r="E706" t="str" cm="1">
        <f t="array" ref="E706">_xlfn.IFS(medical_exam[[#This Row],[HBA1C]]&lt;5.7, "Normal", medical_exam[[#This Row],[HBA1C]]&lt;6.4, "Prediabetes ", TRUE, "Diabetes")</f>
        <v>Diabetes</v>
      </c>
      <c r="F706" s="6" t="s">
        <v>2379</v>
      </c>
      <c r="G706" t="s">
        <v>2379</v>
      </c>
      <c r="H706" t="s">
        <v>2379</v>
      </c>
      <c r="I706">
        <v>3</v>
      </c>
      <c r="J706" t="s">
        <v>2379</v>
      </c>
    </row>
    <row r="707" spans="1:10" x14ac:dyDescent="0.3">
      <c r="A707" t="s">
        <v>1664</v>
      </c>
      <c r="B707">
        <v>37.85</v>
      </c>
      <c r="C707" t="str" cm="1">
        <f t="array" ref="C707">_xlfn.IFS(medical_exam[[#This Row],[BMI]]&lt;18.5, "Underweight ", medical_exam[[#This Row],[BMI]]&lt;24.9, "Normal Weight", medical_exam[[#This Row],[BMI]]&lt;29.9, "Overweight ", TRUE, "Obesity")</f>
        <v>Obesity</v>
      </c>
      <c r="D707">
        <v>11.01</v>
      </c>
      <c r="E707" t="str" cm="1">
        <f t="array" ref="E707">_xlfn.IFS(medical_exam[[#This Row],[HBA1C]]&lt;5.7, "Normal", medical_exam[[#This Row],[HBA1C]]&lt;6.4, "Prediabetes ", TRUE, "Diabetes")</f>
        <v>Diabetes</v>
      </c>
      <c r="F707" s="6" t="s">
        <v>2379</v>
      </c>
      <c r="G707" t="s">
        <v>2379</v>
      </c>
      <c r="H707" t="s">
        <v>2379</v>
      </c>
      <c r="I707">
        <v>0</v>
      </c>
      <c r="J707" t="s">
        <v>2379</v>
      </c>
    </row>
    <row r="708" spans="1:10" x14ac:dyDescent="0.3">
      <c r="A708" t="s">
        <v>1663</v>
      </c>
      <c r="B708">
        <v>21.66</v>
      </c>
      <c r="C708" t="str" cm="1">
        <f t="array" ref="C708">_xlfn.IFS(medical_exam[[#This Row],[BMI]]&lt;18.5, "Underweight ", medical_exam[[#This Row],[BMI]]&lt;24.9, "Normal Weight", medical_exam[[#This Row],[BMI]]&lt;29.9, "Overweight ", TRUE, "Obesity")</f>
        <v>Normal Weight</v>
      </c>
      <c r="D708">
        <v>4.37</v>
      </c>
      <c r="E708" t="str" cm="1">
        <f t="array" ref="E708">_xlfn.IFS(medical_exam[[#This Row],[HBA1C]]&lt;5.7, "Normal", medical_exam[[#This Row],[HBA1C]]&lt;6.4, "Prediabetes ", TRUE, "Diabetes")</f>
        <v>Normal</v>
      </c>
      <c r="F708" s="6" t="s">
        <v>2379</v>
      </c>
      <c r="G708" t="s">
        <v>2380</v>
      </c>
      <c r="H708" t="s">
        <v>2379</v>
      </c>
      <c r="I708">
        <v>1</v>
      </c>
      <c r="J708" t="s">
        <v>2381</v>
      </c>
    </row>
    <row r="709" spans="1:10" x14ac:dyDescent="0.3">
      <c r="A709" t="s">
        <v>1662</v>
      </c>
      <c r="B709">
        <v>39.369999999999997</v>
      </c>
      <c r="C709" t="str" cm="1">
        <f t="array" ref="C709">_xlfn.IFS(medical_exam[[#This Row],[BMI]]&lt;18.5, "Underweight ", medical_exam[[#This Row],[BMI]]&lt;24.9, "Normal Weight", medical_exam[[#This Row],[BMI]]&lt;29.9, "Overweight ", TRUE, "Obesity")</f>
        <v>Obesity</v>
      </c>
      <c r="D709">
        <v>5.91</v>
      </c>
      <c r="E709" t="str" cm="1">
        <f t="array" ref="E709">_xlfn.IFS(medical_exam[[#This Row],[HBA1C]]&lt;5.7, "Normal", medical_exam[[#This Row],[HBA1C]]&lt;6.4, "Prediabetes ", TRUE, "Diabetes")</f>
        <v xml:space="preserve">Prediabetes </v>
      </c>
      <c r="F709" s="6" t="s">
        <v>2379</v>
      </c>
      <c r="G709" t="s">
        <v>2379</v>
      </c>
      <c r="H709" t="s">
        <v>2379</v>
      </c>
      <c r="I709">
        <v>2</v>
      </c>
      <c r="J709" t="s">
        <v>2379</v>
      </c>
    </row>
    <row r="710" spans="1:10" x14ac:dyDescent="0.3">
      <c r="A710" t="s">
        <v>1661</v>
      </c>
      <c r="B710">
        <v>40.880000000000003</v>
      </c>
      <c r="C710" t="str" cm="1">
        <f t="array" ref="C710">_xlfn.IFS(medical_exam[[#This Row],[BMI]]&lt;18.5, "Underweight ", medical_exam[[#This Row],[BMI]]&lt;24.9, "Normal Weight", medical_exam[[#This Row],[BMI]]&lt;29.9, "Overweight ", TRUE, "Obesity")</f>
        <v>Obesity</v>
      </c>
      <c r="D710">
        <v>7.65</v>
      </c>
      <c r="E710" t="str" cm="1">
        <f t="array" ref="E710">_xlfn.IFS(medical_exam[[#This Row],[HBA1C]]&lt;5.7, "Normal", medical_exam[[#This Row],[HBA1C]]&lt;6.4, "Prediabetes ", TRUE, "Diabetes")</f>
        <v>Diabetes</v>
      </c>
      <c r="F710" s="6" t="s">
        <v>2379</v>
      </c>
      <c r="G710" t="s">
        <v>2379</v>
      </c>
      <c r="H710" t="s">
        <v>2379</v>
      </c>
      <c r="I710">
        <v>0</v>
      </c>
      <c r="J710" t="s">
        <v>2379</v>
      </c>
    </row>
    <row r="711" spans="1:10" x14ac:dyDescent="0.3">
      <c r="A711" t="s">
        <v>1660</v>
      </c>
      <c r="B711">
        <v>26.22</v>
      </c>
      <c r="C711" t="str" cm="1">
        <f t="array" ref="C711">_xlfn.IFS(medical_exam[[#This Row],[BMI]]&lt;18.5, "Underweight ", medical_exam[[#This Row],[BMI]]&lt;24.9, "Normal Weight", medical_exam[[#This Row],[BMI]]&lt;29.9, "Overweight ", TRUE, "Obesity")</f>
        <v xml:space="preserve">Overweight </v>
      </c>
      <c r="D711">
        <v>5.37</v>
      </c>
      <c r="E711" t="str" cm="1">
        <f t="array" ref="E711">_xlfn.IFS(medical_exam[[#This Row],[HBA1C]]&lt;5.7, "Normal", medical_exam[[#This Row],[HBA1C]]&lt;6.4, "Prediabetes ", TRUE, "Diabetes")</f>
        <v>Normal</v>
      </c>
      <c r="F711" s="6" t="s">
        <v>2381</v>
      </c>
      <c r="G711" t="s">
        <v>2379</v>
      </c>
      <c r="H711" t="s">
        <v>2379</v>
      </c>
      <c r="I711">
        <v>2</v>
      </c>
      <c r="J711" t="s">
        <v>2379</v>
      </c>
    </row>
    <row r="712" spans="1:10" x14ac:dyDescent="0.3">
      <c r="A712" t="s">
        <v>1659</v>
      </c>
      <c r="B712">
        <v>25.08</v>
      </c>
      <c r="C712" t="str" cm="1">
        <f t="array" ref="C712">_xlfn.IFS(medical_exam[[#This Row],[BMI]]&lt;18.5, "Underweight ", medical_exam[[#This Row],[BMI]]&lt;24.9, "Normal Weight", medical_exam[[#This Row],[BMI]]&lt;29.9, "Overweight ", TRUE, "Obesity")</f>
        <v xml:space="preserve">Overweight </v>
      </c>
      <c r="D712">
        <v>5.75</v>
      </c>
      <c r="E712" t="str" cm="1">
        <f t="array" ref="E712">_xlfn.IFS(medical_exam[[#This Row],[HBA1C]]&lt;5.7, "Normal", medical_exam[[#This Row],[HBA1C]]&lt;6.4, "Prediabetes ", TRUE, "Diabetes")</f>
        <v xml:space="preserve">Prediabetes </v>
      </c>
      <c r="F712" s="6" t="s">
        <v>2381</v>
      </c>
      <c r="G712" t="s">
        <v>2379</v>
      </c>
      <c r="H712" t="s">
        <v>2379</v>
      </c>
      <c r="I712">
        <v>2</v>
      </c>
      <c r="J712" t="s">
        <v>2379</v>
      </c>
    </row>
    <row r="713" spans="1:10" x14ac:dyDescent="0.3">
      <c r="A713" t="s">
        <v>1658</v>
      </c>
      <c r="B713">
        <v>39.1</v>
      </c>
      <c r="C713" t="str" cm="1">
        <f t="array" ref="C713">_xlfn.IFS(medical_exam[[#This Row],[BMI]]&lt;18.5, "Underweight ", medical_exam[[#This Row],[BMI]]&lt;24.9, "Normal Weight", medical_exam[[#This Row],[BMI]]&lt;29.9, "Overweight ", TRUE, "Obesity")</f>
        <v>Obesity</v>
      </c>
      <c r="D713">
        <v>6.79</v>
      </c>
      <c r="E713" t="str" cm="1">
        <f t="array" ref="E713">_xlfn.IFS(medical_exam[[#This Row],[HBA1C]]&lt;5.7, "Normal", medical_exam[[#This Row],[HBA1C]]&lt;6.4, "Prediabetes ", TRUE, "Diabetes")</f>
        <v>Diabetes</v>
      </c>
      <c r="F713" s="6" t="s">
        <v>2381</v>
      </c>
      <c r="G713" t="s">
        <v>2379</v>
      </c>
      <c r="H713" t="s">
        <v>2379</v>
      </c>
      <c r="I713">
        <v>2</v>
      </c>
      <c r="J713" t="s">
        <v>2379</v>
      </c>
    </row>
    <row r="714" spans="1:10" x14ac:dyDescent="0.3">
      <c r="A714" t="s">
        <v>1657</v>
      </c>
      <c r="B714">
        <v>37.905000000000001</v>
      </c>
      <c r="C714" t="str" cm="1">
        <f t="array" ref="C714">_xlfn.IFS(medical_exam[[#This Row],[BMI]]&lt;18.5, "Underweight ", medical_exam[[#This Row],[BMI]]&lt;24.9, "Normal Weight", medical_exam[[#This Row],[BMI]]&lt;29.9, "Overweight ", TRUE, "Obesity")</f>
        <v>Obesity</v>
      </c>
      <c r="D714">
        <v>7.03</v>
      </c>
      <c r="E714" t="str" cm="1">
        <f t="array" ref="E714">_xlfn.IFS(medical_exam[[#This Row],[HBA1C]]&lt;5.7, "Normal", medical_exam[[#This Row],[HBA1C]]&lt;6.4, "Prediabetes ", TRUE, "Diabetes")</f>
        <v>Diabetes</v>
      </c>
      <c r="F714" s="6" t="s">
        <v>2379</v>
      </c>
      <c r="G714" t="s">
        <v>2379</v>
      </c>
      <c r="H714" t="s">
        <v>2379</v>
      </c>
      <c r="I714">
        <v>3</v>
      </c>
      <c r="J714" t="s">
        <v>2379</v>
      </c>
    </row>
    <row r="715" spans="1:10" x14ac:dyDescent="0.3">
      <c r="A715" t="s">
        <v>1656</v>
      </c>
      <c r="B715">
        <v>43.35</v>
      </c>
      <c r="C715" t="str" cm="1">
        <f t="array" ref="C715">_xlfn.IFS(medical_exam[[#This Row],[BMI]]&lt;18.5, "Underweight ", medical_exam[[#This Row],[BMI]]&lt;24.9, "Normal Weight", medical_exam[[#This Row],[BMI]]&lt;29.9, "Overweight ", TRUE, "Obesity")</f>
        <v>Obesity</v>
      </c>
      <c r="D715">
        <v>5.41</v>
      </c>
      <c r="E715" t="str" cm="1">
        <f t="array" ref="E715">_xlfn.IFS(medical_exam[[#This Row],[HBA1C]]&lt;5.7, "Normal", medical_exam[[#This Row],[HBA1C]]&lt;6.4, "Prediabetes ", TRUE, "Diabetes")</f>
        <v>Normal</v>
      </c>
      <c r="F715" s="6" t="s">
        <v>2381</v>
      </c>
      <c r="G715" t="s">
        <v>2379</v>
      </c>
      <c r="H715" t="s">
        <v>2381</v>
      </c>
      <c r="I715">
        <v>1</v>
      </c>
      <c r="J715" t="s">
        <v>2379</v>
      </c>
    </row>
    <row r="716" spans="1:10" x14ac:dyDescent="0.3">
      <c r="A716" t="s">
        <v>1655</v>
      </c>
      <c r="B716">
        <v>36.15</v>
      </c>
      <c r="C716" t="str" cm="1">
        <f t="array" ref="C716">_xlfn.IFS(medical_exam[[#This Row],[BMI]]&lt;18.5, "Underweight ", medical_exam[[#This Row],[BMI]]&lt;24.9, "Normal Weight", medical_exam[[#This Row],[BMI]]&lt;29.9, "Overweight ", TRUE, "Obesity")</f>
        <v>Obesity</v>
      </c>
      <c r="D716">
        <v>8.0500000000000007</v>
      </c>
      <c r="E716" t="str" cm="1">
        <f t="array" ref="E716">_xlfn.IFS(medical_exam[[#This Row],[HBA1C]]&lt;5.7, "Normal", medical_exam[[#This Row],[HBA1C]]&lt;6.4, "Prediabetes ", TRUE, "Diabetes")</f>
        <v>Diabetes</v>
      </c>
      <c r="F716" s="6" t="s">
        <v>2379</v>
      </c>
      <c r="G716" t="s">
        <v>2379</v>
      </c>
      <c r="H716" t="s">
        <v>2379</v>
      </c>
      <c r="I716">
        <v>0</v>
      </c>
      <c r="J716" t="s">
        <v>2379</v>
      </c>
    </row>
    <row r="717" spans="1:10" x14ac:dyDescent="0.3">
      <c r="A717" t="s">
        <v>1654</v>
      </c>
      <c r="B717">
        <v>44.98</v>
      </c>
      <c r="C717" t="str" cm="1">
        <f t="array" ref="C717">_xlfn.IFS(medical_exam[[#This Row],[BMI]]&lt;18.5, "Underweight ", medical_exam[[#This Row],[BMI]]&lt;24.9, "Normal Weight", medical_exam[[#This Row],[BMI]]&lt;29.9, "Overweight ", TRUE, "Obesity")</f>
        <v>Obesity</v>
      </c>
      <c r="D717">
        <v>5.94</v>
      </c>
      <c r="E717" t="str" cm="1">
        <f t="array" ref="E717">_xlfn.IFS(medical_exam[[#This Row],[HBA1C]]&lt;5.7, "Normal", medical_exam[[#This Row],[HBA1C]]&lt;6.4, "Prediabetes ", TRUE, "Diabetes")</f>
        <v xml:space="preserve">Prediabetes </v>
      </c>
      <c r="F717" s="6" t="s">
        <v>2379</v>
      </c>
      <c r="G717" t="s">
        <v>2379</v>
      </c>
      <c r="H717" t="s">
        <v>2379</v>
      </c>
      <c r="I717">
        <v>1</v>
      </c>
      <c r="J717" t="s">
        <v>2379</v>
      </c>
    </row>
    <row r="718" spans="1:10" x14ac:dyDescent="0.3">
      <c r="A718" t="s">
        <v>1653</v>
      </c>
      <c r="B718">
        <v>38.28</v>
      </c>
      <c r="C718" t="str" cm="1">
        <f t="array" ref="C718">_xlfn.IFS(medical_exam[[#This Row],[BMI]]&lt;18.5, "Underweight ", medical_exam[[#This Row],[BMI]]&lt;24.9, "Normal Weight", medical_exam[[#This Row],[BMI]]&lt;29.9, "Overweight ", TRUE, "Obesity")</f>
        <v>Obesity</v>
      </c>
      <c r="D718">
        <v>5.51</v>
      </c>
      <c r="E718" t="str" cm="1">
        <f t="array" ref="E718">_xlfn.IFS(medical_exam[[#This Row],[HBA1C]]&lt;5.7, "Normal", medical_exam[[#This Row],[HBA1C]]&lt;6.4, "Prediabetes ", TRUE, "Diabetes")</f>
        <v>Normal</v>
      </c>
      <c r="F718" s="6" t="s">
        <v>2379</v>
      </c>
      <c r="G718" t="s">
        <v>2380</v>
      </c>
      <c r="H718" t="s">
        <v>2379</v>
      </c>
      <c r="I718">
        <v>1</v>
      </c>
      <c r="J718" t="s">
        <v>2379</v>
      </c>
    </row>
    <row r="719" spans="1:10" x14ac:dyDescent="0.3">
      <c r="A719" t="s">
        <v>1652</v>
      </c>
      <c r="B719">
        <v>32.299999999999997</v>
      </c>
      <c r="C719" t="str" cm="1">
        <f t="array" ref="C719">_xlfn.IFS(medical_exam[[#This Row],[BMI]]&lt;18.5, "Underweight ", medical_exam[[#This Row],[BMI]]&lt;24.9, "Normal Weight", medical_exam[[#This Row],[BMI]]&lt;29.9, "Overweight ", TRUE, "Obesity")</f>
        <v>Obesity</v>
      </c>
      <c r="D719">
        <v>6.55</v>
      </c>
      <c r="E719" t="str" cm="1">
        <f t="array" ref="E719">_xlfn.IFS(medical_exam[[#This Row],[HBA1C]]&lt;5.7, "Normal", medical_exam[[#This Row],[HBA1C]]&lt;6.4, "Prediabetes ", TRUE, "Diabetes")</f>
        <v>Diabetes</v>
      </c>
      <c r="F719" s="6" t="s">
        <v>2381</v>
      </c>
      <c r="G719" t="s">
        <v>2379</v>
      </c>
      <c r="H719" t="s">
        <v>2379</v>
      </c>
      <c r="I719">
        <v>2</v>
      </c>
      <c r="J719" t="s">
        <v>2379</v>
      </c>
    </row>
    <row r="720" spans="1:10" x14ac:dyDescent="0.3">
      <c r="A720" t="s">
        <v>1651</v>
      </c>
      <c r="B720">
        <v>39.51</v>
      </c>
      <c r="C720" t="str" cm="1">
        <f t="array" ref="C720">_xlfn.IFS(medical_exam[[#This Row],[BMI]]&lt;18.5, "Underweight ", medical_exam[[#This Row],[BMI]]&lt;24.9, "Normal Weight", medical_exam[[#This Row],[BMI]]&lt;29.9, "Overweight ", TRUE, "Obesity")</f>
        <v>Obesity</v>
      </c>
      <c r="D720">
        <v>5.79</v>
      </c>
      <c r="E720" t="str" cm="1">
        <f t="array" ref="E720">_xlfn.IFS(medical_exam[[#This Row],[HBA1C]]&lt;5.7, "Normal", medical_exam[[#This Row],[HBA1C]]&lt;6.4, "Prediabetes ", TRUE, "Diabetes")</f>
        <v xml:space="preserve">Prediabetes </v>
      </c>
      <c r="F720" s="6" t="s">
        <v>2381</v>
      </c>
      <c r="G720" t="s">
        <v>2379</v>
      </c>
      <c r="H720" t="s">
        <v>2379</v>
      </c>
      <c r="I720">
        <v>0</v>
      </c>
      <c r="J720" t="s">
        <v>2379</v>
      </c>
    </row>
    <row r="721" spans="1:10" x14ac:dyDescent="0.3">
      <c r="A721" t="s">
        <v>1650</v>
      </c>
      <c r="B721">
        <v>50.46</v>
      </c>
      <c r="C721" t="str" cm="1">
        <f t="array" ref="C721">_xlfn.IFS(medical_exam[[#This Row],[BMI]]&lt;18.5, "Underweight ", medical_exam[[#This Row],[BMI]]&lt;24.9, "Normal Weight", medical_exam[[#This Row],[BMI]]&lt;29.9, "Overweight ", TRUE, "Obesity")</f>
        <v>Obesity</v>
      </c>
      <c r="D721">
        <v>4.5599999999999996</v>
      </c>
      <c r="E721" t="str" cm="1">
        <f t="array" ref="E721">_xlfn.IFS(medical_exam[[#This Row],[HBA1C]]&lt;5.7, "Normal", medical_exam[[#This Row],[HBA1C]]&lt;6.4, "Prediabetes ", TRUE, "Diabetes")</f>
        <v>Normal</v>
      </c>
      <c r="F721" s="6" t="s">
        <v>2379</v>
      </c>
      <c r="G721" t="s">
        <v>2379</v>
      </c>
      <c r="H721" t="s">
        <v>2379</v>
      </c>
      <c r="I721">
        <v>0</v>
      </c>
      <c r="J721" t="s">
        <v>2379</v>
      </c>
    </row>
    <row r="722" spans="1:10" x14ac:dyDescent="0.3">
      <c r="A722" t="s">
        <v>1649</v>
      </c>
      <c r="B722">
        <v>31.73</v>
      </c>
      <c r="C722" t="str" cm="1">
        <f t="array" ref="C722">_xlfn.IFS(medical_exam[[#This Row],[BMI]]&lt;18.5, "Underweight ", medical_exam[[#This Row],[BMI]]&lt;24.9, "Normal Weight", medical_exam[[#This Row],[BMI]]&lt;29.9, "Overweight ", TRUE, "Obesity")</f>
        <v>Obesity</v>
      </c>
      <c r="D722">
        <v>7</v>
      </c>
      <c r="E722" t="str" cm="1">
        <f t="array" ref="E722">_xlfn.IFS(medical_exam[[#This Row],[HBA1C]]&lt;5.7, "Normal", medical_exam[[#This Row],[HBA1C]]&lt;6.4, "Prediabetes ", TRUE, "Diabetes")</f>
        <v>Diabetes</v>
      </c>
      <c r="F722" s="6" t="s">
        <v>2379</v>
      </c>
      <c r="G722" t="s">
        <v>2379</v>
      </c>
      <c r="H722" t="s">
        <v>2379</v>
      </c>
      <c r="I722">
        <v>0</v>
      </c>
      <c r="J722" t="s">
        <v>2379</v>
      </c>
    </row>
    <row r="723" spans="1:10" x14ac:dyDescent="0.3">
      <c r="A723" t="s">
        <v>1648</v>
      </c>
      <c r="B723">
        <v>32.1</v>
      </c>
      <c r="C723" t="str" cm="1">
        <f t="array" ref="C723">_xlfn.IFS(medical_exam[[#This Row],[BMI]]&lt;18.5, "Underweight ", medical_exam[[#This Row],[BMI]]&lt;24.9, "Normal Weight", medical_exam[[#This Row],[BMI]]&lt;29.9, "Overweight ", TRUE, "Obesity")</f>
        <v>Obesity</v>
      </c>
      <c r="D723">
        <v>6.57</v>
      </c>
      <c r="E723" t="str" cm="1">
        <f t="array" ref="E723">_xlfn.IFS(medical_exam[[#This Row],[HBA1C]]&lt;5.7, "Normal", medical_exam[[#This Row],[HBA1C]]&lt;6.4, "Prediabetes ", TRUE, "Diabetes")</f>
        <v>Diabetes</v>
      </c>
      <c r="F723" s="6" t="s">
        <v>2381</v>
      </c>
      <c r="G723" t="s">
        <v>2379</v>
      </c>
      <c r="H723" t="s">
        <v>2381</v>
      </c>
      <c r="I723">
        <v>1</v>
      </c>
      <c r="J723" t="s">
        <v>2379</v>
      </c>
    </row>
    <row r="724" spans="1:10" x14ac:dyDescent="0.3">
      <c r="A724" t="s">
        <v>1647</v>
      </c>
      <c r="B724">
        <v>27.83</v>
      </c>
      <c r="C724" t="str" cm="1">
        <f t="array" ref="C724">_xlfn.IFS(medical_exam[[#This Row],[BMI]]&lt;18.5, "Underweight ", medical_exam[[#This Row],[BMI]]&lt;24.9, "Normal Weight", medical_exam[[#This Row],[BMI]]&lt;29.9, "Overweight ", TRUE, "Obesity")</f>
        <v xml:space="preserve">Overweight </v>
      </c>
      <c r="D724">
        <v>11.61</v>
      </c>
      <c r="E724" t="str" cm="1">
        <f t="array" ref="E724">_xlfn.IFS(medical_exam[[#This Row],[HBA1C]]&lt;5.7, "Normal", medical_exam[[#This Row],[HBA1C]]&lt;6.4, "Prediabetes ", TRUE, "Diabetes")</f>
        <v>Diabetes</v>
      </c>
      <c r="F724" s="6" t="s">
        <v>2381</v>
      </c>
      <c r="G724" t="s">
        <v>2379</v>
      </c>
      <c r="H724" t="s">
        <v>2381</v>
      </c>
      <c r="I724">
        <v>1</v>
      </c>
      <c r="J724" t="s">
        <v>2379</v>
      </c>
    </row>
    <row r="725" spans="1:10" x14ac:dyDescent="0.3">
      <c r="A725" t="s">
        <v>1646</v>
      </c>
      <c r="B725">
        <v>27.72</v>
      </c>
      <c r="C725" t="str" cm="1">
        <f t="array" ref="C725">_xlfn.IFS(medical_exam[[#This Row],[BMI]]&lt;18.5, "Underweight ", medical_exam[[#This Row],[BMI]]&lt;24.9, "Normal Weight", medical_exam[[#This Row],[BMI]]&lt;29.9, "Overweight ", TRUE, "Obesity")</f>
        <v xml:space="preserve">Overweight </v>
      </c>
      <c r="D725">
        <v>8.16</v>
      </c>
      <c r="E725" t="str" cm="1">
        <f t="array" ref="E725">_xlfn.IFS(medical_exam[[#This Row],[HBA1C]]&lt;5.7, "Normal", medical_exam[[#This Row],[HBA1C]]&lt;6.4, "Prediabetes ", TRUE, "Diabetes")</f>
        <v>Diabetes</v>
      </c>
      <c r="F725" s="6" t="s">
        <v>2381</v>
      </c>
      <c r="G725" t="s">
        <v>2379</v>
      </c>
      <c r="H725" t="s">
        <v>2381</v>
      </c>
      <c r="I725">
        <v>1</v>
      </c>
      <c r="J725" t="s">
        <v>2379</v>
      </c>
    </row>
    <row r="726" spans="1:10" x14ac:dyDescent="0.3">
      <c r="A726" t="s">
        <v>1645</v>
      </c>
      <c r="B726">
        <v>36.765000000000001</v>
      </c>
      <c r="C726" t="str" cm="1">
        <f t="array" ref="C726">_xlfn.IFS(medical_exam[[#This Row],[BMI]]&lt;18.5, "Underweight ", medical_exam[[#This Row],[BMI]]&lt;24.9, "Normal Weight", medical_exam[[#This Row],[BMI]]&lt;29.9, "Overweight ", TRUE, "Obesity")</f>
        <v>Obesity</v>
      </c>
      <c r="D726">
        <v>4.4800000000000004</v>
      </c>
      <c r="E726" t="str" cm="1">
        <f t="array" ref="E726">_xlfn.IFS(medical_exam[[#This Row],[HBA1C]]&lt;5.7, "Normal", medical_exam[[#This Row],[HBA1C]]&lt;6.4, "Prediabetes ", TRUE, "Diabetes")</f>
        <v>Normal</v>
      </c>
      <c r="F726" s="6" t="s">
        <v>2381</v>
      </c>
      <c r="G726" t="s">
        <v>2379</v>
      </c>
      <c r="H726" t="s">
        <v>2379</v>
      </c>
      <c r="I726">
        <v>2</v>
      </c>
      <c r="J726" t="s">
        <v>2379</v>
      </c>
    </row>
    <row r="727" spans="1:10" x14ac:dyDescent="0.3">
      <c r="A727" t="s">
        <v>1644</v>
      </c>
      <c r="B727">
        <v>48.36</v>
      </c>
      <c r="C727" t="str" cm="1">
        <f t="array" ref="C727">_xlfn.IFS(medical_exam[[#This Row],[BMI]]&lt;18.5, "Underweight ", medical_exam[[#This Row],[BMI]]&lt;24.9, "Normal Weight", medical_exam[[#This Row],[BMI]]&lt;29.9, "Overweight ", TRUE, "Obesity")</f>
        <v>Obesity</v>
      </c>
      <c r="D727">
        <v>4.08</v>
      </c>
      <c r="E727" t="str" cm="1">
        <f t="array" ref="E727">_xlfn.IFS(medical_exam[[#This Row],[HBA1C]]&lt;5.7, "Normal", medical_exam[[#This Row],[HBA1C]]&lt;6.4, "Prediabetes ", TRUE, "Diabetes")</f>
        <v>Normal</v>
      </c>
      <c r="F727" s="6" t="s">
        <v>2379</v>
      </c>
      <c r="G727" t="s">
        <v>2379</v>
      </c>
      <c r="H727" t="s">
        <v>2379</v>
      </c>
      <c r="I727">
        <v>0</v>
      </c>
      <c r="J727" t="s">
        <v>2379</v>
      </c>
    </row>
    <row r="728" spans="1:10" x14ac:dyDescent="0.3">
      <c r="A728" t="s">
        <v>1643</v>
      </c>
      <c r="B728">
        <v>31.445</v>
      </c>
      <c r="C728" t="str" cm="1">
        <f t="array" ref="C728">_xlfn.IFS(medical_exam[[#This Row],[BMI]]&lt;18.5, "Underweight ", medical_exam[[#This Row],[BMI]]&lt;24.9, "Normal Weight", medical_exam[[#This Row],[BMI]]&lt;29.9, "Overweight ", TRUE, "Obesity")</f>
        <v>Obesity</v>
      </c>
      <c r="D728">
        <v>4.4000000000000004</v>
      </c>
      <c r="E728" t="str" cm="1">
        <f t="array" ref="E728">_xlfn.IFS(medical_exam[[#This Row],[HBA1C]]&lt;5.7, "Normal", medical_exam[[#This Row],[HBA1C]]&lt;6.4, "Prediabetes ", TRUE, "Diabetes")</f>
        <v>Normal</v>
      </c>
      <c r="F728" s="6" t="s">
        <v>2381</v>
      </c>
      <c r="G728" t="s">
        <v>2379</v>
      </c>
      <c r="H728" t="s">
        <v>2379</v>
      </c>
      <c r="I728">
        <v>2</v>
      </c>
      <c r="J728" t="s">
        <v>2379</v>
      </c>
    </row>
    <row r="729" spans="1:10" x14ac:dyDescent="0.3">
      <c r="A729" t="s">
        <v>1642</v>
      </c>
      <c r="B729">
        <v>27.55</v>
      </c>
      <c r="C729" t="str" cm="1">
        <f t="array" ref="C729">_xlfn.IFS(medical_exam[[#This Row],[BMI]]&lt;18.5, "Underweight ", medical_exam[[#This Row],[BMI]]&lt;24.9, "Normal Weight", medical_exam[[#This Row],[BMI]]&lt;29.9, "Overweight ", TRUE, "Obesity")</f>
        <v xml:space="preserve">Overweight </v>
      </c>
      <c r="D729">
        <v>9.02</v>
      </c>
      <c r="E729" t="str" cm="1">
        <f t="array" ref="E729">_xlfn.IFS(medical_exam[[#This Row],[HBA1C]]&lt;5.7, "Normal", medical_exam[[#This Row],[HBA1C]]&lt;6.4, "Prediabetes ", TRUE, "Diabetes")</f>
        <v>Diabetes</v>
      </c>
      <c r="F729" s="6" t="s">
        <v>2379</v>
      </c>
      <c r="G729" t="s">
        <v>2379</v>
      </c>
      <c r="H729" t="s">
        <v>2379</v>
      </c>
      <c r="I729">
        <v>0</v>
      </c>
      <c r="J729" t="s">
        <v>2379</v>
      </c>
    </row>
    <row r="730" spans="1:10" x14ac:dyDescent="0.3">
      <c r="A730" t="s">
        <v>1641</v>
      </c>
      <c r="B730">
        <v>33.11</v>
      </c>
      <c r="C730" t="str" cm="1">
        <f t="array" ref="C730">_xlfn.IFS(medical_exam[[#This Row],[BMI]]&lt;18.5, "Underweight ", medical_exam[[#This Row],[BMI]]&lt;24.9, "Normal Weight", medical_exam[[#This Row],[BMI]]&lt;29.9, "Overweight ", TRUE, "Obesity")</f>
        <v>Obesity</v>
      </c>
      <c r="D730">
        <v>8.06</v>
      </c>
      <c r="E730" t="str" cm="1">
        <f t="array" ref="E730">_xlfn.IFS(medical_exam[[#This Row],[HBA1C]]&lt;5.7, "Normal", medical_exam[[#This Row],[HBA1C]]&lt;6.4, "Prediabetes ", TRUE, "Diabetes")</f>
        <v>Diabetes</v>
      </c>
      <c r="F730" s="6" t="s">
        <v>2379</v>
      </c>
      <c r="G730" t="s">
        <v>2379</v>
      </c>
      <c r="H730" t="s">
        <v>2379</v>
      </c>
      <c r="I730">
        <v>0</v>
      </c>
      <c r="J730" t="s">
        <v>2379</v>
      </c>
    </row>
    <row r="731" spans="1:10" x14ac:dyDescent="0.3">
      <c r="A731" t="s">
        <v>1640</v>
      </c>
      <c r="B731">
        <v>36.85</v>
      </c>
      <c r="C731" t="str" cm="1">
        <f t="array" ref="C731">_xlfn.IFS(medical_exam[[#This Row],[BMI]]&lt;18.5, "Underweight ", medical_exam[[#This Row],[BMI]]&lt;24.9, "Normal Weight", medical_exam[[#This Row],[BMI]]&lt;29.9, "Overweight ", TRUE, "Obesity")</f>
        <v>Obesity</v>
      </c>
      <c r="D731">
        <v>6.21</v>
      </c>
      <c r="E731" t="str" cm="1">
        <f t="array" ref="E731">_xlfn.IFS(medical_exam[[#This Row],[HBA1C]]&lt;5.7, "Normal", medical_exam[[#This Row],[HBA1C]]&lt;6.4, "Prediabetes ", TRUE, "Diabetes")</f>
        <v xml:space="preserve">Prediabetes </v>
      </c>
      <c r="F731" s="6" t="s">
        <v>2381</v>
      </c>
      <c r="G731" t="s">
        <v>2379</v>
      </c>
      <c r="H731" t="s">
        <v>2379</v>
      </c>
      <c r="I731">
        <v>2</v>
      </c>
      <c r="J731" t="s">
        <v>2379</v>
      </c>
    </row>
    <row r="732" spans="1:10" x14ac:dyDescent="0.3">
      <c r="A732" t="s">
        <v>1639</v>
      </c>
      <c r="B732">
        <v>36.299999999999997</v>
      </c>
      <c r="C732" t="str" cm="1">
        <f t="array" ref="C732">_xlfn.IFS(medical_exam[[#This Row],[BMI]]&lt;18.5, "Underweight ", medical_exam[[#This Row],[BMI]]&lt;24.9, "Normal Weight", medical_exam[[#This Row],[BMI]]&lt;29.9, "Overweight ", TRUE, "Obesity")</f>
        <v>Obesity</v>
      </c>
      <c r="D732">
        <v>5.79</v>
      </c>
      <c r="E732" t="str" cm="1">
        <f t="array" ref="E732">_xlfn.IFS(medical_exam[[#This Row],[HBA1C]]&lt;5.7, "Normal", medical_exam[[#This Row],[HBA1C]]&lt;6.4, "Prediabetes ", TRUE, "Diabetes")</f>
        <v xml:space="preserve">Prediabetes </v>
      </c>
      <c r="F732" s="6" t="s">
        <v>2381</v>
      </c>
      <c r="G732" t="s">
        <v>2379</v>
      </c>
      <c r="H732" t="s">
        <v>2379</v>
      </c>
      <c r="I732">
        <v>2</v>
      </c>
      <c r="J732" t="s">
        <v>2379</v>
      </c>
    </row>
    <row r="733" spans="1:10" x14ac:dyDescent="0.3">
      <c r="A733" t="s">
        <v>1638</v>
      </c>
      <c r="B733">
        <v>45.34</v>
      </c>
      <c r="C733" t="str" cm="1">
        <f t="array" ref="C733">_xlfn.IFS(medical_exam[[#This Row],[BMI]]&lt;18.5, "Underweight ", medical_exam[[#This Row],[BMI]]&lt;24.9, "Normal Weight", medical_exam[[#This Row],[BMI]]&lt;29.9, "Overweight ", TRUE, "Obesity")</f>
        <v>Obesity</v>
      </c>
      <c r="D733">
        <v>5.69</v>
      </c>
      <c r="E733" t="str" cm="1">
        <f t="array" ref="E733">_xlfn.IFS(medical_exam[[#This Row],[HBA1C]]&lt;5.7, "Normal", medical_exam[[#This Row],[HBA1C]]&lt;6.4, "Prediabetes ", TRUE, "Diabetes")</f>
        <v>Normal</v>
      </c>
      <c r="F733" s="6" t="s">
        <v>2381</v>
      </c>
      <c r="G733" t="s">
        <v>2379</v>
      </c>
      <c r="H733" t="s">
        <v>2379</v>
      </c>
      <c r="I733">
        <v>0</v>
      </c>
      <c r="J733" t="s">
        <v>2379</v>
      </c>
    </row>
    <row r="734" spans="1:10" x14ac:dyDescent="0.3">
      <c r="A734" t="s">
        <v>1637</v>
      </c>
      <c r="B734">
        <v>31.8</v>
      </c>
      <c r="C734" t="str" cm="1">
        <f t="array" ref="C734">_xlfn.IFS(medical_exam[[#This Row],[BMI]]&lt;18.5, "Underweight ", medical_exam[[#This Row],[BMI]]&lt;24.9, "Normal Weight", medical_exam[[#This Row],[BMI]]&lt;29.9, "Overweight ", TRUE, "Obesity")</f>
        <v>Obesity</v>
      </c>
      <c r="D734">
        <v>5.36</v>
      </c>
      <c r="E734" t="str" cm="1">
        <f t="array" ref="E734">_xlfn.IFS(medical_exam[[#This Row],[HBA1C]]&lt;5.7, "Normal", medical_exam[[#This Row],[HBA1C]]&lt;6.4, "Prediabetes ", TRUE, "Diabetes")</f>
        <v>Normal</v>
      </c>
      <c r="F734" s="6" t="s">
        <v>2381</v>
      </c>
      <c r="G734" t="s">
        <v>2379</v>
      </c>
      <c r="H734" t="s">
        <v>2379</v>
      </c>
      <c r="I734">
        <v>2</v>
      </c>
      <c r="J734" t="s">
        <v>2379</v>
      </c>
    </row>
    <row r="735" spans="1:10" x14ac:dyDescent="0.3">
      <c r="A735" t="s">
        <v>1636</v>
      </c>
      <c r="B735">
        <v>41.02</v>
      </c>
      <c r="C735" t="str" cm="1">
        <f t="array" ref="C735">_xlfn.IFS(medical_exam[[#This Row],[BMI]]&lt;18.5, "Underweight ", medical_exam[[#This Row],[BMI]]&lt;24.9, "Normal Weight", medical_exam[[#This Row],[BMI]]&lt;29.9, "Overweight ", TRUE, "Obesity")</f>
        <v>Obesity</v>
      </c>
      <c r="D735">
        <v>11.37</v>
      </c>
      <c r="E735" t="str" cm="1">
        <f t="array" ref="E735">_xlfn.IFS(medical_exam[[#This Row],[HBA1C]]&lt;5.7, "Normal", medical_exam[[#This Row],[HBA1C]]&lt;6.4, "Prediabetes ", TRUE, "Diabetes")</f>
        <v>Diabetes</v>
      </c>
      <c r="F735" s="6" t="s">
        <v>2379</v>
      </c>
      <c r="G735" t="s">
        <v>2379</v>
      </c>
      <c r="H735" t="s">
        <v>2379</v>
      </c>
      <c r="I735">
        <v>0</v>
      </c>
      <c r="J735" t="s">
        <v>2379</v>
      </c>
    </row>
    <row r="736" spans="1:10" x14ac:dyDescent="0.3">
      <c r="A736" t="s">
        <v>1635</v>
      </c>
      <c r="B736">
        <v>32.68</v>
      </c>
      <c r="C736" t="str" cm="1">
        <f t="array" ref="C736">_xlfn.IFS(medical_exam[[#This Row],[BMI]]&lt;18.5, "Underweight ", medical_exam[[#This Row],[BMI]]&lt;24.9, "Normal Weight", medical_exam[[#This Row],[BMI]]&lt;29.9, "Overweight ", TRUE, "Obesity")</f>
        <v>Obesity</v>
      </c>
      <c r="D736">
        <v>11.87</v>
      </c>
      <c r="E736" t="str" cm="1">
        <f t="array" ref="E736">_xlfn.IFS(medical_exam[[#This Row],[HBA1C]]&lt;5.7, "Normal", medical_exam[[#This Row],[HBA1C]]&lt;6.4, "Prediabetes ", TRUE, "Diabetes")</f>
        <v>Diabetes</v>
      </c>
      <c r="F736" s="6" t="s">
        <v>2379</v>
      </c>
      <c r="G736" t="s">
        <v>2379</v>
      </c>
      <c r="H736" t="s">
        <v>2379</v>
      </c>
      <c r="I736">
        <v>0</v>
      </c>
      <c r="J736" t="s">
        <v>2379</v>
      </c>
    </row>
    <row r="737" spans="1:10" x14ac:dyDescent="0.3">
      <c r="A737" t="s">
        <v>1634</v>
      </c>
      <c r="B737">
        <v>21.7</v>
      </c>
      <c r="C737" t="str" cm="1">
        <f t="array" ref="C737">_xlfn.IFS(medical_exam[[#This Row],[BMI]]&lt;18.5, "Underweight ", medical_exam[[#This Row],[BMI]]&lt;24.9, "Normal Weight", medical_exam[[#This Row],[BMI]]&lt;29.9, "Overweight ", TRUE, "Obesity")</f>
        <v>Normal Weight</v>
      </c>
      <c r="D737">
        <v>4.9000000000000004</v>
      </c>
      <c r="E737" t="str" cm="1">
        <f t="array" ref="E737">_xlfn.IFS(medical_exam[[#This Row],[HBA1C]]&lt;5.7, "Normal", medical_exam[[#This Row],[HBA1C]]&lt;6.4, "Prediabetes ", TRUE, "Diabetes")</f>
        <v>Normal</v>
      </c>
      <c r="F737" s="6" t="s">
        <v>2379</v>
      </c>
      <c r="G737" t="s">
        <v>2379</v>
      </c>
      <c r="H737" t="s">
        <v>2381</v>
      </c>
      <c r="I737">
        <v>1</v>
      </c>
      <c r="J737" t="s">
        <v>2381</v>
      </c>
    </row>
    <row r="738" spans="1:10" x14ac:dyDescent="0.3">
      <c r="A738" t="s">
        <v>1633</v>
      </c>
      <c r="B738">
        <v>40.479999999999997</v>
      </c>
      <c r="C738" t="str" cm="1">
        <f t="array" ref="C738">_xlfn.IFS(medical_exam[[#This Row],[BMI]]&lt;18.5, "Underweight ", medical_exam[[#This Row],[BMI]]&lt;24.9, "Normal Weight", medical_exam[[#This Row],[BMI]]&lt;29.9, "Overweight ", TRUE, "Obesity")</f>
        <v>Obesity</v>
      </c>
      <c r="D738">
        <v>6.7</v>
      </c>
      <c r="E738" t="str" cm="1">
        <f t="array" ref="E738">_xlfn.IFS(medical_exam[[#This Row],[HBA1C]]&lt;5.7, "Normal", medical_exam[[#This Row],[HBA1C]]&lt;6.4, "Prediabetes ", TRUE, "Diabetes")</f>
        <v>Diabetes</v>
      </c>
      <c r="F738" s="6" t="s">
        <v>2379</v>
      </c>
      <c r="G738" t="s">
        <v>2379</v>
      </c>
      <c r="H738" t="s">
        <v>2379</v>
      </c>
      <c r="I738">
        <v>3</v>
      </c>
      <c r="J738" t="s">
        <v>2379</v>
      </c>
    </row>
    <row r="739" spans="1:10" x14ac:dyDescent="0.3">
      <c r="A739" t="s">
        <v>1632</v>
      </c>
      <c r="B739">
        <v>34.5</v>
      </c>
      <c r="C739" t="str" cm="1">
        <f t="array" ref="C739">_xlfn.IFS(medical_exam[[#This Row],[BMI]]&lt;18.5, "Underweight ", medical_exam[[#This Row],[BMI]]&lt;24.9, "Normal Weight", medical_exam[[#This Row],[BMI]]&lt;29.9, "Overweight ", TRUE, "Obesity")</f>
        <v>Obesity</v>
      </c>
      <c r="D739">
        <v>10.3</v>
      </c>
      <c r="E739" t="str" cm="1">
        <f t="array" ref="E739">_xlfn.IFS(medical_exam[[#This Row],[HBA1C]]&lt;5.7, "Normal", medical_exam[[#This Row],[HBA1C]]&lt;6.4, "Prediabetes ", TRUE, "Diabetes")</f>
        <v>Diabetes</v>
      </c>
      <c r="F739" s="6" t="s">
        <v>2379</v>
      </c>
      <c r="G739" t="s">
        <v>2379</v>
      </c>
      <c r="H739" t="s">
        <v>2379</v>
      </c>
      <c r="I739">
        <v>3</v>
      </c>
      <c r="J739" t="s">
        <v>2379</v>
      </c>
    </row>
    <row r="740" spans="1:10" x14ac:dyDescent="0.3">
      <c r="A740" t="s">
        <v>1631</v>
      </c>
      <c r="B740">
        <v>45.9</v>
      </c>
      <c r="C740" t="str" cm="1">
        <f t="array" ref="C740">_xlfn.IFS(medical_exam[[#This Row],[BMI]]&lt;18.5, "Underweight ", medical_exam[[#This Row],[BMI]]&lt;24.9, "Normal Weight", medical_exam[[#This Row],[BMI]]&lt;29.9, "Overweight ", TRUE, "Obesity")</f>
        <v>Obesity</v>
      </c>
      <c r="D740">
        <v>11.14</v>
      </c>
      <c r="E740" t="str" cm="1">
        <f t="array" ref="E740">_xlfn.IFS(medical_exam[[#This Row],[HBA1C]]&lt;5.7, "Normal", medical_exam[[#This Row],[HBA1C]]&lt;6.4, "Prediabetes ", TRUE, "Diabetes")</f>
        <v>Diabetes</v>
      </c>
      <c r="F740" s="6" t="s">
        <v>2381</v>
      </c>
      <c r="G740" t="s">
        <v>2379</v>
      </c>
      <c r="H740" t="s">
        <v>2379</v>
      </c>
      <c r="I740">
        <v>1</v>
      </c>
      <c r="J740" t="s">
        <v>2379</v>
      </c>
    </row>
    <row r="741" spans="1:10" x14ac:dyDescent="0.3">
      <c r="A741" t="s">
        <v>1630</v>
      </c>
      <c r="B741">
        <v>33.479999999999997</v>
      </c>
      <c r="C741" t="str" cm="1">
        <f t="array" ref="C741">_xlfn.IFS(medical_exam[[#This Row],[BMI]]&lt;18.5, "Underweight ", medical_exam[[#This Row],[BMI]]&lt;24.9, "Normal Weight", medical_exam[[#This Row],[BMI]]&lt;29.9, "Overweight ", TRUE, "Obesity")</f>
        <v>Obesity</v>
      </c>
      <c r="D741">
        <v>4.74</v>
      </c>
      <c r="E741" t="str" cm="1">
        <f t="array" ref="E741">_xlfn.IFS(medical_exam[[#This Row],[HBA1C]]&lt;5.7, "Normal", medical_exam[[#This Row],[HBA1C]]&lt;6.4, "Prediabetes ", TRUE, "Diabetes")</f>
        <v>Normal</v>
      </c>
      <c r="F741" s="6" t="s">
        <v>2381</v>
      </c>
      <c r="G741" t="s">
        <v>2379</v>
      </c>
      <c r="H741" t="s">
        <v>2379</v>
      </c>
      <c r="I741">
        <v>2</v>
      </c>
      <c r="J741" t="s">
        <v>2379</v>
      </c>
    </row>
    <row r="742" spans="1:10" x14ac:dyDescent="0.3">
      <c r="A742" t="s">
        <v>1629</v>
      </c>
      <c r="B742">
        <v>28.31</v>
      </c>
      <c r="C742" t="str" cm="1">
        <f t="array" ref="C742">_xlfn.IFS(medical_exam[[#This Row],[BMI]]&lt;18.5, "Underweight ", medical_exam[[#This Row],[BMI]]&lt;24.9, "Normal Weight", medical_exam[[#This Row],[BMI]]&lt;29.9, "Overweight ", TRUE, "Obesity")</f>
        <v xml:space="preserve">Overweight </v>
      </c>
      <c r="D742">
        <v>5.96</v>
      </c>
      <c r="E742" t="str" cm="1">
        <f t="array" ref="E742">_xlfn.IFS(medical_exam[[#This Row],[HBA1C]]&lt;5.7, "Normal", medical_exam[[#This Row],[HBA1C]]&lt;6.4, "Prediabetes ", TRUE, "Diabetes")</f>
        <v xml:space="preserve">Prediabetes </v>
      </c>
      <c r="F742" s="6" t="s">
        <v>2381</v>
      </c>
      <c r="G742" t="s">
        <v>2379</v>
      </c>
      <c r="H742" t="s">
        <v>2379</v>
      </c>
      <c r="I742">
        <v>2</v>
      </c>
      <c r="J742" t="s">
        <v>2379</v>
      </c>
    </row>
    <row r="743" spans="1:10" x14ac:dyDescent="0.3">
      <c r="A743" t="s">
        <v>1628</v>
      </c>
      <c r="B743">
        <v>21.565000000000001</v>
      </c>
      <c r="C743" t="str" cm="1">
        <f t="array" ref="C743">_xlfn.IFS(medical_exam[[#This Row],[BMI]]&lt;18.5, "Underweight ", medical_exam[[#This Row],[BMI]]&lt;24.9, "Normal Weight", medical_exam[[#This Row],[BMI]]&lt;29.9, "Overweight ", TRUE, "Obesity")</f>
        <v>Normal Weight</v>
      </c>
      <c r="D743">
        <v>4.95</v>
      </c>
      <c r="E743" t="str" cm="1">
        <f t="array" ref="E743">_xlfn.IFS(medical_exam[[#This Row],[HBA1C]]&lt;5.7, "Normal", medical_exam[[#This Row],[HBA1C]]&lt;6.4, "Prediabetes ", TRUE, "Diabetes")</f>
        <v>Normal</v>
      </c>
      <c r="F743" s="6" t="s">
        <v>2379</v>
      </c>
      <c r="G743" t="s">
        <v>2380</v>
      </c>
      <c r="H743" t="s">
        <v>2379</v>
      </c>
      <c r="I743">
        <v>1</v>
      </c>
      <c r="J743" t="s">
        <v>2381</v>
      </c>
    </row>
    <row r="744" spans="1:10" x14ac:dyDescent="0.3">
      <c r="A744" t="s">
        <v>1627</v>
      </c>
      <c r="B744">
        <v>35.590000000000003</v>
      </c>
      <c r="C744" t="str" cm="1">
        <f t="array" ref="C744">_xlfn.IFS(medical_exam[[#This Row],[BMI]]&lt;18.5, "Underweight ", medical_exam[[#This Row],[BMI]]&lt;24.9, "Normal Weight", medical_exam[[#This Row],[BMI]]&lt;29.9, "Overweight ", TRUE, "Obesity")</f>
        <v>Obesity</v>
      </c>
      <c r="D744">
        <v>5.21</v>
      </c>
      <c r="E744" t="str" cm="1">
        <f t="array" ref="E744">_xlfn.IFS(medical_exam[[#This Row],[HBA1C]]&lt;5.7, "Normal", medical_exam[[#This Row],[HBA1C]]&lt;6.4, "Prediabetes ", TRUE, "Diabetes")</f>
        <v>Normal</v>
      </c>
      <c r="F744" s="6" t="s">
        <v>2381</v>
      </c>
      <c r="G744" t="s">
        <v>2379</v>
      </c>
      <c r="H744" t="s">
        <v>2381</v>
      </c>
      <c r="I744">
        <v>1</v>
      </c>
      <c r="J744" t="s">
        <v>2379</v>
      </c>
    </row>
    <row r="745" spans="1:10" x14ac:dyDescent="0.3">
      <c r="A745" t="s">
        <v>1626</v>
      </c>
      <c r="B745">
        <v>43.44</v>
      </c>
      <c r="C745" t="str" cm="1">
        <f t="array" ref="C745">_xlfn.IFS(medical_exam[[#This Row],[BMI]]&lt;18.5, "Underweight ", medical_exam[[#This Row],[BMI]]&lt;24.9, "Normal Weight", medical_exam[[#This Row],[BMI]]&lt;29.9, "Overweight ", TRUE, "Obesity")</f>
        <v>Obesity</v>
      </c>
      <c r="D745">
        <v>4.8600000000000003</v>
      </c>
      <c r="E745" t="str" cm="1">
        <f t="array" ref="E745">_xlfn.IFS(medical_exam[[#This Row],[HBA1C]]&lt;5.7, "Normal", medical_exam[[#This Row],[HBA1C]]&lt;6.4, "Prediabetes ", TRUE, "Diabetes")</f>
        <v>Normal</v>
      </c>
      <c r="F745" s="6" t="s">
        <v>2381</v>
      </c>
      <c r="G745" t="s">
        <v>2379</v>
      </c>
      <c r="H745" t="s">
        <v>2379</v>
      </c>
      <c r="I745">
        <v>0</v>
      </c>
      <c r="J745" t="s">
        <v>2379</v>
      </c>
    </row>
    <row r="746" spans="1:10" x14ac:dyDescent="0.3">
      <c r="A746" t="s">
        <v>1625</v>
      </c>
      <c r="B746">
        <v>21.754999999999999</v>
      </c>
      <c r="C746" t="str" cm="1">
        <f t="array" ref="C746">_xlfn.IFS(medical_exam[[#This Row],[BMI]]&lt;18.5, "Underweight ", medical_exam[[#This Row],[BMI]]&lt;24.9, "Normal Weight", medical_exam[[#This Row],[BMI]]&lt;29.9, "Overweight ", TRUE, "Obesity")</f>
        <v>Normal Weight</v>
      </c>
      <c r="D746">
        <v>7.79</v>
      </c>
      <c r="E746" t="str" cm="1">
        <f t="array" ref="E746">_xlfn.IFS(medical_exam[[#This Row],[HBA1C]]&lt;5.7, "Normal", medical_exam[[#This Row],[HBA1C]]&lt;6.4, "Prediabetes ", TRUE, "Diabetes")</f>
        <v>Diabetes</v>
      </c>
      <c r="F746" s="6" t="s">
        <v>2381</v>
      </c>
      <c r="G746" t="s">
        <v>2379</v>
      </c>
      <c r="H746" t="s">
        <v>2379</v>
      </c>
      <c r="I746">
        <v>0</v>
      </c>
      <c r="J746" t="s">
        <v>2379</v>
      </c>
    </row>
    <row r="747" spans="1:10" x14ac:dyDescent="0.3">
      <c r="A747" t="s">
        <v>1624</v>
      </c>
      <c r="B747">
        <v>44.55</v>
      </c>
      <c r="C747" t="str" cm="1">
        <f t="array" ref="C747">_xlfn.IFS(medical_exam[[#This Row],[BMI]]&lt;18.5, "Underweight ", medical_exam[[#This Row],[BMI]]&lt;24.9, "Normal Weight", medical_exam[[#This Row],[BMI]]&lt;29.9, "Overweight ", TRUE, "Obesity")</f>
        <v>Obesity</v>
      </c>
      <c r="D747">
        <v>7.12</v>
      </c>
      <c r="E747" t="str" cm="1">
        <f t="array" ref="E747">_xlfn.IFS(medical_exam[[#This Row],[HBA1C]]&lt;5.7, "Normal", medical_exam[[#This Row],[HBA1C]]&lt;6.4, "Prediabetes ", TRUE, "Diabetes")</f>
        <v>Diabetes</v>
      </c>
      <c r="F747" s="6" t="s">
        <v>2381</v>
      </c>
      <c r="G747" t="s">
        <v>2379</v>
      </c>
      <c r="H747" t="s">
        <v>2379</v>
      </c>
      <c r="I747">
        <v>1</v>
      </c>
      <c r="J747" t="s">
        <v>2379</v>
      </c>
    </row>
    <row r="748" spans="1:10" x14ac:dyDescent="0.3">
      <c r="A748" t="s">
        <v>1623</v>
      </c>
      <c r="B748">
        <v>43.32</v>
      </c>
      <c r="C748" t="str" cm="1">
        <f t="array" ref="C748">_xlfn.IFS(medical_exam[[#This Row],[BMI]]&lt;18.5, "Underweight ", medical_exam[[#This Row],[BMI]]&lt;24.9, "Normal Weight", medical_exam[[#This Row],[BMI]]&lt;29.9, "Overweight ", TRUE, "Obesity")</f>
        <v>Obesity</v>
      </c>
      <c r="D748">
        <v>4.67</v>
      </c>
      <c r="E748" t="str" cm="1">
        <f t="array" ref="E748">_xlfn.IFS(medical_exam[[#This Row],[HBA1C]]&lt;5.7, "Normal", medical_exam[[#This Row],[HBA1C]]&lt;6.4, "Prediabetes ", TRUE, "Diabetes")</f>
        <v>Normal</v>
      </c>
      <c r="F748" s="6" t="s">
        <v>2381</v>
      </c>
      <c r="G748" t="s">
        <v>2379</v>
      </c>
      <c r="H748" t="s">
        <v>2379</v>
      </c>
      <c r="I748">
        <v>0</v>
      </c>
      <c r="J748" t="s">
        <v>2379</v>
      </c>
    </row>
    <row r="749" spans="1:10" x14ac:dyDescent="0.3">
      <c r="A749" t="s">
        <v>1622</v>
      </c>
      <c r="B749">
        <v>31.23</v>
      </c>
      <c r="C749" t="str" cm="1">
        <f t="array" ref="C749">_xlfn.IFS(medical_exam[[#This Row],[BMI]]&lt;18.5, "Underweight ", medical_exam[[#This Row],[BMI]]&lt;24.9, "Normal Weight", medical_exam[[#This Row],[BMI]]&lt;29.9, "Overweight ", TRUE, "Obesity")</f>
        <v>Obesity</v>
      </c>
      <c r="D749">
        <v>9.1199999999999992</v>
      </c>
      <c r="E749" t="str" cm="1">
        <f t="array" ref="E749">_xlfn.IFS(medical_exam[[#This Row],[HBA1C]]&lt;5.7, "Normal", medical_exam[[#This Row],[HBA1C]]&lt;6.4, "Prediabetes ", TRUE, "Diabetes")</f>
        <v>Diabetes</v>
      </c>
      <c r="F749" s="6" t="s">
        <v>2381</v>
      </c>
      <c r="G749" t="s">
        <v>2379</v>
      </c>
      <c r="H749" t="s">
        <v>2381</v>
      </c>
      <c r="I749">
        <v>1</v>
      </c>
      <c r="J749" t="s">
        <v>2379</v>
      </c>
    </row>
    <row r="750" spans="1:10" x14ac:dyDescent="0.3">
      <c r="A750" t="s">
        <v>1621</v>
      </c>
      <c r="B750">
        <v>42.81</v>
      </c>
      <c r="C750" t="str" cm="1">
        <f t="array" ref="C750">_xlfn.IFS(medical_exam[[#This Row],[BMI]]&lt;18.5, "Underweight ", medical_exam[[#This Row],[BMI]]&lt;24.9, "Normal Weight", medical_exam[[#This Row],[BMI]]&lt;29.9, "Overweight ", TRUE, "Obesity")</f>
        <v>Obesity</v>
      </c>
      <c r="D750">
        <v>4.1500000000000004</v>
      </c>
      <c r="E750" t="str" cm="1">
        <f t="array" ref="E750">_xlfn.IFS(medical_exam[[#This Row],[HBA1C]]&lt;5.7, "Normal", medical_exam[[#This Row],[HBA1C]]&lt;6.4, "Prediabetes ", TRUE, "Diabetes")</f>
        <v>Normal</v>
      </c>
      <c r="F750" s="6" t="s">
        <v>2379</v>
      </c>
      <c r="G750" t="s">
        <v>2379</v>
      </c>
      <c r="H750" t="s">
        <v>2379</v>
      </c>
      <c r="I750">
        <v>1</v>
      </c>
      <c r="J750" t="s">
        <v>2379</v>
      </c>
    </row>
    <row r="751" spans="1:10" x14ac:dyDescent="0.3">
      <c r="A751" t="s">
        <v>1620</v>
      </c>
      <c r="B751">
        <v>35.909999999999997</v>
      </c>
      <c r="C751" t="str" cm="1">
        <f t="array" ref="C751">_xlfn.IFS(medical_exam[[#This Row],[BMI]]&lt;18.5, "Underweight ", medical_exam[[#This Row],[BMI]]&lt;24.9, "Normal Weight", medical_exam[[#This Row],[BMI]]&lt;29.9, "Overweight ", TRUE, "Obesity")</f>
        <v>Obesity</v>
      </c>
      <c r="D751">
        <v>6.72</v>
      </c>
      <c r="E751" t="str" cm="1">
        <f t="array" ref="E751">_xlfn.IFS(medical_exam[[#This Row],[HBA1C]]&lt;5.7, "Normal", medical_exam[[#This Row],[HBA1C]]&lt;6.4, "Prediabetes ", TRUE, "Diabetes")</f>
        <v>Diabetes</v>
      </c>
      <c r="F751" s="6" t="s">
        <v>2381</v>
      </c>
      <c r="G751" t="s">
        <v>2379</v>
      </c>
      <c r="H751" t="s">
        <v>2379</v>
      </c>
      <c r="I751">
        <v>2</v>
      </c>
      <c r="J751" t="s">
        <v>2379</v>
      </c>
    </row>
    <row r="752" spans="1:10" x14ac:dyDescent="0.3">
      <c r="A752" t="s">
        <v>1619</v>
      </c>
      <c r="B752">
        <v>36.65</v>
      </c>
      <c r="C752" t="str" cm="1">
        <f t="array" ref="C752">_xlfn.IFS(medical_exam[[#This Row],[BMI]]&lt;18.5, "Underweight ", medical_exam[[#This Row],[BMI]]&lt;24.9, "Normal Weight", medical_exam[[#This Row],[BMI]]&lt;29.9, "Overweight ", TRUE, "Obesity")</f>
        <v>Obesity</v>
      </c>
      <c r="D752">
        <v>5.01</v>
      </c>
      <c r="E752" t="str" cm="1">
        <f t="array" ref="E752">_xlfn.IFS(medical_exam[[#This Row],[HBA1C]]&lt;5.7, "Normal", medical_exam[[#This Row],[HBA1C]]&lt;6.4, "Prediabetes ", TRUE, "Diabetes")</f>
        <v>Normal</v>
      </c>
      <c r="F752" s="6" t="s">
        <v>2381</v>
      </c>
      <c r="G752" t="s">
        <v>2379</v>
      </c>
      <c r="H752" t="s">
        <v>2381</v>
      </c>
      <c r="I752">
        <v>1</v>
      </c>
      <c r="J752" t="s">
        <v>2379</v>
      </c>
    </row>
    <row r="753" spans="1:10" x14ac:dyDescent="0.3">
      <c r="A753" t="s">
        <v>1618</v>
      </c>
      <c r="B753">
        <v>22.04</v>
      </c>
      <c r="C753" t="str" cm="1">
        <f t="array" ref="C753">_xlfn.IFS(medical_exam[[#This Row],[BMI]]&lt;18.5, "Underweight ", medical_exam[[#This Row],[BMI]]&lt;24.9, "Normal Weight", medical_exam[[#This Row],[BMI]]&lt;29.9, "Overweight ", TRUE, "Obesity")</f>
        <v>Normal Weight</v>
      </c>
      <c r="D753">
        <v>10.9</v>
      </c>
      <c r="E753" t="str" cm="1">
        <f t="array" ref="E753">_xlfn.IFS(medical_exam[[#This Row],[HBA1C]]&lt;5.7, "Normal", medical_exam[[#This Row],[HBA1C]]&lt;6.4, "Prediabetes ", TRUE, "Diabetes")</f>
        <v>Diabetes</v>
      </c>
      <c r="F753" s="6" t="s">
        <v>2381</v>
      </c>
      <c r="G753" t="s">
        <v>2379</v>
      </c>
      <c r="H753" t="s">
        <v>2379</v>
      </c>
      <c r="I753">
        <v>2</v>
      </c>
      <c r="J753" t="s">
        <v>2379</v>
      </c>
    </row>
    <row r="754" spans="1:10" x14ac:dyDescent="0.3">
      <c r="A754" t="s">
        <v>1617</v>
      </c>
      <c r="B754">
        <v>31.824999999999999</v>
      </c>
      <c r="C754" t="str" cm="1">
        <f t="array" ref="C754">_xlfn.IFS(medical_exam[[#This Row],[BMI]]&lt;18.5, "Underweight ", medical_exam[[#This Row],[BMI]]&lt;24.9, "Normal Weight", medical_exam[[#This Row],[BMI]]&lt;29.9, "Overweight ", TRUE, "Obesity")</f>
        <v>Obesity</v>
      </c>
      <c r="D754">
        <v>5.52</v>
      </c>
      <c r="E754" t="str" cm="1">
        <f t="array" ref="E754">_xlfn.IFS(medical_exam[[#This Row],[HBA1C]]&lt;5.7, "Normal", medical_exam[[#This Row],[HBA1C]]&lt;6.4, "Prediabetes ", TRUE, "Diabetes")</f>
        <v>Normal</v>
      </c>
      <c r="F754" s="6" t="s">
        <v>2381</v>
      </c>
      <c r="G754" t="s">
        <v>2379</v>
      </c>
      <c r="H754" t="s">
        <v>2379</v>
      </c>
      <c r="I754">
        <v>1</v>
      </c>
      <c r="J754" t="s">
        <v>2379</v>
      </c>
    </row>
    <row r="755" spans="1:10" x14ac:dyDescent="0.3">
      <c r="A755" t="s">
        <v>1616</v>
      </c>
      <c r="B755">
        <v>53.58</v>
      </c>
      <c r="C755" t="str" cm="1">
        <f t="array" ref="C755">_xlfn.IFS(medical_exam[[#This Row],[BMI]]&lt;18.5, "Underweight ", medical_exam[[#This Row],[BMI]]&lt;24.9, "Normal Weight", medical_exam[[#This Row],[BMI]]&lt;29.9, "Overweight ", TRUE, "Obesity")</f>
        <v>Obesity</v>
      </c>
      <c r="D755">
        <v>4.55</v>
      </c>
      <c r="E755" t="str" cm="1">
        <f t="array" ref="E755">_xlfn.IFS(medical_exam[[#This Row],[HBA1C]]&lt;5.7, "Normal", medical_exam[[#This Row],[HBA1C]]&lt;6.4, "Prediabetes ", TRUE, "Diabetes")</f>
        <v>Normal</v>
      </c>
      <c r="F755" s="6" t="s">
        <v>2379</v>
      </c>
      <c r="G755" t="s">
        <v>2379</v>
      </c>
      <c r="H755" t="s">
        <v>2379</v>
      </c>
      <c r="I755">
        <v>1</v>
      </c>
      <c r="J755" t="s">
        <v>2379</v>
      </c>
    </row>
    <row r="756" spans="1:10" x14ac:dyDescent="0.3">
      <c r="A756" t="s">
        <v>1615</v>
      </c>
      <c r="B756">
        <v>34.299999999999997</v>
      </c>
      <c r="C756" t="str" cm="1">
        <f t="array" ref="C756">_xlfn.IFS(medical_exam[[#This Row],[BMI]]&lt;18.5, "Underweight ", medical_exam[[#This Row],[BMI]]&lt;24.9, "Normal Weight", medical_exam[[#This Row],[BMI]]&lt;29.9, "Overweight ", TRUE, "Obesity")</f>
        <v>Obesity</v>
      </c>
      <c r="D756">
        <v>11.76</v>
      </c>
      <c r="E756" t="str" cm="1">
        <f t="array" ref="E756">_xlfn.IFS(medical_exam[[#This Row],[HBA1C]]&lt;5.7, "Normal", medical_exam[[#This Row],[HBA1C]]&lt;6.4, "Prediabetes ", TRUE, "Diabetes")</f>
        <v>Diabetes</v>
      </c>
      <c r="F756" s="6" t="s">
        <v>2379</v>
      </c>
      <c r="G756" t="s">
        <v>2379</v>
      </c>
      <c r="H756" t="s">
        <v>2379</v>
      </c>
      <c r="I756">
        <v>0</v>
      </c>
      <c r="J756" t="s">
        <v>2379</v>
      </c>
    </row>
    <row r="757" spans="1:10" x14ac:dyDescent="0.3">
      <c r="A757" t="s">
        <v>1614</v>
      </c>
      <c r="B757">
        <v>32.11</v>
      </c>
      <c r="C757" t="str" cm="1">
        <f t="array" ref="C757">_xlfn.IFS(medical_exam[[#This Row],[BMI]]&lt;18.5, "Underweight ", medical_exam[[#This Row],[BMI]]&lt;24.9, "Normal Weight", medical_exam[[#This Row],[BMI]]&lt;29.9, "Overweight ", TRUE, "Obesity")</f>
        <v>Obesity</v>
      </c>
      <c r="D757">
        <v>7.06</v>
      </c>
      <c r="E757" t="str" cm="1">
        <f t="array" ref="E757">_xlfn.IFS(medical_exam[[#This Row],[HBA1C]]&lt;5.7, "Normal", medical_exam[[#This Row],[HBA1C]]&lt;6.4, "Prediabetes ", TRUE, "Diabetes")</f>
        <v>Diabetes</v>
      </c>
      <c r="F757" s="6" t="s">
        <v>2379</v>
      </c>
      <c r="G757" t="s">
        <v>2379</v>
      </c>
      <c r="H757" t="s">
        <v>2379</v>
      </c>
      <c r="I757">
        <v>0</v>
      </c>
      <c r="J757" t="s">
        <v>2379</v>
      </c>
    </row>
    <row r="758" spans="1:10" x14ac:dyDescent="0.3">
      <c r="A758" t="s">
        <v>1613</v>
      </c>
      <c r="B758">
        <v>31.78</v>
      </c>
      <c r="C758" t="str" cm="1">
        <f t="array" ref="C758">_xlfn.IFS(medical_exam[[#This Row],[BMI]]&lt;18.5, "Underweight ", medical_exam[[#This Row],[BMI]]&lt;24.9, "Normal Weight", medical_exam[[#This Row],[BMI]]&lt;29.9, "Overweight ", TRUE, "Obesity")</f>
        <v>Obesity</v>
      </c>
      <c r="D758">
        <v>11.35</v>
      </c>
      <c r="E758" t="str" cm="1">
        <f t="array" ref="E758">_xlfn.IFS(medical_exam[[#This Row],[HBA1C]]&lt;5.7, "Normal", medical_exam[[#This Row],[HBA1C]]&lt;6.4, "Prediabetes ", TRUE, "Diabetes")</f>
        <v>Diabetes</v>
      </c>
      <c r="F758" s="6" t="s">
        <v>2381</v>
      </c>
      <c r="G758" t="s">
        <v>2379</v>
      </c>
      <c r="H758" t="s">
        <v>2381</v>
      </c>
      <c r="I758">
        <v>1</v>
      </c>
      <c r="J758" t="s">
        <v>2379</v>
      </c>
    </row>
    <row r="759" spans="1:10" x14ac:dyDescent="0.3">
      <c r="A759" t="s">
        <v>1612</v>
      </c>
      <c r="B759">
        <v>46.89</v>
      </c>
      <c r="C759" t="str" cm="1">
        <f t="array" ref="C759">_xlfn.IFS(medical_exam[[#This Row],[BMI]]&lt;18.5, "Underweight ", medical_exam[[#This Row],[BMI]]&lt;24.9, "Normal Weight", medical_exam[[#This Row],[BMI]]&lt;29.9, "Overweight ", TRUE, "Obesity")</f>
        <v>Obesity</v>
      </c>
      <c r="D759">
        <v>5.52</v>
      </c>
      <c r="E759" t="str" cm="1">
        <f t="array" ref="E759">_xlfn.IFS(medical_exam[[#This Row],[HBA1C]]&lt;5.7, "Normal", medical_exam[[#This Row],[HBA1C]]&lt;6.4, "Prediabetes ", TRUE, "Diabetes")</f>
        <v>Normal</v>
      </c>
      <c r="F759" s="6" t="s">
        <v>2379</v>
      </c>
      <c r="G759" t="s">
        <v>2379</v>
      </c>
      <c r="H759" t="s">
        <v>2379</v>
      </c>
      <c r="I759">
        <v>0</v>
      </c>
      <c r="J759" t="s">
        <v>2379</v>
      </c>
    </row>
    <row r="760" spans="1:10" x14ac:dyDescent="0.3">
      <c r="A760" t="s">
        <v>1611</v>
      </c>
      <c r="B760">
        <v>39.35</v>
      </c>
      <c r="C760" t="str" cm="1">
        <f t="array" ref="C760">_xlfn.IFS(medical_exam[[#This Row],[BMI]]&lt;18.5, "Underweight ", medical_exam[[#This Row],[BMI]]&lt;24.9, "Normal Weight", medical_exam[[#This Row],[BMI]]&lt;29.9, "Overweight ", TRUE, "Obesity")</f>
        <v>Obesity</v>
      </c>
      <c r="D760">
        <v>7.86</v>
      </c>
      <c r="E760" t="str" cm="1">
        <f t="array" ref="E760">_xlfn.IFS(medical_exam[[#This Row],[HBA1C]]&lt;5.7, "Normal", medical_exam[[#This Row],[HBA1C]]&lt;6.4, "Prediabetes ", TRUE, "Diabetes")</f>
        <v>Diabetes</v>
      </c>
      <c r="F760" s="6" t="s">
        <v>2381</v>
      </c>
      <c r="G760" t="s">
        <v>2379</v>
      </c>
      <c r="H760" t="s">
        <v>2379</v>
      </c>
      <c r="I760">
        <v>1</v>
      </c>
      <c r="J760" t="s">
        <v>2379</v>
      </c>
    </row>
    <row r="761" spans="1:10" x14ac:dyDescent="0.3">
      <c r="A761" t="s">
        <v>1610</v>
      </c>
      <c r="B761">
        <v>39.200000000000003</v>
      </c>
      <c r="C761" t="str" cm="1">
        <f t="array" ref="C761">_xlfn.IFS(medical_exam[[#This Row],[BMI]]&lt;18.5, "Underweight ", medical_exam[[#This Row],[BMI]]&lt;24.9, "Normal Weight", medical_exam[[#This Row],[BMI]]&lt;29.9, "Overweight ", TRUE, "Obesity")</f>
        <v>Obesity</v>
      </c>
      <c r="D761">
        <v>11.38</v>
      </c>
      <c r="E761" t="str" cm="1">
        <f t="array" ref="E761">_xlfn.IFS(medical_exam[[#This Row],[HBA1C]]&lt;5.7, "Normal", medical_exam[[#This Row],[HBA1C]]&lt;6.4, "Prediabetes ", TRUE, "Diabetes")</f>
        <v>Diabetes</v>
      </c>
      <c r="F761" s="6" t="s">
        <v>2379</v>
      </c>
      <c r="G761" t="s">
        <v>2379</v>
      </c>
      <c r="H761" t="s">
        <v>2379</v>
      </c>
      <c r="I761">
        <v>0</v>
      </c>
      <c r="J761" t="s">
        <v>2379</v>
      </c>
    </row>
    <row r="762" spans="1:10" x14ac:dyDescent="0.3">
      <c r="A762" t="s">
        <v>1609</v>
      </c>
      <c r="B762">
        <v>39.159999999999997</v>
      </c>
      <c r="C762" t="str" cm="1">
        <f t="array" ref="C762">_xlfn.IFS(medical_exam[[#This Row],[BMI]]&lt;18.5, "Underweight ", medical_exam[[#This Row],[BMI]]&lt;24.9, "Normal Weight", medical_exam[[#This Row],[BMI]]&lt;29.9, "Overweight ", TRUE, "Obesity")</f>
        <v>Obesity</v>
      </c>
      <c r="D762">
        <v>10.48</v>
      </c>
      <c r="E762" t="str" cm="1">
        <f t="array" ref="E762">_xlfn.IFS(medical_exam[[#This Row],[HBA1C]]&lt;5.7, "Normal", medical_exam[[#This Row],[HBA1C]]&lt;6.4, "Prediabetes ", TRUE, "Diabetes")</f>
        <v>Diabetes</v>
      </c>
      <c r="F762" s="6" t="s">
        <v>2379</v>
      </c>
      <c r="G762" t="s">
        <v>2379</v>
      </c>
      <c r="H762" t="s">
        <v>2379</v>
      </c>
      <c r="I762">
        <v>0</v>
      </c>
      <c r="J762" t="s">
        <v>2379</v>
      </c>
    </row>
    <row r="763" spans="1:10" x14ac:dyDescent="0.3">
      <c r="A763" t="s">
        <v>1608</v>
      </c>
      <c r="B763">
        <v>44.1</v>
      </c>
      <c r="C763" t="str" cm="1">
        <f t="array" ref="C763">_xlfn.IFS(medical_exam[[#This Row],[BMI]]&lt;18.5, "Underweight ", medical_exam[[#This Row],[BMI]]&lt;24.9, "Normal Weight", medical_exam[[#This Row],[BMI]]&lt;29.9, "Overweight ", TRUE, "Obesity")</f>
        <v>Obesity</v>
      </c>
      <c r="D763">
        <v>5.04</v>
      </c>
      <c r="E763" t="str" cm="1">
        <f t="array" ref="E763">_xlfn.IFS(medical_exam[[#This Row],[HBA1C]]&lt;5.7, "Normal", medical_exam[[#This Row],[HBA1C]]&lt;6.4, "Prediabetes ", TRUE, "Diabetes")</f>
        <v>Normal</v>
      </c>
      <c r="F763" s="6" t="s">
        <v>2381</v>
      </c>
      <c r="G763" t="s">
        <v>2379</v>
      </c>
      <c r="H763" t="s">
        <v>2379</v>
      </c>
      <c r="I763">
        <v>0</v>
      </c>
      <c r="J763" t="s">
        <v>2379</v>
      </c>
    </row>
    <row r="764" spans="1:10" x14ac:dyDescent="0.3">
      <c r="A764" t="s">
        <v>1607</v>
      </c>
      <c r="B764">
        <v>33.200000000000003</v>
      </c>
      <c r="C764" t="str" cm="1">
        <f t="array" ref="C764">_xlfn.IFS(medical_exam[[#This Row],[BMI]]&lt;18.5, "Underweight ", medical_exam[[#This Row],[BMI]]&lt;24.9, "Normal Weight", medical_exam[[#This Row],[BMI]]&lt;29.9, "Overweight ", TRUE, "Obesity")</f>
        <v>Obesity</v>
      </c>
      <c r="D764">
        <v>9.06</v>
      </c>
      <c r="E764" t="str" cm="1">
        <f t="array" ref="E764">_xlfn.IFS(medical_exam[[#This Row],[HBA1C]]&lt;5.7, "Normal", medical_exam[[#This Row],[HBA1C]]&lt;6.4, "Prediabetes ", TRUE, "Diabetes")</f>
        <v>Diabetes</v>
      </c>
      <c r="F764" s="6" t="s">
        <v>2379</v>
      </c>
      <c r="G764" t="s">
        <v>2379</v>
      </c>
      <c r="H764" t="s">
        <v>2379</v>
      </c>
      <c r="I764">
        <v>0</v>
      </c>
      <c r="J764" t="s">
        <v>2379</v>
      </c>
    </row>
    <row r="765" spans="1:10" x14ac:dyDescent="0.3">
      <c r="A765" t="s">
        <v>1606</v>
      </c>
      <c r="B765">
        <v>29.92</v>
      </c>
      <c r="C765" t="str" cm="1">
        <f t="array" ref="C765">_xlfn.IFS(medical_exam[[#This Row],[BMI]]&lt;18.5, "Underweight ", medical_exam[[#This Row],[BMI]]&lt;24.9, "Normal Weight", medical_exam[[#This Row],[BMI]]&lt;29.9, "Overweight ", TRUE, "Obesity")</f>
        <v>Obesity</v>
      </c>
      <c r="D765">
        <v>11.07</v>
      </c>
      <c r="E765" t="str" cm="1">
        <f t="array" ref="E765">_xlfn.IFS(medical_exam[[#This Row],[HBA1C]]&lt;5.7, "Normal", medical_exam[[#This Row],[HBA1C]]&lt;6.4, "Prediabetes ", TRUE, "Diabetes")</f>
        <v>Diabetes</v>
      </c>
      <c r="F765" s="6" t="s">
        <v>2379</v>
      </c>
      <c r="G765" t="s">
        <v>2379</v>
      </c>
      <c r="H765" t="s">
        <v>2379</v>
      </c>
      <c r="I765">
        <v>0</v>
      </c>
      <c r="J765" t="s">
        <v>2379</v>
      </c>
    </row>
    <row r="766" spans="1:10" x14ac:dyDescent="0.3">
      <c r="A766" t="s">
        <v>1605</v>
      </c>
      <c r="B766">
        <v>25</v>
      </c>
      <c r="C766" t="str" cm="1">
        <f t="array" ref="C766">_xlfn.IFS(medical_exam[[#This Row],[BMI]]&lt;18.5, "Underweight ", medical_exam[[#This Row],[BMI]]&lt;24.9, "Normal Weight", medical_exam[[#This Row],[BMI]]&lt;29.9, "Overweight ", TRUE, "Obesity")</f>
        <v xml:space="preserve">Overweight </v>
      </c>
      <c r="D766">
        <v>10.45</v>
      </c>
      <c r="E766" t="str" cm="1">
        <f t="array" ref="E766">_xlfn.IFS(medical_exam[[#This Row],[HBA1C]]&lt;5.7, "Normal", medical_exam[[#This Row],[HBA1C]]&lt;6.4, "Prediabetes ", TRUE, "Diabetes")</f>
        <v>Diabetes</v>
      </c>
      <c r="F766" s="6" t="s">
        <v>2379</v>
      </c>
      <c r="G766" t="s">
        <v>2379</v>
      </c>
      <c r="H766" t="s">
        <v>2379</v>
      </c>
      <c r="I766">
        <v>0</v>
      </c>
      <c r="J766" t="s">
        <v>2379</v>
      </c>
    </row>
    <row r="767" spans="1:10" x14ac:dyDescent="0.3">
      <c r="A767" t="s">
        <v>1604</v>
      </c>
      <c r="B767">
        <v>38.869999999999997</v>
      </c>
      <c r="C767" t="str" cm="1">
        <f t="array" ref="C767">_xlfn.IFS(medical_exam[[#This Row],[BMI]]&lt;18.5, "Underweight ", medical_exam[[#This Row],[BMI]]&lt;24.9, "Normal Weight", medical_exam[[#This Row],[BMI]]&lt;29.9, "Overweight ", TRUE, "Obesity")</f>
        <v>Obesity</v>
      </c>
      <c r="D767">
        <v>8.6300000000000008</v>
      </c>
      <c r="E767" t="str" cm="1">
        <f t="array" ref="E767">_xlfn.IFS(medical_exam[[#This Row],[HBA1C]]&lt;5.7, "Normal", medical_exam[[#This Row],[HBA1C]]&lt;6.4, "Prediabetes ", TRUE, "Diabetes")</f>
        <v>Diabetes</v>
      </c>
      <c r="F767" s="6" t="s">
        <v>2381</v>
      </c>
      <c r="G767" t="s">
        <v>2379</v>
      </c>
      <c r="H767" t="s">
        <v>2379</v>
      </c>
      <c r="I767">
        <v>1</v>
      </c>
      <c r="J767" t="s">
        <v>2379</v>
      </c>
    </row>
    <row r="768" spans="1:10" x14ac:dyDescent="0.3">
      <c r="A768" t="s">
        <v>1603</v>
      </c>
      <c r="B768">
        <v>32.299999999999997</v>
      </c>
      <c r="C768" t="str" cm="1">
        <f t="array" ref="C768">_xlfn.IFS(medical_exam[[#This Row],[BMI]]&lt;18.5, "Underweight ", medical_exam[[#This Row],[BMI]]&lt;24.9, "Normal Weight", medical_exam[[#This Row],[BMI]]&lt;29.9, "Overweight ", TRUE, "Obesity")</f>
        <v>Obesity</v>
      </c>
      <c r="D768">
        <v>5.28</v>
      </c>
      <c r="E768" t="str" cm="1">
        <f t="array" ref="E768">_xlfn.IFS(medical_exam[[#This Row],[HBA1C]]&lt;5.7, "Normal", medical_exam[[#This Row],[HBA1C]]&lt;6.4, "Prediabetes ", TRUE, "Diabetes")</f>
        <v>Normal</v>
      </c>
      <c r="F768" s="6" t="s">
        <v>2381</v>
      </c>
      <c r="G768" t="s">
        <v>2379</v>
      </c>
      <c r="H768" t="s">
        <v>2379</v>
      </c>
      <c r="I768">
        <v>2</v>
      </c>
      <c r="J768" t="s">
        <v>2379</v>
      </c>
    </row>
    <row r="769" spans="1:10" x14ac:dyDescent="0.3">
      <c r="A769" t="s">
        <v>1602</v>
      </c>
      <c r="B769">
        <v>31.16</v>
      </c>
      <c r="C769" t="str" cm="1">
        <f t="array" ref="C769">_xlfn.IFS(medical_exam[[#This Row],[BMI]]&lt;18.5, "Underweight ", medical_exam[[#This Row],[BMI]]&lt;24.9, "Normal Weight", medical_exam[[#This Row],[BMI]]&lt;29.9, "Overweight ", TRUE, "Obesity")</f>
        <v>Obesity</v>
      </c>
      <c r="D769">
        <v>7.49</v>
      </c>
      <c r="E769" t="str" cm="1">
        <f t="array" ref="E769">_xlfn.IFS(medical_exam[[#This Row],[HBA1C]]&lt;5.7, "Normal", medical_exam[[#This Row],[HBA1C]]&lt;6.4, "Prediabetes ", TRUE, "Diabetes")</f>
        <v>Diabetes</v>
      </c>
      <c r="F769" s="6" t="s">
        <v>2381</v>
      </c>
      <c r="G769" t="s">
        <v>2379</v>
      </c>
      <c r="H769" t="s">
        <v>2379</v>
      </c>
      <c r="I769">
        <v>2</v>
      </c>
      <c r="J769" t="s">
        <v>2379</v>
      </c>
    </row>
    <row r="770" spans="1:10" x14ac:dyDescent="0.3">
      <c r="A770" t="s">
        <v>1601</v>
      </c>
      <c r="B770">
        <v>54.59</v>
      </c>
      <c r="C770" t="str" cm="1">
        <f t="array" ref="C770">_xlfn.IFS(medical_exam[[#This Row],[BMI]]&lt;18.5, "Underweight ", medical_exam[[#This Row],[BMI]]&lt;24.9, "Normal Weight", medical_exam[[#This Row],[BMI]]&lt;29.9, "Overweight ", TRUE, "Obesity")</f>
        <v>Obesity</v>
      </c>
      <c r="D770">
        <v>4.2699999999999996</v>
      </c>
      <c r="E770" t="str" cm="1">
        <f t="array" ref="E770">_xlfn.IFS(medical_exam[[#This Row],[HBA1C]]&lt;5.7, "Normal", medical_exam[[#This Row],[HBA1C]]&lt;6.4, "Prediabetes ", TRUE, "Diabetes")</f>
        <v>Normal</v>
      </c>
      <c r="F770" s="6" t="s">
        <v>2379</v>
      </c>
      <c r="G770" t="s">
        <v>2379</v>
      </c>
      <c r="H770" t="s">
        <v>2379</v>
      </c>
      <c r="I770">
        <v>0</v>
      </c>
      <c r="J770" t="s">
        <v>2379</v>
      </c>
    </row>
    <row r="771" spans="1:10" x14ac:dyDescent="0.3">
      <c r="A771" t="s">
        <v>1600</v>
      </c>
      <c r="B771">
        <v>21.09</v>
      </c>
      <c r="C771" t="str" cm="1">
        <f t="array" ref="C771">_xlfn.IFS(medical_exam[[#This Row],[BMI]]&lt;18.5, "Underweight ", medical_exam[[#This Row],[BMI]]&lt;24.9, "Normal Weight", medical_exam[[#This Row],[BMI]]&lt;29.9, "Overweight ", TRUE, "Obesity")</f>
        <v>Normal Weight</v>
      </c>
      <c r="D771">
        <v>9.2200000000000006</v>
      </c>
      <c r="E771" t="str" cm="1">
        <f t="array" ref="E771">_xlfn.IFS(medical_exam[[#This Row],[HBA1C]]&lt;5.7, "Normal", medical_exam[[#This Row],[HBA1C]]&lt;6.4, "Prediabetes ", TRUE, "Diabetes")</f>
        <v>Diabetes</v>
      </c>
      <c r="F771" s="6" t="s">
        <v>2381</v>
      </c>
      <c r="G771" t="s">
        <v>2379</v>
      </c>
      <c r="H771" t="s">
        <v>2379</v>
      </c>
      <c r="I771">
        <v>2</v>
      </c>
      <c r="J771" t="s">
        <v>2379</v>
      </c>
    </row>
    <row r="772" spans="1:10" x14ac:dyDescent="0.3">
      <c r="A772" t="s">
        <v>1599</v>
      </c>
      <c r="B772">
        <v>52.41</v>
      </c>
      <c r="C772" t="str" cm="1">
        <f t="array" ref="C772">_xlfn.IFS(medical_exam[[#This Row],[BMI]]&lt;18.5, "Underweight ", medical_exam[[#This Row],[BMI]]&lt;24.9, "Normal Weight", medical_exam[[#This Row],[BMI]]&lt;29.9, "Overweight ", TRUE, "Obesity")</f>
        <v>Obesity</v>
      </c>
      <c r="D772">
        <v>5.99</v>
      </c>
      <c r="E772" t="str" cm="1">
        <f t="array" ref="E772">_xlfn.IFS(medical_exam[[#This Row],[HBA1C]]&lt;5.7, "Normal", medical_exam[[#This Row],[HBA1C]]&lt;6.4, "Prediabetes ", TRUE, "Diabetes")</f>
        <v xml:space="preserve">Prediabetes </v>
      </c>
      <c r="F772" s="6" t="s">
        <v>2379</v>
      </c>
      <c r="G772" t="s">
        <v>2379</v>
      </c>
      <c r="H772" t="s">
        <v>2379</v>
      </c>
      <c r="I772">
        <v>1</v>
      </c>
      <c r="J772" t="s">
        <v>2379</v>
      </c>
    </row>
    <row r="773" spans="1:10" x14ac:dyDescent="0.3">
      <c r="A773" t="s">
        <v>1598</v>
      </c>
      <c r="B773">
        <v>41.47</v>
      </c>
      <c r="C773" t="str" cm="1">
        <f t="array" ref="C773">_xlfn.IFS(medical_exam[[#This Row],[BMI]]&lt;18.5, "Underweight ", medical_exam[[#This Row],[BMI]]&lt;24.9, "Normal Weight", medical_exam[[#This Row],[BMI]]&lt;29.9, "Overweight ", TRUE, "Obesity")</f>
        <v>Obesity</v>
      </c>
      <c r="D773">
        <v>5.86</v>
      </c>
      <c r="E773" t="str" cm="1">
        <f t="array" ref="E773">_xlfn.IFS(medical_exam[[#This Row],[HBA1C]]&lt;5.7, "Normal", medical_exam[[#This Row],[HBA1C]]&lt;6.4, "Prediabetes ", TRUE, "Diabetes")</f>
        <v xml:space="preserve">Prediabetes </v>
      </c>
      <c r="F773" s="6" t="s">
        <v>2381</v>
      </c>
      <c r="G773" t="s">
        <v>2379</v>
      </c>
      <c r="H773" t="s">
        <v>2379</v>
      </c>
      <c r="I773">
        <v>2</v>
      </c>
      <c r="J773" t="s">
        <v>2379</v>
      </c>
    </row>
    <row r="774" spans="1:10" x14ac:dyDescent="0.3">
      <c r="A774" t="s">
        <v>1597</v>
      </c>
      <c r="B774">
        <v>33.1</v>
      </c>
      <c r="C774" t="str" cm="1">
        <f t="array" ref="C774">_xlfn.IFS(medical_exam[[#This Row],[BMI]]&lt;18.5, "Underweight ", medical_exam[[#This Row],[BMI]]&lt;24.9, "Normal Weight", medical_exam[[#This Row],[BMI]]&lt;29.9, "Overweight ", TRUE, "Obesity")</f>
        <v>Obesity</v>
      </c>
      <c r="D774">
        <v>5.19</v>
      </c>
      <c r="E774" t="str" cm="1">
        <f t="array" ref="E774">_xlfn.IFS(medical_exam[[#This Row],[HBA1C]]&lt;5.7, "Normal", medical_exam[[#This Row],[HBA1C]]&lt;6.4, "Prediabetes ", TRUE, "Diabetes")</f>
        <v>Normal</v>
      </c>
      <c r="F774" s="6" t="s">
        <v>2381</v>
      </c>
      <c r="G774" t="s">
        <v>2379</v>
      </c>
      <c r="H774" t="s">
        <v>2379</v>
      </c>
      <c r="I774">
        <v>2</v>
      </c>
      <c r="J774" t="s">
        <v>2379</v>
      </c>
    </row>
    <row r="775" spans="1:10" x14ac:dyDescent="0.3">
      <c r="A775" t="s">
        <v>1596</v>
      </c>
      <c r="B775">
        <v>30.8</v>
      </c>
      <c r="C775" t="str" cm="1">
        <f t="array" ref="C775">_xlfn.IFS(medical_exam[[#This Row],[BMI]]&lt;18.5, "Underweight ", medical_exam[[#This Row],[BMI]]&lt;24.9, "Normal Weight", medical_exam[[#This Row],[BMI]]&lt;29.9, "Overweight ", TRUE, "Obesity")</f>
        <v>Obesity</v>
      </c>
      <c r="D775">
        <v>4.37</v>
      </c>
      <c r="E775" t="str" cm="1">
        <f t="array" ref="E775">_xlfn.IFS(medical_exam[[#This Row],[HBA1C]]&lt;5.7, "Normal", medical_exam[[#This Row],[HBA1C]]&lt;6.4, "Prediabetes ", TRUE, "Diabetes")</f>
        <v>Normal</v>
      </c>
      <c r="F775" s="6" t="s">
        <v>2381</v>
      </c>
      <c r="G775" t="s">
        <v>2379</v>
      </c>
      <c r="H775" t="s">
        <v>2379</v>
      </c>
      <c r="I775">
        <v>2</v>
      </c>
      <c r="J775" t="s">
        <v>2379</v>
      </c>
    </row>
    <row r="776" spans="1:10" x14ac:dyDescent="0.3">
      <c r="A776" t="s">
        <v>1595</v>
      </c>
      <c r="B776">
        <v>42.06</v>
      </c>
      <c r="C776" t="str" cm="1">
        <f t="array" ref="C776">_xlfn.IFS(medical_exam[[#This Row],[BMI]]&lt;18.5, "Underweight ", medical_exam[[#This Row],[BMI]]&lt;24.9, "Normal Weight", medical_exam[[#This Row],[BMI]]&lt;29.9, "Overweight ", TRUE, "Obesity")</f>
        <v>Obesity</v>
      </c>
      <c r="D776">
        <v>5.32</v>
      </c>
      <c r="E776" t="str" cm="1">
        <f t="array" ref="E776">_xlfn.IFS(medical_exam[[#This Row],[HBA1C]]&lt;5.7, "Normal", medical_exam[[#This Row],[HBA1C]]&lt;6.4, "Prediabetes ", TRUE, "Diabetes")</f>
        <v>Normal</v>
      </c>
      <c r="F776" s="6" t="s">
        <v>2379</v>
      </c>
      <c r="G776" t="s">
        <v>2379</v>
      </c>
      <c r="H776" t="s">
        <v>2379</v>
      </c>
      <c r="I776">
        <v>1</v>
      </c>
      <c r="J776" t="s">
        <v>2379</v>
      </c>
    </row>
    <row r="777" spans="1:10" x14ac:dyDescent="0.3">
      <c r="A777" t="s">
        <v>1594</v>
      </c>
      <c r="B777">
        <v>39.270000000000003</v>
      </c>
      <c r="C777" t="str" cm="1">
        <f t="array" ref="C777">_xlfn.IFS(medical_exam[[#This Row],[BMI]]&lt;18.5, "Underweight ", medical_exam[[#This Row],[BMI]]&lt;24.9, "Normal Weight", medical_exam[[#This Row],[BMI]]&lt;29.9, "Overweight ", TRUE, "Obesity")</f>
        <v>Obesity</v>
      </c>
      <c r="D777">
        <v>5.64</v>
      </c>
      <c r="E777" t="str" cm="1">
        <f t="array" ref="E777">_xlfn.IFS(medical_exam[[#This Row],[HBA1C]]&lt;5.7, "Normal", medical_exam[[#This Row],[HBA1C]]&lt;6.4, "Prediabetes ", TRUE, "Diabetes")</f>
        <v>Normal</v>
      </c>
      <c r="F777" s="6" t="s">
        <v>2379</v>
      </c>
      <c r="G777" t="s">
        <v>2379</v>
      </c>
      <c r="H777" t="s">
        <v>2381</v>
      </c>
      <c r="I777">
        <v>1</v>
      </c>
      <c r="J777" t="s">
        <v>2379</v>
      </c>
    </row>
    <row r="778" spans="1:10" x14ac:dyDescent="0.3">
      <c r="A778" t="s">
        <v>1593</v>
      </c>
      <c r="B778">
        <v>30.71</v>
      </c>
      <c r="C778" t="str" cm="1">
        <f t="array" ref="C778">_xlfn.IFS(medical_exam[[#This Row],[BMI]]&lt;18.5, "Underweight ", medical_exam[[#This Row],[BMI]]&lt;24.9, "Normal Weight", medical_exam[[#This Row],[BMI]]&lt;29.9, "Overweight ", TRUE, "Obesity")</f>
        <v>Obesity</v>
      </c>
      <c r="D778">
        <v>5.59</v>
      </c>
      <c r="E778" t="str" cm="1">
        <f t="array" ref="E778">_xlfn.IFS(medical_exam[[#This Row],[HBA1C]]&lt;5.7, "Normal", medical_exam[[#This Row],[HBA1C]]&lt;6.4, "Prediabetes ", TRUE, "Diabetes")</f>
        <v>Normal</v>
      </c>
      <c r="F778" s="6" t="s">
        <v>2381</v>
      </c>
      <c r="G778" t="s">
        <v>2379</v>
      </c>
      <c r="H778" t="s">
        <v>2379</v>
      </c>
      <c r="I778">
        <v>1</v>
      </c>
      <c r="J778" t="s">
        <v>2379</v>
      </c>
    </row>
    <row r="779" spans="1:10" x14ac:dyDescent="0.3">
      <c r="A779" t="s">
        <v>1592</v>
      </c>
      <c r="B779">
        <v>47.19</v>
      </c>
      <c r="C779" t="str" cm="1">
        <f t="array" ref="C779">_xlfn.IFS(medical_exam[[#This Row],[BMI]]&lt;18.5, "Underweight ", medical_exam[[#This Row],[BMI]]&lt;24.9, "Normal Weight", medical_exam[[#This Row],[BMI]]&lt;29.9, "Overweight ", TRUE, "Obesity")</f>
        <v>Obesity</v>
      </c>
      <c r="D779">
        <v>5.29</v>
      </c>
      <c r="E779" t="str" cm="1">
        <f t="array" ref="E779">_xlfn.IFS(medical_exam[[#This Row],[HBA1C]]&lt;5.7, "Normal", medical_exam[[#This Row],[HBA1C]]&lt;6.4, "Prediabetes ", TRUE, "Diabetes")</f>
        <v>Normal</v>
      </c>
      <c r="F779" s="6" t="s">
        <v>2379</v>
      </c>
      <c r="G779" t="s">
        <v>2379</v>
      </c>
      <c r="H779" t="s">
        <v>2379</v>
      </c>
      <c r="I779">
        <v>0</v>
      </c>
      <c r="J779" t="s">
        <v>2379</v>
      </c>
    </row>
    <row r="780" spans="1:10" x14ac:dyDescent="0.3">
      <c r="A780" t="s">
        <v>1591</v>
      </c>
      <c r="B780">
        <v>30.02</v>
      </c>
      <c r="C780" t="str" cm="1">
        <f t="array" ref="C780">_xlfn.IFS(medical_exam[[#This Row],[BMI]]&lt;18.5, "Underweight ", medical_exam[[#This Row],[BMI]]&lt;24.9, "Normal Weight", medical_exam[[#This Row],[BMI]]&lt;29.9, "Overweight ", TRUE, "Obesity")</f>
        <v>Obesity</v>
      </c>
      <c r="D780">
        <v>6.65</v>
      </c>
      <c r="E780" t="str" cm="1">
        <f t="array" ref="E780">_xlfn.IFS(medical_exam[[#This Row],[HBA1C]]&lt;5.7, "Normal", medical_exam[[#This Row],[HBA1C]]&lt;6.4, "Prediabetes ", TRUE, "Diabetes")</f>
        <v>Diabetes</v>
      </c>
      <c r="F780" s="6" t="s">
        <v>2379</v>
      </c>
      <c r="G780" t="s">
        <v>2379</v>
      </c>
      <c r="H780" t="s">
        <v>2379</v>
      </c>
      <c r="I780">
        <v>0</v>
      </c>
      <c r="J780" t="s">
        <v>2379</v>
      </c>
    </row>
    <row r="781" spans="1:10" x14ac:dyDescent="0.3">
      <c r="A781" t="s">
        <v>1590</v>
      </c>
      <c r="B781">
        <v>37.909999999999997</v>
      </c>
      <c r="C781" t="str" cm="1">
        <f t="array" ref="C781">_xlfn.IFS(medical_exam[[#This Row],[BMI]]&lt;18.5, "Underweight ", medical_exam[[#This Row],[BMI]]&lt;24.9, "Normal Weight", medical_exam[[#This Row],[BMI]]&lt;29.9, "Overweight ", TRUE, "Obesity")</f>
        <v>Obesity</v>
      </c>
      <c r="D781">
        <v>5.68</v>
      </c>
      <c r="E781" t="str" cm="1">
        <f t="array" ref="E781">_xlfn.IFS(medical_exam[[#This Row],[HBA1C]]&lt;5.7, "Normal", medical_exam[[#This Row],[HBA1C]]&lt;6.4, "Prediabetes ", TRUE, "Diabetes")</f>
        <v>Normal</v>
      </c>
      <c r="F781" s="6" t="s">
        <v>2381</v>
      </c>
      <c r="G781" t="s">
        <v>2379</v>
      </c>
      <c r="H781" t="s">
        <v>2379</v>
      </c>
      <c r="I781">
        <v>0</v>
      </c>
      <c r="J781" t="s">
        <v>2379</v>
      </c>
    </row>
    <row r="782" spans="1:10" x14ac:dyDescent="0.3">
      <c r="A782" t="s">
        <v>1589</v>
      </c>
      <c r="B782">
        <v>54.61</v>
      </c>
      <c r="C782" t="str" cm="1">
        <f t="array" ref="C782">_xlfn.IFS(medical_exam[[#This Row],[BMI]]&lt;18.5, "Underweight ", medical_exam[[#This Row],[BMI]]&lt;24.9, "Normal Weight", medical_exam[[#This Row],[BMI]]&lt;29.9, "Overweight ", TRUE, "Obesity")</f>
        <v>Obesity</v>
      </c>
      <c r="D782">
        <v>4.49</v>
      </c>
      <c r="E782" t="str" cm="1">
        <f t="array" ref="E782">_xlfn.IFS(medical_exam[[#This Row],[HBA1C]]&lt;5.7, "Normal", medical_exam[[#This Row],[HBA1C]]&lt;6.4, "Prediabetes ", TRUE, "Diabetes")</f>
        <v>Normal</v>
      </c>
      <c r="F782" s="6" t="s">
        <v>2379</v>
      </c>
      <c r="G782" t="s">
        <v>2379</v>
      </c>
      <c r="H782" t="s">
        <v>2379</v>
      </c>
      <c r="I782">
        <v>0</v>
      </c>
      <c r="J782" t="s">
        <v>2379</v>
      </c>
    </row>
    <row r="783" spans="1:10" x14ac:dyDescent="0.3">
      <c r="A783" t="s">
        <v>1588</v>
      </c>
      <c r="B783">
        <v>36.005000000000003</v>
      </c>
      <c r="C783" t="str" cm="1">
        <f t="array" ref="C783">_xlfn.IFS(medical_exam[[#This Row],[BMI]]&lt;18.5, "Underweight ", medical_exam[[#This Row],[BMI]]&lt;24.9, "Normal Weight", medical_exam[[#This Row],[BMI]]&lt;29.9, "Overweight ", TRUE, "Obesity")</f>
        <v>Obesity</v>
      </c>
      <c r="D783">
        <v>6.9</v>
      </c>
      <c r="E783" t="str" cm="1">
        <f t="array" ref="E783">_xlfn.IFS(medical_exam[[#This Row],[HBA1C]]&lt;5.7, "Normal", medical_exam[[#This Row],[HBA1C]]&lt;6.4, "Prediabetes ", TRUE, "Diabetes")</f>
        <v>Diabetes</v>
      </c>
      <c r="F783" s="6" t="s">
        <v>2379</v>
      </c>
      <c r="G783" t="s">
        <v>2379</v>
      </c>
      <c r="H783" t="s">
        <v>2379</v>
      </c>
      <c r="I783">
        <v>0</v>
      </c>
      <c r="J783" t="s">
        <v>2379</v>
      </c>
    </row>
    <row r="784" spans="1:10" x14ac:dyDescent="0.3">
      <c r="A784" t="s">
        <v>1587</v>
      </c>
      <c r="B784">
        <v>28.7</v>
      </c>
      <c r="C784" t="str" cm="1">
        <f t="array" ref="C784">_xlfn.IFS(medical_exam[[#This Row],[BMI]]&lt;18.5, "Underweight ", medical_exam[[#This Row],[BMI]]&lt;24.9, "Normal Weight", medical_exam[[#This Row],[BMI]]&lt;29.9, "Overweight ", TRUE, "Obesity")</f>
        <v xml:space="preserve">Overweight </v>
      </c>
      <c r="D784">
        <v>11.52</v>
      </c>
      <c r="E784" t="str" cm="1">
        <f t="array" ref="E784">_xlfn.IFS(medical_exam[[#This Row],[HBA1C]]&lt;5.7, "Normal", medical_exam[[#This Row],[HBA1C]]&lt;6.4, "Prediabetes ", TRUE, "Diabetes")</f>
        <v>Diabetes</v>
      </c>
      <c r="F784" s="6" t="s">
        <v>2379</v>
      </c>
      <c r="G784" t="s">
        <v>2379</v>
      </c>
      <c r="H784" t="s">
        <v>2379</v>
      </c>
      <c r="I784">
        <v>0</v>
      </c>
      <c r="J784" t="s">
        <v>2379</v>
      </c>
    </row>
    <row r="785" spans="1:10" x14ac:dyDescent="0.3">
      <c r="A785" t="s">
        <v>1586</v>
      </c>
      <c r="B785">
        <v>34.295000000000002</v>
      </c>
      <c r="C785" t="str" cm="1">
        <f t="array" ref="C785">_xlfn.IFS(medical_exam[[#This Row],[BMI]]&lt;18.5, "Underweight ", medical_exam[[#This Row],[BMI]]&lt;24.9, "Normal Weight", medical_exam[[#This Row],[BMI]]&lt;29.9, "Overweight ", TRUE, "Obesity")</f>
        <v>Obesity</v>
      </c>
      <c r="D785">
        <v>11.24</v>
      </c>
      <c r="E785" t="str" cm="1">
        <f t="array" ref="E785">_xlfn.IFS(medical_exam[[#This Row],[HBA1C]]&lt;5.7, "Normal", medical_exam[[#This Row],[HBA1C]]&lt;6.4, "Prediabetes ", TRUE, "Diabetes")</f>
        <v>Diabetes</v>
      </c>
      <c r="F785" s="6" t="s">
        <v>2379</v>
      </c>
      <c r="G785" t="s">
        <v>2379</v>
      </c>
      <c r="H785" t="s">
        <v>2379</v>
      </c>
      <c r="I785">
        <v>0</v>
      </c>
      <c r="J785" t="s">
        <v>2379</v>
      </c>
    </row>
    <row r="786" spans="1:10" x14ac:dyDescent="0.3">
      <c r="A786" t="s">
        <v>1585</v>
      </c>
      <c r="B786">
        <v>27.55</v>
      </c>
      <c r="C786" t="str" cm="1">
        <f t="array" ref="C786">_xlfn.IFS(medical_exam[[#This Row],[BMI]]&lt;18.5, "Underweight ", medical_exam[[#This Row],[BMI]]&lt;24.9, "Normal Weight", medical_exam[[#This Row],[BMI]]&lt;29.9, "Overweight ", TRUE, "Obesity")</f>
        <v xml:space="preserve">Overweight </v>
      </c>
      <c r="D786">
        <v>10.98</v>
      </c>
      <c r="E786" t="str" cm="1">
        <f t="array" ref="E786">_xlfn.IFS(medical_exam[[#This Row],[HBA1C]]&lt;5.7, "Normal", medical_exam[[#This Row],[HBA1C]]&lt;6.4, "Prediabetes ", TRUE, "Diabetes")</f>
        <v>Diabetes</v>
      </c>
      <c r="F786" s="6" t="s">
        <v>2379</v>
      </c>
      <c r="G786" t="s">
        <v>2379</v>
      </c>
      <c r="H786" t="s">
        <v>2379</v>
      </c>
      <c r="I786">
        <v>0</v>
      </c>
      <c r="J786" t="s">
        <v>2379</v>
      </c>
    </row>
    <row r="787" spans="1:10" x14ac:dyDescent="0.3">
      <c r="A787" t="s">
        <v>1584</v>
      </c>
      <c r="B787">
        <v>40.700000000000003</v>
      </c>
      <c r="C787" t="str" cm="1">
        <f t="array" ref="C787">_xlfn.IFS(medical_exam[[#This Row],[BMI]]&lt;18.5, "Underweight ", medical_exam[[#This Row],[BMI]]&lt;24.9, "Normal Weight", medical_exam[[#This Row],[BMI]]&lt;29.9, "Overweight ", TRUE, "Obesity")</f>
        <v>Obesity</v>
      </c>
      <c r="D787">
        <v>5.42</v>
      </c>
      <c r="E787" t="str" cm="1">
        <f t="array" ref="E787">_xlfn.IFS(medical_exam[[#This Row],[HBA1C]]&lt;5.7, "Normal", medical_exam[[#This Row],[HBA1C]]&lt;6.4, "Prediabetes ", TRUE, "Diabetes")</f>
        <v>Normal</v>
      </c>
      <c r="F787" s="6" t="s">
        <v>2379</v>
      </c>
      <c r="G787" t="s">
        <v>2379</v>
      </c>
      <c r="H787" t="s">
        <v>2379</v>
      </c>
      <c r="I787">
        <v>0</v>
      </c>
      <c r="J787" t="s">
        <v>2379</v>
      </c>
    </row>
    <row r="788" spans="1:10" x14ac:dyDescent="0.3">
      <c r="A788" t="s">
        <v>1583</v>
      </c>
      <c r="B788">
        <v>18.335000000000001</v>
      </c>
      <c r="C788" t="str" cm="1">
        <f t="array" ref="C788">_xlfn.IFS(medical_exam[[#This Row],[BMI]]&lt;18.5, "Underweight ", medical_exam[[#This Row],[BMI]]&lt;24.9, "Normal Weight", medical_exam[[#This Row],[BMI]]&lt;29.9, "Overweight ", TRUE, "Obesity")</f>
        <v xml:space="preserve">Underweight </v>
      </c>
      <c r="D788">
        <v>10.97</v>
      </c>
      <c r="E788" t="str" cm="1">
        <f t="array" ref="E788">_xlfn.IFS(medical_exam[[#This Row],[HBA1C]]&lt;5.7, "Normal", medical_exam[[#This Row],[HBA1C]]&lt;6.4, "Prediabetes ", TRUE, "Diabetes")</f>
        <v>Diabetes</v>
      </c>
      <c r="F788" s="6" t="s">
        <v>2379</v>
      </c>
      <c r="G788" t="s">
        <v>2379</v>
      </c>
      <c r="H788" t="s">
        <v>2379</v>
      </c>
      <c r="I788">
        <v>0</v>
      </c>
      <c r="J788" t="s">
        <v>2379</v>
      </c>
    </row>
    <row r="789" spans="1:10" x14ac:dyDescent="0.3">
      <c r="A789" t="s">
        <v>1582</v>
      </c>
      <c r="B789">
        <v>33.914999999999999</v>
      </c>
      <c r="C789" t="str" cm="1">
        <f t="array" ref="C789">_xlfn.IFS(medical_exam[[#This Row],[BMI]]&lt;18.5, "Underweight ", medical_exam[[#This Row],[BMI]]&lt;24.9, "Normal Weight", medical_exam[[#This Row],[BMI]]&lt;29.9, "Overweight ", TRUE, "Obesity")</f>
        <v>Obesity</v>
      </c>
      <c r="D789">
        <v>9.56</v>
      </c>
      <c r="E789" t="str" cm="1">
        <f t="array" ref="E789">_xlfn.IFS(medical_exam[[#This Row],[HBA1C]]&lt;5.7, "Normal", medical_exam[[#This Row],[HBA1C]]&lt;6.4, "Prediabetes ", TRUE, "Diabetes")</f>
        <v>Diabetes</v>
      </c>
      <c r="F789" s="6" t="s">
        <v>2381</v>
      </c>
      <c r="G789" t="s">
        <v>2379</v>
      </c>
      <c r="H789" t="s">
        <v>2379</v>
      </c>
      <c r="I789">
        <v>2</v>
      </c>
      <c r="J789" t="s">
        <v>2379</v>
      </c>
    </row>
    <row r="790" spans="1:10" x14ac:dyDescent="0.3">
      <c r="A790" t="s">
        <v>1581</v>
      </c>
      <c r="B790">
        <v>33.534999999999997</v>
      </c>
      <c r="C790" t="str" cm="1">
        <f t="array" ref="C790">_xlfn.IFS(medical_exam[[#This Row],[BMI]]&lt;18.5, "Underweight ", medical_exam[[#This Row],[BMI]]&lt;24.9, "Normal Weight", medical_exam[[#This Row],[BMI]]&lt;29.9, "Overweight ", TRUE, "Obesity")</f>
        <v>Obesity</v>
      </c>
      <c r="D790">
        <v>9.4</v>
      </c>
      <c r="E790" t="str" cm="1">
        <f t="array" ref="E790">_xlfn.IFS(medical_exam[[#This Row],[HBA1C]]&lt;5.7, "Normal", medical_exam[[#This Row],[HBA1C]]&lt;6.4, "Prediabetes ", TRUE, "Diabetes")</f>
        <v>Diabetes</v>
      </c>
      <c r="F790" s="6" t="s">
        <v>2381</v>
      </c>
      <c r="G790" t="s">
        <v>2379</v>
      </c>
      <c r="H790" t="s">
        <v>2379</v>
      </c>
      <c r="I790">
        <v>2</v>
      </c>
      <c r="J790" t="s">
        <v>2379</v>
      </c>
    </row>
    <row r="791" spans="1:10" x14ac:dyDescent="0.3">
      <c r="A791" t="s">
        <v>1580</v>
      </c>
      <c r="B791">
        <v>23.655000000000001</v>
      </c>
      <c r="C791" t="str" cm="1">
        <f t="array" ref="C791">_xlfn.IFS(medical_exam[[#This Row],[BMI]]&lt;18.5, "Underweight ", medical_exam[[#This Row],[BMI]]&lt;24.9, "Normal Weight", medical_exam[[#This Row],[BMI]]&lt;29.9, "Overweight ", TRUE, "Obesity")</f>
        <v>Normal Weight</v>
      </c>
      <c r="D791">
        <v>8.48</v>
      </c>
      <c r="E791" t="str" cm="1">
        <f t="array" ref="E791">_xlfn.IFS(medical_exam[[#This Row],[HBA1C]]&lt;5.7, "Normal", medical_exam[[#This Row],[HBA1C]]&lt;6.4, "Prediabetes ", TRUE, "Diabetes")</f>
        <v>Diabetes</v>
      </c>
      <c r="F791" s="6" t="s">
        <v>2381</v>
      </c>
      <c r="G791" t="s">
        <v>2379</v>
      </c>
      <c r="H791" t="s">
        <v>2379</v>
      </c>
      <c r="I791">
        <v>2</v>
      </c>
      <c r="J791" t="s">
        <v>2379</v>
      </c>
    </row>
    <row r="792" spans="1:10" x14ac:dyDescent="0.3">
      <c r="A792" t="s">
        <v>1579</v>
      </c>
      <c r="B792">
        <v>28</v>
      </c>
      <c r="C792" t="str" cm="1">
        <f t="array" ref="C792">_xlfn.IFS(medical_exam[[#This Row],[BMI]]&lt;18.5, "Underweight ", medical_exam[[#This Row],[BMI]]&lt;24.9, "Normal Weight", medical_exam[[#This Row],[BMI]]&lt;29.9, "Overweight ", TRUE, "Obesity")</f>
        <v xml:space="preserve">Overweight </v>
      </c>
      <c r="D792">
        <v>5.57</v>
      </c>
      <c r="E792" t="str" cm="1">
        <f t="array" ref="E792">_xlfn.IFS(medical_exam[[#This Row],[HBA1C]]&lt;5.7, "Normal", medical_exam[[#This Row],[HBA1C]]&lt;6.4, "Prediabetes ", TRUE, "Diabetes")</f>
        <v>Normal</v>
      </c>
      <c r="F792" s="6" t="s">
        <v>2379</v>
      </c>
      <c r="G792" t="s">
        <v>2379</v>
      </c>
      <c r="H792" t="s">
        <v>2379</v>
      </c>
      <c r="I792">
        <v>0</v>
      </c>
      <c r="J792" t="s">
        <v>2379</v>
      </c>
    </row>
    <row r="793" spans="1:10" x14ac:dyDescent="0.3">
      <c r="A793" t="s">
        <v>1578</v>
      </c>
      <c r="B793">
        <v>30.23</v>
      </c>
      <c r="C793" t="str" cm="1">
        <f t="array" ref="C793">_xlfn.IFS(medical_exam[[#This Row],[BMI]]&lt;18.5, "Underweight ", medical_exam[[#This Row],[BMI]]&lt;24.9, "Normal Weight", medical_exam[[#This Row],[BMI]]&lt;29.9, "Overweight ", TRUE, "Obesity")</f>
        <v>Obesity</v>
      </c>
      <c r="D793">
        <v>6.94</v>
      </c>
      <c r="E793" t="str" cm="1">
        <f t="array" ref="E793">_xlfn.IFS(medical_exam[[#This Row],[HBA1C]]&lt;5.7, "Normal", medical_exam[[#This Row],[HBA1C]]&lt;6.4, "Prediabetes ", TRUE, "Diabetes")</f>
        <v>Diabetes</v>
      </c>
      <c r="F793" s="6" t="s">
        <v>2381</v>
      </c>
      <c r="G793" t="s">
        <v>2379</v>
      </c>
      <c r="H793" t="s">
        <v>2381</v>
      </c>
      <c r="I793">
        <v>1</v>
      </c>
      <c r="J793" t="s">
        <v>2379</v>
      </c>
    </row>
    <row r="794" spans="1:10" x14ac:dyDescent="0.3">
      <c r="A794" t="s">
        <v>1577</v>
      </c>
      <c r="B794">
        <v>51.14</v>
      </c>
      <c r="C794" t="str" cm="1">
        <f t="array" ref="C794">_xlfn.IFS(medical_exam[[#This Row],[BMI]]&lt;18.5, "Underweight ", medical_exam[[#This Row],[BMI]]&lt;24.9, "Normal Weight", medical_exam[[#This Row],[BMI]]&lt;29.9, "Overweight ", TRUE, "Obesity")</f>
        <v>Obesity</v>
      </c>
      <c r="D794">
        <v>4.05</v>
      </c>
      <c r="E794" t="str" cm="1">
        <f t="array" ref="E794">_xlfn.IFS(medical_exam[[#This Row],[HBA1C]]&lt;5.7, "Normal", medical_exam[[#This Row],[HBA1C]]&lt;6.4, "Prediabetes ", TRUE, "Diabetes")</f>
        <v>Normal</v>
      </c>
      <c r="F794" s="6" t="s">
        <v>2379</v>
      </c>
      <c r="G794" t="s">
        <v>2379</v>
      </c>
      <c r="H794" t="s">
        <v>2379</v>
      </c>
      <c r="I794">
        <v>1</v>
      </c>
      <c r="J794" t="s">
        <v>2379</v>
      </c>
    </row>
    <row r="795" spans="1:10" x14ac:dyDescent="0.3">
      <c r="A795" t="s">
        <v>1576</v>
      </c>
      <c r="B795">
        <v>24.32</v>
      </c>
      <c r="C795" t="str" cm="1">
        <f t="array" ref="C795">_xlfn.IFS(medical_exam[[#This Row],[BMI]]&lt;18.5, "Underweight ", medical_exam[[#This Row],[BMI]]&lt;24.9, "Normal Weight", medical_exam[[#This Row],[BMI]]&lt;29.9, "Overweight ", TRUE, "Obesity")</f>
        <v>Normal Weight</v>
      </c>
      <c r="D795">
        <v>10.220000000000001</v>
      </c>
      <c r="E795" t="str" cm="1">
        <f t="array" ref="E795">_xlfn.IFS(medical_exam[[#This Row],[HBA1C]]&lt;5.7, "Normal", medical_exam[[#This Row],[HBA1C]]&lt;6.4, "Prediabetes ", TRUE, "Diabetes")</f>
        <v>Diabetes</v>
      </c>
      <c r="F795" s="6" t="s">
        <v>2379</v>
      </c>
      <c r="G795" t="s">
        <v>2379</v>
      </c>
      <c r="H795" t="s">
        <v>2379</v>
      </c>
      <c r="I795">
        <v>0</v>
      </c>
      <c r="J795" t="s">
        <v>2379</v>
      </c>
    </row>
    <row r="796" spans="1:10" x14ac:dyDescent="0.3">
      <c r="A796" t="s">
        <v>1575</v>
      </c>
      <c r="B796">
        <v>38.06</v>
      </c>
      <c r="C796" t="str" cm="1">
        <f t="array" ref="C796">_xlfn.IFS(medical_exam[[#This Row],[BMI]]&lt;18.5, "Underweight ", medical_exam[[#This Row],[BMI]]&lt;24.9, "Normal Weight", medical_exam[[#This Row],[BMI]]&lt;29.9, "Overweight ", TRUE, "Obesity")</f>
        <v>Obesity</v>
      </c>
      <c r="D796">
        <v>9.24</v>
      </c>
      <c r="E796" t="str" cm="1">
        <f t="array" ref="E796">_xlfn.IFS(medical_exam[[#This Row],[HBA1C]]&lt;5.7, "Normal", medical_exam[[#This Row],[HBA1C]]&lt;6.4, "Prediabetes ", TRUE, "Diabetes")</f>
        <v>Diabetes</v>
      </c>
      <c r="F796" s="6" t="s">
        <v>2379</v>
      </c>
      <c r="G796" t="s">
        <v>2379</v>
      </c>
      <c r="H796" t="s">
        <v>2379</v>
      </c>
      <c r="I796">
        <v>0</v>
      </c>
      <c r="J796" t="s">
        <v>2379</v>
      </c>
    </row>
    <row r="797" spans="1:10" x14ac:dyDescent="0.3">
      <c r="A797" t="s">
        <v>1574</v>
      </c>
      <c r="B797">
        <v>37.700000000000003</v>
      </c>
      <c r="C797" t="str" cm="1">
        <f t="array" ref="C797">_xlfn.IFS(medical_exam[[#This Row],[BMI]]&lt;18.5, "Underweight ", medical_exam[[#This Row],[BMI]]&lt;24.9, "Normal Weight", medical_exam[[#This Row],[BMI]]&lt;29.9, "Overweight ", TRUE, "Obesity")</f>
        <v>Obesity</v>
      </c>
      <c r="D797">
        <v>8.6</v>
      </c>
      <c r="E797" t="str" cm="1">
        <f t="array" ref="E797">_xlfn.IFS(medical_exam[[#This Row],[HBA1C]]&lt;5.7, "Normal", medical_exam[[#This Row],[HBA1C]]&lt;6.4, "Prediabetes ", TRUE, "Diabetes")</f>
        <v>Diabetes</v>
      </c>
      <c r="F797" s="6" t="s">
        <v>2379</v>
      </c>
      <c r="G797" t="s">
        <v>2379</v>
      </c>
      <c r="H797" t="s">
        <v>2379</v>
      </c>
      <c r="I797">
        <v>0</v>
      </c>
      <c r="J797" t="s">
        <v>2379</v>
      </c>
    </row>
    <row r="798" spans="1:10" x14ac:dyDescent="0.3">
      <c r="A798" t="s">
        <v>1573</v>
      </c>
      <c r="B798">
        <v>44</v>
      </c>
      <c r="C798" t="str" cm="1">
        <f t="array" ref="C798">_xlfn.IFS(medical_exam[[#This Row],[BMI]]&lt;18.5, "Underweight ", medical_exam[[#This Row],[BMI]]&lt;24.9, "Normal Weight", medical_exam[[#This Row],[BMI]]&lt;29.9, "Overweight ", TRUE, "Obesity")</f>
        <v>Obesity</v>
      </c>
      <c r="D798">
        <v>9.32</v>
      </c>
      <c r="E798" t="str" cm="1">
        <f t="array" ref="E798">_xlfn.IFS(medical_exam[[#This Row],[HBA1C]]&lt;5.7, "Normal", medical_exam[[#This Row],[HBA1C]]&lt;6.4, "Prediabetes ", TRUE, "Diabetes")</f>
        <v>Diabetes</v>
      </c>
      <c r="F798" s="6" t="s">
        <v>2381</v>
      </c>
      <c r="G798" t="s">
        <v>2379</v>
      </c>
      <c r="H798" t="s">
        <v>2379</v>
      </c>
      <c r="I798">
        <v>2</v>
      </c>
      <c r="J798" t="s">
        <v>2379</v>
      </c>
    </row>
    <row r="799" spans="1:10" x14ac:dyDescent="0.3">
      <c r="A799" t="s">
        <v>1572</v>
      </c>
      <c r="B799">
        <v>41.45</v>
      </c>
      <c r="C799" t="str" cm="1">
        <f t="array" ref="C799">_xlfn.IFS(medical_exam[[#This Row],[BMI]]&lt;18.5, "Underweight ", medical_exam[[#This Row],[BMI]]&lt;24.9, "Normal Weight", medical_exam[[#This Row],[BMI]]&lt;29.9, "Overweight ", TRUE, "Obesity")</f>
        <v>Obesity</v>
      </c>
      <c r="D799">
        <v>6.12</v>
      </c>
      <c r="E799" t="str" cm="1">
        <f t="array" ref="E799">_xlfn.IFS(medical_exam[[#This Row],[HBA1C]]&lt;5.7, "Normal", medical_exam[[#This Row],[HBA1C]]&lt;6.4, "Prediabetes ", TRUE, "Diabetes")</f>
        <v xml:space="preserve">Prediabetes </v>
      </c>
      <c r="F799" s="6" t="s">
        <v>2381</v>
      </c>
      <c r="G799" t="s">
        <v>2379</v>
      </c>
      <c r="H799" t="s">
        <v>2379</v>
      </c>
      <c r="I799">
        <v>0</v>
      </c>
      <c r="J799" t="s">
        <v>2379</v>
      </c>
    </row>
    <row r="800" spans="1:10" x14ac:dyDescent="0.3">
      <c r="A800" t="s">
        <v>1571</v>
      </c>
      <c r="B800">
        <v>25.364999999999998</v>
      </c>
      <c r="C800" t="str" cm="1">
        <f t="array" ref="C800">_xlfn.IFS(medical_exam[[#This Row],[BMI]]&lt;18.5, "Underweight ", medical_exam[[#This Row],[BMI]]&lt;24.9, "Normal Weight", medical_exam[[#This Row],[BMI]]&lt;29.9, "Overweight ", TRUE, "Obesity")</f>
        <v xml:space="preserve">Overweight </v>
      </c>
      <c r="D800">
        <v>9.19</v>
      </c>
      <c r="E800" t="str" cm="1">
        <f t="array" ref="E800">_xlfn.IFS(medical_exam[[#This Row],[HBA1C]]&lt;5.7, "Normal", medical_exam[[#This Row],[HBA1C]]&lt;6.4, "Prediabetes ", TRUE, "Diabetes")</f>
        <v>Diabetes</v>
      </c>
      <c r="F800" s="6" t="s">
        <v>2381</v>
      </c>
      <c r="G800" t="s">
        <v>2379</v>
      </c>
      <c r="H800" t="s">
        <v>2379</v>
      </c>
      <c r="I800">
        <v>0</v>
      </c>
      <c r="J800" t="s">
        <v>2379</v>
      </c>
    </row>
    <row r="801" spans="1:10" x14ac:dyDescent="0.3">
      <c r="A801" t="s">
        <v>1570</v>
      </c>
      <c r="B801">
        <v>34.56</v>
      </c>
      <c r="C801" t="str" cm="1">
        <f t="array" ref="C801">_xlfn.IFS(medical_exam[[#This Row],[BMI]]&lt;18.5, "Underweight ", medical_exam[[#This Row],[BMI]]&lt;24.9, "Normal Weight", medical_exam[[#This Row],[BMI]]&lt;29.9, "Overweight ", TRUE, "Obesity")</f>
        <v>Obesity</v>
      </c>
      <c r="D801">
        <v>5.84</v>
      </c>
      <c r="E801" t="str" cm="1">
        <f t="array" ref="E801">_xlfn.IFS(medical_exam[[#This Row],[HBA1C]]&lt;5.7, "Normal", medical_exam[[#This Row],[HBA1C]]&lt;6.4, "Prediabetes ", TRUE, "Diabetes")</f>
        <v xml:space="preserve">Prediabetes </v>
      </c>
      <c r="F801" s="6" t="s">
        <v>2381</v>
      </c>
      <c r="G801" t="s">
        <v>2379</v>
      </c>
      <c r="H801" t="s">
        <v>2381</v>
      </c>
      <c r="I801">
        <v>1</v>
      </c>
      <c r="J801" t="s">
        <v>2379</v>
      </c>
    </row>
    <row r="802" spans="1:10" x14ac:dyDescent="0.3">
      <c r="A802" t="s">
        <v>1569</v>
      </c>
      <c r="B802">
        <v>28.2</v>
      </c>
      <c r="C802" t="str" cm="1">
        <f t="array" ref="C802">_xlfn.IFS(medical_exam[[#This Row],[BMI]]&lt;18.5, "Underweight ", medical_exam[[#This Row],[BMI]]&lt;24.9, "Normal Weight", medical_exam[[#This Row],[BMI]]&lt;29.9, "Overweight ", TRUE, "Obesity")</f>
        <v xml:space="preserve">Overweight </v>
      </c>
      <c r="D802">
        <v>7.19</v>
      </c>
      <c r="E802" t="str" cm="1">
        <f t="array" ref="E802">_xlfn.IFS(medical_exam[[#This Row],[HBA1C]]&lt;5.7, "Normal", medical_exam[[#This Row],[HBA1C]]&lt;6.4, "Prediabetes ", TRUE, "Diabetes")</f>
        <v>Diabetes</v>
      </c>
      <c r="F802" s="6" t="s">
        <v>2381</v>
      </c>
      <c r="G802" t="s">
        <v>2379</v>
      </c>
      <c r="H802" t="s">
        <v>2379</v>
      </c>
      <c r="I802">
        <v>2</v>
      </c>
      <c r="J802" t="s">
        <v>2379</v>
      </c>
    </row>
    <row r="803" spans="1:10" x14ac:dyDescent="0.3">
      <c r="A803" t="s">
        <v>1568</v>
      </c>
      <c r="B803">
        <v>30.43</v>
      </c>
      <c r="C803" t="str" cm="1">
        <f t="array" ref="C803">_xlfn.IFS(medical_exam[[#This Row],[BMI]]&lt;18.5, "Underweight ", medical_exam[[#This Row],[BMI]]&lt;24.9, "Normal Weight", medical_exam[[#This Row],[BMI]]&lt;29.9, "Overweight ", TRUE, "Obesity")</f>
        <v>Obesity</v>
      </c>
      <c r="D803">
        <v>9.39</v>
      </c>
      <c r="E803" t="str" cm="1">
        <f t="array" ref="E803">_xlfn.IFS(medical_exam[[#This Row],[HBA1C]]&lt;5.7, "Normal", medical_exam[[#This Row],[HBA1C]]&lt;6.4, "Prediabetes ", TRUE, "Diabetes")</f>
        <v>Diabetes</v>
      </c>
      <c r="F803" s="6" t="s">
        <v>2379</v>
      </c>
      <c r="G803" t="s">
        <v>2379</v>
      </c>
      <c r="H803" t="s">
        <v>2379</v>
      </c>
      <c r="I803">
        <v>0</v>
      </c>
      <c r="J803" t="s">
        <v>2379</v>
      </c>
    </row>
    <row r="804" spans="1:10" x14ac:dyDescent="0.3">
      <c r="A804" t="s">
        <v>1567</v>
      </c>
      <c r="B804">
        <v>32.395000000000003</v>
      </c>
      <c r="C804" t="str" cm="1">
        <f t="array" ref="C804">_xlfn.IFS(medical_exam[[#This Row],[BMI]]&lt;18.5, "Underweight ", medical_exam[[#This Row],[BMI]]&lt;24.9, "Normal Weight", medical_exam[[#This Row],[BMI]]&lt;29.9, "Overweight ", TRUE, "Obesity")</f>
        <v>Obesity</v>
      </c>
      <c r="D804">
        <v>4.2699999999999996</v>
      </c>
      <c r="E804" t="str" cm="1">
        <f t="array" ref="E804">_xlfn.IFS(medical_exam[[#This Row],[HBA1C]]&lt;5.7, "Normal", medical_exam[[#This Row],[HBA1C]]&lt;6.4, "Prediabetes ", TRUE, "Diabetes")</f>
        <v>Normal</v>
      </c>
      <c r="F804" s="6" t="s">
        <v>2381</v>
      </c>
      <c r="G804" t="s">
        <v>2379</v>
      </c>
      <c r="H804" t="s">
        <v>2379</v>
      </c>
      <c r="I804">
        <v>1</v>
      </c>
      <c r="J804" t="s">
        <v>2379</v>
      </c>
    </row>
    <row r="805" spans="1:10" x14ac:dyDescent="0.3">
      <c r="A805" t="s">
        <v>1566</v>
      </c>
      <c r="B805">
        <v>24.035</v>
      </c>
      <c r="C805" t="str" cm="1">
        <f t="array" ref="C805">_xlfn.IFS(medical_exam[[#This Row],[BMI]]&lt;18.5, "Underweight ", medical_exam[[#This Row],[BMI]]&lt;24.9, "Normal Weight", medical_exam[[#This Row],[BMI]]&lt;29.9, "Overweight ", TRUE, "Obesity")</f>
        <v>Normal Weight</v>
      </c>
      <c r="D805">
        <v>11.71</v>
      </c>
      <c r="E805" t="str" cm="1">
        <f t="array" ref="E805">_xlfn.IFS(medical_exam[[#This Row],[HBA1C]]&lt;5.7, "Normal", medical_exam[[#This Row],[HBA1C]]&lt;6.4, "Prediabetes ", TRUE, "Diabetes")</f>
        <v>Diabetes</v>
      </c>
      <c r="F805" s="6" t="s">
        <v>2379</v>
      </c>
      <c r="G805" t="s">
        <v>2379</v>
      </c>
      <c r="H805" t="s">
        <v>2379</v>
      </c>
      <c r="I805">
        <v>0</v>
      </c>
      <c r="J805" t="s">
        <v>2379</v>
      </c>
    </row>
    <row r="806" spans="1:10" x14ac:dyDescent="0.3">
      <c r="A806" t="s">
        <v>1565</v>
      </c>
      <c r="B806">
        <v>37.119999999999997</v>
      </c>
      <c r="C806" t="str" cm="1">
        <f t="array" ref="C806">_xlfn.IFS(medical_exam[[#This Row],[BMI]]&lt;18.5, "Underweight ", medical_exam[[#This Row],[BMI]]&lt;24.9, "Normal Weight", medical_exam[[#This Row],[BMI]]&lt;29.9, "Overweight ", TRUE, "Obesity")</f>
        <v>Obesity</v>
      </c>
      <c r="D806">
        <v>5.29</v>
      </c>
      <c r="E806" t="str" cm="1">
        <f t="array" ref="E806">_xlfn.IFS(medical_exam[[#This Row],[HBA1C]]&lt;5.7, "Normal", medical_exam[[#This Row],[HBA1C]]&lt;6.4, "Prediabetes ", TRUE, "Diabetes")</f>
        <v>Normal</v>
      </c>
      <c r="F806" s="6" t="s">
        <v>2379</v>
      </c>
      <c r="G806" t="s">
        <v>2379</v>
      </c>
      <c r="H806" t="s">
        <v>2379</v>
      </c>
      <c r="I806">
        <v>2</v>
      </c>
      <c r="J806" t="s">
        <v>2379</v>
      </c>
    </row>
    <row r="807" spans="1:10" x14ac:dyDescent="0.3">
      <c r="A807" t="s">
        <v>1564</v>
      </c>
      <c r="B807">
        <v>34.840000000000003</v>
      </c>
      <c r="C807" t="str" cm="1">
        <f t="array" ref="C807">_xlfn.IFS(medical_exam[[#This Row],[BMI]]&lt;18.5, "Underweight ", medical_exam[[#This Row],[BMI]]&lt;24.9, "Normal Weight", medical_exam[[#This Row],[BMI]]&lt;29.9, "Overweight ", TRUE, "Obesity")</f>
        <v>Obesity</v>
      </c>
      <c r="D807">
        <v>6</v>
      </c>
      <c r="E807" t="str" cm="1">
        <f t="array" ref="E807">_xlfn.IFS(medical_exam[[#This Row],[HBA1C]]&lt;5.7, "Normal", medical_exam[[#This Row],[HBA1C]]&lt;6.4, "Prediabetes ", TRUE, "Diabetes")</f>
        <v xml:space="preserve">Prediabetes </v>
      </c>
      <c r="F807" s="6" t="s">
        <v>2381</v>
      </c>
      <c r="G807" t="s">
        <v>2379</v>
      </c>
      <c r="H807" t="s">
        <v>2381</v>
      </c>
      <c r="I807">
        <v>1</v>
      </c>
      <c r="J807" t="s">
        <v>2379</v>
      </c>
    </row>
    <row r="808" spans="1:10" x14ac:dyDescent="0.3">
      <c r="A808" t="s">
        <v>1563</v>
      </c>
      <c r="B808">
        <v>29.53</v>
      </c>
      <c r="C808" t="str" cm="1">
        <f t="array" ref="C808">_xlfn.IFS(medical_exam[[#This Row],[BMI]]&lt;18.5, "Underweight ", medical_exam[[#This Row],[BMI]]&lt;24.9, "Normal Weight", medical_exam[[#This Row],[BMI]]&lt;29.9, "Overweight ", TRUE, "Obesity")</f>
        <v xml:space="preserve">Overweight </v>
      </c>
      <c r="D808">
        <v>10.64</v>
      </c>
      <c r="E808" t="str" cm="1">
        <f t="array" ref="E808">_xlfn.IFS(medical_exam[[#This Row],[HBA1C]]&lt;5.7, "Normal", medical_exam[[#This Row],[HBA1C]]&lt;6.4, "Prediabetes ", TRUE, "Diabetes")</f>
        <v>Diabetes</v>
      </c>
      <c r="F808" s="6" t="s">
        <v>2379</v>
      </c>
      <c r="G808" t="s">
        <v>2379</v>
      </c>
      <c r="H808" t="s">
        <v>2379</v>
      </c>
      <c r="I808">
        <v>0</v>
      </c>
      <c r="J808" t="s">
        <v>2379</v>
      </c>
    </row>
    <row r="809" spans="1:10" x14ac:dyDescent="0.3">
      <c r="A809" t="s">
        <v>1562</v>
      </c>
      <c r="B809">
        <v>42.51</v>
      </c>
      <c r="C809" t="str" cm="1">
        <f t="array" ref="C809">_xlfn.IFS(medical_exam[[#This Row],[BMI]]&lt;18.5, "Underweight ", medical_exam[[#This Row],[BMI]]&lt;24.9, "Normal Weight", medical_exam[[#This Row],[BMI]]&lt;29.9, "Overweight ", TRUE, "Obesity")</f>
        <v>Obesity</v>
      </c>
      <c r="D809">
        <v>8.2100000000000009</v>
      </c>
      <c r="E809" t="str" cm="1">
        <f t="array" ref="E809">_xlfn.IFS(medical_exam[[#This Row],[HBA1C]]&lt;5.7, "Normal", medical_exam[[#This Row],[HBA1C]]&lt;6.4, "Prediabetes ", TRUE, "Diabetes")</f>
        <v>Diabetes</v>
      </c>
      <c r="F809" s="6" t="s">
        <v>2381</v>
      </c>
      <c r="G809" t="s">
        <v>2379</v>
      </c>
      <c r="H809" t="s">
        <v>2379</v>
      </c>
      <c r="I809">
        <v>0</v>
      </c>
      <c r="J809" t="s">
        <v>2379</v>
      </c>
    </row>
    <row r="810" spans="1:10" x14ac:dyDescent="0.3">
      <c r="A810" t="s">
        <v>1561</v>
      </c>
      <c r="B810">
        <v>38.14</v>
      </c>
      <c r="C810" t="str" cm="1">
        <f t="array" ref="C810">_xlfn.IFS(medical_exam[[#This Row],[BMI]]&lt;18.5, "Underweight ", medical_exam[[#This Row],[BMI]]&lt;24.9, "Normal Weight", medical_exam[[#This Row],[BMI]]&lt;29.9, "Overweight ", TRUE, "Obesity")</f>
        <v>Obesity</v>
      </c>
      <c r="D810">
        <v>5.58</v>
      </c>
      <c r="E810" t="str" cm="1">
        <f t="array" ref="E810">_xlfn.IFS(medical_exam[[#This Row],[HBA1C]]&lt;5.7, "Normal", medical_exam[[#This Row],[HBA1C]]&lt;6.4, "Prediabetes ", TRUE, "Diabetes")</f>
        <v>Normal</v>
      </c>
      <c r="F810" s="6" t="s">
        <v>2379</v>
      </c>
      <c r="G810" t="s">
        <v>2379</v>
      </c>
      <c r="H810" t="s">
        <v>2381</v>
      </c>
      <c r="I810">
        <v>1</v>
      </c>
      <c r="J810" t="s">
        <v>2379</v>
      </c>
    </row>
    <row r="811" spans="1:10" x14ac:dyDescent="0.3">
      <c r="A811" t="s">
        <v>1560</v>
      </c>
      <c r="B811">
        <v>39.93</v>
      </c>
      <c r="C811" t="str" cm="1">
        <f t="array" ref="C811">_xlfn.IFS(medical_exam[[#This Row],[BMI]]&lt;18.5, "Underweight ", medical_exam[[#This Row],[BMI]]&lt;24.9, "Normal Weight", medical_exam[[#This Row],[BMI]]&lt;29.9, "Overweight ", TRUE, "Obesity")</f>
        <v>Obesity</v>
      </c>
      <c r="D811">
        <v>8.75</v>
      </c>
      <c r="E811" t="str" cm="1">
        <f t="array" ref="E811">_xlfn.IFS(medical_exam[[#This Row],[HBA1C]]&lt;5.7, "Normal", medical_exam[[#This Row],[HBA1C]]&lt;6.4, "Prediabetes ", TRUE, "Diabetes")</f>
        <v>Diabetes</v>
      </c>
      <c r="F811" s="6" t="s">
        <v>2379</v>
      </c>
      <c r="G811" t="s">
        <v>2379</v>
      </c>
      <c r="H811" t="s">
        <v>2379</v>
      </c>
      <c r="I811">
        <v>0</v>
      </c>
      <c r="J811" t="s">
        <v>2379</v>
      </c>
    </row>
    <row r="812" spans="1:10" x14ac:dyDescent="0.3">
      <c r="A812" t="s">
        <v>1559</v>
      </c>
      <c r="B812">
        <v>38.83</v>
      </c>
      <c r="C812" t="str" cm="1">
        <f t="array" ref="C812">_xlfn.IFS(medical_exam[[#This Row],[BMI]]&lt;18.5, "Underweight ", medical_exam[[#This Row],[BMI]]&lt;24.9, "Normal Weight", medical_exam[[#This Row],[BMI]]&lt;29.9, "Overweight ", TRUE, "Obesity")</f>
        <v>Obesity</v>
      </c>
      <c r="D812">
        <v>11.86</v>
      </c>
      <c r="E812" t="str" cm="1">
        <f t="array" ref="E812">_xlfn.IFS(medical_exam[[#This Row],[HBA1C]]&lt;5.7, "Normal", medical_exam[[#This Row],[HBA1C]]&lt;6.4, "Prediabetes ", TRUE, "Diabetes")</f>
        <v>Diabetes</v>
      </c>
      <c r="F812" s="6" t="s">
        <v>2379</v>
      </c>
      <c r="G812" t="s">
        <v>2379</v>
      </c>
      <c r="H812" t="s">
        <v>2379</v>
      </c>
      <c r="I812">
        <v>0</v>
      </c>
      <c r="J812" t="s">
        <v>2379</v>
      </c>
    </row>
    <row r="813" spans="1:10" x14ac:dyDescent="0.3">
      <c r="A813" t="s">
        <v>1558</v>
      </c>
      <c r="B813">
        <v>37.4</v>
      </c>
      <c r="C813" t="str" cm="1">
        <f t="array" ref="C813">_xlfn.IFS(medical_exam[[#This Row],[BMI]]&lt;18.5, "Underweight ", medical_exam[[#This Row],[BMI]]&lt;24.9, "Normal Weight", medical_exam[[#This Row],[BMI]]&lt;29.9, "Overweight ", TRUE, "Obesity")</f>
        <v>Obesity</v>
      </c>
      <c r="D813">
        <v>11.46</v>
      </c>
      <c r="E813" t="str" cm="1">
        <f t="array" ref="E813">_xlfn.IFS(medical_exam[[#This Row],[HBA1C]]&lt;5.7, "Normal", medical_exam[[#This Row],[HBA1C]]&lt;6.4, "Prediabetes ", TRUE, "Diabetes")</f>
        <v>Diabetes</v>
      </c>
      <c r="F813" s="6" t="s">
        <v>2379</v>
      </c>
      <c r="G813" t="s">
        <v>2379</v>
      </c>
      <c r="H813" t="s">
        <v>2379</v>
      </c>
      <c r="I813">
        <v>0</v>
      </c>
      <c r="J813" t="s">
        <v>2379</v>
      </c>
    </row>
    <row r="814" spans="1:10" x14ac:dyDescent="0.3">
      <c r="A814" t="s">
        <v>1557</v>
      </c>
      <c r="B814">
        <v>21.4</v>
      </c>
      <c r="C814" t="str" cm="1">
        <f t="array" ref="C814">_xlfn.IFS(medical_exam[[#This Row],[BMI]]&lt;18.5, "Underweight ", medical_exam[[#This Row],[BMI]]&lt;24.9, "Normal Weight", medical_exam[[#This Row],[BMI]]&lt;29.9, "Overweight ", TRUE, "Obesity")</f>
        <v>Normal Weight</v>
      </c>
      <c r="D814">
        <v>9.0299999999999994</v>
      </c>
      <c r="E814" t="str" cm="1">
        <f t="array" ref="E814">_xlfn.IFS(medical_exam[[#This Row],[HBA1C]]&lt;5.7, "Normal", medical_exam[[#This Row],[HBA1C]]&lt;6.4, "Prediabetes ", TRUE, "Diabetes")</f>
        <v>Diabetes</v>
      </c>
      <c r="F814" s="6" t="s">
        <v>2379</v>
      </c>
      <c r="G814" t="s">
        <v>2379</v>
      </c>
      <c r="H814" t="s">
        <v>2379</v>
      </c>
      <c r="I814">
        <v>0</v>
      </c>
      <c r="J814" t="s">
        <v>2379</v>
      </c>
    </row>
    <row r="815" spans="1:10" x14ac:dyDescent="0.3">
      <c r="A815" t="s">
        <v>1556</v>
      </c>
      <c r="B815">
        <v>38.380000000000003</v>
      </c>
      <c r="C815" t="str" cm="1">
        <f t="array" ref="C815">_xlfn.IFS(medical_exam[[#This Row],[BMI]]&lt;18.5, "Underweight ", medical_exam[[#This Row],[BMI]]&lt;24.9, "Normal Weight", medical_exam[[#This Row],[BMI]]&lt;29.9, "Overweight ", TRUE, "Obesity")</f>
        <v>Obesity</v>
      </c>
      <c r="D815">
        <v>8.26</v>
      </c>
      <c r="E815" t="str" cm="1">
        <f t="array" ref="E815">_xlfn.IFS(medical_exam[[#This Row],[HBA1C]]&lt;5.7, "Normal", medical_exam[[#This Row],[HBA1C]]&lt;6.4, "Prediabetes ", TRUE, "Diabetes")</f>
        <v>Diabetes</v>
      </c>
      <c r="F815" s="6" t="s">
        <v>2381</v>
      </c>
      <c r="G815" t="s">
        <v>2379</v>
      </c>
      <c r="H815" t="s">
        <v>2379</v>
      </c>
      <c r="I815">
        <v>2</v>
      </c>
      <c r="J815" t="s">
        <v>2379</v>
      </c>
    </row>
    <row r="816" spans="1:10" x14ac:dyDescent="0.3">
      <c r="A816" t="s">
        <v>1555</v>
      </c>
      <c r="B816">
        <v>33.659999999999997</v>
      </c>
      <c r="C816" t="str" cm="1">
        <f t="array" ref="C816">_xlfn.IFS(medical_exam[[#This Row],[BMI]]&lt;18.5, "Underweight ", medical_exam[[#This Row],[BMI]]&lt;24.9, "Normal Weight", medical_exam[[#This Row],[BMI]]&lt;29.9, "Overweight ", TRUE, "Obesity")</f>
        <v>Obesity</v>
      </c>
      <c r="D816">
        <v>5.42</v>
      </c>
      <c r="E816" t="str" cm="1">
        <f t="array" ref="E816">_xlfn.IFS(medical_exam[[#This Row],[HBA1C]]&lt;5.7, "Normal", medical_exam[[#This Row],[HBA1C]]&lt;6.4, "Prediabetes ", TRUE, "Diabetes")</f>
        <v>Normal</v>
      </c>
      <c r="F816" s="6" t="s">
        <v>2381</v>
      </c>
      <c r="G816" t="s">
        <v>2379</v>
      </c>
      <c r="H816" t="s">
        <v>2379</v>
      </c>
      <c r="I816">
        <v>2</v>
      </c>
      <c r="J816" t="s">
        <v>2379</v>
      </c>
    </row>
    <row r="817" spans="1:10" x14ac:dyDescent="0.3">
      <c r="A817" t="s">
        <v>1554</v>
      </c>
      <c r="B817">
        <v>31.79</v>
      </c>
      <c r="C817" t="str" cm="1">
        <f t="array" ref="C817">_xlfn.IFS(medical_exam[[#This Row],[BMI]]&lt;18.5, "Underweight ", medical_exam[[#This Row],[BMI]]&lt;24.9, "Normal Weight", medical_exam[[#This Row],[BMI]]&lt;29.9, "Overweight ", TRUE, "Obesity")</f>
        <v>Obesity</v>
      </c>
      <c r="D817">
        <v>11.33</v>
      </c>
      <c r="E817" t="str" cm="1">
        <f t="array" ref="E817">_xlfn.IFS(medical_exam[[#This Row],[HBA1C]]&lt;5.7, "Normal", medical_exam[[#This Row],[HBA1C]]&lt;6.4, "Prediabetes ", TRUE, "Diabetes")</f>
        <v>Diabetes</v>
      </c>
      <c r="F817" s="6" t="s">
        <v>2381</v>
      </c>
      <c r="G817" t="s">
        <v>2379</v>
      </c>
      <c r="H817" t="s">
        <v>2381</v>
      </c>
      <c r="I817">
        <v>1</v>
      </c>
      <c r="J817" t="s">
        <v>2379</v>
      </c>
    </row>
    <row r="818" spans="1:10" x14ac:dyDescent="0.3">
      <c r="A818" t="s">
        <v>1553</v>
      </c>
      <c r="B818">
        <v>29.7</v>
      </c>
      <c r="C818" t="str" cm="1">
        <f t="array" ref="C818">_xlfn.IFS(medical_exam[[#This Row],[BMI]]&lt;18.5, "Underweight ", medical_exam[[#This Row],[BMI]]&lt;24.9, "Normal Weight", medical_exam[[#This Row],[BMI]]&lt;29.9, "Overweight ", TRUE, "Obesity")</f>
        <v xml:space="preserve">Overweight </v>
      </c>
      <c r="D818">
        <v>7.69</v>
      </c>
      <c r="E818" t="str" cm="1">
        <f t="array" ref="E818">_xlfn.IFS(medical_exam[[#This Row],[HBA1C]]&lt;5.7, "Normal", medical_exam[[#This Row],[HBA1C]]&lt;6.4, "Prediabetes ", TRUE, "Diabetes")</f>
        <v>Diabetes</v>
      </c>
      <c r="F818" s="6" t="s">
        <v>2381</v>
      </c>
      <c r="G818" t="s">
        <v>2379</v>
      </c>
      <c r="H818" t="s">
        <v>2381</v>
      </c>
      <c r="I818">
        <v>1</v>
      </c>
      <c r="J818" t="s">
        <v>2379</v>
      </c>
    </row>
    <row r="819" spans="1:10" x14ac:dyDescent="0.3">
      <c r="A819" t="s">
        <v>1552</v>
      </c>
      <c r="B819">
        <v>25.46</v>
      </c>
      <c r="C819" t="str" cm="1">
        <f t="array" ref="C819">_xlfn.IFS(medical_exam[[#This Row],[BMI]]&lt;18.5, "Underweight ", medical_exam[[#This Row],[BMI]]&lt;24.9, "Normal Weight", medical_exam[[#This Row],[BMI]]&lt;29.9, "Overweight ", TRUE, "Obesity")</f>
        <v xml:space="preserve">Overweight </v>
      </c>
      <c r="D819">
        <v>8.77</v>
      </c>
      <c r="E819" t="str" cm="1">
        <f t="array" ref="E819">_xlfn.IFS(medical_exam[[#This Row],[HBA1C]]&lt;5.7, "Normal", medical_exam[[#This Row],[HBA1C]]&lt;6.4, "Prediabetes ", TRUE, "Diabetes")</f>
        <v>Diabetes</v>
      </c>
      <c r="F819" s="6" t="s">
        <v>2381</v>
      </c>
      <c r="G819" t="s">
        <v>2379</v>
      </c>
      <c r="H819" t="s">
        <v>2381</v>
      </c>
      <c r="I819">
        <v>1</v>
      </c>
      <c r="J819" t="s">
        <v>2379</v>
      </c>
    </row>
    <row r="820" spans="1:10" x14ac:dyDescent="0.3">
      <c r="A820" t="s">
        <v>1551</v>
      </c>
      <c r="B820">
        <v>39.14</v>
      </c>
      <c r="C820" t="str" cm="1">
        <f t="array" ref="C820">_xlfn.IFS(medical_exam[[#This Row],[BMI]]&lt;18.5, "Underweight ", medical_exam[[#This Row],[BMI]]&lt;24.9, "Normal Weight", medical_exam[[#This Row],[BMI]]&lt;29.9, "Overweight ", TRUE, "Obesity")</f>
        <v>Obesity</v>
      </c>
      <c r="D820">
        <v>4.91</v>
      </c>
      <c r="E820" t="str" cm="1">
        <f t="array" ref="E820">_xlfn.IFS(medical_exam[[#This Row],[HBA1C]]&lt;5.7, "Normal", medical_exam[[#This Row],[HBA1C]]&lt;6.4, "Prediabetes ", TRUE, "Diabetes")</f>
        <v>Normal</v>
      </c>
      <c r="F820" s="6" t="s">
        <v>2379</v>
      </c>
      <c r="G820" t="s">
        <v>2380</v>
      </c>
      <c r="H820" t="s">
        <v>2379</v>
      </c>
      <c r="I820">
        <v>1</v>
      </c>
      <c r="J820" t="s">
        <v>2379</v>
      </c>
    </row>
    <row r="821" spans="1:10" x14ac:dyDescent="0.3">
      <c r="A821" t="s">
        <v>1550</v>
      </c>
      <c r="B821">
        <v>41.2</v>
      </c>
      <c r="C821" t="str" cm="1">
        <f t="array" ref="C821">_xlfn.IFS(medical_exam[[#This Row],[BMI]]&lt;18.5, "Underweight ", medical_exam[[#This Row],[BMI]]&lt;24.9, "Normal Weight", medical_exam[[#This Row],[BMI]]&lt;29.9, "Overweight ", TRUE, "Obesity")</f>
        <v>Obesity</v>
      </c>
      <c r="D821">
        <v>4.95</v>
      </c>
      <c r="E821" t="str" cm="1">
        <f t="array" ref="E821">_xlfn.IFS(medical_exam[[#This Row],[HBA1C]]&lt;5.7, "Normal", medical_exam[[#This Row],[HBA1C]]&lt;6.4, "Prediabetes ", TRUE, "Diabetes")</f>
        <v>Normal</v>
      </c>
      <c r="F821" s="6" t="s">
        <v>2379</v>
      </c>
      <c r="G821" t="s">
        <v>2379</v>
      </c>
      <c r="H821" t="s">
        <v>2379</v>
      </c>
      <c r="I821">
        <v>1</v>
      </c>
      <c r="J821" t="s">
        <v>2379</v>
      </c>
    </row>
    <row r="822" spans="1:10" x14ac:dyDescent="0.3">
      <c r="A822" t="s">
        <v>1549</v>
      </c>
      <c r="B822">
        <v>28.81</v>
      </c>
      <c r="C822" t="str" cm="1">
        <f t="array" ref="C822">_xlfn.IFS(medical_exam[[#This Row],[BMI]]&lt;18.5, "Underweight ", medical_exam[[#This Row],[BMI]]&lt;24.9, "Normal Weight", medical_exam[[#This Row],[BMI]]&lt;29.9, "Overweight ", TRUE, "Obesity")</f>
        <v xml:space="preserve">Overweight </v>
      </c>
      <c r="D822">
        <v>10.8</v>
      </c>
      <c r="E822" t="str" cm="1">
        <f t="array" ref="E822">_xlfn.IFS(medical_exam[[#This Row],[HBA1C]]&lt;5.7, "Normal", medical_exam[[#This Row],[HBA1C]]&lt;6.4, "Prediabetes ", TRUE, "Diabetes")</f>
        <v>Diabetes</v>
      </c>
      <c r="F822" s="6" t="s">
        <v>2381</v>
      </c>
      <c r="G822" t="s">
        <v>2379</v>
      </c>
      <c r="H822" t="s">
        <v>2381</v>
      </c>
      <c r="I822">
        <v>1</v>
      </c>
      <c r="J822" t="s">
        <v>2379</v>
      </c>
    </row>
    <row r="823" spans="1:10" x14ac:dyDescent="0.3">
      <c r="A823" t="s">
        <v>1548</v>
      </c>
      <c r="B823">
        <v>37.409999999999997</v>
      </c>
      <c r="C823" t="str" cm="1">
        <f t="array" ref="C823">_xlfn.IFS(medical_exam[[#This Row],[BMI]]&lt;18.5, "Underweight ", medical_exam[[#This Row],[BMI]]&lt;24.9, "Normal Weight", medical_exam[[#This Row],[BMI]]&lt;29.9, "Overweight ", TRUE, "Obesity")</f>
        <v>Obesity</v>
      </c>
      <c r="D823">
        <v>7.21</v>
      </c>
      <c r="E823" t="str" cm="1">
        <f t="array" ref="E823">_xlfn.IFS(medical_exam[[#This Row],[HBA1C]]&lt;5.7, "Normal", medical_exam[[#This Row],[HBA1C]]&lt;6.4, "Prediabetes ", TRUE, "Diabetes")</f>
        <v>Diabetes</v>
      </c>
      <c r="F823" s="6" t="s">
        <v>2379</v>
      </c>
      <c r="G823" t="s">
        <v>2379</v>
      </c>
      <c r="H823" t="s">
        <v>2379</v>
      </c>
      <c r="I823">
        <v>2</v>
      </c>
      <c r="J823" t="s">
        <v>2379</v>
      </c>
    </row>
    <row r="824" spans="1:10" x14ac:dyDescent="0.3">
      <c r="A824" t="s">
        <v>1547</v>
      </c>
      <c r="B824">
        <v>52.54</v>
      </c>
      <c r="C824" t="str" cm="1">
        <f t="array" ref="C824">_xlfn.IFS(medical_exam[[#This Row],[BMI]]&lt;18.5, "Underweight ", medical_exam[[#This Row],[BMI]]&lt;24.9, "Normal Weight", medical_exam[[#This Row],[BMI]]&lt;29.9, "Overweight ", TRUE, "Obesity")</f>
        <v>Obesity</v>
      </c>
      <c r="D824">
        <v>5.12</v>
      </c>
      <c r="E824" t="str" cm="1">
        <f t="array" ref="E824">_xlfn.IFS(medical_exam[[#This Row],[HBA1C]]&lt;5.7, "Normal", medical_exam[[#This Row],[HBA1C]]&lt;6.4, "Prediabetes ", TRUE, "Diabetes")</f>
        <v>Normal</v>
      </c>
      <c r="F824" s="6" t="s">
        <v>2379</v>
      </c>
      <c r="G824" t="s">
        <v>2379</v>
      </c>
      <c r="H824" t="s">
        <v>2381</v>
      </c>
      <c r="I824">
        <v>1</v>
      </c>
      <c r="J824" t="s">
        <v>2379</v>
      </c>
    </row>
    <row r="825" spans="1:10" x14ac:dyDescent="0.3">
      <c r="A825" t="s">
        <v>1546</v>
      </c>
      <c r="B825">
        <v>17.29</v>
      </c>
      <c r="C825" t="str" cm="1">
        <f t="array" ref="C825">_xlfn.IFS(medical_exam[[#This Row],[BMI]]&lt;18.5, "Underweight ", medical_exam[[#This Row],[BMI]]&lt;24.9, "Normal Weight", medical_exam[[#This Row],[BMI]]&lt;29.9, "Overweight ", TRUE, "Obesity")</f>
        <v xml:space="preserve">Underweight </v>
      </c>
      <c r="D825">
        <v>4.62</v>
      </c>
      <c r="E825" t="str" cm="1">
        <f t="array" ref="E825">_xlfn.IFS(medical_exam[[#This Row],[HBA1C]]&lt;5.7, "Normal", medical_exam[[#This Row],[HBA1C]]&lt;6.4, "Prediabetes ", TRUE, "Diabetes")</f>
        <v>Normal</v>
      </c>
      <c r="F825" s="6" t="s">
        <v>2379</v>
      </c>
      <c r="G825" t="s">
        <v>2380</v>
      </c>
      <c r="H825" t="s">
        <v>2379</v>
      </c>
      <c r="I825">
        <v>1</v>
      </c>
      <c r="J825" t="s">
        <v>2381</v>
      </c>
    </row>
    <row r="826" spans="1:10" x14ac:dyDescent="0.3">
      <c r="A826" t="s">
        <v>1545</v>
      </c>
      <c r="B826">
        <v>31.74</v>
      </c>
      <c r="C826" t="str" cm="1">
        <f t="array" ref="C826">_xlfn.IFS(medical_exam[[#This Row],[BMI]]&lt;18.5, "Underweight ", medical_exam[[#This Row],[BMI]]&lt;24.9, "Normal Weight", medical_exam[[#This Row],[BMI]]&lt;29.9, "Overweight ", TRUE, "Obesity")</f>
        <v>Obesity</v>
      </c>
      <c r="D826">
        <v>7.68</v>
      </c>
      <c r="E826" t="str" cm="1">
        <f t="array" ref="E826">_xlfn.IFS(medical_exam[[#This Row],[HBA1C]]&lt;5.7, "Normal", medical_exam[[#This Row],[HBA1C]]&lt;6.4, "Prediabetes ", TRUE, "Diabetes")</f>
        <v>Diabetes</v>
      </c>
      <c r="F826" s="6" t="s">
        <v>2381</v>
      </c>
      <c r="G826" t="s">
        <v>2379</v>
      </c>
      <c r="H826" t="s">
        <v>2379</v>
      </c>
      <c r="I826">
        <v>0</v>
      </c>
      <c r="J826" t="s">
        <v>2379</v>
      </c>
    </row>
    <row r="827" spans="1:10" x14ac:dyDescent="0.3">
      <c r="A827" t="s">
        <v>1544</v>
      </c>
      <c r="B827">
        <v>26.504999999999999</v>
      </c>
      <c r="C827" t="str" cm="1">
        <f t="array" ref="C827">_xlfn.IFS(medical_exam[[#This Row],[BMI]]&lt;18.5, "Underweight ", medical_exam[[#This Row],[BMI]]&lt;24.9, "Normal Weight", medical_exam[[#This Row],[BMI]]&lt;29.9, "Overweight ", TRUE, "Obesity")</f>
        <v xml:space="preserve">Overweight </v>
      </c>
      <c r="D827">
        <v>6.79</v>
      </c>
      <c r="E827" t="str" cm="1">
        <f t="array" ref="E827">_xlfn.IFS(medical_exam[[#This Row],[HBA1C]]&lt;5.7, "Normal", medical_exam[[#This Row],[HBA1C]]&lt;6.4, "Prediabetes ", TRUE, "Diabetes")</f>
        <v>Diabetes</v>
      </c>
      <c r="F827" s="6" t="s">
        <v>2381</v>
      </c>
      <c r="G827" t="s">
        <v>2379</v>
      </c>
      <c r="H827" t="s">
        <v>2381</v>
      </c>
      <c r="I827">
        <v>1</v>
      </c>
      <c r="J827" t="s">
        <v>2379</v>
      </c>
    </row>
    <row r="828" spans="1:10" x14ac:dyDescent="0.3">
      <c r="A828" t="s">
        <v>1543</v>
      </c>
      <c r="B828">
        <v>36.479999999999997</v>
      </c>
      <c r="C828" t="str" cm="1">
        <f t="array" ref="C828">_xlfn.IFS(medical_exam[[#This Row],[BMI]]&lt;18.5, "Underweight ", medical_exam[[#This Row],[BMI]]&lt;24.9, "Normal Weight", medical_exam[[#This Row],[BMI]]&lt;29.9, "Overweight ", TRUE, "Obesity")</f>
        <v>Obesity</v>
      </c>
      <c r="D828">
        <v>11.09</v>
      </c>
      <c r="E828" t="str" cm="1">
        <f t="array" ref="E828">_xlfn.IFS(medical_exam[[#This Row],[HBA1C]]&lt;5.7, "Normal", medical_exam[[#This Row],[HBA1C]]&lt;6.4, "Prediabetes ", TRUE, "Diabetes")</f>
        <v>Diabetes</v>
      </c>
      <c r="F828" s="6" t="s">
        <v>2379</v>
      </c>
      <c r="G828" t="s">
        <v>2379</v>
      </c>
      <c r="H828" t="s">
        <v>2379</v>
      </c>
      <c r="I828">
        <v>0</v>
      </c>
      <c r="J828" t="s">
        <v>2379</v>
      </c>
    </row>
    <row r="829" spans="1:10" x14ac:dyDescent="0.3">
      <c r="A829" t="s">
        <v>1542</v>
      </c>
      <c r="B829">
        <v>39.159999999999997</v>
      </c>
      <c r="C829" t="str" cm="1">
        <f t="array" ref="C829">_xlfn.IFS(medical_exam[[#This Row],[BMI]]&lt;18.5, "Underweight ", medical_exam[[#This Row],[BMI]]&lt;24.9, "Normal Weight", medical_exam[[#This Row],[BMI]]&lt;29.9, "Overweight ", TRUE, "Obesity")</f>
        <v>Obesity</v>
      </c>
      <c r="D829">
        <v>5.24</v>
      </c>
      <c r="E829" t="str" cm="1">
        <f t="array" ref="E829">_xlfn.IFS(medical_exam[[#This Row],[HBA1C]]&lt;5.7, "Normal", medical_exam[[#This Row],[HBA1C]]&lt;6.4, "Prediabetes ", TRUE, "Diabetes")</f>
        <v>Normal</v>
      </c>
      <c r="F829" s="6" t="s">
        <v>2381</v>
      </c>
      <c r="G829" t="s">
        <v>2379</v>
      </c>
      <c r="H829" t="s">
        <v>2381</v>
      </c>
      <c r="I829">
        <v>1</v>
      </c>
      <c r="J829" t="s">
        <v>2379</v>
      </c>
    </row>
    <row r="830" spans="1:10" x14ac:dyDescent="0.3">
      <c r="A830" t="s">
        <v>1541</v>
      </c>
      <c r="B830">
        <v>28.22</v>
      </c>
      <c r="C830" t="str" cm="1">
        <f t="array" ref="C830">_xlfn.IFS(medical_exam[[#This Row],[BMI]]&lt;18.5, "Underweight ", medical_exam[[#This Row],[BMI]]&lt;24.9, "Normal Weight", medical_exam[[#This Row],[BMI]]&lt;29.9, "Overweight ", TRUE, "Obesity")</f>
        <v xml:space="preserve">Overweight </v>
      </c>
      <c r="D830">
        <v>7.51</v>
      </c>
      <c r="E830" t="str" cm="1">
        <f t="array" ref="E830">_xlfn.IFS(medical_exam[[#This Row],[HBA1C]]&lt;5.7, "Normal", medical_exam[[#This Row],[HBA1C]]&lt;6.4, "Prediabetes ", TRUE, "Diabetes")</f>
        <v>Diabetes</v>
      </c>
      <c r="F830" s="6" t="s">
        <v>2381</v>
      </c>
      <c r="G830" t="s">
        <v>2379</v>
      </c>
      <c r="H830" t="s">
        <v>2381</v>
      </c>
      <c r="I830">
        <v>1</v>
      </c>
      <c r="J830" t="s">
        <v>2379</v>
      </c>
    </row>
    <row r="831" spans="1:10" x14ac:dyDescent="0.3">
      <c r="A831" t="s">
        <v>1540</v>
      </c>
      <c r="B831">
        <v>35</v>
      </c>
      <c r="C831" t="str" cm="1">
        <f t="array" ref="C831">_xlfn.IFS(medical_exam[[#This Row],[BMI]]&lt;18.5, "Underweight ", medical_exam[[#This Row],[BMI]]&lt;24.9, "Normal Weight", medical_exam[[#This Row],[BMI]]&lt;29.9, "Overweight ", TRUE, "Obesity")</f>
        <v>Obesity</v>
      </c>
      <c r="D831">
        <v>4.13</v>
      </c>
      <c r="E831" t="str" cm="1">
        <f t="array" ref="E831">_xlfn.IFS(medical_exam[[#This Row],[HBA1C]]&lt;5.7, "Normal", medical_exam[[#This Row],[HBA1C]]&lt;6.4, "Prediabetes ", TRUE, "Diabetes")</f>
        <v>Normal</v>
      </c>
      <c r="F831" s="6" t="s">
        <v>2379</v>
      </c>
      <c r="G831" t="s">
        <v>2379</v>
      </c>
      <c r="H831" t="s">
        <v>2379</v>
      </c>
      <c r="I831">
        <v>2</v>
      </c>
      <c r="J831" t="s">
        <v>2379</v>
      </c>
    </row>
    <row r="832" spans="1:10" x14ac:dyDescent="0.3">
      <c r="A832" t="s">
        <v>1539</v>
      </c>
      <c r="B832">
        <v>36.24</v>
      </c>
      <c r="C832" t="str" cm="1">
        <f t="array" ref="C832">_xlfn.IFS(medical_exam[[#This Row],[BMI]]&lt;18.5, "Underweight ", medical_exam[[#This Row],[BMI]]&lt;24.9, "Normal Weight", medical_exam[[#This Row],[BMI]]&lt;29.9, "Overweight ", TRUE, "Obesity")</f>
        <v>Obesity</v>
      </c>
      <c r="D832">
        <v>8.3800000000000008</v>
      </c>
      <c r="E832" t="str" cm="1">
        <f t="array" ref="E832">_xlfn.IFS(medical_exam[[#This Row],[HBA1C]]&lt;5.7, "Normal", medical_exam[[#This Row],[HBA1C]]&lt;6.4, "Prediabetes ", TRUE, "Diabetes")</f>
        <v>Diabetes</v>
      </c>
      <c r="F832" s="6" t="s">
        <v>2381</v>
      </c>
      <c r="G832" t="s">
        <v>2379</v>
      </c>
      <c r="H832" t="s">
        <v>2379</v>
      </c>
      <c r="I832">
        <v>1</v>
      </c>
      <c r="J832" t="s">
        <v>2379</v>
      </c>
    </row>
    <row r="833" spans="1:10" x14ac:dyDescent="0.3">
      <c r="A833" t="s">
        <v>1538</v>
      </c>
      <c r="B833">
        <v>36.954999999999998</v>
      </c>
      <c r="C833" t="str" cm="1">
        <f t="array" ref="C833">_xlfn.IFS(medical_exam[[#This Row],[BMI]]&lt;18.5, "Underweight ", medical_exam[[#This Row],[BMI]]&lt;24.9, "Normal Weight", medical_exam[[#This Row],[BMI]]&lt;29.9, "Overweight ", TRUE, "Obesity")</f>
        <v>Obesity</v>
      </c>
      <c r="D833">
        <v>8.07</v>
      </c>
      <c r="E833" t="str" cm="1">
        <f t="array" ref="E833">_xlfn.IFS(medical_exam[[#This Row],[HBA1C]]&lt;5.7, "Normal", medical_exam[[#This Row],[HBA1C]]&lt;6.4, "Prediabetes ", TRUE, "Diabetes")</f>
        <v>Diabetes</v>
      </c>
      <c r="F833" s="6" t="s">
        <v>2379</v>
      </c>
      <c r="G833" t="s">
        <v>2379</v>
      </c>
      <c r="H833" t="s">
        <v>2379</v>
      </c>
      <c r="I833">
        <v>0</v>
      </c>
      <c r="J833" t="s">
        <v>2379</v>
      </c>
    </row>
    <row r="834" spans="1:10" x14ac:dyDescent="0.3">
      <c r="A834" t="s">
        <v>1537</v>
      </c>
      <c r="B834">
        <v>29.64</v>
      </c>
      <c r="C834" t="str" cm="1">
        <f t="array" ref="C834">_xlfn.IFS(medical_exam[[#This Row],[BMI]]&lt;18.5, "Underweight ", medical_exam[[#This Row],[BMI]]&lt;24.9, "Normal Weight", medical_exam[[#This Row],[BMI]]&lt;29.9, "Overweight ", TRUE, "Obesity")</f>
        <v xml:space="preserve">Overweight </v>
      </c>
      <c r="D834">
        <v>8.9499999999999993</v>
      </c>
      <c r="E834" t="str" cm="1">
        <f t="array" ref="E834">_xlfn.IFS(medical_exam[[#This Row],[HBA1C]]&lt;5.7, "Normal", medical_exam[[#This Row],[HBA1C]]&lt;6.4, "Prediabetes ", TRUE, "Diabetes")</f>
        <v>Diabetes</v>
      </c>
      <c r="F834" s="6" t="s">
        <v>2379</v>
      </c>
      <c r="G834" t="s">
        <v>2379</v>
      </c>
      <c r="H834" t="s">
        <v>2379</v>
      </c>
      <c r="I834">
        <v>0</v>
      </c>
      <c r="J834" t="s">
        <v>2379</v>
      </c>
    </row>
    <row r="835" spans="1:10" x14ac:dyDescent="0.3">
      <c r="A835" t="s">
        <v>1536</v>
      </c>
      <c r="B835">
        <v>42.74</v>
      </c>
      <c r="C835" t="str" cm="1">
        <f t="array" ref="C835">_xlfn.IFS(medical_exam[[#This Row],[BMI]]&lt;18.5, "Underweight ", medical_exam[[#This Row],[BMI]]&lt;24.9, "Normal Weight", medical_exam[[#This Row],[BMI]]&lt;29.9, "Overweight ", TRUE, "Obesity")</f>
        <v>Obesity</v>
      </c>
      <c r="D835">
        <v>6.31</v>
      </c>
      <c r="E835" t="str" cm="1">
        <f t="array" ref="E835">_xlfn.IFS(medical_exam[[#This Row],[HBA1C]]&lt;5.7, "Normal", medical_exam[[#This Row],[HBA1C]]&lt;6.4, "Prediabetes ", TRUE, "Diabetes")</f>
        <v xml:space="preserve">Prediabetes </v>
      </c>
      <c r="F835" s="6" t="s">
        <v>2381</v>
      </c>
      <c r="G835" t="s">
        <v>2379</v>
      </c>
      <c r="H835" t="s">
        <v>2379</v>
      </c>
      <c r="I835">
        <v>1</v>
      </c>
      <c r="J835" t="s">
        <v>2379</v>
      </c>
    </row>
    <row r="836" spans="1:10" x14ac:dyDescent="0.3">
      <c r="A836" t="s">
        <v>1535</v>
      </c>
      <c r="B836">
        <v>36.130000000000003</v>
      </c>
      <c r="C836" t="str" cm="1">
        <f t="array" ref="C836">_xlfn.IFS(medical_exam[[#This Row],[BMI]]&lt;18.5, "Underweight ", medical_exam[[#This Row],[BMI]]&lt;24.9, "Normal Weight", medical_exam[[#This Row],[BMI]]&lt;29.9, "Overweight ", TRUE, "Obesity")</f>
        <v>Obesity</v>
      </c>
      <c r="D836">
        <v>7.19</v>
      </c>
      <c r="E836" t="str" cm="1">
        <f t="array" ref="E836">_xlfn.IFS(medical_exam[[#This Row],[HBA1C]]&lt;5.7, "Normal", medical_exam[[#This Row],[HBA1C]]&lt;6.4, "Prediabetes ", TRUE, "Diabetes")</f>
        <v>Diabetes</v>
      </c>
      <c r="F836" s="6" t="s">
        <v>2381</v>
      </c>
      <c r="G836" t="s">
        <v>2379</v>
      </c>
      <c r="H836" t="s">
        <v>2379</v>
      </c>
      <c r="I836">
        <v>2</v>
      </c>
      <c r="J836" t="s">
        <v>2379</v>
      </c>
    </row>
    <row r="837" spans="1:10" x14ac:dyDescent="0.3">
      <c r="A837" t="s">
        <v>1534</v>
      </c>
      <c r="B837">
        <v>31.55</v>
      </c>
      <c r="C837" t="str" cm="1">
        <f t="array" ref="C837">_xlfn.IFS(medical_exam[[#This Row],[BMI]]&lt;18.5, "Underweight ", medical_exam[[#This Row],[BMI]]&lt;24.9, "Normal Weight", medical_exam[[#This Row],[BMI]]&lt;29.9, "Overweight ", TRUE, "Obesity")</f>
        <v>Obesity</v>
      </c>
      <c r="D837">
        <v>6.11</v>
      </c>
      <c r="E837" t="str" cm="1">
        <f t="array" ref="E837">_xlfn.IFS(medical_exam[[#This Row],[HBA1C]]&lt;5.7, "Normal", medical_exam[[#This Row],[HBA1C]]&lt;6.4, "Prediabetes ", TRUE, "Diabetes")</f>
        <v xml:space="preserve">Prediabetes </v>
      </c>
      <c r="F837" s="6" t="s">
        <v>2381</v>
      </c>
      <c r="G837" t="s">
        <v>2379</v>
      </c>
      <c r="H837" t="s">
        <v>2379</v>
      </c>
      <c r="I837">
        <v>1</v>
      </c>
      <c r="J837" t="s">
        <v>2379</v>
      </c>
    </row>
    <row r="838" spans="1:10" x14ac:dyDescent="0.3">
      <c r="A838" t="s">
        <v>1533</v>
      </c>
      <c r="B838">
        <v>52.75</v>
      </c>
      <c r="C838" t="str" cm="1">
        <f t="array" ref="C838">_xlfn.IFS(medical_exam[[#This Row],[BMI]]&lt;18.5, "Underweight ", medical_exam[[#This Row],[BMI]]&lt;24.9, "Normal Weight", medical_exam[[#This Row],[BMI]]&lt;29.9, "Overweight ", TRUE, "Obesity")</f>
        <v>Obesity</v>
      </c>
      <c r="D838">
        <v>6.02</v>
      </c>
      <c r="E838" t="str" cm="1">
        <f t="array" ref="E838">_xlfn.IFS(medical_exam[[#This Row],[HBA1C]]&lt;5.7, "Normal", medical_exam[[#This Row],[HBA1C]]&lt;6.4, "Prediabetes ", TRUE, "Diabetes")</f>
        <v xml:space="preserve">Prediabetes </v>
      </c>
      <c r="F838" s="6" t="s">
        <v>2379</v>
      </c>
      <c r="G838" t="s">
        <v>2379</v>
      </c>
      <c r="H838" t="s">
        <v>2379</v>
      </c>
      <c r="I838">
        <v>1</v>
      </c>
      <c r="J838" t="s">
        <v>2379</v>
      </c>
    </row>
    <row r="839" spans="1:10" x14ac:dyDescent="0.3">
      <c r="A839" t="s">
        <v>1532</v>
      </c>
      <c r="B839">
        <v>36.67</v>
      </c>
      <c r="C839" t="str" cm="1">
        <f t="array" ref="C839">_xlfn.IFS(medical_exam[[#This Row],[BMI]]&lt;18.5, "Underweight ", medical_exam[[#This Row],[BMI]]&lt;24.9, "Normal Weight", medical_exam[[#This Row],[BMI]]&lt;29.9, "Overweight ", TRUE, "Obesity")</f>
        <v>Obesity</v>
      </c>
      <c r="D839">
        <v>11.86</v>
      </c>
      <c r="E839" t="str" cm="1">
        <f t="array" ref="E839">_xlfn.IFS(medical_exam[[#This Row],[HBA1C]]&lt;5.7, "Normal", medical_exam[[#This Row],[HBA1C]]&lt;6.4, "Prediabetes ", TRUE, "Diabetes")</f>
        <v>Diabetes</v>
      </c>
      <c r="F839" s="6" t="s">
        <v>2379</v>
      </c>
      <c r="G839" t="s">
        <v>2379</v>
      </c>
      <c r="H839" t="s">
        <v>2379</v>
      </c>
      <c r="I839">
        <v>0</v>
      </c>
      <c r="J839" t="s">
        <v>2379</v>
      </c>
    </row>
    <row r="840" spans="1:10" x14ac:dyDescent="0.3">
      <c r="A840" t="s">
        <v>1531</v>
      </c>
      <c r="B840">
        <v>38.06</v>
      </c>
      <c r="C840" t="str" cm="1">
        <f t="array" ref="C840">_xlfn.IFS(medical_exam[[#This Row],[BMI]]&lt;18.5, "Underweight ", medical_exam[[#This Row],[BMI]]&lt;24.9, "Normal Weight", medical_exam[[#This Row],[BMI]]&lt;29.9, "Overweight ", TRUE, "Obesity")</f>
        <v>Obesity</v>
      </c>
      <c r="D840">
        <v>8.25</v>
      </c>
      <c r="E840" t="str" cm="1">
        <f t="array" ref="E840">_xlfn.IFS(medical_exam[[#This Row],[HBA1C]]&lt;5.7, "Normal", medical_exam[[#This Row],[HBA1C]]&lt;6.4, "Prediabetes ", TRUE, "Diabetes")</f>
        <v>Diabetes</v>
      </c>
      <c r="F840" s="6" t="s">
        <v>2379</v>
      </c>
      <c r="G840" t="s">
        <v>2379</v>
      </c>
      <c r="H840" t="s">
        <v>2379</v>
      </c>
      <c r="I840">
        <v>0</v>
      </c>
      <c r="J840" t="s">
        <v>2379</v>
      </c>
    </row>
    <row r="841" spans="1:10" x14ac:dyDescent="0.3">
      <c r="A841" t="s">
        <v>1530</v>
      </c>
      <c r="B841">
        <v>38</v>
      </c>
      <c r="C841" t="str" cm="1">
        <f t="array" ref="C841">_xlfn.IFS(medical_exam[[#This Row],[BMI]]&lt;18.5, "Underweight ", medical_exam[[#This Row],[BMI]]&lt;24.9, "Normal Weight", medical_exam[[#This Row],[BMI]]&lt;29.9, "Overweight ", TRUE, "Obesity")</f>
        <v>Obesity</v>
      </c>
      <c r="D841">
        <v>8.1300000000000008</v>
      </c>
      <c r="E841" t="str" cm="1">
        <f t="array" ref="E841">_xlfn.IFS(medical_exam[[#This Row],[HBA1C]]&lt;5.7, "Normal", medical_exam[[#This Row],[HBA1C]]&lt;6.4, "Prediabetes ", TRUE, "Diabetes")</f>
        <v>Diabetes</v>
      </c>
      <c r="F841" s="6" t="s">
        <v>2379</v>
      </c>
      <c r="G841" t="s">
        <v>2379</v>
      </c>
      <c r="H841" t="s">
        <v>2379</v>
      </c>
      <c r="I841">
        <v>0</v>
      </c>
      <c r="J841" t="s">
        <v>2379</v>
      </c>
    </row>
    <row r="842" spans="1:10" x14ac:dyDescent="0.3">
      <c r="A842" t="s">
        <v>1529</v>
      </c>
      <c r="B842">
        <v>35.1</v>
      </c>
      <c r="C842" t="str" cm="1">
        <f t="array" ref="C842">_xlfn.IFS(medical_exam[[#This Row],[BMI]]&lt;18.5, "Underweight ", medical_exam[[#This Row],[BMI]]&lt;24.9, "Normal Weight", medical_exam[[#This Row],[BMI]]&lt;29.9, "Overweight ", TRUE, "Obesity")</f>
        <v>Obesity</v>
      </c>
      <c r="D842">
        <v>10.1</v>
      </c>
      <c r="E842" t="str" cm="1">
        <f t="array" ref="E842">_xlfn.IFS(medical_exam[[#This Row],[HBA1C]]&lt;5.7, "Normal", medical_exam[[#This Row],[HBA1C]]&lt;6.4, "Prediabetes ", TRUE, "Diabetes")</f>
        <v>Diabetes</v>
      </c>
      <c r="F842" s="6" t="s">
        <v>2379</v>
      </c>
      <c r="G842" t="s">
        <v>2379</v>
      </c>
      <c r="H842" t="s">
        <v>2379</v>
      </c>
      <c r="I842">
        <v>0</v>
      </c>
      <c r="J842" t="s">
        <v>2379</v>
      </c>
    </row>
    <row r="843" spans="1:10" x14ac:dyDescent="0.3">
      <c r="A843" t="s">
        <v>1528</v>
      </c>
      <c r="B843">
        <v>33.82</v>
      </c>
      <c r="C843" t="str" cm="1">
        <f t="array" ref="C843">_xlfn.IFS(medical_exam[[#This Row],[BMI]]&lt;18.5, "Underweight ", medical_exam[[#This Row],[BMI]]&lt;24.9, "Normal Weight", medical_exam[[#This Row],[BMI]]&lt;29.9, "Overweight ", TRUE, "Obesity")</f>
        <v>Obesity</v>
      </c>
      <c r="D843">
        <v>5.89</v>
      </c>
      <c r="E843" t="str" cm="1">
        <f t="array" ref="E843">_xlfn.IFS(medical_exam[[#This Row],[HBA1C]]&lt;5.7, "Normal", medical_exam[[#This Row],[HBA1C]]&lt;6.4, "Prediabetes ", TRUE, "Diabetes")</f>
        <v xml:space="preserve">Prediabetes </v>
      </c>
      <c r="F843" s="6" t="s">
        <v>2381</v>
      </c>
      <c r="G843" t="s">
        <v>2379</v>
      </c>
      <c r="H843" t="s">
        <v>2379</v>
      </c>
      <c r="I843">
        <v>2</v>
      </c>
      <c r="J843" t="s">
        <v>2379</v>
      </c>
    </row>
    <row r="844" spans="1:10" x14ac:dyDescent="0.3">
      <c r="A844" t="s">
        <v>1527</v>
      </c>
      <c r="B844">
        <v>37.43</v>
      </c>
      <c r="C844" t="str" cm="1">
        <f t="array" ref="C844">_xlfn.IFS(medical_exam[[#This Row],[BMI]]&lt;18.5, "Underweight ", medical_exam[[#This Row],[BMI]]&lt;24.9, "Normal Weight", medical_exam[[#This Row],[BMI]]&lt;29.9, "Overweight ", TRUE, "Obesity")</f>
        <v>Obesity</v>
      </c>
      <c r="D844">
        <v>4.97</v>
      </c>
      <c r="E844" t="str" cm="1">
        <f t="array" ref="E844">_xlfn.IFS(medical_exam[[#This Row],[HBA1C]]&lt;5.7, "Normal", medical_exam[[#This Row],[HBA1C]]&lt;6.4, "Prediabetes ", TRUE, "Diabetes")</f>
        <v>Normal</v>
      </c>
      <c r="F844" s="6" t="s">
        <v>2379</v>
      </c>
      <c r="G844" t="s">
        <v>2379</v>
      </c>
      <c r="H844" t="s">
        <v>2379</v>
      </c>
      <c r="I844">
        <v>2</v>
      </c>
      <c r="J844" t="s">
        <v>2379</v>
      </c>
    </row>
    <row r="845" spans="1:10" x14ac:dyDescent="0.3">
      <c r="A845" t="s">
        <v>1526</v>
      </c>
      <c r="B845">
        <v>30.5</v>
      </c>
      <c r="C845" t="str" cm="1">
        <f t="array" ref="C845">_xlfn.IFS(medical_exam[[#This Row],[BMI]]&lt;18.5, "Underweight ", medical_exam[[#This Row],[BMI]]&lt;24.9, "Normal Weight", medical_exam[[#This Row],[BMI]]&lt;29.9, "Overweight ", TRUE, "Obesity")</f>
        <v>Obesity</v>
      </c>
      <c r="D845">
        <v>9.9</v>
      </c>
      <c r="E845" t="str" cm="1">
        <f t="array" ref="E845">_xlfn.IFS(medical_exam[[#This Row],[HBA1C]]&lt;5.7, "Normal", medical_exam[[#This Row],[HBA1C]]&lt;6.4, "Prediabetes ", TRUE, "Diabetes")</f>
        <v>Diabetes</v>
      </c>
      <c r="F845" s="6" t="s">
        <v>2379</v>
      </c>
      <c r="G845" t="s">
        <v>2379</v>
      </c>
      <c r="H845" t="s">
        <v>2379</v>
      </c>
      <c r="I845">
        <v>0</v>
      </c>
      <c r="J845" t="s">
        <v>2379</v>
      </c>
    </row>
    <row r="846" spans="1:10" x14ac:dyDescent="0.3">
      <c r="A846" t="s">
        <v>1525</v>
      </c>
      <c r="B846">
        <v>24.53</v>
      </c>
      <c r="C846" t="str" cm="1">
        <f t="array" ref="C846">_xlfn.IFS(medical_exam[[#This Row],[BMI]]&lt;18.5, "Underweight ", medical_exam[[#This Row],[BMI]]&lt;24.9, "Normal Weight", medical_exam[[#This Row],[BMI]]&lt;29.9, "Overweight ", TRUE, "Obesity")</f>
        <v>Normal Weight</v>
      </c>
      <c r="D846">
        <v>9.0500000000000007</v>
      </c>
      <c r="E846" t="str" cm="1">
        <f t="array" ref="E846">_xlfn.IFS(medical_exam[[#This Row],[HBA1C]]&lt;5.7, "Normal", medical_exam[[#This Row],[HBA1C]]&lt;6.4, "Prediabetes ", TRUE, "Diabetes")</f>
        <v>Diabetes</v>
      </c>
      <c r="F846" s="6" t="s">
        <v>2379</v>
      </c>
      <c r="G846" t="s">
        <v>2379</v>
      </c>
      <c r="H846" t="s">
        <v>2379</v>
      </c>
      <c r="I846">
        <v>0</v>
      </c>
      <c r="J846" t="s">
        <v>2379</v>
      </c>
    </row>
    <row r="847" spans="1:10" x14ac:dyDescent="0.3">
      <c r="A847" t="s">
        <v>1524</v>
      </c>
      <c r="B847">
        <v>25.74</v>
      </c>
      <c r="C847" t="str" cm="1">
        <f t="array" ref="C847">_xlfn.IFS(medical_exam[[#This Row],[BMI]]&lt;18.5, "Underweight ", medical_exam[[#This Row],[BMI]]&lt;24.9, "Normal Weight", medical_exam[[#This Row],[BMI]]&lt;29.9, "Overweight ", TRUE, "Obesity")</f>
        <v xml:space="preserve">Overweight </v>
      </c>
      <c r="D847">
        <v>10.93</v>
      </c>
      <c r="E847" t="str" cm="1">
        <f t="array" ref="E847">_xlfn.IFS(medical_exam[[#This Row],[HBA1C]]&lt;5.7, "Normal", medical_exam[[#This Row],[HBA1C]]&lt;6.4, "Prediabetes ", TRUE, "Diabetes")</f>
        <v>Diabetes</v>
      </c>
      <c r="F847" s="6" t="s">
        <v>2379</v>
      </c>
      <c r="G847" t="s">
        <v>2379</v>
      </c>
      <c r="H847" t="s">
        <v>2379</v>
      </c>
      <c r="I847">
        <v>0</v>
      </c>
      <c r="J847" t="s">
        <v>2379</v>
      </c>
    </row>
    <row r="848" spans="1:10" x14ac:dyDescent="0.3">
      <c r="A848" t="s">
        <v>1523</v>
      </c>
      <c r="B848">
        <v>34.08</v>
      </c>
      <c r="C848" t="str" cm="1">
        <f t="array" ref="C848">_xlfn.IFS(medical_exam[[#This Row],[BMI]]&lt;18.5, "Underweight ", medical_exam[[#This Row],[BMI]]&lt;24.9, "Normal Weight", medical_exam[[#This Row],[BMI]]&lt;29.9, "Overweight ", TRUE, "Obesity")</f>
        <v>Obesity</v>
      </c>
      <c r="D848">
        <v>7.58</v>
      </c>
      <c r="E848" t="str" cm="1">
        <f t="array" ref="E848">_xlfn.IFS(medical_exam[[#This Row],[HBA1C]]&lt;5.7, "Normal", medical_exam[[#This Row],[HBA1C]]&lt;6.4, "Prediabetes ", TRUE, "Diabetes")</f>
        <v>Diabetes</v>
      </c>
      <c r="F848" s="6" t="s">
        <v>2381</v>
      </c>
      <c r="G848" t="s">
        <v>2379</v>
      </c>
      <c r="H848" t="s">
        <v>2379</v>
      </c>
      <c r="I848">
        <v>2</v>
      </c>
      <c r="J848" t="s">
        <v>2379</v>
      </c>
    </row>
    <row r="849" spans="1:10" x14ac:dyDescent="0.3">
      <c r="A849" t="s">
        <v>1522</v>
      </c>
      <c r="B849">
        <v>31.35</v>
      </c>
      <c r="C849" t="str" cm="1">
        <f t="array" ref="C849">_xlfn.IFS(medical_exam[[#This Row],[BMI]]&lt;18.5, "Underweight ", medical_exam[[#This Row],[BMI]]&lt;24.9, "Normal Weight", medical_exam[[#This Row],[BMI]]&lt;29.9, "Overweight ", TRUE, "Obesity")</f>
        <v>Obesity</v>
      </c>
      <c r="D849">
        <v>11</v>
      </c>
      <c r="E849" t="str" cm="1">
        <f t="array" ref="E849">_xlfn.IFS(medical_exam[[#This Row],[HBA1C]]&lt;5.7, "Normal", medical_exam[[#This Row],[HBA1C]]&lt;6.4, "Prediabetes ", TRUE, "Diabetes")</f>
        <v>Diabetes</v>
      </c>
      <c r="F849" s="6" t="s">
        <v>2381</v>
      </c>
      <c r="G849" t="s">
        <v>2379</v>
      </c>
      <c r="H849" t="s">
        <v>2381</v>
      </c>
      <c r="I849">
        <v>1</v>
      </c>
      <c r="J849" t="s">
        <v>2379</v>
      </c>
    </row>
    <row r="850" spans="1:10" x14ac:dyDescent="0.3">
      <c r="A850" t="s">
        <v>1521</v>
      </c>
      <c r="B850">
        <v>26.79</v>
      </c>
      <c r="C850" t="str" cm="1">
        <f t="array" ref="C850">_xlfn.IFS(medical_exam[[#This Row],[BMI]]&lt;18.5, "Underweight ", medical_exam[[#This Row],[BMI]]&lt;24.9, "Normal Weight", medical_exam[[#This Row],[BMI]]&lt;29.9, "Overweight ", TRUE, "Obesity")</f>
        <v xml:space="preserve">Overweight </v>
      </c>
      <c r="D850">
        <v>5.0599999999999996</v>
      </c>
      <c r="E850" t="str" cm="1">
        <f t="array" ref="E850">_xlfn.IFS(medical_exam[[#This Row],[HBA1C]]&lt;5.7, "Normal", medical_exam[[#This Row],[HBA1C]]&lt;6.4, "Prediabetes ", TRUE, "Diabetes")</f>
        <v>Normal</v>
      </c>
      <c r="F850" s="6" t="s">
        <v>2379</v>
      </c>
      <c r="G850" t="s">
        <v>2379</v>
      </c>
      <c r="H850" t="s">
        <v>2379</v>
      </c>
      <c r="I850">
        <v>1</v>
      </c>
      <c r="J850" t="s">
        <v>2379</v>
      </c>
    </row>
    <row r="851" spans="1:10" x14ac:dyDescent="0.3">
      <c r="A851" t="s">
        <v>1520</v>
      </c>
      <c r="B851">
        <v>42.78</v>
      </c>
      <c r="C851" t="str" cm="1">
        <f t="array" ref="C851">_xlfn.IFS(medical_exam[[#This Row],[BMI]]&lt;18.5, "Underweight ", medical_exam[[#This Row],[BMI]]&lt;24.9, "Normal Weight", medical_exam[[#This Row],[BMI]]&lt;29.9, "Overweight ", TRUE, "Obesity")</f>
        <v>Obesity</v>
      </c>
      <c r="D851">
        <v>6.11</v>
      </c>
      <c r="E851" t="str" cm="1">
        <f t="array" ref="E851">_xlfn.IFS(medical_exam[[#This Row],[HBA1C]]&lt;5.7, "Normal", medical_exam[[#This Row],[HBA1C]]&lt;6.4, "Prediabetes ", TRUE, "Diabetes")</f>
        <v xml:space="preserve">Prediabetes </v>
      </c>
      <c r="F851" s="6" t="s">
        <v>2381</v>
      </c>
      <c r="G851" t="s">
        <v>2379</v>
      </c>
      <c r="H851" t="s">
        <v>2379</v>
      </c>
      <c r="I851">
        <v>1</v>
      </c>
      <c r="J851" t="s">
        <v>2379</v>
      </c>
    </row>
    <row r="852" spans="1:10" x14ac:dyDescent="0.3">
      <c r="A852" t="s">
        <v>1519</v>
      </c>
      <c r="B852">
        <v>46.75</v>
      </c>
      <c r="C852" t="str" cm="1">
        <f t="array" ref="C852">_xlfn.IFS(medical_exam[[#This Row],[BMI]]&lt;18.5, "Underweight ", medical_exam[[#This Row],[BMI]]&lt;24.9, "Normal Weight", medical_exam[[#This Row],[BMI]]&lt;29.9, "Overweight ", TRUE, "Obesity")</f>
        <v>Obesity</v>
      </c>
      <c r="D852">
        <v>6.66</v>
      </c>
      <c r="E852" t="str" cm="1">
        <f t="array" ref="E852">_xlfn.IFS(medical_exam[[#This Row],[HBA1C]]&lt;5.7, "Normal", medical_exam[[#This Row],[HBA1C]]&lt;6.4, "Prediabetes ", TRUE, "Diabetes")</f>
        <v>Diabetes</v>
      </c>
      <c r="F852" s="6" t="s">
        <v>2381</v>
      </c>
      <c r="G852" t="s">
        <v>2379</v>
      </c>
      <c r="H852" t="s">
        <v>2379</v>
      </c>
      <c r="I852">
        <v>2</v>
      </c>
      <c r="J852" t="s">
        <v>2379</v>
      </c>
    </row>
    <row r="853" spans="1:10" x14ac:dyDescent="0.3">
      <c r="A853" t="s">
        <v>1518</v>
      </c>
      <c r="B853">
        <v>32.15</v>
      </c>
      <c r="C853" t="str" cm="1">
        <f t="array" ref="C853">_xlfn.IFS(medical_exam[[#This Row],[BMI]]&lt;18.5, "Underweight ", medical_exam[[#This Row],[BMI]]&lt;24.9, "Normal Weight", medical_exam[[#This Row],[BMI]]&lt;29.9, "Overweight ", TRUE, "Obesity")</f>
        <v>Obesity</v>
      </c>
      <c r="D853">
        <v>4.0199999999999996</v>
      </c>
      <c r="E853" t="str" cm="1">
        <f t="array" ref="E853">_xlfn.IFS(medical_exam[[#This Row],[HBA1C]]&lt;5.7, "Normal", medical_exam[[#This Row],[HBA1C]]&lt;6.4, "Prediabetes ", TRUE, "Diabetes")</f>
        <v>Normal</v>
      </c>
      <c r="F853" s="6" t="s">
        <v>2381</v>
      </c>
      <c r="G853" t="s">
        <v>2379</v>
      </c>
      <c r="H853" t="s">
        <v>2381</v>
      </c>
      <c r="I853">
        <v>1</v>
      </c>
      <c r="J853" t="s">
        <v>2379</v>
      </c>
    </row>
    <row r="854" spans="1:10" x14ac:dyDescent="0.3">
      <c r="A854" t="s">
        <v>1517</v>
      </c>
      <c r="B854">
        <v>43.4</v>
      </c>
      <c r="C854" t="str" cm="1">
        <f t="array" ref="C854">_xlfn.IFS(medical_exam[[#This Row],[BMI]]&lt;18.5, "Underweight ", medical_exam[[#This Row],[BMI]]&lt;24.9, "Normal Weight", medical_exam[[#This Row],[BMI]]&lt;29.9, "Overweight ", TRUE, "Obesity")</f>
        <v>Obesity</v>
      </c>
      <c r="D854">
        <v>8.81</v>
      </c>
      <c r="E854" t="str" cm="1">
        <f t="array" ref="E854">_xlfn.IFS(medical_exam[[#This Row],[HBA1C]]&lt;5.7, "Normal", medical_exam[[#This Row],[HBA1C]]&lt;6.4, "Prediabetes ", TRUE, "Diabetes")</f>
        <v>Diabetes</v>
      </c>
      <c r="F854" s="6" t="s">
        <v>2381</v>
      </c>
      <c r="G854" t="s">
        <v>2379</v>
      </c>
      <c r="H854" t="s">
        <v>2379</v>
      </c>
      <c r="I854">
        <v>2</v>
      </c>
      <c r="J854" t="s">
        <v>2379</v>
      </c>
    </row>
    <row r="855" spans="1:10" x14ac:dyDescent="0.3">
      <c r="A855" t="s">
        <v>1516</v>
      </c>
      <c r="B855">
        <v>31.57</v>
      </c>
      <c r="C855" t="str" cm="1">
        <f t="array" ref="C855">_xlfn.IFS(medical_exam[[#This Row],[BMI]]&lt;18.5, "Underweight ", medical_exam[[#This Row],[BMI]]&lt;24.9, "Normal Weight", medical_exam[[#This Row],[BMI]]&lt;29.9, "Overweight ", TRUE, "Obesity")</f>
        <v>Obesity</v>
      </c>
      <c r="D855">
        <v>7.92</v>
      </c>
      <c r="E855" t="str" cm="1">
        <f t="array" ref="E855">_xlfn.IFS(medical_exam[[#This Row],[HBA1C]]&lt;5.7, "Normal", medical_exam[[#This Row],[HBA1C]]&lt;6.4, "Prediabetes ", TRUE, "Diabetes")</f>
        <v>Diabetes</v>
      </c>
      <c r="F855" s="6" t="s">
        <v>2381</v>
      </c>
      <c r="G855" t="s">
        <v>2379</v>
      </c>
      <c r="H855" t="s">
        <v>2379</v>
      </c>
      <c r="I855">
        <v>2</v>
      </c>
      <c r="J855" t="s">
        <v>2379</v>
      </c>
    </row>
    <row r="856" spans="1:10" x14ac:dyDescent="0.3">
      <c r="A856" t="s">
        <v>1515</v>
      </c>
      <c r="B856">
        <v>24.32</v>
      </c>
      <c r="C856" t="str" cm="1">
        <f t="array" ref="C856">_xlfn.IFS(medical_exam[[#This Row],[BMI]]&lt;18.5, "Underweight ", medical_exam[[#This Row],[BMI]]&lt;24.9, "Normal Weight", medical_exam[[#This Row],[BMI]]&lt;29.9, "Overweight ", TRUE, "Obesity")</f>
        <v>Normal Weight</v>
      </c>
      <c r="D856">
        <v>7.48</v>
      </c>
      <c r="E856" t="str" cm="1">
        <f t="array" ref="E856">_xlfn.IFS(medical_exam[[#This Row],[HBA1C]]&lt;5.7, "Normal", medical_exam[[#This Row],[HBA1C]]&lt;6.4, "Prediabetes ", TRUE, "Diabetes")</f>
        <v>Diabetes</v>
      </c>
      <c r="F856" s="6" t="s">
        <v>2379</v>
      </c>
      <c r="G856" t="s">
        <v>2379</v>
      </c>
      <c r="H856" t="s">
        <v>2379</v>
      </c>
      <c r="I856">
        <v>0</v>
      </c>
      <c r="J856" t="s">
        <v>2379</v>
      </c>
    </row>
    <row r="857" spans="1:10" x14ac:dyDescent="0.3">
      <c r="A857" t="s">
        <v>1514</v>
      </c>
      <c r="B857">
        <v>31.07</v>
      </c>
      <c r="C857" t="str" cm="1">
        <f t="array" ref="C857">_xlfn.IFS(medical_exam[[#This Row],[BMI]]&lt;18.5, "Underweight ", medical_exam[[#This Row],[BMI]]&lt;24.9, "Normal Weight", medical_exam[[#This Row],[BMI]]&lt;29.9, "Overweight ", TRUE, "Obesity")</f>
        <v>Obesity</v>
      </c>
      <c r="D857">
        <v>4.62</v>
      </c>
      <c r="E857" t="str" cm="1">
        <f t="array" ref="E857">_xlfn.IFS(medical_exam[[#This Row],[HBA1C]]&lt;5.7, "Normal", medical_exam[[#This Row],[HBA1C]]&lt;6.4, "Prediabetes ", TRUE, "Diabetes")</f>
        <v>Normal</v>
      </c>
      <c r="F857" s="6" t="s">
        <v>2381</v>
      </c>
      <c r="G857" t="s">
        <v>2379</v>
      </c>
      <c r="H857" t="s">
        <v>2379</v>
      </c>
      <c r="I857">
        <v>2</v>
      </c>
      <c r="J857" t="s">
        <v>2379</v>
      </c>
    </row>
    <row r="858" spans="1:10" x14ac:dyDescent="0.3">
      <c r="A858" t="s">
        <v>1513</v>
      </c>
      <c r="B858">
        <v>35.814999999999998</v>
      </c>
      <c r="C858" t="str" cm="1">
        <f t="array" ref="C858">_xlfn.IFS(medical_exam[[#This Row],[BMI]]&lt;18.5, "Underweight ", medical_exam[[#This Row],[BMI]]&lt;24.9, "Normal Weight", medical_exam[[#This Row],[BMI]]&lt;29.9, "Overweight ", TRUE, "Obesity")</f>
        <v>Obesity</v>
      </c>
      <c r="D858">
        <v>8.4700000000000006</v>
      </c>
      <c r="E858" t="str" cm="1">
        <f t="array" ref="E858">_xlfn.IFS(medical_exam[[#This Row],[HBA1C]]&lt;5.7, "Normal", medical_exam[[#This Row],[HBA1C]]&lt;6.4, "Prediabetes ", TRUE, "Diabetes")</f>
        <v>Diabetes</v>
      </c>
      <c r="F858" s="6" t="s">
        <v>2379</v>
      </c>
      <c r="G858" t="s">
        <v>2379</v>
      </c>
      <c r="H858" t="s">
        <v>2379</v>
      </c>
      <c r="I858">
        <v>0</v>
      </c>
      <c r="J858" t="s">
        <v>2379</v>
      </c>
    </row>
    <row r="859" spans="1:10" x14ac:dyDescent="0.3">
      <c r="A859" t="s">
        <v>1512</v>
      </c>
      <c r="B859">
        <v>40.81</v>
      </c>
      <c r="C859" t="str" cm="1">
        <f t="array" ref="C859">_xlfn.IFS(medical_exam[[#This Row],[BMI]]&lt;18.5, "Underweight ", medical_exam[[#This Row],[BMI]]&lt;24.9, "Normal Weight", medical_exam[[#This Row],[BMI]]&lt;29.9, "Overweight ", TRUE, "Obesity")</f>
        <v>Obesity</v>
      </c>
      <c r="D859">
        <v>10.58</v>
      </c>
      <c r="E859" t="str" cm="1">
        <f t="array" ref="E859">_xlfn.IFS(medical_exam[[#This Row],[HBA1C]]&lt;5.7, "Normal", medical_exam[[#This Row],[HBA1C]]&lt;6.4, "Prediabetes ", TRUE, "Diabetes")</f>
        <v>Diabetes</v>
      </c>
      <c r="F859" s="6" t="s">
        <v>2381</v>
      </c>
      <c r="G859" t="s">
        <v>2379</v>
      </c>
      <c r="H859" t="s">
        <v>2379</v>
      </c>
      <c r="I859">
        <v>0</v>
      </c>
      <c r="J859" t="s">
        <v>2379</v>
      </c>
    </row>
    <row r="860" spans="1:10" x14ac:dyDescent="0.3">
      <c r="A860" t="s">
        <v>1511</v>
      </c>
      <c r="B860">
        <v>24.605</v>
      </c>
      <c r="C860" t="str" cm="1">
        <f t="array" ref="C860">_xlfn.IFS(medical_exam[[#This Row],[BMI]]&lt;18.5, "Underweight ", medical_exam[[#This Row],[BMI]]&lt;24.9, "Normal Weight", medical_exam[[#This Row],[BMI]]&lt;29.9, "Overweight ", TRUE, "Obesity")</f>
        <v>Normal Weight</v>
      </c>
      <c r="D860">
        <v>7.48</v>
      </c>
      <c r="E860" t="str" cm="1">
        <f t="array" ref="E860">_xlfn.IFS(medical_exam[[#This Row],[HBA1C]]&lt;5.7, "Normal", medical_exam[[#This Row],[HBA1C]]&lt;6.4, "Prediabetes ", TRUE, "Diabetes")</f>
        <v>Diabetes</v>
      </c>
      <c r="F860" s="6" t="s">
        <v>2379</v>
      </c>
      <c r="G860" t="s">
        <v>2379</v>
      </c>
      <c r="H860" t="s">
        <v>2379</v>
      </c>
      <c r="I860">
        <v>0</v>
      </c>
      <c r="J860" t="s">
        <v>2379</v>
      </c>
    </row>
    <row r="861" spans="1:10" x14ac:dyDescent="0.3">
      <c r="A861" t="s">
        <v>1510</v>
      </c>
      <c r="B861">
        <v>21.47</v>
      </c>
      <c r="C861" t="str" cm="1">
        <f t="array" ref="C861">_xlfn.IFS(medical_exam[[#This Row],[BMI]]&lt;18.5, "Underweight ", medical_exam[[#This Row],[BMI]]&lt;24.9, "Normal Weight", medical_exam[[#This Row],[BMI]]&lt;29.9, "Overweight ", TRUE, "Obesity")</f>
        <v>Normal Weight</v>
      </c>
      <c r="D861">
        <v>7.82</v>
      </c>
      <c r="E861" t="str" cm="1">
        <f t="array" ref="E861">_xlfn.IFS(medical_exam[[#This Row],[HBA1C]]&lt;5.7, "Normal", medical_exam[[#This Row],[HBA1C]]&lt;6.4, "Prediabetes ", TRUE, "Diabetes")</f>
        <v>Diabetes</v>
      </c>
      <c r="F861" s="6" t="s">
        <v>2379</v>
      </c>
      <c r="G861" t="s">
        <v>2379</v>
      </c>
      <c r="H861" t="s">
        <v>2379</v>
      </c>
      <c r="I861">
        <v>0</v>
      </c>
      <c r="J861" t="s">
        <v>2379</v>
      </c>
    </row>
    <row r="862" spans="1:10" x14ac:dyDescent="0.3">
      <c r="A862" t="s">
        <v>1509</v>
      </c>
      <c r="B862">
        <v>52.89</v>
      </c>
      <c r="C862" t="str" cm="1">
        <f t="array" ref="C862">_xlfn.IFS(medical_exam[[#This Row],[BMI]]&lt;18.5, "Underweight ", medical_exam[[#This Row],[BMI]]&lt;24.9, "Normal Weight", medical_exam[[#This Row],[BMI]]&lt;29.9, "Overweight ", TRUE, "Obesity")</f>
        <v>Obesity</v>
      </c>
      <c r="D862">
        <v>4.96</v>
      </c>
      <c r="E862" t="str" cm="1">
        <f t="array" ref="E862">_xlfn.IFS(medical_exam[[#This Row],[HBA1C]]&lt;5.7, "Normal", medical_exam[[#This Row],[HBA1C]]&lt;6.4, "Prediabetes ", TRUE, "Diabetes")</f>
        <v>Normal</v>
      </c>
      <c r="F862" s="6" t="s">
        <v>2381</v>
      </c>
      <c r="G862" t="s">
        <v>2379</v>
      </c>
      <c r="H862" t="s">
        <v>2379</v>
      </c>
      <c r="I862">
        <v>1</v>
      </c>
      <c r="J862" t="s">
        <v>2379</v>
      </c>
    </row>
    <row r="863" spans="1:10" x14ac:dyDescent="0.3">
      <c r="A863" t="s">
        <v>1508</v>
      </c>
      <c r="B863">
        <v>32.965000000000003</v>
      </c>
      <c r="C863" t="str" cm="1">
        <f t="array" ref="C863">_xlfn.IFS(medical_exam[[#This Row],[BMI]]&lt;18.5, "Underweight ", medical_exam[[#This Row],[BMI]]&lt;24.9, "Normal Weight", medical_exam[[#This Row],[BMI]]&lt;29.9, "Overweight ", TRUE, "Obesity")</f>
        <v>Obesity</v>
      </c>
      <c r="D863">
        <v>6.15</v>
      </c>
      <c r="E863" t="str" cm="1">
        <f t="array" ref="E863">_xlfn.IFS(medical_exam[[#This Row],[HBA1C]]&lt;5.7, "Normal", medical_exam[[#This Row],[HBA1C]]&lt;6.4, "Prediabetes ", TRUE, "Diabetes")</f>
        <v xml:space="preserve">Prediabetes </v>
      </c>
      <c r="F863" s="6" t="s">
        <v>2381</v>
      </c>
      <c r="G863" t="s">
        <v>2379</v>
      </c>
      <c r="H863" t="s">
        <v>2379</v>
      </c>
      <c r="I863">
        <v>1</v>
      </c>
      <c r="J863" t="s">
        <v>2379</v>
      </c>
    </row>
    <row r="864" spans="1:10" x14ac:dyDescent="0.3">
      <c r="A864" t="s">
        <v>1507</v>
      </c>
      <c r="B864">
        <v>36.799999999999997</v>
      </c>
      <c r="C864" t="str" cm="1">
        <f t="array" ref="C864">_xlfn.IFS(medical_exam[[#This Row],[BMI]]&lt;18.5, "Underweight ", medical_exam[[#This Row],[BMI]]&lt;24.9, "Normal Weight", medical_exam[[#This Row],[BMI]]&lt;29.9, "Overweight ", TRUE, "Obesity")</f>
        <v>Obesity</v>
      </c>
      <c r="D864">
        <v>4.62</v>
      </c>
      <c r="E864" t="str" cm="1">
        <f t="array" ref="E864">_xlfn.IFS(medical_exam[[#This Row],[HBA1C]]&lt;5.7, "Normal", medical_exam[[#This Row],[HBA1C]]&lt;6.4, "Prediabetes ", TRUE, "Diabetes")</f>
        <v>Normal</v>
      </c>
      <c r="F864" s="6" t="s">
        <v>2379</v>
      </c>
      <c r="G864" t="s">
        <v>2379</v>
      </c>
      <c r="H864" t="s">
        <v>2381</v>
      </c>
      <c r="I864">
        <v>1</v>
      </c>
      <c r="J864" t="s">
        <v>2379</v>
      </c>
    </row>
    <row r="865" spans="1:10" x14ac:dyDescent="0.3">
      <c r="A865" t="s">
        <v>1506</v>
      </c>
      <c r="B865">
        <v>34.299999999999997</v>
      </c>
      <c r="C865" t="str" cm="1">
        <f t="array" ref="C865">_xlfn.IFS(medical_exam[[#This Row],[BMI]]&lt;18.5, "Underweight ", medical_exam[[#This Row],[BMI]]&lt;24.9, "Normal Weight", medical_exam[[#This Row],[BMI]]&lt;29.9, "Overweight ", TRUE, "Obesity")</f>
        <v>Obesity</v>
      </c>
      <c r="D865">
        <v>4.87</v>
      </c>
      <c r="E865" t="str" cm="1">
        <f t="array" ref="E865">_xlfn.IFS(medical_exam[[#This Row],[HBA1C]]&lt;5.7, "Normal", medical_exam[[#This Row],[HBA1C]]&lt;6.4, "Prediabetes ", TRUE, "Diabetes")</f>
        <v>Normal</v>
      </c>
      <c r="F865" s="6" t="s">
        <v>2379</v>
      </c>
      <c r="G865" t="s">
        <v>2379</v>
      </c>
      <c r="H865" t="s">
        <v>2379</v>
      </c>
      <c r="I865">
        <v>2</v>
      </c>
      <c r="J865" t="s">
        <v>2379</v>
      </c>
    </row>
    <row r="866" spans="1:10" x14ac:dyDescent="0.3">
      <c r="A866" t="s">
        <v>1505</v>
      </c>
      <c r="B866">
        <v>35.244999999999997</v>
      </c>
      <c r="C866" t="str" cm="1">
        <f t="array" ref="C866">_xlfn.IFS(medical_exam[[#This Row],[BMI]]&lt;18.5, "Underweight ", medical_exam[[#This Row],[BMI]]&lt;24.9, "Normal Weight", medical_exam[[#This Row],[BMI]]&lt;29.9, "Overweight ", TRUE, "Obesity")</f>
        <v>Obesity</v>
      </c>
      <c r="D866">
        <v>4.63</v>
      </c>
      <c r="E866" t="str" cm="1">
        <f t="array" ref="E866">_xlfn.IFS(medical_exam[[#This Row],[HBA1C]]&lt;5.7, "Normal", medical_exam[[#This Row],[HBA1C]]&lt;6.4, "Prediabetes ", TRUE, "Diabetes")</f>
        <v>Normal</v>
      </c>
      <c r="F866" s="6" t="s">
        <v>2379</v>
      </c>
      <c r="G866" t="s">
        <v>2379</v>
      </c>
      <c r="H866" t="s">
        <v>2379</v>
      </c>
      <c r="I866">
        <v>0</v>
      </c>
      <c r="J866" t="s">
        <v>2379</v>
      </c>
    </row>
    <row r="867" spans="1:10" x14ac:dyDescent="0.3">
      <c r="A867" t="s">
        <v>1504</v>
      </c>
      <c r="B867">
        <v>26.23</v>
      </c>
      <c r="C867" t="str" cm="1">
        <f t="array" ref="C867">_xlfn.IFS(medical_exam[[#This Row],[BMI]]&lt;18.5, "Underweight ", medical_exam[[#This Row],[BMI]]&lt;24.9, "Normal Weight", medical_exam[[#This Row],[BMI]]&lt;29.9, "Overweight ", TRUE, "Obesity")</f>
        <v xml:space="preserve">Overweight </v>
      </c>
      <c r="D867">
        <v>11.93</v>
      </c>
      <c r="E867" t="str" cm="1">
        <f t="array" ref="E867">_xlfn.IFS(medical_exam[[#This Row],[HBA1C]]&lt;5.7, "Normal", medical_exam[[#This Row],[HBA1C]]&lt;6.4, "Prediabetes ", TRUE, "Diabetes")</f>
        <v>Diabetes</v>
      </c>
      <c r="F867" s="6" t="s">
        <v>2379</v>
      </c>
      <c r="G867" t="s">
        <v>2379</v>
      </c>
      <c r="H867" t="s">
        <v>2379</v>
      </c>
      <c r="I867">
        <v>0</v>
      </c>
      <c r="J867" t="s">
        <v>2379</v>
      </c>
    </row>
    <row r="868" spans="1:10" x14ac:dyDescent="0.3">
      <c r="A868" t="s">
        <v>1503</v>
      </c>
      <c r="B868">
        <v>36.1</v>
      </c>
      <c r="C868" t="str" cm="1">
        <f t="array" ref="C868">_xlfn.IFS(medical_exam[[#This Row],[BMI]]&lt;18.5, "Underweight ", medical_exam[[#This Row],[BMI]]&lt;24.9, "Normal Weight", medical_exam[[#This Row],[BMI]]&lt;29.9, "Overweight ", TRUE, "Obesity")</f>
        <v>Obesity</v>
      </c>
      <c r="D868">
        <v>5.65</v>
      </c>
      <c r="E868" t="str" cm="1">
        <f t="array" ref="E868">_xlfn.IFS(medical_exam[[#This Row],[HBA1C]]&lt;5.7, "Normal", medical_exam[[#This Row],[HBA1C]]&lt;6.4, "Prediabetes ", TRUE, "Diabetes")</f>
        <v>Normal</v>
      </c>
      <c r="F868" s="6" t="s">
        <v>2381</v>
      </c>
      <c r="G868" t="s">
        <v>2379</v>
      </c>
      <c r="H868" t="s">
        <v>2379</v>
      </c>
      <c r="I868">
        <v>2</v>
      </c>
      <c r="J868" t="s">
        <v>2379</v>
      </c>
    </row>
    <row r="869" spans="1:10" x14ac:dyDescent="0.3">
      <c r="A869" t="s">
        <v>1502</v>
      </c>
      <c r="B869">
        <v>37.1</v>
      </c>
      <c r="C869" t="str" cm="1">
        <f t="array" ref="C869">_xlfn.IFS(medical_exam[[#This Row],[BMI]]&lt;18.5, "Underweight ", medical_exam[[#This Row],[BMI]]&lt;24.9, "Normal Weight", medical_exam[[#This Row],[BMI]]&lt;29.9, "Overweight ", TRUE, "Obesity")</f>
        <v>Obesity</v>
      </c>
      <c r="D869">
        <v>11.21</v>
      </c>
      <c r="E869" t="str" cm="1">
        <f t="array" ref="E869">_xlfn.IFS(medical_exam[[#This Row],[HBA1C]]&lt;5.7, "Normal", medical_exam[[#This Row],[HBA1C]]&lt;6.4, "Prediabetes ", TRUE, "Diabetes")</f>
        <v>Diabetes</v>
      </c>
      <c r="F869" s="6" t="s">
        <v>2381</v>
      </c>
      <c r="G869" t="s">
        <v>2379</v>
      </c>
      <c r="H869" t="s">
        <v>2381</v>
      </c>
      <c r="I869">
        <v>1</v>
      </c>
      <c r="J869" t="s">
        <v>2379</v>
      </c>
    </row>
    <row r="870" spans="1:10" x14ac:dyDescent="0.3">
      <c r="A870" t="s">
        <v>1501</v>
      </c>
      <c r="B870">
        <v>27.5</v>
      </c>
      <c r="C870" t="str" cm="1">
        <f t="array" ref="C870">_xlfn.IFS(medical_exam[[#This Row],[BMI]]&lt;18.5, "Underweight ", medical_exam[[#This Row],[BMI]]&lt;24.9, "Normal Weight", medical_exam[[#This Row],[BMI]]&lt;29.9, "Overweight ", TRUE, "Obesity")</f>
        <v xml:space="preserve">Overweight </v>
      </c>
      <c r="D870">
        <v>10.62</v>
      </c>
      <c r="E870" t="str" cm="1">
        <f t="array" ref="E870">_xlfn.IFS(medical_exam[[#This Row],[HBA1C]]&lt;5.7, "Normal", medical_exam[[#This Row],[HBA1C]]&lt;6.4, "Prediabetes ", TRUE, "Diabetes")</f>
        <v>Diabetes</v>
      </c>
      <c r="F870" s="6" t="s">
        <v>2381</v>
      </c>
      <c r="G870" t="s">
        <v>2379</v>
      </c>
      <c r="H870" t="s">
        <v>2381</v>
      </c>
      <c r="I870">
        <v>1</v>
      </c>
      <c r="J870" t="s">
        <v>2379</v>
      </c>
    </row>
    <row r="871" spans="1:10" x14ac:dyDescent="0.3">
      <c r="A871" t="s">
        <v>1500</v>
      </c>
      <c r="B871">
        <v>24.7</v>
      </c>
      <c r="C871" t="str" cm="1">
        <f t="array" ref="C871">_xlfn.IFS(medical_exam[[#This Row],[BMI]]&lt;18.5, "Underweight ", medical_exam[[#This Row],[BMI]]&lt;24.9, "Normal Weight", medical_exam[[#This Row],[BMI]]&lt;29.9, "Overweight ", TRUE, "Obesity")</f>
        <v>Normal Weight</v>
      </c>
      <c r="D871">
        <v>10.7</v>
      </c>
      <c r="E871" t="str" cm="1">
        <f t="array" ref="E871">_xlfn.IFS(medical_exam[[#This Row],[HBA1C]]&lt;5.7, "Normal", medical_exam[[#This Row],[HBA1C]]&lt;6.4, "Prediabetes ", TRUE, "Diabetes")</f>
        <v>Diabetes</v>
      </c>
      <c r="F871" s="6" t="s">
        <v>2381</v>
      </c>
      <c r="G871" t="s">
        <v>2379</v>
      </c>
      <c r="H871" t="s">
        <v>2381</v>
      </c>
      <c r="I871">
        <v>1</v>
      </c>
      <c r="J871" t="s">
        <v>2379</v>
      </c>
    </row>
    <row r="872" spans="1:10" x14ac:dyDescent="0.3">
      <c r="A872" t="s">
        <v>1499</v>
      </c>
      <c r="B872">
        <v>26.78</v>
      </c>
      <c r="C872" t="str" cm="1">
        <f t="array" ref="C872">_xlfn.IFS(medical_exam[[#This Row],[BMI]]&lt;18.5, "Underweight ", medical_exam[[#This Row],[BMI]]&lt;24.9, "Normal Weight", medical_exam[[#This Row],[BMI]]&lt;29.9, "Overweight ", TRUE, "Obesity")</f>
        <v xml:space="preserve">Overweight </v>
      </c>
      <c r="D872">
        <v>10.02</v>
      </c>
      <c r="E872" t="str" cm="1">
        <f t="array" ref="E872">_xlfn.IFS(medical_exam[[#This Row],[HBA1C]]&lt;5.7, "Normal", medical_exam[[#This Row],[HBA1C]]&lt;6.4, "Prediabetes ", TRUE, "Diabetes")</f>
        <v>Diabetes</v>
      </c>
      <c r="F872" s="6" t="s">
        <v>2381</v>
      </c>
      <c r="G872" t="s">
        <v>2379</v>
      </c>
      <c r="H872" t="s">
        <v>2381</v>
      </c>
      <c r="I872">
        <v>1</v>
      </c>
      <c r="J872" t="s">
        <v>2379</v>
      </c>
    </row>
    <row r="873" spans="1:10" x14ac:dyDescent="0.3">
      <c r="A873" t="s">
        <v>1498</v>
      </c>
      <c r="B873">
        <v>45.8</v>
      </c>
      <c r="C873" t="str" cm="1">
        <f t="array" ref="C873">_xlfn.IFS(medical_exam[[#This Row],[BMI]]&lt;18.5, "Underweight ", medical_exam[[#This Row],[BMI]]&lt;24.9, "Normal Weight", medical_exam[[#This Row],[BMI]]&lt;29.9, "Overweight ", TRUE, "Obesity")</f>
        <v>Obesity</v>
      </c>
      <c r="D873">
        <v>4.8499999999999996</v>
      </c>
      <c r="E873" t="str" cm="1">
        <f t="array" ref="E873">_xlfn.IFS(medical_exam[[#This Row],[HBA1C]]&lt;5.7, "Normal", medical_exam[[#This Row],[HBA1C]]&lt;6.4, "Prediabetes ", TRUE, "Diabetes")</f>
        <v>Normal</v>
      </c>
      <c r="F873" s="6" t="s">
        <v>2379</v>
      </c>
      <c r="G873" t="s">
        <v>2379</v>
      </c>
      <c r="H873" t="s">
        <v>2379</v>
      </c>
      <c r="I873">
        <v>0</v>
      </c>
      <c r="J873" t="s">
        <v>2379</v>
      </c>
    </row>
    <row r="874" spans="1:10" x14ac:dyDescent="0.3">
      <c r="A874" t="s">
        <v>1497</v>
      </c>
      <c r="B874">
        <v>29</v>
      </c>
      <c r="C874" t="str" cm="1">
        <f t="array" ref="C874">_xlfn.IFS(medical_exam[[#This Row],[BMI]]&lt;18.5, "Underweight ", medical_exam[[#This Row],[BMI]]&lt;24.9, "Normal Weight", medical_exam[[#This Row],[BMI]]&lt;29.9, "Overweight ", TRUE, "Obesity")</f>
        <v xml:space="preserve">Overweight </v>
      </c>
      <c r="D874">
        <v>4.3899999999999997</v>
      </c>
      <c r="E874" t="str" cm="1">
        <f t="array" ref="E874">_xlfn.IFS(medical_exam[[#This Row],[HBA1C]]&lt;5.7, "Normal", medical_exam[[#This Row],[HBA1C]]&lt;6.4, "Prediabetes ", TRUE, "Diabetes")</f>
        <v>Normal</v>
      </c>
      <c r="F874" s="6" t="s">
        <v>2381</v>
      </c>
      <c r="G874" t="s">
        <v>2379</v>
      </c>
      <c r="H874" t="s">
        <v>2379</v>
      </c>
      <c r="I874">
        <v>2</v>
      </c>
      <c r="J874" t="s">
        <v>2379</v>
      </c>
    </row>
    <row r="875" spans="1:10" x14ac:dyDescent="0.3">
      <c r="A875" t="s">
        <v>1496</v>
      </c>
      <c r="B875">
        <v>33.534999999999997</v>
      </c>
      <c r="C875" t="str" cm="1">
        <f t="array" ref="C875">_xlfn.IFS(medical_exam[[#This Row],[BMI]]&lt;18.5, "Underweight ", medical_exam[[#This Row],[BMI]]&lt;24.9, "Normal Weight", medical_exam[[#This Row],[BMI]]&lt;29.9, "Overweight ", TRUE, "Obesity")</f>
        <v>Obesity</v>
      </c>
      <c r="D875">
        <v>8.24</v>
      </c>
      <c r="E875" t="str" cm="1">
        <f t="array" ref="E875">_xlfn.IFS(medical_exam[[#This Row],[HBA1C]]&lt;5.7, "Normal", medical_exam[[#This Row],[HBA1C]]&lt;6.4, "Prediabetes ", TRUE, "Diabetes")</f>
        <v>Diabetes</v>
      </c>
      <c r="F875" s="6" t="s">
        <v>2381</v>
      </c>
      <c r="G875" t="s">
        <v>2379</v>
      </c>
      <c r="H875" t="s">
        <v>2379</v>
      </c>
      <c r="I875">
        <v>0</v>
      </c>
      <c r="J875" t="s">
        <v>2379</v>
      </c>
    </row>
    <row r="876" spans="1:10" x14ac:dyDescent="0.3">
      <c r="A876" t="s">
        <v>1495</v>
      </c>
      <c r="B876">
        <v>32.774999999999999</v>
      </c>
      <c r="C876" t="str" cm="1">
        <f t="array" ref="C876">_xlfn.IFS(medical_exam[[#This Row],[BMI]]&lt;18.5, "Underweight ", medical_exam[[#This Row],[BMI]]&lt;24.9, "Normal Weight", medical_exam[[#This Row],[BMI]]&lt;29.9, "Overweight ", TRUE, "Obesity")</f>
        <v>Obesity</v>
      </c>
      <c r="D876">
        <v>9.77</v>
      </c>
      <c r="E876" t="str" cm="1">
        <f t="array" ref="E876">_xlfn.IFS(medical_exam[[#This Row],[HBA1C]]&lt;5.7, "Normal", medical_exam[[#This Row],[HBA1C]]&lt;6.4, "Prediabetes ", TRUE, "Diabetes")</f>
        <v>Diabetes</v>
      </c>
      <c r="F876" s="6" t="s">
        <v>2381</v>
      </c>
      <c r="G876" t="s">
        <v>2379</v>
      </c>
      <c r="H876" t="s">
        <v>2379</v>
      </c>
      <c r="I876">
        <v>0</v>
      </c>
      <c r="J876" t="s">
        <v>2379</v>
      </c>
    </row>
    <row r="877" spans="1:10" x14ac:dyDescent="0.3">
      <c r="A877" t="s">
        <v>1494</v>
      </c>
      <c r="B877">
        <v>37.51</v>
      </c>
      <c r="C877" t="str" cm="1">
        <f t="array" ref="C877">_xlfn.IFS(medical_exam[[#This Row],[BMI]]&lt;18.5, "Underweight ", medical_exam[[#This Row],[BMI]]&lt;24.9, "Normal Weight", medical_exam[[#This Row],[BMI]]&lt;29.9, "Overweight ", TRUE, "Obesity")</f>
        <v>Obesity</v>
      </c>
      <c r="D877">
        <v>5.5</v>
      </c>
      <c r="E877" t="str" cm="1">
        <f t="array" ref="E877">_xlfn.IFS(medical_exam[[#This Row],[HBA1C]]&lt;5.7, "Normal", medical_exam[[#This Row],[HBA1C]]&lt;6.4, "Prediabetes ", TRUE, "Diabetes")</f>
        <v>Normal</v>
      </c>
      <c r="F877" s="6" t="s">
        <v>2381</v>
      </c>
      <c r="G877" t="s">
        <v>2379</v>
      </c>
      <c r="H877" t="s">
        <v>2379</v>
      </c>
      <c r="I877">
        <v>2</v>
      </c>
      <c r="J877" t="s">
        <v>2379</v>
      </c>
    </row>
    <row r="878" spans="1:10" x14ac:dyDescent="0.3">
      <c r="A878" t="s">
        <v>1493</v>
      </c>
      <c r="B878">
        <v>39.86</v>
      </c>
      <c r="C878" t="str" cm="1">
        <f t="array" ref="C878">_xlfn.IFS(medical_exam[[#This Row],[BMI]]&lt;18.5, "Underweight ", medical_exam[[#This Row],[BMI]]&lt;24.9, "Normal Weight", medical_exam[[#This Row],[BMI]]&lt;29.9, "Overweight ", TRUE, "Obesity")</f>
        <v>Obesity</v>
      </c>
      <c r="D878">
        <v>11.84</v>
      </c>
      <c r="E878" t="str" cm="1">
        <f t="array" ref="E878">_xlfn.IFS(medical_exam[[#This Row],[HBA1C]]&lt;5.7, "Normal", medical_exam[[#This Row],[HBA1C]]&lt;6.4, "Prediabetes ", TRUE, "Diabetes")</f>
        <v>Diabetes</v>
      </c>
      <c r="F878" s="6" t="s">
        <v>2381</v>
      </c>
      <c r="G878" t="s">
        <v>2379</v>
      </c>
      <c r="H878" t="s">
        <v>2379</v>
      </c>
      <c r="I878">
        <v>1</v>
      </c>
      <c r="J878" t="s">
        <v>2379</v>
      </c>
    </row>
    <row r="879" spans="1:10" x14ac:dyDescent="0.3">
      <c r="A879" t="s">
        <v>1492</v>
      </c>
      <c r="B879">
        <v>42.13</v>
      </c>
      <c r="C879" t="str" cm="1">
        <f t="array" ref="C879">_xlfn.IFS(medical_exam[[#This Row],[BMI]]&lt;18.5, "Underweight ", medical_exam[[#This Row],[BMI]]&lt;24.9, "Normal Weight", medical_exam[[#This Row],[BMI]]&lt;29.9, "Overweight ", TRUE, "Obesity")</f>
        <v>Obesity</v>
      </c>
      <c r="D879">
        <v>4.66</v>
      </c>
      <c r="E879" t="str" cm="1">
        <f t="array" ref="E879">_xlfn.IFS(medical_exam[[#This Row],[HBA1C]]&lt;5.7, "Normal", medical_exam[[#This Row],[HBA1C]]&lt;6.4, "Prediabetes ", TRUE, "Diabetes")</f>
        <v>Normal</v>
      </c>
      <c r="F879" s="6" t="s">
        <v>2379</v>
      </c>
      <c r="G879" t="s">
        <v>2379</v>
      </c>
      <c r="H879" t="s">
        <v>2379</v>
      </c>
      <c r="I879">
        <v>0</v>
      </c>
      <c r="J879" t="s">
        <v>2379</v>
      </c>
    </row>
    <row r="880" spans="1:10" x14ac:dyDescent="0.3">
      <c r="A880" t="s">
        <v>1491</v>
      </c>
      <c r="B880">
        <v>35.99</v>
      </c>
      <c r="C880" t="str" cm="1">
        <f t="array" ref="C880">_xlfn.IFS(medical_exam[[#This Row],[BMI]]&lt;18.5, "Underweight ", medical_exam[[#This Row],[BMI]]&lt;24.9, "Normal Weight", medical_exam[[#This Row],[BMI]]&lt;29.9, "Overweight ", TRUE, "Obesity")</f>
        <v>Obesity</v>
      </c>
      <c r="D880">
        <v>11.11</v>
      </c>
      <c r="E880" t="str" cm="1">
        <f t="array" ref="E880">_xlfn.IFS(medical_exam[[#This Row],[HBA1C]]&lt;5.7, "Normal", medical_exam[[#This Row],[HBA1C]]&lt;6.4, "Prediabetes ", TRUE, "Diabetes")</f>
        <v>Diabetes</v>
      </c>
      <c r="F880" s="6" t="s">
        <v>2379</v>
      </c>
      <c r="G880" t="s">
        <v>2379</v>
      </c>
      <c r="H880" t="s">
        <v>2379</v>
      </c>
      <c r="I880">
        <v>0</v>
      </c>
      <c r="J880" t="s">
        <v>2379</v>
      </c>
    </row>
    <row r="881" spans="1:10" x14ac:dyDescent="0.3">
      <c r="A881" t="s">
        <v>1490</v>
      </c>
      <c r="B881">
        <v>35.200000000000003</v>
      </c>
      <c r="C881" t="str" cm="1">
        <f t="array" ref="C881">_xlfn.IFS(medical_exam[[#This Row],[BMI]]&lt;18.5, "Underweight ", medical_exam[[#This Row],[BMI]]&lt;24.9, "Normal Weight", medical_exam[[#This Row],[BMI]]&lt;29.9, "Overweight ", TRUE, "Obesity")</f>
        <v>Obesity</v>
      </c>
      <c r="D881">
        <v>7.72</v>
      </c>
      <c r="E881" t="str" cm="1">
        <f t="array" ref="E881">_xlfn.IFS(medical_exam[[#This Row],[HBA1C]]&lt;5.7, "Normal", medical_exam[[#This Row],[HBA1C]]&lt;6.4, "Prediabetes ", TRUE, "Diabetes")</f>
        <v>Diabetes</v>
      </c>
      <c r="F881" s="6" t="s">
        <v>2381</v>
      </c>
      <c r="G881" t="s">
        <v>2379</v>
      </c>
      <c r="H881" t="s">
        <v>2381</v>
      </c>
      <c r="I881">
        <v>1</v>
      </c>
      <c r="J881" t="s">
        <v>2379</v>
      </c>
    </row>
    <row r="882" spans="1:10" x14ac:dyDescent="0.3">
      <c r="A882" t="s">
        <v>1489</v>
      </c>
      <c r="B882">
        <v>29.91</v>
      </c>
      <c r="C882" t="str" cm="1">
        <f t="array" ref="C882">_xlfn.IFS(medical_exam[[#This Row],[BMI]]&lt;18.5, "Underweight ", medical_exam[[#This Row],[BMI]]&lt;24.9, "Normal Weight", medical_exam[[#This Row],[BMI]]&lt;29.9, "Overweight ", TRUE, "Obesity")</f>
        <v>Obesity</v>
      </c>
      <c r="D882">
        <v>5.55</v>
      </c>
      <c r="E882" t="str" cm="1">
        <f t="array" ref="E882">_xlfn.IFS(medical_exam[[#This Row],[HBA1C]]&lt;5.7, "Normal", medical_exam[[#This Row],[HBA1C]]&lt;6.4, "Prediabetes ", TRUE, "Diabetes")</f>
        <v>Normal</v>
      </c>
      <c r="F882" s="6" t="s">
        <v>2381</v>
      </c>
      <c r="G882" t="s">
        <v>2379</v>
      </c>
      <c r="H882" t="s">
        <v>2379</v>
      </c>
      <c r="I882">
        <v>2</v>
      </c>
      <c r="J882" t="s">
        <v>2379</v>
      </c>
    </row>
    <row r="883" spans="1:10" x14ac:dyDescent="0.3">
      <c r="A883" t="s">
        <v>1488</v>
      </c>
      <c r="B883">
        <v>36.479999999999997</v>
      </c>
      <c r="C883" t="str" cm="1">
        <f t="array" ref="C883">_xlfn.IFS(medical_exam[[#This Row],[BMI]]&lt;18.5, "Underweight ", medical_exam[[#This Row],[BMI]]&lt;24.9, "Normal Weight", medical_exam[[#This Row],[BMI]]&lt;29.9, "Overweight ", TRUE, "Obesity")</f>
        <v>Obesity</v>
      </c>
      <c r="D883">
        <v>5.05</v>
      </c>
      <c r="E883" t="str" cm="1">
        <f t="array" ref="E883">_xlfn.IFS(medical_exam[[#This Row],[HBA1C]]&lt;5.7, "Normal", medical_exam[[#This Row],[HBA1C]]&lt;6.4, "Prediabetes ", TRUE, "Diabetes")</f>
        <v>Normal</v>
      </c>
      <c r="F883" s="6" t="s">
        <v>2381</v>
      </c>
      <c r="G883" t="s">
        <v>2379</v>
      </c>
      <c r="H883" t="s">
        <v>2379</v>
      </c>
      <c r="I883">
        <v>1</v>
      </c>
      <c r="J883" t="s">
        <v>2379</v>
      </c>
    </row>
    <row r="884" spans="1:10" x14ac:dyDescent="0.3">
      <c r="A884" t="s">
        <v>1487</v>
      </c>
      <c r="B884">
        <v>27.5</v>
      </c>
      <c r="C884" t="str" cm="1">
        <f t="array" ref="C884">_xlfn.IFS(medical_exam[[#This Row],[BMI]]&lt;18.5, "Underweight ", medical_exam[[#This Row],[BMI]]&lt;24.9, "Normal Weight", medical_exam[[#This Row],[BMI]]&lt;29.9, "Overweight ", TRUE, "Obesity")</f>
        <v xml:space="preserve">Overweight </v>
      </c>
      <c r="D884">
        <v>8.69</v>
      </c>
      <c r="E884" t="str" cm="1">
        <f t="array" ref="E884">_xlfn.IFS(medical_exam[[#This Row],[HBA1C]]&lt;5.7, "Normal", medical_exam[[#This Row],[HBA1C]]&lt;6.4, "Prediabetes ", TRUE, "Diabetes")</f>
        <v>Diabetes</v>
      </c>
      <c r="F884" s="6" t="s">
        <v>2381</v>
      </c>
      <c r="G884" t="s">
        <v>2379</v>
      </c>
      <c r="H884" t="s">
        <v>2381</v>
      </c>
      <c r="I884">
        <v>1</v>
      </c>
      <c r="J884" t="s">
        <v>2379</v>
      </c>
    </row>
    <row r="885" spans="1:10" x14ac:dyDescent="0.3">
      <c r="A885" t="s">
        <v>1486</v>
      </c>
      <c r="B885">
        <v>33.44</v>
      </c>
      <c r="C885" t="str" cm="1">
        <f t="array" ref="C885">_xlfn.IFS(medical_exam[[#This Row],[BMI]]&lt;18.5, "Underweight ", medical_exam[[#This Row],[BMI]]&lt;24.9, "Normal Weight", medical_exam[[#This Row],[BMI]]&lt;29.9, "Overweight ", TRUE, "Obesity")</f>
        <v>Obesity</v>
      </c>
      <c r="D885">
        <v>5.9</v>
      </c>
      <c r="E885" t="str" cm="1">
        <f t="array" ref="E885">_xlfn.IFS(medical_exam[[#This Row],[HBA1C]]&lt;5.7, "Normal", medical_exam[[#This Row],[HBA1C]]&lt;6.4, "Prediabetes ", TRUE, "Diabetes")</f>
        <v xml:space="preserve">Prediabetes </v>
      </c>
      <c r="F885" s="6" t="s">
        <v>2381</v>
      </c>
      <c r="G885" t="s">
        <v>2379</v>
      </c>
      <c r="H885" t="s">
        <v>2379</v>
      </c>
      <c r="I885">
        <v>1</v>
      </c>
      <c r="J885" t="s">
        <v>2379</v>
      </c>
    </row>
    <row r="886" spans="1:10" x14ac:dyDescent="0.3">
      <c r="A886" t="s">
        <v>1485</v>
      </c>
      <c r="B886">
        <v>28.215</v>
      </c>
      <c r="C886" t="str" cm="1">
        <f t="array" ref="C886">_xlfn.IFS(medical_exam[[#This Row],[BMI]]&lt;18.5, "Underweight ", medical_exam[[#This Row],[BMI]]&lt;24.9, "Normal Weight", medical_exam[[#This Row],[BMI]]&lt;29.9, "Overweight ", TRUE, "Obesity")</f>
        <v xml:space="preserve">Overweight </v>
      </c>
      <c r="D886">
        <v>6.29</v>
      </c>
      <c r="E886" t="str" cm="1">
        <f t="array" ref="E886">_xlfn.IFS(medical_exam[[#This Row],[HBA1C]]&lt;5.7, "Normal", medical_exam[[#This Row],[HBA1C]]&lt;6.4, "Prediabetes ", TRUE, "Diabetes")</f>
        <v xml:space="preserve">Prediabetes </v>
      </c>
      <c r="F886" s="6" t="s">
        <v>2381</v>
      </c>
      <c r="G886" t="s">
        <v>2379</v>
      </c>
      <c r="H886" t="s">
        <v>2379</v>
      </c>
      <c r="I886">
        <v>1</v>
      </c>
      <c r="J886" t="s">
        <v>2379</v>
      </c>
    </row>
    <row r="887" spans="1:10" x14ac:dyDescent="0.3">
      <c r="A887" t="s">
        <v>1484</v>
      </c>
      <c r="B887">
        <v>27.17</v>
      </c>
      <c r="C887" t="str" cm="1">
        <f t="array" ref="C887">_xlfn.IFS(medical_exam[[#This Row],[BMI]]&lt;18.5, "Underweight ", medical_exam[[#This Row],[BMI]]&lt;24.9, "Normal Weight", medical_exam[[#This Row],[BMI]]&lt;29.9, "Overweight ", TRUE, "Obesity")</f>
        <v xml:space="preserve">Overweight </v>
      </c>
      <c r="D887">
        <v>5.84</v>
      </c>
      <c r="E887" t="str" cm="1">
        <f t="array" ref="E887">_xlfn.IFS(medical_exam[[#This Row],[HBA1C]]&lt;5.7, "Normal", medical_exam[[#This Row],[HBA1C]]&lt;6.4, "Prediabetes ", TRUE, "Diabetes")</f>
        <v xml:space="preserve">Prediabetes </v>
      </c>
      <c r="F887" s="6" t="s">
        <v>2381</v>
      </c>
      <c r="G887" t="s">
        <v>2379</v>
      </c>
      <c r="H887" t="s">
        <v>2379</v>
      </c>
      <c r="I887">
        <v>1</v>
      </c>
      <c r="J887" t="s">
        <v>2379</v>
      </c>
    </row>
    <row r="888" spans="1:10" x14ac:dyDescent="0.3">
      <c r="A888" t="s">
        <v>1483</v>
      </c>
      <c r="B888">
        <v>35.380000000000003</v>
      </c>
      <c r="C888" t="str" cm="1">
        <f t="array" ref="C888">_xlfn.IFS(medical_exam[[#This Row],[BMI]]&lt;18.5, "Underweight ", medical_exam[[#This Row],[BMI]]&lt;24.9, "Normal Weight", medical_exam[[#This Row],[BMI]]&lt;29.9, "Overweight ", TRUE, "Obesity")</f>
        <v>Obesity</v>
      </c>
      <c r="D888">
        <v>6.12</v>
      </c>
      <c r="E888" t="str" cm="1">
        <f t="array" ref="E888">_xlfn.IFS(medical_exam[[#This Row],[HBA1C]]&lt;5.7, "Normal", medical_exam[[#This Row],[HBA1C]]&lt;6.4, "Prediabetes ", TRUE, "Diabetes")</f>
        <v xml:space="preserve">Prediabetes </v>
      </c>
      <c r="F888" s="6" t="s">
        <v>2379</v>
      </c>
      <c r="G888" t="s">
        <v>2379</v>
      </c>
      <c r="H888" t="s">
        <v>2379</v>
      </c>
      <c r="I888">
        <v>0</v>
      </c>
      <c r="J888" t="s">
        <v>2379</v>
      </c>
    </row>
    <row r="889" spans="1:10" x14ac:dyDescent="0.3">
      <c r="A889" t="s">
        <v>1482</v>
      </c>
      <c r="B889">
        <v>43.48</v>
      </c>
      <c r="C889" t="str" cm="1">
        <f t="array" ref="C889">_xlfn.IFS(medical_exam[[#This Row],[BMI]]&lt;18.5, "Underweight ", medical_exam[[#This Row],[BMI]]&lt;24.9, "Normal Weight", medical_exam[[#This Row],[BMI]]&lt;29.9, "Overweight ", TRUE, "Obesity")</f>
        <v>Obesity</v>
      </c>
      <c r="D889">
        <v>6.24</v>
      </c>
      <c r="E889" t="str" cm="1">
        <f t="array" ref="E889">_xlfn.IFS(medical_exam[[#This Row],[HBA1C]]&lt;5.7, "Normal", medical_exam[[#This Row],[HBA1C]]&lt;6.4, "Prediabetes ", TRUE, "Diabetes")</f>
        <v xml:space="preserve">Prediabetes </v>
      </c>
      <c r="F889" s="6" t="s">
        <v>2379</v>
      </c>
      <c r="G889" t="s">
        <v>2379</v>
      </c>
      <c r="H889" t="s">
        <v>2379</v>
      </c>
      <c r="I889">
        <v>0</v>
      </c>
      <c r="J889" t="s">
        <v>2379</v>
      </c>
    </row>
    <row r="890" spans="1:10" x14ac:dyDescent="0.3">
      <c r="A890" t="s">
        <v>1481</v>
      </c>
      <c r="B890">
        <v>41.73</v>
      </c>
      <c r="C890" t="str" cm="1">
        <f t="array" ref="C890">_xlfn.IFS(medical_exam[[#This Row],[BMI]]&lt;18.5, "Underweight ", medical_exam[[#This Row],[BMI]]&lt;24.9, "Normal Weight", medical_exam[[#This Row],[BMI]]&lt;29.9, "Overweight ", TRUE, "Obesity")</f>
        <v>Obesity</v>
      </c>
      <c r="D890">
        <v>6.25</v>
      </c>
      <c r="E890" t="str" cm="1">
        <f t="array" ref="E890">_xlfn.IFS(medical_exam[[#This Row],[HBA1C]]&lt;5.7, "Normal", medical_exam[[#This Row],[HBA1C]]&lt;6.4, "Prediabetes ", TRUE, "Diabetes")</f>
        <v xml:space="preserve">Prediabetes </v>
      </c>
      <c r="F890" s="6" t="s">
        <v>2379</v>
      </c>
      <c r="G890" t="s">
        <v>2379</v>
      </c>
      <c r="H890" t="s">
        <v>2379</v>
      </c>
      <c r="I890">
        <v>1</v>
      </c>
      <c r="J890" t="s">
        <v>2379</v>
      </c>
    </row>
    <row r="891" spans="1:10" x14ac:dyDescent="0.3">
      <c r="A891" t="s">
        <v>1480</v>
      </c>
      <c r="B891">
        <v>28.9</v>
      </c>
      <c r="C891" t="str" cm="1">
        <f t="array" ref="C891">_xlfn.IFS(medical_exam[[#This Row],[BMI]]&lt;18.5, "Underweight ", medical_exam[[#This Row],[BMI]]&lt;24.9, "Normal Weight", medical_exam[[#This Row],[BMI]]&lt;29.9, "Overweight ", TRUE, "Obesity")</f>
        <v xml:space="preserve">Overweight </v>
      </c>
      <c r="D891">
        <v>11.96</v>
      </c>
      <c r="E891" t="str" cm="1">
        <f t="array" ref="E891">_xlfn.IFS(medical_exam[[#This Row],[HBA1C]]&lt;5.7, "Normal", medical_exam[[#This Row],[HBA1C]]&lt;6.4, "Prediabetes ", TRUE, "Diabetes")</f>
        <v>Diabetes</v>
      </c>
      <c r="F891" s="6" t="s">
        <v>2379</v>
      </c>
      <c r="G891" t="s">
        <v>2379</v>
      </c>
      <c r="H891" t="s">
        <v>2379</v>
      </c>
      <c r="I891">
        <v>0</v>
      </c>
      <c r="J891" t="s">
        <v>2379</v>
      </c>
    </row>
    <row r="892" spans="1:10" x14ac:dyDescent="0.3">
      <c r="A892" t="s">
        <v>1479</v>
      </c>
      <c r="B892">
        <v>25.74</v>
      </c>
      <c r="C892" t="str" cm="1">
        <f t="array" ref="C892">_xlfn.IFS(medical_exam[[#This Row],[BMI]]&lt;18.5, "Underweight ", medical_exam[[#This Row],[BMI]]&lt;24.9, "Normal Weight", medical_exam[[#This Row],[BMI]]&lt;29.9, "Overweight ", TRUE, "Obesity")</f>
        <v xml:space="preserve">Overweight </v>
      </c>
      <c r="D892">
        <v>7.69</v>
      </c>
      <c r="E892" t="str" cm="1">
        <f t="array" ref="E892">_xlfn.IFS(medical_exam[[#This Row],[HBA1C]]&lt;5.7, "Normal", medical_exam[[#This Row],[HBA1C]]&lt;6.4, "Prediabetes ", TRUE, "Diabetes")</f>
        <v>Diabetes</v>
      </c>
      <c r="F892" s="6" t="s">
        <v>2379</v>
      </c>
      <c r="G892" t="s">
        <v>2379</v>
      </c>
      <c r="H892" t="s">
        <v>2379</v>
      </c>
      <c r="I892">
        <v>0</v>
      </c>
      <c r="J892" t="s">
        <v>2379</v>
      </c>
    </row>
    <row r="893" spans="1:10" x14ac:dyDescent="0.3">
      <c r="A893" t="s">
        <v>1478</v>
      </c>
      <c r="B893">
        <v>36.06</v>
      </c>
      <c r="C893" t="str" cm="1">
        <f t="array" ref="C893">_xlfn.IFS(medical_exam[[#This Row],[BMI]]&lt;18.5, "Underweight ", medical_exam[[#This Row],[BMI]]&lt;24.9, "Normal Weight", medical_exam[[#This Row],[BMI]]&lt;29.9, "Overweight ", TRUE, "Obesity")</f>
        <v>Obesity</v>
      </c>
      <c r="D893">
        <v>8.83</v>
      </c>
      <c r="E893" t="str" cm="1">
        <f t="array" ref="E893">_xlfn.IFS(medical_exam[[#This Row],[HBA1C]]&lt;5.7, "Normal", medical_exam[[#This Row],[HBA1C]]&lt;6.4, "Prediabetes ", TRUE, "Diabetes")</f>
        <v>Diabetes</v>
      </c>
      <c r="F893" s="6" t="s">
        <v>2379</v>
      </c>
      <c r="G893" t="s">
        <v>2379</v>
      </c>
      <c r="H893" t="s">
        <v>2379</v>
      </c>
      <c r="I893">
        <v>0</v>
      </c>
      <c r="J893" t="s">
        <v>2379</v>
      </c>
    </row>
    <row r="894" spans="1:10" x14ac:dyDescent="0.3">
      <c r="A894" t="s">
        <v>1477</v>
      </c>
      <c r="B894">
        <v>43.28</v>
      </c>
      <c r="C894" t="str" cm="1">
        <f t="array" ref="C894">_xlfn.IFS(medical_exam[[#This Row],[BMI]]&lt;18.5, "Underweight ", medical_exam[[#This Row],[BMI]]&lt;24.9, "Normal Weight", medical_exam[[#This Row],[BMI]]&lt;29.9, "Overweight ", TRUE, "Obesity")</f>
        <v>Obesity</v>
      </c>
      <c r="D894">
        <v>4.41</v>
      </c>
      <c r="E894" t="str" cm="1">
        <f t="array" ref="E894">_xlfn.IFS(medical_exam[[#This Row],[HBA1C]]&lt;5.7, "Normal", medical_exam[[#This Row],[HBA1C]]&lt;6.4, "Prediabetes ", TRUE, "Diabetes")</f>
        <v>Normal</v>
      </c>
      <c r="F894" s="6" t="s">
        <v>2379</v>
      </c>
      <c r="G894" t="s">
        <v>2379</v>
      </c>
      <c r="H894" t="s">
        <v>2379</v>
      </c>
      <c r="I894">
        <v>0</v>
      </c>
      <c r="J894" t="s">
        <v>2379</v>
      </c>
    </row>
    <row r="895" spans="1:10" x14ac:dyDescent="0.3">
      <c r="A895" t="s">
        <v>1476</v>
      </c>
      <c r="B895">
        <v>28.785</v>
      </c>
      <c r="C895" t="str" cm="1">
        <f t="array" ref="C895">_xlfn.IFS(medical_exam[[#This Row],[BMI]]&lt;18.5, "Underweight ", medical_exam[[#This Row],[BMI]]&lt;24.9, "Normal Weight", medical_exam[[#This Row],[BMI]]&lt;29.9, "Overweight ", TRUE, "Obesity")</f>
        <v xml:space="preserve">Overweight </v>
      </c>
      <c r="D895">
        <v>9.1</v>
      </c>
      <c r="E895" t="str" cm="1">
        <f t="array" ref="E895">_xlfn.IFS(medical_exam[[#This Row],[HBA1C]]&lt;5.7, "Normal", medical_exam[[#This Row],[HBA1C]]&lt;6.4, "Prediabetes ", TRUE, "Diabetes")</f>
        <v>Diabetes</v>
      </c>
      <c r="F895" s="6" t="s">
        <v>2381</v>
      </c>
      <c r="G895" t="s">
        <v>2379</v>
      </c>
      <c r="H895" t="s">
        <v>2381</v>
      </c>
      <c r="I895">
        <v>1</v>
      </c>
      <c r="J895" t="s">
        <v>2379</v>
      </c>
    </row>
    <row r="896" spans="1:10" x14ac:dyDescent="0.3">
      <c r="A896" t="s">
        <v>1475</v>
      </c>
      <c r="B896">
        <v>25.46</v>
      </c>
      <c r="C896" t="str" cm="1">
        <f t="array" ref="C896">_xlfn.IFS(medical_exam[[#This Row],[BMI]]&lt;18.5, "Underweight ", medical_exam[[#This Row],[BMI]]&lt;24.9, "Normal Weight", medical_exam[[#This Row],[BMI]]&lt;29.9, "Overweight ", TRUE, "Obesity")</f>
        <v xml:space="preserve">Overweight </v>
      </c>
      <c r="D896">
        <v>11.52</v>
      </c>
      <c r="E896" t="str" cm="1">
        <f t="array" ref="E896">_xlfn.IFS(medical_exam[[#This Row],[HBA1C]]&lt;5.7, "Normal", medical_exam[[#This Row],[HBA1C]]&lt;6.4, "Prediabetes ", TRUE, "Diabetes")</f>
        <v>Diabetes</v>
      </c>
      <c r="F896" s="6" t="s">
        <v>2381</v>
      </c>
      <c r="G896" t="s">
        <v>2379</v>
      </c>
      <c r="H896" t="s">
        <v>2381</v>
      </c>
      <c r="I896">
        <v>1</v>
      </c>
      <c r="J896" t="s">
        <v>2379</v>
      </c>
    </row>
    <row r="897" spans="1:10" x14ac:dyDescent="0.3">
      <c r="A897" t="s">
        <v>1474</v>
      </c>
      <c r="B897">
        <v>30.8</v>
      </c>
      <c r="C897" t="str" cm="1">
        <f t="array" ref="C897">_xlfn.IFS(medical_exam[[#This Row],[BMI]]&lt;18.5, "Underweight ", medical_exam[[#This Row],[BMI]]&lt;24.9, "Normal Weight", medical_exam[[#This Row],[BMI]]&lt;29.9, "Overweight ", TRUE, "Obesity")</f>
        <v>Obesity</v>
      </c>
      <c r="D897">
        <v>10.95</v>
      </c>
      <c r="E897" t="str" cm="1">
        <f t="array" ref="E897">_xlfn.IFS(medical_exam[[#This Row],[HBA1C]]&lt;5.7, "Normal", medical_exam[[#This Row],[HBA1C]]&lt;6.4, "Prediabetes ", TRUE, "Diabetes")</f>
        <v>Diabetes</v>
      </c>
      <c r="F897" s="6" t="s">
        <v>2379</v>
      </c>
      <c r="G897" t="s">
        <v>2379</v>
      </c>
      <c r="H897" t="s">
        <v>2379</v>
      </c>
      <c r="I897">
        <v>0</v>
      </c>
      <c r="J897" t="s">
        <v>2379</v>
      </c>
    </row>
    <row r="898" spans="1:10" x14ac:dyDescent="0.3">
      <c r="A898" t="s">
        <v>1473</v>
      </c>
      <c r="B898">
        <v>28.88</v>
      </c>
      <c r="C898" t="str" cm="1">
        <f t="array" ref="C898">_xlfn.IFS(medical_exam[[#This Row],[BMI]]&lt;18.5, "Underweight ", medical_exam[[#This Row],[BMI]]&lt;24.9, "Normal Weight", medical_exam[[#This Row],[BMI]]&lt;29.9, "Overweight ", TRUE, "Obesity")</f>
        <v xml:space="preserve">Overweight </v>
      </c>
      <c r="D898">
        <v>11.5</v>
      </c>
      <c r="E898" t="str" cm="1">
        <f t="array" ref="E898">_xlfn.IFS(medical_exam[[#This Row],[HBA1C]]&lt;5.7, "Normal", medical_exam[[#This Row],[HBA1C]]&lt;6.4, "Prediabetes ", TRUE, "Diabetes")</f>
        <v>Diabetes</v>
      </c>
      <c r="F898" s="6" t="s">
        <v>2379</v>
      </c>
      <c r="G898" t="s">
        <v>2379</v>
      </c>
      <c r="H898" t="s">
        <v>2379</v>
      </c>
      <c r="I898">
        <v>0</v>
      </c>
      <c r="J898" t="s">
        <v>2379</v>
      </c>
    </row>
    <row r="899" spans="1:10" x14ac:dyDescent="0.3">
      <c r="A899" t="s">
        <v>1472</v>
      </c>
      <c r="B899">
        <v>23</v>
      </c>
      <c r="C899" t="str" cm="1">
        <f t="array" ref="C899">_xlfn.IFS(medical_exam[[#This Row],[BMI]]&lt;18.5, "Underweight ", medical_exam[[#This Row],[BMI]]&lt;24.9, "Normal Weight", medical_exam[[#This Row],[BMI]]&lt;29.9, "Overweight ", TRUE, "Obesity")</f>
        <v>Normal Weight</v>
      </c>
      <c r="D899">
        <v>9.8800000000000008</v>
      </c>
      <c r="E899" t="str" cm="1">
        <f t="array" ref="E899">_xlfn.IFS(medical_exam[[#This Row],[HBA1C]]&lt;5.7, "Normal", medical_exam[[#This Row],[HBA1C]]&lt;6.4, "Prediabetes ", TRUE, "Diabetes")</f>
        <v>Diabetes</v>
      </c>
      <c r="F899" s="6" t="s">
        <v>2379</v>
      </c>
      <c r="G899" t="s">
        <v>2379</v>
      </c>
      <c r="H899" t="s">
        <v>2379</v>
      </c>
      <c r="I899">
        <v>0</v>
      </c>
      <c r="J899" t="s">
        <v>2379</v>
      </c>
    </row>
    <row r="900" spans="1:10" x14ac:dyDescent="0.3">
      <c r="A900" t="s">
        <v>1471</v>
      </c>
      <c r="B900">
        <v>38.25</v>
      </c>
      <c r="C900" t="str" cm="1">
        <f t="array" ref="C900">_xlfn.IFS(medical_exam[[#This Row],[BMI]]&lt;18.5, "Underweight ", medical_exam[[#This Row],[BMI]]&lt;24.9, "Normal Weight", medical_exam[[#This Row],[BMI]]&lt;29.9, "Overweight ", TRUE, "Obesity")</f>
        <v>Obesity</v>
      </c>
      <c r="D900">
        <v>6.2</v>
      </c>
      <c r="E900" t="str" cm="1">
        <f t="array" ref="E900">_xlfn.IFS(medical_exam[[#This Row],[HBA1C]]&lt;5.7, "Normal", medical_exam[[#This Row],[HBA1C]]&lt;6.4, "Prediabetes ", TRUE, "Diabetes")</f>
        <v xml:space="preserve">Prediabetes </v>
      </c>
      <c r="F900" s="6" t="s">
        <v>2379</v>
      </c>
      <c r="G900" t="s">
        <v>2379</v>
      </c>
      <c r="H900" t="s">
        <v>2379</v>
      </c>
      <c r="I900">
        <v>1</v>
      </c>
      <c r="J900" t="s">
        <v>2379</v>
      </c>
    </row>
    <row r="901" spans="1:10" x14ac:dyDescent="0.3">
      <c r="A901" t="s">
        <v>1470</v>
      </c>
      <c r="B901">
        <v>39.25</v>
      </c>
      <c r="C901" t="str" cm="1">
        <f t="array" ref="C901">_xlfn.IFS(medical_exam[[#This Row],[BMI]]&lt;18.5, "Underweight ", medical_exam[[#This Row],[BMI]]&lt;24.9, "Normal Weight", medical_exam[[#This Row],[BMI]]&lt;29.9, "Overweight ", TRUE, "Obesity")</f>
        <v>Obesity</v>
      </c>
      <c r="D901">
        <v>8.41</v>
      </c>
      <c r="E901" t="str" cm="1">
        <f t="array" ref="E901">_xlfn.IFS(medical_exam[[#This Row],[HBA1C]]&lt;5.7, "Normal", medical_exam[[#This Row],[HBA1C]]&lt;6.4, "Prediabetes ", TRUE, "Diabetes")</f>
        <v>Diabetes</v>
      </c>
      <c r="F901" s="6" t="s">
        <v>2381</v>
      </c>
      <c r="G901" t="s">
        <v>2379</v>
      </c>
      <c r="H901" t="s">
        <v>2379</v>
      </c>
      <c r="I901">
        <v>1</v>
      </c>
      <c r="J901" t="s">
        <v>2379</v>
      </c>
    </row>
    <row r="902" spans="1:10" x14ac:dyDescent="0.3">
      <c r="A902" t="s">
        <v>1469</v>
      </c>
      <c r="B902">
        <v>26.6</v>
      </c>
      <c r="C902" t="str" cm="1">
        <f t="array" ref="C902">_xlfn.IFS(medical_exam[[#This Row],[BMI]]&lt;18.5, "Underweight ", medical_exam[[#This Row],[BMI]]&lt;24.9, "Normal Weight", medical_exam[[#This Row],[BMI]]&lt;29.9, "Overweight ", TRUE, "Obesity")</f>
        <v xml:space="preserve">Overweight </v>
      </c>
      <c r="D902">
        <v>5.07</v>
      </c>
      <c r="E902" t="str" cm="1">
        <f t="array" ref="E902">_xlfn.IFS(medical_exam[[#This Row],[HBA1C]]&lt;5.7, "Normal", medical_exam[[#This Row],[HBA1C]]&lt;6.4, "Prediabetes ", TRUE, "Diabetes")</f>
        <v>Normal</v>
      </c>
      <c r="F902" s="6" t="s">
        <v>2381</v>
      </c>
      <c r="G902" t="s">
        <v>2379</v>
      </c>
      <c r="H902" t="s">
        <v>2379</v>
      </c>
      <c r="I902">
        <v>2</v>
      </c>
      <c r="J902" t="s">
        <v>2379</v>
      </c>
    </row>
    <row r="903" spans="1:10" x14ac:dyDescent="0.3">
      <c r="A903" t="s">
        <v>1468</v>
      </c>
      <c r="B903">
        <v>35.700000000000003</v>
      </c>
      <c r="C903" t="str" cm="1">
        <f t="array" ref="C903">_xlfn.IFS(medical_exam[[#This Row],[BMI]]&lt;18.5, "Underweight ", medical_exam[[#This Row],[BMI]]&lt;24.9, "Normal Weight", medical_exam[[#This Row],[BMI]]&lt;29.9, "Overweight ", TRUE, "Obesity")</f>
        <v>Obesity</v>
      </c>
      <c r="D903">
        <v>4.0599999999999996</v>
      </c>
      <c r="E903" t="str" cm="1">
        <f t="array" ref="E903">_xlfn.IFS(medical_exam[[#This Row],[HBA1C]]&lt;5.7, "Normal", medical_exam[[#This Row],[HBA1C]]&lt;6.4, "Prediabetes ", TRUE, "Diabetes")</f>
        <v>Normal</v>
      </c>
      <c r="F903" s="6" t="s">
        <v>2379</v>
      </c>
      <c r="G903" t="s">
        <v>2379</v>
      </c>
      <c r="H903" t="s">
        <v>2381</v>
      </c>
      <c r="I903">
        <v>1</v>
      </c>
      <c r="J903" t="s">
        <v>2379</v>
      </c>
    </row>
    <row r="904" spans="1:10" x14ac:dyDescent="0.3">
      <c r="A904" t="s">
        <v>1467</v>
      </c>
      <c r="B904">
        <v>20.100000000000001</v>
      </c>
      <c r="C904" t="str" cm="1">
        <f t="array" ref="C904">_xlfn.IFS(medical_exam[[#This Row],[BMI]]&lt;18.5, "Underweight ", medical_exam[[#This Row],[BMI]]&lt;24.9, "Normal Weight", medical_exam[[#This Row],[BMI]]&lt;29.9, "Overweight ", TRUE, "Obesity")</f>
        <v>Normal Weight</v>
      </c>
      <c r="D904">
        <v>10.52</v>
      </c>
      <c r="E904" t="str" cm="1">
        <f t="array" ref="E904">_xlfn.IFS(medical_exam[[#This Row],[HBA1C]]&lt;5.7, "Normal", medical_exam[[#This Row],[HBA1C]]&lt;6.4, "Prediabetes ", TRUE, "Diabetes")</f>
        <v>Diabetes</v>
      </c>
      <c r="F904" s="6" t="s">
        <v>2379</v>
      </c>
      <c r="G904" t="s">
        <v>2379</v>
      </c>
      <c r="H904" t="s">
        <v>2379</v>
      </c>
      <c r="I904">
        <v>0</v>
      </c>
      <c r="J904" t="s">
        <v>2379</v>
      </c>
    </row>
    <row r="905" spans="1:10" x14ac:dyDescent="0.3">
      <c r="A905" t="s">
        <v>1466</v>
      </c>
      <c r="B905">
        <v>22.23</v>
      </c>
      <c r="C905" t="str" cm="1">
        <f t="array" ref="C905">_xlfn.IFS(medical_exam[[#This Row],[BMI]]&lt;18.5, "Underweight ", medical_exam[[#This Row],[BMI]]&lt;24.9, "Normal Weight", medical_exam[[#This Row],[BMI]]&lt;29.9, "Overweight ", TRUE, "Obesity")</f>
        <v>Normal Weight</v>
      </c>
      <c r="D905">
        <v>9.65</v>
      </c>
      <c r="E905" t="str" cm="1">
        <f t="array" ref="E905">_xlfn.IFS(medical_exam[[#This Row],[HBA1C]]&lt;5.7, "Normal", medical_exam[[#This Row],[HBA1C]]&lt;6.4, "Prediabetes ", TRUE, "Diabetes")</f>
        <v>Diabetes</v>
      </c>
      <c r="F905" s="6" t="s">
        <v>2379</v>
      </c>
      <c r="G905" t="s">
        <v>2379</v>
      </c>
      <c r="H905" t="s">
        <v>2379</v>
      </c>
      <c r="I905">
        <v>0</v>
      </c>
      <c r="J905" t="s">
        <v>2379</v>
      </c>
    </row>
    <row r="906" spans="1:10" x14ac:dyDescent="0.3">
      <c r="A906" t="s">
        <v>1465</v>
      </c>
      <c r="B906">
        <v>36.47</v>
      </c>
      <c r="C906" t="str" cm="1">
        <f t="array" ref="C906">_xlfn.IFS(medical_exam[[#This Row],[BMI]]&lt;18.5, "Underweight ", medical_exam[[#This Row],[BMI]]&lt;24.9, "Normal Weight", medical_exam[[#This Row],[BMI]]&lt;29.9, "Overweight ", TRUE, "Obesity")</f>
        <v>Obesity</v>
      </c>
      <c r="D906">
        <v>6.21</v>
      </c>
      <c r="E906" t="str" cm="1">
        <f t="array" ref="E906">_xlfn.IFS(medical_exam[[#This Row],[HBA1C]]&lt;5.7, "Normal", medical_exam[[#This Row],[HBA1C]]&lt;6.4, "Prediabetes ", TRUE, "Diabetes")</f>
        <v xml:space="preserve">Prediabetes </v>
      </c>
      <c r="F906" s="6" t="s">
        <v>2379</v>
      </c>
      <c r="G906" t="s">
        <v>2379</v>
      </c>
      <c r="H906" t="s">
        <v>2379</v>
      </c>
      <c r="I906">
        <v>0</v>
      </c>
      <c r="J906" t="s">
        <v>2379</v>
      </c>
    </row>
    <row r="907" spans="1:10" x14ac:dyDescent="0.3">
      <c r="A907" t="s">
        <v>1464</v>
      </c>
      <c r="B907">
        <v>49.64</v>
      </c>
      <c r="C907" t="str" cm="1">
        <f t="array" ref="C907">_xlfn.IFS(medical_exam[[#This Row],[BMI]]&lt;18.5, "Underweight ", medical_exam[[#This Row],[BMI]]&lt;24.9, "Normal Weight", medical_exam[[#This Row],[BMI]]&lt;29.9, "Overweight ", TRUE, "Obesity")</f>
        <v>Obesity</v>
      </c>
      <c r="D907">
        <v>4.76</v>
      </c>
      <c r="E907" t="str" cm="1">
        <f t="array" ref="E907">_xlfn.IFS(medical_exam[[#This Row],[HBA1C]]&lt;5.7, "Normal", medical_exam[[#This Row],[HBA1C]]&lt;6.4, "Prediabetes ", TRUE, "Diabetes")</f>
        <v>Normal</v>
      </c>
      <c r="F907" s="6" t="s">
        <v>2379</v>
      </c>
      <c r="G907" t="s">
        <v>2379</v>
      </c>
      <c r="H907" t="s">
        <v>2381</v>
      </c>
      <c r="I907">
        <v>1</v>
      </c>
      <c r="J907" t="s">
        <v>2379</v>
      </c>
    </row>
    <row r="908" spans="1:10" x14ac:dyDescent="0.3">
      <c r="A908" t="s">
        <v>1463</v>
      </c>
      <c r="B908">
        <v>36.799999999999997</v>
      </c>
      <c r="C908" t="str" cm="1">
        <f t="array" ref="C908">_xlfn.IFS(medical_exam[[#This Row],[BMI]]&lt;18.5, "Underweight ", medical_exam[[#This Row],[BMI]]&lt;24.9, "Normal Weight", medical_exam[[#This Row],[BMI]]&lt;29.9, "Overweight ", TRUE, "Obesity")</f>
        <v>Obesity</v>
      </c>
      <c r="D908">
        <v>5.73</v>
      </c>
      <c r="E908" t="str" cm="1">
        <f t="array" ref="E908">_xlfn.IFS(medical_exam[[#This Row],[HBA1C]]&lt;5.7, "Normal", medical_exam[[#This Row],[HBA1C]]&lt;6.4, "Prediabetes ", TRUE, "Diabetes")</f>
        <v xml:space="preserve">Prediabetes </v>
      </c>
      <c r="F908" s="6" t="s">
        <v>2381</v>
      </c>
      <c r="G908" t="s">
        <v>2379</v>
      </c>
      <c r="H908" t="s">
        <v>2381</v>
      </c>
      <c r="I908">
        <v>1</v>
      </c>
      <c r="J908" t="s">
        <v>2379</v>
      </c>
    </row>
    <row r="909" spans="1:10" x14ac:dyDescent="0.3">
      <c r="A909" t="s">
        <v>1462</v>
      </c>
      <c r="B909">
        <v>33.880000000000003</v>
      </c>
      <c r="C909" t="str" cm="1">
        <f t="array" ref="C909">_xlfn.IFS(medical_exam[[#This Row],[BMI]]&lt;18.5, "Underweight ", medical_exam[[#This Row],[BMI]]&lt;24.9, "Normal Weight", medical_exam[[#This Row],[BMI]]&lt;29.9, "Overweight ", TRUE, "Obesity")</f>
        <v>Obesity</v>
      </c>
      <c r="D909">
        <v>10.78</v>
      </c>
      <c r="E909" t="str" cm="1">
        <f t="array" ref="E909">_xlfn.IFS(medical_exam[[#This Row],[HBA1C]]&lt;5.7, "Normal", medical_exam[[#This Row],[HBA1C]]&lt;6.4, "Prediabetes ", TRUE, "Diabetes")</f>
        <v>Diabetes</v>
      </c>
      <c r="F909" s="6" t="s">
        <v>2381</v>
      </c>
      <c r="G909" t="s">
        <v>2379</v>
      </c>
      <c r="H909" t="s">
        <v>2379</v>
      </c>
      <c r="I909">
        <v>0</v>
      </c>
      <c r="J909" t="s">
        <v>2379</v>
      </c>
    </row>
    <row r="910" spans="1:10" x14ac:dyDescent="0.3">
      <c r="A910" t="s">
        <v>1461</v>
      </c>
      <c r="B910">
        <v>32.01</v>
      </c>
      <c r="C910" t="str" cm="1">
        <f t="array" ref="C910">_xlfn.IFS(medical_exam[[#This Row],[BMI]]&lt;18.5, "Underweight ", medical_exam[[#This Row],[BMI]]&lt;24.9, "Normal Weight", medical_exam[[#This Row],[BMI]]&lt;29.9, "Overweight ", TRUE, "Obesity")</f>
        <v>Obesity</v>
      </c>
      <c r="D910">
        <v>5.08</v>
      </c>
      <c r="E910" t="str" cm="1">
        <f t="array" ref="E910">_xlfn.IFS(medical_exam[[#This Row],[HBA1C]]&lt;5.7, "Normal", medical_exam[[#This Row],[HBA1C]]&lt;6.4, "Prediabetes ", TRUE, "Diabetes")</f>
        <v>Normal</v>
      </c>
      <c r="F910" s="6" t="s">
        <v>2381</v>
      </c>
      <c r="G910" t="s">
        <v>2379</v>
      </c>
      <c r="H910" t="s">
        <v>2379</v>
      </c>
      <c r="I910">
        <v>1</v>
      </c>
      <c r="J910" t="s">
        <v>2379</v>
      </c>
    </row>
    <row r="911" spans="1:10" x14ac:dyDescent="0.3">
      <c r="A911" t="s">
        <v>1460</v>
      </c>
      <c r="B911">
        <v>33.630000000000003</v>
      </c>
      <c r="C911" t="str" cm="1">
        <f t="array" ref="C911">_xlfn.IFS(medical_exam[[#This Row],[BMI]]&lt;18.5, "Underweight ", medical_exam[[#This Row],[BMI]]&lt;24.9, "Normal Weight", medical_exam[[#This Row],[BMI]]&lt;29.9, "Overweight ", TRUE, "Obesity")</f>
        <v>Obesity</v>
      </c>
      <c r="D911">
        <v>11.39</v>
      </c>
      <c r="E911" t="str" cm="1">
        <f t="array" ref="E911">_xlfn.IFS(medical_exam[[#This Row],[HBA1C]]&lt;5.7, "Normal", medical_exam[[#This Row],[HBA1C]]&lt;6.4, "Prediabetes ", TRUE, "Diabetes")</f>
        <v>Diabetes</v>
      </c>
      <c r="F911" s="6" t="s">
        <v>2379</v>
      </c>
      <c r="G911" t="s">
        <v>2379</v>
      </c>
      <c r="H911" t="s">
        <v>2379</v>
      </c>
      <c r="I911">
        <v>0</v>
      </c>
      <c r="J911" t="s">
        <v>2379</v>
      </c>
    </row>
    <row r="912" spans="1:10" x14ac:dyDescent="0.3">
      <c r="A912" t="s">
        <v>1459</v>
      </c>
      <c r="B912">
        <v>34.865000000000002</v>
      </c>
      <c r="C912" t="str" cm="1">
        <f t="array" ref="C912">_xlfn.IFS(medical_exam[[#This Row],[BMI]]&lt;18.5, "Underweight ", medical_exam[[#This Row],[BMI]]&lt;24.9, "Normal Weight", medical_exam[[#This Row],[BMI]]&lt;29.9, "Overweight ", TRUE, "Obesity")</f>
        <v>Obesity</v>
      </c>
      <c r="D912">
        <v>5.35</v>
      </c>
      <c r="E912" t="str" cm="1">
        <f t="array" ref="E912">_xlfn.IFS(medical_exam[[#This Row],[HBA1C]]&lt;5.7, "Normal", medical_exam[[#This Row],[HBA1C]]&lt;6.4, "Prediabetes ", TRUE, "Diabetes")</f>
        <v>Normal</v>
      </c>
      <c r="F912" s="6" t="s">
        <v>2381</v>
      </c>
      <c r="G912" t="s">
        <v>2379</v>
      </c>
      <c r="H912" t="s">
        <v>2379</v>
      </c>
      <c r="I912">
        <v>1</v>
      </c>
      <c r="J912" t="s">
        <v>2379</v>
      </c>
    </row>
    <row r="913" spans="1:10" x14ac:dyDescent="0.3">
      <c r="A913" t="s">
        <v>1458</v>
      </c>
      <c r="B913">
        <v>43.11</v>
      </c>
      <c r="C913" t="str" cm="1">
        <f t="array" ref="C913">_xlfn.IFS(medical_exam[[#This Row],[BMI]]&lt;18.5, "Underweight ", medical_exam[[#This Row],[BMI]]&lt;24.9, "Normal Weight", medical_exam[[#This Row],[BMI]]&lt;29.9, "Overweight ", TRUE, "Obesity")</f>
        <v>Obesity</v>
      </c>
      <c r="D913">
        <v>5.6</v>
      </c>
      <c r="E913" t="str" cm="1">
        <f t="array" ref="E913">_xlfn.IFS(medical_exam[[#This Row],[HBA1C]]&lt;5.7, "Normal", medical_exam[[#This Row],[HBA1C]]&lt;6.4, "Prediabetes ", TRUE, "Diabetes")</f>
        <v>Normal</v>
      </c>
      <c r="F913" s="6" t="s">
        <v>2379</v>
      </c>
      <c r="G913" t="s">
        <v>2379</v>
      </c>
      <c r="H913" t="s">
        <v>2379</v>
      </c>
      <c r="I913">
        <v>0</v>
      </c>
      <c r="J913" t="s">
        <v>2379</v>
      </c>
    </row>
    <row r="914" spans="1:10" x14ac:dyDescent="0.3">
      <c r="A914" t="s">
        <v>1457</v>
      </c>
      <c r="B914">
        <v>30.305</v>
      </c>
      <c r="C914" t="str" cm="1">
        <f t="array" ref="C914">_xlfn.IFS(medical_exam[[#This Row],[BMI]]&lt;18.5, "Underweight ", medical_exam[[#This Row],[BMI]]&lt;24.9, "Normal Weight", medical_exam[[#This Row],[BMI]]&lt;29.9, "Overweight ", TRUE, "Obesity")</f>
        <v>Obesity</v>
      </c>
      <c r="D914">
        <v>4.2699999999999996</v>
      </c>
      <c r="E914" t="str" cm="1">
        <f t="array" ref="E914">_xlfn.IFS(medical_exam[[#This Row],[HBA1C]]&lt;5.7, "Normal", medical_exam[[#This Row],[HBA1C]]&lt;6.4, "Prediabetes ", TRUE, "Diabetes")</f>
        <v>Normal</v>
      </c>
      <c r="F914" s="6" t="s">
        <v>2381</v>
      </c>
      <c r="G914" t="s">
        <v>2379</v>
      </c>
      <c r="H914" t="s">
        <v>2379</v>
      </c>
      <c r="I914">
        <v>1</v>
      </c>
      <c r="J914" t="s">
        <v>2379</v>
      </c>
    </row>
    <row r="915" spans="1:10" x14ac:dyDescent="0.3">
      <c r="A915" t="s">
        <v>1456</v>
      </c>
      <c r="B915">
        <v>25.175000000000001</v>
      </c>
      <c r="C915" t="str" cm="1">
        <f t="array" ref="C915">_xlfn.IFS(medical_exam[[#This Row],[BMI]]&lt;18.5, "Underweight ", medical_exam[[#This Row],[BMI]]&lt;24.9, "Normal Weight", medical_exam[[#This Row],[BMI]]&lt;29.9, "Overweight ", TRUE, "Obesity")</f>
        <v xml:space="preserve">Overweight </v>
      </c>
      <c r="D915">
        <v>5.57</v>
      </c>
      <c r="E915" t="str" cm="1">
        <f t="array" ref="E915">_xlfn.IFS(medical_exam[[#This Row],[HBA1C]]&lt;5.7, "Normal", medical_exam[[#This Row],[HBA1C]]&lt;6.4, "Prediabetes ", TRUE, "Diabetes")</f>
        <v>Normal</v>
      </c>
      <c r="F915" s="6" t="s">
        <v>2381</v>
      </c>
      <c r="G915" t="s">
        <v>2379</v>
      </c>
      <c r="H915" t="s">
        <v>2379</v>
      </c>
      <c r="I915">
        <v>1</v>
      </c>
      <c r="J915" t="s">
        <v>2379</v>
      </c>
    </row>
    <row r="916" spans="1:10" x14ac:dyDescent="0.3">
      <c r="A916" t="s">
        <v>1455</v>
      </c>
      <c r="B916">
        <v>26.8</v>
      </c>
      <c r="C916" t="str" cm="1">
        <f t="array" ref="C916">_xlfn.IFS(medical_exam[[#This Row],[BMI]]&lt;18.5, "Underweight ", medical_exam[[#This Row],[BMI]]&lt;24.9, "Normal Weight", medical_exam[[#This Row],[BMI]]&lt;29.9, "Overweight ", TRUE, "Obesity")</f>
        <v xml:space="preserve">Overweight </v>
      </c>
      <c r="D916">
        <v>5.68</v>
      </c>
      <c r="E916" t="str" cm="1">
        <f t="array" ref="E916">_xlfn.IFS(medical_exam[[#This Row],[HBA1C]]&lt;5.7, "Normal", medical_exam[[#This Row],[HBA1C]]&lt;6.4, "Prediabetes ", TRUE, "Diabetes")</f>
        <v>Normal</v>
      </c>
      <c r="F916" s="6" t="s">
        <v>2381</v>
      </c>
      <c r="G916" t="s">
        <v>2379</v>
      </c>
      <c r="H916" t="s">
        <v>2379</v>
      </c>
      <c r="I916">
        <v>1</v>
      </c>
      <c r="J916" t="s">
        <v>2379</v>
      </c>
    </row>
    <row r="917" spans="1:10" x14ac:dyDescent="0.3">
      <c r="A917" t="s">
        <v>1454</v>
      </c>
      <c r="B917">
        <v>21.78</v>
      </c>
      <c r="C917" t="str" cm="1">
        <f t="array" ref="C917">_xlfn.IFS(medical_exam[[#This Row],[BMI]]&lt;18.5, "Underweight ", medical_exam[[#This Row],[BMI]]&lt;24.9, "Normal Weight", medical_exam[[#This Row],[BMI]]&lt;29.9, "Overweight ", TRUE, "Obesity")</f>
        <v>Normal Weight</v>
      </c>
      <c r="D917">
        <v>5.3</v>
      </c>
      <c r="E917" t="str" cm="1">
        <f t="array" ref="E917">_xlfn.IFS(medical_exam[[#This Row],[HBA1C]]&lt;5.7, "Normal", medical_exam[[#This Row],[HBA1C]]&lt;6.4, "Prediabetes ", TRUE, "Diabetes")</f>
        <v>Normal</v>
      </c>
      <c r="F917" s="6" t="s">
        <v>2379</v>
      </c>
      <c r="G917" t="s">
        <v>2380</v>
      </c>
      <c r="H917" t="s">
        <v>2379</v>
      </c>
      <c r="I917">
        <v>1</v>
      </c>
      <c r="J917" t="s">
        <v>2379</v>
      </c>
    </row>
    <row r="918" spans="1:10" x14ac:dyDescent="0.3">
      <c r="A918" t="s">
        <v>1453</v>
      </c>
      <c r="B918">
        <v>30.14</v>
      </c>
      <c r="C918" t="str" cm="1">
        <f t="array" ref="C918">_xlfn.IFS(medical_exam[[#This Row],[BMI]]&lt;18.5, "Underweight ", medical_exam[[#This Row],[BMI]]&lt;24.9, "Normal Weight", medical_exam[[#This Row],[BMI]]&lt;29.9, "Overweight ", TRUE, "Obesity")</f>
        <v>Obesity</v>
      </c>
      <c r="D918">
        <v>9.4499999999999993</v>
      </c>
      <c r="E918" t="str" cm="1">
        <f t="array" ref="E918">_xlfn.IFS(medical_exam[[#This Row],[HBA1C]]&lt;5.7, "Normal", medical_exam[[#This Row],[HBA1C]]&lt;6.4, "Prediabetes ", TRUE, "Diabetes")</f>
        <v>Diabetes</v>
      </c>
      <c r="F918" s="6" t="s">
        <v>2381</v>
      </c>
      <c r="G918" t="s">
        <v>2379</v>
      </c>
      <c r="H918" t="s">
        <v>2379</v>
      </c>
      <c r="I918">
        <v>0</v>
      </c>
      <c r="J918" t="s">
        <v>2379</v>
      </c>
    </row>
    <row r="919" spans="1:10" x14ac:dyDescent="0.3">
      <c r="A919" t="s">
        <v>1452</v>
      </c>
      <c r="B919">
        <v>29.7</v>
      </c>
      <c r="C919" t="str" cm="1">
        <f t="array" ref="C919">_xlfn.IFS(medical_exam[[#This Row],[BMI]]&lt;18.5, "Underweight ", medical_exam[[#This Row],[BMI]]&lt;24.9, "Normal Weight", medical_exam[[#This Row],[BMI]]&lt;29.9, "Overweight ", TRUE, "Obesity")</f>
        <v xml:space="preserve">Overweight </v>
      </c>
      <c r="D919">
        <v>6.79</v>
      </c>
      <c r="E919" t="str" cm="1">
        <f t="array" ref="E919">_xlfn.IFS(medical_exam[[#This Row],[HBA1C]]&lt;5.7, "Normal", medical_exam[[#This Row],[HBA1C]]&lt;6.4, "Prediabetes ", TRUE, "Diabetes")</f>
        <v>Diabetes</v>
      </c>
      <c r="F919" s="6" t="s">
        <v>2381</v>
      </c>
      <c r="G919" t="s">
        <v>2379</v>
      </c>
      <c r="H919" t="s">
        <v>2379</v>
      </c>
      <c r="I919">
        <v>0</v>
      </c>
      <c r="J919" t="s">
        <v>2379</v>
      </c>
    </row>
    <row r="920" spans="1:10" x14ac:dyDescent="0.3">
      <c r="A920" t="s">
        <v>1451</v>
      </c>
      <c r="B920">
        <v>32.395000000000003</v>
      </c>
      <c r="C920" t="str" cm="1">
        <f t="array" ref="C920">_xlfn.IFS(medical_exam[[#This Row],[BMI]]&lt;18.5, "Underweight ", medical_exam[[#This Row],[BMI]]&lt;24.9, "Normal Weight", medical_exam[[#This Row],[BMI]]&lt;29.9, "Overweight ", TRUE, "Obesity")</f>
        <v>Obesity</v>
      </c>
      <c r="D920">
        <v>11.1</v>
      </c>
      <c r="E920" t="str" cm="1">
        <f t="array" ref="E920">_xlfn.IFS(medical_exam[[#This Row],[HBA1C]]&lt;5.7, "Normal", medical_exam[[#This Row],[HBA1C]]&lt;6.4, "Prediabetes ", TRUE, "Diabetes")</f>
        <v>Diabetes</v>
      </c>
      <c r="F920" s="6" t="s">
        <v>2381</v>
      </c>
      <c r="G920" t="s">
        <v>2379</v>
      </c>
      <c r="H920" t="s">
        <v>2379</v>
      </c>
      <c r="I920">
        <v>0</v>
      </c>
      <c r="J920" t="s">
        <v>2379</v>
      </c>
    </row>
    <row r="921" spans="1:10" x14ac:dyDescent="0.3">
      <c r="A921" t="s">
        <v>1450</v>
      </c>
      <c r="B921">
        <v>36.64</v>
      </c>
      <c r="C921" t="str" cm="1">
        <f t="array" ref="C921">_xlfn.IFS(medical_exam[[#This Row],[BMI]]&lt;18.5, "Underweight ", medical_exam[[#This Row],[BMI]]&lt;24.9, "Normal Weight", medical_exam[[#This Row],[BMI]]&lt;29.9, "Overweight ", TRUE, "Obesity")</f>
        <v>Obesity</v>
      </c>
      <c r="D921">
        <v>7.26</v>
      </c>
      <c r="E921" t="str" cm="1">
        <f t="array" ref="E921">_xlfn.IFS(medical_exam[[#This Row],[HBA1C]]&lt;5.7, "Normal", medical_exam[[#This Row],[HBA1C]]&lt;6.4, "Prediabetes ", TRUE, "Diabetes")</f>
        <v>Diabetes</v>
      </c>
      <c r="F921" s="6" t="s">
        <v>2379</v>
      </c>
      <c r="G921" t="s">
        <v>2379</v>
      </c>
      <c r="H921" t="s">
        <v>2379</v>
      </c>
      <c r="I921">
        <v>0</v>
      </c>
      <c r="J921" t="s">
        <v>2379</v>
      </c>
    </row>
    <row r="922" spans="1:10" x14ac:dyDescent="0.3">
      <c r="A922" t="s">
        <v>1449</v>
      </c>
      <c r="B922">
        <v>39.049999999999997</v>
      </c>
      <c r="C922" t="str" cm="1">
        <f t="array" ref="C922">_xlfn.IFS(medical_exam[[#This Row],[BMI]]&lt;18.5, "Underweight ", medical_exam[[#This Row],[BMI]]&lt;24.9, "Normal Weight", medical_exam[[#This Row],[BMI]]&lt;29.9, "Overweight ", TRUE, "Obesity")</f>
        <v>Obesity</v>
      </c>
      <c r="D922">
        <v>5.27</v>
      </c>
      <c r="E922" t="str" cm="1">
        <f t="array" ref="E922">_xlfn.IFS(medical_exam[[#This Row],[HBA1C]]&lt;5.7, "Normal", medical_exam[[#This Row],[HBA1C]]&lt;6.4, "Prediabetes ", TRUE, "Diabetes")</f>
        <v>Normal</v>
      </c>
      <c r="F922" s="6" t="s">
        <v>2381</v>
      </c>
      <c r="G922" t="s">
        <v>2379</v>
      </c>
      <c r="H922" t="s">
        <v>2379</v>
      </c>
      <c r="I922">
        <v>1</v>
      </c>
      <c r="J922" t="s">
        <v>2379</v>
      </c>
    </row>
    <row r="923" spans="1:10" x14ac:dyDescent="0.3">
      <c r="A923" t="s">
        <v>1448</v>
      </c>
      <c r="B923">
        <v>33.1</v>
      </c>
      <c r="C923" t="str" cm="1">
        <f t="array" ref="C923">_xlfn.IFS(medical_exam[[#This Row],[BMI]]&lt;18.5, "Underweight ", medical_exam[[#This Row],[BMI]]&lt;24.9, "Normal Weight", medical_exam[[#This Row],[BMI]]&lt;29.9, "Overweight ", TRUE, "Obesity")</f>
        <v>Obesity</v>
      </c>
      <c r="D923">
        <v>5.46</v>
      </c>
      <c r="E923" t="str" cm="1">
        <f t="array" ref="E923">_xlfn.IFS(medical_exam[[#This Row],[HBA1C]]&lt;5.7, "Normal", medical_exam[[#This Row],[HBA1C]]&lt;6.4, "Prediabetes ", TRUE, "Diabetes")</f>
        <v>Normal</v>
      </c>
      <c r="F923" s="6" t="s">
        <v>2381</v>
      </c>
      <c r="G923" t="s">
        <v>2379</v>
      </c>
      <c r="H923" t="s">
        <v>2379</v>
      </c>
      <c r="I923">
        <v>1</v>
      </c>
      <c r="J923" t="s">
        <v>2379</v>
      </c>
    </row>
    <row r="924" spans="1:10" x14ac:dyDescent="0.3">
      <c r="A924" t="s">
        <v>1447</v>
      </c>
      <c r="B924">
        <v>31.824999999999999</v>
      </c>
      <c r="C924" t="str" cm="1">
        <f t="array" ref="C924">_xlfn.IFS(medical_exam[[#This Row],[BMI]]&lt;18.5, "Underweight ", medical_exam[[#This Row],[BMI]]&lt;24.9, "Normal Weight", medical_exam[[#This Row],[BMI]]&lt;29.9, "Overweight ", TRUE, "Obesity")</f>
        <v>Obesity</v>
      </c>
      <c r="D924">
        <v>8.1300000000000008</v>
      </c>
      <c r="E924" t="str" cm="1">
        <f t="array" ref="E924">_xlfn.IFS(medical_exam[[#This Row],[HBA1C]]&lt;5.7, "Normal", medical_exam[[#This Row],[HBA1C]]&lt;6.4, "Prediabetes ", TRUE, "Diabetes")</f>
        <v>Diabetes</v>
      </c>
      <c r="F924" s="6" t="s">
        <v>2379</v>
      </c>
      <c r="G924" t="s">
        <v>2379</v>
      </c>
      <c r="H924" t="s">
        <v>2379</v>
      </c>
      <c r="I924">
        <v>0</v>
      </c>
      <c r="J924" t="s">
        <v>2379</v>
      </c>
    </row>
    <row r="925" spans="1:10" x14ac:dyDescent="0.3">
      <c r="A925" t="s">
        <v>1446</v>
      </c>
      <c r="B925">
        <v>29</v>
      </c>
      <c r="C925" t="str" cm="1">
        <f t="array" ref="C925">_xlfn.IFS(medical_exam[[#This Row],[BMI]]&lt;18.5, "Underweight ", medical_exam[[#This Row],[BMI]]&lt;24.9, "Normal Weight", medical_exam[[#This Row],[BMI]]&lt;29.9, "Overweight ", TRUE, "Obesity")</f>
        <v xml:space="preserve">Overweight </v>
      </c>
      <c r="D925">
        <v>4.25</v>
      </c>
      <c r="E925" t="str" cm="1">
        <f t="array" ref="E925">_xlfn.IFS(medical_exam[[#This Row],[HBA1C]]&lt;5.7, "Normal", medical_exam[[#This Row],[HBA1C]]&lt;6.4, "Prediabetes ", TRUE, "Diabetes")</f>
        <v>Normal</v>
      </c>
      <c r="F925" s="6" t="s">
        <v>2381</v>
      </c>
      <c r="G925" t="s">
        <v>2379</v>
      </c>
      <c r="H925" t="s">
        <v>2379</v>
      </c>
      <c r="I925">
        <v>1</v>
      </c>
      <c r="J925" t="s">
        <v>2379</v>
      </c>
    </row>
    <row r="926" spans="1:10" x14ac:dyDescent="0.3">
      <c r="A926" t="s">
        <v>1445</v>
      </c>
      <c r="B926">
        <v>30.495000000000001</v>
      </c>
      <c r="C926" t="str" cm="1">
        <f t="array" ref="C926">_xlfn.IFS(medical_exam[[#This Row],[BMI]]&lt;18.5, "Underweight ", medical_exam[[#This Row],[BMI]]&lt;24.9, "Normal Weight", medical_exam[[#This Row],[BMI]]&lt;29.9, "Overweight ", TRUE, "Obesity")</f>
        <v>Obesity</v>
      </c>
      <c r="D926">
        <v>8.68</v>
      </c>
      <c r="E926" t="str" cm="1">
        <f t="array" ref="E926">_xlfn.IFS(medical_exam[[#This Row],[HBA1C]]&lt;5.7, "Normal", medical_exam[[#This Row],[HBA1C]]&lt;6.4, "Prediabetes ", TRUE, "Diabetes")</f>
        <v>Diabetes</v>
      </c>
      <c r="F926" s="6" t="s">
        <v>2379</v>
      </c>
      <c r="G926" t="s">
        <v>2379</v>
      </c>
      <c r="H926" t="s">
        <v>2379</v>
      </c>
      <c r="I926">
        <v>0</v>
      </c>
      <c r="J926" t="s">
        <v>2379</v>
      </c>
    </row>
    <row r="927" spans="1:10" x14ac:dyDescent="0.3">
      <c r="A927" t="s">
        <v>1444</v>
      </c>
      <c r="B927">
        <v>25.2</v>
      </c>
      <c r="C927" t="str" cm="1">
        <f t="array" ref="C927">_xlfn.IFS(medical_exam[[#This Row],[BMI]]&lt;18.5, "Underweight ", medical_exam[[#This Row],[BMI]]&lt;24.9, "Normal Weight", medical_exam[[#This Row],[BMI]]&lt;29.9, "Overweight ", TRUE, "Obesity")</f>
        <v xml:space="preserve">Overweight </v>
      </c>
      <c r="D927">
        <v>6.25</v>
      </c>
      <c r="E927" t="str" cm="1">
        <f t="array" ref="E927">_xlfn.IFS(medical_exam[[#This Row],[HBA1C]]&lt;5.7, "Normal", medical_exam[[#This Row],[HBA1C]]&lt;6.4, "Prediabetes ", TRUE, "Diabetes")</f>
        <v xml:space="preserve">Prediabetes </v>
      </c>
      <c r="F927" s="6" t="s">
        <v>2381</v>
      </c>
      <c r="G927" t="s">
        <v>2379</v>
      </c>
      <c r="H927" t="s">
        <v>2379</v>
      </c>
      <c r="I927">
        <v>1</v>
      </c>
      <c r="J927" t="s">
        <v>2379</v>
      </c>
    </row>
    <row r="928" spans="1:10" x14ac:dyDescent="0.3">
      <c r="A928" t="s">
        <v>1443</v>
      </c>
      <c r="B928">
        <v>22.77</v>
      </c>
      <c r="C928" t="str" cm="1">
        <f t="array" ref="C928">_xlfn.IFS(medical_exam[[#This Row],[BMI]]&lt;18.5, "Underweight ", medical_exam[[#This Row],[BMI]]&lt;24.9, "Normal Weight", medical_exam[[#This Row],[BMI]]&lt;29.9, "Overweight ", TRUE, "Obesity")</f>
        <v>Normal Weight</v>
      </c>
      <c r="D928">
        <v>4.47</v>
      </c>
      <c r="E928" t="str" cm="1">
        <f t="array" ref="E928">_xlfn.IFS(medical_exam[[#This Row],[HBA1C]]&lt;5.7, "Normal", medical_exam[[#This Row],[HBA1C]]&lt;6.4, "Prediabetes ", TRUE, "Diabetes")</f>
        <v>Normal</v>
      </c>
      <c r="F928" s="6" t="s">
        <v>2381</v>
      </c>
      <c r="G928" t="s">
        <v>2379</v>
      </c>
      <c r="H928" t="s">
        <v>2379</v>
      </c>
      <c r="I928">
        <v>1</v>
      </c>
      <c r="J928" t="s">
        <v>2379</v>
      </c>
    </row>
    <row r="929" spans="1:10" x14ac:dyDescent="0.3">
      <c r="A929" t="s">
        <v>1442</v>
      </c>
      <c r="B929">
        <v>23.18</v>
      </c>
      <c r="C929" t="str" cm="1">
        <f t="array" ref="C929">_xlfn.IFS(medical_exam[[#This Row],[BMI]]&lt;18.5, "Underweight ", medical_exam[[#This Row],[BMI]]&lt;24.9, "Normal Weight", medical_exam[[#This Row],[BMI]]&lt;29.9, "Overweight ", TRUE, "Obesity")</f>
        <v>Normal Weight</v>
      </c>
      <c r="D929">
        <v>8.31</v>
      </c>
      <c r="E929" t="str" cm="1">
        <f t="array" ref="E929">_xlfn.IFS(medical_exam[[#This Row],[HBA1C]]&lt;5.7, "Normal", medical_exam[[#This Row],[HBA1C]]&lt;6.4, "Prediabetes ", TRUE, "Diabetes")</f>
        <v>Diabetes</v>
      </c>
      <c r="F929" s="6" t="s">
        <v>2379</v>
      </c>
      <c r="G929" t="s">
        <v>2379</v>
      </c>
      <c r="H929" t="s">
        <v>2379</v>
      </c>
      <c r="I929">
        <v>0</v>
      </c>
      <c r="J929" t="s">
        <v>2379</v>
      </c>
    </row>
    <row r="930" spans="1:10" x14ac:dyDescent="0.3">
      <c r="A930" t="s">
        <v>1441</v>
      </c>
      <c r="B930">
        <v>35.409999999999997</v>
      </c>
      <c r="C930" t="str" cm="1">
        <f t="array" ref="C930">_xlfn.IFS(medical_exam[[#This Row],[BMI]]&lt;18.5, "Underweight ", medical_exam[[#This Row],[BMI]]&lt;24.9, "Normal Weight", medical_exam[[#This Row],[BMI]]&lt;29.9, "Overweight ", TRUE, "Obesity")</f>
        <v>Obesity</v>
      </c>
      <c r="D930">
        <v>5.68</v>
      </c>
      <c r="E930" t="str" cm="1">
        <f t="array" ref="E930">_xlfn.IFS(medical_exam[[#This Row],[HBA1C]]&lt;5.7, "Normal", medical_exam[[#This Row],[HBA1C]]&lt;6.4, "Prediabetes ", TRUE, "Diabetes")</f>
        <v>Normal</v>
      </c>
      <c r="F930" s="6" t="s">
        <v>2379</v>
      </c>
      <c r="G930" t="s">
        <v>2379</v>
      </c>
      <c r="H930" t="s">
        <v>2379</v>
      </c>
      <c r="I930">
        <v>0</v>
      </c>
      <c r="J930" t="s">
        <v>2379</v>
      </c>
    </row>
    <row r="931" spans="1:10" x14ac:dyDescent="0.3">
      <c r="A931" t="s">
        <v>1440</v>
      </c>
      <c r="B931">
        <v>32.11</v>
      </c>
      <c r="C931" t="str" cm="1">
        <f t="array" ref="C931">_xlfn.IFS(medical_exam[[#This Row],[BMI]]&lt;18.5, "Underweight ", medical_exam[[#This Row],[BMI]]&lt;24.9, "Normal Weight", medical_exam[[#This Row],[BMI]]&lt;29.9, "Overweight ", TRUE, "Obesity")</f>
        <v>Obesity</v>
      </c>
      <c r="D931">
        <v>4.75</v>
      </c>
      <c r="E931" t="str" cm="1">
        <f t="array" ref="E931">_xlfn.IFS(medical_exam[[#This Row],[HBA1C]]&lt;5.7, "Normal", medical_exam[[#This Row],[HBA1C]]&lt;6.4, "Prediabetes ", TRUE, "Diabetes")</f>
        <v>Normal</v>
      </c>
      <c r="F931" s="6" t="s">
        <v>2381</v>
      </c>
      <c r="G931" t="s">
        <v>2379</v>
      </c>
      <c r="H931" t="s">
        <v>2379</v>
      </c>
      <c r="I931">
        <v>2</v>
      </c>
      <c r="J931" t="s">
        <v>2379</v>
      </c>
    </row>
    <row r="932" spans="1:10" x14ac:dyDescent="0.3">
      <c r="A932" t="s">
        <v>1439</v>
      </c>
      <c r="B932">
        <v>34.479999999999997</v>
      </c>
      <c r="C932" t="str" cm="1">
        <f t="array" ref="C932">_xlfn.IFS(medical_exam[[#This Row],[BMI]]&lt;18.5, "Underweight ", medical_exam[[#This Row],[BMI]]&lt;24.9, "Normal Weight", medical_exam[[#This Row],[BMI]]&lt;29.9, "Overweight ", TRUE, "Obesity")</f>
        <v>Obesity</v>
      </c>
      <c r="D932">
        <v>6.31</v>
      </c>
      <c r="E932" t="str" cm="1">
        <f t="array" ref="E932">_xlfn.IFS(medical_exam[[#This Row],[HBA1C]]&lt;5.7, "Normal", medical_exam[[#This Row],[HBA1C]]&lt;6.4, "Prediabetes ", TRUE, "Diabetes")</f>
        <v xml:space="preserve">Prediabetes </v>
      </c>
      <c r="F932" s="6" t="s">
        <v>2379</v>
      </c>
      <c r="G932" t="s">
        <v>2379</v>
      </c>
      <c r="H932" t="s">
        <v>2381</v>
      </c>
      <c r="I932">
        <v>1</v>
      </c>
      <c r="J932" t="s">
        <v>2379</v>
      </c>
    </row>
    <row r="933" spans="1:10" x14ac:dyDescent="0.3">
      <c r="A933" t="s">
        <v>1438</v>
      </c>
      <c r="B933">
        <v>34.39</v>
      </c>
      <c r="C933" t="str" cm="1">
        <f t="array" ref="C933">_xlfn.IFS(medical_exam[[#This Row],[BMI]]&lt;18.5, "Underweight ", medical_exam[[#This Row],[BMI]]&lt;24.9, "Normal Weight", medical_exam[[#This Row],[BMI]]&lt;29.9, "Overweight ", TRUE, "Obesity")</f>
        <v>Obesity</v>
      </c>
      <c r="D933">
        <v>6.28</v>
      </c>
      <c r="E933" t="str" cm="1">
        <f t="array" ref="E933">_xlfn.IFS(medical_exam[[#This Row],[HBA1C]]&lt;5.7, "Normal", medical_exam[[#This Row],[HBA1C]]&lt;6.4, "Prediabetes ", TRUE, "Diabetes")</f>
        <v xml:space="preserve">Prediabetes </v>
      </c>
      <c r="F933" s="6" t="s">
        <v>2381</v>
      </c>
      <c r="G933" t="s">
        <v>2379</v>
      </c>
      <c r="H933" t="s">
        <v>2379</v>
      </c>
      <c r="I933">
        <v>1</v>
      </c>
      <c r="J933" t="s">
        <v>2379</v>
      </c>
    </row>
    <row r="934" spans="1:10" x14ac:dyDescent="0.3">
      <c r="A934" t="s">
        <v>1437</v>
      </c>
      <c r="B934">
        <v>26.4</v>
      </c>
      <c r="C934" t="str" cm="1">
        <f t="array" ref="C934">_xlfn.IFS(medical_exam[[#This Row],[BMI]]&lt;18.5, "Underweight ", medical_exam[[#This Row],[BMI]]&lt;24.9, "Normal Weight", medical_exam[[#This Row],[BMI]]&lt;29.9, "Overweight ", TRUE, "Obesity")</f>
        <v xml:space="preserve">Overweight </v>
      </c>
      <c r="D934">
        <v>9.2899999999999991</v>
      </c>
      <c r="E934" t="str" cm="1">
        <f t="array" ref="E934">_xlfn.IFS(medical_exam[[#This Row],[HBA1C]]&lt;5.7, "Normal", medical_exam[[#This Row],[HBA1C]]&lt;6.4, "Prediabetes ", TRUE, "Diabetes")</f>
        <v>Diabetes</v>
      </c>
      <c r="F934" s="6" t="s">
        <v>2381</v>
      </c>
      <c r="G934" t="s">
        <v>2379</v>
      </c>
      <c r="H934" t="s">
        <v>2381</v>
      </c>
      <c r="I934">
        <v>1</v>
      </c>
      <c r="J934" t="s">
        <v>2379</v>
      </c>
    </row>
    <row r="935" spans="1:10" x14ac:dyDescent="0.3">
      <c r="A935" t="s">
        <v>1436</v>
      </c>
      <c r="B935">
        <v>28.1</v>
      </c>
      <c r="C935" t="str" cm="1">
        <f t="array" ref="C935">_xlfn.IFS(medical_exam[[#This Row],[BMI]]&lt;18.5, "Underweight ", medical_exam[[#This Row],[BMI]]&lt;24.9, "Normal Weight", medical_exam[[#This Row],[BMI]]&lt;29.9, "Overweight ", TRUE, "Obesity")</f>
        <v xml:space="preserve">Overweight </v>
      </c>
      <c r="D935">
        <v>5.79</v>
      </c>
      <c r="E935" t="str" cm="1">
        <f t="array" ref="E935">_xlfn.IFS(medical_exam[[#This Row],[HBA1C]]&lt;5.7, "Normal", medical_exam[[#This Row],[HBA1C]]&lt;6.4, "Prediabetes ", TRUE, "Diabetes")</f>
        <v xml:space="preserve">Prediabetes </v>
      </c>
      <c r="F935" s="6" t="s">
        <v>2381</v>
      </c>
      <c r="G935" t="s">
        <v>2379</v>
      </c>
      <c r="H935" t="s">
        <v>2381</v>
      </c>
      <c r="I935">
        <v>1</v>
      </c>
      <c r="J935" t="s">
        <v>2379</v>
      </c>
    </row>
    <row r="936" spans="1:10" x14ac:dyDescent="0.3">
      <c r="A936" t="s">
        <v>1435</v>
      </c>
      <c r="B936">
        <v>27</v>
      </c>
      <c r="C936" t="str" cm="1">
        <f t="array" ref="C936">_xlfn.IFS(medical_exam[[#This Row],[BMI]]&lt;18.5, "Underweight ", medical_exam[[#This Row],[BMI]]&lt;24.9, "Normal Weight", medical_exam[[#This Row],[BMI]]&lt;29.9, "Overweight ", TRUE, "Obesity")</f>
        <v xml:space="preserve">Overweight </v>
      </c>
      <c r="D936">
        <v>4.54</v>
      </c>
      <c r="E936" t="str" cm="1">
        <f t="array" ref="E936">_xlfn.IFS(medical_exam[[#This Row],[HBA1C]]&lt;5.7, "Normal", medical_exam[[#This Row],[HBA1C]]&lt;6.4, "Prediabetes ", TRUE, "Diabetes")</f>
        <v>Normal</v>
      </c>
      <c r="F936" s="6" t="s">
        <v>2381</v>
      </c>
      <c r="G936" t="s">
        <v>2379</v>
      </c>
      <c r="H936" t="s">
        <v>2379</v>
      </c>
      <c r="I936">
        <v>1</v>
      </c>
      <c r="J936" t="s">
        <v>2379</v>
      </c>
    </row>
    <row r="937" spans="1:10" x14ac:dyDescent="0.3">
      <c r="A937" t="s">
        <v>1434</v>
      </c>
      <c r="B937">
        <v>28.594999999999999</v>
      </c>
      <c r="C937" t="str" cm="1">
        <f t="array" ref="C937">_xlfn.IFS(medical_exam[[#This Row],[BMI]]&lt;18.5, "Underweight ", medical_exam[[#This Row],[BMI]]&lt;24.9, "Normal Weight", medical_exam[[#This Row],[BMI]]&lt;29.9, "Overweight ", TRUE, "Obesity")</f>
        <v xml:space="preserve">Overweight </v>
      </c>
      <c r="D937">
        <v>4.68</v>
      </c>
      <c r="E937" t="str" cm="1">
        <f t="array" ref="E937">_xlfn.IFS(medical_exam[[#This Row],[HBA1C]]&lt;5.7, "Normal", medical_exam[[#This Row],[HBA1C]]&lt;6.4, "Prediabetes ", TRUE, "Diabetes")</f>
        <v>Normal</v>
      </c>
      <c r="F937" s="6" t="s">
        <v>2381</v>
      </c>
      <c r="G937" t="s">
        <v>2379</v>
      </c>
      <c r="H937" t="s">
        <v>2379</v>
      </c>
      <c r="I937">
        <v>1</v>
      </c>
      <c r="J937" t="s">
        <v>2379</v>
      </c>
    </row>
    <row r="938" spans="1:10" x14ac:dyDescent="0.3">
      <c r="A938" t="s">
        <v>1433</v>
      </c>
      <c r="B938">
        <v>36.799999999999997</v>
      </c>
      <c r="C938" t="str" cm="1">
        <f t="array" ref="C938">_xlfn.IFS(medical_exam[[#This Row],[BMI]]&lt;18.5, "Underweight ", medical_exam[[#This Row],[BMI]]&lt;24.9, "Normal Weight", medical_exam[[#This Row],[BMI]]&lt;29.9, "Overweight ", TRUE, "Obesity")</f>
        <v>Obesity</v>
      </c>
      <c r="D938">
        <v>5.88</v>
      </c>
      <c r="E938" t="str" cm="1">
        <f t="array" ref="E938">_xlfn.IFS(medical_exam[[#This Row],[HBA1C]]&lt;5.7, "Normal", medical_exam[[#This Row],[HBA1C]]&lt;6.4, "Prediabetes ", TRUE, "Diabetes")</f>
        <v xml:space="preserve">Prediabetes </v>
      </c>
      <c r="F938" s="6" t="s">
        <v>2379</v>
      </c>
      <c r="G938" t="s">
        <v>2379</v>
      </c>
      <c r="H938" t="s">
        <v>2379</v>
      </c>
      <c r="I938">
        <v>1</v>
      </c>
      <c r="J938" t="s">
        <v>2379</v>
      </c>
    </row>
    <row r="939" spans="1:10" x14ac:dyDescent="0.3">
      <c r="A939" t="s">
        <v>1432</v>
      </c>
      <c r="B939">
        <v>23.75</v>
      </c>
      <c r="C939" t="str" cm="1">
        <f t="array" ref="C939">_xlfn.IFS(medical_exam[[#This Row],[BMI]]&lt;18.5, "Underweight ", medical_exam[[#This Row],[BMI]]&lt;24.9, "Normal Weight", medical_exam[[#This Row],[BMI]]&lt;29.9, "Overweight ", TRUE, "Obesity")</f>
        <v>Normal Weight</v>
      </c>
      <c r="D939">
        <v>5.42</v>
      </c>
      <c r="E939" t="str" cm="1">
        <f t="array" ref="E939">_xlfn.IFS(medical_exam[[#This Row],[HBA1C]]&lt;5.7, "Normal", medical_exam[[#This Row],[HBA1C]]&lt;6.4, "Prediabetes ", TRUE, "Diabetes")</f>
        <v>Normal</v>
      </c>
      <c r="F939" s="6" t="s">
        <v>2381</v>
      </c>
      <c r="G939" t="s">
        <v>2379</v>
      </c>
      <c r="H939" t="s">
        <v>2381</v>
      </c>
      <c r="I939">
        <v>1</v>
      </c>
      <c r="J939" t="s">
        <v>2379</v>
      </c>
    </row>
    <row r="940" spans="1:10" x14ac:dyDescent="0.3">
      <c r="A940" t="s">
        <v>1431</v>
      </c>
      <c r="B940">
        <v>35.619999999999997</v>
      </c>
      <c r="C940" t="str" cm="1">
        <f t="array" ref="C940">_xlfn.IFS(medical_exam[[#This Row],[BMI]]&lt;18.5, "Underweight ", medical_exam[[#This Row],[BMI]]&lt;24.9, "Normal Weight", medical_exam[[#This Row],[BMI]]&lt;29.9, "Overweight ", TRUE, "Obesity")</f>
        <v>Obesity</v>
      </c>
      <c r="D940">
        <v>4.16</v>
      </c>
      <c r="E940" t="str" cm="1">
        <f t="array" ref="E940">_xlfn.IFS(medical_exam[[#This Row],[HBA1C]]&lt;5.7, "Normal", medical_exam[[#This Row],[HBA1C]]&lt;6.4, "Prediabetes ", TRUE, "Diabetes")</f>
        <v>Normal</v>
      </c>
      <c r="F940" s="6" t="s">
        <v>2379</v>
      </c>
      <c r="G940" t="s">
        <v>2379</v>
      </c>
      <c r="H940" t="s">
        <v>2379</v>
      </c>
      <c r="I940">
        <v>0</v>
      </c>
      <c r="J940" t="s">
        <v>2379</v>
      </c>
    </row>
    <row r="941" spans="1:10" x14ac:dyDescent="0.3">
      <c r="A941" t="s">
        <v>1430</v>
      </c>
      <c r="B941">
        <v>30.69</v>
      </c>
      <c r="C941" t="str" cm="1">
        <f t="array" ref="C941">_xlfn.IFS(medical_exam[[#This Row],[BMI]]&lt;18.5, "Underweight ", medical_exam[[#This Row],[BMI]]&lt;24.9, "Normal Weight", medical_exam[[#This Row],[BMI]]&lt;29.9, "Overweight ", TRUE, "Obesity")</f>
        <v>Obesity</v>
      </c>
      <c r="D941">
        <v>7.05</v>
      </c>
      <c r="E941" t="str" cm="1">
        <f t="array" ref="E941">_xlfn.IFS(medical_exam[[#This Row],[HBA1C]]&lt;5.7, "Normal", medical_exam[[#This Row],[HBA1C]]&lt;6.4, "Prediabetes ", TRUE, "Diabetes")</f>
        <v>Diabetes</v>
      </c>
      <c r="F941" s="6" t="s">
        <v>2381</v>
      </c>
      <c r="G941" t="s">
        <v>2379</v>
      </c>
      <c r="H941" t="s">
        <v>2379</v>
      </c>
      <c r="I941">
        <v>2</v>
      </c>
      <c r="J941" t="s">
        <v>2379</v>
      </c>
    </row>
    <row r="942" spans="1:10" x14ac:dyDescent="0.3">
      <c r="A942" t="s">
        <v>1429</v>
      </c>
      <c r="B942">
        <v>35.799999999999997</v>
      </c>
      <c r="C942" t="str" cm="1">
        <f t="array" ref="C942">_xlfn.IFS(medical_exam[[#This Row],[BMI]]&lt;18.5, "Underweight ", medical_exam[[#This Row],[BMI]]&lt;24.9, "Normal Weight", medical_exam[[#This Row],[BMI]]&lt;29.9, "Overweight ", TRUE, "Obesity")</f>
        <v>Obesity</v>
      </c>
      <c r="D942">
        <v>5.63</v>
      </c>
      <c r="E942" t="str" cm="1">
        <f t="array" ref="E942">_xlfn.IFS(medical_exam[[#This Row],[HBA1C]]&lt;5.7, "Normal", medical_exam[[#This Row],[HBA1C]]&lt;6.4, "Prediabetes ", TRUE, "Diabetes")</f>
        <v>Normal</v>
      </c>
      <c r="F942" s="6" t="s">
        <v>2381</v>
      </c>
      <c r="G942" t="s">
        <v>2379</v>
      </c>
      <c r="H942" t="s">
        <v>2379</v>
      </c>
      <c r="I942">
        <v>2</v>
      </c>
      <c r="J942" t="s">
        <v>2379</v>
      </c>
    </row>
    <row r="943" spans="1:10" x14ac:dyDescent="0.3">
      <c r="A943" t="s">
        <v>1428</v>
      </c>
      <c r="B943">
        <v>28.785</v>
      </c>
      <c r="C943" t="str" cm="1">
        <f t="array" ref="C943">_xlfn.IFS(medical_exam[[#This Row],[BMI]]&lt;18.5, "Underweight ", medical_exam[[#This Row],[BMI]]&lt;24.9, "Normal Weight", medical_exam[[#This Row],[BMI]]&lt;29.9, "Overweight ", TRUE, "Obesity")</f>
        <v xml:space="preserve">Overweight </v>
      </c>
      <c r="D943">
        <v>4.24</v>
      </c>
      <c r="E943" t="str" cm="1">
        <f t="array" ref="E943">_xlfn.IFS(medical_exam[[#This Row],[HBA1C]]&lt;5.7, "Normal", medical_exam[[#This Row],[HBA1C]]&lt;6.4, "Prediabetes ", TRUE, "Diabetes")</f>
        <v>Normal</v>
      </c>
      <c r="F943" s="6" t="s">
        <v>2381</v>
      </c>
      <c r="G943" t="s">
        <v>2379</v>
      </c>
      <c r="H943" t="s">
        <v>2379</v>
      </c>
      <c r="I943">
        <v>2</v>
      </c>
      <c r="J943" t="s">
        <v>2379</v>
      </c>
    </row>
    <row r="944" spans="1:10" x14ac:dyDescent="0.3">
      <c r="A944" t="s">
        <v>1427</v>
      </c>
      <c r="B944">
        <v>28.594999999999999</v>
      </c>
      <c r="C944" t="str" cm="1">
        <f t="array" ref="C944">_xlfn.IFS(medical_exam[[#This Row],[BMI]]&lt;18.5, "Underweight ", medical_exam[[#This Row],[BMI]]&lt;24.9, "Normal Weight", medical_exam[[#This Row],[BMI]]&lt;29.9, "Overweight ", TRUE, "Obesity")</f>
        <v xml:space="preserve">Overweight </v>
      </c>
      <c r="D944">
        <v>4.96</v>
      </c>
      <c r="E944" t="str" cm="1">
        <f t="array" ref="E944">_xlfn.IFS(medical_exam[[#This Row],[HBA1C]]&lt;5.7, "Normal", medical_exam[[#This Row],[HBA1C]]&lt;6.4, "Prediabetes ", TRUE, "Diabetes")</f>
        <v>Normal</v>
      </c>
      <c r="F944" s="6" t="s">
        <v>2381</v>
      </c>
      <c r="G944" t="s">
        <v>2379</v>
      </c>
      <c r="H944" t="s">
        <v>2379</v>
      </c>
      <c r="I944">
        <v>2</v>
      </c>
      <c r="J944" t="s">
        <v>2379</v>
      </c>
    </row>
    <row r="945" spans="1:10" x14ac:dyDescent="0.3">
      <c r="A945" t="s">
        <v>1426</v>
      </c>
      <c r="B945">
        <v>48.75</v>
      </c>
      <c r="C945" t="str" cm="1">
        <f t="array" ref="C945">_xlfn.IFS(medical_exam[[#This Row],[BMI]]&lt;18.5, "Underweight ", medical_exam[[#This Row],[BMI]]&lt;24.9, "Normal Weight", medical_exam[[#This Row],[BMI]]&lt;29.9, "Overweight ", TRUE, "Obesity")</f>
        <v>Obesity</v>
      </c>
      <c r="D945">
        <v>4.34</v>
      </c>
      <c r="E945" t="str" cm="1">
        <f t="array" ref="E945">_xlfn.IFS(medical_exam[[#This Row],[HBA1C]]&lt;5.7, "Normal", medical_exam[[#This Row],[HBA1C]]&lt;6.4, "Prediabetes ", TRUE, "Diabetes")</f>
        <v>Normal</v>
      </c>
      <c r="F945" s="6" t="s">
        <v>2379</v>
      </c>
      <c r="G945" t="s">
        <v>2379</v>
      </c>
      <c r="H945" t="s">
        <v>2379</v>
      </c>
      <c r="I945">
        <v>0</v>
      </c>
      <c r="J945" t="s">
        <v>2379</v>
      </c>
    </row>
    <row r="946" spans="1:10" x14ac:dyDescent="0.3">
      <c r="A946" t="s">
        <v>1425</v>
      </c>
      <c r="B946">
        <v>28.31</v>
      </c>
      <c r="C946" t="str" cm="1">
        <f t="array" ref="C946">_xlfn.IFS(medical_exam[[#This Row],[BMI]]&lt;18.5, "Underweight ", medical_exam[[#This Row],[BMI]]&lt;24.9, "Normal Weight", medical_exam[[#This Row],[BMI]]&lt;29.9, "Overweight ", TRUE, "Obesity")</f>
        <v xml:space="preserve">Overweight </v>
      </c>
      <c r="D946">
        <v>5.43</v>
      </c>
      <c r="E946" t="str" cm="1">
        <f t="array" ref="E946">_xlfn.IFS(medical_exam[[#This Row],[HBA1C]]&lt;5.7, "Normal", medical_exam[[#This Row],[HBA1C]]&lt;6.4, "Prediabetes ", TRUE, "Diabetes")</f>
        <v>Normal</v>
      </c>
      <c r="F946" s="6" t="s">
        <v>2381</v>
      </c>
      <c r="G946" t="s">
        <v>2379</v>
      </c>
      <c r="H946" t="s">
        <v>2379</v>
      </c>
      <c r="I946">
        <v>2</v>
      </c>
      <c r="J946" t="s">
        <v>2379</v>
      </c>
    </row>
    <row r="947" spans="1:10" x14ac:dyDescent="0.3">
      <c r="A947" t="s">
        <v>1424</v>
      </c>
      <c r="B947">
        <v>38.39</v>
      </c>
      <c r="C947" t="str" cm="1">
        <f t="array" ref="C947">_xlfn.IFS(medical_exam[[#This Row],[BMI]]&lt;18.5, "Underweight ", medical_exam[[#This Row],[BMI]]&lt;24.9, "Normal Weight", medical_exam[[#This Row],[BMI]]&lt;29.9, "Overweight ", TRUE, "Obesity")</f>
        <v>Obesity</v>
      </c>
      <c r="D947">
        <v>8.33</v>
      </c>
      <c r="E947" t="str" cm="1">
        <f t="array" ref="E947">_xlfn.IFS(medical_exam[[#This Row],[HBA1C]]&lt;5.7, "Normal", medical_exam[[#This Row],[HBA1C]]&lt;6.4, "Prediabetes ", TRUE, "Diabetes")</f>
        <v>Diabetes</v>
      </c>
      <c r="F947" s="6" t="s">
        <v>2381</v>
      </c>
      <c r="G947" t="s">
        <v>2379</v>
      </c>
      <c r="H947" t="s">
        <v>2379</v>
      </c>
      <c r="I947">
        <v>1</v>
      </c>
      <c r="J947" t="s">
        <v>2379</v>
      </c>
    </row>
    <row r="948" spans="1:10" x14ac:dyDescent="0.3">
      <c r="A948" t="s">
        <v>1423</v>
      </c>
      <c r="B948">
        <v>25.87</v>
      </c>
      <c r="C948" t="str" cm="1">
        <f t="array" ref="C948">_xlfn.IFS(medical_exam[[#This Row],[BMI]]&lt;18.5, "Underweight ", medical_exam[[#This Row],[BMI]]&lt;24.9, "Normal Weight", medical_exam[[#This Row],[BMI]]&lt;29.9, "Overweight ", TRUE, "Obesity")</f>
        <v xml:space="preserve">Overweight </v>
      </c>
      <c r="D948">
        <v>5.63</v>
      </c>
      <c r="E948" t="str" cm="1">
        <f t="array" ref="E948">_xlfn.IFS(medical_exam[[#This Row],[HBA1C]]&lt;5.7, "Normal", medical_exam[[#This Row],[HBA1C]]&lt;6.4, "Prediabetes ", TRUE, "Diabetes")</f>
        <v>Normal</v>
      </c>
      <c r="F948" s="6" t="s">
        <v>2381</v>
      </c>
      <c r="G948" t="s">
        <v>2379</v>
      </c>
      <c r="H948" t="s">
        <v>2379</v>
      </c>
      <c r="I948">
        <v>1</v>
      </c>
      <c r="J948" t="s">
        <v>2379</v>
      </c>
    </row>
    <row r="949" spans="1:10" x14ac:dyDescent="0.3">
      <c r="A949" t="s">
        <v>1422</v>
      </c>
      <c r="B949">
        <v>43.7</v>
      </c>
      <c r="C949" t="str" cm="1">
        <f t="array" ref="C949">_xlfn.IFS(medical_exam[[#This Row],[BMI]]&lt;18.5, "Underweight ", medical_exam[[#This Row],[BMI]]&lt;24.9, "Normal Weight", medical_exam[[#This Row],[BMI]]&lt;29.9, "Overweight ", TRUE, "Obesity")</f>
        <v>Obesity</v>
      </c>
      <c r="D949">
        <v>7.23</v>
      </c>
      <c r="E949" t="str" cm="1">
        <f t="array" ref="E949">_xlfn.IFS(medical_exam[[#This Row],[HBA1C]]&lt;5.7, "Normal", medical_exam[[#This Row],[HBA1C]]&lt;6.4, "Prediabetes ", TRUE, "Diabetes")</f>
        <v>Diabetes</v>
      </c>
      <c r="F949" s="6" t="s">
        <v>2379</v>
      </c>
      <c r="G949" t="s">
        <v>2379</v>
      </c>
      <c r="H949" t="s">
        <v>2379</v>
      </c>
      <c r="I949">
        <v>0</v>
      </c>
      <c r="J949" t="s">
        <v>2379</v>
      </c>
    </row>
    <row r="950" spans="1:10" x14ac:dyDescent="0.3">
      <c r="A950" t="s">
        <v>1421</v>
      </c>
      <c r="B950">
        <v>40.945</v>
      </c>
      <c r="C950" t="str" cm="1">
        <f t="array" ref="C950">_xlfn.IFS(medical_exam[[#This Row],[BMI]]&lt;18.5, "Underweight ", medical_exam[[#This Row],[BMI]]&lt;24.9, "Normal Weight", medical_exam[[#This Row],[BMI]]&lt;29.9, "Overweight ", TRUE, "Obesity")</f>
        <v>Obesity</v>
      </c>
      <c r="D950">
        <v>10.57</v>
      </c>
      <c r="E950" t="str" cm="1">
        <f t="array" ref="E950">_xlfn.IFS(medical_exam[[#This Row],[HBA1C]]&lt;5.7, "Normal", medical_exam[[#This Row],[HBA1C]]&lt;6.4, "Prediabetes ", TRUE, "Diabetes")</f>
        <v>Diabetes</v>
      </c>
      <c r="F950" s="6" t="s">
        <v>2379</v>
      </c>
      <c r="G950" t="s">
        <v>2379</v>
      </c>
      <c r="H950" t="s">
        <v>2379</v>
      </c>
      <c r="I950">
        <v>0</v>
      </c>
      <c r="J950" t="s">
        <v>2379</v>
      </c>
    </row>
    <row r="951" spans="1:10" x14ac:dyDescent="0.3">
      <c r="A951" t="s">
        <v>1420</v>
      </c>
      <c r="B951">
        <v>27.94</v>
      </c>
      <c r="C951" t="str" cm="1">
        <f t="array" ref="C951">_xlfn.IFS(medical_exam[[#This Row],[BMI]]&lt;18.5, "Underweight ", medical_exam[[#This Row],[BMI]]&lt;24.9, "Normal Weight", medical_exam[[#This Row],[BMI]]&lt;29.9, "Overweight ", TRUE, "Obesity")</f>
        <v xml:space="preserve">Overweight </v>
      </c>
      <c r="D951">
        <v>7.92</v>
      </c>
      <c r="E951" t="str" cm="1">
        <f t="array" ref="E951">_xlfn.IFS(medical_exam[[#This Row],[HBA1C]]&lt;5.7, "Normal", medical_exam[[#This Row],[HBA1C]]&lt;6.4, "Prediabetes ", TRUE, "Diabetes")</f>
        <v>Diabetes</v>
      </c>
      <c r="F951" s="6" t="s">
        <v>2379</v>
      </c>
      <c r="G951" t="s">
        <v>2379</v>
      </c>
      <c r="H951" t="s">
        <v>2379</v>
      </c>
      <c r="I951">
        <v>0</v>
      </c>
      <c r="J951" t="s">
        <v>2379</v>
      </c>
    </row>
    <row r="952" spans="1:10" x14ac:dyDescent="0.3">
      <c r="A952" t="s">
        <v>1419</v>
      </c>
      <c r="B952">
        <v>31.9</v>
      </c>
      <c r="C952" t="str" cm="1">
        <f t="array" ref="C952">_xlfn.IFS(medical_exam[[#This Row],[BMI]]&lt;18.5, "Underweight ", medical_exam[[#This Row],[BMI]]&lt;24.9, "Normal Weight", medical_exam[[#This Row],[BMI]]&lt;29.9, "Overweight ", TRUE, "Obesity")</f>
        <v>Obesity</v>
      </c>
      <c r="D952">
        <v>10.119999999999999</v>
      </c>
      <c r="E952" t="str" cm="1">
        <f t="array" ref="E952">_xlfn.IFS(medical_exam[[#This Row],[HBA1C]]&lt;5.7, "Normal", medical_exam[[#This Row],[HBA1C]]&lt;6.4, "Prediabetes ", TRUE, "Diabetes")</f>
        <v>Diabetes</v>
      </c>
      <c r="F952" s="6" t="s">
        <v>2379</v>
      </c>
      <c r="G952" t="s">
        <v>2379</v>
      </c>
      <c r="H952" t="s">
        <v>2379</v>
      </c>
      <c r="I952">
        <v>2</v>
      </c>
      <c r="J952" t="s">
        <v>2379</v>
      </c>
    </row>
    <row r="953" spans="1:10" x14ac:dyDescent="0.3">
      <c r="A953" t="s">
        <v>1418</v>
      </c>
      <c r="B953">
        <v>31.64</v>
      </c>
      <c r="C953" t="str" cm="1">
        <f t="array" ref="C953">_xlfn.IFS(medical_exam[[#This Row],[BMI]]&lt;18.5, "Underweight ", medical_exam[[#This Row],[BMI]]&lt;24.9, "Normal Weight", medical_exam[[#This Row],[BMI]]&lt;29.9, "Overweight ", TRUE, "Obesity")</f>
        <v>Obesity</v>
      </c>
      <c r="D953">
        <v>7.91</v>
      </c>
      <c r="E953" t="str" cm="1">
        <f t="array" ref="E953">_xlfn.IFS(medical_exam[[#This Row],[HBA1C]]&lt;5.7, "Normal", medical_exam[[#This Row],[HBA1C]]&lt;6.4, "Prediabetes ", TRUE, "Diabetes")</f>
        <v>Diabetes</v>
      </c>
      <c r="F953" s="6" t="s">
        <v>2379</v>
      </c>
      <c r="G953" t="s">
        <v>2379</v>
      </c>
      <c r="H953" t="s">
        <v>2379</v>
      </c>
      <c r="I953">
        <v>0</v>
      </c>
      <c r="J953" t="s">
        <v>2379</v>
      </c>
    </row>
    <row r="954" spans="1:10" x14ac:dyDescent="0.3">
      <c r="A954" t="s">
        <v>1417</v>
      </c>
      <c r="B954">
        <v>46.7</v>
      </c>
      <c r="C954" t="str" cm="1">
        <f t="array" ref="C954">_xlfn.IFS(medical_exam[[#This Row],[BMI]]&lt;18.5, "Underweight ", medical_exam[[#This Row],[BMI]]&lt;24.9, "Normal Weight", medical_exam[[#This Row],[BMI]]&lt;29.9, "Overweight ", TRUE, "Obesity")</f>
        <v>Obesity</v>
      </c>
      <c r="D954">
        <v>10.9</v>
      </c>
      <c r="E954" t="str" cm="1">
        <f t="array" ref="E954">_xlfn.IFS(medical_exam[[#This Row],[HBA1C]]&lt;5.7, "Normal", medical_exam[[#This Row],[HBA1C]]&lt;6.4, "Prediabetes ", TRUE, "Diabetes")</f>
        <v>Diabetes</v>
      </c>
      <c r="F954" s="6" t="s">
        <v>2379</v>
      </c>
      <c r="G954" t="s">
        <v>2379</v>
      </c>
      <c r="H954" t="s">
        <v>2379</v>
      </c>
      <c r="I954">
        <v>0</v>
      </c>
      <c r="J954" t="s">
        <v>2379</v>
      </c>
    </row>
    <row r="955" spans="1:10" x14ac:dyDescent="0.3">
      <c r="A955" t="s">
        <v>1416</v>
      </c>
      <c r="B955">
        <v>18.335000000000001</v>
      </c>
      <c r="C955" t="str" cm="1">
        <f t="array" ref="C955">_xlfn.IFS(medical_exam[[#This Row],[BMI]]&lt;18.5, "Underweight ", medical_exam[[#This Row],[BMI]]&lt;24.9, "Normal Weight", medical_exam[[#This Row],[BMI]]&lt;29.9, "Overweight ", TRUE, "Obesity")</f>
        <v xml:space="preserve">Underweight </v>
      </c>
      <c r="D955">
        <v>11.83</v>
      </c>
      <c r="E955" t="str" cm="1">
        <f t="array" ref="E955">_xlfn.IFS(medical_exam[[#This Row],[HBA1C]]&lt;5.7, "Normal", medical_exam[[#This Row],[HBA1C]]&lt;6.4, "Prediabetes ", TRUE, "Diabetes")</f>
        <v>Diabetes</v>
      </c>
      <c r="F955" s="6" t="s">
        <v>2379</v>
      </c>
      <c r="G955" t="s">
        <v>2379</v>
      </c>
      <c r="H955" t="s">
        <v>2379</v>
      </c>
      <c r="I955">
        <v>0</v>
      </c>
      <c r="J955" t="s">
        <v>2379</v>
      </c>
    </row>
    <row r="956" spans="1:10" x14ac:dyDescent="0.3">
      <c r="A956" t="s">
        <v>1415</v>
      </c>
      <c r="B956">
        <v>31.24</v>
      </c>
      <c r="C956" t="str" cm="1">
        <f t="array" ref="C956">_xlfn.IFS(medical_exam[[#This Row],[BMI]]&lt;18.5, "Underweight ", medical_exam[[#This Row],[BMI]]&lt;24.9, "Normal Weight", medical_exam[[#This Row],[BMI]]&lt;29.9, "Overweight ", TRUE, "Obesity")</f>
        <v>Obesity</v>
      </c>
      <c r="D956">
        <v>7.42</v>
      </c>
      <c r="E956" t="str" cm="1">
        <f t="array" ref="E956">_xlfn.IFS(medical_exam[[#This Row],[HBA1C]]&lt;5.7, "Normal", medical_exam[[#This Row],[HBA1C]]&lt;6.4, "Prediabetes ", TRUE, "Diabetes")</f>
        <v>Diabetes</v>
      </c>
      <c r="F956" s="6" t="s">
        <v>2381</v>
      </c>
      <c r="G956" t="s">
        <v>2379</v>
      </c>
      <c r="H956" t="s">
        <v>2379</v>
      </c>
      <c r="I956">
        <v>2</v>
      </c>
      <c r="J956" t="s">
        <v>2379</v>
      </c>
    </row>
    <row r="957" spans="1:10" x14ac:dyDescent="0.3">
      <c r="A957" t="s">
        <v>1414</v>
      </c>
      <c r="B957">
        <v>39.22</v>
      </c>
      <c r="C957" t="str" cm="1">
        <f t="array" ref="C957">_xlfn.IFS(medical_exam[[#This Row],[BMI]]&lt;18.5, "Underweight ", medical_exam[[#This Row],[BMI]]&lt;24.9, "Normal Weight", medical_exam[[#This Row],[BMI]]&lt;29.9, "Overweight ", TRUE, "Obesity")</f>
        <v>Obesity</v>
      </c>
      <c r="D957">
        <v>5.62</v>
      </c>
      <c r="E957" t="str" cm="1">
        <f t="array" ref="E957">_xlfn.IFS(medical_exam[[#This Row],[HBA1C]]&lt;5.7, "Normal", medical_exam[[#This Row],[HBA1C]]&lt;6.4, "Prediabetes ", TRUE, "Diabetes")</f>
        <v>Normal</v>
      </c>
      <c r="F957" s="6" t="s">
        <v>2381</v>
      </c>
      <c r="G957" t="s">
        <v>2379</v>
      </c>
      <c r="H957" t="s">
        <v>2379</v>
      </c>
      <c r="I957">
        <v>1</v>
      </c>
      <c r="J957" t="s">
        <v>2379</v>
      </c>
    </row>
    <row r="958" spans="1:10" x14ac:dyDescent="0.3">
      <c r="A958" t="s">
        <v>1413</v>
      </c>
      <c r="B958">
        <v>24.414999999999999</v>
      </c>
      <c r="C958" t="str" cm="1">
        <f t="array" ref="C958">_xlfn.IFS(medical_exam[[#This Row],[BMI]]&lt;18.5, "Underweight ", medical_exam[[#This Row],[BMI]]&lt;24.9, "Normal Weight", medical_exam[[#This Row],[BMI]]&lt;29.9, "Overweight ", TRUE, "Obesity")</f>
        <v>Normal Weight</v>
      </c>
      <c r="D958">
        <v>7.16</v>
      </c>
      <c r="E958" t="str" cm="1">
        <f t="array" ref="E958">_xlfn.IFS(medical_exam[[#This Row],[HBA1C]]&lt;5.7, "Normal", medical_exam[[#This Row],[HBA1C]]&lt;6.4, "Prediabetes ", TRUE, "Diabetes")</f>
        <v>Diabetes</v>
      </c>
      <c r="F958" s="6" t="s">
        <v>2379</v>
      </c>
      <c r="G958" t="s">
        <v>2379</v>
      </c>
      <c r="H958" t="s">
        <v>2379</v>
      </c>
      <c r="I958">
        <v>0</v>
      </c>
      <c r="J958" t="s">
        <v>2379</v>
      </c>
    </row>
    <row r="959" spans="1:10" x14ac:dyDescent="0.3">
      <c r="A959" t="s">
        <v>1412</v>
      </c>
      <c r="B959">
        <v>32.299999999999997</v>
      </c>
      <c r="C959" t="str" cm="1">
        <f t="array" ref="C959">_xlfn.IFS(medical_exam[[#This Row],[BMI]]&lt;18.5, "Underweight ", medical_exam[[#This Row],[BMI]]&lt;24.9, "Normal Weight", medical_exam[[#This Row],[BMI]]&lt;29.9, "Overweight ", TRUE, "Obesity")</f>
        <v>Obesity</v>
      </c>
      <c r="D959">
        <v>9.89</v>
      </c>
      <c r="E959" t="str" cm="1">
        <f t="array" ref="E959">_xlfn.IFS(medical_exam[[#This Row],[HBA1C]]&lt;5.7, "Normal", medical_exam[[#This Row],[HBA1C]]&lt;6.4, "Prediabetes ", TRUE, "Diabetes")</f>
        <v>Diabetes</v>
      </c>
      <c r="F959" s="6" t="s">
        <v>2379</v>
      </c>
      <c r="G959" t="s">
        <v>2379</v>
      </c>
      <c r="H959" t="s">
        <v>2379</v>
      </c>
      <c r="I959">
        <v>0</v>
      </c>
      <c r="J959" t="s">
        <v>2379</v>
      </c>
    </row>
    <row r="960" spans="1:10" x14ac:dyDescent="0.3">
      <c r="A960" t="s">
        <v>1411</v>
      </c>
      <c r="B960">
        <v>39.94</v>
      </c>
      <c r="C960" t="str" cm="1">
        <f t="array" ref="C960">_xlfn.IFS(medical_exam[[#This Row],[BMI]]&lt;18.5, "Underweight ", medical_exam[[#This Row],[BMI]]&lt;24.9, "Normal Weight", medical_exam[[#This Row],[BMI]]&lt;29.9, "Overweight ", TRUE, "Obesity")</f>
        <v>Obesity</v>
      </c>
      <c r="D960">
        <v>5.14</v>
      </c>
      <c r="E960" t="str" cm="1">
        <f t="array" ref="E960">_xlfn.IFS(medical_exam[[#This Row],[HBA1C]]&lt;5.7, "Normal", medical_exam[[#This Row],[HBA1C]]&lt;6.4, "Prediabetes ", TRUE, "Diabetes")</f>
        <v>Normal</v>
      </c>
      <c r="F960" s="6" t="s">
        <v>2379</v>
      </c>
      <c r="G960" t="s">
        <v>2379</v>
      </c>
      <c r="H960" t="s">
        <v>2379</v>
      </c>
      <c r="I960">
        <v>0</v>
      </c>
      <c r="J960" t="s">
        <v>2379</v>
      </c>
    </row>
    <row r="961" spans="1:10" x14ac:dyDescent="0.3">
      <c r="A961" t="s">
        <v>1410</v>
      </c>
      <c r="B961">
        <v>30</v>
      </c>
      <c r="C961" t="str" cm="1">
        <f t="array" ref="C961">_xlfn.IFS(medical_exam[[#This Row],[BMI]]&lt;18.5, "Underweight ", medical_exam[[#This Row],[BMI]]&lt;24.9, "Normal Weight", medical_exam[[#This Row],[BMI]]&lt;29.9, "Overweight ", TRUE, "Obesity")</f>
        <v>Obesity</v>
      </c>
      <c r="D961">
        <v>5.61</v>
      </c>
      <c r="E961" t="str" cm="1">
        <f t="array" ref="E961">_xlfn.IFS(medical_exam[[#This Row],[HBA1C]]&lt;5.7, "Normal", medical_exam[[#This Row],[HBA1C]]&lt;6.4, "Prediabetes ", TRUE, "Diabetes")</f>
        <v>Normal</v>
      </c>
      <c r="F961" s="6" t="s">
        <v>2381</v>
      </c>
      <c r="G961" t="s">
        <v>2379</v>
      </c>
      <c r="H961" t="s">
        <v>2381</v>
      </c>
      <c r="I961">
        <v>1</v>
      </c>
      <c r="J961" t="s">
        <v>2379</v>
      </c>
    </row>
    <row r="962" spans="1:10" x14ac:dyDescent="0.3">
      <c r="A962" t="s">
        <v>1409</v>
      </c>
      <c r="B962">
        <v>35.340000000000003</v>
      </c>
      <c r="C962" t="str" cm="1">
        <f t="array" ref="C962">_xlfn.IFS(medical_exam[[#This Row],[BMI]]&lt;18.5, "Underweight ", medical_exam[[#This Row],[BMI]]&lt;24.9, "Normal Weight", medical_exam[[#This Row],[BMI]]&lt;29.9, "Overweight ", TRUE, "Obesity")</f>
        <v>Obesity</v>
      </c>
      <c r="D962">
        <v>5.51</v>
      </c>
      <c r="E962" t="str" cm="1">
        <f t="array" ref="E962">_xlfn.IFS(medical_exam[[#This Row],[HBA1C]]&lt;5.7, "Normal", medical_exam[[#This Row],[HBA1C]]&lt;6.4, "Prediabetes ", TRUE, "Diabetes")</f>
        <v>Normal</v>
      </c>
      <c r="F962" s="6" t="s">
        <v>2381</v>
      </c>
      <c r="G962" t="s">
        <v>2379</v>
      </c>
      <c r="H962" t="s">
        <v>2381</v>
      </c>
      <c r="I962">
        <v>1</v>
      </c>
      <c r="J962" t="s">
        <v>2379</v>
      </c>
    </row>
    <row r="963" spans="1:10" x14ac:dyDescent="0.3">
      <c r="A963" t="s">
        <v>1408</v>
      </c>
      <c r="B963">
        <v>32.204999999999998</v>
      </c>
      <c r="C963" t="str" cm="1">
        <f t="array" ref="C963">_xlfn.IFS(medical_exam[[#This Row],[BMI]]&lt;18.5, "Underweight ", medical_exam[[#This Row],[BMI]]&lt;24.9, "Normal Weight", medical_exam[[#This Row],[BMI]]&lt;29.9, "Overweight ", TRUE, "Obesity")</f>
        <v>Obesity</v>
      </c>
      <c r="D963">
        <v>8.3800000000000008</v>
      </c>
      <c r="E963" t="str" cm="1">
        <f t="array" ref="E963">_xlfn.IFS(medical_exam[[#This Row],[HBA1C]]&lt;5.7, "Normal", medical_exam[[#This Row],[HBA1C]]&lt;6.4, "Prediabetes ", TRUE, "Diabetes")</f>
        <v>Diabetes</v>
      </c>
      <c r="F963" s="6" t="s">
        <v>2381</v>
      </c>
      <c r="G963" t="s">
        <v>2379</v>
      </c>
      <c r="H963" t="s">
        <v>2379</v>
      </c>
      <c r="I963">
        <v>2</v>
      </c>
      <c r="J963" t="s">
        <v>2379</v>
      </c>
    </row>
    <row r="964" spans="1:10" x14ac:dyDescent="0.3">
      <c r="A964" t="s">
        <v>1407</v>
      </c>
      <c r="B964">
        <v>33.880000000000003</v>
      </c>
      <c r="C964" t="str" cm="1">
        <f t="array" ref="C964">_xlfn.IFS(medical_exam[[#This Row],[BMI]]&lt;18.5, "Underweight ", medical_exam[[#This Row],[BMI]]&lt;24.9, "Normal Weight", medical_exam[[#This Row],[BMI]]&lt;29.9, "Overweight ", TRUE, "Obesity")</f>
        <v>Obesity</v>
      </c>
      <c r="D964">
        <v>4.68</v>
      </c>
      <c r="E964" t="str" cm="1">
        <f t="array" ref="E964">_xlfn.IFS(medical_exam[[#This Row],[HBA1C]]&lt;5.7, "Normal", medical_exam[[#This Row],[HBA1C]]&lt;6.4, "Prediabetes ", TRUE, "Diabetes")</f>
        <v>Normal</v>
      </c>
      <c r="F964" s="6" t="s">
        <v>2379</v>
      </c>
      <c r="G964" t="s">
        <v>2380</v>
      </c>
      <c r="H964" t="s">
        <v>2379</v>
      </c>
      <c r="I964">
        <v>1</v>
      </c>
      <c r="J964" t="s">
        <v>2379</v>
      </c>
    </row>
    <row r="965" spans="1:10" x14ac:dyDescent="0.3">
      <c r="A965" t="s">
        <v>1406</v>
      </c>
      <c r="B965">
        <v>26.63</v>
      </c>
      <c r="C965" t="str" cm="1">
        <f t="array" ref="C965">_xlfn.IFS(medical_exam[[#This Row],[BMI]]&lt;18.5, "Underweight ", medical_exam[[#This Row],[BMI]]&lt;24.9, "Normal Weight", medical_exam[[#This Row],[BMI]]&lt;29.9, "Overweight ", TRUE, "Obesity")</f>
        <v xml:space="preserve">Overweight </v>
      </c>
      <c r="D965">
        <v>4.3600000000000003</v>
      </c>
      <c r="E965" t="str" cm="1">
        <f t="array" ref="E965">_xlfn.IFS(medical_exam[[#This Row],[HBA1C]]&lt;5.7, "Normal", medical_exam[[#This Row],[HBA1C]]&lt;6.4, "Prediabetes ", TRUE, "Diabetes")</f>
        <v>Normal</v>
      </c>
      <c r="F965" s="6" t="s">
        <v>2381</v>
      </c>
      <c r="G965" t="s">
        <v>2379</v>
      </c>
      <c r="H965" t="s">
        <v>2379</v>
      </c>
      <c r="I965">
        <v>2</v>
      </c>
      <c r="J965" t="s">
        <v>2379</v>
      </c>
    </row>
    <row r="966" spans="1:10" x14ac:dyDescent="0.3">
      <c r="A966" t="s">
        <v>1405</v>
      </c>
      <c r="B966">
        <v>28.7</v>
      </c>
      <c r="C966" t="str" cm="1">
        <f t="array" ref="C966">_xlfn.IFS(medical_exam[[#This Row],[BMI]]&lt;18.5, "Underweight ", medical_exam[[#This Row],[BMI]]&lt;24.9, "Normal Weight", medical_exam[[#This Row],[BMI]]&lt;29.9, "Overweight ", TRUE, "Obesity")</f>
        <v xml:space="preserve">Overweight </v>
      </c>
      <c r="D966">
        <v>7.74</v>
      </c>
      <c r="E966" t="str" cm="1">
        <f t="array" ref="E966">_xlfn.IFS(medical_exam[[#This Row],[HBA1C]]&lt;5.7, "Normal", medical_exam[[#This Row],[HBA1C]]&lt;6.4, "Prediabetes ", TRUE, "Diabetes")</f>
        <v>Diabetes</v>
      </c>
      <c r="F966" s="6" t="s">
        <v>2379</v>
      </c>
      <c r="G966" t="s">
        <v>2379</v>
      </c>
      <c r="H966" t="s">
        <v>2379</v>
      </c>
      <c r="I966">
        <v>0</v>
      </c>
      <c r="J966" t="s">
        <v>2379</v>
      </c>
    </row>
    <row r="967" spans="1:10" x14ac:dyDescent="0.3">
      <c r="A967" t="s">
        <v>1404</v>
      </c>
      <c r="B967">
        <v>25.65</v>
      </c>
      <c r="C967" t="str" cm="1">
        <f t="array" ref="C967">_xlfn.IFS(medical_exam[[#This Row],[BMI]]&lt;18.5, "Underweight ", medical_exam[[#This Row],[BMI]]&lt;24.9, "Normal Weight", medical_exam[[#This Row],[BMI]]&lt;29.9, "Overweight ", TRUE, "Obesity")</f>
        <v xml:space="preserve">Overweight </v>
      </c>
      <c r="D967">
        <v>4.05</v>
      </c>
      <c r="E967" t="str" cm="1">
        <f t="array" ref="E967">_xlfn.IFS(medical_exam[[#This Row],[HBA1C]]&lt;5.7, "Normal", medical_exam[[#This Row],[HBA1C]]&lt;6.4, "Prediabetes ", TRUE, "Diabetes")</f>
        <v>Normal</v>
      </c>
      <c r="F967" s="6" t="s">
        <v>2381</v>
      </c>
      <c r="G967" t="s">
        <v>2379</v>
      </c>
      <c r="H967" t="s">
        <v>2379</v>
      </c>
      <c r="I967">
        <v>2</v>
      </c>
      <c r="J967" t="s">
        <v>2379</v>
      </c>
    </row>
    <row r="968" spans="1:10" x14ac:dyDescent="0.3">
      <c r="A968" t="s">
        <v>1403</v>
      </c>
      <c r="B968">
        <v>36.384999999999998</v>
      </c>
      <c r="C968" t="str" cm="1">
        <f t="array" ref="C968">_xlfn.IFS(medical_exam[[#This Row],[BMI]]&lt;18.5, "Underweight ", medical_exam[[#This Row],[BMI]]&lt;24.9, "Normal Weight", medical_exam[[#This Row],[BMI]]&lt;29.9, "Overweight ", TRUE, "Obesity")</f>
        <v>Obesity</v>
      </c>
      <c r="D968">
        <v>11.49</v>
      </c>
      <c r="E968" t="str" cm="1">
        <f t="array" ref="E968">_xlfn.IFS(medical_exam[[#This Row],[HBA1C]]&lt;5.7, "Normal", medical_exam[[#This Row],[HBA1C]]&lt;6.4, "Prediabetes ", TRUE, "Diabetes")</f>
        <v>Diabetes</v>
      </c>
      <c r="F968" s="6" t="s">
        <v>2379</v>
      </c>
      <c r="G968" t="s">
        <v>2379</v>
      </c>
      <c r="H968" t="s">
        <v>2379</v>
      </c>
      <c r="I968">
        <v>0</v>
      </c>
      <c r="J968" t="s">
        <v>2379</v>
      </c>
    </row>
    <row r="969" spans="1:10" x14ac:dyDescent="0.3">
      <c r="A969" t="s">
        <v>1402</v>
      </c>
      <c r="B969">
        <v>34.69</v>
      </c>
      <c r="C969" t="str" cm="1">
        <f t="array" ref="C969">_xlfn.IFS(medical_exam[[#This Row],[BMI]]&lt;18.5, "Underweight ", medical_exam[[#This Row],[BMI]]&lt;24.9, "Normal Weight", medical_exam[[#This Row],[BMI]]&lt;29.9, "Overweight ", TRUE, "Obesity")</f>
        <v>Obesity</v>
      </c>
      <c r="D969">
        <v>5.65</v>
      </c>
      <c r="E969" t="str" cm="1">
        <f t="array" ref="E969">_xlfn.IFS(medical_exam[[#This Row],[HBA1C]]&lt;5.7, "Normal", medical_exam[[#This Row],[HBA1C]]&lt;6.4, "Prediabetes ", TRUE, "Diabetes")</f>
        <v>Normal</v>
      </c>
      <c r="F969" s="6" t="s">
        <v>2379</v>
      </c>
      <c r="G969" t="s">
        <v>2379</v>
      </c>
      <c r="H969" t="s">
        <v>2379</v>
      </c>
      <c r="I969">
        <v>0</v>
      </c>
      <c r="J969" t="s">
        <v>2379</v>
      </c>
    </row>
    <row r="970" spans="1:10" x14ac:dyDescent="0.3">
      <c r="A970" t="s">
        <v>1401</v>
      </c>
      <c r="B970">
        <v>37.68</v>
      </c>
      <c r="C970" t="str" cm="1">
        <f t="array" ref="C970">_xlfn.IFS(medical_exam[[#This Row],[BMI]]&lt;18.5, "Underweight ", medical_exam[[#This Row],[BMI]]&lt;24.9, "Normal Weight", medical_exam[[#This Row],[BMI]]&lt;29.9, "Overweight ", TRUE, "Obesity")</f>
        <v>Obesity</v>
      </c>
      <c r="D970">
        <v>4.29</v>
      </c>
      <c r="E970" t="str" cm="1">
        <f t="array" ref="E970">_xlfn.IFS(medical_exam[[#This Row],[HBA1C]]&lt;5.7, "Normal", medical_exam[[#This Row],[HBA1C]]&lt;6.4, "Prediabetes ", TRUE, "Diabetes")</f>
        <v>Normal</v>
      </c>
      <c r="F970" s="6" t="s">
        <v>2381</v>
      </c>
      <c r="G970" t="s">
        <v>2379</v>
      </c>
      <c r="H970" t="s">
        <v>2379</v>
      </c>
      <c r="I970">
        <v>0</v>
      </c>
      <c r="J970" t="s">
        <v>2379</v>
      </c>
    </row>
    <row r="971" spans="1:10" x14ac:dyDescent="0.3">
      <c r="A971" t="s">
        <v>1400</v>
      </c>
      <c r="B971">
        <v>35.49</v>
      </c>
      <c r="C971" t="str" cm="1">
        <f t="array" ref="C971">_xlfn.IFS(medical_exam[[#This Row],[BMI]]&lt;18.5, "Underweight ", medical_exam[[#This Row],[BMI]]&lt;24.9, "Normal Weight", medical_exam[[#This Row],[BMI]]&lt;29.9, "Overweight ", TRUE, "Obesity")</f>
        <v>Obesity</v>
      </c>
      <c r="D971">
        <v>4.74</v>
      </c>
      <c r="E971" t="str" cm="1">
        <f t="array" ref="E971">_xlfn.IFS(medical_exam[[#This Row],[HBA1C]]&lt;5.7, "Normal", medical_exam[[#This Row],[HBA1C]]&lt;6.4, "Prediabetes ", TRUE, "Diabetes")</f>
        <v>Normal</v>
      </c>
      <c r="F971" s="6" t="s">
        <v>2381</v>
      </c>
      <c r="G971" t="s">
        <v>2379</v>
      </c>
      <c r="H971" t="s">
        <v>2381</v>
      </c>
      <c r="I971">
        <v>1</v>
      </c>
      <c r="J971" t="s">
        <v>2379</v>
      </c>
    </row>
    <row r="972" spans="1:10" x14ac:dyDescent="0.3">
      <c r="A972" t="s">
        <v>1399</v>
      </c>
      <c r="B972">
        <v>44.7</v>
      </c>
      <c r="C972" t="str" cm="1">
        <f t="array" ref="C972">_xlfn.IFS(medical_exam[[#This Row],[BMI]]&lt;18.5, "Underweight ", medical_exam[[#This Row],[BMI]]&lt;24.9, "Normal Weight", medical_exam[[#This Row],[BMI]]&lt;29.9, "Overweight ", TRUE, "Obesity")</f>
        <v>Obesity</v>
      </c>
      <c r="D972">
        <v>7.6</v>
      </c>
      <c r="E972" t="str" cm="1">
        <f t="array" ref="E972">_xlfn.IFS(medical_exam[[#This Row],[HBA1C]]&lt;5.7, "Normal", medical_exam[[#This Row],[HBA1C]]&lt;6.4, "Prediabetes ", TRUE, "Diabetes")</f>
        <v>Diabetes</v>
      </c>
      <c r="F972" s="6" t="s">
        <v>2381</v>
      </c>
      <c r="G972" t="s">
        <v>2379</v>
      </c>
      <c r="H972" t="s">
        <v>2379</v>
      </c>
      <c r="I972">
        <v>2</v>
      </c>
      <c r="J972" t="s">
        <v>2379</v>
      </c>
    </row>
    <row r="973" spans="1:10" x14ac:dyDescent="0.3">
      <c r="A973" t="s">
        <v>1398</v>
      </c>
      <c r="B973">
        <v>38.380000000000003</v>
      </c>
      <c r="C973" t="str" cm="1">
        <f t="array" ref="C973">_xlfn.IFS(medical_exam[[#This Row],[BMI]]&lt;18.5, "Underweight ", medical_exam[[#This Row],[BMI]]&lt;24.9, "Normal Weight", medical_exam[[#This Row],[BMI]]&lt;29.9, "Overweight ", TRUE, "Obesity")</f>
        <v>Obesity</v>
      </c>
      <c r="D973">
        <v>8.5</v>
      </c>
      <c r="E973" t="str" cm="1">
        <f t="array" ref="E973">_xlfn.IFS(medical_exam[[#This Row],[HBA1C]]&lt;5.7, "Normal", medical_exam[[#This Row],[HBA1C]]&lt;6.4, "Prediabetes ", TRUE, "Diabetes")</f>
        <v>Diabetes</v>
      </c>
      <c r="F973" s="6" t="s">
        <v>2381</v>
      </c>
      <c r="G973" t="s">
        <v>2379</v>
      </c>
      <c r="H973" t="s">
        <v>2379</v>
      </c>
      <c r="I973">
        <v>2</v>
      </c>
      <c r="J973" t="s">
        <v>2379</v>
      </c>
    </row>
    <row r="974" spans="1:10" x14ac:dyDescent="0.3">
      <c r="A974" t="s">
        <v>1397</v>
      </c>
      <c r="B974">
        <v>35.244999999999997</v>
      </c>
      <c r="C974" t="str" cm="1">
        <f t="array" ref="C974">_xlfn.IFS(medical_exam[[#This Row],[BMI]]&lt;18.5, "Underweight ", medical_exam[[#This Row],[BMI]]&lt;24.9, "Normal Weight", medical_exam[[#This Row],[BMI]]&lt;29.9, "Overweight ", TRUE, "Obesity")</f>
        <v>Obesity</v>
      </c>
      <c r="D974">
        <v>11.22</v>
      </c>
      <c r="E974" t="str" cm="1">
        <f t="array" ref="E974">_xlfn.IFS(medical_exam[[#This Row],[HBA1C]]&lt;5.7, "Normal", medical_exam[[#This Row],[HBA1C]]&lt;6.4, "Prediabetes ", TRUE, "Diabetes")</f>
        <v>Diabetes</v>
      </c>
      <c r="F974" s="6" t="s">
        <v>2381</v>
      </c>
      <c r="G974" t="s">
        <v>2379</v>
      </c>
      <c r="H974" t="s">
        <v>2379</v>
      </c>
      <c r="I974">
        <v>0</v>
      </c>
      <c r="J974" t="s">
        <v>2379</v>
      </c>
    </row>
    <row r="975" spans="1:10" x14ac:dyDescent="0.3">
      <c r="A975" t="s">
        <v>1396</v>
      </c>
      <c r="B975">
        <v>49.84</v>
      </c>
      <c r="C975" t="str" cm="1">
        <f t="array" ref="C975">_xlfn.IFS(medical_exam[[#This Row],[BMI]]&lt;18.5, "Underweight ", medical_exam[[#This Row],[BMI]]&lt;24.9, "Normal Weight", medical_exam[[#This Row],[BMI]]&lt;29.9, "Overweight ", TRUE, "Obesity")</f>
        <v>Obesity</v>
      </c>
      <c r="D975">
        <v>5.0999999999999996</v>
      </c>
      <c r="E975" t="str" cm="1">
        <f t="array" ref="E975">_xlfn.IFS(medical_exam[[#This Row],[HBA1C]]&lt;5.7, "Normal", medical_exam[[#This Row],[HBA1C]]&lt;6.4, "Prediabetes ", TRUE, "Diabetes")</f>
        <v>Normal</v>
      </c>
      <c r="F975" s="6" t="s">
        <v>2381</v>
      </c>
      <c r="G975" t="s">
        <v>2379</v>
      </c>
      <c r="H975" t="s">
        <v>2381</v>
      </c>
      <c r="I975">
        <v>1</v>
      </c>
      <c r="J975" t="s">
        <v>2379</v>
      </c>
    </row>
    <row r="976" spans="1:10" x14ac:dyDescent="0.3">
      <c r="A976" t="s">
        <v>1395</v>
      </c>
      <c r="B976">
        <v>49.06</v>
      </c>
      <c r="C976" t="str" cm="1">
        <f t="array" ref="C976">_xlfn.IFS(medical_exam[[#This Row],[BMI]]&lt;18.5, "Underweight ", medical_exam[[#This Row],[BMI]]&lt;24.9, "Normal Weight", medical_exam[[#This Row],[BMI]]&lt;29.9, "Overweight ", TRUE, "Obesity")</f>
        <v>Obesity</v>
      </c>
      <c r="D976">
        <v>5.43</v>
      </c>
      <c r="E976" t="str" cm="1">
        <f t="array" ref="E976">_xlfn.IFS(medical_exam[[#This Row],[HBA1C]]&lt;5.7, "Normal", medical_exam[[#This Row],[HBA1C]]&lt;6.4, "Prediabetes ", TRUE, "Diabetes")</f>
        <v>Normal</v>
      </c>
      <c r="F976" s="6" t="s">
        <v>2381</v>
      </c>
      <c r="G976" t="s">
        <v>2379</v>
      </c>
      <c r="H976" t="s">
        <v>2379</v>
      </c>
      <c r="I976">
        <v>1</v>
      </c>
      <c r="J976" t="s">
        <v>2379</v>
      </c>
    </row>
    <row r="977" spans="1:10" x14ac:dyDescent="0.3">
      <c r="A977" t="s">
        <v>1394</v>
      </c>
      <c r="B977">
        <v>30.88</v>
      </c>
      <c r="C977" t="str" cm="1">
        <f t="array" ref="C977">_xlfn.IFS(medical_exam[[#This Row],[BMI]]&lt;18.5, "Underweight ", medical_exam[[#This Row],[BMI]]&lt;24.9, "Normal Weight", medical_exam[[#This Row],[BMI]]&lt;29.9, "Overweight ", TRUE, "Obesity")</f>
        <v>Obesity</v>
      </c>
      <c r="D977">
        <v>5.82</v>
      </c>
      <c r="E977" t="str" cm="1">
        <f t="array" ref="E977">_xlfn.IFS(medical_exam[[#This Row],[HBA1C]]&lt;5.7, "Normal", medical_exam[[#This Row],[HBA1C]]&lt;6.4, "Prediabetes ", TRUE, "Diabetes")</f>
        <v xml:space="preserve">Prediabetes </v>
      </c>
      <c r="F977" s="6" t="s">
        <v>2379</v>
      </c>
      <c r="G977" t="s">
        <v>2379</v>
      </c>
      <c r="H977" t="s">
        <v>2379</v>
      </c>
      <c r="I977">
        <v>2</v>
      </c>
      <c r="J977" t="s">
        <v>2379</v>
      </c>
    </row>
    <row r="978" spans="1:10" x14ac:dyDescent="0.3">
      <c r="A978" t="s">
        <v>1393</v>
      </c>
      <c r="B978">
        <v>33.35</v>
      </c>
      <c r="C978" t="str" cm="1">
        <f t="array" ref="C978">_xlfn.IFS(medical_exam[[#This Row],[BMI]]&lt;18.5, "Underweight ", medical_exam[[#This Row],[BMI]]&lt;24.9, "Normal Weight", medical_exam[[#This Row],[BMI]]&lt;29.9, "Overweight ", TRUE, "Obesity")</f>
        <v>Obesity</v>
      </c>
      <c r="D978">
        <v>6.05</v>
      </c>
      <c r="E978" t="str" cm="1">
        <f t="array" ref="E978">_xlfn.IFS(medical_exam[[#This Row],[HBA1C]]&lt;5.7, "Normal", medical_exam[[#This Row],[HBA1C]]&lt;6.4, "Prediabetes ", TRUE, "Diabetes")</f>
        <v xml:space="preserve">Prediabetes </v>
      </c>
      <c r="F978" s="6" t="s">
        <v>2379</v>
      </c>
      <c r="G978" t="s">
        <v>2379</v>
      </c>
      <c r="H978" t="s">
        <v>2381</v>
      </c>
      <c r="I978">
        <v>1</v>
      </c>
      <c r="J978" t="s">
        <v>2379</v>
      </c>
    </row>
    <row r="979" spans="1:10" x14ac:dyDescent="0.3">
      <c r="A979" t="s">
        <v>1392</v>
      </c>
      <c r="B979">
        <v>38</v>
      </c>
      <c r="C979" t="str" cm="1">
        <f t="array" ref="C979">_xlfn.IFS(medical_exam[[#This Row],[BMI]]&lt;18.5, "Underweight ", medical_exam[[#This Row],[BMI]]&lt;24.9, "Normal Weight", medical_exam[[#This Row],[BMI]]&lt;29.9, "Overweight ", TRUE, "Obesity")</f>
        <v>Obesity</v>
      </c>
      <c r="D979">
        <v>6.38</v>
      </c>
      <c r="E979" t="str" cm="1">
        <f t="array" ref="E979">_xlfn.IFS(medical_exam[[#This Row],[HBA1C]]&lt;5.7, "Normal", medical_exam[[#This Row],[HBA1C]]&lt;6.4, "Prediabetes ", TRUE, "Diabetes")</f>
        <v xml:space="preserve">Prediabetes </v>
      </c>
      <c r="F979" s="6" t="s">
        <v>2381</v>
      </c>
      <c r="G979" t="s">
        <v>2379</v>
      </c>
      <c r="H979" t="s">
        <v>2379</v>
      </c>
      <c r="I979">
        <v>1</v>
      </c>
      <c r="J979" t="s">
        <v>2379</v>
      </c>
    </row>
    <row r="980" spans="1:10" x14ac:dyDescent="0.3">
      <c r="A980" t="s">
        <v>1391</v>
      </c>
      <c r="B980">
        <v>36.08</v>
      </c>
      <c r="C980" t="str" cm="1">
        <f t="array" ref="C980">_xlfn.IFS(medical_exam[[#This Row],[BMI]]&lt;18.5, "Underweight ", medical_exam[[#This Row],[BMI]]&lt;24.9, "Normal Weight", medical_exam[[#This Row],[BMI]]&lt;29.9, "Overweight ", TRUE, "Obesity")</f>
        <v>Obesity</v>
      </c>
      <c r="D980">
        <v>5.73</v>
      </c>
      <c r="E980" t="str" cm="1">
        <f t="array" ref="E980">_xlfn.IFS(medical_exam[[#This Row],[HBA1C]]&lt;5.7, "Normal", medical_exam[[#This Row],[HBA1C]]&lt;6.4, "Prediabetes ", TRUE, "Diabetes")</f>
        <v xml:space="preserve">Prediabetes </v>
      </c>
      <c r="F980" s="6" t="s">
        <v>2381</v>
      </c>
      <c r="G980" t="s">
        <v>2379</v>
      </c>
      <c r="H980" t="s">
        <v>2379</v>
      </c>
      <c r="I980">
        <v>1</v>
      </c>
      <c r="J980" t="s">
        <v>2379</v>
      </c>
    </row>
    <row r="981" spans="1:10" x14ac:dyDescent="0.3">
      <c r="A981" t="s">
        <v>1390</v>
      </c>
      <c r="B981">
        <v>35.700000000000003</v>
      </c>
      <c r="C981" t="str" cm="1">
        <f t="array" ref="C981">_xlfn.IFS(medical_exam[[#This Row],[BMI]]&lt;18.5, "Underweight ", medical_exam[[#This Row],[BMI]]&lt;24.9, "Normal Weight", medical_exam[[#This Row],[BMI]]&lt;29.9, "Overweight ", TRUE, "Obesity")</f>
        <v>Obesity</v>
      </c>
      <c r="D981">
        <v>5.47</v>
      </c>
      <c r="E981" t="str" cm="1">
        <f t="array" ref="E981">_xlfn.IFS(medical_exam[[#This Row],[HBA1C]]&lt;5.7, "Normal", medical_exam[[#This Row],[HBA1C]]&lt;6.4, "Prediabetes ", TRUE, "Diabetes")</f>
        <v>Normal</v>
      </c>
      <c r="F981" s="6" t="s">
        <v>2381</v>
      </c>
      <c r="G981" t="s">
        <v>2379</v>
      </c>
      <c r="H981" t="s">
        <v>2379</v>
      </c>
      <c r="I981">
        <v>1</v>
      </c>
      <c r="J981" t="s">
        <v>2379</v>
      </c>
    </row>
    <row r="982" spans="1:10" x14ac:dyDescent="0.3">
      <c r="A982" t="s">
        <v>1389</v>
      </c>
      <c r="B982">
        <v>34.01</v>
      </c>
      <c r="C982" t="str" cm="1">
        <f t="array" ref="C982">_xlfn.IFS(medical_exam[[#This Row],[BMI]]&lt;18.5, "Underweight ", medical_exam[[#This Row],[BMI]]&lt;24.9, "Normal Weight", medical_exam[[#This Row],[BMI]]&lt;29.9, "Overweight ", TRUE, "Obesity")</f>
        <v>Obesity</v>
      </c>
      <c r="D982">
        <v>11.3</v>
      </c>
      <c r="E982" t="str" cm="1">
        <f t="array" ref="E982">_xlfn.IFS(medical_exam[[#This Row],[HBA1C]]&lt;5.7, "Normal", medical_exam[[#This Row],[HBA1C]]&lt;6.4, "Prediabetes ", TRUE, "Diabetes")</f>
        <v>Diabetes</v>
      </c>
      <c r="F982" s="6" t="s">
        <v>2379</v>
      </c>
      <c r="G982" t="s">
        <v>2379</v>
      </c>
      <c r="H982" t="s">
        <v>2379</v>
      </c>
      <c r="I982">
        <v>0</v>
      </c>
      <c r="J982" t="s">
        <v>2379</v>
      </c>
    </row>
    <row r="983" spans="1:10" x14ac:dyDescent="0.3">
      <c r="A983" t="s">
        <v>1388</v>
      </c>
      <c r="B983">
        <v>31.54</v>
      </c>
      <c r="C983" t="str" cm="1">
        <f t="array" ref="C983">_xlfn.IFS(medical_exam[[#This Row],[BMI]]&lt;18.5, "Underweight ", medical_exam[[#This Row],[BMI]]&lt;24.9, "Normal Weight", medical_exam[[#This Row],[BMI]]&lt;29.9, "Overweight ", TRUE, "Obesity")</f>
        <v>Obesity</v>
      </c>
      <c r="D983">
        <v>6.72</v>
      </c>
      <c r="E983" t="str" cm="1">
        <f t="array" ref="E983">_xlfn.IFS(medical_exam[[#This Row],[HBA1C]]&lt;5.7, "Normal", medical_exam[[#This Row],[HBA1C]]&lt;6.4, "Prediabetes ", TRUE, "Diabetes")</f>
        <v>Diabetes</v>
      </c>
      <c r="F983" s="6" t="s">
        <v>2379</v>
      </c>
      <c r="G983" t="s">
        <v>2379</v>
      </c>
      <c r="H983" t="s">
        <v>2379</v>
      </c>
      <c r="I983">
        <v>0</v>
      </c>
      <c r="J983" t="s">
        <v>2379</v>
      </c>
    </row>
    <row r="984" spans="1:10" x14ac:dyDescent="0.3">
      <c r="A984" t="s">
        <v>1387</v>
      </c>
      <c r="B984">
        <v>23.3</v>
      </c>
      <c r="C984" t="str" cm="1">
        <f t="array" ref="C984">_xlfn.IFS(medical_exam[[#This Row],[BMI]]&lt;18.5, "Underweight ", medical_exam[[#This Row],[BMI]]&lt;24.9, "Normal Weight", medical_exam[[#This Row],[BMI]]&lt;29.9, "Overweight ", TRUE, "Obesity")</f>
        <v>Normal Weight</v>
      </c>
      <c r="D984">
        <v>5.36</v>
      </c>
      <c r="E984" t="str" cm="1">
        <f t="array" ref="E984">_xlfn.IFS(medical_exam[[#This Row],[HBA1C]]&lt;5.7, "Normal", medical_exam[[#This Row],[HBA1C]]&lt;6.4, "Prediabetes ", TRUE, "Diabetes")</f>
        <v>Normal</v>
      </c>
      <c r="F984" s="6" t="s">
        <v>2381</v>
      </c>
      <c r="G984" t="s">
        <v>2379</v>
      </c>
      <c r="H984" t="s">
        <v>2379</v>
      </c>
      <c r="I984">
        <v>1</v>
      </c>
      <c r="J984" t="s">
        <v>2379</v>
      </c>
    </row>
    <row r="985" spans="1:10" x14ac:dyDescent="0.3">
      <c r="A985" t="s">
        <v>1386</v>
      </c>
      <c r="B985">
        <v>27.75</v>
      </c>
      <c r="C985" t="str" cm="1">
        <f t="array" ref="C985">_xlfn.IFS(medical_exam[[#This Row],[BMI]]&lt;18.5, "Underweight ", medical_exam[[#This Row],[BMI]]&lt;24.9, "Normal Weight", medical_exam[[#This Row],[BMI]]&lt;29.9, "Overweight ", TRUE, "Obesity")</f>
        <v xml:space="preserve">Overweight </v>
      </c>
      <c r="D985">
        <v>9.8800000000000008</v>
      </c>
      <c r="E985" t="str" cm="1">
        <f t="array" ref="E985">_xlfn.IFS(medical_exam[[#This Row],[HBA1C]]&lt;5.7, "Normal", medical_exam[[#This Row],[HBA1C]]&lt;6.4, "Prediabetes ", TRUE, "Diabetes")</f>
        <v>Diabetes</v>
      </c>
      <c r="F985" s="6" t="s">
        <v>2379</v>
      </c>
      <c r="G985" t="s">
        <v>2379</v>
      </c>
      <c r="H985" t="s">
        <v>2379</v>
      </c>
      <c r="I985">
        <v>0</v>
      </c>
      <c r="J985" t="s">
        <v>2379</v>
      </c>
    </row>
    <row r="986" spans="1:10" x14ac:dyDescent="0.3">
      <c r="A986" t="s">
        <v>1385</v>
      </c>
      <c r="B986">
        <v>42.46</v>
      </c>
      <c r="C986" t="str" cm="1">
        <f t="array" ref="C986">_xlfn.IFS(medical_exam[[#This Row],[BMI]]&lt;18.5, "Underweight ", medical_exam[[#This Row],[BMI]]&lt;24.9, "Normal Weight", medical_exam[[#This Row],[BMI]]&lt;29.9, "Overweight ", TRUE, "Obesity")</f>
        <v>Obesity</v>
      </c>
      <c r="D986">
        <v>4.1100000000000003</v>
      </c>
      <c r="E986" t="str" cm="1">
        <f t="array" ref="E986">_xlfn.IFS(medical_exam[[#This Row],[HBA1C]]&lt;5.7, "Normal", medical_exam[[#This Row],[HBA1C]]&lt;6.4, "Prediabetes ", TRUE, "Diabetes")</f>
        <v>Normal</v>
      </c>
      <c r="F986" s="6" t="s">
        <v>2379</v>
      </c>
      <c r="G986" t="s">
        <v>2379</v>
      </c>
      <c r="H986" t="s">
        <v>2379</v>
      </c>
      <c r="I986">
        <v>0</v>
      </c>
      <c r="J986" t="s">
        <v>2379</v>
      </c>
    </row>
    <row r="987" spans="1:10" x14ac:dyDescent="0.3">
      <c r="A987" t="s">
        <v>1384</v>
      </c>
      <c r="B987">
        <v>54.47</v>
      </c>
      <c r="C987" t="str" cm="1">
        <f t="array" ref="C987">_xlfn.IFS(medical_exam[[#This Row],[BMI]]&lt;18.5, "Underweight ", medical_exam[[#This Row],[BMI]]&lt;24.9, "Normal Weight", medical_exam[[#This Row],[BMI]]&lt;29.9, "Overweight ", TRUE, "Obesity")</f>
        <v>Obesity</v>
      </c>
      <c r="D987">
        <v>7.48</v>
      </c>
      <c r="E987" t="str" cm="1">
        <f t="array" ref="E987">_xlfn.IFS(medical_exam[[#This Row],[HBA1C]]&lt;5.7, "Normal", medical_exam[[#This Row],[HBA1C]]&lt;6.4, "Prediabetes ", TRUE, "Diabetes")</f>
        <v>Diabetes</v>
      </c>
      <c r="F987" s="6" t="s">
        <v>2379</v>
      </c>
      <c r="G987" t="s">
        <v>2379</v>
      </c>
      <c r="H987" t="s">
        <v>2379</v>
      </c>
      <c r="I987">
        <v>0</v>
      </c>
      <c r="J987" t="s">
        <v>2379</v>
      </c>
    </row>
    <row r="988" spans="1:10" x14ac:dyDescent="0.3">
      <c r="A988" t="s">
        <v>1383</v>
      </c>
      <c r="B988">
        <v>24.93</v>
      </c>
      <c r="C988" t="str" cm="1">
        <f t="array" ref="C988">_xlfn.IFS(medical_exam[[#This Row],[BMI]]&lt;18.5, "Underweight ", medical_exam[[#This Row],[BMI]]&lt;24.9, "Normal Weight", medical_exam[[#This Row],[BMI]]&lt;29.9, "Overweight ", TRUE, "Obesity")</f>
        <v xml:space="preserve">Overweight </v>
      </c>
      <c r="D988">
        <v>9.18</v>
      </c>
      <c r="E988" t="str" cm="1">
        <f t="array" ref="E988">_xlfn.IFS(medical_exam[[#This Row],[HBA1C]]&lt;5.7, "Normal", medical_exam[[#This Row],[HBA1C]]&lt;6.4, "Prediabetes ", TRUE, "Diabetes")</f>
        <v>Diabetes</v>
      </c>
      <c r="F988" s="6" t="s">
        <v>2381</v>
      </c>
      <c r="G988" t="s">
        <v>2379</v>
      </c>
      <c r="H988" t="s">
        <v>2381</v>
      </c>
      <c r="I988">
        <v>1</v>
      </c>
      <c r="J988" t="s">
        <v>2379</v>
      </c>
    </row>
    <row r="989" spans="1:10" x14ac:dyDescent="0.3">
      <c r="A989" t="s">
        <v>1382</v>
      </c>
      <c r="B989">
        <v>48.12</v>
      </c>
      <c r="C989" t="str" cm="1">
        <f t="array" ref="C989">_xlfn.IFS(medical_exam[[#This Row],[BMI]]&lt;18.5, "Underweight ", medical_exam[[#This Row],[BMI]]&lt;24.9, "Normal Weight", medical_exam[[#This Row],[BMI]]&lt;29.9, "Overweight ", TRUE, "Obesity")</f>
        <v>Obesity</v>
      </c>
      <c r="D989">
        <v>4.51</v>
      </c>
      <c r="E989" t="str" cm="1">
        <f t="array" ref="E989">_xlfn.IFS(medical_exam[[#This Row],[HBA1C]]&lt;5.7, "Normal", medical_exam[[#This Row],[HBA1C]]&lt;6.4, "Prediabetes ", TRUE, "Diabetes")</f>
        <v>Normal</v>
      </c>
      <c r="F989" s="6" t="s">
        <v>2381</v>
      </c>
      <c r="G989" t="s">
        <v>2379</v>
      </c>
      <c r="H989" t="s">
        <v>2379</v>
      </c>
      <c r="I989">
        <v>1</v>
      </c>
      <c r="J989" t="s">
        <v>2379</v>
      </c>
    </row>
    <row r="990" spans="1:10" x14ac:dyDescent="0.3">
      <c r="A990" t="s">
        <v>1381</v>
      </c>
      <c r="B990">
        <v>24.91</v>
      </c>
      <c r="C990" t="str" cm="1">
        <f t="array" ref="C990">_xlfn.IFS(medical_exam[[#This Row],[BMI]]&lt;18.5, "Underweight ", medical_exam[[#This Row],[BMI]]&lt;24.9, "Normal Weight", medical_exam[[#This Row],[BMI]]&lt;29.9, "Overweight ", TRUE, "Obesity")</f>
        <v xml:space="preserve">Overweight </v>
      </c>
      <c r="D990">
        <v>7.33</v>
      </c>
      <c r="E990" t="str" cm="1">
        <f t="array" ref="E990">_xlfn.IFS(medical_exam[[#This Row],[HBA1C]]&lt;5.7, "Normal", medical_exam[[#This Row],[HBA1C]]&lt;6.4, "Prediabetes ", TRUE, "Diabetes")</f>
        <v>Diabetes</v>
      </c>
      <c r="F990" s="6" t="s">
        <v>2381</v>
      </c>
      <c r="G990" t="s">
        <v>2379</v>
      </c>
      <c r="H990" t="s">
        <v>2381</v>
      </c>
      <c r="I990">
        <v>1</v>
      </c>
      <c r="J990" t="s">
        <v>2379</v>
      </c>
    </row>
    <row r="991" spans="1:10" x14ac:dyDescent="0.3">
      <c r="A991" t="s">
        <v>1380</v>
      </c>
      <c r="B991">
        <v>27.645</v>
      </c>
      <c r="C991" t="str" cm="1">
        <f t="array" ref="C991">_xlfn.IFS(medical_exam[[#This Row],[BMI]]&lt;18.5, "Underweight ", medical_exam[[#This Row],[BMI]]&lt;24.9, "Normal Weight", medical_exam[[#This Row],[BMI]]&lt;29.9, "Overweight ", TRUE, "Obesity")</f>
        <v xml:space="preserve">Overweight </v>
      </c>
      <c r="D991">
        <v>10.56</v>
      </c>
      <c r="E991" t="str" cm="1">
        <f t="array" ref="E991">_xlfn.IFS(medical_exam[[#This Row],[HBA1C]]&lt;5.7, "Normal", medical_exam[[#This Row],[HBA1C]]&lt;6.4, "Prediabetes ", TRUE, "Diabetes")</f>
        <v>Diabetes</v>
      </c>
      <c r="F991" s="6" t="s">
        <v>2379</v>
      </c>
      <c r="G991" t="s">
        <v>2379</v>
      </c>
      <c r="H991" t="s">
        <v>2379</v>
      </c>
      <c r="I991">
        <v>0</v>
      </c>
      <c r="J991" t="s">
        <v>2379</v>
      </c>
    </row>
    <row r="992" spans="1:10" x14ac:dyDescent="0.3">
      <c r="A992" t="s">
        <v>1379</v>
      </c>
      <c r="B992">
        <v>33.700000000000003</v>
      </c>
      <c r="C992" t="str" cm="1">
        <f t="array" ref="C992">_xlfn.IFS(medical_exam[[#This Row],[BMI]]&lt;18.5, "Underweight ", medical_exam[[#This Row],[BMI]]&lt;24.9, "Normal Weight", medical_exam[[#This Row],[BMI]]&lt;29.9, "Overweight ", TRUE, "Obesity")</f>
        <v>Obesity</v>
      </c>
      <c r="D992">
        <v>4.01</v>
      </c>
      <c r="E992" t="str" cm="1">
        <f t="array" ref="E992">_xlfn.IFS(medical_exam[[#This Row],[HBA1C]]&lt;5.7, "Normal", medical_exam[[#This Row],[HBA1C]]&lt;6.4, "Prediabetes ", TRUE, "Diabetes")</f>
        <v>Normal</v>
      </c>
      <c r="F992" s="6" t="s">
        <v>2379</v>
      </c>
      <c r="G992" t="s">
        <v>2379</v>
      </c>
      <c r="H992" t="s">
        <v>2379</v>
      </c>
      <c r="I992">
        <v>2</v>
      </c>
      <c r="J992" t="s">
        <v>2379</v>
      </c>
    </row>
    <row r="993" spans="1:10" x14ac:dyDescent="0.3">
      <c r="A993" t="s">
        <v>1378</v>
      </c>
      <c r="B993">
        <v>38.93</v>
      </c>
      <c r="C993" t="str" cm="1">
        <f t="array" ref="C993">_xlfn.IFS(medical_exam[[#This Row],[BMI]]&lt;18.5, "Underweight ", medical_exam[[#This Row],[BMI]]&lt;24.9, "Normal Weight", medical_exam[[#This Row],[BMI]]&lt;29.9, "Overweight ", TRUE, "Obesity")</f>
        <v>Obesity</v>
      </c>
      <c r="D993">
        <v>5.64</v>
      </c>
      <c r="E993" t="str" cm="1">
        <f t="array" ref="E993">_xlfn.IFS(medical_exam[[#This Row],[HBA1C]]&lt;5.7, "Normal", medical_exam[[#This Row],[HBA1C]]&lt;6.4, "Prediabetes ", TRUE, "Diabetes")</f>
        <v>Normal</v>
      </c>
      <c r="F993" s="6" t="s">
        <v>2381</v>
      </c>
      <c r="G993" t="s">
        <v>2379</v>
      </c>
      <c r="H993" t="s">
        <v>2379</v>
      </c>
      <c r="I993">
        <v>1</v>
      </c>
      <c r="J993" t="s">
        <v>2379</v>
      </c>
    </row>
    <row r="994" spans="1:10" x14ac:dyDescent="0.3">
      <c r="A994" t="s">
        <v>1377</v>
      </c>
      <c r="B994">
        <v>32.774999999999999</v>
      </c>
      <c r="C994" t="str" cm="1">
        <f t="array" ref="C994">_xlfn.IFS(medical_exam[[#This Row],[BMI]]&lt;18.5, "Underweight ", medical_exam[[#This Row],[BMI]]&lt;24.9, "Normal Weight", medical_exam[[#This Row],[BMI]]&lt;29.9, "Overweight ", TRUE, "Obesity")</f>
        <v>Obesity</v>
      </c>
      <c r="D994">
        <v>8.02</v>
      </c>
      <c r="E994" t="str" cm="1">
        <f t="array" ref="E994">_xlfn.IFS(medical_exam[[#This Row],[HBA1C]]&lt;5.7, "Normal", medical_exam[[#This Row],[HBA1C]]&lt;6.4, "Prediabetes ", TRUE, "Diabetes")</f>
        <v>Diabetes</v>
      </c>
      <c r="F994" s="6" t="s">
        <v>2381</v>
      </c>
      <c r="G994" t="s">
        <v>2379</v>
      </c>
      <c r="H994" t="s">
        <v>2379</v>
      </c>
      <c r="I994">
        <v>2</v>
      </c>
      <c r="J994" t="s">
        <v>2379</v>
      </c>
    </row>
    <row r="995" spans="1:10" x14ac:dyDescent="0.3">
      <c r="A995" t="s">
        <v>1376</v>
      </c>
      <c r="B995">
        <v>29.83</v>
      </c>
      <c r="C995" t="str" cm="1">
        <f t="array" ref="C995">_xlfn.IFS(medical_exam[[#This Row],[BMI]]&lt;18.5, "Underweight ", medical_exam[[#This Row],[BMI]]&lt;24.9, "Normal Weight", medical_exam[[#This Row],[BMI]]&lt;29.9, "Overweight ", TRUE, "Obesity")</f>
        <v xml:space="preserve">Overweight </v>
      </c>
      <c r="D995">
        <v>7.2</v>
      </c>
      <c r="E995" t="str" cm="1">
        <f t="array" ref="E995">_xlfn.IFS(medical_exam[[#This Row],[HBA1C]]&lt;5.7, "Normal", medical_exam[[#This Row],[HBA1C]]&lt;6.4, "Prediabetes ", TRUE, "Diabetes")</f>
        <v>Diabetes</v>
      </c>
      <c r="F995" s="6" t="s">
        <v>2381</v>
      </c>
      <c r="G995" t="s">
        <v>2379</v>
      </c>
      <c r="H995" t="s">
        <v>2379</v>
      </c>
      <c r="I995">
        <v>0</v>
      </c>
      <c r="J995" t="s">
        <v>2379</v>
      </c>
    </row>
    <row r="996" spans="1:10" x14ac:dyDescent="0.3">
      <c r="A996" t="s">
        <v>1375</v>
      </c>
      <c r="B996">
        <v>28.31</v>
      </c>
      <c r="C996" t="str" cm="1">
        <f t="array" ref="C996">_xlfn.IFS(medical_exam[[#This Row],[BMI]]&lt;18.5, "Underweight ", medical_exam[[#This Row],[BMI]]&lt;24.9, "Normal Weight", medical_exam[[#This Row],[BMI]]&lt;29.9, "Overweight ", TRUE, "Obesity")</f>
        <v xml:space="preserve">Overweight </v>
      </c>
      <c r="D996">
        <v>4.55</v>
      </c>
      <c r="E996" t="str" cm="1">
        <f t="array" ref="E996">_xlfn.IFS(medical_exam[[#This Row],[HBA1C]]&lt;5.7, "Normal", medical_exam[[#This Row],[HBA1C]]&lt;6.4, "Prediabetes ", TRUE, "Diabetes")</f>
        <v>Normal</v>
      </c>
      <c r="F996" s="6" t="s">
        <v>2379</v>
      </c>
      <c r="G996" t="s">
        <v>2380</v>
      </c>
      <c r="H996" t="s">
        <v>2379</v>
      </c>
      <c r="I996">
        <v>1</v>
      </c>
      <c r="J996" t="s">
        <v>2379</v>
      </c>
    </row>
    <row r="997" spans="1:10" x14ac:dyDescent="0.3">
      <c r="A997" t="s">
        <v>1374</v>
      </c>
      <c r="B997">
        <v>29.79</v>
      </c>
      <c r="C997" t="str" cm="1">
        <f t="array" ref="C997">_xlfn.IFS(medical_exam[[#This Row],[BMI]]&lt;18.5, "Underweight ", medical_exam[[#This Row],[BMI]]&lt;24.9, "Normal Weight", medical_exam[[#This Row],[BMI]]&lt;29.9, "Overweight ", TRUE, "Obesity")</f>
        <v xml:space="preserve">Overweight </v>
      </c>
      <c r="D997">
        <v>9.0299999999999994</v>
      </c>
      <c r="E997" t="str" cm="1">
        <f t="array" ref="E997">_xlfn.IFS(medical_exam[[#This Row],[HBA1C]]&lt;5.7, "Normal", medical_exam[[#This Row],[HBA1C]]&lt;6.4, "Prediabetes ", TRUE, "Diabetes")</f>
        <v>Diabetes</v>
      </c>
      <c r="F997" s="6" t="s">
        <v>2379</v>
      </c>
      <c r="G997" t="s">
        <v>2379</v>
      </c>
      <c r="H997" t="s">
        <v>2379</v>
      </c>
      <c r="I997">
        <v>0</v>
      </c>
      <c r="J997" t="s">
        <v>2379</v>
      </c>
    </row>
    <row r="998" spans="1:10" x14ac:dyDescent="0.3">
      <c r="A998" t="s">
        <v>1373</v>
      </c>
      <c r="B998">
        <v>36.6</v>
      </c>
      <c r="C998" t="str" cm="1">
        <f t="array" ref="C998">_xlfn.IFS(medical_exam[[#This Row],[BMI]]&lt;18.5, "Underweight ", medical_exam[[#This Row],[BMI]]&lt;24.9, "Normal Weight", medical_exam[[#This Row],[BMI]]&lt;29.9, "Overweight ", TRUE, "Obesity")</f>
        <v>Obesity</v>
      </c>
      <c r="D998">
        <v>5.2</v>
      </c>
      <c r="E998" t="str" cm="1">
        <f t="array" ref="E998">_xlfn.IFS(medical_exam[[#This Row],[HBA1C]]&lt;5.7, "Normal", medical_exam[[#This Row],[HBA1C]]&lt;6.4, "Prediabetes ", TRUE, "Diabetes")</f>
        <v>Normal</v>
      </c>
      <c r="F998" s="6" t="s">
        <v>2381</v>
      </c>
      <c r="G998" t="s">
        <v>2379</v>
      </c>
      <c r="H998" t="s">
        <v>2381</v>
      </c>
      <c r="I998">
        <v>1</v>
      </c>
      <c r="J998" t="s">
        <v>2379</v>
      </c>
    </row>
    <row r="999" spans="1:10" x14ac:dyDescent="0.3">
      <c r="A999" t="s">
        <v>1372</v>
      </c>
      <c r="B999">
        <v>35.93</v>
      </c>
      <c r="C999" t="str" cm="1">
        <f t="array" ref="C999">_xlfn.IFS(medical_exam[[#This Row],[BMI]]&lt;18.5, "Underweight ", medical_exam[[#This Row],[BMI]]&lt;24.9, "Normal Weight", medical_exam[[#This Row],[BMI]]&lt;29.9, "Overweight ", TRUE, "Obesity")</f>
        <v>Obesity</v>
      </c>
      <c r="D999">
        <v>8.3000000000000007</v>
      </c>
      <c r="E999" t="str" cm="1">
        <f t="array" ref="E999">_xlfn.IFS(medical_exam[[#This Row],[HBA1C]]&lt;5.7, "Normal", medical_exam[[#This Row],[HBA1C]]&lt;6.4, "Prediabetes ", TRUE, "Diabetes")</f>
        <v>Diabetes</v>
      </c>
      <c r="F999" s="6" t="s">
        <v>2381</v>
      </c>
      <c r="G999" t="s">
        <v>2379</v>
      </c>
      <c r="H999" t="s">
        <v>2379</v>
      </c>
      <c r="I999">
        <v>0</v>
      </c>
      <c r="J999" t="s">
        <v>2379</v>
      </c>
    </row>
    <row r="1000" spans="1:10" x14ac:dyDescent="0.3">
      <c r="A1000" t="s">
        <v>1371</v>
      </c>
      <c r="B1000">
        <v>28.6</v>
      </c>
      <c r="C1000" t="str" cm="1">
        <f t="array" ref="C1000">_xlfn.IFS(medical_exam[[#This Row],[BMI]]&lt;18.5, "Underweight ", medical_exam[[#This Row],[BMI]]&lt;24.9, "Normal Weight", medical_exam[[#This Row],[BMI]]&lt;29.9, "Overweight ", TRUE, "Obesity")</f>
        <v xml:space="preserve">Overweight </v>
      </c>
      <c r="D1000">
        <v>5.56</v>
      </c>
      <c r="E1000" t="str" cm="1">
        <f t="array" ref="E1000">_xlfn.IFS(medical_exam[[#This Row],[HBA1C]]&lt;5.7, "Normal", medical_exam[[#This Row],[HBA1C]]&lt;6.4, "Prediabetes ", TRUE, "Diabetes")</f>
        <v>Normal</v>
      </c>
      <c r="F1000" s="6" t="s">
        <v>2381</v>
      </c>
      <c r="G1000" t="s">
        <v>2379</v>
      </c>
      <c r="H1000" t="s">
        <v>2381</v>
      </c>
      <c r="I1000">
        <v>1</v>
      </c>
      <c r="J1000" t="s">
        <v>2379</v>
      </c>
    </row>
    <row r="1001" spans="1:10" x14ac:dyDescent="0.3">
      <c r="A1001" t="s">
        <v>1370</v>
      </c>
      <c r="B1001">
        <v>39.17</v>
      </c>
      <c r="C1001" t="str" cm="1">
        <f t="array" ref="C1001">_xlfn.IFS(medical_exam[[#This Row],[BMI]]&lt;18.5, "Underweight ", medical_exam[[#This Row],[BMI]]&lt;24.9, "Normal Weight", medical_exam[[#This Row],[BMI]]&lt;29.9, "Overweight ", TRUE, "Obesity")</f>
        <v>Obesity</v>
      </c>
      <c r="D1001">
        <v>4.1500000000000004</v>
      </c>
      <c r="E1001" t="str" cm="1">
        <f t="array" ref="E1001">_xlfn.IFS(medical_exam[[#This Row],[HBA1C]]&lt;5.7, "Normal", medical_exam[[#This Row],[HBA1C]]&lt;6.4, "Prediabetes ", TRUE, "Diabetes")</f>
        <v>Normal</v>
      </c>
      <c r="F1001" s="6" t="s">
        <v>2379</v>
      </c>
      <c r="G1001" t="s">
        <v>2379</v>
      </c>
      <c r="H1001" t="s">
        <v>2379</v>
      </c>
      <c r="I1001">
        <v>0</v>
      </c>
      <c r="J1001" t="s">
        <v>2379</v>
      </c>
    </row>
    <row r="1002" spans="1:10" x14ac:dyDescent="0.3">
      <c r="A1002" t="s">
        <v>1369</v>
      </c>
      <c r="B1002">
        <v>26.41</v>
      </c>
      <c r="C1002" t="str" cm="1">
        <f t="array" ref="C1002">_xlfn.IFS(medical_exam[[#This Row],[BMI]]&lt;18.5, "Underweight ", medical_exam[[#This Row],[BMI]]&lt;24.9, "Normal Weight", medical_exam[[#This Row],[BMI]]&lt;29.9, "Overweight ", TRUE, "Obesity")</f>
        <v xml:space="preserve">Overweight </v>
      </c>
      <c r="D1002">
        <v>5.99</v>
      </c>
      <c r="E1002" t="str" cm="1">
        <f t="array" ref="E1002">_xlfn.IFS(medical_exam[[#This Row],[HBA1C]]&lt;5.7, "Normal", medical_exam[[#This Row],[HBA1C]]&lt;6.4, "Prediabetes ", TRUE, "Diabetes")</f>
        <v xml:space="preserve">Prediabetes </v>
      </c>
      <c r="F1002" s="6" t="s">
        <v>2381</v>
      </c>
      <c r="G1002" t="s">
        <v>2379</v>
      </c>
      <c r="H1002" t="s">
        <v>2381</v>
      </c>
      <c r="I1002">
        <v>1</v>
      </c>
      <c r="J1002" t="s">
        <v>2379</v>
      </c>
    </row>
    <row r="1003" spans="1:10" x14ac:dyDescent="0.3">
      <c r="A1003" t="s">
        <v>1368</v>
      </c>
      <c r="B1003">
        <v>30.63</v>
      </c>
      <c r="C1003" t="str" cm="1">
        <f t="array" ref="C1003">_xlfn.IFS(medical_exam[[#This Row],[BMI]]&lt;18.5, "Underweight ", medical_exam[[#This Row],[BMI]]&lt;24.9, "Normal Weight", medical_exam[[#This Row],[BMI]]&lt;29.9, "Overweight ", TRUE, "Obesity")</f>
        <v>Obesity</v>
      </c>
      <c r="D1003">
        <v>5.8</v>
      </c>
      <c r="E1003" t="str" cm="1">
        <f t="array" ref="E1003">_xlfn.IFS(medical_exam[[#This Row],[HBA1C]]&lt;5.7, "Normal", medical_exam[[#This Row],[HBA1C]]&lt;6.4, "Prediabetes ", TRUE, "Diabetes")</f>
        <v xml:space="preserve">Prediabetes </v>
      </c>
      <c r="F1003" s="6" t="s">
        <v>2381</v>
      </c>
      <c r="G1003" t="s">
        <v>2379</v>
      </c>
      <c r="H1003" t="s">
        <v>2379</v>
      </c>
      <c r="I1003">
        <v>0</v>
      </c>
      <c r="J1003" t="s">
        <v>2379</v>
      </c>
    </row>
    <row r="1004" spans="1:10" x14ac:dyDescent="0.3">
      <c r="A1004" t="s">
        <v>1367</v>
      </c>
      <c r="B1004">
        <v>31.73</v>
      </c>
      <c r="C1004" t="str" cm="1">
        <f t="array" ref="C1004">_xlfn.IFS(medical_exam[[#This Row],[BMI]]&lt;18.5, "Underweight ", medical_exam[[#This Row],[BMI]]&lt;24.9, "Normal Weight", medical_exam[[#This Row],[BMI]]&lt;29.9, "Overweight ", TRUE, "Obesity")</f>
        <v>Obesity</v>
      </c>
      <c r="D1004">
        <v>7.32</v>
      </c>
      <c r="E1004" t="str" cm="1">
        <f t="array" ref="E1004">_xlfn.IFS(medical_exam[[#This Row],[HBA1C]]&lt;5.7, "Normal", medical_exam[[#This Row],[HBA1C]]&lt;6.4, "Prediabetes ", TRUE, "Diabetes")</f>
        <v>Diabetes</v>
      </c>
      <c r="F1004" s="6" t="s">
        <v>2381</v>
      </c>
      <c r="G1004" t="s">
        <v>2379</v>
      </c>
      <c r="H1004" t="s">
        <v>2379</v>
      </c>
      <c r="I1004">
        <v>2</v>
      </c>
      <c r="J1004" t="s">
        <v>2379</v>
      </c>
    </row>
    <row r="1005" spans="1:10" x14ac:dyDescent="0.3">
      <c r="A1005" t="s">
        <v>1366</v>
      </c>
      <c r="B1005">
        <v>30.7</v>
      </c>
      <c r="C1005" t="str" cm="1">
        <f t="array" ref="C1005">_xlfn.IFS(medical_exam[[#This Row],[BMI]]&lt;18.5, "Underweight ", medical_exam[[#This Row],[BMI]]&lt;24.9, "Normal Weight", medical_exam[[#This Row],[BMI]]&lt;29.9, "Overweight ", TRUE, "Obesity")</f>
        <v>Obesity</v>
      </c>
      <c r="D1005">
        <v>5.16</v>
      </c>
      <c r="E1005" t="str" cm="1">
        <f t="array" ref="E1005">_xlfn.IFS(medical_exam[[#This Row],[HBA1C]]&lt;5.7, "Normal", medical_exam[[#This Row],[HBA1C]]&lt;6.4, "Prediabetes ", TRUE, "Diabetes")</f>
        <v>Normal</v>
      </c>
      <c r="F1005" s="6" t="s">
        <v>2379</v>
      </c>
      <c r="G1005" t="s">
        <v>2379</v>
      </c>
      <c r="H1005" t="s">
        <v>2379</v>
      </c>
      <c r="I1005">
        <v>2</v>
      </c>
      <c r="J1005" t="s">
        <v>2379</v>
      </c>
    </row>
    <row r="1006" spans="1:10" x14ac:dyDescent="0.3">
      <c r="A1006" t="s">
        <v>1365</v>
      </c>
      <c r="B1006">
        <v>25.934999999999999</v>
      </c>
      <c r="C1006" t="str" cm="1">
        <f t="array" ref="C1006">_xlfn.IFS(medical_exam[[#This Row],[BMI]]&lt;18.5, "Underweight ", medical_exam[[#This Row],[BMI]]&lt;24.9, "Normal Weight", medical_exam[[#This Row],[BMI]]&lt;29.9, "Overweight ", TRUE, "Obesity")</f>
        <v xml:space="preserve">Overweight </v>
      </c>
      <c r="D1006">
        <v>5.96</v>
      </c>
      <c r="E1006" t="str" cm="1">
        <f t="array" ref="E1006">_xlfn.IFS(medical_exam[[#This Row],[HBA1C]]&lt;5.7, "Normal", medical_exam[[#This Row],[HBA1C]]&lt;6.4, "Prediabetes ", TRUE, "Diabetes")</f>
        <v xml:space="preserve">Prediabetes </v>
      </c>
      <c r="F1006" s="6" t="s">
        <v>2381</v>
      </c>
      <c r="G1006" t="s">
        <v>2379</v>
      </c>
      <c r="H1006" t="s">
        <v>2379</v>
      </c>
      <c r="I1006">
        <v>2</v>
      </c>
      <c r="J1006" t="s">
        <v>2379</v>
      </c>
    </row>
    <row r="1007" spans="1:10" x14ac:dyDescent="0.3">
      <c r="A1007" t="s">
        <v>1364</v>
      </c>
      <c r="B1007">
        <v>35.9</v>
      </c>
      <c r="C1007" t="str" cm="1">
        <f t="array" ref="C1007">_xlfn.IFS(medical_exam[[#This Row],[BMI]]&lt;18.5, "Underweight ", medical_exam[[#This Row],[BMI]]&lt;24.9, "Normal Weight", medical_exam[[#This Row],[BMI]]&lt;29.9, "Overweight ", TRUE, "Obesity")</f>
        <v>Obesity</v>
      </c>
      <c r="D1007">
        <v>4.8499999999999996</v>
      </c>
      <c r="E1007" t="str" cm="1">
        <f t="array" ref="E1007">_xlfn.IFS(medical_exam[[#This Row],[HBA1C]]&lt;5.7, "Normal", medical_exam[[#This Row],[HBA1C]]&lt;6.4, "Prediabetes ", TRUE, "Diabetes")</f>
        <v>Normal</v>
      </c>
      <c r="F1007" s="6" t="s">
        <v>2381</v>
      </c>
      <c r="G1007" t="s">
        <v>2379</v>
      </c>
      <c r="H1007" t="s">
        <v>2381</v>
      </c>
      <c r="I1007">
        <v>1</v>
      </c>
      <c r="J1007" t="s">
        <v>2379</v>
      </c>
    </row>
    <row r="1008" spans="1:10" x14ac:dyDescent="0.3">
      <c r="A1008" t="s">
        <v>1363</v>
      </c>
      <c r="B1008">
        <v>26.7</v>
      </c>
      <c r="C1008" t="str" cm="1">
        <f t="array" ref="C1008">_xlfn.IFS(medical_exam[[#This Row],[BMI]]&lt;18.5, "Underweight ", medical_exam[[#This Row],[BMI]]&lt;24.9, "Normal Weight", medical_exam[[#This Row],[BMI]]&lt;29.9, "Overweight ", TRUE, "Obesity")</f>
        <v xml:space="preserve">Overweight </v>
      </c>
      <c r="D1008">
        <v>5.09</v>
      </c>
      <c r="E1008" t="str" cm="1">
        <f t="array" ref="E1008">_xlfn.IFS(medical_exam[[#This Row],[HBA1C]]&lt;5.7, "Normal", medical_exam[[#This Row],[HBA1C]]&lt;6.4, "Prediabetes ", TRUE, "Diabetes")</f>
        <v>Normal</v>
      </c>
      <c r="F1008" s="6" t="s">
        <v>2381</v>
      </c>
      <c r="G1008" t="s">
        <v>2379</v>
      </c>
      <c r="H1008" t="s">
        <v>2381</v>
      </c>
      <c r="I1008">
        <v>1</v>
      </c>
      <c r="J1008" t="s">
        <v>2379</v>
      </c>
    </row>
    <row r="1009" spans="1:10" x14ac:dyDescent="0.3">
      <c r="A1009" t="s">
        <v>1362</v>
      </c>
      <c r="B1009">
        <v>33.71</v>
      </c>
      <c r="C1009" t="str" cm="1">
        <f t="array" ref="C1009">_xlfn.IFS(medical_exam[[#This Row],[BMI]]&lt;18.5, "Underweight ", medical_exam[[#This Row],[BMI]]&lt;24.9, "Normal Weight", medical_exam[[#This Row],[BMI]]&lt;29.9, "Overweight ", TRUE, "Obesity")</f>
        <v>Obesity</v>
      </c>
      <c r="D1009">
        <v>4.9400000000000004</v>
      </c>
      <c r="E1009" t="str" cm="1">
        <f t="array" ref="E1009">_xlfn.IFS(medical_exam[[#This Row],[HBA1C]]&lt;5.7, "Normal", medical_exam[[#This Row],[HBA1C]]&lt;6.4, "Prediabetes ", TRUE, "Diabetes")</f>
        <v>Normal</v>
      </c>
      <c r="F1009" s="6" t="s">
        <v>2379</v>
      </c>
      <c r="G1009" t="s">
        <v>2379</v>
      </c>
      <c r="H1009" t="s">
        <v>2379</v>
      </c>
      <c r="I1009">
        <v>0</v>
      </c>
      <c r="J1009" t="s">
        <v>2379</v>
      </c>
    </row>
    <row r="1010" spans="1:10" x14ac:dyDescent="0.3">
      <c r="A1010" t="s">
        <v>1361</v>
      </c>
      <c r="B1010">
        <v>41.91</v>
      </c>
      <c r="C1010" t="str" cm="1">
        <f t="array" ref="C1010">_xlfn.IFS(medical_exam[[#This Row],[BMI]]&lt;18.5, "Underweight ", medical_exam[[#This Row],[BMI]]&lt;24.9, "Normal Weight", medical_exam[[#This Row],[BMI]]&lt;29.9, "Overweight ", TRUE, "Obesity")</f>
        <v>Obesity</v>
      </c>
      <c r="D1010">
        <v>4.92</v>
      </c>
      <c r="E1010" t="str" cm="1">
        <f t="array" ref="E1010">_xlfn.IFS(medical_exam[[#This Row],[HBA1C]]&lt;5.7, "Normal", medical_exam[[#This Row],[HBA1C]]&lt;6.4, "Prediabetes ", TRUE, "Diabetes")</f>
        <v>Normal</v>
      </c>
      <c r="F1010" s="6" t="s">
        <v>2381</v>
      </c>
      <c r="G1010" t="s">
        <v>2379</v>
      </c>
      <c r="H1010" t="s">
        <v>2379</v>
      </c>
      <c r="I1010">
        <v>2</v>
      </c>
      <c r="J1010" t="s">
        <v>2379</v>
      </c>
    </row>
    <row r="1011" spans="1:10" x14ac:dyDescent="0.3">
      <c r="A1011" t="s">
        <v>1360</v>
      </c>
      <c r="B1011">
        <v>39.82</v>
      </c>
      <c r="C1011" t="str" cm="1">
        <f t="array" ref="C1011">_xlfn.IFS(medical_exam[[#This Row],[BMI]]&lt;18.5, "Underweight ", medical_exam[[#This Row],[BMI]]&lt;24.9, "Normal Weight", medical_exam[[#This Row],[BMI]]&lt;29.9, "Overweight ", TRUE, "Obesity")</f>
        <v>Obesity</v>
      </c>
      <c r="D1011">
        <v>6.05</v>
      </c>
      <c r="E1011" t="str" cm="1">
        <f t="array" ref="E1011">_xlfn.IFS(medical_exam[[#This Row],[HBA1C]]&lt;5.7, "Normal", medical_exam[[#This Row],[HBA1C]]&lt;6.4, "Prediabetes ", TRUE, "Diabetes")</f>
        <v xml:space="preserve">Prediabetes </v>
      </c>
      <c r="F1011" s="6" t="s">
        <v>2381</v>
      </c>
      <c r="G1011" t="s">
        <v>2379</v>
      </c>
      <c r="H1011" t="s">
        <v>2379</v>
      </c>
      <c r="I1011">
        <v>2</v>
      </c>
      <c r="J1011" t="s">
        <v>2379</v>
      </c>
    </row>
    <row r="1012" spans="1:10" x14ac:dyDescent="0.3">
      <c r="A1012" t="s">
        <v>1359</v>
      </c>
      <c r="B1012">
        <v>28.12</v>
      </c>
      <c r="C1012" t="str" cm="1">
        <f t="array" ref="C1012">_xlfn.IFS(medical_exam[[#This Row],[BMI]]&lt;18.5, "Underweight ", medical_exam[[#This Row],[BMI]]&lt;24.9, "Normal Weight", medical_exam[[#This Row],[BMI]]&lt;29.9, "Overweight ", TRUE, "Obesity")</f>
        <v xml:space="preserve">Overweight </v>
      </c>
      <c r="D1012">
        <v>4.67</v>
      </c>
      <c r="E1012" t="str" cm="1">
        <f t="array" ref="E1012">_xlfn.IFS(medical_exam[[#This Row],[HBA1C]]&lt;5.7, "Normal", medical_exam[[#This Row],[HBA1C]]&lt;6.4, "Prediabetes ", TRUE, "Diabetes")</f>
        <v>Normal</v>
      </c>
      <c r="F1012" s="6" t="s">
        <v>2379</v>
      </c>
      <c r="G1012" t="s">
        <v>2379</v>
      </c>
      <c r="H1012" t="s">
        <v>2379</v>
      </c>
      <c r="I1012">
        <v>2</v>
      </c>
      <c r="J1012" t="s">
        <v>2379</v>
      </c>
    </row>
    <row r="1013" spans="1:10" x14ac:dyDescent="0.3">
      <c r="A1013" t="s">
        <v>1358</v>
      </c>
      <c r="B1013">
        <v>26.98</v>
      </c>
      <c r="C1013" t="str" cm="1">
        <f t="array" ref="C1013">_xlfn.IFS(medical_exam[[#This Row],[BMI]]&lt;18.5, "Underweight ", medical_exam[[#This Row],[BMI]]&lt;24.9, "Normal Weight", medical_exam[[#This Row],[BMI]]&lt;29.9, "Overweight ", TRUE, "Obesity")</f>
        <v xml:space="preserve">Overweight </v>
      </c>
      <c r="D1013">
        <v>9.81</v>
      </c>
      <c r="E1013" t="str" cm="1">
        <f t="array" ref="E1013">_xlfn.IFS(medical_exam[[#This Row],[HBA1C]]&lt;5.7, "Normal", medical_exam[[#This Row],[HBA1C]]&lt;6.4, "Prediabetes ", TRUE, "Diabetes")</f>
        <v>Diabetes</v>
      </c>
      <c r="F1013" s="6" t="s">
        <v>2381</v>
      </c>
      <c r="G1013" t="s">
        <v>2379</v>
      </c>
      <c r="H1013" t="s">
        <v>2379</v>
      </c>
      <c r="I1013">
        <v>0</v>
      </c>
      <c r="J1013" t="s">
        <v>2379</v>
      </c>
    </row>
    <row r="1014" spans="1:10" x14ac:dyDescent="0.3">
      <c r="A1014" t="s">
        <v>1357</v>
      </c>
      <c r="B1014">
        <v>27.2</v>
      </c>
      <c r="C1014" t="str" cm="1">
        <f t="array" ref="C1014">_xlfn.IFS(medical_exam[[#This Row],[BMI]]&lt;18.5, "Underweight ", medical_exam[[#This Row],[BMI]]&lt;24.9, "Normal Weight", medical_exam[[#This Row],[BMI]]&lt;29.9, "Overweight ", TRUE, "Obesity")</f>
        <v xml:space="preserve">Overweight </v>
      </c>
      <c r="D1014">
        <v>6.06</v>
      </c>
      <c r="E1014" t="str" cm="1">
        <f t="array" ref="E1014">_xlfn.IFS(medical_exam[[#This Row],[HBA1C]]&lt;5.7, "Normal", medical_exam[[#This Row],[HBA1C]]&lt;6.4, "Prediabetes ", TRUE, "Diabetes")</f>
        <v xml:space="preserve">Prediabetes </v>
      </c>
      <c r="F1014" s="6" t="s">
        <v>2381</v>
      </c>
      <c r="G1014" t="s">
        <v>2379</v>
      </c>
      <c r="H1014" t="s">
        <v>2379</v>
      </c>
      <c r="I1014">
        <v>2</v>
      </c>
      <c r="J1014" t="s">
        <v>2379</v>
      </c>
    </row>
    <row r="1015" spans="1:10" x14ac:dyDescent="0.3">
      <c r="A1015" t="s">
        <v>1356</v>
      </c>
      <c r="B1015">
        <v>25.3</v>
      </c>
      <c r="C1015" t="str" cm="1">
        <f t="array" ref="C1015">_xlfn.IFS(medical_exam[[#This Row],[BMI]]&lt;18.5, "Underweight ", medical_exam[[#This Row],[BMI]]&lt;24.9, "Normal Weight", medical_exam[[#This Row],[BMI]]&lt;29.9, "Overweight ", TRUE, "Obesity")</f>
        <v xml:space="preserve">Overweight </v>
      </c>
      <c r="D1015">
        <v>5.19</v>
      </c>
      <c r="E1015" t="str" cm="1">
        <f t="array" ref="E1015">_xlfn.IFS(medical_exam[[#This Row],[HBA1C]]&lt;5.7, "Normal", medical_exam[[#This Row],[HBA1C]]&lt;6.4, "Prediabetes ", TRUE, "Diabetes")</f>
        <v>Normal</v>
      </c>
      <c r="F1015" s="6" t="s">
        <v>2381</v>
      </c>
      <c r="G1015" t="s">
        <v>2379</v>
      </c>
      <c r="H1015" t="s">
        <v>2379</v>
      </c>
      <c r="I1015">
        <v>2</v>
      </c>
      <c r="J1015" t="s">
        <v>2379</v>
      </c>
    </row>
    <row r="1016" spans="1:10" x14ac:dyDescent="0.3">
      <c r="A1016" t="s">
        <v>1355</v>
      </c>
      <c r="B1016">
        <v>30.25</v>
      </c>
      <c r="C1016" t="str" cm="1">
        <f t="array" ref="C1016">_xlfn.IFS(medical_exam[[#This Row],[BMI]]&lt;18.5, "Underweight ", medical_exam[[#This Row],[BMI]]&lt;24.9, "Normal Weight", medical_exam[[#This Row],[BMI]]&lt;29.9, "Overweight ", TRUE, "Obesity")</f>
        <v>Obesity</v>
      </c>
      <c r="D1016">
        <v>10.16</v>
      </c>
      <c r="E1016" t="str" cm="1">
        <f t="array" ref="E1016">_xlfn.IFS(medical_exam[[#This Row],[HBA1C]]&lt;5.7, "Normal", medical_exam[[#This Row],[HBA1C]]&lt;6.4, "Prediabetes ", TRUE, "Diabetes")</f>
        <v>Diabetes</v>
      </c>
      <c r="F1016" s="6" t="s">
        <v>2379</v>
      </c>
      <c r="G1016" t="s">
        <v>2379</v>
      </c>
      <c r="H1016" t="s">
        <v>2379</v>
      </c>
      <c r="I1016">
        <v>0</v>
      </c>
      <c r="J1016" t="s">
        <v>2379</v>
      </c>
    </row>
    <row r="1017" spans="1:10" x14ac:dyDescent="0.3">
      <c r="A1017" t="s">
        <v>1354</v>
      </c>
      <c r="B1017">
        <v>54</v>
      </c>
      <c r="C1017" t="str" cm="1">
        <f t="array" ref="C1017">_xlfn.IFS(medical_exam[[#This Row],[BMI]]&lt;18.5, "Underweight ", medical_exam[[#This Row],[BMI]]&lt;24.9, "Normal Weight", medical_exam[[#This Row],[BMI]]&lt;29.9, "Overweight ", TRUE, "Obesity")</f>
        <v>Obesity</v>
      </c>
      <c r="D1017">
        <v>4.68</v>
      </c>
      <c r="E1017" t="str" cm="1">
        <f t="array" ref="E1017">_xlfn.IFS(medical_exam[[#This Row],[HBA1C]]&lt;5.7, "Normal", medical_exam[[#This Row],[HBA1C]]&lt;6.4, "Prediabetes ", TRUE, "Diabetes")</f>
        <v>Normal</v>
      </c>
      <c r="F1017" s="6" t="s">
        <v>2381</v>
      </c>
      <c r="G1017" t="s">
        <v>2380</v>
      </c>
      <c r="H1017" t="s">
        <v>2379</v>
      </c>
      <c r="I1017">
        <v>2</v>
      </c>
      <c r="J1017" t="s">
        <v>2379</v>
      </c>
    </row>
    <row r="1018" spans="1:10" x14ac:dyDescent="0.3">
      <c r="A1018" t="s">
        <v>1353</v>
      </c>
      <c r="B1018">
        <v>51.86</v>
      </c>
      <c r="C1018" t="str" cm="1">
        <f t="array" ref="C1018">_xlfn.IFS(medical_exam[[#This Row],[BMI]]&lt;18.5, "Underweight ", medical_exam[[#This Row],[BMI]]&lt;24.9, "Normal Weight", medical_exam[[#This Row],[BMI]]&lt;29.9, "Overweight ", TRUE, "Obesity")</f>
        <v>Obesity</v>
      </c>
      <c r="D1018">
        <v>5.32</v>
      </c>
      <c r="E1018" t="str" cm="1">
        <f t="array" ref="E1018">_xlfn.IFS(medical_exam[[#This Row],[HBA1C]]&lt;5.7, "Normal", medical_exam[[#This Row],[HBA1C]]&lt;6.4, "Prediabetes ", TRUE, "Diabetes")</f>
        <v>Normal</v>
      </c>
      <c r="F1018" s="6" t="s">
        <v>2381</v>
      </c>
      <c r="G1018" t="s">
        <v>2379</v>
      </c>
      <c r="H1018" t="s">
        <v>2379</v>
      </c>
      <c r="I1018">
        <v>0</v>
      </c>
      <c r="J1018" t="s">
        <v>2379</v>
      </c>
    </row>
    <row r="1019" spans="1:10" x14ac:dyDescent="0.3">
      <c r="A1019" t="s">
        <v>1352</v>
      </c>
      <c r="B1019">
        <v>31.39</v>
      </c>
      <c r="C1019" t="str" cm="1">
        <f t="array" ref="C1019">_xlfn.IFS(medical_exam[[#This Row],[BMI]]&lt;18.5, "Underweight ", medical_exam[[#This Row],[BMI]]&lt;24.9, "Normal Weight", medical_exam[[#This Row],[BMI]]&lt;29.9, "Overweight ", TRUE, "Obesity")</f>
        <v>Obesity</v>
      </c>
      <c r="D1019">
        <v>6.99</v>
      </c>
      <c r="E1019" t="str" cm="1">
        <f t="array" ref="E1019">_xlfn.IFS(medical_exam[[#This Row],[HBA1C]]&lt;5.7, "Normal", medical_exam[[#This Row],[HBA1C]]&lt;6.4, "Prediabetes ", TRUE, "Diabetes")</f>
        <v>Diabetes</v>
      </c>
      <c r="F1019" s="6" t="s">
        <v>2379</v>
      </c>
      <c r="G1019" t="s">
        <v>2379</v>
      </c>
      <c r="H1019" t="s">
        <v>2379</v>
      </c>
      <c r="I1019">
        <v>0</v>
      </c>
      <c r="J1019" t="s">
        <v>2379</v>
      </c>
    </row>
    <row r="1020" spans="1:10" x14ac:dyDescent="0.3">
      <c r="A1020" t="s">
        <v>1351</v>
      </c>
      <c r="B1020">
        <v>39.97</v>
      </c>
      <c r="C1020" t="str" cm="1">
        <f t="array" ref="C1020">_xlfn.IFS(medical_exam[[#This Row],[BMI]]&lt;18.5, "Underweight ", medical_exam[[#This Row],[BMI]]&lt;24.9, "Normal Weight", medical_exam[[#This Row],[BMI]]&lt;29.9, "Overweight ", TRUE, "Obesity")</f>
        <v>Obesity</v>
      </c>
      <c r="D1020">
        <v>5.55</v>
      </c>
      <c r="E1020" t="str" cm="1">
        <f t="array" ref="E1020">_xlfn.IFS(medical_exam[[#This Row],[HBA1C]]&lt;5.7, "Normal", medical_exam[[#This Row],[HBA1C]]&lt;6.4, "Prediabetes ", TRUE, "Diabetes")</f>
        <v>Normal</v>
      </c>
      <c r="F1020" s="6" t="s">
        <v>2379</v>
      </c>
      <c r="G1020" t="s">
        <v>2379</v>
      </c>
      <c r="H1020" t="s">
        <v>2379</v>
      </c>
      <c r="I1020">
        <v>0</v>
      </c>
      <c r="J1020" t="s">
        <v>2379</v>
      </c>
    </row>
    <row r="1021" spans="1:10" x14ac:dyDescent="0.3">
      <c r="A1021" t="s">
        <v>1350</v>
      </c>
      <c r="B1021">
        <v>41.23</v>
      </c>
      <c r="C1021" t="str" cm="1">
        <f t="array" ref="C1021">_xlfn.IFS(medical_exam[[#This Row],[BMI]]&lt;18.5, "Underweight ", medical_exam[[#This Row],[BMI]]&lt;24.9, "Normal Weight", medical_exam[[#This Row],[BMI]]&lt;29.9, "Overweight ", TRUE, "Obesity")</f>
        <v>Obesity</v>
      </c>
      <c r="D1021">
        <v>6.94</v>
      </c>
      <c r="E1021" t="str" cm="1">
        <f t="array" ref="E1021">_xlfn.IFS(medical_exam[[#This Row],[HBA1C]]&lt;5.7, "Normal", medical_exam[[#This Row],[HBA1C]]&lt;6.4, "Prediabetes ", TRUE, "Diabetes")</f>
        <v>Diabetes</v>
      </c>
      <c r="F1021" s="6" t="s">
        <v>2379</v>
      </c>
      <c r="G1021" t="s">
        <v>2379</v>
      </c>
      <c r="H1021" t="s">
        <v>2379</v>
      </c>
      <c r="I1021">
        <v>0</v>
      </c>
      <c r="J1021" t="s">
        <v>2379</v>
      </c>
    </row>
    <row r="1022" spans="1:10" x14ac:dyDescent="0.3">
      <c r="A1022" t="s">
        <v>1349</v>
      </c>
      <c r="B1022">
        <v>49.45</v>
      </c>
      <c r="C1022" t="str" cm="1">
        <f t="array" ref="C1022">_xlfn.IFS(medical_exam[[#This Row],[BMI]]&lt;18.5, "Underweight ", medical_exam[[#This Row],[BMI]]&lt;24.9, "Normal Weight", medical_exam[[#This Row],[BMI]]&lt;29.9, "Overweight ", TRUE, "Obesity")</f>
        <v>Obesity</v>
      </c>
      <c r="D1022">
        <v>4.2</v>
      </c>
      <c r="E1022" t="str" cm="1">
        <f t="array" ref="E1022">_xlfn.IFS(medical_exam[[#This Row],[HBA1C]]&lt;5.7, "Normal", medical_exam[[#This Row],[HBA1C]]&lt;6.4, "Prediabetes ", TRUE, "Diabetes")</f>
        <v>Normal</v>
      </c>
      <c r="F1022" s="6" t="s">
        <v>2381</v>
      </c>
      <c r="G1022" t="s">
        <v>2379</v>
      </c>
      <c r="H1022" t="s">
        <v>2379</v>
      </c>
      <c r="I1022">
        <v>0</v>
      </c>
      <c r="J1022" t="s">
        <v>2379</v>
      </c>
    </row>
    <row r="1023" spans="1:10" x14ac:dyDescent="0.3">
      <c r="A1023" t="s">
        <v>1348</v>
      </c>
      <c r="B1023">
        <v>41.04</v>
      </c>
      <c r="C1023" t="str" cm="1">
        <f t="array" ref="C1023">_xlfn.IFS(medical_exam[[#This Row],[BMI]]&lt;18.5, "Underweight ", medical_exam[[#This Row],[BMI]]&lt;24.9, "Normal Weight", medical_exam[[#This Row],[BMI]]&lt;29.9, "Overweight ", TRUE, "Obesity")</f>
        <v>Obesity</v>
      </c>
      <c r="D1023">
        <v>5.59</v>
      </c>
      <c r="E1023" t="str" cm="1">
        <f t="array" ref="E1023">_xlfn.IFS(medical_exam[[#This Row],[HBA1C]]&lt;5.7, "Normal", medical_exam[[#This Row],[HBA1C]]&lt;6.4, "Prediabetes ", TRUE, "Diabetes")</f>
        <v>Normal</v>
      </c>
      <c r="F1023" s="6" t="s">
        <v>2379</v>
      </c>
      <c r="G1023" t="s">
        <v>2379</v>
      </c>
      <c r="H1023" t="s">
        <v>2379</v>
      </c>
      <c r="I1023">
        <v>0</v>
      </c>
      <c r="J1023" t="s">
        <v>2379</v>
      </c>
    </row>
    <row r="1024" spans="1:10" x14ac:dyDescent="0.3">
      <c r="A1024" t="s">
        <v>1347</v>
      </c>
      <c r="B1024">
        <v>27.93</v>
      </c>
      <c r="C1024" t="str" cm="1">
        <f t="array" ref="C1024">_xlfn.IFS(medical_exam[[#This Row],[BMI]]&lt;18.5, "Underweight ", medical_exam[[#This Row],[BMI]]&lt;24.9, "Normal Weight", medical_exam[[#This Row],[BMI]]&lt;29.9, "Overweight ", TRUE, "Obesity")</f>
        <v xml:space="preserve">Overweight </v>
      </c>
      <c r="D1024">
        <v>9.9600000000000009</v>
      </c>
      <c r="E1024" t="str" cm="1">
        <f t="array" ref="E1024">_xlfn.IFS(medical_exam[[#This Row],[HBA1C]]&lt;5.7, "Normal", medical_exam[[#This Row],[HBA1C]]&lt;6.4, "Prediabetes ", TRUE, "Diabetes")</f>
        <v>Diabetes</v>
      </c>
      <c r="F1024" s="6" t="s">
        <v>2379</v>
      </c>
      <c r="G1024" t="s">
        <v>2379</v>
      </c>
      <c r="H1024" t="s">
        <v>2379</v>
      </c>
      <c r="I1024">
        <v>0</v>
      </c>
      <c r="J1024" t="s">
        <v>2379</v>
      </c>
    </row>
    <row r="1025" spans="1:10" x14ac:dyDescent="0.3">
      <c r="A1025" t="s">
        <v>1346</v>
      </c>
      <c r="B1025">
        <v>21.01</v>
      </c>
      <c r="C1025" t="str" cm="1">
        <f t="array" ref="C1025">_xlfn.IFS(medical_exam[[#This Row],[BMI]]&lt;18.5, "Underweight ", medical_exam[[#This Row],[BMI]]&lt;24.9, "Normal Weight", medical_exam[[#This Row],[BMI]]&lt;29.9, "Overweight ", TRUE, "Obesity")</f>
        <v>Normal Weight</v>
      </c>
      <c r="D1025">
        <v>7.37</v>
      </c>
      <c r="E1025" t="str" cm="1">
        <f t="array" ref="E1025">_xlfn.IFS(medical_exam[[#This Row],[HBA1C]]&lt;5.7, "Normal", medical_exam[[#This Row],[HBA1C]]&lt;6.4, "Prediabetes ", TRUE, "Diabetes")</f>
        <v>Diabetes</v>
      </c>
      <c r="F1025" s="6" t="s">
        <v>2379</v>
      </c>
      <c r="G1025" t="s">
        <v>2379</v>
      </c>
      <c r="H1025" t="s">
        <v>2379</v>
      </c>
      <c r="I1025">
        <v>0</v>
      </c>
      <c r="J1025" t="s">
        <v>2379</v>
      </c>
    </row>
    <row r="1026" spans="1:10" x14ac:dyDescent="0.3">
      <c r="A1026" t="s">
        <v>1345</v>
      </c>
      <c r="B1026">
        <v>52.37</v>
      </c>
      <c r="C1026" t="str" cm="1">
        <f t="array" ref="C1026">_xlfn.IFS(medical_exam[[#This Row],[BMI]]&lt;18.5, "Underweight ", medical_exam[[#This Row],[BMI]]&lt;24.9, "Normal Weight", medical_exam[[#This Row],[BMI]]&lt;29.9, "Overweight ", TRUE, "Obesity")</f>
        <v>Obesity</v>
      </c>
      <c r="D1026">
        <v>5.0599999999999996</v>
      </c>
      <c r="E1026" t="str" cm="1">
        <f t="array" ref="E1026">_xlfn.IFS(medical_exam[[#This Row],[HBA1C]]&lt;5.7, "Normal", medical_exam[[#This Row],[HBA1C]]&lt;6.4, "Prediabetes ", TRUE, "Diabetes")</f>
        <v>Normal</v>
      </c>
      <c r="F1026" s="6" t="s">
        <v>2381</v>
      </c>
      <c r="G1026" t="s">
        <v>2380</v>
      </c>
      <c r="H1026" t="s">
        <v>2379</v>
      </c>
      <c r="I1026">
        <v>2</v>
      </c>
      <c r="J1026" t="s">
        <v>2379</v>
      </c>
    </row>
    <row r="1027" spans="1:10" x14ac:dyDescent="0.3">
      <c r="A1027" t="s">
        <v>1344</v>
      </c>
      <c r="B1027">
        <v>40.369999999999997</v>
      </c>
      <c r="C1027" t="str" cm="1">
        <f t="array" ref="C1027">_xlfn.IFS(medical_exam[[#This Row],[BMI]]&lt;18.5, "Underweight ", medical_exam[[#This Row],[BMI]]&lt;24.9, "Normal Weight", medical_exam[[#This Row],[BMI]]&lt;29.9, "Overweight ", TRUE, "Obesity")</f>
        <v>Obesity</v>
      </c>
      <c r="D1027">
        <v>8.2100000000000009</v>
      </c>
      <c r="E1027" t="str" cm="1">
        <f t="array" ref="E1027">_xlfn.IFS(medical_exam[[#This Row],[HBA1C]]&lt;5.7, "Normal", medical_exam[[#This Row],[HBA1C]]&lt;6.4, "Prediabetes ", TRUE, "Diabetes")</f>
        <v>Diabetes</v>
      </c>
      <c r="F1027" s="6" t="s">
        <v>2379</v>
      </c>
      <c r="G1027" t="s">
        <v>2379</v>
      </c>
      <c r="H1027" t="s">
        <v>2379</v>
      </c>
      <c r="I1027">
        <v>0</v>
      </c>
      <c r="J1027" t="s">
        <v>2379</v>
      </c>
    </row>
    <row r="1028" spans="1:10" x14ac:dyDescent="0.3">
      <c r="A1028" t="s">
        <v>1343</v>
      </c>
      <c r="B1028">
        <v>41.47</v>
      </c>
      <c r="C1028" t="str" cm="1">
        <f t="array" ref="C1028">_xlfn.IFS(medical_exam[[#This Row],[BMI]]&lt;18.5, "Underweight ", medical_exam[[#This Row],[BMI]]&lt;24.9, "Normal Weight", medical_exam[[#This Row],[BMI]]&lt;29.9, "Overweight ", TRUE, "Obesity")</f>
        <v>Obesity</v>
      </c>
      <c r="D1028">
        <v>10.34</v>
      </c>
      <c r="E1028" t="str" cm="1">
        <f t="array" ref="E1028">_xlfn.IFS(medical_exam[[#This Row],[HBA1C]]&lt;5.7, "Normal", medical_exam[[#This Row],[HBA1C]]&lt;6.4, "Prediabetes ", TRUE, "Diabetes")</f>
        <v>Diabetes</v>
      </c>
      <c r="F1028" s="6" t="s">
        <v>2379</v>
      </c>
      <c r="G1028" t="s">
        <v>2379</v>
      </c>
      <c r="H1028" t="s">
        <v>2379</v>
      </c>
      <c r="I1028">
        <v>2</v>
      </c>
      <c r="J1028" t="s">
        <v>2379</v>
      </c>
    </row>
    <row r="1029" spans="1:10" x14ac:dyDescent="0.3">
      <c r="A1029" t="s">
        <v>1342</v>
      </c>
      <c r="B1029">
        <v>33.725000000000001</v>
      </c>
      <c r="C1029" t="str" cm="1">
        <f t="array" ref="C1029">_xlfn.IFS(medical_exam[[#This Row],[BMI]]&lt;18.5, "Underweight ", medical_exam[[#This Row],[BMI]]&lt;24.9, "Normal Weight", medical_exam[[#This Row],[BMI]]&lt;29.9, "Overweight ", TRUE, "Obesity")</f>
        <v>Obesity</v>
      </c>
      <c r="D1029">
        <v>5.51</v>
      </c>
      <c r="E1029" t="str" cm="1">
        <f t="array" ref="E1029">_xlfn.IFS(medical_exam[[#This Row],[HBA1C]]&lt;5.7, "Normal", medical_exam[[#This Row],[HBA1C]]&lt;6.4, "Prediabetes ", TRUE, "Diabetes")</f>
        <v>Normal</v>
      </c>
      <c r="F1029" s="6" t="s">
        <v>2381</v>
      </c>
      <c r="G1029" t="s">
        <v>2379</v>
      </c>
      <c r="H1029" t="s">
        <v>2379</v>
      </c>
      <c r="I1029">
        <v>2</v>
      </c>
      <c r="J1029" t="s">
        <v>2379</v>
      </c>
    </row>
    <row r="1030" spans="1:10" x14ac:dyDescent="0.3">
      <c r="A1030" t="s">
        <v>1341</v>
      </c>
      <c r="B1030">
        <v>28.1</v>
      </c>
      <c r="C1030" t="str" cm="1">
        <f t="array" ref="C1030">_xlfn.IFS(medical_exam[[#This Row],[BMI]]&lt;18.5, "Underweight ", medical_exam[[#This Row],[BMI]]&lt;24.9, "Normal Weight", medical_exam[[#This Row],[BMI]]&lt;29.9, "Overweight ", TRUE, "Obesity")</f>
        <v xml:space="preserve">Overweight </v>
      </c>
      <c r="D1030">
        <v>11.2</v>
      </c>
      <c r="E1030" t="str" cm="1">
        <f t="array" ref="E1030">_xlfn.IFS(medical_exam[[#This Row],[HBA1C]]&lt;5.7, "Normal", medical_exam[[#This Row],[HBA1C]]&lt;6.4, "Prediabetes ", TRUE, "Diabetes")</f>
        <v>Diabetes</v>
      </c>
      <c r="F1030" s="6" t="s">
        <v>2379</v>
      </c>
      <c r="G1030" t="s">
        <v>2379</v>
      </c>
      <c r="H1030" t="s">
        <v>2379</v>
      </c>
      <c r="I1030">
        <v>0</v>
      </c>
      <c r="J1030" t="s">
        <v>2379</v>
      </c>
    </row>
    <row r="1031" spans="1:10" x14ac:dyDescent="0.3">
      <c r="A1031" t="s">
        <v>1340</v>
      </c>
      <c r="B1031">
        <v>37.43</v>
      </c>
      <c r="C1031" t="str" cm="1">
        <f t="array" ref="C1031">_xlfn.IFS(medical_exam[[#This Row],[BMI]]&lt;18.5, "Underweight ", medical_exam[[#This Row],[BMI]]&lt;24.9, "Normal Weight", medical_exam[[#This Row],[BMI]]&lt;29.9, "Overweight ", TRUE, "Obesity")</f>
        <v>Obesity</v>
      </c>
      <c r="D1031">
        <v>4.3499999999999996</v>
      </c>
      <c r="E1031" t="str" cm="1">
        <f t="array" ref="E1031">_xlfn.IFS(medical_exam[[#This Row],[HBA1C]]&lt;5.7, "Normal", medical_exam[[#This Row],[HBA1C]]&lt;6.4, "Prediabetes ", TRUE, "Diabetes")</f>
        <v>Normal</v>
      </c>
      <c r="F1031" s="6" t="s">
        <v>2381</v>
      </c>
      <c r="G1031" t="s">
        <v>2379</v>
      </c>
      <c r="H1031" t="s">
        <v>2381</v>
      </c>
      <c r="I1031">
        <v>1</v>
      </c>
      <c r="J1031" t="s">
        <v>2379</v>
      </c>
    </row>
    <row r="1032" spans="1:10" x14ac:dyDescent="0.3">
      <c r="A1032" t="s">
        <v>1339</v>
      </c>
      <c r="B1032">
        <v>23.7</v>
      </c>
      <c r="C1032" t="str" cm="1">
        <f t="array" ref="C1032">_xlfn.IFS(medical_exam[[#This Row],[BMI]]&lt;18.5, "Underweight ", medical_exam[[#This Row],[BMI]]&lt;24.9, "Normal Weight", medical_exam[[#This Row],[BMI]]&lt;29.9, "Overweight ", TRUE, "Obesity")</f>
        <v>Normal Weight</v>
      </c>
      <c r="D1032">
        <v>10.45</v>
      </c>
      <c r="E1032" t="str" cm="1">
        <f t="array" ref="E1032">_xlfn.IFS(medical_exam[[#This Row],[HBA1C]]&lt;5.7, "Normal", medical_exam[[#This Row],[HBA1C]]&lt;6.4, "Prediabetes ", TRUE, "Diabetes")</f>
        <v>Diabetes</v>
      </c>
      <c r="F1032" s="6" t="s">
        <v>2379</v>
      </c>
      <c r="G1032" t="s">
        <v>2379</v>
      </c>
      <c r="H1032" t="s">
        <v>2379</v>
      </c>
      <c r="I1032">
        <v>0</v>
      </c>
      <c r="J1032" t="s">
        <v>2379</v>
      </c>
    </row>
    <row r="1033" spans="1:10" x14ac:dyDescent="0.3">
      <c r="A1033" t="s">
        <v>1338</v>
      </c>
      <c r="B1033">
        <v>24.795000000000002</v>
      </c>
      <c r="C1033" t="str" cm="1">
        <f t="array" ref="C1033">_xlfn.IFS(medical_exam[[#This Row],[BMI]]&lt;18.5, "Underweight ", medical_exam[[#This Row],[BMI]]&lt;24.9, "Normal Weight", medical_exam[[#This Row],[BMI]]&lt;29.9, "Overweight ", TRUE, "Obesity")</f>
        <v>Normal Weight</v>
      </c>
      <c r="D1033">
        <v>4.07</v>
      </c>
      <c r="E1033" t="str" cm="1">
        <f t="array" ref="E1033">_xlfn.IFS(medical_exam[[#This Row],[HBA1C]]&lt;5.7, "Normal", medical_exam[[#This Row],[HBA1C]]&lt;6.4, "Prediabetes ", TRUE, "Diabetes")</f>
        <v>Normal</v>
      </c>
      <c r="F1033" s="6" t="s">
        <v>2381</v>
      </c>
      <c r="G1033" t="s">
        <v>2379</v>
      </c>
      <c r="H1033" t="s">
        <v>2381</v>
      </c>
      <c r="I1033">
        <v>1</v>
      </c>
      <c r="J1033" t="s">
        <v>2379</v>
      </c>
    </row>
    <row r="1034" spans="1:10" x14ac:dyDescent="0.3">
      <c r="A1034" t="s">
        <v>1337</v>
      </c>
      <c r="B1034">
        <v>31.9</v>
      </c>
      <c r="C1034" t="str" cm="1">
        <f t="array" ref="C1034">_xlfn.IFS(medical_exam[[#This Row],[BMI]]&lt;18.5, "Underweight ", medical_exam[[#This Row],[BMI]]&lt;24.9, "Normal Weight", medical_exam[[#This Row],[BMI]]&lt;29.9, "Overweight ", TRUE, "Obesity")</f>
        <v>Obesity</v>
      </c>
      <c r="D1034">
        <v>8.34</v>
      </c>
      <c r="E1034" t="str" cm="1">
        <f t="array" ref="E1034">_xlfn.IFS(medical_exam[[#This Row],[HBA1C]]&lt;5.7, "Normal", medical_exam[[#This Row],[HBA1C]]&lt;6.4, "Prediabetes ", TRUE, "Diabetes")</f>
        <v>Diabetes</v>
      </c>
      <c r="F1034" s="6" t="s">
        <v>2379</v>
      </c>
      <c r="G1034" t="s">
        <v>2379</v>
      </c>
      <c r="H1034" t="s">
        <v>2379</v>
      </c>
      <c r="I1034">
        <v>0</v>
      </c>
      <c r="J1034" t="s">
        <v>2379</v>
      </c>
    </row>
    <row r="1035" spans="1:10" x14ac:dyDescent="0.3">
      <c r="A1035" t="s">
        <v>1336</v>
      </c>
      <c r="B1035">
        <v>32.68</v>
      </c>
      <c r="C1035" t="str" cm="1">
        <f t="array" ref="C1035">_xlfn.IFS(medical_exam[[#This Row],[BMI]]&lt;18.5, "Underweight ", medical_exam[[#This Row],[BMI]]&lt;24.9, "Normal Weight", medical_exam[[#This Row],[BMI]]&lt;29.9, "Overweight ", TRUE, "Obesity")</f>
        <v>Obesity</v>
      </c>
      <c r="D1035">
        <v>7.41</v>
      </c>
      <c r="E1035" t="str" cm="1">
        <f t="array" ref="E1035">_xlfn.IFS(medical_exam[[#This Row],[HBA1C]]&lt;5.7, "Normal", medical_exam[[#This Row],[HBA1C]]&lt;6.4, "Prediabetes ", TRUE, "Diabetes")</f>
        <v>Diabetes</v>
      </c>
      <c r="F1035" s="6" t="s">
        <v>2379</v>
      </c>
      <c r="G1035" t="s">
        <v>2379</v>
      </c>
      <c r="H1035" t="s">
        <v>2379</v>
      </c>
      <c r="I1035">
        <v>0</v>
      </c>
      <c r="J1035" t="s">
        <v>2379</v>
      </c>
    </row>
    <row r="1036" spans="1:10" x14ac:dyDescent="0.3">
      <c r="A1036" t="s">
        <v>1335</v>
      </c>
      <c r="B1036">
        <v>47.13</v>
      </c>
      <c r="C1036" t="str" cm="1">
        <f t="array" ref="C1036">_xlfn.IFS(medical_exam[[#This Row],[BMI]]&lt;18.5, "Underweight ", medical_exam[[#This Row],[BMI]]&lt;24.9, "Normal Weight", medical_exam[[#This Row],[BMI]]&lt;29.9, "Overweight ", TRUE, "Obesity")</f>
        <v>Obesity</v>
      </c>
      <c r="D1036">
        <v>4.3099999999999996</v>
      </c>
      <c r="E1036" t="str" cm="1">
        <f t="array" ref="E1036">_xlfn.IFS(medical_exam[[#This Row],[HBA1C]]&lt;5.7, "Normal", medical_exam[[#This Row],[HBA1C]]&lt;6.4, "Prediabetes ", TRUE, "Diabetes")</f>
        <v>Normal</v>
      </c>
      <c r="F1036" s="6" t="s">
        <v>2379</v>
      </c>
      <c r="G1036" t="s">
        <v>2379</v>
      </c>
      <c r="H1036" t="s">
        <v>2379</v>
      </c>
      <c r="I1036">
        <v>0</v>
      </c>
      <c r="J1036" t="s">
        <v>2379</v>
      </c>
    </row>
    <row r="1037" spans="1:10" x14ac:dyDescent="0.3">
      <c r="A1037" t="s">
        <v>1334</v>
      </c>
      <c r="B1037">
        <v>36.67</v>
      </c>
      <c r="C1037" t="str" cm="1">
        <f t="array" ref="C1037">_xlfn.IFS(medical_exam[[#This Row],[BMI]]&lt;18.5, "Underweight ", medical_exam[[#This Row],[BMI]]&lt;24.9, "Normal Weight", medical_exam[[#This Row],[BMI]]&lt;29.9, "Overweight ", TRUE, "Obesity")</f>
        <v>Obesity</v>
      </c>
      <c r="D1037">
        <v>10.83</v>
      </c>
      <c r="E1037" t="str" cm="1">
        <f t="array" ref="E1037">_xlfn.IFS(medical_exam[[#This Row],[HBA1C]]&lt;5.7, "Normal", medical_exam[[#This Row],[HBA1C]]&lt;6.4, "Prediabetes ", TRUE, "Diabetes")</f>
        <v>Diabetes</v>
      </c>
      <c r="F1037" s="6" t="s">
        <v>2379</v>
      </c>
      <c r="G1037" t="s">
        <v>2379</v>
      </c>
      <c r="H1037" t="s">
        <v>2379</v>
      </c>
      <c r="I1037">
        <v>0</v>
      </c>
      <c r="J1037" t="s">
        <v>2379</v>
      </c>
    </row>
    <row r="1038" spans="1:10" x14ac:dyDescent="0.3">
      <c r="A1038" t="s">
        <v>1333</v>
      </c>
      <c r="B1038">
        <v>33.630000000000003</v>
      </c>
      <c r="C1038" t="str" cm="1">
        <f t="array" ref="C1038">_xlfn.IFS(medical_exam[[#This Row],[BMI]]&lt;18.5, "Underweight ", medical_exam[[#This Row],[BMI]]&lt;24.9, "Normal Weight", medical_exam[[#This Row],[BMI]]&lt;29.9, "Overweight ", TRUE, "Obesity")</f>
        <v>Obesity</v>
      </c>
      <c r="D1038">
        <v>11.31</v>
      </c>
      <c r="E1038" t="str" cm="1">
        <f t="array" ref="E1038">_xlfn.IFS(medical_exam[[#This Row],[HBA1C]]&lt;5.7, "Normal", medical_exam[[#This Row],[HBA1C]]&lt;6.4, "Prediabetes ", TRUE, "Diabetes")</f>
        <v>Diabetes</v>
      </c>
      <c r="F1038" s="6" t="s">
        <v>2379</v>
      </c>
      <c r="G1038" t="s">
        <v>2379</v>
      </c>
      <c r="H1038" t="s">
        <v>2379</v>
      </c>
      <c r="I1038">
        <v>0</v>
      </c>
      <c r="J1038" t="s">
        <v>2379</v>
      </c>
    </row>
    <row r="1039" spans="1:10" x14ac:dyDescent="0.3">
      <c r="A1039" t="s">
        <v>1332</v>
      </c>
      <c r="B1039">
        <v>32.67</v>
      </c>
      <c r="C1039" t="str" cm="1">
        <f t="array" ref="C1039">_xlfn.IFS(medical_exam[[#This Row],[BMI]]&lt;18.5, "Underweight ", medical_exam[[#This Row],[BMI]]&lt;24.9, "Normal Weight", medical_exam[[#This Row],[BMI]]&lt;29.9, "Overweight ", TRUE, "Obesity")</f>
        <v>Obesity</v>
      </c>
      <c r="D1039">
        <v>11.81</v>
      </c>
      <c r="E1039" t="str" cm="1">
        <f t="array" ref="E1039">_xlfn.IFS(medical_exam[[#This Row],[HBA1C]]&lt;5.7, "Normal", medical_exam[[#This Row],[HBA1C]]&lt;6.4, "Prediabetes ", TRUE, "Diabetes")</f>
        <v>Diabetes</v>
      </c>
      <c r="F1039" s="6" t="s">
        <v>2381</v>
      </c>
      <c r="G1039" t="s">
        <v>2379</v>
      </c>
      <c r="H1039" t="s">
        <v>2379</v>
      </c>
      <c r="I1039">
        <v>0</v>
      </c>
      <c r="J1039" t="s">
        <v>2379</v>
      </c>
    </row>
    <row r="1040" spans="1:10" x14ac:dyDescent="0.3">
      <c r="A1040" t="s">
        <v>1331</v>
      </c>
      <c r="B1040">
        <v>33.299999999999997</v>
      </c>
      <c r="C1040" t="str" cm="1">
        <f t="array" ref="C1040">_xlfn.IFS(medical_exam[[#This Row],[BMI]]&lt;18.5, "Underweight ", medical_exam[[#This Row],[BMI]]&lt;24.9, "Normal Weight", medical_exam[[#This Row],[BMI]]&lt;29.9, "Overweight ", TRUE, "Obesity")</f>
        <v>Obesity</v>
      </c>
      <c r="D1040">
        <v>8.26</v>
      </c>
      <c r="E1040" t="str" cm="1">
        <f t="array" ref="E1040">_xlfn.IFS(medical_exam[[#This Row],[HBA1C]]&lt;5.7, "Normal", medical_exam[[#This Row],[HBA1C]]&lt;6.4, "Prediabetes ", TRUE, "Diabetes")</f>
        <v>Diabetes</v>
      </c>
      <c r="F1040" s="6" t="s">
        <v>2381</v>
      </c>
      <c r="G1040" t="s">
        <v>2379</v>
      </c>
      <c r="H1040" t="s">
        <v>2379</v>
      </c>
      <c r="I1040">
        <v>2</v>
      </c>
      <c r="J1040" t="s">
        <v>2379</v>
      </c>
    </row>
    <row r="1041" spans="1:10" x14ac:dyDescent="0.3">
      <c r="A1041" t="s">
        <v>1330</v>
      </c>
      <c r="B1041">
        <v>30.78</v>
      </c>
      <c r="C1041" t="str" cm="1">
        <f t="array" ref="C1041">_xlfn.IFS(medical_exam[[#This Row],[BMI]]&lt;18.5, "Underweight ", medical_exam[[#This Row],[BMI]]&lt;24.9, "Normal Weight", medical_exam[[#This Row],[BMI]]&lt;29.9, "Overweight ", TRUE, "Obesity")</f>
        <v>Obesity</v>
      </c>
      <c r="D1041">
        <v>10.74</v>
      </c>
      <c r="E1041" t="str" cm="1">
        <f t="array" ref="E1041">_xlfn.IFS(medical_exam[[#This Row],[HBA1C]]&lt;5.7, "Normal", medical_exam[[#This Row],[HBA1C]]&lt;6.4, "Prediabetes ", TRUE, "Diabetes")</f>
        <v>Diabetes</v>
      </c>
      <c r="F1041" s="6" t="s">
        <v>2381</v>
      </c>
      <c r="G1041" t="s">
        <v>2379</v>
      </c>
      <c r="H1041" t="s">
        <v>2379</v>
      </c>
      <c r="I1041">
        <v>2</v>
      </c>
      <c r="J1041" t="s">
        <v>2379</v>
      </c>
    </row>
    <row r="1042" spans="1:10" x14ac:dyDescent="0.3">
      <c r="A1042" t="s">
        <v>1329</v>
      </c>
      <c r="B1042">
        <v>28.975000000000001</v>
      </c>
      <c r="C1042" t="str" cm="1">
        <f t="array" ref="C1042">_xlfn.IFS(medical_exam[[#This Row],[BMI]]&lt;18.5, "Underweight ", medical_exam[[#This Row],[BMI]]&lt;24.9, "Normal Weight", medical_exam[[#This Row],[BMI]]&lt;29.9, "Overweight ", TRUE, "Obesity")</f>
        <v xml:space="preserve">Overweight </v>
      </c>
      <c r="D1042">
        <v>7.69</v>
      </c>
      <c r="E1042" t="str" cm="1">
        <f t="array" ref="E1042">_xlfn.IFS(medical_exam[[#This Row],[HBA1C]]&lt;5.7, "Normal", medical_exam[[#This Row],[HBA1C]]&lt;6.4, "Prediabetes ", TRUE, "Diabetes")</f>
        <v>Diabetes</v>
      </c>
      <c r="F1042" s="6" t="s">
        <v>2381</v>
      </c>
      <c r="G1042" t="s">
        <v>2379</v>
      </c>
      <c r="H1042" t="s">
        <v>2379</v>
      </c>
      <c r="I1042">
        <v>0</v>
      </c>
      <c r="J1042" t="s">
        <v>2379</v>
      </c>
    </row>
    <row r="1043" spans="1:10" x14ac:dyDescent="0.3">
      <c r="A1043" t="s">
        <v>1328</v>
      </c>
      <c r="B1043">
        <v>33.4</v>
      </c>
      <c r="C1043" t="str" cm="1">
        <f t="array" ref="C1043">_xlfn.IFS(medical_exam[[#This Row],[BMI]]&lt;18.5, "Underweight ", medical_exam[[#This Row],[BMI]]&lt;24.9, "Normal Weight", medical_exam[[#This Row],[BMI]]&lt;29.9, "Overweight ", TRUE, "Obesity")</f>
        <v>Obesity</v>
      </c>
      <c r="D1043">
        <v>4.84</v>
      </c>
      <c r="E1043" t="str" cm="1">
        <f t="array" ref="E1043">_xlfn.IFS(medical_exam[[#This Row],[HBA1C]]&lt;5.7, "Normal", medical_exam[[#This Row],[HBA1C]]&lt;6.4, "Prediabetes ", TRUE, "Diabetes")</f>
        <v>Normal</v>
      </c>
      <c r="F1043" s="6" t="s">
        <v>2379</v>
      </c>
      <c r="G1043" t="s">
        <v>2379</v>
      </c>
      <c r="H1043" t="s">
        <v>2379</v>
      </c>
      <c r="I1043">
        <v>0</v>
      </c>
      <c r="J1043" t="s">
        <v>2379</v>
      </c>
    </row>
    <row r="1044" spans="1:10" x14ac:dyDescent="0.3">
      <c r="A1044" t="s">
        <v>1327</v>
      </c>
      <c r="B1044">
        <v>21.5</v>
      </c>
      <c r="C1044" t="str" cm="1">
        <f t="array" ref="C1044">_xlfn.IFS(medical_exam[[#This Row],[BMI]]&lt;18.5, "Underweight ", medical_exam[[#This Row],[BMI]]&lt;24.9, "Normal Weight", medical_exam[[#This Row],[BMI]]&lt;29.9, "Overweight ", TRUE, "Obesity")</f>
        <v>Normal Weight</v>
      </c>
      <c r="D1044">
        <v>9.77</v>
      </c>
      <c r="E1044" t="str" cm="1">
        <f t="array" ref="E1044">_xlfn.IFS(medical_exam[[#This Row],[HBA1C]]&lt;5.7, "Normal", medical_exam[[#This Row],[HBA1C]]&lt;6.4, "Prediabetes ", TRUE, "Diabetes")</f>
        <v>Diabetes</v>
      </c>
      <c r="F1044" s="6" t="s">
        <v>2381</v>
      </c>
      <c r="G1044" t="s">
        <v>2379</v>
      </c>
      <c r="H1044" t="s">
        <v>2379</v>
      </c>
      <c r="I1044">
        <v>0</v>
      </c>
      <c r="J1044" t="s">
        <v>2379</v>
      </c>
    </row>
    <row r="1045" spans="1:10" x14ac:dyDescent="0.3">
      <c r="A1045" t="s">
        <v>1326</v>
      </c>
      <c r="B1045">
        <v>38.14</v>
      </c>
      <c r="C1045" t="str" cm="1">
        <f t="array" ref="C1045">_xlfn.IFS(medical_exam[[#This Row],[BMI]]&lt;18.5, "Underweight ", medical_exam[[#This Row],[BMI]]&lt;24.9, "Normal Weight", medical_exam[[#This Row],[BMI]]&lt;29.9, "Overweight ", TRUE, "Obesity")</f>
        <v>Obesity</v>
      </c>
      <c r="D1045">
        <v>5.84</v>
      </c>
      <c r="E1045" t="str" cm="1">
        <f t="array" ref="E1045">_xlfn.IFS(medical_exam[[#This Row],[HBA1C]]&lt;5.7, "Normal", medical_exam[[#This Row],[HBA1C]]&lt;6.4, "Prediabetes ", TRUE, "Diabetes")</f>
        <v xml:space="preserve">Prediabetes </v>
      </c>
      <c r="F1045" s="6" t="s">
        <v>2379</v>
      </c>
      <c r="G1045" t="s">
        <v>2379</v>
      </c>
      <c r="H1045" t="s">
        <v>2379</v>
      </c>
      <c r="I1045">
        <v>0</v>
      </c>
      <c r="J1045" t="s">
        <v>2379</v>
      </c>
    </row>
    <row r="1046" spans="1:10" x14ac:dyDescent="0.3">
      <c r="A1046" t="s">
        <v>1325</v>
      </c>
      <c r="B1046">
        <v>35.42</v>
      </c>
      <c r="C1046" t="str" cm="1">
        <f t="array" ref="C1046">_xlfn.IFS(medical_exam[[#This Row],[BMI]]&lt;18.5, "Underweight ", medical_exam[[#This Row],[BMI]]&lt;24.9, "Normal Weight", medical_exam[[#This Row],[BMI]]&lt;29.9, "Overweight ", TRUE, "Obesity")</f>
        <v>Obesity</v>
      </c>
      <c r="D1046">
        <v>8.6999999999999993</v>
      </c>
      <c r="E1046" t="str" cm="1">
        <f t="array" ref="E1046">_xlfn.IFS(medical_exam[[#This Row],[HBA1C]]&lt;5.7, "Normal", medical_exam[[#This Row],[HBA1C]]&lt;6.4, "Prediabetes ", TRUE, "Diabetes")</f>
        <v>Diabetes</v>
      </c>
      <c r="F1046" s="6" t="s">
        <v>2381</v>
      </c>
      <c r="G1046" t="s">
        <v>2379</v>
      </c>
      <c r="H1046" t="s">
        <v>2379</v>
      </c>
      <c r="I1046">
        <v>1</v>
      </c>
      <c r="J1046" t="s">
        <v>2379</v>
      </c>
    </row>
    <row r="1047" spans="1:10" x14ac:dyDescent="0.3">
      <c r="A1047" t="s">
        <v>1324</v>
      </c>
      <c r="B1047">
        <v>35.625</v>
      </c>
      <c r="C1047" t="str" cm="1">
        <f t="array" ref="C1047">_xlfn.IFS(medical_exam[[#This Row],[BMI]]&lt;18.5, "Underweight ", medical_exam[[#This Row],[BMI]]&lt;24.9, "Normal Weight", medical_exam[[#This Row],[BMI]]&lt;29.9, "Overweight ", TRUE, "Obesity")</f>
        <v>Obesity</v>
      </c>
      <c r="D1047">
        <v>10.79</v>
      </c>
      <c r="E1047" t="str" cm="1">
        <f t="array" ref="E1047">_xlfn.IFS(medical_exam[[#This Row],[HBA1C]]&lt;5.7, "Normal", medical_exam[[#This Row],[HBA1C]]&lt;6.4, "Prediabetes ", TRUE, "Diabetes")</f>
        <v>Diabetes</v>
      </c>
      <c r="F1047" s="6" t="s">
        <v>2379</v>
      </c>
      <c r="G1047" t="s">
        <v>2379</v>
      </c>
      <c r="H1047" t="s">
        <v>2379</v>
      </c>
      <c r="I1047">
        <v>0</v>
      </c>
      <c r="J1047" t="s">
        <v>2379</v>
      </c>
    </row>
    <row r="1048" spans="1:10" x14ac:dyDescent="0.3">
      <c r="A1048" t="s">
        <v>1323</v>
      </c>
      <c r="B1048">
        <v>45.51</v>
      </c>
      <c r="C1048" t="str" cm="1">
        <f t="array" ref="C1048">_xlfn.IFS(medical_exam[[#This Row],[BMI]]&lt;18.5, "Underweight ", medical_exam[[#This Row],[BMI]]&lt;24.9, "Normal Weight", medical_exam[[#This Row],[BMI]]&lt;29.9, "Overweight ", TRUE, "Obesity")</f>
        <v>Obesity</v>
      </c>
      <c r="D1048">
        <v>4.32</v>
      </c>
      <c r="E1048" t="str" cm="1">
        <f t="array" ref="E1048">_xlfn.IFS(medical_exam[[#This Row],[HBA1C]]&lt;5.7, "Normal", medical_exam[[#This Row],[HBA1C]]&lt;6.4, "Prediabetes ", TRUE, "Diabetes")</f>
        <v>Normal</v>
      </c>
      <c r="F1048" s="6" t="s">
        <v>2379</v>
      </c>
      <c r="G1048" t="s">
        <v>2379</v>
      </c>
      <c r="H1048" t="s">
        <v>2379</v>
      </c>
      <c r="I1048">
        <v>1</v>
      </c>
      <c r="J1048" t="s">
        <v>2379</v>
      </c>
    </row>
    <row r="1049" spans="1:10" x14ac:dyDescent="0.3">
      <c r="A1049" t="s">
        <v>1322</v>
      </c>
      <c r="B1049">
        <v>37.1</v>
      </c>
      <c r="C1049" t="str" cm="1">
        <f t="array" ref="C1049">_xlfn.IFS(medical_exam[[#This Row],[BMI]]&lt;18.5, "Underweight ", medical_exam[[#This Row],[BMI]]&lt;24.9, "Normal Weight", medical_exam[[#This Row],[BMI]]&lt;29.9, "Overweight ", TRUE, "Obesity")</f>
        <v>Obesity</v>
      </c>
      <c r="D1049">
        <v>7.19</v>
      </c>
      <c r="E1049" t="str" cm="1">
        <f t="array" ref="E1049">_xlfn.IFS(medical_exam[[#This Row],[HBA1C]]&lt;5.7, "Normal", medical_exam[[#This Row],[HBA1C]]&lt;6.4, "Prediabetes ", TRUE, "Diabetes")</f>
        <v>Diabetes</v>
      </c>
      <c r="F1049" s="6" t="s">
        <v>2381</v>
      </c>
      <c r="G1049" t="s">
        <v>2379</v>
      </c>
      <c r="H1049" t="s">
        <v>2379</v>
      </c>
      <c r="I1049">
        <v>0</v>
      </c>
      <c r="J1049" t="s">
        <v>2379</v>
      </c>
    </row>
    <row r="1050" spans="1:10" x14ac:dyDescent="0.3">
      <c r="A1050" t="s">
        <v>1321</v>
      </c>
      <c r="B1050">
        <v>30.5</v>
      </c>
      <c r="C1050" t="str" cm="1">
        <f t="array" ref="C1050">_xlfn.IFS(medical_exam[[#This Row],[BMI]]&lt;18.5, "Underweight ", medical_exam[[#This Row],[BMI]]&lt;24.9, "Normal Weight", medical_exam[[#This Row],[BMI]]&lt;29.9, "Overweight ", TRUE, "Obesity")</f>
        <v>Obesity</v>
      </c>
      <c r="D1050">
        <v>11.94</v>
      </c>
      <c r="E1050" t="str" cm="1">
        <f t="array" ref="E1050">_xlfn.IFS(medical_exam[[#This Row],[HBA1C]]&lt;5.7, "Normal", medical_exam[[#This Row],[HBA1C]]&lt;6.4, "Prediabetes ", TRUE, "Diabetes")</f>
        <v>Diabetes</v>
      </c>
      <c r="F1050" s="6" t="s">
        <v>2381</v>
      </c>
      <c r="G1050" t="s">
        <v>2379</v>
      </c>
      <c r="H1050" t="s">
        <v>2379</v>
      </c>
      <c r="I1050">
        <v>0</v>
      </c>
      <c r="J1050" t="s">
        <v>2379</v>
      </c>
    </row>
    <row r="1051" spans="1:10" x14ac:dyDescent="0.3">
      <c r="A1051" t="s">
        <v>1320</v>
      </c>
      <c r="B1051">
        <v>28.16</v>
      </c>
      <c r="C1051" t="str" cm="1">
        <f t="array" ref="C1051">_xlfn.IFS(medical_exam[[#This Row],[BMI]]&lt;18.5, "Underweight ", medical_exam[[#This Row],[BMI]]&lt;24.9, "Normal Weight", medical_exam[[#This Row],[BMI]]&lt;29.9, "Overweight ", TRUE, "Obesity")</f>
        <v xml:space="preserve">Overweight </v>
      </c>
      <c r="D1051">
        <v>5.56</v>
      </c>
      <c r="E1051" t="str" cm="1">
        <f t="array" ref="E1051">_xlfn.IFS(medical_exam[[#This Row],[HBA1C]]&lt;5.7, "Normal", medical_exam[[#This Row],[HBA1C]]&lt;6.4, "Prediabetes ", TRUE, "Diabetes")</f>
        <v>Normal</v>
      </c>
      <c r="F1051" s="6" t="s">
        <v>2379</v>
      </c>
      <c r="G1051" t="s">
        <v>2379</v>
      </c>
      <c r="H1051" t="s">
        <v>2379</v>
      </c>
      <c r="I1051">
        <v>2</v>
      </c>
      <c r="J1051" t="s">
        <v>2379</v>
      </c>
    </row>
    <row r="1052" spans="1:10" x14ac:dyDescent="0.3">
      <c r="A1052" t="s">
        <v>1319</v>
      </c>
      <c r="B1052">
        <v>29.1</v>
      </c>
      <c r="C1052" t="str" cm="1">
        <f t="array" ref="C1052">_xlfn.IFS(medical_exam[[#This Row],[BMI]]&lt;18.5, "Underweight ", medical_exam[[#This Row],[BMI]]&lt;24.9, "Normal Weight", medical_exam[[#This Row],[BMI]]&lt;29.9, "Overweight ", TRUE, "Obesity")</f>
        <v xml:space="preserve">Overweight </v>
      </c>
      <c r="D1052">
        <v>5.64</v>
      </c>
      <c r="E1052" t="str" cm="1">
        <f t="array" ref="E1052">_xlfn.IFS(medical_exam[[#This Row],[HBA1C]]&lt;5.7, "Normal", medical_exam[[#This Row],[HBA1C]]&lt;6.4, "Prediabetes ", TRUE, "Diabetes")</f>
        <v>Normal</v>
      </c>
      <c r="F1052" s="6" t="s">
        <v>2381</v>
      </c>
      <c r="G1052" t="s">
        <v>2379</v>
      </c>
      <c r="H1052" t="s">
        <v>2379</v>
      </c>
      <c r="I1052">
        <v>0</v>
      </c>
      <c r="J1052" t="s">
        <v>2379</v>
      </c>
    </row>
    <row r="1053" spans="1:10" x14ac:dyDescent="0.3">
      <c r="A1053" t="s">
        <v>1318</v>
      </c>
      <c r="B1053">
        <v>30.22</v>
      </c>
      <c r="C1053" t="str" cm="1">
        <f t="array" ref="C1053">_xlfn.IFS(medical_exam[[#This Row],[BMI]]&lt;18.5, "Underweight ", medical_exam[[#This Row],[BMI]]&lt;24.9, "Normal Weight", medical_exam[[#This Row],[BMI]]&lt;29.9, "Overweight ", TRUE, "Obesity")</f>
        <v>Obesity</v>
      </c>
      <c r="D1053">
        <v>4.6500000000000004</v>
      </c>
      <c r="E1053" t="str" cm="1">
        <f t="array" ref="E1053">_xlfn.IFS(medical_exam[[#This Row],[HBA1C]]&lt;5.7, "Normal", medical_exam[[#This Row],[HBA1C]]&lt;6.4, "Prediabetes ", TRUE, "Diabetes")</f>
        <v>Normal</v>
      </c>
      <c r="F1053" s="6" t="s">
        <v>2379</v>
      </c>
      <c r="G1053" t="s">
        <v>2379</v>
      </c>
      <c r="H1053" t="s">
        <v>2379</v>
      </c>
      <c r="I1053">
        <v>0</v>
      </c>
      <c r="J1053" t="s">
        <v>2379</v>
      </c>
    </row>
    <row r="1054" spans="1:10" x14ac:dyDescent="0.3">
      <c r="A1054" t="s">
        <v>1317</v>
      </c>
      <c r="B1054">
        <v>24.29</v>
      </c>
      <c r="C1054" t="str" cm="1">
        <f t="array" ref="C1054">_xlfn.IFS(medical_exam[[#This Row],[BMI]]&lt;18.5, "Underweight ", medical_exam[[#This Row],[BMI]]&lt;24.9, "Normal Weight", medical_exam[[#This Row],[BMI]]&lt;29.9, "Overweight ", TRUE, "Obesity")</f>
        <v>Normal Weight</v>
      </c>
      <c r="D1054">
        <v>9.0500000000000007</v>
      </c>
      <c r="E1054" t="str" cm="1">
        <f t="array" ref="E1054">_xlfn.IFS(medical_exam[[#This Row],[HBA1C]]&lt;5.7, "Normal", medical_exam[[#This Row],[HBA1C]]&lt;6.4, "Prediabetes ", TRUE, "Diabetes")</f>
        <v>Diabetes</v>
      </c>
      <c r="F1054" s="6" t="s">
        <v>2379</v>
      </c>
      <c r="G1054" t="s">
        <v>2379</v>
      </c>
      <c r="H1054" t="s">
        <v>2379</v>
      </c>
      <c r="I1054">
        <v>0</v>
      </c>
      <c r="J1054" t="s">
        <v>2379</v>
      </c>
    </row>
    <row r="1055" spans="1:10" x14ac:dyDescent="0.3">
      <c r="A1055" t="s">
        <v>1316</v>
      </c>
      <c r="B1055">
        <v>29.39</v>
      </c>
      <c r="C1055" t="str" cm="1">
        <f t="array" ref="C1055">_xlfn.IFS(medical_exam[[#This Row],[BMI]]&lt;18.5, "Underweight ", medical_exam[[#This Row],[BMI]]&lt;24.9, "Normal Weight", medical_exam[[#This Row],[BMI]]&lt;29.9, "Overweight ", TRUE, "Obesity")</f>
        <v xml:space="preserve">Overweight </v>
      </c>
      <c r="D1055">
        <v>4.5199999999999996</v>
      </c>
      <c r="E1055" t="str" cm="1">
        <f t="array" ref="E1055">_xlfn.IFS(medical_exam[[#This Row],[HBA1C]]&lt;5.7, "Normal", medical_exam[[#This Row],[HBA1C]]&lt;6.4, "Prediabetes ", TRUE, "Diabetes")</f>
        <v>Normal</v>
      </c>
      <c r="F1055" s="6" t="s">
        <v>2381</v>
      </c>
      <c r="G1055" t="s">
        <v>2379</v>
      </c>
      <c r="H1055" t="s">
        <v>2379</v>
      </c>
      <c r="I1055">
        <v>0</v>
      </c>
      <c r="J1055" t="s">
        <v>2379</v>
      </c>
    </row>
    <row r="1056" spans="1:10" x14ac:dyDescent="0.3">
      <c r="A1056" t="s">
        <v>1315</v>
      </c>
      <c r="B1056">
        <v>25.66</v>
      </c>
      <c r="C1056" t="str" cm="1">
        <f t="array" ref="C1056">_xlfn.IFS(medical_exam[[#This Row],[BMI]]&lt;18.5, "Underweight ", medical_exam[[#This Row],[BMI]]&lt;24.9, "Normal Weight", medical_exam[[#This Row],[BMI]]&lt;29.9, "Overweight ", TRUE, "Obesity")</f>
        <v xml:space="preserve">Overweight </v>
      </c>
      <c r="D1056">
        <v>4.62</v>
      </c>
      <c r="E1056" t="str" cm="1">
        <f t="array" ref="E1056">_xlfn.IFS(medical_exam[[#This Row],[HBA1C]]&lt;5.7, "Normal", medical_exam[[#This Row],[HBA1C]]&lt;6.4, "Prediabetes ", TRUE, "Diabetes")</f>
        <v>Normal</v>
      </c>
      <c r="F1056" s="6" t="s">
        <v>2381</v>
      </c>
      <c r="G1056" t="s">
        <v>2379</v>
      </c>
      <c r="H1056" t="s">
        <v>2379</v>
      </c>
      <c r="I1056">
        <v>1</v>
      </c>
      <c r="J1056" t="s">
        <v>2379</v>
      </c>
    </row>
    <row r="1057" spans="1:10" x14ac:dyDescent="0.3">
      <c r="A1057" t="s">
        <v>1314</v>
      </c>
      <c r="B1057">
        <v>39.11</v>
      </c>
      <c r="C1057" t="str" cm="1">
        <f t="array" ref="C1057">_xlfn.IFS(medical_exam[[#This Row],[BMI]]&lt;18.5, "Underweight ", medical_exam[[#This Row],[BMI]]&lt;24.9, "Normal Weight", medical_exam[[#This Row],[BMI]]&lt;29.9, "Overweight ", TRUE, "Obesity")</f>
        <v>Obesity</v>
      </c>
      <c r="D1057">
        <v>5.87</v>
      </c>
      <c r="E1057" t="str" cm="1">
        <f t="array" ref="E1057">_xlfn.IFS(medical_exam[[#This Row],[HBA1C]]&lt;5.7, "Normal", medical_exam[[#This Row],[HBA1C]]&lt;6.4, "Prediabetes ", TRUE, "Diabetes")</f>
        <v xml:space="preserve">Prediabetes </v>
      </c>
      <c r="F1057" s="6" t="s">
        <v>2379</v>
      </c>
      <c r="G1057" t="s">
        <v>2379</v>
      </c>
      <c r="H1057" t="s">
        <v>2379</v>
      </c>
      <c r="I1057">
        <v>0</v>
      </c>
      <c r="J1057" t="s">
        <v>2379</v>
      </c>
    </row>
    <row r="1058" spans="1:10" x14ac:dyDescent="0.3">
      <c r="A1058" t="s">
        <v>1313</v>
      </c>
      <c r="B1058">
        <v>43.78</v>
      </c>
      <c r="C1058" t="str" cm="1">
        <f t="array" ref="C1058">_xlfn.IFS(medical_exam[[#This Row],[BMI]]&lt;18.5, "Underweight ", medical_exam[[#This Row],[BMI]]&lt;24.9, "Normal Weight", medical_exam[[#This Row],[BMI]]&lt;29.9, "Overweight ", TRUE, "Obesity")</f>
        <v>Obesity</v>
      </c>
      <c r="D1058">
        <v>5.71</v>
      </c>
      <c r="E1058" t="str" cm="1">
        <f t="array" ref="E1058">_xlfn.IFS(medical_exam[[#This Row],[HBA1C]]&lt;5.7, "Normal", medical_exam[[#This Row],[HBA1C]]&lt;6.4, "Prediabetes ", TRUE, "Diabetes")</f>
        <v xml:space="preserve">Prediabetes </v>
      </c>
      <c r="F1058" s="6" t="s">
        <v>2379</v>
      </c>
      <c r="G1058" t="s">
        <v>2379</v>
      </c>
      <c r="H1058" t="s">
        <v>2379</v>
      </c>
      <c r="I1058">
        <v>1</v>
      </c>
      <c r="J1058" t="s">
        <v>2379</v>
      </c>
    </row>
    <row r="1059" spans="1:10" x14ac:dyDescent="0.3">
      <c r="A1059" t="s">
        <v>1312</v>
      </c>
      <c r="B1059">
        <v>24.35</v>
      </c>
      <c r="C1059" t="str" cm="1">
        <f t="array" ref="C1059">_xlfn.IFS(medical_exam[[#This Row],[BMI]]&lt;18.5, "Underweight ", medical_exam[[#This Row],[BMI]]&lt;24.9, "Normal Weight", medical_exam[[#This Row],[BMI]]&lt;29.9, "Overweight ", TRUE, "Obesity")</f>
        <v>Normal Weight</v>
      </c>
      <c r="D1059">
        <v>9.08</v>
      </c>
      <c r="E1059" t="str" cm="1">
        <f t="array" ref="E1059">_xlfn.IFS(medical_exam[[#This Row],[HBA1C]]&lt;5.7, "Normal", medical_exam[[#This Row],[HBA1C]]&lt;6.4, "Prediabetes ", TRUE, "Diabetes")</f>
        <v>Diabetes</v>
      </c>
      <c r="F1059" s="6" t="s">
        <v>2379</v>
      </c>
      <c r="G1059" t="s">
        <v>2379</v>
      </c>
      <c r="H1059" t="s">
        <v>2379</v>
      </c>
      <c r="I1059">
        <v>0</v>
      </c>
      <c r="J1059" t="s">
        <v>2379</v>
      </c>
    </row>
    <row r="1060" spans="1:10" x14ac:dyDescent="0.3">
      <c r="A1060" t="s">
        <v>1311</v>
      </c>
      <c r="B1060">
        <v>40.299999999999997</v>
      </c>
      <c r="C1060" t="str" cm="1">
        <f t="array" ref="C1060">_xlfn.IFS(medical_exam[[#This Row],[BMI]]&lt;18.5, "Underweight ", medical_exam[[#This Row],[BMI]]&lt;24.9, "Normal Weight", medical_exam[[#This Row],[BMI]]&lt;29.9, "Overweight ", TRUE, "Obesity")</f>
        <v>Obesity</v>
      </c>
      <c r="D1060">
        <v>5.3</v>
      </c>
      <c r="E1060" t="str" cm="1">
        <f t="array" ref="E1060">_xlfn.IFS(medical_exam[[#This Row],[HBA1C]]&lt;5.7, "Normal", medical_exam[[#This Row],[HBA1C]]&lt;6.4, "Prediabetes ", TRUE, "Diabetes")</f>
        <v>Normal</v>
      </c>
      <c r="F1060" s="6" t="s">
        <v>2381</v>
      </c>
      <c r="G1060" t="s">
        <v>2379</v>
      </c>
      <c r="H1060" t="s">
        <v>2379</v>
      </c>
      <c r="I1060">
        <v>2</v>
      </c>
      <c r="J1060" t="s">
        <v>2379</v>
      </c>
    </row>
    <row r="1061" spans="1:10" x14ac:dyDescent="0.3">
      <c r="A1061" t="s">
        <v>1310</v>
      </c>
      <c r="B1061">
        <v>32.774999999999999</v>
      </c>
      <c r="C1061" t="str" cm="1">
        <f t="array" ref="C1061">_xlfn.IFS(medical_exam[[#This Row],[BMI]]&lt;18.5, "Underweight ", medical_exam[[#This Row],[BMI]]&lt;24.9, "Normal Weight", medical_exam[[#This Row],[BMI]]&lt;29.9, "Overweight ", TRUE, "Obesity")</f>
        <v>Obesity</v>
      </c>
      <c r="D1061">
        <v>11.76</v>
      </c>
      <c r="E1061" t="str" cm="1">
        <f t="array" ref="E1061">_xlfn.IFS(medical_exam[[#This Row],[HBA1C]]&lt;5.7, "Normal", medical_exam[[#This Row],[HBA1C]]&lt;6.4, "Prediabetes ", TRUE, "Diabetes")</f>
        <v>Diabetes</v>
      </c>
      <c r="F1061" s="6" t="s">
        <v>2381</v>
      </c>
      <c r="G1061" t="s">
        <v>2379</v>
      </c>
      <c r="H1061" t="s">
        <v>2379</v>
      </c>
      <c r="I1061">
        <v>0</v>
      </c>
      <c r="J1061" t="s">
        <v>2379</v>
      </c>
    </row>
    <row r="1062" spans="1:10" x14ac:dyDescent="0.3">
      <c r="A1062" t="s">
        <v>1309</v>
      </c>
      <c r="B1062">
        <v>39.6</v>
      </c>
      <c r="C1062" t="str" cm="1">
        <f t="array" ref="C1062">_xlfn.IFS(medical_exam[[#This Row],[BMI]]&lt;18.5, "Underweight ", medical_exam[[#This Row],[BMI]]&lt;24.9, "Normal Weight", medical_exam[[#This Row],[BMI]]&lt;29.9, "Overweight ", TRUE, "Obesity")</f>
        <v>Obesity</v>
      </c>
      <c r="D1062">
        <v>5.1100000000000003</v>
      </c>
      <c r="E1062" t="str" cm="1">
        <f t="array" ref="E1062">_xlfn.IFS(medical_exam[[#This Row],[HBA1C]]&lt;5.7, "Normal", medical_exam[[#This Row],[HBA1C]]&lt;6.4, "Prediabetes ", TRUE, "Diabetes")</f>
        <v>Normal</v>
      </c>
      <c r="F1062" s="6" t="s">
        <v>2381</v>
      </c>
      <c r="G1062" t="s">
        <v>2379</v>
      </c>
      <c r="H1062" t="s">
        <v>2379</v>
      </c>
      <c r="I1062">
        <v>2</v>
      </c>
      <c r="J1062" t="s">
        <v>2379</v>
      </c>
    </row>
    <row r="1063" spans="1:10" x14ac:dyDescent="0.3">
      <c r="A1063" t="s">
        <v>1308</v>
      </c>
      <c r="B1063">
        <v>30.97</v>
      </c>
      <c r="C1063" t="str" cm="1">
        <f t="array" ref="C1063">_xlfn.IFS(medical_exam[[#This Row],[BMI]]&lt;18.5, "Underweight ", medical_exam[[#This Row],[BMI]]&lt;24.9, "Normal Weight", medical_exam[[#This Row],[BMI]]&lt;29.9, "Overweight ", TRUE, "Obesity")</f>
        <v>Obesity</v>
      </c>
      <c r="D1063">
        <v>5.54</v>
      </c>
      <c r="E1063" t="str" cm="1">
        <f t="array" ref="E1063">_xlfn.IFS(medical_exam[[#This Row],[HBA1C]]&lt;5.7, "Normal", medical_exam[[#This Row],[HBA1C]]&lt;6.4, "Prediabetes ", TRUE, "Diabetes")</f>
        <v>Normal</v>
      </c>
      <c r="F1063" s="6" t="s">
        <v>2379</v>
      </c>
      <c r="G1063" t="s">
        <v>2379</v>
      </c>
      <c r="H1063" t="s">
        <v>2379</v>
      </c>
      <c r="I1063">
        <v>2</v>
      </c>
      <c r="J1063" t="s">
        <v>2379</v>
      </c>
    </row>
    <row r="1064" spans="1:10" x14ac:dyDescent="0.3">
      <c r="A1064" t="s">
        <v>1307</v>
      </c>
      <c r="B1064">
        <v>27.645</v>
      </c>
      <c r="C1064" t="str" cm="1">
        <f t="array" ref="C1064">_xlfn.IFS(medical_exam[[#This Row],[BMI]]&lt;18.5, "Underweight ", medical_exam[[#This Row],[BMI]]&lt;24.9, "Normal Weight", medical_exam[[#This Row],[BMI]]&lt;29.9, "Overweight ", TRUE, "Obesity")</f>
        <v xml:space="preserve">Overweight </v>
      </c>
      <c r="D1064">
        <v>8.8699999999999992</v>
      </c>
      <c r="E1064" t="str" cm="1">
        <f t="array" ref="E1064">_xlfn.IFS(medical_exam[[#This Row],[HBA1C]]&lt;5.7, "Normal", medical_exam[[#This Row],[HBA1C]]&lt;6.4, "Prediabetes ", TRUE, "Diabetes")</f>
        <v>Diabetes</v>
      </c>
      <c r="F1064" s="6" t="s">
        <v>2381</v>
      </c>
      <c r="G1064" t="s">
        <v>2379</v>
      </c>
      <c r="H1064" t="s">
        <v>2379</v>
      </c>
      <c r="I1064">
        <v>0</v>
      </c>
      <c r="J1064" t="s">
        <v>2379</v>
      </c>
    </row>
    <row r="1065" spans="1:10" x14ac:dyDescent="0.3">
      <c r="A1065" t="s">
        <v>1306</v>
      </c>
      <c r="B1065">
        <v>34.43</v>
      </c>
      <c r="C1065" t="str" cm="1">
        <f t="array" ref="C1065">_xlfn.IFS(medical_exam[[#This Row],[BMI]]&lt;18.5, "Underweight ", medical_exam[[#This Row],[BMI]]&lt;24.9, "Normal Weight", medical_exam[[#This Row],[BMI]]&lt;29.9, "Overweight ", TRUE, "Obesity")</f>
        <v>Obesity</v>
      </c>
      <c r="D1065">
        <v>5.96</v>
      </c>
      <c r="E1065" t="str" cm="1">
        <f t="array" ref="E1065">_xlfn.IFS(medical_exam[[#This Row],[HBA1C]]&lt;5.7, "Normal", medical_exam[[#This Row],[HBA1C]]&lt;6.4, "Prediabetes ", TRUE, "Diabetes")</f>
        <v xml:space="preserve">Prediabetes </v>
      </c>
      <c r="F1065" s="6" t="s">
        <v>2381</v>
      </c>
      <c r="G1065" t="s">
        <v>2379</v>
      </c>
      <c r="H1065" t="s">
        <v>2379</v>
      </c>
      <c r="I1065">
        <v>2</v>
      </c>
      <c r="J1065" t="s">
        <v>2379</v>
      </c>
    </row>
    <row r="1066" spans="1:10" x14ac:dyDescent="0.3">
      <c r="A1066" t="s">
        <v>1305</v>
      </c>
      <c r="B1066">
        <v>39.6</v>
      </c>
      <c r="C1066" t="str" cm="1">
        <f t="array" ref="C1066">_xlfn.IFS(medical_exam[[#This Row],[BMI]]&lt;18.5, "Underweight ", medical_exam[[#This Row],[BMI]]&lt;24.9, "Normal Weight", medical_exam[[#This Row],[BMI]]&lt;29.9, "Overweight ", TRUE, "Obesity")</f>
        <v>Obesity</v>
      </c>
      <c r="D1066">
        <v>4.4400000000000004</v>
      </c>
      <c r="E1066" t="str" cm="1">
        <f t="array" ref="E1066">_xlfn.IFS(medical_exam[[#This Row],[HBA1C]]&lt;5.7, "Normal", medical_exam[[#This Row],[HBA1C]]&lt;6.4, "Prediabetes ", TRUE, "Diabetes")</f>
        <v>Normal</v>
      </c>
      <c r="F1066" s="6" t="s">
        <v>2381</v>
      </c>
      <c r="G1066" t="s">
        <v>2379</v>
      </c>
      <c r="H1066" t="s">
        <v>2381</v>
      </c>
      <c r="I1066">
        <v>1</v>
      </c>
      <c r="J1066" t="s">
        <v>2379</v>
      </c>
    </row>
    <row r="1067" spans="1:10" x14ac:dyDescent="0.3">
      <c r="A1067" t="s">
        <v>1304</v>
      </c>
      <c r="B1067">
        <v>22.1</v>
      </c>
      <c r="C1067" t="str" cm="1">
        <f t="array" ref="C1067">_xlfn.IFS(medical_exam[[#This Row],[BMI]]&lt;18.5, "Underweight ", medical_exam[[#This Row],[BMI]]&lt;24.9, "Normal Weight", medical_exam[[#This Row],[BMI]]&lt;29.9, "Overweight ", TRUE, "Obesity")</f>
        <v>Normal Weight</v>
      </c>
      <c r="D1067">
        <v>4.6500000000000004</v>
      </c>
      <c r="E1067" t="str" cm="1">
        <f t="array" ref="E1067">_xlfn.IFS(medical_exam[[#This Row],[HBA1C]]&lt;5.7, "Normal", medical_exam[[#This Row],[HBA1C]]&lt;6.4, "Prediabetes ", TRUE, "Diabetes")</f>
        <v>Normal</v>
      </c>
      <c r="F1067" s="6" t="s">
        <v>2381</v>
      </c>
      <c r="G1067" t="s">
        <v>2379</v>
      </c>
      <c r="H1067" t="s">
        <v>2379</v>
      </c>
      <c r="I1067">
        <v>2</v>
      </c>
      <c r="J1067" t="s">
        <v>2379</v>
      </c>
    </row>
    <row r="1068" spans="1:10" x14ac:dyDescent="0.3">
      <c r="A1068" t="s">
        <v>1303</v>
      </c>
      <c r="B1068">
        <v>33.25</v>
      </c>
      <c r="C1068" t="str" cm="1">
        <f t="array" ref="C1068">_xlfn.IFS(medical_exam[[#This Row],[BMI]]&lt;18.5, "Underweight ", medical_exam[[#This Row],[BMI]]&lt;24.9, "Normal Weight", medical_exam[[#This Row],[BMI]]&lt;29.9, "Overweight ", TRUE, "Obesity")</f>
        <v>Obesity</v>
      </c>
      <c r="D1068">
        <v>5.64</v>
      </c>
      <c r="E1068" t="str" cm="1">
        <f t="array" ref="E1068">_xlfn.IFS(medical_exam[[#This Row],[HBA1C]]&lt;5.7, "Normal", medical_exam[[#This Row],[HBA1C]]&lt;6.4, "Prediabetes ", TRUE, "Diabetes")</f>
        <v>Normal</v>
      </c>
      <c r="F1068" s="6" t="s">
        <v>2381</v>
      </c>
      <c r="G1068" t="s">
        <v>2379</v>
      </c>
      <c r="H1068" t="s">
        <v>2381</v>
      </c>
      <c r="I1068">
        <v>1</v>
      </c>
      <c r="J1068" t="s">
        <v>2379</v>
      </c>
    </row>
    <row r="1069" spans="1:10" x14ac:dyDescent="0.3">
      <c r="A1069" t="s">
        <v>1302</v>
      </c>
      <c r="B1069">
        <v>33.33</v>
      </c>
      <c r="C1069" t="str" cm="1">
        <f t="array" ref="C1069">_xlfn.IFS(medical_exam[[#This Row],[BMI]]&lt;18.5, "Underweight ", medical_exam[[#This Row],[BMI]]&lt;24.9, "Normal Weight", medical_exam[[#This Row],[BMI]]&lt;29.9, "Overweight ", TRUE, "Obesity")</f>
        <v>Obesity</v>
      </c>
      <c r="D1069">
        <v>10.19</v>
      </c>
      <c r="E1069" t="str" cm="1">
        <f t="array" ref="E1069">_xlfn.IFS(medical_exam[[#This Row],[HBA1C]]&lt;5.7, "Normal", medical_exam[[#This Row],[HBA1C]]&lt;6.4, "Prediabetes ", TRUE, "Diabetes")</f>
        <v>Diabetes</v>
      </c>
      <c r="F1069" s="6" t="s">
        <v>2379</v>
      </c>
      <c r="G1069" t="s">
        <v>2379</v>
      </c>
      <c r="H1069" t="s">
        <v>2379</v>
      </c>
      <c r="I1069">
        <v>0</v>
      </c>
      <c r="J1069" t="s">
        <v>2379</v>
      </c>
    </row>
    <row r="1070" spans="1:10" x14ac:dyDescent="0.3">
      <c r="A1070" t="s">
        <v>1301</v>
      </c>
      <c r="B1070">
        <v>30.5</v>
      </c>
      <c r="C1070" t="str" cm="1">
        <f t="array" ref="C1070">_xlfn.IFS(medical_exam[[#This Row],[BMI]]&lt;18.5, "Underweight ", medical_exam[[#This Row],[BMI]]&lt;24.9, "Normal Weight", medical_exam[[#This Row],[BMI]]&lt;29.9, "Overweight ", TRUE, "Obesity")</f>
        <v>Obesity</v>
      </c>
      <c r="D1070">
        <v>10.79</v>
      </c>
      <c r="E1070" t="str" cm="1">
        <f t="array" ref="E1070">_xlfn.IFS(medical_exam[[#This Row],[HBA1C]]&lt;5.7, "Normal", medical_exam[[#This Row],[HBA1C]]&lt;6.4, "Prediabetes ", TRUE, "Diabetes")</f>
        <v>Diabetes</v>
      </c>
      <c r="F1070" s="6" t="s">
        <v>2379</v>
      </c>
      <c r="G1070" t="s">
        <v>2379</v>
      </c>
      <c r="H1070" t="s">
        <v>2379</v>
      </c>
      <c r="I1070">
        <v>0</v>
      </c>
      <c r="J1070" t="s">
        <v>2379</v>
      </c>
    </row>
    <row r="1071" spans="1:10" x14ac:dyDescent="0.3">
      <c r="A1071" t="s">
        <v>1300</v>
      </c>
      <c r="B1071">
        <v>30.3</v>
      </c>
      <c r="C1071" t="str" cm="1">
        <f t="array" ref="C1071">_xlfn.IFS(medical_exam[[#This Row],[BMI]]&lt;18.5, "Underweight ", medical_exam[[#This Row],[BMI]]&lt;24.9, "Normal Weight", medical_exam[[#This Row],[BMI]]&lt;29.9, "Overweight ", TRUE, "Obesity")</f>
        <v>Obesity</v>
      </c>
      <c r="D1071">
        <v>4.24</v>
      </c>
      <c r="E1071" t="str" cm="1">
        <f t="array" ref="E1071">_xlfn.IFS(medical_exam[[#This Row],[HBA1C]]&lt;5.7, "Normal", medical_exam[[#This Row],[HBA1C]]&lt;6.4, "Prediabetes ", TRUE, "Diabetes")</f>
        <v>Normal</v>
      </c>
      <c r="F1071" s="6" t="s">
        <v>2379</v>
      </c>
      <c r="G1071" t="s">
        <v>2379</v>
      </c>
      <c r="H1071" t="s">
        <v>2379</v>
      </c>
      <c r="I1071">
        <v>0</v>
      </c>
      <c r="J1071" t="s">
        <v>2379</v>
      </c>
    </row>
    <row r="1072" spans="1:10" x14ac:dyDescent="0.3">
      <c r="A1072" t="s">
        <v>1299</v>
      </c>
      <c r="B1072">
        <v>26.22</v>
      </c>
      <c r="C1072" t="str" cm="1">
        <f t="array" ref="C1072">_xlfn.IFS(medical_exam[[#This Row],[BMI]]&lt;18.5, "Underweight ", medical_exam[[#This Row],[BMI]]&lt;24.9, "Normal Weight", medical_exam[[#This Row],[BMI]]&lt;29.9, "Overweight ", TRUE, "Obesity")</f>
        <v xml:space="preserve">Overweight </v>
      </c>
      <c r="D1072">
        <v>5.83</v>
      </c>
      <c r="E1072" t="str" cm="1">
        <f t="array" ref="E1072">_xlfn.IFS(medical_exam[[#This Row],[HBA1C]]&lt;5.7, "Normal", medical_exam[[#This Row],[HBA1C]]&lt;6.4, "Prediabetes ", TRUE, "Diabetes")</f>
        <v xml:space="preserve">Prediabetes </v>
      </c>
      <c r="F1072" s="6" t="s">
        <v>2379</v>
      </c>
      <c r="G1072" t="s">
        <v>2379</v>
      </c>
      <c r="H1072" t="s">
        <v>2379</v>
      </c>
      <c r="I1072">
        <v>2</v>
      </c>
      <c r="J1072" t="s">
        <v>2379</v>
      </c>
    </row>
    <row r="1073" spans="1:10" x14ac:dyDescent="0.3">
      <c r="A1073" t="s">
        <v>1298</v>
      </c>
      <c r="B1073">
        <v>29.99</v>
      </c>
      <c r="C1073" t="str" cm="1">
        <f t="array" ref="C1073">_xlfn.IFS(medical_exam[[#This Row],[BMI]]&lt;18.5, "Underweight ", medical_exam[[#This Row],[BMI]]&lt;24.9, "Normal Weight", medical_exam[[#This Row],[BMI]]&lt;29.9, "Overweight ", TRUE, "Obesity")</f>
        <v>Obesity</v>
      </c>
      <c r="D1073">
        <v>11.85</v>
      </c>
      <c r="E1073" t="str" cm="1">
        <f t="array" ref="E1073">_xlfn.IFS(medical_exam[[#This Row],[HBA1C]]&lt;5.7, "Normal", medical_exam[[#This Row],[HBA1C]]&lt;6.4, "Prediabetes ", TRUE, "Diabetes")</f>
        <v>Diabetes</v>
      </c>
      <c r="F1073" s="6" t="s">
        <v>2379</v>
      </c>
      <c r="G1073" t="s">
        <v>2379</v>
      </c>
      <c r="H1073" t="s">
        <v>2379</v>
      </c>
      <c r="I1073">
        <v>0</v>
      </c>
      <c r="J1073" t="s">
        <v>2379</v>
      </c>
    </row>
    <row r="1074" spans="1:10" x14ac:dyDescent="0.3">
      <c r="A1074" t="s">
        <v>1297</v>
      </c>
      <c r="B1074">
        <v>36.380000000000003</v>
      </c>
      <c r="C1074" t="str" cm="1">
        <f t="array" ref="C1074">_xlfn.IFS(medical_exam[[#This Row],[BMI]]&lt;18.5, "Underweight ", medical_exam[[#This Row],[BMI]]&lt;24.9, "Normal Weight", medical_exam[[#This Row],[BMI]]&lt;29.9, "Overweight ", TRUE, "Obesity")</f>
        <v>Obesity</v>
      </c>
      <c r="D1074">
        <v>5.98</v>
      </c>
      <c r="E1074" t="str" cm="1">
        <f t="array" ref="E1074">_xlfn.IFS(medical_exam[[#This Row],[HBA1C]]&lt;5.7, "Normal", medical_exam[[#This Row],[HBA1C]]&lt;6.4, "Prediabetes ", TRUE, "Diabetes")</f>
        <v xml:space="preserve">Prediabetes </v>
      </c>
      <c r="F1074" s="6" t="s">
        <v>2379</v>
      </c>
      <c r="G1074" t="s">
        <v>2379</v>
      </c>
      <c r="H1074" t="s">
        <v>2379</v>
      </c>
      <c r="I1074">
        <v>1</v>
      </c>
      <c r="J1074" t="s">
        <v>2379</v>
      </c>
    </row>
    <row r="1075" spans="1:10" x14ac:dyDescent="0.3">
      <c r="A1075" t="s">
        <v>1296</v>
      </c>
      <c r="B1075">
        <v>31.16</v>
      </c>
      <c r="C1075" t="str" cm="1">
        <f t="array" ref="C1075">_xlfn.IFS(medical_exam[[#This Row],[BMI]]&lt;18.5, "Underweight ", medical_exam[[#This Row],[BMI]]&lt;24.9, "Normal Weight", medical_exam[[#This Row],[BMI]]&lt;29.9, "Overweight ", TRUE, "Obesity")</f>
        <v>Obesity</v>
      </c>
      <c r="D1075">
        <v>4.26</v>
      </c>
      <c r="E1075" t="str" cm="1">
        <f t="array" ref="E1075">_xlfn.IFS(medical_exam[[#This Row],[HBA1C]]&lt;5.7, "Normal", medical_exam[[#This Row],[HBA1C]]&lt;6.4, "Prediabetes ", TRUE, "Diabetes")</f>
        <v>Normal</v>
      </c>
      <c r="F1075" s="6" t="s">
        <v>2381</v>
      </c>
      <c r="G1075" t="s">
        <v>2379</v>
      </c>
      <c r="H1075" t="s">
        <v>2381</v>
      </c>
      <c r="I1075">
        <v>1</v>
      </c>
      <c r="J1075" t="s">
        <v>2379</v>
      </c>
    </row>
    <row r="1076" spans="1:10" x14ac:dyDescent="0.3">
      <c r="A1076" t="s">
        <v>1295</v>
      </c>
      <c r="B1076">
        <v>25.55</v>
      </c>
      <c r="C1076" t="str" cm="1">
        <f t="array" ref="C1076">_xlfn.IFS(medical_exam[[#This Row],[BMI]]&lt;18.5, "Underweight ", medical_exam[[#This Row],[BMI]]&lt;24.9, "Normal Weight", medical_exam[[#This Row],[BMI]]&lt;29.9, "Overweight ", TRUE, "Obesity")</f>
        <v xml:space="preserve">Overweight </v>
      </c>
      <c r="D1076">
        <v>4.96</v>
      </c>
      <c r="E1076" t="str" cm="1">
        <f t="array" ref="E1076">_xlfn.IFS(medical_exam[[#This Row],[HBA1C]]&lt;5.7, "Normal", medical_exam[[#This Row],[HBA1C]]&lt;6.4, "Prediabetes ", TRUE, "Diabetes")</f>
        <v>Normal</v>
      </c>
      <c r="F1076" s="6" t="s">
        <v>2381</v>
      </c>
      <c r="G1076" t="s">
        <v>2379</v>
      </c>
      <c r="H1076" t="s">
        <v>2379</v>
      </c>
      <c r="I1076">
        <v>1</v>
      </c>
      <c r="J1076" t="s">
        <v>2379</v>
      </c>
    </row>
    <row r="1077" spans="1:10" x14ac:dyDescent="0.3">
      <c r="A1077" t="s">
        <v>1294</v>
      </c>
      <c r="B1077">
        <v>28.77</v>
      </c>
      <c r="C1077" t="str" cm="1">
        <f t="array" ref="C1077">_xlfn.IFS(medical_exam[[#This Row],[BMI]]&lt;18.5, "Underweight ", medical_exam[[#This Row],[BMI]]&lt;24.9, "Normal Weight", medical_exam[[#This Row],[BMI]]&lt;29.9, "Overweight ", TRUE, "Obesity")</f>
        <v xml:space="preserve">Overweight </v>
      </c>
      <c r="D1077">
        <v>4</v>
      </c>
      <c r="E1077" t="str" cm="1">
        <f t="array" ref="E1077">_xlfn.IFS(medical_exam[[#This Row],[HBA1C]]&lt;5.7, "Normal", medical_exam[[#This Row],[HBA1C]]&lt;6.4, "Prediabetes ", TRUE, "Diabetes")</f>
        <v>Normal</v>
      </c>
      <c r="F1077" s="6" t="s">
        <v>2381</v>
      </c>
      <c r="G1077" t="s">
        <v>2379</v>
      </c>
      <c r="H1077" t="s">
        <v>2379</v>
      </c>
      <c r="I1077">
        <v>0</v>
      </c>
      <c r="J1077" t="s">
        <v>2379</v>
      </c>
    </row>
    <row r="1078" spans="1:10" x14ac:dyDescent="0.3">
      <c r="A1078" t="s">
        <v>1293</v>
      </c>
      <c r="B1078">
        <v>23.14</v>
      </c>
      <c r="C1078" t="str" cm="1">
        <f t="array" ref="C1078">_xlfn.IFS(medical_exam[[#This Row],[BMI]]&lt;18.5, "Underweight ", medical_exam[[#This Row],[BMI]]&lt;24.9, "Normal Weight", medical_exam[[#This Row],[BMI]]&lt;29.9, "Overweight ", TRUE, "Obesity")</f>
        <v>Normal Weight</v>
      </c>
      <c r="D1078">
        <v>4.1500000000000004</v>
      </c>
      <c r="E1078" t="str" cm="1">
        <f t="array" ref="E1078">_xlfn.IFS(medical_exam[[#This Row],[HBA1C]]&lt;5.7, "Normal", medical_exam[[#This Row],[HBA1C]]&lt;6.4, "Prediabetes ", TRUE, "Diabetes")</f>
        <v>Normal</v>
      </c>
      <c r="F1078" s="6" t="s">
        <v>2381</v>
      </c>
      <c r="G1078" t="s">
        <v>2379</v>
      </c>
      <c r="H1078" t="s">
        <v>2379</v>
      </c>
      <c r="I1078">
        <v>1</v>
      </c>
      <c r="J1078" t="s">
        <v>2379</v>
      </c>
    </row>
    <row r="1079" spans="1:10" x14ac:dyDescent="0.3">
      <c r="A1079" t="s">
        <v>1292</v>
      </c>
      <c r="B1079">
        <v>39.6</v>
      </c>
      <c r="C1079" t="str" cm="1">
        <f t="array" ref="C1079">_xlfn.IFS(medical_exam[[#This Row],[BMI]]&lt;18.5, "Underweight ", medical_exam[[#This Row],[BMI]]&lt;24.9, "Normal Weight", medical_exam[[#This Row],[BMI]]&lt;29.9, "Overweight ", TRUE, "Obesity")</f>
        <v>Obesity</v>
      </c>
      <c r="D1079">
        <v>11.36</v>
      </c>
      <c r="E1079" t="str" cm="1">
        <f t="array" ref="E1079">_xlfn.IFS(medical_exam[[#This Row],[HBA1C]]&lt;5.7, "Normal", medical_exam[[#This Row],[HBA1C]]&lt;6.4, "Prediabetes ", TRUE, "Diabetes")</f>
        <v>Diabetes</v>
      </c>
      <c r="F1079" s="6" t="s">
        <v>2379</v>
      </c>
      <c r="G1079" t="s">
        <v>2379</v>
      </c>
      <c r="H1079" t="s">
        <v>2379</v>
      </c>
      <c r="I1079">
        <v>0</v>
      </c>
      <c r="J1079" t="s">
        <v>2379</v>
      </c>
    </row>
    <row r="1080" spans="1:10" x14ac:dyDescent="0.3">
      <c r="A1080" t="s">
        <v>1291</v>
      </c>
      <c r="B1080">
        <v>29.2</v>
      </c>
      <c r="C1080" t="str" cm="1">
        <f t="array" ref="C1080">_xlfn.IFS(medical_exam[[#This Row],[BMI]]&lt;18.5, "Underweight ", medical_exam[[#This Row],[BMI]]&lt;24.9, "Normal Weight", medical_exam[[#This Row],[BMI]]&lt;29.9, "Overweight ", TRUE, "Obesity")</f>
        <v xml:space="preserve">Overweight </v>
      </c>
      <c r="D1080">
        <v>7.53</v>
      </c>
      <c r="E1080" t="str" cm="1">
        <f t="array" ref="E1080">_xlfn.IFS(medical_exam[[#This Row],[HBA1C]]&lt;5.7, "Normal", medical_exam[[#This Row],[HBA1C]]&lt;6.4, "Prediabetes ", TRUE, "Diabetes")</f>
        <v>Diabetes</v>
      </c>
      <c r="F1080" s="6" t="s">
        <v>2379</v>
      </c>
      <c r="G1080" t="s">
        <v>2379</v>
      </c>
      <c r="H1080" t="s">
        <v>2379</v>
      </c>
      <c r="I1080">
        <v>0</v>
      </c>
      <c r="J1080" t="s">
        <v>2379</v>
      </c>
    </row>
    <row r="1081" spans="1:10" x14ac:dyDescent="0.3">
      <c r="A1081" t="s">
        <v>1290</v>
      </c>
      <c r="B1081">
        <v>32.774999999999999</v>
      </c>
      <c r="C1081" t="str" cm="1">
        <f t="array" ref="C1081">_xlfn.IFS(medical_exam[[#This Row],[BMI]]&lt;18.5, "Underweight ", medical_exam[[#This Row],[BMI]]&lt;24.9, "Normal Weight", medical_exam[[#This Row],[BMI]]&lt;29.9, "Overweight ", TRUE, "Obesity")</f>
        <v>Obesity</v>
      </c>
      <c r="D1081">
        <v>7.95</v>
      </c>
      <c r="E1081" t="str" cm="1">
        <f t="array" ref="E1081">_xlfn.IFS(medical_exam[[#This Row],[HBA1C]]&lt;5.7, "Normal", medical_exam[[#This Row],[HBA1C]]&lt;6.4, "Prediabetes ", TRUE, "Diabetes")</f>
        <v>Diabetes</v>
      </c>
      <c r="F1081" s="6" t="s">
        <v>2379</v>
      </c>
      <c r="G1081" t="s">
        <v>2379</v>
      </c>
      <c r="H1081" t="s">
        <v>2379</v>
      </c>
      <c r="I1081">
        <v>0</v>
      </c>
      <c r="J1081" t="s">
        <v>2379</v>
      </c>
    </row>
    <row r="1082" spans="1:10" x14ac:dyDescent="0.3">
      <c r="A1082" t="s">
        <v>1289</v>
      </c>
      <c r="B1082">
        <v>24.035</v>
      </c>
      <c r="C1082" t="str" cm="1">
        <f t="array" ref="C1082">_xlfn.IFS(medical_exam[[#This Row],[BMI]]&lt;18.5, "Underweight ", medical_exam[[#This Row],[BMI]]&lt;24.9, "Normal Weight", medical_exam[[#This Row],[BMI]]&lt;29.9, "Overweight ", TRUE, "Obesity")</f>
        <v>Normal Weight</v>
      </c>
      <c r="D1082">
        <v>8.5</v>
      </c>
      <c r="E1082" t="str" cm="1">
        <f t="array" ref="E1082">_xlfn.IFS(medical_exam[[#This Row],[HBA1C]]&lt;5.7, "Normal", medical_exam[[#This Row],[HBA1C]]&lt;6.4, "Prediabetes ", TRUE, "Diabetes")</f>
        <v>Diabetes</v>
      </c>
      <c r="F1082" s="6" t="s">
        <v>2379</v>
      </c>
      <c r="G1082" t="s">
        <v>2379</v>
      </c>
      <c r="H1082" t="s">
        <v>2379</v>
      </c>
      <c r="I1082">
        <v>0</v>
      </c>
      <c r="J1082" t="s">
        <v>2379</v>
      </c>
    </row>
    <row r="1083" spans="1:10" x14ac:dyDescent="0.3">
      <c r="A1083" t="s">
        <v>1288</v>
      </c>
      <c r="B1083">
        <v>30.55</v>
      </c>
      <c r="C1083" t="str" cm="1">
        <f t="array" ref="C1083">_xlfn.IFS(medical_exam[[#This Row],[BMI]]&lt;18.5, "Underweight ", medical_exam[[#This Row],[BMI]]&lt;24.9, "Normal Weight", medical_exam[[#This Row],[BMI]]&lt;29.9, "Overweight ", TRUE, "Obesity")</f>
        <v>Obesity</v>
      </c>
      <c r="D1083">
        <v>5.89</v>
      </c>
      <c r="E1083" t="str" cm="1">
        <f t="array" ref="E1083">_xlfn.IFS(medical_exam[[#This Row],[HBA1C]]&lt;5.7, "Normal", medical_exam[[#This Row],[HBA1C]]&lt;6.4, "Prediabetes ", TRUE, "Diabetes")</f>
        <v xml:space="preserve">Prediabetes </v>
      </c>
      <c r="F1083" s="6" t="s">
        <v>2379</v>
      </c>
      <c r="G1083" t="s">
        <v>2379</v>
      </c>
      <c r="H1083" t="s">
        <v>2381</v>
      </c>
      <c r="I1083">
        <v>1</v>
      </c>
      <c r="J1083" t="s">
        <v>2379</v>
      </c>
    </row>
    <row r="1084" spans="1:10" x14ac:dyDescent="0.3">
      <c r="A1084" t="s">
        <v>1287</v>
      </c>
      <c r="B1084">
        <v>28.81</v>
      </c>
      <c r="C1084" t="str" cm="1">
        <f t="array" ref="C1084">_xlfn.IFS(medical_exam[[#This Row],[BMI]]&lt;18.5, "Underweight ", medical_exam[[#This Row],[BMI]]&lt;24.9, "Normal Weight", medical_exam[[#This Row],[BMI]]&lt;29.9, "Overweight ", TRUE, "Obesity")</f>
        <v xml:space="preserve">Overweight </v>
      </c>
      <c r="D1084">
        <v>8.76</v>
      </c>
      <c r="E1084" t="str" cm="1">
        <f t="array" ref="E1084">_xlfn.IFS(medical_exam[[#This Row],[HBA1C]]&lt;5.7, "Normal", medical_exam[[#This Row],[HBA1C]]&lt;6.4, "Prediabetes ", TRUE, "Diabetes")</f>
        <v>Diabetes</v>
      </c>
      <c r="F1084" s="6" t="s">
        <v>2379</v>
      </c>
      <c r="G1084" t="s">
        <v>2379</v>
      </c>
      <c r="H1084" t="s">
        <v>2379</v>
      </c>
      <c r="I1084">
        <v>2</v>
      </c>
      <c r="J1084" t="s">
        <v>2379</v>
      </c>
    </row>
    <row r="1085" spans="1:10" x14ac:dyDescent="0.3">
      <c r="A1085" t="s">
        <v>1286</v>
      </c>
      <c r="B1085">
        <v>31.66</v>
      </c>
      <c r="C1085" t="str" cm="1">
        <f t="array" ref="C1085">_xlfn.IFS(medical_exam[[#This Row],[BMI]]&lt;18.5, "Underweight ", medical_exam[[#This Row],[BMI]]&lt;24.9, "Normal Weight", medical_exam[[#This Row],[BMI]]&lt;29.9, "Overweight ", TRUE, "Obesity")</f>
        <v>Obesity</v>
      </c>
      <c r="D1085">
        <v>4.1100000000000003</v>
      </c>
      <c r="E1085" t="str" cm="1">
        <f t="array" ref="E1085">_xlfn.IFS(medical_exam[[#This Row],[HBA1C]]&lt;5.7, "Normal", medical_exam[[#This Row],[HBA1C]]&lt;6.4, "Prediabetes ", TRUE, "Diabetes")</f>
        <v>Normal</v>
      </c>
      <c r="F1085" s="6" t="s">
        <v>2379</v>
      </c>
      <c r="G1085" t="s">
        <v>2379</v>
      </c>
      <c r="H1085" t="s">
        <v>2379</v>
      </c>
      <c r="I1085">
        <v>0</v>
      </c>
      <c r="J1085" t="s">
        <v>2379</v>
      </c>
    </row>
    <row r="1086" spans="1:10" x14ac:dyDescent="0.3">
      <c r="A1086" t="s">
        <v>1285</v>
      </c>
      <c r="B1086">
        <v>28.215</v>
      </c>
      <c r="C1086" t="str" cm="1">
        <f t="array" ref="C1086">_xlfn.IFS(medical_exam[[#This Row],[BMI]]&lt;18.5, "Underweight ", medical_exam[[#This Row],[BMI]]&lt;24.9, "Normal Weight", medical_exam[[#This Row],[BMI]]&lt;29.9, "Overweight ", TRUE, "Obesity")</f>
        <v xml:space="preserve">Overweight </v>
      </c>
      <c r="D1086">
        <v>7.56</v>
      </c>
      <c r="E1086" t="str" cm="1">
        <f t="array" ref="E1086">_xlfn.IFS(medical_exam[[#This Row],[HBA1C]]&lt;5.7, "Normal", medical_exam[[#This Row],[HBA1C]]&lt;6.4, "Prediabetes ", TRUE, "Diabetes")</f>
        <v>Diabetes</v>
      </c>
      <c r="F1086" s="6" t="s">
        <v>2381</v>
      </c>
      <c r="G1086" t="s">
        <v>2379</v>
      </c>
      <c r="H1086" t="s">
        <v>2379</v>
      </c>
      <c r="I1086">
        <v>1</v>
      </c>
      <c r="J1086" t="s">
        <v>2379</v>
      </c>
    </row>
    <row r="1087" spans="1:10" x14ac:dyDescent="0.3">
      <c r="A1087" t="s">
        <v>1284</v>
      </c>
      <c r="B1087">
        <v>26.12</v>
      </c>
      <c r="C1087" t="str" cm="1">
        <f t="array" ref="C1087">_xlfn.IFS(medical_exam[[#This Row],[BMI]]&lt;18.5, "Underweight ", medical_exam[[#This Row],[BMI]]&lt;24.9, "Normal Weight", medical_exam[[#This Row],[BMI]]&lt;29.9, "Overweight ", TRUE, "Obesity")</f>
        <v xml:space="preserve">Overweight </v>
      </c>
      <c r="D1087">
        <v>4.17</v>
      </c>
      <c r="E1087" t="str" cm="1">
        <f t="array" ref="E1087">_xlfn.IFS(medical_exam[[#This Row],[HBA1C]]&lt;5.7, "Normal", medical_exam[[#This Row],[HBA1C]]&lt;6.4, "Prediabetes ", TRUE, "Diabetes")</f>
        <v>Normal</v>
      </c>
      <c r="F1087" s="6" t="s">
        <v>2381</v>
      </c>
      <c r="G1087" t="s">
        <v>2379</v>
      </c>
      <c r="H1087" t="s">
        <v>2381</v>
      </c>
      <c r="I1087">
        <v>1</v>
      </c>
      <c r="J1087" t="s">
        <v>2379</v>
      </c>
    </row>
    <row r="1088" spans="1:10" x14ac:dyDescent="0.3">
      <c r="A1088" t="s">
        <v>1283</v>
      </c>
      <c r="B1088">
        <v>36.630000000000003</v>
      </c>
      <c r="C1088" t="str" cm="1">
        <f t="array" ref="C1088">_xlfn.IFS(medical_exam[[#This Row],[BMI]]&lt;18.5, "Underweight ", medical_exam[[#This Row],[BMI]]&lt;24.9, "Normal Weight", medical_exam[[#This Row],[BMI]]&lt;29.9, "Overweight ", TRUE, "Obesity")</f>
        <v>Obesity</v>
      </c>
      <c r="D1088">
        <v>11.42</v>
      </c>
      <c r="E1088" t="str" cm="1">
        <f t="array" ref="E1088">_xlfn.IFS(medical_exam[[#This Row],[HBA1C]]&lt;5.7, "Normal", medical_exam[[#This Row],[HBA1C]]&lt;6.4, "Prediabetes ", TRUE, "Diabetes")</f>
        <v>Diabetes</v>
      </c>
      <c r="F1088" s="6" t="s">
        <v>2379</v>
      </c>
      <c r="G1088" t="s">
        <v>2379</v>
      </c>
      <c r="H1088" t="s">
        <v>2379</v>
      </c>
      <c r="I1088">
        <v>2</v>
      </c>
      <c r="J1088" t="s">
        <v>2379</v>
      </c>
    </row>
    <row r="1089" spans="1:10" x14ac:dyDescent="0.3">
      <c r="A1089" t="s">
        <v>1282</v>
      </c>
      <c r="B1089">
        <v>33.344999999999999</v>
      </c>
      <c r="C1089" t="str" cm="1">
        <f t="array" ref="C1089">_xlfn.IFS(medical_exam[[#This Row],[BMI]]&lt;18.5, "Underweight ", medical_exam[[#This Row],[BMI]]&lt;24.9, "Normal Weight", medical_exam[[#This Row],[BMI]]&lt;29.9, "Overweight ", TRUE, "Obesity")</f>
        <v>Obesity</v>
      </c>
      <c r="D1089">
        <v>7.33</v>
      </c>
      <c r="E1089" t="str" cm="1">
        <f t="array" ref="E1089">_xlfn.IFS(medical_exam[[#This Row],[HBA1C]]&lt;5.7, "Normal", medical_exam[[#This Row],[HBA1C]]&lt;6.4, "Prediabetes ", TRUE, "Diabetes")</f>
        <v>Diabetes</v>
      </c>
      <c r="F1089" s="6" t="s">
        <v>2379</v>
      </c>
      <c r="G1089" t="s">
        <v>2379</v>
      </c>
      <c r="H1089" t="s">
        <v>2379</v>
      </c>
      <c r="I1089">
        <v>2</v>
      </c>
      <c r="J1089" t="s">
        <v>2379</v>
      </c>
    </row>
    <row r="1090" spans="1:10" x14ac:dyDescent="0.3">
      <c r="A1090" t="s">
        <v>1281</v>
      </c>
      <c r="B1090">
        <v>27.11</v>
      </c>
      <c r="C1090" t="str" cm="1">
        <f t="array" ref="C1090">_xlfn.IFS(medical_exam[[#This Row],[BMI]]&lt;18.5, "Underweight ", medical_exam[[#This Row],[BMI]]&lt;24.9, "Normal Weight", medical_exam[[#This Row],[BMI]]&lt;29.9, "Overweight ", TRUE, "Obesity")</f>
        <v xml:space="preserve">Overweight </v>
      </c>
      <c r="D1090">
        <v>6.7</v>
      </c>
      <c r="E1090" t="str" cm="1">
        <f t="array" ref="E1090">_xlfn.IFS(medical_exam[[#This Row],[HBA1C]]&lt;5.7, "Normal", medical_exam[[#This Row],[HBA1C]]&lt;6.4, "Prediabetes ", TRUE, "Diabetes")</f>
        <v>Diabetes</v>
      </c>
      <c r="F1090" s="6" t="s">
        <v>2379</v>
      </c>
      <c r="G1090" t="s">
        <v>2379</v>
      </c>
      <c r="H1090" t="s">
        <v>2379</v>
      </c>
      <c r="I1090">
        <v>0</v>
      </c>
      <c r="J1090" t="s">
        <v>2379</v>
      </c>
    </row>
    <row r="1091" spans="1:10" x14ac:dyDescent="0.3">
      <c r="A1091" t="s">
        <v>1280</v>
      </c>
      <c r="B1091">
        <v>26.6</v>
      </c>
      <c r="C1091" t="str" cm="1">
        <f t="array" ref="C1091">_xlfn.IFS(medical_exam[[#This Row],[BMI]]&lt;18.5, "Underweight ", medical_exam[[#This Row],[BMI]]&lt;24.9, "Normal Weight", medical_exam[[#This Row],[BMI]]&lt;29.9, "Overweight ", TRUE, "Obesity")</f>
        <v xml:space="preserve">Overweight </v>
      </c>
      <c r="D1091">
        <v>5.27</v>
      </c>
      <c r="E1091" t="str" cm="1">
        <f t="array" ref="E1091">_xlfn.IFS(medical_exam[[#This Row],[HBA1C]]&lt;5.7, "Normal", medical_exam[[#This Row],[HBA1C]]&lt;6.4, "Prediabetes ", TRUE, "Diabetes")</f>
        <v>Normal</v>
      </c>
      <c r="F1091" s="6" t="s">
        <v>2381</v>
      </c>
      <c r="G1091" t="s">
        <v>2379</v>
      </c>
      <c r="H1091" t="s">
        <v>2381</v>
      </c>
      <c r="I1091">
        <v>1</v>
      </c>
      <c r="J1091" t="s">
        <v>2379</v>
      </c>
    </row>
    <row r="1092" spans="1:10" x14ac:dyDescent="0.3">
      <c r="A1092" t="s">
        <v>1279</v>
      </c>
      <c r="B1092">
        <v>30.41</v>
      </c>
      <c r="C1092" t="str" cm="1">
        <f t="array" ref="C1092">_xlfn.IFS(medical_exam[[#This Row],[BMI]]&lt;18.5, "Underweight ", medical_exam[[#This Row],[BMI]]&lt;24.9, "Normal Weight", medical_exam[[#This Row],[BMI]]&lt;29.9, "Overweight ", TRUE, "Obesity")</f>
        <v>Obesity</v>
      </c>
      <c r="D1092">
        <v>7.72</v>
      </c>
      <c r="E1092" t="str" cm="1">
        <f t="array" ref="E1092">_xlfn.IFS(medical_exam[[#This Row],[HBA1C]]&lt;5.7, "Normal", medical_exam[[#This Row],[HBA1C]]&lt;6.4, "Prediabetes ", TRUE, "Diabetes")</f>
        <v>Diabetes</v>
      </c>
      <c r="F1092" s="6" t="s">
        <v>2379</v>
      </c>
      <c r="G1092" t="s">
        <v>2379</v>
      </c>
      <c r="H1092" t="s">
        <v>2379</v>
      </c>
      <c r="I1092">
        <v>0</v>
      </c>
      <c r="J1092" t="s">
        <v>2379</v>
      </c>
    </row>
    <row r="1093" spans="1:10" x14ac:dyDescent="0.3">
      <c r="A1093" t="s">
        <v>1278</v>
      </c>
      <c r="B1093">
        <v>28.98</v>
      </c>
      <c r="C1093" t="str" cm="1">
        <f t="array" ref="C1093">_xlfn.IFS(medical_exam[[#This Row],[BMI]]&lt;18.5, "Underweight ", medical_exam[[#This Row],[BMI]]&lt;24.9, "Normal Weight", medical_exam[[#This Row],[BMI]]&lt;29.9, "Overweight ", TRUE, "Obesity")</f>
        <v xml:space="preserve">Overweight </v>
      </c>
      <c r="D1093">
        <v>8.68</v>
      </c>
      <c r="E1093" t="str" cm="1">
        <f t="array" ref="E1093">_xlfn.IFS(medical_exam[[#This Row],[HBA1C]]&lt;5.7, "Normal", medical_exam[[#This Row],[HBA1C]]&lt;6.4, "Prediabetes ", TRUE, "Diabetes")</f>
        <v>Diabetes</v>
      </c>
      <c r="F1093" s="6" t="s">
        <v>2379</v>
      </c>
      <c r="G1093" t="s">
        <v>2379</v>
      </c>
      <c r="H1093" t="s">
        <v>2379</v>
      </c>
      <c r="I1093">
        <v>2</v>
      </c>
      <c r="J1093" t="s">
        <v>2379</v>
      </c>
    </row>
    <row r="1094" spans="1:10" x14ac:dyDescent="0.3">
      <c r="A1094" t="s">
        <v>1277</v>
      </c>
      <c r="B1094">
        <v>31.24</v>
      </c>
      <c r="C1094" t="str" cm="1">
        <f t="array" ref="C1094">_xlfn.IFS(medical_exam[[#This Row],[BMI]]&lt;18.5, "Underweight ", medical_exam[[#This Row],[BMI]]&lt;24.9, "Normal Weight", medical_exam[[#This Row],[BMI]]&lt;29.9, "Overweight ", TRUE, "Obesity")</f>
        <v>Obesity</v>
      </c>
      <c r="D1094">
        <v>9.8000000000000007</v>
      </c>
      <c r="E1094" t="str" cm="1">
        <f t="array" ref="E1094">_xlfn.IFS(medical_exam[[#This Row],[HBA1C]]&lt;5.7, "Normal", medical_exam[[#This Row],[HBA1C]]&lt;6.4, "Prediabetes ", TRUE, "Diabetes")</f>
        <v>Diabetes</v>
      </c>
      <c r="F1094" s="6" t="s">
        <v>2379</v>
      </c>
      <c r="G1094" t="s">
        <v>2379</v>
      </c>
      <c r="H1094" t="s">
        <v>2379</v>
      </c>
      <c r="I1094">
        <v>0</v>
      </c>
      <c r="J1094" t="s">
        <v>2379</v>
      </c>
    </row>
    <row r="1095" spans="1:10" x14ac:dyDescent="0.3">
      <c r="A1095" t="s">
        <v>1276</v>
      </c>
      <c r="B1095">
        <v>31.54</v>
      </c>
      <c r="C1095" t="str" cm="1">
        <f t="array" ref="C1095">_xlfn.IFS(medical_exam[[#This Row],[BMI]]&lt;18.5, "Underweight ", medical_exam[[#This Row],[BMI]]&lt;24.9, "Normal Weight", medical_exam[[#This Row],[BMI]]&lt;29.9, "Overweight ", TRUE, "Obesity")</f>
        <v>Obesity</v>
      </c>
      <c r="D1095">
        <v>4.4400000000000004</v>
      </c>
      <c r="E1095" t="str" cm="1">
        <f t="array" ref="E1095">_xlfn.IFS(medical_exam[[#This Row],[HBA1C]]&lt;5.7, "Normal", medical_exam[[#This Row],[HBA1C]]&lt;6.4, "Prediabetes ", TRUE, "Diabetes")</f>
        <v>Normal</v>
      </c>
      <c r="F1095" s="6" t="s">
        <v>2379</v>
      </c>
      <c r="G1095" t="s">
        <v>2379</v>
      </c>
      <c r="H1095" t="s">
        <v>2379</v>
      </c>
      <c r="I1095">
        <v>0</v>
      </c>
      <c r="J1095" t="s">
        <v>2379</v>
      </c>
    </row>
    <row r="1096" spans="1:10" x14ac:dyDescent="0.3">
      <c r="A1096" t="s">
        <v>1275</v>
      </c>
      <c r="B1096">
        <v>38.6</v>
      </c>
      <c r="C1096" t="str" cm="1">
        <f t="array" ref="C1096">_xlfn.IFS(medical_exam[[#This Row],[BMI]]&lt;18.5, "Underweight ", medical_exam[[#This Row],[BMI]]&lt;24.9, "Normal Weight", medical_exam[[#This Row],[BMI]]&lt;29.9, "Overweight ", TRUE, "Obesity")</f>
        <v>Obesity</v>
      </c>
      <c r="D1096">
        <v>7.19</v>
      </c>
      <c r="E1096" t="str" cm="1">
        <f t="array" ref="E1096">_xlfn.IFS(medical_exam[[#This Row],[HBA1C]]&lt;5.7, "Normal", medical_exam[[#This Row],[HBA1C]]&lt;6.4, "Prediabetes ", TRUE, "Diabetes")</f>
        <v>Diabetes</v>
      </c>
      <c r="F1096" s="6" t="s">
        <v>2381</v>
      </c>
      <c r="G1096" t="s">
        <v>2379</v>
      </c>
      <c r="H1096" t="s">
        <v>2379</v>
      </c>
      <c r="I1096">
        <v>2</v>
      </c>
      <c r="J1096" t="s">
        <v>2379</v>
      </c>
    </row>
    <row r="1097" spans="1:10" x14ac:dyDescent="0.3">
      <c r="A1097" t="s">
        <v>1274</v>
      </c>
      <c r="B1097">
        <v>37.950000000000003</v>
      </c>
      <c r="C1097" t="str" cm="1">
        <f t="array" ref="C1097">_xlfn.IFS(medical_exam[[#This Row],[BMI]]&lt;18.5, "Underweight ", medical_exam[[#This Row],[BMI]]&lt;24.9, "Normal Weight", medical_exam[[#This Row],[BMI]]&lt;29.9, "Overweight ", TRUE, "Obesity")</f>
        <v>Obesity</v>
      </c>
      <c r="D1097">
        <v>6.06</v>
      </c>
      <c r="E1097" t="str" cm="1">
        <f t="array" ref="E1097">_xlfn.IFS(medical_exam[[#This Row],[HBA1C]]&lt;5.7, "Normal", medical_exam[[#This Row],[HBA1C]]&lt;6.4, "Prediabetes ", TRUE, "Diabetes")</f>
        <v xml:space="preserve">Prediabetes </v>
      </c>
      <c r="F1097" s="6" t="s">
        <v>2379</v>
      </c>
      <c r="G1097" t="s">
        <v>2379</v>
      </c>
      <c r="H1097" t="s">
        <v>2379</v>
      </c>
      <c r="I1097">
        <v>0</v>
      </c>
      <c r="J1097" t="s">
        <v>2379</v>
      </c>
    </row>
    <row r="1098" spans="1:10" x14ac:dyDescent="0.3">
      <c r="A1098" t="s">
        <v>1273</v>
      </c>
      <c r="B1098">
        <v>38.97</v>
      </c>
      <c r="C1098" t="str" cm="1">
        <f t="array" ref="C1098">_xlfn.IFS(medical_exam[[#This Row],[BMI]]&lt;18.5, "Underweight ", medical_exam[[#This Row],[BMI]]&lt;24.9, "Normal Weight", medical_exam[[#This Row],[BMI]]&lt;29.9, "Overweight ", TRUE, "Obesity")</f>
        <v>Obesity</v>
      </c>
      <c r="D1098">
        <v>5.12</v>
      </c>
      <c r="E1098" t="str" cm="1">
        <f t="array" ref="E1098">_xlfn.IFS(medical_exam[[#This Row],[HBA1C]]&lt;5.7, "Normal", medical_exam[[#This Row],[HBA1C]]&lt;6.4, "Prediabetes ", TRUE, "Diabetes")</f>
        <v>Normal</v>
      </c>
      <c r="F1098" s="6" t="s">
        <v>2379</v>
      </c>
      <c r="G1098" t="s">
        <v>2379</v>
      </c>
      <c r="H1098" t="s">
        <v>2379</v>
      </c>
      <c r="I1098">
        <v>0</v>
      </c>
      <c r="J1098" t="s">
        <v>2379</v>
      </c>
    </row>
    <row r="1099" spans="1:10" x14ac:dyDescent="0.3">
      <c r="A1099" t="s">
        <v>1272</v>
      </c>
      <c r="B1099">
        <v>21.2</v>
      </c>
      <c r="C1099" t="str" cm="1">
        <f t="array" ref="C1099">_xlfn.IFS(medical_exam[[#This Row],[BMI]]&lt;18.5, "Underweight ", medical_exam[[#This Row],[BMI]]&lt;24.9, "Normal Weight", medical_exam[[#This Row],[BMI]]&lt;29.9, "Overweight ", TRUE, "Obesity")</f>
        <v>Normal Weight</v>
      </c>
      <c r="D1099">
        <v>10.72</v>
      </c>
      <c r="E1099" t="str" cm="1">
        <f t="array" ref="E1099">_xlfn.IFS(medical_exam[[#This Row],[HBA1C]]&lt;5.7, "Normal", medical_exam[[#This Row],[HBA1C]]&lt;6.4, "Prediabetes ", TRUE, "Diabetes")</f>
        <v>Diabetes</v>
      </c>
      <c r="F1099" s="6" t="s">
        <v>2379</v>
      </c>
      <c r="G1099" t="s">
        <v>2379</v>
      </c>
      <c r="H1099" t="s">
        <v>2379</v>
      </c>
      <c r="I1099">
        <v>0</v>
      </c>
      <c r="J1099" t="s">
        <v>2379</v>
      </c>
    </row>
    <row r="1100" spans="1:10" x14ac:dyDescent="0.3">
      <c r="A1100" t="s">
        <v>1271</v>
      </c>
      <c r="B1100">
        <v>23.96</v>
      </c>
      <c r="C1100" t="str" cm="1">
        <f t="array" ref="C1100">_xlfn.IFS(medical_exam[[#This Row],[BMI]]&lt;18.5, "Underweight ", medical_exam[[#This Row],[BMI]]&lt;24.9, "Normal Weight", medical_exam[[#This Row],[BMI]]&lt;29.9, "Overweight ", TRUE, "Obesity")</f>
        <v>Normal Weight</v>
      </c>
      <c r="D1100">
        <v>9.58</v>
      </c>
      <c r="E1100" t="str" cm="1">
        <f t="array" ref="E1100">_xlfn.IFS(medical_exam[[#This Row],[HBA1C]]&lt;5.7, "Normal", medical_exam[[#This Row],[HBA1C]]&lt;6.4, "Prediabetes ", TRUE, "Diabetes")</f>
        <v>Diabetes</v>
      </c>
      <c r="F1100" s="6" t="s">
        <v>2381</v>
      </c>
      <c r="G1100" t="s">
        <v>2379</v>
      </c>
      <c r="H1100" t="s">
        <v>2381</v>
      </c>
      <c r="I1100">
        <v>1</v>
      </c>
      <c r="J1100" t="s">
        <v>2379</v>
      </c>
    </row>
    <row r="1101" spans="1:10" x14ac:dyDescent="0.3">
      <c r="A1101" t="s">
        <v>1270</v>
      </c>
      <c r="B1101">
        <v>35.93</v>
      </c>
      <c r="C1101" t="str" cm="1">
        <f t="array" ref="C1101">_xlfn.IFS(medical_exam[[#This Row],[BMI]]&lt;18.5, "Underweight ", medical_exam[[#This Row],[BMI]]&lt;24.9, "Normal Weight", medical_exam[[#This Row],[BMI]]&lt;29.9, "Overweight ", TRUE, "Obesity")</f>
        <v>Obesity</v>
      </c>
      <c r="D1101">
        <v>6.4</v>
      </c>
      <c r="E1101" t="str" cm="1">
        <f t="array" ref="E1101">_xlfn.IFS(medical_exam[[#This Row],[HBA1C]]&lt;5.7, "Normal", medical_exam[[#This Row],[HBA1C]]&lt;6.4, "Prediabetes ", TRUE, "Diabetes")</f>
        <v>Diabetes</v>
      </c>
      <c r="F1101" s="6" t="s">
        <v>2381</v>
      </c>
      <c r="G1101" t="s">
        <v>2379</v>
      </c>
      <c r="H1101" t="s">
        <v>2379</v>
      </c>
      <c r="I1101">
        <v>1</v>
      </c>
      <c r="J1101" t="s">
        <v>2379</v>
      </c>
    </row>
    <row r="1102" spans="1:10" x14ac:dyDescent="0.3">
      <c r="A1102" t="s">
        <v>1269</v>
      </c>
      <c r="B1102">
        <v>26.11</v>
      </c>
      <c r="C1102" t="str" cm="1">
        <f t="array" ref="C1102">_xlfn.IFS(medical_exam[[#This Row],[BMI]]&lt;18.5, "Underweight ", medical_exam[[#This Row],[BMI]]&lt;24.9, "Normal Weight", medical_exam[[#This Row],[BMI]]&lt;29.9, "Overweight ", TRUE, "Obesity")</f>
        <v xml:space="preserve">Overweight </v>
      </c>
      <c r="D1102">
        <v>6.8</v>
      </c>
      <c r="E1102" t="str" cm="1">
        <f t="array" ref="E1102">_xlfn.IFS(medical_exam[[#This Row],[HBA1C]]&lt;5.7, "Normal", medical_exam[[#This Row],[HBA1C]]&lt;6.4, "Prediabetes ", TRUE, "Diabetes")</f>
        <v>Diabetes</v>
      </c>
      <c r="F1102" s="6" t="s">
        <v>2381</v>
      </c>
      <c r="G1102" t="s">
        <v>2379</v>
      </c>
      <c r="H1102" t="s">
        <v>2379</v>
      </c>
      <c r="I1102">
        <v>2</v>
      </c>
      <c r="J1102" t="s">
        <v>2379</v>
      </c>
    </row>
    <row r="1103" spans="1:10" x14ac:dyDescent="0.3">
      <c r="A1103" t="s">
        <v>1268</v>
      </c>
      <c r="B1103">
        <v>32.299999999999997</v>
      </c>
      <c r="C1103" t="str" cm="1">
        <f t="array" ref="C1103">_xlfn.IFS(medical_exam[[#This Row],[BMI]]&lt;18.5, "Underweight ", medical_exam[[#This Row],[BMI]]&lt;24.9, "Normal Weight", medical_exam[[#This Row],[BMI]]&lt;29.9, "Overweight ", TRUE, "Obesity")</f>
        <v>Obesity</v>
      </c>
      <c r="D1103">
        <v>9.48</v>
      </c>
      <c r="E1103" t="str" cm="1">
        <f t="array" ref="E1103">_xlfn.IFS(medical_exam[[#This Row],[HBA1C]]&lt;5.7, "Normal", medical_exam[[#This Row],[HBA1C]]&lt;6.4, "Prediabetes ", TRUE, "Diabetes")</f>
        <v>Diabetes</v>
      </c>
      <c r="F1103" s="6" t="s">
        <v>2379</v>
      </c>
      <c r="G1103" t="s">
        <v>2379</v>
      </c>
      <c r="H1103" t="s">
        <v>2379</v>
      </c>
      <c r="I1103">
        <v>2</v>
      </c>
      <c r="J1103" t="s">
        <v>2379</v>
      </c>
    </row>
    <row r="1104" spans="1:10" x14ac:dyDescent="0.3">
      <c r="A1104" t="s">
        <v>1267</v>
      </c>
      <c r="B1104">
        <v>28.69</v>
      </c>
      <c r="C1104" t="str" cm="1">
        <f t="array" ref="C1104">_xlfn.IFS(medical_exam[[#This Row],[BMI]]&lt;18.5, "Underweight ", medical_exam[[#This Row],[BMI]]&lt;24.9, "Normal Weight", medical_exam[[#This Row],[BMI]]&lt;29.9, "Overweight ", TRUE, "Obesity")</f>
        <v xml:space="preserve">Overweight </v>
      </c>
      <c r="D1104">
        <v>7.45</v>
      </c>
      <c r="E1104" t="str" cm="1">
        <f t="array" ref="E1104">_xlfn.IFS(medical_exam[[#This Row],[HBA1C]]&lt;5.7, "Normal", medical_exam[[#This Row],[HBA1C]]&lt;6.4, "Prediabetes ", TRUE, "Diabetes")</f>
        <v>Diabetes</v>
      </c>
      <c r="F1104" s="6" t="s">
        <v>2379</v>
      </c>
      <c r="G1104" t="s">
        <v>2379</v>
      </c>
      <c r="H1104" t="s">
        <v>2379</v>
      </c>
      <c r="I1104">
        <v>2</v>
      </c>
      <c r="J1104" t="s">
        <v>2379</v>
      </c>
    </row>
    <row r="1105" spans="1:10" x14ac:dyDescent="0.3">
      <c r="A1105" t="s">
        <v>1266</v>
      </c>
      <c r="B1105">
        <v>31.28</v>
      </c>
      <c r="C1105" t="str" cm="1">
        <f t="array" ref="C1105">_xlfn.IFS(medical_exam[[#This Row],[BMI]]&lt;18.5, "Underweight ", medical_exam[[#This Row],[BMI]]&lt;24.9, "Normal Weight", medical_exam[[#This Row],[BMI]]&lt;29.9, "Overweight ", TRUE, "Obesity")</f>
        <v>Obesity</v>
      </c>
      <c r="D1105">
        <v>6.94</v>
      </c>
      <c r="E1105" t="str" cm="1">
        <f t="array" ref="E1105">_xlfn.IFS(medical_exam[[#This Row],[HBA1C]]&lt;5.7, "Normal", medical_exam[[#This Row],[HBA1C]]&lt;6.4, "Prediabetes ", TRUE, "Diabetes")</f>
        <v>Diabetes</v>
      </c>
      <c r="F1105" s="6" t="s">
        <v>2381</v>
      </c>
      <c r="G1105" t="s">
        <v>2379</v>
      </c>
      <c r="H1105" t="s">
        <v>2379</v>
      </c>
      <c r="I1105">
        <v>1</v>
      </c>
      <c r="J1105" t="s">
        <v>2379</v>
      </c>
    </row>
    <row r="1106" spans="1:10" x14ac:dyDescent="0.3">
      <c r="A1106" t="s">
        <v>1265</v>
      </c>
      <c r="B1106">
        <v>30.21</v>
      </c>
      <c r="C1106" t="str" cm="1">
        <f t="array" ref="C1106">_xlfn.IFS(medical_exam[[#This Row],[BMI]]&lt;18.5, "Underweight ", medical_exam[[#This Row],[BMI]]&lt;24.9, "Normal Weight", medical_exam[[#This Row],[BMI]]&lt;29.9, "Overweight ", TRUE, "Obesity")</f>
        <v>Obesity</v>
      </c>
      <c r="D1106">
        <v>7.83</v>
      </c>
      <c r="E1106" t="str" cm="1">
        <f t="array" ref="E1106">_xlfn.IFS(medical_exam[[#This Row],[HBA1C]]&lt;5.7, "Normal", medical_exam[[#This Row],[HBA1C]]&lt;6.4, "Prediabetes ", TRUE, "Diabetes")</f>
        <v>Diabetes</v>
      </c>
      <c r="F1106" s="6" t="s">
        <v>2379</v>
      </c>
      <c r="G1106" t="s">
        <v>2379</v>
      </c>
      <c r="H1106" t="s">
        <v>2379</v>
      </c>
      <c r="I1106">
        <v>0</v>
      </c>
      <c r="J1106" t="s">
        <v>2379</v>
      </c>
    </row>
    <row r="1107" spans="1:10" x14ac:dyDescent="0.3">
      <c r="A1107" t="s">
        <v>1264</v>
      </c>
      <c r="B1107">
        <v>38.28</v>
      </c>
      <c r="C1107" t="str" cm="1">
        <f t="array" ref="C1107">_xlfn.IFS(medical_exam[[#This Row],[BMI]]&lt;18.5, "Underweight ", medical_exam[[#This Row],[BMI]]&lt;24.9, "Normal Weight", medical_exam[[#This Row],[BMI]]&lt;29.9, "Overweight ", TRUE, "Obesity")</f>
        <v>Obesity</v>
      </c>
      <c r="D1107">
        <v>10.17</v>
      </c>
      <c r="E1107" t="str" cm="1">
        <f t="array" ref="E1107">_xlfn.IFS(medical_exam[[#This Row],[HBA1C]]&lt;5.7, "Normal", medical_exam[[#This Row],[HBA1C]]&lt;6.4, "Prediabetes ", TRUE, "Diabetes")</f>
        <v>Diabetes</v>
      </c>
      <c r="F1107" s="6" t="s">
        <v>2381</v>
      </c>
      <c r="G1107" t="s">
        <v>2379</v>
      </c>
      <c r="H1107" t="s">
        <v>2379</v>
      </c>
      <c r="I1107">
        <v>0</v>
      </c>
      <c r="J1107" t="s">
        <v>2379</v>
      </c>
    </row>
    <row r="1108" spans="1:10" x14ac:dyDescent="0.3">
      <c r="A1108" t="s">
        <v>1263</v>
      </c>
      <c r="B1108">
        <v>29.9</v>
      </c>
      <c r="C1108" t="str" cm="1">
        <f t="array" ref="C1108">_xlfn.IFS(medical_exam[[#This Row],[BMI]]&lt;18.5, "Underweight ", medical_exam[[#This Row],[BMI]]&lt;24.9, "Normal Weight", medical_exam[[#This Row],[BMI]]&lt;29.9, "Overweight ", TRUE, "Obesity")</f>
        <v>Obesity</v>
      </c>
      <c r="D1108">
        <v>8.9600000000000009</v>
      </c>
      <c r="E1108" t="str" cm="1">
        <f t="array" ref="E1108">_xlfn.IFS(medical_exam[[#This Row],[HBA1C]]&lt;5.7, "Normal", medical_exam[[#This Row],[HBA1C]]&lt;6.4, "Prediabetes ", TRUE, "Diabetes")</f>
        <v>Diabetes</v>
      </c>
      <c r="F1108" s="6" t="s">
        <v>2381</v>
      </c>
      <c r="G1108" t="s">
        <v>2379</v>
      </c>
      <c r="H1108" t="s">
        <v>2379</v>
      </c>
      <c r="I1108">
        <v>0</v>
      </c>
      <c r="J1108" t="s">
        <v>2379</v>
      </c>
    </row>
    <row r="1109" spans="1:10" x14ac:dyDescent="0.3">
      <c r="A1109" t="s">
        <v>1262</v>
      </c>
      <c r="B1109">
        <v>23.18</v>
      </c>
      <c r="C1109" t="str" cm="1">
        <f t="array" ref="C1109">_xlfn.IFS(medical_exam[[#This Row],[BMI]]&lt;18.5, "Underweight ", medical_exam[[#This Row],[BMI]]&lt;24.9, "Normal Weight", medical_exam[[#This Row],[BMI]]&lt;29.9, "Overweight ", TRUE, "Obesity")</f>
        <v>Normal Weight</v>
      </c>
      <c r="D1109">
        <v>6.96</v>
      </c>
      <c r="E1109" t="str" cm="1">
        <f t="array" ref="E1109">_xlfn.IFS(medical_exam[[#This Row],[HBA1C]]&lt;5.7, "Normal", medical_exam[[#This Row],[HBA1C]]&lt;6.4, "Prediabetes ", TRUE, "Diabetes")</f>
        <v>Diabetes</v>
      </c>
      <c r="F1109" s="6" t="s">
        <v>2381</v>
      </c>
      <c r="G1109" t="s">
        <v>2379</v>
      </c>
      <c r="H1109" t="s">
        <v>2379</v>
      </c>
      <c r="I1109">
        <v>2</v>
      </c>
      <c r="J1109" t="s">
        <v>2379</v>
      </c>
    </row>
    <row r="1110" spans="1:10" x14ac:dyDescent="0.3">
      <c r="A1110" t="s">
        <v>1261</v>
      </c>
      <c r="B1110">
        <v>33.020000000000003</v>
      </c>
      <c r="C1110" t="str" cm="1">
        <f t="array" ref="C1110">_xlfn.IFS(medical_exam[[#This Row],[BMI]]&lt;18.5, "Underweight ", medical_exam[[#This Row],[BMI]]&lt;24.9, "Normal Weight", medical_exam[[#This Row],[BMI]]&lt;29.9, "Overweight ", TRUE, "Obesity")</f>
        <v>Obesity</v>
      </c>
      <c r="D1110">
        <v>5.07</v>
      </c>
      <c r="E1110" t="str" cm="1">
        <f t="array" ref="E1110">_xlfn.IFS(medical_exam[[#This Row],[HBA1C]]&lt;5.7, "Normal", medical_exam[[#This Row],[HBA1C]]&lt;6.4, "Prediabetes ", TRUE, "Diabetes")</f>
        <v>Normal</v>
      </c>
      <c r="F1110" s="6" t="s">
        <v>2381</v>
      </c>
      <c r="G1110" t="s">
        <v>2379</v>
      </c>
      <c r="H1110" t="s">
        <v>2379</v>
      </c>
      <c r="I1110">
        <v>0</v>
      </c>
      <c r="J1110" t="s">
        <v>2379</v>
      </c>
    </row>
    <row r="1111" spans="1:10" x14ac:dyDescent="0.3">
      <c r="A1111" t="s">
        <v>1260</v>
      </c>
      <c r="B1111">
        <v>27.29</v>
      </c>
      <c r="C1111" t="str" cm="1">
        <f t="array" ref="C1111">_xlfn.IFS(medical_exam[[#This Row],[BMI]]&lt;18.5, "Underweight ", medical_exam[[#This Row],[BMI]]&lt;24.9, "Normal Weight", medical_exam[[#This Row],[BMI]]&lt;29.9, "Overweight ", TRUE, "Obesity")</f>
        <v xml:space="preserve">Overweight </v>
      </c>
      <c r="D1111">
        <v>5.85</v>
      </c>
      <c r="E1111" t="str" cm="1">
        <f t="array" ref="E1111">_xlfn.IFS(medical_exam[[#This Row],[HBA1C]]&lt;5.7, "Normal", medical_exam[[#This Row],[HBA1C]]&lt;6.4, "Prediabetes ", TRUE, "Diabetes")</f>
        <v xml:space="preserve">Prediabetes </v>
      </c>
      <c r="F1111" s="6" t="s">
        <v>2379</v>
      </c>
      <c r="G1111" t="s">
        <v>2379</v>
      </c>
      <c r="H1111" t="s">
        <v>2379</v>
      </c>
      <c r="I1111">
        <v>2</v>
      </c>
      <c r="J1111" t="s">
        <v>2379</v>
      </c>
    </row>
    <row r="1112" spans="1:10" x14ac:dyDescent="0.3">
      <c r="A1112" t="s">
        <v>1259</v>
      </c>
      <c r="B1112">
        <v>23.18</v>
      </c>
      <c r="C1112" t="str" cm="1">
        <f t="array" ref="C1112">_xlfn.IFS(medical_exam[[#This Row],[BMI]]&lt;18.5, "Underweight ", medical_exam[[#This Row],[BMI]]&lt;24.9, "Normal Weight", medical_exam[[#This Row],[BMI]]&lt;29.9, "Overweight ", TRUE, "Obesity")</f>
        <v>Normal Weight</v>
      </c>
      <c r="D1112">
        <v>10.56</v>
      </c>
      <c r="E1112" t="str" cm="1">
        <f t="array" ref="E1112">_xlfn.IFS(medical_exam[[#This Row],[HBA1C]]&lt;5.7, "Normal", medical_exam[[#This Row],[HBA1C]]&lt;6.4, "Prediabetes ", TRUE, "Diabetes")</f>
        <v>Diabetes</v>
      </c>
      <c r="F1112" s="6" t="s">
        <v>2379</v>
      </c>
      <c r="G1112" t="s">
        <v>2379</v>
      </c>
      <c r="H1112" t="s">
        <v>2379</v>
      </c>
      <c r="I1112">
        <v>2</v>
      </c>
      <c r="J1112" t="s">
        <v>2379</v>
      </c>
    </row>
    <row r="1113" spans="1:10" x14ac:dyDescent="0.3">
      <c r="A1113" t="s">
        <v>1258</v>
      </c>
      <c r="B1113">
        <v>32.659999999999997</v>
      </c>
      <c r="C1113" t="str" cm="1">
        <f t="array" ref="C1113">_xlfn.IFS(medical_exam[[#This Row],[BMI]]&lt;18.5, "Underweight ", medical_exam[[#This Row],[BMI]]&lt;24.9, "Normal Weight", medical_exam[[#This Row],[BMI]]&lt;29.9, "Overweight ", TRUE, "Obesity")</f>
        <v>Obesity</v>
      </c>
      <c r="D1113">
        <v>8.92</v>
      </c>
      <c r="E1113" t="str" cm="1">
        <f t="array" ref="E1113">_xlfn.IFS(medical_exam[[#This Row],[HBA1C]]&lt;5.7, "Normal", medical_exam[[#This Row],[HBA1C]]&lt;6.4, "Prediabetes ", TRUE, "Diabetes")</f>
        <v>Diabetes</v>
      </c>
      <c r="F1113" s="6" t="s">
        <v>2381</v>
      </c>
      <c r="G1113" t="s">
        <v>2379</v>
      </c>
      <c r="H1113" t="s">
        <v>2379</v>
      </c>
      <c r="I1113">
        <v>0</v>
      </c>
      <c r="J1113" t="s">
        <v>2379</v>
      </c>
    </row>
    <row r="1114" spans="1:10" x14ac:dyDescent="0.3">
      <c r="A1114" t="s">
        <v>1257</v>
      </c>
      <c r="B1114">
        <v>30.78</v>
      </c>
      <c r="C1114" t="str" cm="1">
        <f t="array" ref="C1114">_xlfn.IFS(medical_exam[[#This Row],[BMI]]&lt;18.5, "Underweight ", medical_exam[[#This Row],[BMI]]&lt;24.9, "Normal Weight", medical_exam[[#This Row],[BMI]]&lt;29.9, "Overweight ", TRUE, "Obesity")</f>
        <v>Obesity</v>
      </c>
      <c r="D1114">
        <v>8.6300000000000008</v>
      </c>
      <c r="E1114" t="str" cm="1">
        <f t="array" ref="E1114">_xlfn.IFS(medical_exam[[#This Row],[HBA1C]]&lt;5.7, "Normal", medical_exam[[#This Row],[HBA1C]]&lt;6.4, "Prediabetes ", TRUE, "Diabetes")</f>
        <v>Diabetes</v>
      </c>
      <c r="F1114" s="6" t="s">
        <v>2379</v>
      </c>
      <c r="G1114" t="s">
        <v>2379</v>
      </c>
      <c r="H1114" t="s">
        <v>2379</v>
      </c>
      <c r="I1114">
        <v>0</v>
      </c>
      <c r="J1114" t="s">
        <v>2379</v>
      </c>
    </row>
    <row r="1115" spans="1:10" x14ac:dyDescent="0.3">
      <c r="A1115" t="s">
        <v>1256</v>
      </c>
      <c r="B1115">
        <v>47.2</v>
      </c>
      <c r="C1115" t="str" cm="1">
        <f t="array" ref="C1115">_xlfn.IFS(medical_exam[[#This Row],[BMI]]&lt;18.5, "Underweight ", medical_exam[[#This Row],[BMI]]&lt;24.9, "Normal Weight", medical_exam[[#This Row],[BMI]]&lt;29.9, "Overweight ", TRUE, "Obesity")</f>
        <v>Obesity</v>
      </c>
      <c r="D1115">
        <v>6.29</v>
      </c>
      <c r="E1115" t="str" cm="1">
        <f t="array" ref="E1115">_xlfn.IFS(medical_exam[[#This Row],[HBA1C]]&lt;5.7, "Normal", medical_exam[[#This Row],[HBA1C]]&lt;6.4, "Prediabetes ", TRUE, "Diabetes")</f>
        <v xml:space="preserve">Prediabetes </v>
      </c>
      <c r="F1115" s="6" t="s">
        <v>2381</v>
      </c>
      <c r="G1115" t="s">
        <v>2379</v>
      </c>
      <c r="H1115" t="s">
        <v>2381</v>
      </c>
      <c r="I1115">
        <v>1</v>
      </c>
      <c r="J1115" t="s">
        <v>2379</v>
      </c>
    </row>
    <row r="1116" spans="1:10" x14ac:dyDescent="0.3">
      <c r="A1116" t="s">
        <v>1255</v>
      </c>
      <c r="B1116">
        <v>31.6</v>
      </c>
      <c r="C1116" t="str" cm="1">
        <f t="array" ref="C1116">_xlfn.IFS(medical_exam[[#This Row],[BMI]]&lt;18.5, "Underweight ", medical_exam[[#This Row],[BMI]]&lt;24.9, "Normal Weight", medical_exam[[#This Row],[BMI]]&lt;29.9, "Overweight ", TRUE, "Obesity")</f>
        <v>Obesity</v>
      </c>
      <c r="D1116">
        <v>5.75</v>
      </c>
      <c r="E1116" t="str" cm="1">
        <f t="array" ref="E1116">_xlfn.IFS(medical_exam[[#This Row],[HBA1C]]&lt;5.7, "Normal", medical_exam[[#This Row],[HBA1C]]&lt;6.4, "Prediabetes ", TRUE, "Diabetes")</f>
        <v xml:space="preserve">Prediabetes </v>
      </c>
      <c r="F1116" s="6" t="s">
        <v>2379</v>
      </c>
      <c r="G1116" t="s">
        <v>2379</v>
      </c>
      <c r="H1116" t="s">
        <v>2379</v>
      </c>
      <c r="I1116">
        <v>2</v>
      </c>
      <c r="J1116" t="s">
        <v>2379</v>
      </c>
    </row>
    <row r="1117" spans="1:10" x14ac:dyDescent="0.3">
      <c r="A1117" t="s">
        <v>1254</v>
      </c>
      <c r="B1117">
        <v>33.914999999999999</v>
      </c>
      <c r="C1117" t="str" cm="1">
        <f t="array" ref="C1117">_xlfn.IFS(medical_exam[[#This Row],[BMI]]&lt;18.5, "Underweight ", medical_exam[[#This Row],[BMI]]&lt;24.9, "Normal Weight", medical_exam[[#This Row],[BMI]]&lt;29.9, "Overweight ", TRUE, "Obesity")</f>
        <v>Obesity</v>
      </c>
      <c r="D1117">
        <v>6.66</v>
      </c>
      <c r="E1117" t="str" cm="1">
        <f t="array" ref="E1117">_xlfn.IFS(medical_exam[[#This Row],[HBA1C]]&lt;5.7, "Normal", medical_exam[[#This Row],[HBA1C]]&lt;6.4, "Prediabetes ", TRUE, "Diabetes")</f>
        <v>Diabetes</v>
      </c>
      <c r="F1117" s="6" t="s">
        <v>2381</v>
      </c>
      <c r="G1117" t="s">
        <v>2379</v>
      </c>
      <c r="H1117" t="s">
        <v>2379</v>
      </c>
      <c r="I1117">
        <v>1</v>
      </c>
      <c r="J1117" t="s">
        <v>2379</v>
      </c>
    </row>
    <row r="1118" spans="1:10" x14ac:dyDescent="0.3">
      <c r="A1118" t="s">
        <v>1253</v>
      </c>
      <c r="B1118">
        <v>23.54</v>
      </c>
      <c r="C1118" t="str" cm="1">
        <f t="array" ref="C1118">_xlfn.IFS(medical_exam[[#This Row],[BMI]]&lt;18.5, "Underweight ", medical_exam[[#This Row],[BMI]]&lt;24.9, "Normal Weight", medical_exam[[#This Row],[BMI]]&lt;29.9, "Overweight ", TRUE, "Obesity")</f>
        <v>Normal Weight</v>
      </c>
      <c r="D1118">
        <v>5.0999999999999996</v>
      </c>
      <c r="E1118" t="str" cm="1">
        <f t="array" ref="E1118">_xlfn.IFS(medical_exam[[#This Row],[HBA1C]]&lt;5.7, "Normal", medical_exam[[#This Row],[HBA1C]]&lt;6.4, "Prediabetes ", TRUE, "Diabetes")</f>
        <v>Normal</v>
      </c>
      <c r="F1118" s="6" t="s">
        <v>2379</v>
      </c>
      <c r="G1118" t="s">
        <v>2379</v>
      </c>
      <c r="H1118" t="s">
        <v>2379</v>
      </c>
      <c r="I1118">
        <v>2</v>
      </c>
      <c r="J1118" t="s">
        <v>2379</v>
      </c>
    </row>
    <row r="1119" spans="1:10" x14ac:dyDescent="0.3">
      <c r="A1119" t="s">
        <v>1252</v>
      </c>
      <c r="B1119">
        <v>27.074999999999999</v>
      </c>
      <c r="C1119" t="str" cm="1">
        <f t="array" ref="C1119">_xlfn.IFS(medical_exam[[#This Row],[BMI]]&lt;18.5, "Underweight ", medical_exam[[#This Row],[BMI]]&lt;24.9, "Normal Weight", medical_exam[[#This Row],[BMI]]&lt;29.9, "Overweight ", TRUE, "Obesity")</f>
        <v xml:space="preserve">Overweight </v>
      </c>
      <c r="D1119">
        <v>4.41</v>
      </c>
      <c r="E1119" t="str" cm="1">
        <f t="array" ref="E1119">_xlfn.IFS(medical_exam[[#This Row],[HBA1C]]&lt;5.7, "Normal", medical_exam[[#This Row],[HBA1C]]&lt;6.4, "Prediabetes ", TRUE, "Diabetes")</f>
        <v>Normal</v>
      </c>
      <c r="F1119" s="6" t="s">
        <v>2379</v>
      </c>
      <c r="G1119" t="s">
        <v>2379</v>
      </c>
      <c r="H1119" t="s">
        <v>2379</v>
      </c>
      <c r="I1119">
        <v>2</v>
      </c>
      <c r="J1119" t="s">
        <v>2379</v>
      </c>
    </row>
    <row r="1120" spans="1:10" x14ac:dyDescent="0.3">
      <c r="A1120" t="s">
        <v>1251</v>
      </c>
      <c r="B1120">
        <v>25.8</v>
      </c>
      <c r="C1120" t="str" cm="1">
        <f t="array" ref="C1120">_xlfn.IFS(medical_exam[[#This Row],[BMI]]&lt;18.5, "Underweight ", medical_exam[[#This Row],[BMI]]&lt;24.9, "Normal Weight", medical_exam[[#This Row],[BMI]]&lt;29.9, "Overweight ", TRUE, "Obesity")</f>
        <v xml:space="preserve">Overweight </v>
      </c>
      <c r="D1120">
        <v>5.52</v>
      </c>
      <c r="E1120" t="str" cm="1">
        <f t="array" ref="E1120">_xlfn.IFS(medical_exam[[#This Row],[HBA1C]]&lt;5.7, "Normal", medical_exam[[#This Row],[HBA1C]]&lt;6.4, "Prediabetes ", TRUE, "Diabetes")</f>
        <v>Normal</v>
      </c>
      <c r="F1120" s="6" t="s">
        <v>2381</v>
      </c>
      <c r="G1120" t="s">
        <v>2379</v>
      </c>
      <c r="H1120" t="s">
        <v>2379</v>
      </c>
      <c r="I1120">
        <v>0</v>
      </c>
      <c r="J1120" t="s">
        <v>2379</v>
      </c>
    </row>
    <row r="1121" spans="1:10" x14ac:dyDescent="0.3">
      <c r="A1121" t="s">
        <v>1250</v>
      </c>
      <c r="B1121">
        <v>36.1</v>
      </c>
      <c r="C1121" t="str" cm="1">
        <f t="array" ref="C1121">_xlfn.IFS(medical_exam[[#This Row],[BMI]]&lt;18.5, "Underweight ", medical_exam[[#This Row],[BMI]]&lt;24.9, "Normal Weight", medical_exam[[#This Row],[BMI]]&lt;29.9, "Overweight ", TRUE, "Obesity")</f>
        <v>Obesity</v>
      </c>
      <c r="D1121">
        <v>4.62</v>
      </c>
      <c r="E1121" t="str" cm="1">
        <f t="array" ref="E1121">_xlfn.IFS(medical_exam[[#This Row],[HBA1C]]&lt;5.7, "Normal", medical_exam[[#This Row],[HBA1C]]&lt;6.4, "Prediabetes ", TRUE, "Diabetes")</f>
        <v>Normal</v>
      </c>
      <c r="F1121" s="6" t="s">
        <v>2381</v>
      </c>
      <c r="G1121" t="s">
        <v>2379</v>
      </c>
      <c r="H1121" t="s">
        <v>2381</v>
      </c>
      <c r="I1121">
        <v>1</v>
      </c>
      <c r="J1121" t="s">
        <v>2379</v>
      </c>
    </row>
    <row r="1122" spans="1:10" x14ac:dyDescent="0.3">
      <c r="A1122" t="s">
        <v>1249</v>
      </c>
      <c r="B1122">
        <v>30.495000000000001</v>
      </c>
      <c r="C1122" t="str" cm="1">
        <f t="array" ref="C1122">_xlfn.IFS(medical_exam[[#This Row],[BMI]]&lt;18.5, "Underweight ", medical_exam[[#This Row],[BMI]]&lt;24.9, "Normal Weight", medical_exam[[#This Row],[BMI]]&lt;29.9, "Overweight ", TRUE, "Obesity")</f>
        <v>Obesity</v>
      </c>
      <c r="D1122">
        <v>5.74</v>
      </c>
      <c r="E1122" t="str" cm="1">
        <f t="array" ref="E1122">_xlfn.IFS(medical_exam[[#This Row],[HBA1C]]&lt;5.7, "Normal", medical_exam[[#This Row],[HBA1C]]&lt;6.4, "Prediabetes ", TRUE, "Diabetes")</f>
        <v xml:space="preserve">Prediabetes </v>
      </c>
      <c r="F1122" s="6" t="s">
        <v>2381</v>
      </c>
      <c r="G1122" t="s">
        <v>2379</v>
      </c>
      <c r="H1122" t="s">
        <v>2381</v>
      </c>
      <c r="I1122">
        <v>1</v>
      </c>
      <c r="J1122" t="s">
        <v>2379</v>
      </c>
    </row>
    <row r="1123" spans="1:10" x14ac:dyDescent="0.3">
      <c r="A1123" t="s">
        <v>1248</v>
      </c>
      <c r="B1123">
        <v>21.4</v>
      </c>
      <c r="C1123" t="str" cm="1">
        <f t="array" ref="C1123">_xlfn.IFS(medical_exam[[#This Row],[BMI]]&lt;18.5, "Underweight ", medical_exam[[#This Row],[BMI]]&lt;24.9, "Normal Weight", medical_exam[[#This Row],[BMI]]&lt;29.9, "Overweight ", TRUE, "Obesity")</f>
        <v>Normal Weight</v>
      </c>
      <c r="D1123">
        <v>6.3</v>
      </c>
      <c r="E1123" t="str" cm="1">
        <f t="array" ref="E1123">_xlfn.IFS(medical_exam[[#This Row],[HBA1C]]&lt;5.7, "Normal", medical_exam[[#This Row],[HBA1C]]&lt;6.4, "Prediabetes ", TRUE, "Diabetes")</f>
        <v xml:space="preserve">Prediabetes </v>
      </c>
      <c r="F1123" s="6" t="s">
        <v>2381</v>
      </c>
      <c r="G1123" t="s">
        <v>2379</v>
      </c>
      <c r="H1123" t="s">
        <v>2381</v>
      </c>
      <c r="I1123">
        <v>1</v>
      </c>
      <c r="J1123" t="s">
        <v>2379</v>
      </c>
    </row>
    <row r="1124" spans="1:10" x14ac:dyDescent="0.3">
      <c r="A1124" t="s">
        <v>1247</v>
      </c>
      <c r="B1124">
        <v>32.299999999999997</v>
      </c>
      <c r="C1124" t="str" cm="1">
        <f t="array" ref="C1124">_xlfn.IFS(medical_exam[[#This Row],[BMI]]&lt;18.5, "Underweight ", medical_exam[[#This Row],[BMI]]&lt;24.9, "Normal Weight", medical_exam[[#This Row],[BMI]]&lt;29.9, "Overweight ", TRUE, "Obesity")</f>
        <v>Obesity</v>
      </c>
      <c r="D1124">
        <v>10.27</v>
      </c>
      <c r="E1124" t="str" cm="1">
        <f t="array" ref="E1124">_xlfn.IFS(medical_exam[[#This Row],[HBA1C]]&lt;5.7, "Normal", medical_exam[[#This Row],[HBA1C]]&lt;6.4, "Prediabetes ", TRUE, "Diabetes")</f>
        <v>Diabetes</v>
      </c>
      <c r="F1124" s="6" t="s">
        <v>2379</v>
      </c>
      <c r="G1124" t="s">
        <v>2379</v>
      </c>
      <c r="H1124" t="s">
        <v>2379</v>
      </c>
      <c r="I1124">
        <v>0</v>
      </c>
      <c r="J1124" t="s">
        <v>2379</v>
      </c>
    </row>
    <row r="1125" spans="1:10" x14ac:dyDescent="0.3">
      <c r="A1125" t="s">
        <v>1246</v>
      </c>
      <c r="B1125">
        <v>29.78</v>
      </c>
      <c r="C1125" t="str" cm="1">
        <f t="array" ref="C1125">_xlfn.IFS(medical_exam[[#This Row],[BMI]]&lt;18.5, "Underweight ", medical_exam[[#This Row],[BMI]]&lt;24.9, "Normal Weight", medical_exam[[#This Row],[BMI]]&lt;29.9, "Overweight ", TRUE, "Obesity")</f>
        <v xml:space="preserve">Overweight </v>
      </c>
      <c r="D1125">
        <v>5.85</v>
      </c>
      <c r="E1125" t="str" cm="1">
        <f t="array" ref="E1125">_xlfn.IFS(medical_exam[[#This Row],[HBA1C]]&lt;5.7, "Normal", medical_exam[[#This Row],[HBA1C]]&lt;6.4, "Prediabetes ", TRUE, "Diabetes")</f>
        <v xml:space="preserve">Prediabetes </v>
      </c>
      <c r="F1125" s="6" t="s">
        <v>2379</v>
      </c>
      <c r="G1125" t="s">
        <v>2379</v>
      </c>
      <c r="H1125" t="s">
        <v>2381</v>
      </c>
      <c r="I1125">
        <v>1</v>
      </c>
      <c r="J1125" t="s">
        <v>2379</v>
      </c>
    </row>
    <row r="1126" spans="1:10" x14ac:dyDescent="0.3">
      <c r="A1126" t="s">
        <v>1245</v>
      </c>
      <c r="B1126">
        <v>34.76</v>
      </c>
      <c r="C1126" t="str" cm="1">
        <f t="array" ref="C1126">_xlfn.IFS(medical_exam[[#This Row],[BMI]]&lt;18.5, "Underweight ", medical_exam[[#This Row],[BMI]]&lt;24.9, "Normal Weight", medical_exam[[#This Row],[BMI]]&lt;29.9, "Overweight ", TRUE, "Obesity")</f>
        <v>Obesity</v>
      </c>
      <c r="D1126">
        <v>5.92</v>
      </c>
      <c r="E1126" t="str" cm="1">
        <f t="array" ref="E1126">_xlfn.IFS(medical_exam[[#This Row],[HBA1C]]&lt;5.7, "Normal", medical_exam[[#This Row],[HBA1C]]&lt;6.4, "Prediabetes ", TRUE, "Diabetes")</f>
        <v xml:space="preserve">Prediabetes </v>
      </c>
      <c r="F1126" s="6" t="s">
        <v>2381</v>
      </c>
      <c r="G1126" t="s">
        <v>2379</v>
      </c>
      <c r="H1126" t="s">
        <v>2379</v>
      </c>
      <c r="I1126">
        <v>1</v>
      </c>
      <c r="J1126" t="s">
        <v>2379</v>
      </c>
    </row>
    <row r="1127" spans="1:10" x14ac:dyDescent="0.3">
      <c r="A1127" t="s">
        <v>1244</v>
      </c>
      <c r="B1127">
        <v>18.335000000000001</v>
      </c>
      <c r="C1127" t="str" cm="1">
        <f t="array" ref="C1127">_xlfn.IFS(medical_exam[[#This Row],[BMI]]&lt;18.5, "Underweight ", medical_exam[[#This Row],[BMI]]&lt;24.9, "Normal Weight", medical_exam[[#This Row],[BMI]]&lt;29.9, "Overweight ", TRUE, "Obesity")</f>
        <v xml:space="preserve">Underweight </v>
      </c>
      <c r="D1127">
        <v>10.01</v>
      </c>
      <c r="E1127" t="str" cm="1">
        <f t="array" ref="E1127">_xlfn.IFS(medical_exam[[#This Row],[HBA1C]]&lt;5.7, "Normal", medical_exam[[#This Row],[HBA1C]]&lt;6.4, "Prediabetes ", TRUE, "Diabetes")</f>
        <v>Diabetes</v>
      </c>
      <c r="F1127" s="6" t="s">
        <v>2381</v>
      </c>
      <c r="G1127" t="s">
        <v>2379</v>
      </c>
      <c r="H1127" t="s">
        <v>2379</v>
      </c>
      <c r="I1127">
        <v>2</v>
      </c>
      <c r="J1127" t="s">
        <v>2379</v>
      </c>
    </row>
    <row r="1128" spans="1:10" x14ac:dyDescent="0.3">
      <c r="A1128" t="s">
        <v>1243</v>
      </c>
      <c r="B1128">
        <v>32.299999999999997</v>
      </c>
      <c r="C1128" t="str" cm="1">
        <f t="array" ref="C1128">_xlfn.IFS(medical_exam[[#This Row],[BMI]]&lt;18.5, "Underweight ", medical_exam[[#This Row],[BMI]]&lt;24.9, "Normal Weight", medical_exam[[#This Row],[BMI]]&lt;29.9, "Overweight ", TRUE, "Obesity")</f>
        <v>Obesity</v>
      </c>
      <c r="D1128">
        <v>9.59</v>
      </c>
      <c r="E1128" t="str" cm="1">
        <f t="array" ref="E1128">_xlfn.IFS(medical_exam[[#This Row],[HBA1C]]&lt;5.7, "Normal", medical_exam[[#This Row],[HBA1C]]&lt;6.4, "Prediabetes ", TRUE, "Diabetes")</f>
        <v>Diabetes</v>
      </c>
      <c r="F1128" s="6" t="s">
        <v>2379</v>
      </c>
      <c r="G1128" t="s">
        <v>2379</v>
      </c>
      <c r="H1128" t="s">
        <v>2379</v>
      </c>
      <c r="I1128">
        <v>0</v>
      </c>
      <c r="J1128" t="s">
        <v>2379</v>
      </c>
    </row>
    <row r="1129" spans="1:10" x14ac:dyDescent="0.3">
      <c r="A1129" t="s">
        <v>1242</v>
      </c>
      <c r="B1129">
        <v>27.74</v>
      </c>
      <c r="C1129" t="str" cm="1">
        <f t="array" ref="C1129">_xlfn.IFS(medical_exam[[#This Row],[BMI]]&lt;18.5, "Underweight ", medical_exam[[#This Row],[BMI]]&lt;24.9, "Normal Weight", medical_exam[[#This Row],[BMI]]&lt;29.9, "Overweight ", TRUE, "Obesity")</f>
        <v xml:space="preserve">Overweight </v>
      </c>
      <c r="D1129">
        <v>10.37</v>
      </c>
      <c r="E1129" t="str" cm="1">
        <f t="array" ref="E1129">_xlfn.IFS(medical_exam[[#This Row],[HBA1C]]&lt;5.7, "Normal", medical_exam[[#This Row],[HBA1C]]&lt;6.4, "Prediabetes ", TRUE, "Diabetes")</f>
        <v>Diabetes</v>
      </c>
      <c r="F1129" s="6" t="s">
        <v>2379</v>
      </c>
      <c r="G1129" t="s">
        <v>2379</v>
      </c>
      <c r="H1129" t="s">
        <v>2379</v>
      </c>
      <c r="I1129">
        <v>0</v>
      </c>
      <c r="J1129" t="s">
        <v>2379</v>
      </c>
    </row>
    <row r="1130" spans="1:10" x14ac:dyDescent="0.3">
      <c r="A1130" t="s">
        <v>1241</v>
      </c>
      <c r="B1130">
        <v>24</v>
      </c>
      <c r="C1130" t="str" cm="1">
        <f t="array" ref="C1130">_xlfn.IFS(medical_exam[[#This Row],[BMI]]&lt;18.5, "Underweight ", medical_exam[[#This Row],[BMI]]&lt;24.9, "Normal Weight", medical_exam[[#This Row],[BMI]]&lt;29.9, "Overweight ", TRUE, "Obesity")</f>
        <v>Normal Weight</v>
      </c>
      <c r="D1130">
        <v>4.01</v>
      </c>
      <c r="E1130" t="str" cm="1">
        <f t="array" ref="E1130">_xlfn.IFS(medical_exam[[#This Row],[HBA1C]]&lt;5.7, "Normal", medical_exam[[#This Row],[HBA1C]]&lt;6.4, "Prediabetes ", TRUE, "Diabetes")</f>
        <v>Normal</v>
      </c>
      <c r="F1130" s="6" t="s">
        <v>2381</v>
      </c>
      <c r="G1130" t="s">
        <v>2379</v>
      </c>
      <c r="H1130" t="s">
        <v>2379</v>
      </c>
      <c r="I1130">
        <v>1</v>
      </c>
      <c r="J1130" t="s">
        <v>2379</v>
      </c>
    </row>
    <row r="1131" spans="1:10" x14ac:dyDescent="0.3">
      <c r="A1131" t="s">
        <v>1240</v>
      </c>
      <c r="B1131">
        <v>31.78</v>
      </c>
      <c r="C1131" t="str" cm="1">
        <f t="array" ref="C1131">_xlfn.IFS(medical_exam[[#This Row],[BMI]]&lt;18.5, "Underweight ", medical_exam[[#This Row],[BMI]]&lt;24.9, "Normal Weight", medical_exam[[#This Row],[BMI]]&lt;29.9, "Overweight ", TRUE, "Obesity")</f>
        <v>Obesity</v>
      </c>
      <c r="D1131">
        <v>4.24</v>
      </c>
      <c r="E1131" t="str" cm="1">
        <f t="array" ref="E1131">_xlfn.IFS(medical_exam[[#This Row],[HBA1C]]&lt;5.7, "Normal", medical_exam[[#This Row],[HBA1C]]&lt;6.4, "Prediabetes ", TRUE, "Diabetes")</f>
        <v>Normal</v>
      </c>
      <c r="F1131" s="6" t="s">
        <v>2381</v>
      </c>
      <c r="G1131" t="s">
        <v>2379</v>
      </c>
      <c r="H1131" t="s">
        <v>2381</v>
      </c>
      <c r="I1131">
        <v>1</v>
      </c>
      <c r="J1131" t="s">
        <v>2379</v>
      </c>
    </row>
    <row r="1132" spans="1:10" x14ac:dyDescent="0.3">
      <c r="A1132" t="s">
        <v>1239</v>
      </c>
      <c r="B1132">
        <v>32.25</v>
      </c>
      <c r="C1132" t="str" cm="1">
        <f t="array" ref="C1132">_xlfn.IFS(medical_exam[[#This Row],[BMI]]&lt;18.5, "Underweight ", medical_exam[[#This Row],[BMI]]&lt;24.9, "Normal Weight", medical_exam[[#This Row],[BMI]]&lt;29.9, "Overweight ", TRUE, "Obesity")</f>
        <v>Obesity</v>
      </c>
      <c r="D1132">
        <v>5.36</v>
      </c>
      <c r="E1132" t="str" cm="1">
        <f t="array" ref="E1132">_xlfn.IFS(medical_exam[[#This Row],[HBA1C]]&lt;5.7, "Normal", medical_exam[[#This Row],[HBA1C]]&lt;6.4, "Prediabetes ", TRUE, "Diabetes")</f>
        <v>Normal</v>
      </c>
      <c r="F1132" s="6" t="s">
        <v>2381</v>
      </c>
      <c r="G1132" t="s">
        <v>2379</v>
      </c>
      <c r="H1132" t="s">
        <v>2379</v>
      </c>
      <c r="I1132">
        <v>0</v>
      </c>
      <c r="J1132" t="s">
        <v>2379</v>
      </c>
    </row>
    <row r="1133" spans="1:10" x14ac:dyDescent="0.3">
      <c r="A1133" t="s">
        <v>1238</v>
      </c>
      <c r="B1133">
        <v>30.114999999999998</v>
      </c>
      <c r="C1133" t="str" cm="1">
        <f t="array" ref="C1133">_xlfn.IFS(medical_exam[[#This Row],[BMI]]&lt;18.5, "Underweight ", medical_exam[[#This Row],[BMI]]&lt;24.9, "Normal Weight", medical_exam[[#This Row],[BMI]]&lt;29.9, "Overweight ", TRUE, "Obesity")</f>
        <v>Obesity</v>
      </c>
      <c r="D1133">
        <v>4.99</v>
      </c>
      <c r="E1133" t="str" cm="1">
        <f t="array" ref="E1133">_xlfn.IFS(medical_exam[[#This Row],[HBA1C]]&lt;5.7, "Normal", medical_exam[[#This Row],[HBA1C]]&lt;6.4, "Prediabetes ", TRUE, "Diabetes")</f>
        <v>Normal</v>
      </c>
      <c r="F1133" s="6" t="s">
        <v>2379</v>
      </c>
      <c r="G1133" t="s">
        <v>2379</v>
      </c>
      <c r="H1133" t="s">
        <v>2379</v>
      </c>
      <c r="I1133">
        <v>2</v>
      </c>
      <c r="J1133" t="s">
        <v>2379</v>
      </c>
    </row>
    <row r="1134" spans="1:10" x14ac:dyDescent="0.3">
      <c r="A1134" t="s">
        <v>1237</v>
      </c>
      <c r="B1134">
        <v>22.41</v>
      </c>
      <c r="C1134" t="str" cm="1">
        <f t="array" ref="C1134">_xlfn.IFS(medical_exam[[#This Row],[BMI]]&lt;18.5, "Underweight ", medical_exam[[#This Row],[BMI]]&lt;24.9, "Normal Weight", medical_exam[[#This Row],[BMI]]&lt;29.9, "Overweight ", TRUE, "Obesity")</f>
        <v>Normal Weight</v>
      </c>
      <c r="D1134">
        <v>8.68</v>
      </c>
      <c r="E1134" t="str" cm="1">
        <f t="array" ref="E1134">_xlfn.IFS(medical_exam[[#This Row],[HBA1C]]&lt;5.7, "Normal", medical_exam[[#This Row],[HBA1C]]&lt;6.4, "Prediabetes ", TRUE, "Diabetes")</f>
        <v>Diabetes</v>
      </c>
      <c r="F1134" s="6" t="s">
        <v>2379</v>
      </c>
      <c r="G1134" t="s">
        <v>2379</v>
      </c>
      <c r="H1134" t="s">
        <v>2379</v>
      </c>
      <c r="I1134">
        <v>0</v>
      </c>
      <c r="J1134" t="s">
        <v>2379</v>
      </c>
    </row>
    <row r="1135" spans="1:10" x14ac:dyDescent="0.3">
      <c r="A1135" t="s">
        <v>1236</v>
      </c>
      <c r="B1135">
        <v>45.72</v>
      </c>
      <c r="C1135" t="str" cm="1">
        <f t="array" ref="C1135">_xlfn.IFS(medical_exam[[#This Row],[BMI]]&lt;18.5, "Underweight ", medical_exam[[#This Row],[BMI]]&lt;24.9, "Normal Weight", medical_exam[[#This Row],[BMI]]&lt;29.9, "Overweight ", TRUE, "Obesity")</f>
        <v>Obesity</v>
      </c>
      <c r="D1135">
        <v>4.2300000000000004</v>
      </c>
      <c r="E1135" t="str" cm="1">
        <f t="array" ref="E1135">_xlfn.IFS(medical_exam[[#This Row],[HBA1C]]&lt;5.7, "Normal", medical_exam[[#This Row],[HBA1C]]&lt;6.4, "Prediabetes ", TRUE, "Diabetes")</f>
        <v>Normal</v>
      </c>
      <c r="F1135" s="6" t="s">
        <v>2381</v>
      </c>
      <c r="G1135" t="s">
        <v>2379</v>
      </c>
      <c r="H1135" t="s">
        <v>2379</v>
      </c>
      <c r="I1135">
        <v>0</v>
      </c>
      <c r="J1135" t="s">
        <v>2379</v>
      </c>
    </row>
    <row r="1136" spans="1:10" x14ac:dyDescent="0.3">
      <c r="A1136" t="s">
        <v>1235</v>
      </c>
      <c r="B1136">
        <v>25</v>
      </c>
      <c r="C1136" t="str" cm="1">
        <f t="array" ref="C1136">_xlfn.IFS(medical_exam[[#This Row],[BMI]]&lt;18.5, "Underweight ", medical_exam[[#This Row],[BMI]]&lt;24.9, "Normal Weight", medical_exam[[#This Row],[BMI]]&lt;29.9, "Overweight ", TRUE, "Obesity")</f>
        <v xml:space="preserve">Overweight </v>
      </c>
      <c r="D1136">
        <v>5.32</v>
      </c>
      <c r="E1136" t="str" cm="1">
        <f t="array" ref="E1136">_xlfn.IFS(medical_exam[[#This Row],[HBA1C]]&lt;5.7, "Normal", medical_exam[[#This Row],[HBA1C]]&lt;6.4, "Prediabetes ", TRUE, "Diabetes")</f>
        <v>Normal</v>
      </c>
      <c r="F1136" s="6" t="s">
        <v>2381</v>
      </c>
      <c r="G1136" t="s">
        <v>2379</v>
      </c>
      <c r="H1136" t="s">
        <v>2379</v>
      </c>
      <c r="I1136">
        <v>2</v>
      </c>
      <c r="J1136" t="s">
        <v>2379</v>
      </c>
    </row>
    <row r="1137" spans="1:10" x14ac:dyDescent="0.3">
      <c r="A1137" t="s">
        <v>1234</v>
      </c>
      <c r="B1137">
        <v>39.5</v>
      </c>
      <c r="C1137" t="str" cm="1">
        <f t="array" ref="C1137">_xlfn.IFS(medical_exam[[#This Row],[BMI]]&lt;18.5, "Underweight ", medical_exam[[#This Row],[BMI]]&lt;24.9, "Normal Weight", medical_exam[[#This Row],[BMI]]&lt;29.9, "Overweight ", TRUE, "Obesity")</f>
        <v>Obesity</v>
      </c>
      <c r="D1137">
        <v>6.66</v>
      </c>
      <c r="E1137" t="str" cm="1">
        <f t="array" ref="E1137">_xlfn.IFS(medical_exam[[#This Row],[HBA1C]]&lt;5.7, "Normal", medical_exam[[#This Row],[HBA1C]]&lt;6.4, "Prediabetes ", TRUE, "Diabetes")</f>
        <v>Diabetes</v>
      </c>
      <c r="F1137" s="6" t="s">
        <v>2379</v>
      </c>
      <c r="G1137" t="s">
        <v>2379</v>
      </c>
      <c r="H1137" t="s">
        <v>2379</v>
      </c>
      <c r="I1137">
        <v>0</v>
      </c>
      <c r="J1137" t="s">
        <v>2379</v>
      </c>
    </row>
    <row r="1138" spans="1:10" x14ac:dyDescent="0.3">
      <c r="A1138" t="s">
        <v>1233</v>
      </c>
      <c r="B1138">
        <v>37.729999999999997</v>
      </c>
      <c r="C1138" t="str" cm="1">
        <f t="array" ref="C1138">_xlfn.IFS(medical_exam[[#This Row],[BMI]]&lt;18.5, "Underweight ", medical_exam[[#This Row],[BMI]]&lt;24.9, "Normal Weight", medical_exam[[#This Row],[BMI]]&lt;29.9, "Overweight ", TRUE, "Obesity")</f>
        <v>Obesity</v>
      </c>
      <c r="D1138">
        <v>7.4</v>
      </c>
      <c r="E1138" t="str" cm="1">
        <f t="array" ref="E1138">_xlfn.IFS(medical_exam[[#This Row],[HBA1C]]&lt;5.7, "Normal", medical_exam[[#This Row],[HBA1C]]&lt;6.4, "Prediabetes ", TRUE, "Diabetes")</f>
        <v>Diabetes</v>
      </c>
      <c r="F1138" s="6" t="s">
        <v>2379</v>
      </c>
      <c r="G1138" t="s">
        <v>2379</v>
      </c>
      <c r="H1138" t="s">
        <v>2379</v>
      </c>
      <c r="I1138">
        <v>0</v>
      </c>
      <c r="J1138" t="s">
        <v>2379</v>
      </c>
    </row>
    <row r="1139" spans="1:10" x14ac:dyDescent="0.3">
      <c r="A1139" t="s">
        <v>1232</v>
      </c>
      <c r="B1139">
        <v>40.659999999999997</v>
      </c>
      <c r="C1139" t="str" cm="1">
        <f t="array" ref="C1139">_xlfn.IFS(medical_exam[[#This Row],[BMI]]&lt;18.5, "Underweight ", medical_exam[[#This Row],[BMI]]&lt;24.9, "Normal Weight", medical_exam[[#This Row],[BMI]]&lt;29.9, "Overweight ", TRUE, "Obesity")</f>
        <v>Obesity</v>
      </c>
      <c r="D1139">
        <v>10.08</v>
      </c>
      <c r="E1139" t="str" cm="1">
        <f t="array" ref="E1139">_xlfn.IFS(medical_exam[[#This Row],[HBA1C]]&lt;5.7, "Normal", medical_exam[[#This Row],[HBA1C]]&lt;6.4, "Prediabetes ", TRUE, "Diabetes")</f>
        <v>Diabetes</v>
      </c>
      <c r="F1139" s="6" t="s">
        <v>2379</v>
      </c>
      <c r="G1139" t="s">
        <v>2379</v>
      </c>
      <c r="H1139" t="s">
        <v>2379</v>
      </c>
      <c r="I1139">
        <v>0</v>
      </c>
      <c r="J1139" t="s">
        <v>2379</v>
      </c>
    </row>
    <row r="1140" spans="1:10" x14ac:dyDescent="0.3">
      <c r="A1140" t="s">
        <v>1231</v>
      </c>
      <c r="B1140">
        <v>34.200000000000003</v>
      </c>
      <c r="C1140" t="str" cm="1">
        <f t="array" ref="C1140">_xlfn.IFS(medical_exam[[#This Row],[BMI]]&lt;18.5, "Underweight ", medical_exam[[#This Row],[BMI]]&lt;24.9, "Normal Weight", medical_exam[[#This Row],[BMI]]&lt;29.9, "Overweight ", TRUE, "Obesity")</f>
        <v>Obesity</v>
      </c>
      <c r="D1140">
        <v>8.58</v>
      </c>
      <c r="E1140" t="str" cm="1">
        <f t="array" ref="E1140">_xlfn.IFS(medical_exam[[#This Row],[HBA1C]]&lt;5.7, "Normal", medical_exam[[#This Row],[HBA1C]]&lt;6.4, "Prediabetes ", TRUE, "Diabetes")</f>
        <v>Diabetes</v>
      </c>
      <c r="F1140" s="6" t="s">
        <v>2379</v>
      </c>
      <c r="G1140" t="s">
        <v>2379</v>
      </c>
      <c r="H1140" t="s">
        <v>2379</v>
      </c>
      <c r="I1140">
        <v>0</v>
      </c>
      <c r="J1140" t="s">
        <v>2379</v>
      </c>
    </row>
    <row r="1141" spans="1:10" x14ac:dyDescent="0.3">
      <c r="A1141" t="s">
        <v>1230</v>
      </c>
      <c r="B1141">
        <v>46.51</v>
      </c>
      <c r="C1141" t="str" cm="1">
        <f t="array" ref="C1141">_xlfn.IFS(medical_exam[[#This Row],[BMI]]&lt;18.5, "Underweight ", medical_exam[[#This Row],[BMI]]&lt;24.9, "Normal Weight", medical_exam[[#This Row],[BMI]]&lt;29.9, "Overweight ", TRUE, "Obesity")</f>
        <v>Obesity</v>
      </c>
      <c r="D1141">
        <v>5.84</v>
      </c>
      <c r="E1141" t="str" cm="1">
        <f t="array" ref="E1141">_xlfn.IFS(medical_exam[[#This Row],[HBA1C]]&lt;5.7, "Normal", medical_exam[[#This Row],[HBA1C]]&lt;6.4, "Prediabetes ", TRUE, "Diabetes")</f>
        <v xml:space="preserve">Prediabetes </v>
      </c>
      <c r="F1141" s="6" t="s">
        <v>2379</v>
      </c>
      <c r="G1141" t="s">
        <v>2379</v>
      </c>
      <c r="H1141" t="s">
        <v>2379</v>
      </c>
      <c r="I1141">
        <v>1</v>
      </c>
      <c r="J1141" t="s">
        <v>2379</v>
      </c>
    </row>
    <row r="1142" spans="1:10" x14ac:dyDescent="0.3">
      <c r="A1142" t="s">
        <v>1229</v>
      </c>
      <c r="B1142">
        <v>28.88</v>
      </c>
      <c r="C1142" t="str" cm="1">
        <f t="array" ref="C1142">_xlfn.IFS(medical_exam[[#This Row],[BMI]]&lt;18.5, "Underweight ", medical_exam[[#This Row],[BMI]]&lt;24.9, "Normal Weight", medical_exam[[#This Row],[BMI]]&lt;29.9, "Overweight ", TRUE, "Obesity")</f>
        <v xml:space="preserve">Overweight </v>
      </c>
      <c r="D1142">
        <v>4.8600000000000003</v>
      </c>
      <c r="E1142" t="str" cm="1">
        <f t="array" ref="E1142">_xlfn.IFS(medical_exam[[#This Row],[HBA1C]]&lt;5.7, "Normal", medical_exam[[#This Row],[HBA1C]]&lt;6.4, "Prediabetes ", TRUE, "Diabetes")</f>
        <v>Normal</v>
      </c>
      <c r="F1142" s="6" t="s">
        <v>2381</v>
      </c>
      <c r="G1142" t="s">
        <v>2379</v>
      </c>
      <c r="H1142" t="s">
        <v>2381</v>
      </c>
      <c r="I1142">
        <v>1</v>
      </c>
      <c r="J1142" t="s">
        <v>2379</v>
      </c>
    </row>
    <row r="1143" spans="1:10" x14ac:dyDescent="0.3">
      <c r="A1143" t="s">
        <v>1228</v>
      </c>
      <c r="B1143">
        <v>33.914999999999999</v>
      </c>
      <c r="C1143" t="str" cm="1">
        <f t="array" ref="C1143">_xlfn.IFS(medical_exam[[#This Row],[BMI]]&lt;18.5, "Underweight ", medical_exam[[#This Row],[BMI]]&lt;24.9, "Normal Weight", medical_exam[[#This Row],[BMI]]&lt;29.9, "Overweight ", TRUE, "Obesity")</f>
        <v>Obesity</v>
      </c>
      <c r="D1143">
        <v>11.52</v>
      </c>
      <c r="E1143" t="str" cm="1">
        <f t="array" ref="E1143">_xlfn.IFS(medical_exam[[#This Row],[HBA1C]]&lt;5.7, "Normal", medical_exam[[#This Row],[HBA1C]]&lt;6.4, "Prediabetes ", TRUE, "Diabetes")</f>
        <v>Diabetes</v>
      </c>
      <c r="F1143" s="6" t="s">
        <v>2379</v>
      </c>
      <c r="G1143" t="s">
        <v>2379</v>
      </c>
      <c r="H1143" t="s">
        <v>2379</v>
      </c>
      <c r="I1143">
        <v>0</v>
      </c>
      <c r="J1143" t="s">
        <v>2379</v>
      </c>
    </row>
    <row r="1144" spans="1:10" x14ac:dyDescent="0.3">
      <c r="A1144" t="s">
        <v>1227</v>
      </c>
      <c r="B1144">
        <v>24.32</v>
      </c>
      <c r="C1144" t="str" cm="1">
        <f t="array" ref="C1144">_xlfn.IFS(medical_exam[[#This Row],[BMI]]&lt;18.5, "Underweight ", medical_exam[[#This Row],[BMI]]&lt;24.9, "Normal Weight", medical_exam[[#This Row],[BMI]]&lt;29.9, "Overweight ", TRUE, "Obesity")</f>
        <v>Normal Weight</v>
      </c>
      <c r="D1144">
        <v>6.15</v>
      </c>
      <c r="E1144" t="str" cm="1">
        <f t="array" ref="E1144">_xlfn.IFS(medical_exam[[#This Row],[HBA1C]]&lt;5.7, "Normal", medical_exam[[#This Row],[HBA1C]]&lt;6.4, "Prediabetes ", TRUE, "Diabetes")</f>
        <v xml:space="preserve">Prediabetes </v>
      </c>
      <c r="F1144" s="6" t="s">
        <v>2381</v>
      </c>
      <c r="G1144" t="s">
        <v>2379</v>
      </c>
      <c r="H1144" t="s">
        <v>2381</v>
      </c>
      <c r="I1144">
        <v>1</v>
      </c>
      <c r="J1144" t="s">
        <v>2379</v>
      </c>
    </row>
    <row r="1145" spans="1:10" x14ac:dyDescent="0.3">
      <c r="A1145" t="s">
        <v>1226</v>
      </c>
      <c r="B1145">
        <v>25.8</v>
      </c>
      <c r="C1145" t="str" cm="1">
        <f t="array" ref="C1145">_xlfn.IFS(medical_exam[[#This Row],[BMI]]&lt;18.5, "Underweight ", medical_exam[[#This Row],[BMI]]&lt;24.9, "Normal Weight", medical_exam[[#This Row],[BMI]]&lt;29.9, "Overweight ", TRUE, "Obesity")</f>
        <v xml:space="preserve">Overweight </v>
      </c>
      <c r="D1145">
        <v>9.94</v>
      </c>
      <c r="E1145" t="str" cm="1">
        <f t="array" ref="E1145">_xlfn.IFS(medical_exam[[#This Row],[HBA1C]]&lt;5.7, "Normal", medical_exam[[#This Row],[HBA1C]]&lt;6.4, "Prediabetes ", TRUE, "Diabetes")</f>
        <v>Diabetes</v>
      </c>
      <c r="F1145" s="6" t="s">
        <v>2379</v>
      </c>
      <c r="G1145" t="s">
        <v>2379</v>
      </c>
      <c r="H1145" t="s">
        <v>2379</v>
      </c>
      <c r="I1145">
        <v>0</v>
      </c>
      <c r="J1145" t="s">
        <v>2379</v>
      </c>
    </row>
    <row r="1146" spans="1:10" x14ac:dyDescent="0.3">
      <c r="A1146" t="s">
        <v>1225</v>
      </c>
      <c r="B1146">
        <v>21.56</v>
      </c>
      <c r="C1146" t="str" cm="1">
        <f t="array" ref="C1146">_xlfn.IFS(medical_exam[[#This Row],[BMI]]&lt;18.5, "Underweight ", medical_exam[[#This Row],[BMI]]&lt;24.9, "Normal Weight", medical_exam[[#This Row],[BMI]]&lt;29.9, "Overweight ", TRUE, "Obesity")</f>
        <v>Normal Weight</v>
      </c>
      <c r="D1146">
        <v>10.56</v>
      </c>
      <c r="E1146" t="str" cm="1">
        <f t="array" ref="E1146">_xlfn.IFS(medical_exam[[#This Row],[HBA1C]]&lt;5.7, "Normal", medical_exam[[#This Row],[HBA1C]]&lt;6.4, "Prediabetes ", TRUE, "Diabetes")</f>
        <v>Diabetes</v>
      </c>
      <c r="F1146" s="6" t="s">
        <v>2379</v>
      </c>
      <c r="G1146" t="s">
        <v>2379</v>
      </c>
      <c r="H1146" t="s">
        <v>2379</v>
      </c>
      <c r="I1146">
        <v>0</v>
      </c>
      <c r="J1146" t="s">
        <v>2379</v>
      </c>
    </row>
    <row r="1147" spans="1:10" x14ac:dyDescent="0.3">
      <c r="A1147" t="s">
        <v>1224</v>
      </c>
      <c r="B1147">
        <v>31.6</v>
      </c>
      <c r="C1147" t="str" cm="1">
        <f t="array" ref="C1147">_xlfn.IFS(medical_exam[[#This Row],[BMI]]&lt;18.5, "Underweight ", medical_exam[[#This Row],[BMI]]&lt;24.9, "Normal Weight", medical_exam[[#This Row],[BMI]]&lt;29.9, "Overweight ", TRUE, "Obesity")</f>
        <v>Obesity</v>
      </c>
      <c r="D1147">
        <v>6.79</v>
      </c>
      <c r="E1147" t="str" cm="1">
        <f t="array" ref="E1147">_xlfn.IFS(medical_exam[[#This Row],[HBA1C]]&lt;5.7, "Normal", medical_exam[[#This Row],[HBA1C]]&lt;6.4, "Prediabetes ", TRUE, "Diabetes")</f>
        <v>Diabetes</v>
      </c>
      <c r="F1147" s="6" t="s">
        <v>2379</v>
      </c>
      <c r="G1147" t="s">
        <v>2379</v>
      </c>
      <c r="H1147" t="s">
        <v>2379</v>
      </c>
      <c r="I1147">
        <v>0</v>
      </c>
      <c r="J1147" t="s">
        <v>2379</v>
      </c>
    </row>
    <row r="1148" spans="1:10" x14ac:dyDescent="0.3">
      <c r="A1148" t="s">
        <v>1223</v>
      </c>
      <c r="B1148">
        <v>42.93</v>
      </c>
      <c r="C1148" t="str" cm="1">
        <f t="array" ref="C1148">_xlfn.IFS(medical_exam[[#This Row],[BMI]]&lt;18.5, "Underweight ", medical_exam[[#This Row],[BMI]]&lt;24.9, "Normal Weight", medical_exam[[#This Row],[BMI]]&lt;29.9, "Overweight ", TRUE, "Obesity")</f>
        <v>Obesity</v>
      </c>
      <c r="D1148">
        <v>4.8</v>
      </c>
      <c r="E1148" t="str" cm="1">
        <f t="array" ref="E1148">_xlfn.IFS(medical_exam[[#This Row],[HBA1C]]&lt;5.7, "Normal", medical_exam[[#This Row],[HBA1C]]&lt;6.4, "Prediabetes ", TRUE, "Diabetes")</f>
        <v>Normal</v>
      </c>
      <c r="F1148" s="6" t="s">
        <v>2379</v>
      </c>
      <c r="G1148" t="s">
        <v>2379</v>
      </c>
      <c r="H1148" t="s">
        <v>2379</v>
      </c>
      <c r="I1148">
        <v>1</v>
      </c>
      <c r="J1148" t="s">
        <v>2379</v>
      </c>
    </row>
    <row r="1149" spans="1:10" x14ac:dyDescent="0.3">
      <c r="A1149" t="s">
        <v>1222</v>
      </c>
      <c r="B1149">
        <v>26.72</v>
      </c>
      <c r="C1149" t="str" cm="1">
        <f t="array" ref="C1149">_xlfn.IFS(medical_exam[[#This Row],[BMI]]&lt;18.5, "Underweight ", medical_exam[[#This Row],[BMI]]&lt;24.9, "Normal Weight", medical_exam[[#This Row],[BMI]]&lt;29.9, "Overweight ", TRUE, "Obesity")</f>
        <v xml:space="preserve">Overweight </v>
      </c>
      <c r="D1149">
        <v>5.75</v>
      </c>
      <c r="E1149" t="str" cm="1">
        <f t="array" ref="E1149">_xlfn.IFS(medical_exam[[#This Row],[HBA1C]]&lt;5.7, "Normal", medical_exam[[#This Row],[HBA1C]]&lt;6.4, "Prediabetes ", TRUE, "Diabetes")</f>
        <v xml:space="preserve">Prediabetes </v>
      </c>
      <c r="F1149" s="6" t="s">
        <v>2379</v>
      </c>
      <c r="G1149" t="s">
        <v>2379</v>
      </c>
      <c r="H1149" t="s">
        <v>2379</v>
      </c>
      <c r="I1149">
        <v>2</v>
      </c>
      <c r="J1149" t="s">
        <v>2379</v>
      </c>
    </row>
    <row r="1150" spans="1:10" x14ac:dyDescent="0.3">
      <c r="A1150" t="s">
        <v>1221</v>
      </c>
      <c r="B1150">
        <v>26.67</v>
      </c>
      <c r="C1150" t="str" cm="1">
        <f t="array" ref="C1150">_xlfn.IFS(medical_exam[[#This Row],[BMI]]&lt;18.5, "Underweight ", medical_exam[[#This Row],[BMI]]&lt;24.9, "Normal Weight", medical_exam[[#This Row],[BMI]]&lt;29.9, "Overweight ", TRUE, "Obesity")</f>
        <v xml:space="preserve">Overweight </v>
      </c>
      <c r="D1150">
        <v>5.81</v>
      </c>
      <c r="E1150" t="str" cm="1">
        <f t="array" ref="E1150">_xlfn.IFS(medical_exam[[#This Row],[HBA1C]]&lt;5.7, "Normal", medical_exam[[#This Row],[HBA1C]]&lt;6.4, "Prediabetes ", TRUE, "Diabetes")</f>
        <v xml:space="preserve">Prediabetes </v>
      </c>
      <c r="F1150" s="6" t="s">
        <v>2379</v>
      </c>
      <c r="G1150" t="s">
        <v>2379</v>
      </c>
      <c r="H1150" t="s">
        <v>2379</v>
      </c>
      <c r="I1150">
        <v>2</v>
      </c>
      <c r="J1150" t="s">
        <v>2379</v>
      </c>
    </row>
    <row r="1151" spans="1:10" x14ac:dyDescent="0.3">
      <c r="A1151" t="s">
        <v>1220</v>
      </c>
      <c r="B1151">
        <v>42.68</v>
      </c>
      <c r="C1151" t="str" cm="1">
        <f t="array" ref="C1151">_xlfn.IFS(medical_exam[[#This Row],[BMI]]&lt;18.5, "Underweight ", medical_exam[[#This Row],[BMI]]&lt;24.9, "Normal Weight", medical_exam[[#This Row],[BMI]]&lt;29.9, "Overweight ", TRUE, "Obesity")</f>
        <v>Obesity</v>
      </c>
      <c r="D1151">
        <v>9.2799999999999994</v>
      </c>
      <c r="E1151" t="str" cm="1">
        <f t="array" ref="E1151">_xlfn.IFS(medical_exam[[#This Row],[HBA1C]]&lt;5.7, "Normal", medical_exam[[#This Row],[HBA1C]]&lt;6.4, "Prediabetes ", TRUE, "Diabetes")</f>
        <v>Diabetes</v>
      </c>
      <c r="F1151" s="6" t="s">
        <v>2379</v>
      </c>
      <c r="G1151" t="s">
        <v>2379</v>
      </c>
      <c r="H1151" t="s">
        <v>2379</v>
      </c>
      <c r="I1151">
        <v>2</v>
      </c>
      <c r="J1151" t="s">
        <v>2379</v>
      </c>
    </row>
    <row r="1152" spans="1:10" x14ac:dyDescent="0.3">
      <c r="A1152" t="s">
        <v>1219</v>
      </c>
      <c r="B1152">
        <v>24.31</v>
      </c>
      <c r="C1152" t="str" cm="1">
        <f t="array" ref="C1152">_xlfn.IFS(medical_exam[[#This Row],[BMI]]&lt;18.5, "Underweight ", medical_exam[[#This Row],[BMI]]&lt;24.9, "Normal Weight", medical_exam[[#This Row],[BMI]]&lt;29.9, "Overweight ", TRUE, "Obesity")</f>
        <v>Normal Weight</v>
      </c>
      <c r="D1152">
        <v>6.37</v>
      </c>
      <c r="E1152" t="str" cm="1">
        <f t="array" ref="E1152">_xlfn.IFS(medical_exam[[#This Row],[HBA1C]]&lt;5.7, "Normal", medical_exam[[#This Row],[HBA1C]]&lt;6.4, "Prediabetes ", TRUE, "Diabetes")</f>
        <v xml:space="preserve">Prediabetes </v>
      </c>
      <c r="F1152" s="6" t="s">
        <v>2379</v>
      </c>
      <c r="G1152" t="s">
        <v>2379</v>
      </c>
      <c r="H1152" t="s">
        <v>2379</v>
      </c>
      <c r="I1152">
        <v>0</v>
      </c>
      <c r="J1152" t="s">
        <v>2379</v>
      </c>
    </row>
    <row r="1153" spans="1:10" x14ac:dyDescent="0.3">
      <c r="A1153" t="s">
        <v>1218</v>
      </c>
      <c r="B1153">
        <v>44.75</v>
      </c>
      <c r="C1153" t="str" cm="1">
        <f t="array" ref="C1153">_xlfn.IFS(medical_exam[[#This Row],[BMI]]&lt;18.5, "Underweight ", medical_exam[[#This Row],[BMI]]&lt;24.9, "Normal Weight", medical_exam[[#This Row],[BMI]]&lt;29.9, "Overweight ", TRUE, "Obesity")</f>
        <v>Obesity</v>
      </c>
      <c r="D1153">
        <v>5.09</v>
      </c>
      <c r="E1153" t="str" cm="1">
        <f t="array" ref="E1153">_xlfn.IFS(medical_exam[[#This Row],[HBA1C]]&lt;5.7, "Normal", medical_exam[[#This Row],[HBA1C]]&lt;6.4, "Prediabetes ", TRUE, "Diabetes")</f>
        <v>Normal</v>
      </c>
      <c r="F1153" s="6" t="s">
        <v>2381</v>
      </c>
      <c r="G1153" t="s">
        <v>2379</v>
      </c>
      <c r="H1153" t="s">
        <v>2379</v>
      </c>
      <c r="I1153">
        <v>0</v>
      </c>
      <c r="J1153" t="s">
        <v>2379</v>
      </c>
    </row>
    <row r="1154" spans="1:10" x14ac:dyDescent="0.3">
      <c r="A1154" t="s">
        <v>1217</v>
      </c>
      <c r="B1154">
        <v>30.78</v>
      </c>
      <c r="C1154" t="str" cm="1">
        <f t="array" ref="C1154">_xlfn.IFS(medical_exam[[#This Row],[BMI]]&lt;18.5, "Underweight ", medical_exam[[#This Row],[BMI]]&lt;24.9, "Normal Weight", medical_exam[[#This Row],[BMI]]&lt;29.9, "Overweight ", TRUE, "Obesity")</f>
        <v>Obesity</v>
      </c>
      <c r="D1154">
        <v>7.94</v>
      </c>
      <c r="E1154" t="str" cm="1">
        <f t="array" ref="E1154">_xlfn.IFS(medical_exam[[#This Row],[HBA1C]]&lt;5.7, "Normal", medical_exam[[#This Row],[HBA1C]]&lt;6.4, "Prediabetes ", TRUE, "Diabetes")</f>
        <v>Diabetes</v>
      </c>
      <c r="F1154" s="6" t="s">
        <v>2379</v>
      </c>
      <c r="G1154" t="s">
        <v>2379</v>
      </c>
      <c r="H1154" t="s">
        <v>2379</v>
      </c>
      <c r="I1154">
        <v>2</v>
      </c>
      <c r="J1154" t="s">
        <v>2379</v>
      </c>
    </row>
    <row r="1155" spans="1:10" x14ac:dyDescent="0.3">
      <c r="A1155" t="s">
        <v>1216</v>
      </c>
      <c r="B1155">
        <v>21.86</v>
      </c>
      <c r="C1155" t="str" cm="1">
        <f t="array" ref="C1155">_xlfn.IFS(medical_exam[[#This Row],[BMI]]&lt;18.5, "Underweight ", medical_exam[[#This Row],[BMI]]&lt;24.9, "Normal Weight", medical_exam[[#This Row],[BMI]]&lt;29.9, "Overweight ", TRUE, "Obesity")</f>
        <v>Normal Weight</v>
      </c>
      <c r="D1155">
        <v>10.95</v>
      </c>
      <c r="E1155" t="str" cm="1">
        <f t="array" ref="E1155">_xlfn.IFS(medical_exam[[#This Row],[HBA1C]]&lt;5.7, "Normal", medical_exam[[#This Row],[HBA1C]]&lt;6.4, "Prediabetes ", TRUE, "Diabetes")</f>
        <v>Diabetes</v>
      </c>
      <c r="F1155" s="6" t="s">
        <v>2379</v>
      </c>
      <c r="G1155" t="s">
        <v>2379</v>
      </c>
      <c r="H1155" t="s">
        <v>2379</v>
      </c>
      <c r="I1155">
        <v>0</v>
      </c>
      <c r="J1155" t="s">
        <v>2379</v>
      </c>
    </row>
    <row r="1156" spans="1:10" x14ac:dyDescent="0.3">
      <c r="A1156" t="s">
        <v>1215</v>
      </c>
      <c r="B1156">
        <v>49.09</v>
      </c>
      <c r="C1156" t="str" cm="1">
        <f t="array" ref="C1156">_xlfn.IFS(medical_exam[[#This Row],[BMI]]&lt;18.5, "Underweight ", medical_exam[[#This Row],[BMI]]&lt;24.9, "Normal Weight", medical_exam[[#This Row],[BMI]]&lt;29.9, "Overweight ", TRUE, "Obesity")</f>
        <v>Obesity</v>
      </c>
      <c r="D1156">
        <v>6.3</v>
      </c>
      <c r="E1156" t="str" cm="1">
        <f t="array" ref="E1156">_xlfn.IFS(medical_exam[[#This Row],[HBA1C]]&lt;5.7, "Normal", medical_exam[[#This Row],[HBA1C]]&lt;6.4, "Prediabetes ", TRUE, "Diabetes")</f>
        <v xml:space="preserve">Prediabetes </v>
      </c>
      <c r="F1156" s="6" t="s">
        <v>2381</v>
      </c>
      <c r="G1156" t="s">
        <v>2379</v>
      </c>
      <c r="H1156" t="s">
        <v>2379</v>
      </c>
      <c r="I1156">
        <v>0</v>
      </c>
      <c r="J1156" t="s">
        <v>2379</v>
      </c>
    </row>
    <row r="1157" spans="1:10" x14ac:dyDescent="0.3">
      <c r="A1157" t="s">
        <v>1214</v>
      </c>
      <c r="B1157">
        <v>47.74</v>
      </c>
      <c r="C1157" t="str" cm="1">
        <f t="array" ref="C1157">_xlfn.IFS(medical_exam[[#This Row],[BMI]]&lt;18.5, "Underweight ", medical_exam[[#This Row],[BMI]]&lt;24.9, "Normal Weight", medical_exam[[#This Row],[BMI]]&lt;29.9, "Overweight ", TRUE, "Obesity")</f>
        <v>Obesity</v>
      </c>
      <c r="D1157">
        <v>8.0500000000000007</v>
      </c>
      <c r="E1157" t="str" cm="1">
        <f t="array" ref="E1157">_xlfn.IFS(medical_exam[[#This Row],[HBA1C]]&lt;5.7, "Normal", medical_exam[[#This Row],[HBA1C]]&lt;6.4, "Prediabetes ", TRUE, "Diabetes")</f>
        <v>Diabetes</v>
      </c>
      <c r="F1157" s="6" t="s">
        <v>2381</v>
      </c>
      <c r="G1157" t="s">
        <v>2379</v>
      </c>
      <c r="H1157" t="s">
        <v>2379</v>
      </c>
      <c r="I1157">
        <v>2</v>
      </c>
      <c r="J1157" t="s">
        <v>2379</v>
      </c>
    </row>
    <row r="1158" spans="1:10" x14ac:dyDescent="0.3">
      <c r="A1158" t="s">
        <v>1213</v>
      </c>
      <c r="B1158">
        <v>30.2</v>
      </c>
      <c r="C1158" t="str" cm="1">
        <f t="array" ref="C1158">_xlfn.IFS(medical_exam[[#This Row],[BMI]]&lt;18.5, "Underweight ", medical_exam[[#This Row],[BMI]]&lt;24.9, "Normal Weight", medical_exam[[#This Row],[BMI]]&lt;29.9, "Overweight ", TRUE, "Obesity")</f>
        <v>Obesity</v>
      </c>
      <c r="D1158">
        <v>9.8800000000000008</v>
      </c>
      <c r="E1158" t="str" cm="1">
        <f t="array" ref="E1158">_xlfn.IFS(medical_exam[[#This Row],[HBA1C]]&lt;5.7, "Normal", medical_exam[[#This Row],[HBA1C]]&lt;6.4, "Prediabetes ", TRUE, "Diabetes")</f>
        <v>Diabetes</v>
      </c>
      <c r="F1158" s="6" t="s">
        <v>2381</v>
      </c>
      <c r="G1158" t="s">
        <v>2379</v>
      </c>
      <c r="H1158" t="s">
        <v>2379</v>
      </c>
      <c r="I1158">
        <v>2</v>
      </c>
      <c r="J1158" t="s">
        <v>2379</v>
      </c>
    </row>
    <row r="1159" spans="1:10" x14ac:dyDescent="0.3">
      <c r="A1159" t="s">
        <v>1212</v>
      </c>
      <c r="B1159">
        <v>33.25</v>
      </c>
      <c r="C1159" t="str" cm="1">
        <f t="array" ref="C1159">_xlfn.IFS(medical_exam[[#This Row],[BMI]]&lt;18.5, "Underweight ", medical_exam[[#This Row],[BMI]]&lt;24.9, "Normal Weight", medical_exam[[#This Row],[BMI]]&lt;29.9, "Overweight ", TRUE, "Obesity")</f>
        <v>Obesity</v>
      </c>
      <c r="D1159">
        <v>7.42</v>
      </c>
      <c r="E1159" t="str" cm="1">
        <f t="array" ref="E1159">_xlfn.IFS(medical_exam[[#This Row],[HBA1C]]&lt;5.7, "Normal", medical_exam[[#This Row],[HBA1C]]&lt;6.4, "Prediabetes ", TRUE, "Diabetes")</f>
        <v>Diabetes</v>
      </c>
      <c r="F1159" s="6" t="s">
        <v>2381</v>
      </c>
      <c r="G1159" t="s">
        <v>2379</v>
      </c>
      <c r="H1159" t="s">
        <v>2379</v>
      </c>
      <c r="I1159">
        <v>2</v>
      </c>
      <c r="J1159" t="s">
        <v>2379</v>
      </c>
    </row>
    <row r="1160" spans="1:10" x14ac:dyDescent="0.3">
      <c r="A1160" t="s">
        <v>1211</v>
      </c>
      <c r="B1160">
        <v>26.6</v>
      </c>
      <c r="C1160" t="str" cm="1">
        <f t="array" ref="C1160">_xlfn.IFS(medical_exam[[#This Row],[BMI]]&lt;18.5, "Underweight ", medical_exam[[#This Row],[BMI]]&lt;24.9, "Normal Weight", medical_exam[[#This Row],[BMI]]&lt;29.9, "Overweight ", TRUE, "Obesity")</f>
        <v xml:space="preserve">Overweight </v>
      </c>
      <c r="D1160">
        <v>8.4499999999999993</v>
      </c>
      <c r="E1160" t="str" cm="1">
        <f t="array" ref="E1160">_xlfn.IFS(medical_exam[[#This Row],[HBA1C]]&lt;5.7, "Normal", medical_exam[[#This Row],[HBA1C]]&lt;6.4, "Prediabetes ", TRUE, "Diabetes")</f>
        <v>Diabetes</v>
      </c>
      <c r="F1160" s="6" t="s">
        <v>2381</v>
      </c>
      <c r="G1160" t="s">
        <v>2379</v>
      </c>
      <c r="H1160" t="s">
        <v>2379</v>
      </c>
      <c r="I1160">
        <v>1</v>
      </c>
      <c r="J1160" t="s">
        <v>2379</v>
      </c>
    </row>
    <row r="1161" spans="1:10" x14ac:dyDescent="0.3">
      <c r="A1161" t="s">
        <v>1210</v>
      </c>
      <c r="B1161">
        <v>26.35</v>
      </c>
      <c r="C1161" t="str" cm="1">
        <f t="array" ref="C1161">_xlfn.IFS(medical_exam[[#This Row],[BMI]]&lt;18.5, "Underweight ", medical_exam[[#This Row],[BMI]]&lt;24.9, "Normal Weight", medical_exam[[#This Row],[BMI]]&lt;29.9, "Overweight ", TRUE, "Obesity")</f>
        <v xml:space="preserve">Overweight </v>
      </c>
      <c r="D1161">
        <v>6.21</v>
      </c>
      <c r="E1161" t="str" cm="1">
        <f t="array" ref="E1161">_xlfn.IFS(medical_exam[[#This Row],[HBA1C]]&lt;5.7, "Normal", medical_exam[[#This Row],[HBA1C]]&lt;6.4, "Prediabetes ", TRUE, "Diabetes")</f>
        <v xml:space="preserve">Prediabetes </v>
      </c>
      <c r="F1161" s="6" t="s">
        <v>2379</v>
      </c>
      <c r="G1161" t="s">
        <v>2379</v>
      </c>
      <c r="H1161" t="s">
        <v>2379</v>
      </c>
      <c r="I1161">
        <v>2</v>
      </c>
      <c r="J1161" t="s">
        <v>2379</v>
      </c>
    </row>
    <row r="1162" spans="1:10" x14ac:dyDescent="0.3">
      <c r="A1162" t="s">
        <v>1209</v>
      </c>
      <c r="B1162">
        <v>39.994999999999997</v>
      </c>
      <c r="C1162" t="str" cm="1">
        <f t="array" ref="C1162">_xlfn.IFS(medical_exam[[#This Row],[BMI]]&lt;18.5, "Underweight ", medical_exam[[#This Row],[BMI]]&lt;24.9, "Normal Weight", medical_exam[[#This Row],[BMI]]&lt;29.9, "Overweight ", TRUE, "Obesity")</f>
        <v>Obesity</v>
      </c>
      <c r="D1162">
        <v>4.6500000000000004</v>
      </c>
      <c r="E1162" t="str" cm="1">
        <f t="array" ref="E1162">_xlfn.IFS(medical_exam[[#This Row],[HBA1C]]&lt;5.7, "Normal", medical_exam[[#This Row],[HBA1C]]&lt;6.4, "Prediabetes ", TRUE, "Diabetes")</f>
        <v>Normal</v>
      </c>
      <c r="F1162" s="6" t="s">
        <v>2379</v>
      </c>
      <c r="G1162" t="s">
        <v>2379</v>
      </c>
      <c r="H1162" t="s">
        <v>2379</v>
      </c>
      <c r="I1162">
        <v>0</v>
      </c>
      <c r="J1162" t="s">
        <v>2379</v>
      </c>
    </row>
    <row r="1163" spans="1:10" x14ac:dyDescent="0.3">
      <c r="A1163" t="s">
        <v>1208</v>
      </c>
      <c r="B1163">
        <v>22.92</v>
      </c>
      <c r="C1163" t="str" cm="1">
        <f t="array" ref="C1163">_xlfn.IFS(medical_exam[[#This Row],[BMI]]&lt;18.5, "Underweight ", medical_exam[[#This Row],[BMI]]&lt;24.9, "Normal Weight", medical_exam[[#This Row],[BMI]]&lt;29.9, "Overweight ", TRUE, "Obesity")</f>
        <v>Normal Weight</v>
      </c>
      <c r="D1163">
        <v>5.87</v>
      </c>
      <c r="E1163" t="str" cm="1">
        <f t="array" ref="E1163">_xlfn.IFS(medical_exam[[#This Row],[HBA1C]]&lt;5.7, "Normal", medical_exam[[#This Row],[HBA1C]]&lt;6.4, "Prediabetes ", TRUE, "Diabetes")</f>
        <v xml:space="preserve">Prediabetes </v>
      </c>
      <c r="F1163" s="6" t="s">
        <v>2381</v>
      </c>
      <c r="G1163" t="s">
        <v>2379</v>
      </c>
      <c r="H1163" t="s">
        <v>2379</v>
      </c>
      <c r="I1163">
        <v>1</v>
      </c>
      <c r="J1163" t="s">
        <v>2379</v>
      </c>
    </row>
    <row r="1164" spans="1:10" x14ac:dyDescent="0.3">
      <c r="A1164" t="s">
        <v>1207</v>
      </c>
      <c r="B1164">
        <v>24.78</v>
      </c>
      <c r="C1164" t="str" cm="1">
        <f t="array" ref="C1164">_xlfn.IFS(medical_exam[[#This Row],[BMI]]&lt;18.5, "Underweight ", medical_exam[[#This Row],[BMI]]&lt;24.9, "Normal Weight", medical_exam[[#This Row],[BMI]]&lt;29.9, "Overweight ", TRUE, "Obesity")</f>
        <v>Normal Weight</v>
      </c>
      <c r="D1164">
        <v>4.24</v>
      </c>
      <c r="E1164" t="str" cm="1">
        <f t="array" ref="E1164">_xlfn.IFS(medical_exam[[#This Row],[HBA1C]]&lt;5.7, "Normal", medical_exam[[#This Row],[HBA1C]]&lt;6.4, "Prediabetes ", TRUE, "Diabetes")</f>
        <v>Normal</v>
      </c>
      <c r="F1164" s="6" t="s">
        <v>2381</v>
      </c>
      <c r="G1164" t="s">
        <v>2379</v>
      </c>
      <c r="H1164" t="s">
        <v>2379</v>
      </c>
      <c r="I1164">
        <v>2</v>
      </c>
      <c r="J1164" t="s">
        <v>2379</v>
      </c>
    </row>
    <row r="1165" spans="1:10" x14ac:dyDescent="0.3">
      <c r="A1165" t="s">
        <v>1206</v>
      </c>
      <c r="B1165">
        <v>34.07</v>
      </c>
      <c r="C1165" t="str" cm="1">
        <f t="array" ref="C1165">_xlfn.IFS(medical_exam[[#This Row],[BMI]]&lt;18.5, "Underweight ", medical_exam[[#This Row],[BMI]]&lt;24.9, "Normal Weight", medical_exam[[#This Row],[BMI]]&lt;29.9, "Overweight ", TRUE, "Obesity")</f>
        <v>Obesity</v>
      </c>
      <c r="D1165">
        <v>7.81</v>
      </c>
      <c r="E1165" t="str" cm="1">
        <f t="array" ref="E1165">_xlfn.IFS(medical_exam[[#This Row],[HBA1C]]&lt;5.7, "Normal", medical_exam[[#This Row],[HBA1C]]&lt;6.4, "Prediabetes ", TRUE, "Diabetes")</f>
        <v>Diabetes</v>
      </c>
      <c r="F1165" s="6" t="s">
        <v>2381</v>
      </c>
      <c r="G1165" t="s">
        <v>2379</v>
      </c>
      <c r="H1165" t="s">
        <v>2379</v>
      </c>
      <c r="I1165">
        <v>0</v>
      </c>
      <c r="J1165" t="s">
        <v>2379</v>
      </c>
    </row>
    <row r="1166" spans="1:10" x14ac:dyDescent="0.3">
      <c r="A1166" t="s">
        <v>1205</v>
      </c>
      <c r="B1166">
        <v>30.14</v>
      </c>
      <c r="C1166" t="str" cm="1">
        <f t="array" ref="C1166">_xlfn.IFS(medical_exam[[#This Row],[BMI]]&lt;18.5, "Underweight ", medical_exam[[#This Row],[BMI]]&lt;24.9, "Normal Weight", medical_exam[[#This Row],[BMI]]&lt;29.9, "Overweight ", TRUE, "Obesity")</f>
        <v>Obesity</v>
      </c>
      <c r="D1166">
        <v>9.85</v>
      </c>
      <c r="E1166" t="str" cm="1">
        <f t="array" ref="E1166">_xlfn.IFS(medical_exam[[#This Row],[HBA1C]]&lt;5.7, "Normal", medical_exam[[#This Row],[HBA1C]]&lt;6.4, "Prediabetes ", TRUE, "Diabetes")</f>
        <v>Diabetes</v>
      </c>
      <c r="F1166" s="6" t="s">
        <v>2379</v>
      </c>
      <c r="G1166" t="s">
        <v>2379</v>
      </c>
      <c r="H1166" t="s">
        <v>2379</v>
      </c>
      <c r="I1166">
        <v>0</v>
      </c>
      <c r="J1166" t="s">
        <v>2379</v>
      </c>
    </row>
    <row r="1167" spans="1:10" x14ac:dyDescent="0.3">
      <c r="A1167" t="s">
        <v>1204</v>
      </c>
      <c r="B1167">
        <v>18.05</v>
      </c>
      <c r="C1167" t="str" cm="1">
        <f t="array" ref="C1167">_xlfn.IFS(medical_exam[[#This Row],[BMI]]&lt;18.5, "Underweight ", medical_exam[[#This Row],[BMI]]&lt;24.9, "Normal Weight", medical_exam[[#This Row],[BMI]]&lt;29.9, "Overweight ", TRUE, "Obesity")</f>
        <v xml:space="preserve">Underweight </v>
      </c>
      <c r="D1167">
        <v>6.94</v>
      </c>
      <c r="E1167" t="str" cm="1">
        <f t="array" ref="E1167">_xlfn.IFS(medical_exam[[#This Row],[HBA1C]]&lt;5.7, "Normal", medical_exam[[#This Row],[HBA1C]]&lt;6.4, "Prediabetes ", TRUE, "Diabetes")</f>
        <v>Diabetes</v>
      </c>
      <c r="F1167" s="6" t="s">
        <v>2379</v>
      </c>
      <c r="G1167" t="s">
        <v>2379</v>
      </c>
      <c r="H1167" t="s">
        <v>2379</v>
      </c>
      <c r="I1167">
        <v>0</v>
      </c>
      <c r="J1167" t="s">
        <v>2379</v>
      </c>
    </row>
    <row r="1168" spans="1:10" x14ac:dyDescent="0.3">
      <c r="A1168" t="s">
        <v>1203</v>
      </c>
      <c r="B1168">
        <v>37.4</v>
      </c>
      <c r="C1168" t="str" cm="1">
        <f t="array" ref="C1168">_xlfn.IFS(medical_exam[[#This Row],[BMI]]&lt;18.5, "Underweight ", medical_exam[[#This Row],[BMI]]&lt;24.9, "Normal Weight", medical_exam[[#This Row],[BMI]]&lt;29.9, "Overweight ", TRUE, "Obesity")</f>
        <v>Obesity</v>
      </c>
      <c r="D1168">
        <v>11.3</v>
      </c>
      <c r="E1168" t="str" cm="1">
        <f t="array" ref="E1168">_xlfn.IFS(medical_exam[[#This Row],[HBA1C]]&lt;5.7, "Normal", medical_exam[[#This Row],[HBA1C]]&lt;6.4, "Prediabetes ", TRUE, "Diabetes")</f>
        <v>Diabetes</v>
      </c>
      <c r="F1168" s="6" t="s">
        <v>2381</v>
      </c>
      <c r="G1168" t="s">
        <v>2379</v>
      </c>
      <c r="H1168" t="s">
        <v>2379</v>
      </c>
      <c r="I1168">
        <v>2</v>
      </c>
      <c r="J1168" t="s">
        <v>2379</v>
      </c>
    </row>
    <row r="1169" spans="1:10" x14ac:dyDescent="0.3">
      <c r="A1169" t="s">
        <v>1202</v>
      </c>
      <c r="B1169">
        <v>25.75</v>
      </c>
      <c r="C1169" t="str" cm="1">
        <f t="array" ref="C1169">_xlfn.IFS(medical_exam[[#This Row],[BMI]]&lt;18.5, "Underweight ", medical_exam[[#This Row],[BMI]]&lt;24.9, "Normal Weight", medical_exam[[#This Row],[BMI]]&lt;29.9, "Overweight ", TRUE, "Obesity")</f>
        <v xml:space="preserve">Overweight </v>
      </c>
      <c r="D1169">
        <v>9.23</v>
      </c>
      <c r="E1169" t="str" cm="1">
        <f t="array" ref="E1169">_xlfn.IFS(medical_exam[[#This Row],[HBA1C]]&lt;5.7, "Normal", medical_exam[[#This Row],[HBA1C]]&lt;6.4, "Prediabetes ", TRUE, "Diabetes")</f>
        <v>Diabetes</v>
      </c>
      <c r="F1169" s="6" t="s">
        <v>2379</v>
      </c>
      <c r="G1169" t="s">
        <v>2379</v>
      </c>
      <c r="H1169" t="s">
        <v>2379</v>
      </c>
      <c r="I1169">
        <v>0</v>
      </c>
      <c r="J1169" t="s">
        <v>2379</v>
      </c>
    </row>
    <row r="1170" spans="1:10" x14ac:dyDescent="0.3">
      <c r="A1170" t="s">
        <v>1201</v>
      </c>
      <c r="B1170">
        <v>32.299999999999997</v>
      </c>
      <c r="C1170" t="str" cm="1">
        <f t="array" ref="C1170">_xlfn.IFS(medical_exam[[#This Row],[BMI]]&lt;18.5, "Underweight ", medical_exam[[#This Row],[BMI]]&lt;24.9, "Normal Weight", medical_exam[[#This Row],[BMI]]&lt;29.9, "Overweight ", TRUE, "Obesity")</f>
        <v>Obesity</v>
      </c>
      <c r="D1170">
        <v>4.37</v>
      </c>
      <c r="E1170" t="str" cm="1">
        <f t="array" ref="E1170">_xlfn.IFS(medical_exam[[#This Row],[HBA1C]]&lt;5.7, "Normal", medical_exam[[#This Row],[HBA1C]]&lt;6.4, "Prediabetes ", TRUE, "Diabetes")</f>
        <v>Normal</v>
      </c>
      <c r="F1170" s="6" t="s">
        <v>2379</v>
      </c>
      <c r="G1170" t="s">
        <v>2379</v>
      </c>
      <c r="H1170" t="s">
        <v>2379</v>
      </c>
      <c r="I1170">
        <v>2</v>
      </c>
      <c r="J1170" t="s">
        <v>2379</v>
      </c>
    </row>
    <row r="1171" spans="1:10" x14ac:dyDescent="0.3">
      <c r="A1171" t="s">
        <v>1200</v>
      </c>
      <c r="B1171">
        <v>28.61</v>
      </c>
      <c r="C1171" t="str" cm="1">
        <f t="array" ref="C1171">_xlfn.IFS(medical_exam[[#This Row],[BMI]]&lt;18.5, "Underweight ", medical_exam[[#This Row],[BMI]]&lt;24.9, "Normal Weight", medical_exam[[#This Row],[BMI]]&lt;29.9, "Overweight ", TRUE, "Obesity")</f>
        <v xml:space="preserve">Overweight </v>
      </c>
      <c r="D1171">
        <v>5.76</v>
      </c>
      <c r="E1171" t="str" cm="1">
        <f t="array" ref="E1171">_xlfn.IFS(medical_exam[[#This Row],[HBA1C]]&lt;5.7, "Normal", medical_exam[[#This Row],[HBA1C]]&lt;6.4, "Prediabetes ", TRUE, "Diabetes")</f>
        <v xml:space="preserve">Prediabetes </v>
      </c>
      <c r="F1171" s="6" t="s">
        <v>2379</v>
      </c>
      <c r="G1171" t="s">
        <v>2379</v>
      </c>
      <c r="H1171" t="s">
        <v>2381</v>
      </c>
      <c r="I1171">
        <v>1</v>
      </c>
      <c r="J1171" t="s">
        <v>2379</v>
      </c>
    </row>
    <row r="1172" spans="1:10" x14ac:dyDescent="0.3">
      <c r="A1172" t="s">
        <v>1199</v>
      </c>
      <c r="B1172">
        <v>45.41</v>
      </c>
      <c r="C1172" t="str" cm="1">
        <f t="array" ref="C1172">_xlfn.IFS(medical_exam[[#This Row],[BMI]]&lt;18.5, "Underweight ", medical_exam[[#This Row],[BMI]]&lt;24.9, "Normal Weight", medical_exam[[#This Row],[BMI]]&lt;29.9, "Overweight ", TRUE, "Obesity")</f>
        <v>Obesity</v>
      </c>
      <c r="D1172">
        <v>4.96</v>
      </c>
      <c r="E1172" t="str" cm="1">
        <f t="array" ref="E1172">_xlfn.IFS(medical_exam[[#This Row],[HBA1C]]&lt;5.7, "Normal", medical_exam[[#This Row],[HBA1C]]&lt;6.4, "Prediabetes ", TRUE, "Diabetes")</f>
        <v>Normal</v>
      </c>
      <c r="F1172" s="6" t="s">
        <v>2379</v>
      </c>
      <c r="G1172" t="s">
        <v>2379</v>
      </c>
      <c r="H1172" t="s">
        <v>2379</v>
      </c>
      <c r="I1172">
        <v>1</v>
      </c>
      <c r="J1172" t="s">
        <v>2379</v>
      </c>
    </row>
    <row r="1173" spans="1:10" x14ac:dyDescent="0.3">
      <c r="A1173" t="s">
        <v>1198</v>
      </c>
      <c r="B1173">
        <v>31.2</v>
      </c>
      <c r="C1173" t="str" cm="1">
        <f t="array" ref="C1173">_xlfn.IFS(medical_exam[[#This Row],[BMI]]&lt;18.5, "Underweight ", medical_exam[[#This Row],[BMI]]&lt;24.9, "Normal Weight", medical_exam[[#This Row],[BMI]]&lt;29.9, "Overweight ", TRUE, "Obesity")</f>
        <v>Obesity</v>
      </c>
      <c r="D1173">
        <v>11.04</v>
      </c>
      <c r="E1173" t="str" cm="1">
        <f t="array" ref="E1173">_xlfn.IFS(medical_exam[[#This Row],[HBA1C]]&lt;5.7, "Normal", medical_exam[[#This Row],[HBA1C]]&lt;6.4, "Prediabetes ", TRUE, "Diabetes")</f>
        <v>Diabetes</v>
      </c>
      <c r="F1173" s="6" t="s">
        <v>2381</v>
      </c>
      <c r="G1173" t="s">
        <v>2379</v>
      </c>
      <c r="H1173" t="s">
        <v>2379</v>
      </c>
      <c r="I1173">
        <v>2</v>
      </c>
      <c r="J1173" t="s">
        <v>2379</v>
      </c>
    </row>
    <row r="1174" spans="1:10" x14ac:dyDescent="0.3">
      <c r="A1174" t="s">
        <v>1197</v>
      </c>
      <c r="B1174">
        <v>29.83</v>
      </c>
      <c r="C1174" t="str" cm="1">
        <f t="array" ref="C1174">_xlfn.IFS(medical_exam[[#This Row],[BMI]]&lt;18.5, "Underweight ", medical_exam[[#This Row],[BMI]]&lt;24.9, "Normal Weight", medical_exam[[#This Row],[BMI]]&lt;29.9, "Overweight ", TRUE, "Obesity")</f>
        <v xml:space="preserve">Overweight </v>
      </c>
      <c r="D1174">
        <v>7.81</v>
      </c>
      <c r="E1174" t="str" cm="1">
        <f t="array" ref="E1174">_xlfn.IFS(medical_exam[[#This Row],[HBA1C]]&lt;5.7, "Normal", medical_exam[[#This Row],[HBA1C]]&lt;6.4, "Prediabetes ", TRUE, "Diabetes")</f>
        <v>Diabetes</v>
      </c>
      <c r="F1174" s="6" t="s">
        <v>2381</v>
      </c>
      <c r="G1174" t="s">
        <v>2379</v>
      </c>
      <c r="H1174" t="s">
        <v>2379</v>
      </c>
      <c r="I1174">
        <v>1</v>
      </c>
      <c r="J1174" t="s">
        <v>2379</v>
      </c>
    </row>
    <row r="1175" spans="1:10" x14ac:dyDescent="0.3">
      <c r="A1175" t="s">
        <v>1196</v>
      </c>
      <c r="B1175">
        <v>29.06</v>
      </c>
      <c r="C1175" t="str" cm="1">
        <f t="array" ref="C1175">_xlfn.IFS(medical_exam[[#This Row],[BMI]]&lt;18.5, "Underweight ", medical_exam[[#This Row],[BMI]]&lt;24.9, "Normal Weight", medical_exam[[#This Row],[BMI]]&lt;29.9, "Overweight ", TRUE, "Obesity")</f>
        <v xml:space="preserve">Overweight </v>
      </c>
      <c r="D1175">
        <v>4.55</v>
      </c>
      <c r="E1175" t="str" cm="1">
        <f t="array" ref="E1175">_xlfn.IFS(medical_exam[[#This Row],[HBA1C]]&lt;5.7, "Normal", medical_exam[[#This Row],[HBA1C]]&lt;6.4, "Prediabetes ", TRUE, "Diabetes")</f>
        <v>Normal</v>
      </c>
      <c r="F1175" s="6" t="s">
        <v>2379</v>
      </c>
      <c r="G1175" t="s">
        <v>2379</v>
      </c>
      <c r="H1175" t="s">
        <v>2379</v>
      </c>
      <c r="I1175">
        <v>0</v>
      </c>
      <c r="J1175" t="s">
        <v>2379</v>
      </c>
    </row>
    <row r="1176" spans="1:10" x14ac:dyDescent="0.3">
      <c r="A1176" t="s">
        <v>1195</v>
      </c>
      <c r="B1176">
        <v>27.454999999999998</v>
      </c>
      <c r="C1176" t="str" cm="1">
        <f t="array" ref="C1176">_xlfn.IFS(medical_exam[[#This Row],[BMI]]&lt;18.5, "Underweight ", medical_exam[[#This Row],[BMI]]&lt;24.9, "Normal Weight", medical_exam[[#This Row],[BMI]]&lt;29.9, "Overweight ", TRUE, "Obesity")</f>
        <v xml:space="preserve">Overweight </v>
      </c>
      <c r="D1176">
        <v>6.13</v>
      </c>
      <c r="E1176" t="str" cm="1">
        <f t="array" ref="E1176">_xlfn.IFS(medical_exam[[#This Row],[HBA1C]]&lt;5.7, "Normal", medical_exam[[#This Row],[HBA1C]]&lt;6.4, "Prediabetes ", TRUE, "Diabetes")</f>
        <v xml:space="preserve">Prediabetes </v>
      </c>
      <c r="F1176" s="6" t="s">
        <v>2379</v>
      </c>
      <c r="G1176" t="s">
        <v>2379</v>
      </c>
      <c r="H1176" t="s">
        <v>2379</v>
      </c>
      <c r="I1176">
        <v>2</v>
      </c>
      <c r="J1176" t="s">
        <v>2379</v>
      </c>
    </row>
    <row r="1177" spans="1:10" x14ac:dyDescent="0.3">
      <c r="A1177" t="s">
        <v>1194</v>
      </c>
      <c r="B1177">
        <v>23.01</v>
      </c>
      <c r="C1177" t="str" cm="1">
        <f t="array" ref="C1177">_xlfn.IFS(medical_exam[[#This Row],[BMI]]&lt;18.5, "Underweight ", medical_exam[[#This Row],[BMI]]&lt;24.9, "Normal Weight", medical_exam[[#This Row],[BMI]]&lt;29.9, "Overweight ", TRUE, "Obesity")</f>
        <v>Normal Weight</v>
      </c>
      <c r="D1177">
        <v>6.04</v>
      </c>
      <c r="E1177" t="str" cm="1">
        <f t="array" ref="E1177">_xlfn.IFS(medical_exam[[#This Row],[HBA1C]]&lt;5.7, "Normal", medical_exam[[#This Row],[HBA1C]]&lt;6.4, "Prediabetes ", TRUE, "Diabetes")</f>
        <v xml:space="preserve">Prediabetes </v>
      </c>
      <c r="F1177" s="6" t="s">
        <v>2381</v>
      </c>
      <c r="G1177" t="s">
        <v>2379</v>
      </c>
      <c r="H1177" t="s">
        <v>2379</v>
      </c>
      <c r="I1177">
        <v>1</v>
      </c>
      <c r="J1177" t="s">
        <v>2379</v>
      </c>
    </row>
    <row r="1178" spans="1:10" x14ac:dyDescent="0.3">
      <c r="A1178" t="s">
        <v>1193</v>
      </c>
      <c r="B1178">
        <v>31.39</v>
      </c>
      <c r="C1178" t="str" cm="1">
        <f t="array" ref="C1178">_xlfn.IFS(medical_exam[[#This Row],[BMI]]&lt;18.5, "Underweight ", medical_exam[[#This Row],[BMI]]&lt;24.9, "Normal Weight", medical_exam[[#This Row],[BMI]]&lt;29.9, "Overweight ", TRUE, "Obesity")</f>
        <v>Obesity</v>
      </c>
      <c r="D1178">
        <v>8.85</v>
      </c>
      <c r="E1178" t="str" cm="1">
        <f t="array" ref="E1178">_xlfn.IFS(medical_exam[[#This Row],[HBA1C]]&lt;5.7, "Normal", medical_exam[[#This Row],[HBA1C]]&lt;6.4, "Prediabetes ", TRUE, "Diabetes")</f>
        <v>Diabetes</v>
      </c>
      <c r="F1178" s="6" t="s">
        <v>2381</v>
      </c>
      <c r="G1178" t="s">
        <v>2379</v>
      </c>
      <c r="H1178" t="s">
        <v>2379</v>
      </c>
      <c r="I1178">
        <v>0</v>
      </c>
      <c r="J1178" t="s">
        <v>2379</v>
      </c>
    </row>
    <row r="1179" spans="1:10" x14ac:dyDescent="0.3">
      <c r="A1179" t="s">
        <v>1192</v>
      </c>
      <c r="B1179">
        <v>34.770000000000003</v>
      </c>
      <c r="C1179" t="str" cm="1">
        <f t="array" ref="C1179">_xlfn.IFS(medical_exam[[#This Row],[BMI]]&lt;18.5, "Underweight ", medical_exam[[#This Row],[BMI]]&lt;24.9, "Normal Weight", medical_exam[[#This Row],[BMI]]&lt;29.9, "Overweight ", TRUE, "Obesity")</f>
        <v>Obesity</v>
      </c>
      <c r="D1179">
        <v>10.54</v>
      </c>
      <c r="E1179" t="str" cm="1">
        <f t="array" ref="E1179">_xlfn.IFS(medical_exam[[#This Row],[HBA1C]]&lt;5.7, "Normal", medical_exam[[#This Row],[HBA1C]]&lt;6.4, "Prediabetes ", TRUE, "Diabetes")</f>
        <v>Diabetes</v>
      </c>
      <c r="F1179" s="6" t="s">
        <v>2379</v>
      </c>
      <c r="G1179" t="s">
        <v>2379</v>
      </c>
      <c r="H1179" t="s">
        <v>2379</v>
      </c>
      <c r="I1179">
        <v>2</v>
      </c>
      <c r="J1179" t="s">
        <v>2379</v>
      </c>
    </row>
    <row r="1180" spans="1:10" x14ac:dyDescent="0.3">
      <c r="A1180" t="s">
        <v>1191</v>
      </c>
      <c r="B1180">
        <v>24.48</v>
      </c>
      <c r="C1180" t="str" cm="1">
        <f t="array" ref="C1180">_xlfn.IFS(medical_exam[[#This Row],[BMI]]&lt;18.5, "Underweight ", medical_exam[[#This Row],[BMI]]&lt;24.9, "Normal Weight", medical_exam[[#This Row],[BMI]]&lt;29.9, "Overweight ", TRUE, "Obesity")</f>
        <v>Normal Weight</v>
      </c>
      <c r="D1180">
        <v>4.37</v>
      </c>
      <c r="E1180" t="str" cm="1">
        <f t="array" ref="E1180">_xlfn.IFS(medical_exam[[#This Row],[HBA1C]]&lt;5.7, "Normal", medical_exam[[#This Row],[HBA1C]]&lt;6.4, "Prediabetes ", TRUE, "Diabetes")</f>
        <v>Normal</v>
      </c>
      <c r="F1180" s="6" t="s">
        <v>2381</v>
      </c>
      <c r="G1180" t="s">
        <v>2379</v>
      </c>
      <c r="H1180" t="s">
        <v>2379</v>
      </c>
      <c r="I1180">
        <v>2</v>
      </c>
      <c r="J1180" t="s">
        <v>2379</v>
      </c>
    </row>
    <row r="1181" spans="1:10" x14ac:dyDescent="0.3">
      <c r="A1181" t="s">
        <v>1190</v>
      </c>
      <c r="B1181">
        <v>22.61</v>
      </c>
      <c r="C1181" t="str" cm="1">
        <f t="array" ref="C1181">_xlfn.IFS(medical_exam[[#This Row],[BMI]]&lt;18.5, "Underweight ", medical_exam[[#This Row],[BMI]]&lt;24.9, "Normal Weight", medical_exam[[#This Row],[BMI]]&lt;29.9, "Overweight ", TRUE, "Obesity")</f>
        <v>Normal Weight</v>
      </c>
      <c r="D1181">
        <v>9.6300000000000008</v>
      </c>
      <c r="E1181" t="str" cm="1">
        <f t="array" ref="E1181">_xlfn.IFS(medical_exam[[#This Row],[HBA1C]]&lt;5.7, "Normal", medical_exam[[#This Row],[HBA1C]]&lt;6.4, "Prediabetes ", TRUE, "Diabetes")</f>
        <v>Diabetes</v>
      </c>
      <c r="F1181" s="6" t="s">
        <v>2379</v>
      </c>
      <c r="G1181" t="s">
        <v>2379</v>
      </c>
      <c r="H1181" t="s">
        <v>2379</v>
      </c>
      <c r="I1181">
        <v>2</v>
      </c>
      <c r="J1181" t="s">
        <v>2379</v>
      </c>
    </row>
    <row r="1182" spans="1:10" x14ac:dyDescent="0.3">
      <c r="A1182" t="s">
        <v>1189</v>
      </c>
      <c r="B1182">
        <v>34.299999999999997</v>
      </c>
      <c r="C1182" t="str" cm="1">
        <f t="array" ref="C1182">_xlfn.IFS(medical_exam[[#This Row],[BMI]]&lt;18.5, "Underweight ", medical_exam[[#This Row],[BMI]]&lt;24.9, "Normal Weight", medical_exam[[#This Row],[BMI]]&lt;29.9, "Overweight ", TRUE, "Obesity")</f>
        <v>Obesity</v>
      </c>
      <c r="D1182">
        <v>10.37</v>
      </c>
      <c r="E1182" t="str" cm="1">
        <f t="array" ref="E1182">_xlfn.IFS(medical_exam[[#This Row],[HBA1C]]&lt;5.7, "Normal", medical_exam[[#This Row],[HBA1C]]&lt;6.4, "Prediabetes ", TRUE, "Diabetes")</f>
        <v>Diabetes</v>
      </c>
      <c r="F1182" s="6" t="s">
        <v>2379</v>
      </c>
      <c r="G1182" t="s">
        <v>2379</v>
      </c>
      <c r="H1182" t="s">
        <v>2379</v>
      </c>
      <c r="I1182">
        <v>0</v>
      </c>
      <c r="J1182" t="s">
        <v>2379</v>
      </c>
    </row>
    <row r="1183" spans="1:10" x14ac:dyDescent="0.3">
      <c r="A1183" t="s">
        <v>1188</v>
      </c>
      <c r="B1183">
        <v>46.09</v>
      </c>
      <c r="C1183" t="str" cm="1">
        <f t="array" ref="C1183">_xlfn.IFS(medical_exam[[#This Row],[BMI]]&lt;18.5, "Underweight ", medical_exam[[#This Row],[BMI]]&lt;24.9, "Normal Weight", medical_exam[[#This Row],[BMI]]&lt;29.9, "Overweight ", TRUE, "Obesity")</f>
        <v>Obesity</v>
      </c>
      <c r="D1183">
        <v>5.44</v>
      </c>
      <c r="E1183" t="str" cm="1">
        <f t="array" ref="E1183">_xlfn.IFS(medical_exam[[#This Row],[HBA1C]]&lt;5.7, "Normal", medical_exam[[#This Row],[HBA1C]]&lt;6.4, "Prediabetes ", TRUE, "Diabetes")</f>
        <v>Normal</v>
      </c>
      <c r="F1183" s="6" t="s">
        <v>2379</v>
      </c>
      <c r="G1183" t="s">
        <v>2379</v>
      </c>
      <c r="H1183" t="s">
        <v>2379</v>
      </c>
      <c r="I1183">
        <v>2</v>
      </c>
      <c r="J1183" t="s">
        <v>2379</v>
      </c>
    </row>
    <row r="1184" spans="1:10" x14ac:dyDescent="0.3">
      <c r="A1184" t="s">
        <v>1187</v>
      </c>
      <c r="B1184">
        <v>44.744999999999997</v>
      </c>
      <c r="C1184" t="str" cm="1">
        <f t="array" ref="C1184">_xlfn.IFS(medical_exam[[#This Row],[BMI]]&lt;18.5, "Underweight ", medical_exam[[#This Row],[BMI]]&lt;24.9, "Normal Weight", medical_exam[[#This Row],[BMI]]&lt;29.9, "Overweight ", TRUE, "Obesity")</f>
        <v>Obesity</v>
      </c>
      <c r="D1184">
        <v>5.19</v>
      </c>
      <c r="E1184" t="str" cm="1">
        <f t="array" ref="E1184">_xlfn.IFS(medical_exam[[#This Row],[HBA1C]]&lt;5.7, "Normal", medical_exam[[#This Row],[HBA1C]]&lt;6.4, "Prediabetes ", TRUE, "Diabetes")</f>
        <v>Normal</v>
      </c>
      <c r="F1184" s="6" t="s">
        <v>2379</v>
      </c>
      <c r="G1184" t="s">
        <v>2379</v>
      </c>
      <c r="H1184" t="s">
        <v>2379</v>
      </c>
      <c r="I1184">
        <v>2</v>
      </c>
      <c r="J1184" t="s">
        <v>2379</v>
      </c>
    </row>
    <row r="1185" spans="1:10" x14ac:dyDescent="0.3">
      <c r="A1185" t="s">
        <v>1186</v>
      </c>
      <c r="B1185">
        <v>26.33</v>
      </c>
      <c r="C1185" t="str" cm="1">
        <f t="array" ref="C1185">_xlfn.IFS(medical_exam[[#This Row],[BMI]]&lt;18.5, "Underweight ", medical_exam[[#This Row],[BMI]]&lt;24.9, "Normal Weight", medical_exam[[#This Row],[BMI]]&lt;29.9, "Overweight ", TRUE, "Obesity")</f>
        <v xml:space="preserve">Overweight </v>
      </c>
      <c r="D1185">
        <v>11.8</v>
      </c>
      <c r="E1185" t="str" cm="1">
        <f t="array" ref="E1185">_xlfn.IFS(medical_exam[[#This Row],[HBA1C]]&lt;5.7, "Normal", medical_exam[[#This Row],[HBA1C]]&lt;6.4, "Prediabetes ", TRUE, "Diabetes")</f>
        <v>Diabetes</v>
      </c>
      <c r="F1185" s="6" t="s">
        <v>2381</v>
      </c>
      <c r="G1185" t="s">
        <v>2379</v>
      </c>
      <c r="H1185" t="s">
        <v>2379</v>
      </c>
      <c r="I1185">
        <v>1</v>
      </c>
      <c r="J1185" t="s">
        <v>2379</v>
      </c>
    </row>
    <row r="1186" spans="1:10" x14ac:dyDescent="0.3">
      <c r="A1186" t="s">
        <v>1185</v>
      </c>
      <c r="B1186">
        <v>26.6</v>
      </c>
      <c r="C1186" t="str" cm="1">
        <f t="array" ref="C1186">_xlfn.IFS(medical_exam[[#This Row],[BMI]]&lt;18.5, "Underweight ", medical_exam[[#This Row],[BMI]]&lt;24.9, "Normal Weight", medical_exam[[#This Row],[BMI]]&lt;29.9, "Overweight ", TRUE, "Obesity")</f>
        <v xml:space="preserve">Overweight </v>
      </c>
      <c r="D1186">
        <v>8.3800000000000008</v>
      </c>
      <c r="E1186" t="str" cm="1">
        <f t="array" ref="E1186">_xlfn.IFS(medical_exam[[#This Row],[HBA1C]]&lt;5.7, "Normal", medical_exam[[#This Row],[HBA1C]]&lt;6.4, "Prediabetes ", TRUE, "Diabetes")</f>
        <v>Diabetes</v>
      </c>
      <c r="F1186" s="6" t="s">
        <v>2379</v>
      </c>
      <c r="G1186" t="s">
        <v>2379</v>
      </c>
      <c r="H1186" t="s">
        <v>2379</v>
      </c>
      <c r="I1186">
        <v>2</v>
      </c>
      <c r="J1186" t="s">
        <v>2379</v>
      </c>
    </row>
    <row r="1187" spans="1:10" x14ac:dyDescent="0.3">
      <c r="A1187" t="s">
        <v>1184</v>
      </c>
      <c r="B1187">
        <v>27.5</v>
      </c>
      <c r="C1187" t="str" cm="1">
        <f t="array" ref="C1187">_xlfn.IFS(medical_exam[[#This Row],[BMI]]&lt;18.5, "Underweight ", medical_exam[[#This Row],[BMI]]&lt;24.9, "Normal Weight", medical_exam[[#This Row],[BMI]]&lt;29.9, "Overweight ", TRUE, "Obesity")</f>
        <v xml:space="preserve">Overweight </v>
      </c>
      <c r="D1187">
        <v>7.58</v>
      </c>
      <c r="E1187" t="str" cm="1">
        <f t="array" ref="E1187">_xlfn.IFS(medical_exam[[#This Row],[HBA1C]]&lt;5.7, "Normal", medical_exam[[#This Row],[HBA1C]]&lt;6.4, "Prediabetes ", TRUE, "Diabetes")</f>
        <v>Diabetes</v>
      </c>
      <c r="F1187" s="6" t="s">
        <v>2379</v>
      </c>
      <c r="G1187" t="s">
        <v>2379</v>
      </c>
      <c r="H1187" t="s">
        <v>2379</v>
      </c>
      <c r="I1187">
        <v>0</v>
      </c>
      <c r="J1187" t="s">
        <v>2379</v>
      </c>
    </row>
    <row r="1188" spans="1:10" x14ac:dyDescent="0.3">
      <c r="A1188" t="s">
        <v>1183</v>
      </c>
      <c r="B1188">
        <v>41.55</v>
      </c>
      <c r="C1188" t="str" cm="1">
        <f t="array" ref="C1188">_xlfn.IFS(medical_exam[[#This Row],[BMI]]&lt;18.5, "Underweight ", medical_exam[[#This Row],[BMI]]&lt;24.9, "Normal Weight", medical_exam[[#This Row],[BMI]]&lt;29.9, "Overweight ", TRUE, "Obesity")</f>
        <v>Obesity</v>
      </c>
      <c r="D1188">
        <v>4.6100000000000003</v>
      </c>
      <c r="E1188" t="str" cm="1">
        <f t="array" ref="E1188">_xlfn.IFS(medical_exam[[#This Row],[HBA1C]]&lt;5.7, "Normal", medical_exam[[#This Row],[HBA1C]]&lt;6.4, "Prediabetes ", TRUE, "Diabetes")</f>
        <v>Normal</v>
      </c>
      <c r="F1188" s="6" t="s">
        <v>2379</v>
      </c>
      <c r="G1188" t="s">
        <v>2379</v>
      </c>
      <c r="H1188" t="s">
        <v>2379</v>
      </c>
      <c r="I1188">
        <v>1</v>
      </c>
      <c r="J1188" t="s">
        <v>2379</v>
      </c>
    </row>
    <row r="1189" spans="1:10" x14ac:dyDescent="0.3">
      <c r="A1189" t="s">
        <v>1182</v>
      </c>
      <c r="B1189">
        <v>41.47</v>
      </c>
      <c r="C1189" t="str" cm="1">
        <f t="array" ref="C1189">_xlfn.IFS(medical_exam[[#This Row],[BMI]]&lt;18.5, "Underweight ", medical_exam[[#This Row],[BMI]]&lt;24.9, "Normal Weight", medical_exam[[#This Row],[BMI]]&lt;29.9, "Overweight ", TRUE, "Obesity")</f>
        <v>Obesity</v>
      </c>
      <c r="D1189">
        <v>4.7</v>
      </c>
      <c r="E1189" t="str" cm="1">
        <f t="array" ref="E1189">_xlfn.IFS(medical_exam[[#This Row],[HBA1C]]&lt;5.7, "Normal", medical_exam[[#This Row],[HBA1C]]&lt;6.4, "Prediabetes ", TRUE, "Diabetes")</f>
        <v>Normal</v>
      </c>
      <c r="F1189" s="6" t="s">
        <v>2381</v>
      </c>
      <c r="G1189" t="s">
        <v>2379</v>
      </c>
      <c r="H1189" t="s">
        <v>2381</v>
      </c>
      <c r="I1189">
        <v>1</v>
      </c>
      <c r="J1189" t="s">
        <v>2379</v>
      </c>
    </row>
    <row r="1190" spans="1:10" x14ac:dyDescent="0.3">
      <c r="A1190" t="s">
        <v>1181</v>
      </c>
      <c r="B1190">
        <v>24.795000000000002</v>
      </c>
      <c r="C1190" t="str" cm="1">
        <f t="array" ref="C1190">_xlfn.IFS(medical_exam[[#This Row],[BMI]]&lt;18.5, "Underweight ", medical_exam[[#This Row],[BMI]]&lt;24.9, "Normal Weight", medical_exam[[#This Row],[BMI]]&lt;29.9, "Overweight ", TRUE, "Obesity")</f>
        <v>Normal Weight</v>
      </c>
      <c r="D1190">
        <v>6.05</v>
      </c>
      <c r="E1190" t="str" cm="1">
        <f t="array" ref="E1190">_xlfn.IFS(medical_exam[[#This Row],[HBA1C]]&lt;5.7, "Normal", medical_exam[[#This Row],[HBA1C]]&lt;6.4, "Prediabetes ", TRUE, "Diabetes")</f>
        <v xml:space="preserve">Prediabetes </v>
      </c>
      <c r="F1190" s="6" t="s">
        <v>2381</v>
      </c>
      <c r="G1190" t="s">
        <v>2379</v>
      </c>
      <c r="H1190" t="s">
        <v>2379</v>
      </c>
      <c r="I1190">
        <v>0</v>
      </c>
      <c r="J1190" t="s">
        <v>2379</v>
      </c>
    </row>
    <row r="1191" spans="1:10" x14ac:dyDescent="0.3">
      <c r="A1191" t="s">
        <v>1180</v>
      </c>
      <c r="B1191">
        <v>29.48</v>
      </c>
      <c r="C1191" t="str" cm="1">
        <f t="array" ref="C1191">_xlfn.IFS(medical_exam[[#This Row],[BMI]]&lt;18.5, "Underweight ", medical_exam[[#This Row],[BMI]]&lt;24.9, "Normal Weight", medical_exam[[#This Row],[BMI]]&lt;29.9, "Overweight ", TRUE, "Obesity")</f>
        <v xml:space="preserve">Overweight </v>
      </c>
      <c r="D1191">
        <v>5.63</v>
      </c>
      <c r="E1191" t="str" cm="1">
        <f t="array" ref="E1191">_xlfn.IFS(medical_exam[[#This Row],[HBA1C]]&lt;5.7, "Normal", medical_exam[[#This Row],[HBA1C]]&lt;6.4, "Prediabetes ", TRUE, "Diabetes")</f>
        <v>Normal</v>
      </c>
      <c r="F1191" s="6" t="s">
        <v>2381</v>
      </c>
      <c r="G1191" t="s">
        <v>2379</v>
      </c>
      <c r="H1191" t="s">
        <v>2381</v>
      </c>
      <c r="I1191">
        <v>1</v>
      </c>
      <c r="J1191" t="s">
        <v>2379</v>
      </c>
    </row>
    <row r="1192" spans="1:10" x14ac:dyDescent="0.3">
      <c r="A1192" t="s">
        <v>1179</v>
      </c>
      <c r="B1192">
        <v>28.09</v>
      </c>
      <c r="C1192" t="str" cm="1">
        <f t="array" ref="C1192">_xlfn.IFS(medical_exam[[#This Row],[BMI]]&lt;18.5, "Underweight ", medical_exam[[#This Row],[BMI]]&lt;24.9, "Normal Weight", medical_exam[[#This Row],[BMI]]&lt;29.9, "Overweight ", TRUE, "Obesity")</f>
        <v xml:space="preserve">Overweight </v>
      </c>
      <c r="D1192">
        <v>6.06</v>
      </c>
      <c r="E1192" t="str" cm="1">
        <f t="array" ref="E1192">_xlfn.IFS(medical_exam[[#This Row],[HBA1C]]&lt;5.7, "Normal", medical_exam[[#This Row],[HBA1C]]&lt;6.4, "Prediabetes ", TRUE, "Diabetes")</f>
        <v xml:space="preserve">Prediabetes </v>
      </c>
      <c r="F1192" s="6" t="s">
        <v>2379</v>
      </c>
      <c r="G1192" t="s">
        <v>2379</v>
      </c>
      <c r="H1192" t="s">
        <v>2381</v>
      </c>
      <c r="I1192">
        <v>1</v>
      </c>
      <c r="J1192" t="s">
        <v>2379</v>
      </c>
    </row>
    <row r="1193" spans="1:10" x14ac:dyDescent="0.3">
      <c r="A1193" t="s">
        <v>1178</v>
      </c>
      <c r="B1193">
        <v>32.729999999999997</v>
      </c>
      <c r="C1193" t="str" cm="1">
        <f t="array" ref="C1193">_xlfn.IFS(medical_exam[[#This Row],[BMI]]&lt;18.5, "Underweight ", medical_exam[[#This Row],[BMI]]&lt;24.9, "Normal Weight", medical_exam[[#This Row],[BMI]]&lt;29.9, "Overweight ", TRUE, "Obesity")</f>
        <v>Obesity</v>
      </c>
      <c r="D1193">
        <v>5.19</v>
      </c>
      <c r="E1193" t="str" cm="1">
        <f t="array" ref="E1193">_xlfn.IFS(medical_exam[[#This Row],[HBA1C]]&lt;5.7, "Normal", medical_exam[[#This Row],[HBA1C]]&lt;6.4, "Prediabetes ", TRUE, "Diabetes")</f>
        <v>Normal</v>
      </c>
      <c r="F1193" s="6" t="s">
        <v>2379</v>
      </c>
      <c r="G1193" t="s">
        <v>2379</v>
      </c>
      <c r="H1193" t="s">
        <v>2379</v>
      </c>
      <c r="I1193">
        <v>1</v>
      </c>
      <c r="J1193" t="s">
        <v>2379</v>
      </c>
    </row>
    <row r="1194" spans="1:10" x14ac:dyDescent="0.3">
      <c r="A1194" t="s">
        <v>1177</v>
      </c>
      <c r="B1194">
        <v>27.36</v>
      </c>
      <c r="C1194" t="str" cm="1">
        <f t="array" ref="C1194">_xlfn.IFS(medical_exam[[#This Row],[BMI]]&lt;18.5, "Underweight ", medical_exam[[#This Row],[BMI]]&lt;24.9, "Normal Weight", medical_exam[[#This Row],[BMI]]&lt;29.9, "Overweight ", TRUE, "Obesity")</f>
        <v xml:space="preserve">Overweight </v>
      </c>
      <c r="D1194">
        <v>8.9600000000000009</v>
      </c>
      <c r="E1194" t="str" cm="1">
        <f t="array" ref="E1194">_xlfn.IFS(medical_exam[[#This Row],[HBA1C]]&lt;5.7, "Normal", medical_exam[[#This Row],[HBA1C]]&lt;6.4, "Prediabetes ", TRUE, "Diabetes")</f>
        <v>Diabetes</v>
      </c>
      <c r="F1194" s="6" t="s">
        <v>2379</v>
      </c>
      <c r="G1194" t="s">
        <v>2379</v>
      </c>
      <c r="H1194" t="s">
        <v>2379</v>
      </c>
      <c r="I1194">
        <v>0</v>
      </c>
      <c r="J1194" t="s">
        <v>2379</v>
      </c>
    </row>
    <row r="1195" spans="1:10" x14ac:dyDescent="0.3">
      <c r="A1195" t="s">
        <v>1176</v>
      </c>
      <c r="B1195">
        <v>27.265000000000001</v>
      </c>
      <c r="C1195" t="str" cm="1">
        <f t="array" ref="C1195">_xlfn.IFS(medical_exam[[#This Row],[BMI]]&lt;18.5, "Underweight ", medical_exam[[#This Row],[BMI]]&lt;24.9, "Normal Weight", medical_exam[[#This Row],[BMI]]&lt;29.9, "Overweight ", TRUE, "Obesity")</f>
        <v xml:space="preserve">Overweight </v>
      </c>
      <c r="D1195">
        <v>11.39</v>
      </c>
      <c r="E1195" t="str" cm="1">
        <f t="array" ref="E1195">_xlfn.IFS(medical_exam[[#This Row],[HBA1C]]&lt;5.7, "Normal", medical_exam[[#This Row],[HBA1C]]&lt;6.4, "Prediabetes ", TRUE, "Diabetes")</f>
        <v>Diabetes</v>
      </c>
      <c r="F1195" s="6" t="s">
        <v>2379</v>
      </c>
      <c r="G1195" t="s">
        <v>2379</v>
      </c>
      <c r="H1195" t="s">
        <v>2379</v>
      </c>
      <c r="I1195">
        <v>0</v>
      </c>
      <c r="J1195" t="s">
        <v>2379</v>
      </c>
    </row>
    <row r="1196" spans="1:10" x14ac:dyDescent="0.3">
      <c r="A1196" t="s">
        <v>1175</v>
      </c>
      <c r="B1196">
        <v>48.07</v>
      </c>
      <c r="C1196" t="str" cm="1">
        <f t="array" ref="C1196">_xlfn.IFS(medical_exam[[#This Row],[BMI]]&lt;18.5, "Underweight ", medical_exam[[#This Row],[BMI]]&lt;24.9, "Normal Weight", medical_exam[[#This Row],[BMI]]&lt;29.9, "Overweight ", TRUE, "Obesity")</f>
        <v>Obesity</v>
      </c>
      <c r="D1196">
        <v>4.0599999999999996</v>
      </c>
      <c r="E1196" t="str" cm="1">
        <f t="array" ref="E1196">_xlfn.IFS(medical_exam[[#This Row],[HBA1C]]&lt;5.7, "Normal", medical_exam[[#This Row],[HBA1C]]&lt;6.4, "Prediabetes ", TRUE, "Diabetes")</f>
        <v>Normal</v>
      </c>
      <c r="F1196" s="6" t="s">
        <v>2381</v>
      </c>
      <c r="G1196" t="s">
        <v>2379</v>
      </c>
      <c r="H1196" t="s">
        <v>2379</v>
      </c>
      <c r="I1196">
        <v>0</v>
      </c>
      <c r="J1196" t="s">
        <v>2379</v>
      </c>
    </row>
    <row r="1197" spans="1:10" x14ac:dyDescent="0.3">
      <c r="A1197" t="s">
        <v>1174</v>
      </c>
      <c r="B1197">
        <v>30.8</v>
      </c>
      <c r="C1197" t="str" cm="1">
        <f t="array" ref="C1197">_xlfn.IFS(medical_exam[[#This Row],[BMI]]&lt;18.5, "Underweight ", medical_exam[[#This Row],[BMI]]&lt;24.9, "Normal Weight", medical_exam[[#This Row],[BMI]]&lt;29.9, "Overweight ", TRUE, "Obesity")</f>
        <v>Obesity</v>
      </c>
      <c r="D1197">
        <v>5.23</v>
      </c>
      <c r="E1197" t="str" cm="1">
        <f t="array" ref="E1197">_xlfn.IFS(medical_exam[[#This Row],[HBA1C]]&lt;5.7, "Normal", medical_exam[[#This Row],[HBA1C]]&lt;6.4, "Prediabetes ", TRUE, "Diabetes")</f>
        <v>Normal</v>
      </c>
      <c r="F1197" s="6" t="s">
        <v>2381</v>
      </c>
      <c r="G1197" t="s">
        <v>2379</v>
      </c>
      <c r="H1197" t="s">
        <v>2379</v>
      </c>
      <c r="I1197">
        <v>0</v>
      </c>
      <c r="J1197" t="s">
        <v>2379</v>
      </c>
    </row>
    <row r="1198" spans="1:10" x14ac:dyDescent="0.3">
      <c r="A1198" t="s">
        <v>1173</v>
      </c>
      <c r="B1198">
        <v>32.299999999999997</v>
      </c>
      <c r="C1198" t="str" cm="1">
        <f t="array" ref="C1198">_xlfn.IFS(medical_exam[[#This Row],[BMI]]&lt;18.5, "Underweight ", medical_exam[[#This Row],[BMI]]&lt;24.9, "Normal Weight", medical_exam[[#This Row],[BMI]]&lt;29.9, "Overweight ", TRUE, "Obesity")</f>
        <v>Obesity</v>
      </c>
      <c r="D1198">
        <v>5.05</v>
      </c>
      <c r="E1198" t="str" cm="1">
        <f t="array" ref="E1198">_xlfn.IFS(medical_exam[[#This Row],[HBA1C]]&lt;5.7, "Normal", medical_exam[[#This Row],[HBA1C]]&lt;6.4, "Prediabetes ", TRUE, "Diabetes")</f>
        <v>Normal</v>
      </c>
      <c r="F1198" s="6" t="s">
        <v>2381</v>
      </c>
      <c r="G1198" t="s">
        <v>2379</v>
      </c>
      <c r="H1198" t="s">
        <v>2379</v>
      </c>
      <c r="I1198">
        <v>0</v>
      </c>
      <c r="J1198" t="s">
        <v>2379</v>
      </c>
    </row>
    <row r="1199" spans="1:10" x14ac:dyDescent="0.3">
      <c r="A1199" t="s">
        <v>1172</v>
      </c>
      <c r="B1199">
        <v>39.700000000000003</v>
      </c>
      <c r="C1199" t="str" cm="1">
        <f t="array" ref="C1199">_xlfn.IFS(medical_exam[[#This Row],[BMI]]&lt;18.5, "Underweight ", medical_exam[[#This Row],[BMI]]&lt;24.9, "Normal Weight", medical_exam[[#This Row],[BMI]]&lt;29.9, "Overweight ", TRUE, "Obesity")</f>
        <v>Obesity</v>
      </c>
      <c r="D1199">
        <v>7.34</v>
      </c>
      <c r="E1199" t="str" cm="1">
        <f t="array" ref="E1199">_xlfn.IFS(medical_exam[[#This Row],[HBA1C]]&lt;5.7, "Normal", medical_exam[[#This Row],[HBA1C]]&lt;6.4, "Prediabetes ", TRUE, "Diabetes")</f>
        <v>Diabetes</v>
      </c>
      <c r="F1199" s="6" t="s">
        <v>2379</v>
      </c>
      <c r="G1199" t="s">
        <v>2379</v>
      </c>
      <c r="H1199" t="s">
        <v>2379</v>
      </c>
      <c r="I1199">
        <v>0</v>
      </c>
      <c r="J1199" t="s">
        <v>2379</v>
      </c>
    </row>
    <row r="1200" spans="1:10" x14ac:dyDescent="0.3">
      <c r="A1200" t="s">
        <v>1171</v>
      </c>
      <c r="B1200">
        <v>35.97</v>
      </c>
      <c r="C1200" t="str" cm="1">
        <f t="array" ref="C1200">_xlfn.IFS(medical_exam[[#This Row],[BMI]]&lt;18.5, "Underweight ", medical_exam[[#This Row],[BMI]]&lt;24.9, "Normal Weight", medical_exam[[#This Row],[BMI]]&lt;29.9, "Overweight ", TRUE, "Obesity")</f>
        <v>Obesity</v>
      </c>
      <c r="D1200">
        <v>8.1300000000000008</v>
      </c>
      <c r="E1200" t="str" cm="1">
        <f t="array" ref="E1200">_xlfn.IFS(medical_exam[[#This Row],[HBA1C]]&lt;5.7, "Normal", medical_exam[[#This Row],[HBA1C]]&lt;6.4, "Prediabetes ", TRUE, "Diabetes")</f>
        <v>Diabetes</v>
      </c>
      <c r="F1200" s="6" t="s">
        <v>2379</v>
      </c>
      <c r="G1200" t="s">
        <v>2379</v>
      </c>
      <c r="H1200" t="s">
        <v>2379</v>
      </c>
      <c r="I1200">
        <v>0</v>
      </c>
      <c r="J1200" t="s">
        <v>2379</v>
      </c>
    </row>
    <row r="1201" spans="1:10" x14ac:dyDescent="0.3">
      <c r="A1201" t="s">
        <v>1170</v>
      </c>
      <c r="B1201">
        <v>25.86</v>
      </c>
      <c r="C1201" t="str" cm="1">
        <f t="array" ref="C1201">_xlfn.IFS(medical_exam[[#This Row],[BMI]]&lt;18.5, "Underweight ", medical_exam[[#This Row],[BMI]]&lt;24.9, "Normal Weight", medical_exam[[#This Row],[BMI]]&lt;29.9, "Overweight ", TRUE, "Obesity")</f>
        <v xml:space="preserve">Overweight </v>
      </c>
      <c r="D1201">
        <v>6.68</v>
      </c>
      <c r="E1201" t="str" cm="1">
        <f t="array" ref="E1201">_xlfn.IFS(medical_exam[[#This Row],[HBA1C]]&lt;5.7, "Normal", medical_exam[[#This Row],[HBA1C]]&lt;6.4, "Prediabetes ", TRUE, "Diabetes")</f>
        <v>Diabetes</v>
      </c>
      <c r="F1201" s="6" t="s">
        <v>2381</v>
      </c>
      <c r="G1201" t="s">
        <v>2379</v>
      </c>
      <c r="H1201" t="s">
        <v>2379</v>
      </c>
      <c r="I1201">
        <v>1</v>
      </c>
      <c r="J1201" t="s">
        <v>2379</v>
      </c>
    </row>
    <row r="1202" spans="1:10" x14ac:dyDescent="0.3">
      <c r="A1202" t="s">
        <v>1169</v>
      </c>
      <c r="B1202">
        <v>30.03</v>
      </c>
      <c r="C1202" t="str" cm="1">
        <f t="array" ref="C1202">_xlfn.IFS(medical_exam[[#This Row],[BMI]]&lt;18.5, "Underweight ", medical_exam[[#This Row],[BMI]]&lt;24.9, "Normal Weight", medical_exam[[#This Row],[BMI]]&lt;29.9, "Overweight ", TRUE, "Obesity")</f>
        <v>Obesity</v>
      </c>
      <c r="D1202">
        <v>11.51</v>
      </c>
      <c r="E1202" t="str" cm="1">
        <f t="array" ref="E1202">_xlfn.IFS(medical_exam[[#This Row],[HBA1C]]&lt;5.7, "Normal", medical_exam[[#This Row],[HBA1C]]&lt;6.4, "Prediabetes ", TRUE, "Diabetes")</f>
        <v>Diabetes</v>
      </c>
      <c r="F1202" s="6" t="s">
        <v>2379</v>
      </c>
      <c r="G1202" t="s">
        <v>2379</v>
      </c>
      <c r="H1202" t="s">
        <v>2379</v>
      </c>
      <c r="I1202">
        <v>0</v>
      </c>
      <c r="J1202" t="s">
        <v>2379</v>
      </c>
    </row>
    <row r="1203" spans="1:10" x14ac:dyDescent="0.3">
      <c r="A1203" t="s">
        <v>1168</v>
      </c>
      <c r="B1203">
        <v>25.76</v>
      </c>
      <c r="C1203" t="str" cm="1">
        <f t="array" ref="C1203">_xlfn.IFS(medical_exam[[#This Row],[BMI]]&lt;18.5, "Underweight ", medical_exam[[#This Row],[BMI]]&lt;24.9, "Normal Weight", medical_exam[[#This Row],[BMI]]&lt;29.9, "Overweight ", TRUE, "Obesity")</f>
        <v xml:space="preserve">Overweight </v>
      </c>
      <c r="D1203">
        <v>6.02</v>
      </c>
      <c r="E1203" t="str" cm="1">
        <f t="array" ref="E1203">_xlfn.IFS(medical_exam[[#This Row],[HBA1C]]&lt;5.7, "Normal", medical_exam[[#This Row],[HBA1C]]&lt;6.4, "Prediabetes ", TRUE, "Diabetes")</f>
        <v xml:space="preserve">Prediabetes </v>
      </c>
      <c r="F1203" s="6" t="s">
        <v>2381</v>
      </c>
      <c r="G1203" t="s">
        <v>2379</v>
      </c>
      <c r="H1203" t="s">
        <v>2381</v>
      </c>
      <c r="I1203">
        <v>1</v>
      </c>
      <c r="J1203" t="s">
        <v>2379</v>
      </c>
    </row>
    <row r="1204" spans="1:10" x14ac:dyDescent="0.3">
      <c r="A1204" t="s">
        <v>1167</v>
      </c>
      <c r="B1204">
        <v>22.42</v>
      </c>
      <c r="C1204" t="str" cm="1">
        <f t="array" ref="C1204">_xlfn.IFS(medical_exam[[#This Row],[BMI]]&lt;18.5, "Underweight ", medical_exam[[#This Row],[BMI]]&lt;24.9, "Normal Weight", medical_exam[[#This Row],[BMI]]&lt;29.9, "Overweight ", TRUE, "Obesity")</f>
        <v>Normal Weight</v>
      </c>
      <c r="D1204">
        <v>7.96</v>
      </c>
      <c r="E1204" t="str" cm="1">
        <f t="array" ref="E1204">_xlfn.IFS(medical_exam[[#This Row],[HBA1C]]&lt;5.7, "Normal", medical_exam[[#This Row],[HBA1C]]&lt;6.4, "Prediabetes ", TRUE, "Diabetes")</f>
        <v>Diabetes</v>
      </c>
      <c r="F1204" s="6" t="s">
        <v>2379</v>
      </c>
      <c r="G1204" t="s">
        <v>2379</v>
      </c>
      <c r="H1204" t="s">
        <v>2379</v>
      </c>
      <c r="I1204">
        <v>0</v>
      </c>
      <c r="J1204" t="s">
        <v>2379</v>
      </c>
    </row>
    <row r="1205" spans="1:10" x14ac:dyDescent="0.3">
      <c r="A1205" t="s">
        <v>1166</v>
      </c>
      <c r="B1205">
        <v>33.18</v>
      </c>
      <c r="C1205" t="str" cm="1">
        <f t="array" ref="C1205">_xlfn.IFS(medical_exam[[#This Row],[BMI]]&lt;18.5, "Underweight ", medical_exam[[#This Row],[BMI]]&lt;24.9, "Normal Weight", medical_exam[[#This Row],[BMI]]&lt;29.9, "Overweight ", TRUE, "Obesity")</f>
        <v>Obesity</v>
      </c>
      <c r="D1205">
        <v>6.01</v>
      </c>
      <c r="E1205" t="str" cm="1">
        <f t="array" ref="E1205">_xlfn.IFS(medical_exam[[#This Row],[HBA1C]]&lt;5.7, "Normal", medical_exam[[#This Row],[HBA1C]]&lt;6.4, "Prediabetes ", TRUE, "Diabetes")</f>
        <v xml:space="preserve">Prediabetes </v>
      </c>
      <c r="F1205" s="6" t="s">
        <v>2381</v>
      </c>
      <c r="G1205" t="s">
        <v>2379</v>
      </c>
      <c r="H1205" t="s">
        <v>2379</v>
      </c>
      <c r="I1205">
        <v>1</v>
      </c>
      <c r="J1205" t="s">
        <v>2379</v>
      </c>
    </row>
    <row r="1206" spans="1:10" x14ac:dyDescent="0.3">
      <c r="A1206" t="s">
        <v>1165</v>
      </c>
      <c r="B1206">
        <v>43.04</v>
      </c>
      <c r="C1206" t="str" cm="1">
        <f t="array" ref="C1206">_xlfn.IFS(medical_exam[[#This Row],[BMI]]&lt;18.5, "Underweight ", medical_exam[[#This Row],[BMI]]&lt;24.9, "Normal Weight", medical_exam[[#This Row],[BMI]]&lt;29.9, "Overweight ", TRUE, "Obesity")</f>
        <v>Obesity</v>
      </c>
      <c r="D1206">
        <v>5.9</v>
      </c>
      <c r="E1206" t="str" cm="1">
        <f t="array" ref="E1206">_xlfn.IFS(medical_exam[[#This Row],[HBA1C]]&lt;5.7, "Normal", medical_exam[[#This Row],[HBA1C]]&lt;6.4, "Prediabetes ", TRUE, "Diabetes")</f>
        <v xml:space="preserve">Prediabetes </v>
      </c>
      <c r="F1206" s="6" t="s">
        <v>2381</v>
      </c>
      <c r="G1206" t="s">
        <v>2379</v>
      </c>
      <c r="H1206" t="s">
        <v>2379</v>
      </c>
      <c r="I1206">
        <v>0</v>
      </c>
      <c r="J1206" t="s">
        <v>2379</v>
      </c>
    </row>
    <row r="1207" spans="1:10" x14ac:dyDescent="0.3">
      <c r="A1207" t="s">
        <v>1164</v>
      </c>
      <c r="B1207">
        <v>34.15</v>
      </c>
      <c r="C1207" t="str" cm="1">
        <f t="array" ref="C1207">_xlfn.IFS(medical_exam[[#This Row],[BMI]]&lt;18.5, "Underweight ", medical_exam[[#This Row],[BMI]]&lt;24.9, "Normal Weight", medical_exam[[#This Row],[BMI]]&lt;29.9, "Overweight ", TRUE, "Obesity")</f>
        <v>Obesity</v>
      </c>
      <c r="D1207">
        <v>4.49</v>
      </c>
      <c r="E1207" t="str" cm="1">
        <f t="array" ref="E1207">_xlfn.IFS(medical_exam[[#This Row],[HBA1C]]&lt;5.7, "Normal", medical_exam[[#This Row],[HBA1C]]&lt;6.4, "Prediabetes ", TRUE, "Diabetes")</f>
        <v>Normal</v>
      </c>
      <c r="F1207" s="6" t="s">
        <v>2381</v>
      </c>
      <c r="G1207" t="s">
        <v>2379</v>
      </c>
      <c r="H1207" t="s">
        <v>2379</v>
      </c>
      <c r="I1207">
        <v>1</v>
      </c>
      <c r="J1207" t="s">
        <v>2379</v>
      </c>
    </row>
    <row r="1208" spans="1:10" x14ac:dyDescent="0.3">
      <c r="A1208" t="s">
        <v>1163</v>
      </c>
      <c r="B1208">
        <v>25.78</v>
      </c>
      <c r="C1208" t="str" cm="1">
        <f t="array" ref="C1208">_xlfn.IFS(medical_exam[[#This Row],[BMI]]&lt;18.5, "Underweight ", medical_exam[[#This Row],[BMI]]&lt;24.9, "Normal Weight", medical_exam[[#This Row],[BMI]]&lt;29.9, "Overweight ", TRUE, "Obesity")</f>
        <v xml:space="preserve">Overweight </v>
      </c>
      <c r="D1208">
        <v>6.25</v>
      </c>
      <c r="E1208" t="str" cm="1">
        <f t="array" ref="E1208">_xlfn.IFS(medical_exam[[#This Row],[HBA1C]]&lt;5.7, "Normal", medical_exam[[#This Row],[HBA1C]]&lt;6.4, "Prediabetes ", TRUE, "Diabetes")</f>
        <v xml:space="preserve">Prediabetes </v>
      </c>
      <c r="F1208" s="6" t="s">
        <v>2379</v>
      </c>
      <c r="G1208" t="s">
        <v>2379</v>
      </c>
      <c r="H1208" t="s">
        <v>2379</v>
      </c>
      <c r="I1208">
        <v>0</v>
      </c>
      <c r="J1208" t="s">
        <v>2379</v>
      </c>
    </row>
    <row r="1209" spans="1:10" x14ac:dyDescent="0.3">
      <c r="A1209" t="s">
        <v>1162</v>
      </c>
      <c r="B1209">
        <v>21.02</v>
      </c>
      <c r="C1209" t="str" cm="1">
        <f t="array" ref="C1209">_xlfn.IFS(medical_exam[[#This Row],[BMI]]&lt;18.5, "Underweight ", medical_exam[[#This Row],[BMI]]&lt;24.9, "Normal Weight", medical_exam[[#This Row],[BMI]]&lt;29.9, "Overweight ", TRUE, "Obesity")</f>
        <v>Normal Weight</v>
      </c>
      <c r="D1209">
        <v>9.6199999999999992</v>
      </c>
      <c r="E1209" t="str" cm="1">
        <f t="array" ref="E1209">_xlfn.IFS(medical_exam[[#This Row],[HBA1C]]&lt;5.7, "Normal", medical_exam[[#This Row],[HBA1C]]&lt;6.4, "Prediabetes ", TRUE, "Diabetes")</f>
        <v>Diabetes</v>
      </c>
      <c r="F1209" s="6" t="s">
        <v>2381</v>
      </c>
      <c r="G1209" t="s">
        <v>2379</v>
      </c>
      <c r="H1209" t="s">
        <v>2381</v>
      </c>
      <c r="I1209">
        <v>1</v>
      </c>
      <c r="J1209" t="s">
        <v>2379</v>
      </c>
    </row>
    <row r="1210" spans="1:10" x14ac:dyDescent="0.3">
      <c r="A1210" t="s">
        <v>1161</v>
      </c>
      <c r="B1210">
        <v>37.51</v>
      </c>
      <c r="C1210" t="str" cm="1">
        <f t="array" ref="C1210">_xlfn.IFS(medical_exam[[#This Row],[BMI]]&lt;18.5, "Underweight ", medical_exam[[#This Row],[BMI]]&lt;24.9, "Normal Weight", medical_exam[[#This Row],[BMI]]&lt;29.9, "Overweight ", TRUE, "Obesity")</f>
        <v>Obesity</v>
      </c>
      <c r="D1210">
        <v>11.06</v>
      </c>
      <c r="E1210" t="str" cm="1">
        <f t="array" ref="E1210">_xlfn.IFS(medical_exam[[#This Row],[HBA1C]]&lt;5.7, "Normal", medical_exam[[#This Row],[HBA1C]]&lt;6.4, "Prediabetes ", TRUE, "Diabetes")</f>
        <v>Diabetes</v>
      </c>
      <c r="F1210" s="6" t="s">
        <v>2379</v>
      </c>
      <c r="G1210" t="s">
        <v>2379</v>
      </c>
      <c r="H1210" t="s">
        <v>2379</v>
      </c>
      <c r="I1210">
        <v>2</v>
      </c>
      <c r="J1210" t="s">
        <v>2379</v>
      </c>
    </row>
    <row r="1211" spans="1:10" x14ac:dyDescent="0.3">
      <c r="A1211" t="s">
        <v>1160</v>
      </c>
      <c r="B1211">
        <v>25.745000000000001</v>
      </c>
      <c r="C1211" t="str" cm="1">
        <f t="array" ref="C1211">_xlfn.IFS(medical_exam[[#This Row],[BMI]]&lt;18.5, "Underweight ", medical_exam[[#This Row],[BMI]]&lt;24.9, "Normal Weight", medical_exam[[#This Row],[BMI]]&lt;29.9, "Overweight ", TRUE, "Obesity")</f>
        <v xml:space="preserve">Overweight </v>
      </c>
      <c r="D1211">
        <v>6.11</v>
      </c>
      <c r="E1211" t="str" cm="1">
        <f t="array" ref="E1211">_xlfn.IFS(medical_exam[[#This Row],[HBA1C]]&lt;5.7, "Normal", medical_exam[[#This Row],[HBA1C]]&lt;6.4, "Prediabetes ", TRUE, "Diabetes")</f>
        <v xml:space="preserve">Prediabetes </v>
      </c>
      <c r="F1211" s="6" t="s">
        <v>2381</v>
      </c>
      <c r="G1211" t="s">
        <v>2379</v>
      </c>
      <c r="H1211" t="s">
        <v>2379</v>
      </c>
      <c r="I1211">
        <v>0</v>
      </c>
      <c r="J1211" t="s">
        <v>2379</v>
      </c>
    </row>
    <row r="1212" spans="1:10" x14ac:dyDescent="0.3">
      <c r="A1212" t="s">
        <v>1159</v>
      </c>
      <c r="B1212">
        <v>31.35</v>
      </c>
      <c r="C1212" t="str" cm="1">
        <f t="array" ref="C1212">_xlfn.IFS(medical_exam[[#This Row],[BMI]]&lt;18.5, "Underweight ", medical_exam[[#This Row],[BMI]]&lt;24.9, "Normal Weight", medical_exam[[#This Row],[BMI]]&lt;29.9, "Overweight ", TRUE, "Obesity")</f>
        <v>Obesity</v>
      </c>
      <c r="D1212">
        <v>11.49</v>
      </c>
      <c r="E1212" t="str" cm="1">
        <f t="array" ref="E1212">_xlfn.IFS(medical_exam[[#This Row],[HBA1C]]&lt;5.7, "Normal", medical_exam[[#This Row],[HBA1C]]&lt;6.4, "Prediabetes ", TRUE, "Diabetes")</f>
        <v>Diabetes</v>
      </c>
      <c r="F1212" s="6" t="s">
        <v>2379</v>
      </c>
      <c r="G1212" t="s">
        <v>2379</v>
      </c>
      <c r="H1212" t="s">
        <v>2379</v>
      </c>
      <c r="I1212">
        <v>2</v>
      </c>
      <c r="J1212" t="s">
        <v>2379</v>
      </c>
    </row>
    <row r="1213" spans="1:10" x14ac:dyDescent="0.3">
      <c r="A1213" t="s">
        <v>1158</v>
      </c>
      <c r="B1213">
        <v>29.83</v>
      </c>
      <c r="C1213" t="str" cm="1">
        <f t="array" ref="C1213">_xlfn.IFS(medical_exam[[#This Row],[BMI]]&lt;18.5, "Underweight ", medical_exam[[#This Row],[BMI]]&lt;24.9, "Normal Weight", medical_exam[[#This Row],[BMI]]&lt;29.9, "Overweight ", TRUE, "Obesity")</f>
        <v xml:space="preserve">Overweight </v>
      </c>
      <c r="D1213">
        <v>8.68</v>
      </c>
      <c r="E1213" t="str" cm="1">
        <f t="array" ref="E1213">_xlfn.IFS(medical_exam[[#This Row],[HBA1C]]&lt;5.7, "Normal", medical_exam[[#This Row],[HBA1C]]&lt;6.4, "Prediabetes ", TRUE, "Diabetes")</f>
        <v>Diabetes</v>
      </c>
      <c r="F1213" s="6" t="s">
        <v>2379</v>
      </c>
      <c r="G1213" t="s">
        <v>2379</v>
      </c>
      <c r="H1213" t="s">
        <v>2379</v>
      </c>
      <c r="I1213">
        <v>2</v>
      </c>
      <c r="J1213" t="s">
        <v>2379</v>
      </c>
    </row>
    <row r="1214" spans="1:10" x14ac:dyDescent="0.3">
      <c r="A1214" t="s">
        <v>1157</v>
      </c>
      <c r="B1214">
        <v>25.49</v>
      </c>
      <c r="C1214" t="str" cm="1">
        <f t="array" ref="C1214">_xlfn.IFS(medical_exam[[#This Row],[BMI]]&lt;18.5, "Underweight ", medical_exam[[#This Row],[BMI]]&lt;24.9, "Normal Weight", medical_exam[[#This Row],[BMI]]&lt;29.9, "Overweight ", TRUE, "Obesity")</f>
        <v xml:space="preserve">Overweight </v>
      </c>
      <c r="D1214">
        <v>5.68</v>
      </c>
      <c r="E1214" t="str" cm="1">
        <f t="array" ref="E1214">_xlfn.IFS(medical_exam[[#This Row],[HBA1C]]&lt;5.7, "Normal", medical_exam[[#This Row],[HBA1C]]&lt;6.4, "Prediabetes ", TRUE, "Diabetes")</f>
        <v>Normal</v>
      </c>
      <c r="F1214" s="6" t="s">
        <v>2381</v>
      </c>
      <c r="G1214" t="s">
        <v>2379</v>
      </c>
      <c r="H1214" t="s">
        <v>2381</v>
      </c>
      <c r="I1214">
        <v>1</v>
      </c>
      <c r="J1214" t="s">
        <v>2379</v>
      </c>
    </row>
    <row r="1215" spans="1:10" x14ac:dyDescent="0.3">
      <c r="A1215" t="s">
        <v>1156</v>
      </c>
      <c r="B1215">
        <v>34.1</v>
      </c>
      <c r="C1215" t="str" cm="1">
        <f t="array" ref="C1215">_xlfn.IFS(medical_exam[[#This Row],[BMI]]&lt;18.5, "Underweight ", medical_exam[[#This Row],[BMI]]&lt;24.9, "Normal Weight", medical_exam[[#This Row],[BMI]]&lt;29.9, "Overweight ", TRUE, "Obesity")</f>
        <v>Obesity</v>
      </c>
      <c r="D1215">
        <v>8.4499999999999993</v>
      </c>
      <c r="E1215" t="str" cm="1">
        <f t="array" ref="E1215">_xlfn.IFS(medical_exam[[#This Row],[HBA1C]]&lt;5.7, "Normal", medical_exam[[#This Row],[HBA1C]]&lt;6.4, "Prediabetes ", TRUE, "Diabetes")</f>
        <v>Diabetes</v>
      </c>
      <c r="F1215" s="6" t="s">
        <v>2379</v>
      </c>
      <c r="G1215" t="s">
        <v>2379</v>
      </c>
      <c r="H1215" t="s">
        <v>2379</v>
      </c>
      <c r="I1215">
        <v>0</v>
      </c>
      <c r="J1215" t="s">
        <v>2379</v>
      </c>
    </row>
    <row r="1216" spans="1:10" x14ac:dyDescent="0.3">
      <c r="A1216" t="s">
        <v>1155</v>
      </c>
      <c r="B1216">
        <v>25.84</v>
      </c>
      <c r="C1216" t="str" cm="1">
        <f t="array" ref="C1216">_xlfn.IFS(medical_exam[[#This Row],[BMI]]&lt;18.5, "Underweight ", medical_exam[[#This Row],[BMI]]&lt;24.9, "Normal Weight", medical_exam[[#This Row],[BMI]]&lt;29.9, "Overweight ", TRUE, "Obesity")</f>
        <v xml:space="preserve">Overweight </v>
      </c>
      <c r="D1216">
        <v>8.51</v>
      </c>
      <c r="E1216" t="str" cm="1">
        <f t="array" ref="E1216">_xlfn.IFS(medical_exam[[#This Row],[HBA1C]]&lt;5.7, "Normal", medical_exam[[#This Row],[HBA1C]]&lt;6.4, "Prediabetes ", TRUE, "Diabetes")</f>
        <v>Diabetes</v>
      </c>
      <c r="F1216" s="6" t="s">
        <v>2379</v>
      </c>
      <c r="G1216" t="s">
        <v>2379</v>
      </c>
      <c r="H1216" t="s">
        <v>2379</v>
      </c>
      <c r="I1216">
        <v>2</v>
      </c>
      <c r="J1216" t="s">
        <v>2379</v>
      </c>
    </row>
    <row r="1217" spans="1:10" x14ac:dyDescent="0.3">
      <c r="A1217" t="s">
        <v>1154</v>
      </c>
      <c r="B1217">
        <v>20.6</v>
      </c>
      <c r="C1217" t="str" cm="1">
        <f t="array" ref="C1217">_xlfn.IFS(medical_exam[[#This Row],[BMI]]&lt;18.5, "Underweight ", medical_exam[[#This Row],[BMI]]&lt;24.9, "Normal Weight", medical_exam[[#This Row],[BMI]]&lt;29.9, "Overweight ", TRUE, "Obesity")</f>
        <v>Normal Weight</v>
      </c>
      <c r="D1217">
        <v>7.62</v>
      </c>
      <c r="E1217" t="str" cm="1">
        <f t="array" ref="E1217">_xlfn.IFS(medical_exam[[#This Row],[HBA1C]]&lt;5.7, "Normal", medical_exam[[#This Row],[HBA1C]]&lt;6.4, "Prediabetes ", TRUE, "Diabetes")</f>
        <v>Diabetes</v>
      </c>
      <c r="F1217" s="6" t="s">
        <v>2379</v>
      </c>
      <c r="G1217" t="s">
        <v>2379</v>
      </c>
      <c r="H1217" t="s">
        <v>2379</v>
      </c>
      <c r="I1217">
        <v>0</v>
      </c>
      <c r="J1217" t="s">
        <v>2379</v>
      </c>
    </row>
    <row r="1218" spans="1:10" x14ac:dyDescent="0.3">
      <c r="A1218" t="s">
        <v>1153</v>
      </c>
      <c r="B1218">
        <v>28.88</v>
      </c>
      <c r="C1218" t="str" cm="1">
        <f t="array" ref="C1218">_xlfn.IFS(medical_exam[[#This Row],[BMI]]&lt;18.5, "Underweight ", medical_exam[[#This Row],[BMI]]&lt;24.9, "Normal Weight", medical_exam[[#This Row],[BMI]]&lt;29.9, "Overweight ", TRUE, "Obesity")</f>
        <v xml:space="preserve">Overweight </v>
      </c>
      <c r="D1218">
        <v>10.18</v>
      </c>
      <c r="E1218" t="str" cm="1">
        <f t="array" ref="E1218">_xlfn.IFS(medical_exam[[#This Row],[HBA1C]]&lt;5.7, "Normal", medical_exam[[#This Row],[HBA1C]]&lt;6.4, "Prediabetes ", TRUE, "Diabetes")</f>
        <v>Diabetes</v>
      </c>
      <c r="F1218" s="6" t="s">
        <v>2379</v>
      </c>
      <c r="G1218" t="s">
        <v>2379</v>
      </c>
      <c r="H1218" t="s">
        <v>2379</v>
      </c>
      <c r="I1218">
        <v>0</v>
      </c>
      <c r="J1218" t="s">
        <v>2379</v>
      </c>
    </row>
    <row r="1219" spans="1:10" x14ac:dyDescent="0.3">
      <c r="A1219" t="s">
        <v>1152</v>
      </c>
      <c r="B1219">
        <v>28.24</v>
      </c>
      <c r="C1219" t="str" cm="1">
        <f t="array" ref="C1219">_xlfn.IFS(medical_exam[[#This Row],[BMI]]&lt;18.5, "Underweight ", medical_exam[[#This Row],[BMI]]&lt;24.9, "Normal Weight", medical_exam[[#This Row],[BMI]]&lt;29.9, "Overweight ", TRUE, "Obesity")</f>
        <v xml:space="preserve">Overweight </v>
      </c>
      <c r="D1219">
        <v>5.36</v>
      </c>
      <c r="E1219" t="str" cm="1">
        <f t="array" ref="E1219">_xlfn.IFS(medical_exam[[#This Row],[HBA1C]]&lt;5.7, "Normal", medical_exam[[#This Row],[HBA1C]]&lt;6.4, "Prediabetes ", TRUE, "Diabetes")</f>
        <v>Normal</v>
      </c>
      <c r="F1219" s="6" t="s">
        <v>2379</v>
      </c>
      <c r="G1219" t="s">
        <v>2379</v>
      </c>
      <c r="H1219" t="s">
        <v>2379</v>
      </c>
      <c r="I1219">
        <v>0</v>
      </c>
      <c r="J1219" t="s">
        <v>2379</v>
      </c>
    </row>
    <row r="1220" spans="1:10" x14ac:dyDescent="0.3">
      <c r="A1220" t="s">
        <v>1151</v>
      </c>
      <c r="B1220">
        <v>25.46</v>
      </c>
      <c r="C1220" t="str" cm="1">
        <f t="array" ref="C1220">_xlfn.IFS(medical_exam[[#This Row],[BMI]]&lt;18.5, "Underweight ", medical_exam[[#This Row],[BMI]]&lt;24.9, "Normal Weight", medical_exam[[#This Row],[BMI]]&lt;29.9, "Overweight ", TRUE, "Obesity")</f>
        <v xml:space="preserve">Overweight </v>
      </c>
      <c r="D1220">
        <v>11.78</v>
      </c>
      <c r="E1220" t="str" cm="1">
        <f t="array" ref="E1220">_xlfn.IFS(medical_exam[[#This Row],[HBA1C]]&lt;5.7, "Normal", medical_exam[[#This Row],[HBA1C]]&lt;6.4, "Prediabetes ", TRUE, "Diabetes")</f>
        <v>Diabetes</v>
      </c>
      <c r="F1220" s="6" t="s">
        <v>2381</v>
      </c>
      <c r="G1220" t="s">
        <v>2379</v>
      </c>
      <c r="H1220" t="s">
        <v>2379</v>
      </c>
      <c r="I1220">
        <v>1</v>
      </c>
      <c r="J1220" t="s">
        <v>2379</v>
      </c>
    </row>
    <row r="1221" spans="1:10" x14ac:dyDescent="0.3">
      <c r="A1221" t="s">
        <v>1150</v>
      </c>
      <c r="B1221">
        <v>29.64</v>
      </c>
      <c r="C1221" t="str" cm="1">
        <f t="array" ref="C1221">_xlfn.IFS(medical_exam[[#This Row],[BMI]]&lt;18.5, "Underweight ", medical_exam[[#This Row],[BMI]]&lt;24.9, "Normal Weight", medical_exam[[#This Row],[BMI]]&lt;29.9, "Overweight ", TRUE, "Obesity")</f>
        <v xml:space="preserve">Overweight </v>
      </c>
      <c r="D1221">
        <v>10.82</v>
      </c>
      <c r="E1221" t="str" cm="1">
        <f t="array" ref="E1221">_xlfn.IFS(medical_exam[[#This Row],[HBA1C]]&lt;5.7, "Normal", medical_exam[[#This Row],[HBA1C]]&lt;6.4, "Prediabetes ", TRUE, "Diabetes")</f>
        <v>Diabetes</v>
      </c>
      <c r="F1221" s="6" t="s">
        <v>2381</v>
      </c>
      <c r="G1221" t="s">
        <v>2379</v>
      </c>
      <c r="H1221" t="s">
        <v>2379</v>
      </c>
      <c r="I1221">
        <v>0</v>
      </c>
      <c r="J1221" t="s">
        <v>2379</v>
      </c>
    </row>
    <row r="1222" spans="1:10" x14ac:dyDescent="0.3">
      <c r="A1222" t="s">
        <v>1149</v>
      </c>
      <c r="B1222">
        <v>31.27</v>
      </c>
      <c r="C1222" t="str" cm="1">
        <f t="array" ref="C1222">_xlfn.IFS(medical_exam[[#This Row],[BMI]]&lt;18.5, "Underweight ", medical_exam[[#This Row],[BMI]]&lt;24.9, "Normal Weight", medical_exam[[#This Row],[BMI]]&lt;29.9, "Overweight ", TRUE, "Obesity")</f>
        <v>Obesity</v>
      </c>
      <c r="D1222">
        <v>7.73</v>
      </c>
      <c r="E1222" t="str" cm="1">
        <f t="array" ref="E1222">_xlfn.IFS(medical_exam[[#This Row],[HBA1C]]&lt;5.7, "Normal", medical_exam[[#This Row],[HBA1C]]&lt;6.4, "Prediabetes ", TRUE, "Diabetes")</f>
        <v>Diabetes</v>
      </c>
      <c r="F1222" s="6" t="s">
        <v>2381</v>
      </c>
      <c r="G1222" t="s">
        <v>2379</v>
      </c>
      <c r="H1222" t="s">
        <v>2379</v>
      </c>
      <c r="I1222">
        <v>1</v>
      </c>
      <c r="J1222" t="s">
        <v>2379</v>
      </c>
    </row>
    <row r="1223" spans="1:10" x14ac:dyDescent="0.3">
      <c r="A1223" t="s">
        <v>1148</v>
      </c>
      <c r="B1223">
        <v>19.95</v>
      </c>
      <c r="C1223" t="str" cm="1">
        <f t="array" ref="C1223">_xlfn.IFS(medical_exam[[#This Row],[BMI]]&lt;18.5, "Underweight ", medical_exam[[#This Row],[BMI]]&lt;24.9, "Normal Weight", medical_exam[[#This Row],[BMI]]&lt;29.9, "Overweight ", TRUE, "Obesity")</f>
        <v>Normal Weight</v>
      </c>
      <c r="D1223">
        <v>6.24</v>
      </c>
      <c r="E1223" t="str" cm="1">
        <f t="array" ref="E1223">_xlfn.IFS(medical_exam[[#This Row],[HBA1C]]&lt;5.7, "Normal", medical_exam[[#This Row],[HBA1C]]&lt;6.4, "Prediabetes ", TRUE, "Diabetes")</f>
        <v xml:space="preserve">Prediabetes </v>
      </c>
      <c r="F1223" s="6" t="s">
        <v>2381</v>
      </c>
      <c r="G1223" t="s">
        <v>2379</v>
      </c>
      <c r="H1223" t="s">
        <v>2379</v>
      </c>
      <c r="I1223">
        <v>0</v>
      </c>
      <c r="J1223" t="s">
        <v>2379</v>
      </c>
    </row>
    <row r="1224" spans="1:10" x14ac:dyDescent="0.3">
      <c r="A1224" t="s">
        <v>1147</v>
      </c>
      <c r="B1224">
        <v>21.3</v>
      </c>
      <c r="C1224" t="str" cm="1">
        <f t="array" ref="C1224">_xlfn.IFS(medical_exam[[#This Row],[BMI]]&lt;18.5, "Underweight ", medical_exam[[#This Row],[BMI]]&lt;24.9, "Normal Weight", medical_exam[[#This Row],[BMI]]&lt;29.9, "Overweight ", TRUE, "Obesity")</f>
        <v>Normal Weight</v>
      </c>
      <c r="D1224">
        <v>10.42</v>
      </c>
      <c r="E1224" t="str" cm="1">
        <f t="array" ref="E1224">_xlfn.IFS(medical_exam[[#This Row],[HBA1C]]&lt;5.7, "Normal", medical_exam[[#This Row],[HBA1C]]&lt;6.4, "Prediabetes ", TRUE, "Diabetes")</f>
        <v>Diabetes</v>
      </c>
      <c r="F1224" s="6" t="s">
        <v>2379</v>
      </c>
      <c r="G1224" t="s">
        <v>2379</v>
      </c>
      <c r="H1224" t="s">
        <v>2379</v>
      </c>
      <c r="I1224">
        <v>2</v>
      </c>
      <c r="J1224" t="s">
        <v>2379</v>
      </c>
    </row>
    <row r="1225" spans="1:10" x14ac:dyDescent="0.3">
      <c r="A1225" t="s">
        <v>1146</v>
      </c>
      <c r="B1225">
        <v>31.635000000000002</v>
      </c>
      <c r="C1225" t="str" cm="1">
        <f t="array" ref="C1225">_xlfn.IFS(medical_exam[[#This Row],[BMI]]&lt;18.5, "Underweight ", medical_exam[[#This Row],[BMI]]&lt;24.9, "Normal Weight", medical_exam[[#This Row],[BMI]]&lt;29.9, "Overweight ", TRUE, "Obesity")</f>
        <v>Obesity</v>
      </c>
      <c r="D1225">
        <v>11.11</v>
      </c>
      <c r="E1225" t="str" cm="1">
        <f t="array" ref="E1225">_xlfn.IFS(medical_exam[[#This Row],[HBA1C]]&lt;5.7, "Normal", medical_exam[[#This Row],[HBA1C]]&lt;6.4, "Prediabetes ", TRUE, "Diabetes")</f>
        <v>Diabetes</v>
      </c>
      <c r="F1225" s="6" t="s">
        <v>2379</v>
      </c>
      <c r="G1225" t="s">
        <v>2379</v>
      </c>
      <c r="H1225" t="s">
        <v>2379</v>
      </c>
      <c r="I1225">
        <v>0</v>
      </c>
      <c r="J1225" t="s">
        <v>2379</v>
      </c>
    </row>
    <row r="1226" spans="1:10" x14ac:dyDescent="0.3">
      <c r="A1226" t="s">
        <v>1145</v>
      </c>
      <c r="B1226">
        <v>23.9</v>
      </c>
      <c r="C1226" t="str" cm="1">
        <f t="array" ref="C1226">_xlfn.IFS(medical_exam[[#This Row],[BMI]]&lt;18.5, "Underweight ", medical_exam[[#This Row],[BMI]]&lt;24.9, "Normal Weight", medical_exam[[#This Row],[BMI]]&lt;29.9, "Overweight ", TRUE, "Obesity")</f>
        <v>Normal Weight</v>
      </c>
      <c r="D1226">
        <v>7.67</v>
      </c>
      <c r="E1226" t="str" cm="1">
        <f t="array" ref="E1226">_xlfn.IFS(medical_exam[[#This Row],[HBA1C]]&lt;5.7, "Normal", medical_exam[[#This Row],[HBA1C]]&lt;6.4, "Prediabetes ", TRUE, "Diabetes")</f>
        <v>Diabetes</v>
      </c>
      <c r="F1226" s="6" t="s">
        <v>2381</v>
      </c>
      <c r="G1226" t="s">
        <v>2379</v>
      </c>
      <c r="H1226" t="s">
        <v>2379</v>
      </c>
      <c r="I1226">
        <v>2</v>
      </c>
      <c r="J1226" t="s">
        <v>2379</v>
      </c>
    </row>
    <row r="1227" spans="1:10" x14ac:dyDescent="0.3">
      <c r="A1227" t="s">
        <v>1144</v>
      </c>
      <c r="B1227">
        <v>34.15</v>
      </c>
      <c r="C1227" t="str" cm="1">
        <f t="array" ref="C1227">_xlfn.IFS(medical_exam[[#This Row],[BMI]]&lt;18.5, "Underweight ", medical_exam[[#This Row],[BMI]]&lt;24.9, "Normal Weight", medical_exam[[#This Row],[BMI]]&lt;29.9, "Overweight ", TRUE, "Obesity")</f>
        <v>Obesity</v>
      </c>
      <c r="D1227">
        <v>6.15</v>
      </c>
      <c r="E1227" t="str" cm="1">
        <f t="array" ref="E1227">_xlfn.IFS(medical_exam[[#This Row],[HBA1C]]&lt;5.7, "Normal", medical_exam[[#This Row],[HBA1C]]&lt;6.4, "Prediabetes ", TRUE, "Diabetes")</f>
        <v xml:space="preserve">Prediabetes </v>
      </c>
      <c r="F1227" s="6" t="s">
        <v>2379</v>
      </c>
      <c r="G1227" t="s">
        <v>2379</v>
      </c>
      <c r="H1227" t="s">
        <v>2379</v>
      </c>
      <c r="I1227">
        <v>0</v>
      </c>
      <c r="J1227" t="s">
        <v>2379</v>
      </c>
    </row>
    <row r="1228" spans="1:10" x14ac:dyDescent="0.3">
      <c r="A1228" t="s">
        <v>1143</v>
      </c>
      <c r="B1228">
        <v>28.71</v>
      </c>
      <c r="C1228" t="str" cm="1">
        <f t="array" ref="C1228">_xlfn.IFS(medical_exam[[#This Row],[BMI]]&lt;18.5, "Underweight ", medical_exam[[#This Row],[BMI]]&lt;24.9, "Normal Weight", medical_exam[[#This Row],[BMI]]&lt;29.9, "Overweight ", TRUE, "Obesity")</f>
        <v xml:space="preserve">Overweight </v>
      </c>
      <c r="D1228">
        <v>5.71</v>
      </c>
      <c r="E1228" t="str" cm="1">
        <f t="array" ref="E1228">_xlfn.IFS(medical_exam[[#This Row],[HBA1C]]&lt;5.7, "Normal", medical_exam[[#This Row],[HBA1C]]&lt;6.4, "Prediabetes ", TRUE, "Diabetes")</f>
        <v xml:space="preserve">Prediabetes </v>
      </c>
      <c r="F1228" s="6" t="s">
        <v>2379</v>
      </c>
      <c r="G1228" t="s">
        <v>2379</v>
      </c>
      <c r="H1228" t="s">
        <v>2379</v>
      </c>
      <c r="I1228">
        <v>0</v>
      </c>
      <c r="J1228" t="s">
        <v>2379</v>
      </c>
    </row>
    <row r="1229" spans="1:10" x14ac:dyDescent="0.3">
      <c r="A1229" t="s">
        <v>1142</v>
      </c>
      <c r="B1229">
        <v>36.700000000000003</v>
      </c>
      <c r="C1229" t="str" cm="1">
        <f t="array" ref="C1229">_xlfn.IFS(medical_exam[[#This Row],[BMI]]&lt;18.5, "Underweight ", medical_exam[[#This Row],[BMI]]&lt;24.9, "Normal Weight", medical_exam[[#This Row],[BMI]]&lt;29.9, "Overweight ", TRUE, "Obesity")</f>
        <v>Obesity</v>
      </c>
      <c r="D1229">
        <v>8.6999999999999993</v>
      </c>
      <c r="E1229" t="str" cm="1">
        <f t="array" ref="E1229">_xlfn.IFS(medical_exam[[#This Row],[HBA1C]]&lt;5.7, "Normal", medical_exam[[#This Row],[HBA1C]]&lt;6.4, "Prediabetes ", TRUE, "Diabetes")</f>
        <v>Diabetes</v>
      </c>
      <c r="F1229" s="6" t="s">
        <v>2381</v>
      </c>
      <c r="G1229" t="s">
        <v>2379</v>
      </c>
      <c r="H1229" t="s">
        <v>2379</v>
      </c>
      <c r="I1229">
        <v>2</v>
      </c>
      <c r="J1229" t="s">
        <v>2379</v>
      </c>
    </row>
    <row r="1230" spans="1:10" x14ac:dyDescent="0.3">
      <c r="A1230" t="s">
        <v>1141</v>
      </c>
      <c r="B1230">
        <v>34.1</v>
      </c>
      <c r="C1230" t="str" cm="1">
        <f t="array" ref="C1230">_xlfn.IFS(medical_exam[[#This Row],[BMI]]&lt;18.5, "Underweight ", medical_exam[[#This Row],[BMI]]&lt;24.9, "Normal Weight", medical_exam[[#This Row],[BMI]]&lt;29.9, "Overweight ", TRUE, "Obesity")</f>
        <v>Obesity</v>
      </c>
      <c r="D1230">
        <v>9.0399999999999991</v>
      </c>
      <c r="E1230" t="str" cm="1">
        <f t="array" ref="E1230">_xlfn.IFS(medical_exam[[#This Row],[HBA1C]]&lt;5.7, "Normal", medical_exam[[#This Row],[HBA1C]]&lt;6.4, "Prediabetes ", TRUE, "Diabetes")</f>
        <v>Diabetes</v>
      </c>
      <c r="F1230" s="6" t="s">
        <v>2381</v>
      </c>
      <c r="G1230" t="s">
        <v>2379</v>
      </c>
      <c r="H1230" t="s">
        <v>2379</v>
      </c>
      <c r="I1230">
        <v>2</v>
      </c>
      <c r="J1230" t="s">
        <v>2379</v>
      </c>
    </row>
    <row r="1231" spans="1:10" x14ac:dyDescent="0.3">
      <c r="A1231" t="s">
        <v>1140</v>
      </c>
      <c r="B1231">
        <v>25.7</v>
      </c>
      <c r="C1231" t="str" cm="1">
        <f t="array" ref="C1231">_xlfn.IFS(medical_exam[[#This Row],[BMI]]&lt;18.5, "Underweight ", medical_exam[[#This Row],[BMI]]&lt;24.9, "Normal Weight", medical_exam[[#This Row],[BMI]]&lt;29.9, "Overweight ", TRUE, "Obesity")</f>
        <v xml:space="preserve">Overweight </v>
      </c>
      <c r="D1231">
        <v>5.61</v>
      </c>
      <c r="E1231" t="str" cm="1">
        <f t="array" ref="E1231">_xlfn.IFS(medical_exam[[#This Row],[HBA1C]]&lt;5.7, "Normal", medical_exam[[#This Row],[HBA1C]]&lt;6.4, "Prediabetes ", TRUE, "Diabetes")</f>
        <v>Normal</v>
      </c>
      <c r="F1231" s="6" t="s">
        <v>2379</v>
      </c>
      <c r="G1231" t="s">
        <v>2379</v>
      </c>
      <c r="H1231" t="s">
        <v>2379</v>
      </c>
      <c r="I1231">
        <v>0</v>
      </c>
      <c r="J1231" t="s">
        <v>2379</v>
      </c>
    </row>
    <row r="1232" spans="1:10" x14ac:dyDescent="0.3">
      <c r="A1232" t="s">
        <v>1139</v>
      </c>
      <c r="B1232">
        <v>21.68</v>
      </c>
      <c r="C1232" t="str" cm="1">
        <f t="array" ref="C1232">_xlfn.IFS(medical_exam[[#This Row],[BMI]]&lt;18.5, "Underweight ", medical_exam[[#This Row],[BMI]]&lt;24.9, "Normal Weight", medical_exam[[#This Row],[BMI]]&lt;29.9, "Overweight ", TRUE, "Obesity")</f>
        <v>Normal Weight</v>
      </c>
      <c r="D1232">
        <v>8.1199999999999992</v>
      </c>
      <c r="E1232" t="str" cm="1">
        <f t="array" ref="E1232">_xlfn.IFS(medical_exam[[#This Row],[HBA1C]]&lt;5.7, "Normal", medical_exam[[#This Row],[HBA1C]]&lt;6.4, "Prediabetes ", TRUE, "Diabetes")</f>
        <v>Diabetes</v>
      </c>
      <c r="F1232" s="6" t="s">
        <v>2379</v>
      </c>
      <c r="G1232" t="s">
        <v>2379</v>
      </c>
      <c r="H1232" t="s">
        <v>2379</v>
      </c>
      <c r="I1232">
        <v>0</v>
      </c>
      <c r="J1232" t="s">
        <v>2379</v>
      </c>
    </row>
    <row r="1233" spans="1:10" x14ac:dyDescent="0.3">
      <c r="A1233" t="s">
        <v>1138</v>
      </c>
      <c r="B1233">
        <v>25.175000000000001</v>
      </c>
      <c r="C1233" t="str" cm="1">
        <f t="array" ref="C1233">_xlfn.IFS(medical_exam[[#This Row],[BMI]]&lt;18.5, "Underweight ", medical_exam[[#This Row],[BMI]]&lt;24.9, "Normal Weight", medical_exam[[#This Row],[BMI]]&lt;29.9, "Overweight ", TRUE, "Obesity")</f>
        <v xml:space="preserve">Overweight </v>
      </c>
      <c r="D1233">
        <v>4.74</v>
      </c>
      <c r="E1233" t="str" cm="1">
        <f t="array" ref="E1233">_xlfn.IFS(medical_exam[[#This Row],[HBA1C]]&lt;5.7, "Normal", medical_exam[[#This Row],[HBA1C]]&lt;6.4, "Prediabetes ", TRUE, "Diabetes")</f>
        <v>Normal</v>
      </c>
      <c r="F1233" s="6" t="s">
        <v>2379</v>
      </c>
      <c r="G1233" t="s">
        <v>2379</v>
      </c>
      <c r="H1233" t="s">
        <v>2379</v>
      </c>
      <c r="I1233">
        <v>0</v>
      </c>
      <c r="J1233" t="s">
        <v>2379</v>
      </c>
    </row>
    <row r="1234" spans="1:10" x14ac:dyDescent="0.3">
      <c r="A1234" t="s">
        <v>1137</v>
      </c>
      <c r="B1234">
        <v>44.77</v>
      </c>
      <c r="C1234" t="str" cm="1">
        <f t="array" ref="C1234">_xlfn.IFS(medical_exam[[#This Row],[BMI]]&lt;18.5, "Underweight ", medical_exam[[#This Row],[BMI]]&lt;24.9, "Normal Weight", medical_exam[[#This Row],[BMI]]&lt;29.9, "Overweight ", TRUE, "Obesity")</f>
        <v>Obesity</v>
      </c>
      <c r="D1234">
        <v>4.0599999999999996</v>
      </c>
      <c r="E1234" t="str" cm="1">
        <f t="array" ref="E1234">_xlfn.IFS(medical_exam[[#This Row],[HBA1C]]&lt;5.7, "Normal", medical_exam[[#This Row],[HBA1C]]&lt;6.4, "Prediabetes ", TRUE, "Diabetes")</f>
        <v>Normal</v>
      </c>
      <c r="F1234" s="6" t="s">
        <v>2379</v>
      </c>
      <c r="G1234" t="s">
        <v>2379</v>
      </c>
      <c r="H1234" t="s">
        <v>2379</v>
      </c>
      <c r="I1234">
        <v>2</v>
      </c>
      <c r="J1234" t="s">
        <v>2379</v>
      </c>
    </row>
    <row r="1235" spans="1:10" x14ac:dyDescent="0.3">
      <c r="A1235" t="s">
        <v>1136</v>
      </c>
      <c r="B1235">
        <v>37.07</v>
      </c>
      <c r="C1235" t="str" cm="1">
        <f t="array" ref="C1235">_xlfn.IFS(medical_exam[[#This Row],[BMI]]&lt;18.5, "Underweight ", medical_exam[[#This Row],[BMI]]&lt;24.9, "Normal Weight", medical_exam[[#This Row],[BMI]]&lt;29.9, "Overweight ", TRUE, "Obesity")</f>
        <v>Obesity</v>
      </c>
      <c r="D1235">
        <v>5.69</v>
      </c>
      <c r="E1235" t="str" cm="1">
        <f t="array" ref="E1235">_xlfn.IFS(medical_exam[[#This Row],[HBA1C]]&lt;5.7, "Normal", medical_exam[[#This Row],[HBA1C]]&lt;6.4, "Prediabetes ", TRUE, "Diabetes")</f>
        <v>Normal</v>
      </c>
      <c r="F1235" s="6" t="s">
        <v>2379</v>
      </c>
      <c r="G1235" t="s">
        <v>2379</v>
      </c>
      <c r="H1235" t="s">
        <v>2379</v>
      </c>
      <c r="I1235">
        <v>2</v>
      </c>
      <c r="J1235" t="s">
        <v>2379</v>
      </c>
    </row>
    <row r="1236" spans="1:10" x14ac:dyDescent="0.3">
      <c r="A1236" t="s">
        <v>1135</v>
      </c>
      <c r="B1236">
        <v>39.799999999999997</v>
      </c>
      <c r="C1236" t="str" cm="1">
        <f t="array" ref="C1236">_xlfn.IFS(medical_exam[[#This Row],[BMI]]&lt;18.5, "Underweight ", medical_exam[[#This Row],[BMI]]&lt;24.9, "Normal Weight", medical_exam[[#This Row],[BMI]]&lt;29.9, "Overweight ", TRUE, "Obesity")</f>
        <v>Obesity</v>
      </c>
      <c r="D1236">
        <v>5.66</v>
      </c>
      <c r="E1236" t="str" cm="1">
        <f t="array" ref="E1236">_xlfn.IFS(medical_exam[[#This Row],[HBA1C]]&lt;5.7, "Normal", medical_exam[[#This Row],[HBA1C]]&lt;6.4, "Prediabetes ", TRUE, "Diabetes")</f>
        <v>Normal</v>
      </c>
      <c r="F1236" s="6" t="s">
        <v>2379</v>
      </c>
      <c r="G1236" t="s">
        <v>2379</v>
      </c>
      <c r="H1236" t="s">
        <v>2381</v>
      </c>
      <c r="I1236">
        <v>1</v>
      </c>
      <c r="J1236" t="s">
        <v>2379</v>
      </c>
    </row>
    <row r="1237" spans="1:10" x14ac:dyDescent="0.3">
      <c r="A1237" t="s">
        <v>1134</v>
      </c>
      <c r="B1237">
        <v>26.36</v>
      </c>
      <c r="C1237" t="str" cm="1">
        <f t="array" ref="C1237">_xlfn.IFS(medical_exam[[#This Row],[BMI]]&lt;18.5, "Underweight ", medical_exam[[#This Row],[BMI]]&lt;24.9, "Normal Weight", medical_exam[[#This Row],[BMI]]&lt;29.9, "Overweight ", TRUE, "Obesity")</f>
        <v xml:space="preserve">Overweight </v>
      </c>
      <c r="D1237">
        <v>4.32</v>
      </c>
      <c r="E1237" t="str" cm="1">
        <f t="array" ref="E1237">_xlfn.IFS(medical_exam[[#This Row],[HBA1C]]&lt;5.7, "Normal", medical_exam[[#This Row],[HBA1C]]&lt;6.4, "Prediabetes ", TRUE, "Diabetes")</f>
        <v>Normal</v>
      </c>
      <c r="F1237" s="6" t="s">
        <v>2379</v>
      </c>
      <c r="G1237" t="s">
        <v>2379</v>
      </c>
      <c r="H1237" t="s">
        <v>2381</v>
      </c>
      <c r="I1237">
        <v>1</v>
      </c>
      <c r="J1237" t="s">
        <v>2379</v>
      </c>
    </row>
    <row r="1238" spans="1:10" x14ac:dyDescent="0.3">
      <c r="A1238" t="s">
        <v>1133</v>
      </c>
      <c r="B1238">
        <v>29.925000000000001</v>
      </c>
      <c r="C1238" t="str" cm="1">
        <f t="array" ref="C1238">_xlfn.IFS(medical_exam[[#This Row],[BMI]]&lt;18.5, "Underweight ", medical_exam[[#This Row],[BMI]]&lt;24.9, "Normal Weight", medical_exam[[#This Row],[BMI]]&lt;29.9, "Overweight ", TRUE, "Obesity")</f>
        <v>Obesity</v>
      </c>
      <c r="D1238">
        <v>8.2899999999999991</v>
      </c>
      <c r="E1238" t="str" cm="1">
        <f t="array" ref="E1238">_xlfn.IFS(medical_exam[[#This Row],[HBA1C]]&lt;5.7, "Normal", medical_exam[[#This Row],[HBA1C]]&lt;6.4, "Prediabetes ", TRUE, "Diabetes")</f>
        <v>Diabetes</v>
      </c>
      <c r="F1238" s="6" t="s">
        <v>2379</v>
      </c>
      <c r="G1238" t="s">
        <v>2379</v>
      </c>
      <c r="H1238" t="s">
        <v>2379</v>
      </c>
      <c r="I1238">
        <v>2</v>
      </c>
      <c r="J1238" t="s">
        <v>2379</v>
      </c>
    </row>
    <row r="1239" spans="1:10" x14ac:dyDescent="0.3">
      <c r="A1239" t="s">
        <v>1132</v>
      </c>
      <c r="B1239">
        <v>37.29</v>
      </c>
      <c r="C1239" t="str" cm="1">
        <f t="array" ref="C1239">_xlfn.IFS(medical_exam[[#This Row],[BMI]]&lt;18.5, "Underweight ", medical_exam[[#This Row],[BMI]]&lt;24.9, "Normal Weight", medical_exam[[#This Row],[BMI]]&lt;29.9, "Overweight ", TRUE, "Obesity")</f>
        <v>Obesity</v>
      </c>
      <c r="D1239">
        <v>10.46</v>
      </c>
      <c r="E1239" t="str" cm="1">
        <f t="array" ref="E1239">_xlfn.IFS(medical_exam[[#This Row],[HBA1C]]&lt;5.7, "Normal", medical_exam[[#This Row],[HBA1C]]&lt;6.4, "Prediabetes ", TRUE, "Diabetes")</f>
        <v>Diabetes</v>
      </c>
      <c r="F1239" s="6" t="s">
        <v>2379</v>
      </c>
      <c r="G1239" t="s">
        <v>2379</v>
      </c>
      <c r="H1239" t="s">
        <v>2379</v>
      </c>
      <c r="I1239">
        <v>0</v>
      </c>
      <c r="J1239" t="s">
        <v>2379</v>
      </c>
    </row>
    <row r="1240" spans="1:10" x14ac:dyDescent="0.3">
      <c r="A1240" t="s">
        <v>1131</v>
      </c>
      <c r="B1240">
        <v>30.2</v>
      </c>
      <c r="C1240" t="str" cm="1">
        <f t="array" ref="C1240">_xlfn.IFS(medical_exam[[#This Row],[BMI]]&lt;18.5, "Underweight ", medical_exam[[#This Row],[BMI]]&lt;24.9, "Normal Weight", medical_exam[[#This Row],[BMI]]&lt;29.9, "Overweight ", TRUE, "Obesity")</f>
        <v>Obesity</v>
      </c>
      <c r="D1240">
        <v>11.96</v>
      </c>
      <c r="E1240" t="str" cm="1">
        <f t="array" ref="E1240">_xlfn.IFS(medical_exam[[#This Row],[HBA1C]]&lt;5.7, "Normal", medical_exam[[#This Row],[HBA1C]]&lt;6.4, "Prediabetes ", TRUE, "Diabetes")</f>
        <v>Diabetes</v>
      </c>
      <c r="F1240" s="6" t="s">
        <v>2379</v>
      </c>
      <c r="G1240" t="s">
        <v>2379</v>
      </c>
      <c r="H1240" t="s">
        <v>2379</v>
      </c>
      <c r="I1240">
        <v>0</v>
      </c>
      <c r="J1240" t="s">
        <v>2379</v>
      </c>
    </row>
    <row r="1241" spans="1:10" x14ac:dyDescent="0.3">
      <c r="A1241" t="s">
        <v>1130</v>
      </c>
      <c r="B1241">
        <v>24.225000000000001</v>
      </c>
      <c r="C1241" t="str" cm="1">
        <f t="array" ref="C1241">_xlfn.IFS(medical_exam[[#This Row],[BMI]]&lt;18.5, "Underweight ", medical_exam[[#This Row],[BMI]]&lt;24.9, "Normal Weight", medical_exam[[#This Row],[BMI]]&lt;29.9, "Overweight ", TRUE, "Obesity")</f>
        <v>Normal Weight</v>
      </c>
      <c r="D1241">
        <v>4.25</v>
      </c>
      <c r="E1241" t="str" cm="1">
        <f t="array" ref="E1241">_xlfn.IFS(medical_exam[[#This Row],[HBA1C]]&lt;5.7, "Normal", medical_exam[[#This Row],[HBA1C]]&lt;6.4, "Prediabetes ", TRUE, "Diabetes")</f>
        <v>Normal</v>
      </c>
      <c r="F1241" s="6" t="s">
        <v>2381</v>
      </c>
      <c r="G1241" t="s">
        <v>2379</v>
      </c>
      <c r="H1241" t="s">
        <v>2381</v>
      </c>
      <c r="I1241">
        <v>1</v>
      </c>
      <c r="J1241" t="s">
        <v>2379</v>
      </c>
    </row>
    <row r="1242" spans="1:10" x14ac:dyDescent="0.3">
      <c r="A1242" t="s">
        <v>1129</v>
      </c>
      <c r="B1242">
        <v>31.445</v>
      </c>
      <c r="C1242" t="str" cm="1">
        <f t="array" ref="C1242">_xlfn.IFS(medical_exam[[#This Row],[BMI]]&lt;18.5, "Underweight ", medical_exam[[#This Row],[BMI]]&lt;24.9, "Normal Weight", medical_exam[[#This Row],[BMI]]&lt;29.9, "Overweight ", TRUE, "Obesity")</f>
        <v>Obesity</v>
      </c>
      <c r="D1242">
        <v>8.33</v>
      </c>
      <c r="E1242" t="str" cm="1">
        <f t="array" ref="E1242">_xlfn.IFS(medical_exam[[#This Row],[HBA1C]]&lt;5.7, "Normal", medical_exam[[#This Row],[HBA1C]]&lt;6.4, "Prediabetes ", TRUE, "Diabetes")</f>
        <v>Diabetes</v>
      </c>
      <c r="F1242" s="6" t="s">
        <v>2379</v>
      </c>
      <c r="G1242" t="s">
        <v>2379</v>
      </c>
      <c r="H1242" t="s">
        <v>2379</v>
      </c>
      <c r="I1242">
        <v>0</v>
      </c>
      <c r="J1242" t="s">
        <v>2379</v>
      </c>
    </row>
    <row r="1243" spans="1:10" x14ac:dyDescent="0.3">
      <c r="A1243" t="s">
        <v>1128</v>
      </c>
      <c r="B1243">
        <v>38.880000000000003</v>
      </c>
      <c r="C1243" t="str" cm="1">
        <f t="array" ref="C1243">_xlfn.IFS(medical_exam[[#This Row],[BMI]]&lt;18.5, "Underweight ", medical_exam[[#This Row],[BMI]]&lt;24.9, "Normal Weight", medical_exam[[#This Row],[BMI]]&lt;29.9, "Overweight ", TRUE, "Obesity")</f>
        <v>Obesity</v>
      </c>
      <c r="D1243">
        <v>4.29</v>
      </c>
      <c r="E1243" t="str" cm="1">
        <f t="array" ref="E1243">_xlfn.IFS(medical_exam[[#This Row],[HBA1C]]&lt;5.7, "Normal", medical_exam[[#This Row],[HBA1C]]&lt;6.4, "Prediabetes ", TRUE, "Diabetes")</f>
        <v>Normal</v>
      </c>
      <c r="F1243" s="6" t="s">
        <v>2379</v>
      </c>
      <c r="G1243" t="s">
        <v>2379</v>
      </c>
      <c r="H1243" t="s">
        <v>2379</v>
      </c>
      <c r="I1243">
        <v>1</v>
      </c>
      <c r="J1243" t="s">
        <v>2379</v>
      </c>
    </row>
    <row r="1244" spans="1:10" x14ac:dyDescent="0.3">
      <c r="A1244" t="s">
        <v>1127</v>
      </c>
      <c r="B1244">
        <v>43.89</v>
      </c>
      <c r="C1244" t="str" cm="1">
        <f t="array" ref="C1244">_xlfn.IFS(medical_exam[[#This Row],[BMI]]&lt;18.5, "Underweight ", medical_exam[[#This Row],[BMI]]&lt;24.9, "Normal Weight", medical_exam[[#This Row],[BMI]]&lt;29.9, "Overweight ", TRUE, "Obesity")</f>
        <v>Obesity</v>
      </c>
      <c r="D1244">
        <v>6.32</v>
      </c>
      <c r="E1244" t="str" cm="1">
        <f t="array" ref="E1244">_xlfn.IFS(medical_exam[[#This Row],[HBA1C]]&lt;5.7, "Normal", medical_exam[[#This Row],[HBA1C]]&lt;6.4, "Prediabetes ", TRUE, "Diabetes")</f>
        <v xml:space="preserve">Prediabetes </v>
      </c>
      <c r="F1244" s="6" t="s">
        <v>2381</v>
      </c>
      <c r="G1244" t="s">
        <v>2379</v>
      </c>
      <c r="H1244" t="s">
        <v>2379</v>
      </c>
      <c r="I1244">
        <v>0</v>
      </c>
      <c r="J1244" t="s">
        <v>2379</v>
      </c>
    </row>
    <row r="1245" spans="1:10" x14ac:dyDescent="0.3">
      <c r="A1245" t="s">
        <v>1126</v>
      </c>
      <c r="B1245">
        <v>25.6</v>
      </c>
      <c r="C1245" t="str" cm="1">
        <f t="array" ref="C1245">_xlfn.IFS(medical_exam[[#This Row],[BMI]]&lt;18.5, "Underweight ", medical_exam[[#This Row],[BMI]]&lt;24.9, "Normal Weight", medical_exam[[#This Row],[BMI]]&lt;29.9, "Overweight ", TRUE, "Obesity")</f>
        <v xml:space="preserve">Overweight </v>
      </c>
      <c r="D1245">
        <v>5.65</v>
      </c>
      <c r="E1245" t="str" cm="1">
        <f t="array" ref="E1245">_xlfn.IFS(medical_exam[[#This Row],[HBA1C]]&lt;5.7, "Normal", medical_exam[[#This Row],[HBA1C]]&lt;6.4, "Prediabetes ", TRUE, "Diabetes")</f>
        <v>Normal</v>
      </c>
      <c r="F1245" s="6" t="s">
        <v>2379</v>
      </c>
      <c r="G1245" t="s">
        <v>2379</v>
      </c>
      <c r="H1245" t="s">
        <v>2379</v>
      </c>
      <c r="I1245">
        <v>2</v>
      </c>
      <c r="J1245" t="s">
        <v>2379</v>
      </c>
    </row>
    <row r="1246" spans="1:10" x14ac:dyDescent="0.3">
      <c r="A1246" t="s">
        <v>1125</v>
      </c>
      <c r="B1246">
        <v>29.545000000000002</v>
      </c>
      <c r="C1246" t="str" cm="1">
        <f t="array" ref="C1246">_xlfn.IFS(medical_exam[[#This Row],[BMI]]&lt;18.5, "Underweight ", medical_exam[[#This Row],[BMI]]&lt;24.9, "Normal Weight", medical_exam[[#This Row],[BMI]]&lt;29.9, "Overweight ", TRUE, "Obesity")</f>
        <v xml:space="preserve">Overweight </v>
      </c>
      <c r="D1246">
        <v>8.41</v>
      </c>
      <c r="E1246" t="str" cm="1">
        <f t="array" ref="E1246">_xlfn.IFS(medical_exam[[#This Row],[HBA1C]]&lt;5.7, "Normal", medical_exam[[#This Row],[HBA1C]]&lt;6.4, "Prediabetes ", TRUE, "Diabetes")</f>
        <v>Diabetes</v>
      </c>
      <c r="F1246" s="6" t="s">
        <v>2381</v>
      </c>
      <c r="G1246" t="s">
        <v>2379</v>
      </c>
      <c r="H1246" t="s">
        <v>2379</v>
      </c>
      <c r="I1246">
        <v>1</v>
      </c>
      <c r="J1246" t="s">
        <v>2379</v>
      </c>
    </row>
    <row r="1247" spans="1:10" x14ac:dyDescent="0.3">
      <c r="A1247" t="s">
        <v>1124</v>
      </c>
      <c r="B1247">
        <v>23.25</v>
      </c>
      <c r="C1247" t="str" cm="1">
        <f t="array" ref="C1247">_xlfn.IFS(medical_exam[[#This Row],[BMI]]&lt;18.5, "Underweight ", medical_exam[[#This Row],[BMI]]&lt;24.9, "Normal Weight", medical_exam[[#This Row],[BMI]]&lt;29.9, "Overweight ", TRUE, "Obesity")</f>
        <v>Normal Weight</v>
      </c>
      <c r="D1247">
        <v>11.96</v>
      </c>
      <c r="E1247" t="str" cm="1">
        <f t="array" ref="E1247">_xlfn.IFS(medical_exam[[#This Row],[HBA1C]]&lt;5.7, "Normal", medical_exam[[#This Row],[HBA1C]]&lt;6.4, "Prediabetes ", TRUE, "Diabetes")</f>
        <v>Diabetes</v>
      </c>
      <c r="F1247" s="6" t="s">
        <v>2381</v>
      </c>
      <c r="G1247" t="s">
        <v>2379</v>
      </c>
      <c r="H1247" t="s">
        <v>2379</v>
      </c>
      <c r="I1247">
        <v>0</v>
      </c>
      <c r="J1247" t="s">
        <v>2379</v>
      </c>
    </row>
    <row r="1248" spans="1:10" x14ac:dyDescent="0.3">
      <c r="A1248" t="s">
        <v>1123</v>
      </c>
      <c r="B1248">
        <v>43.95</v>
      </c>
      <c r="C1248" t="str" cm="1">
        <f t="array" ref="C1248">_xlfn.IFS(medical_exam[[#This Row],[BMI]]&lt;18.5, "Underweight ", medical_exam[[#This Row],[BMI]]&lt;24.9, "Normal Weight", medical_exam[[#This Row],[BMI]]&lt;29.9, "Overweight ", TRUE, "Obesity")</f>
        <v>Obesity</v>
      </c>
      <c r="D1248">
        <v>5.17</v>
      </c>
      <c r="E1248" t="str" cm="1">
        <f t="array" ref="E1248">_xlfn.IFS(medical_exam[[#This Row],[HBA1C]]&lt;5.7, "Normal", medical_exam[[#This Row],[HBA1C]]&lt;6.4, "Prediabetes ", TRUE, "Diabetes")</f>
        <v>Normal</v>
      </c>
      <c r="F1248" s="6" t="s">
        <v>2381</v>
      </c>
      <c r="G1248" t="s">
        <v>2379</v>
      </c>
      <c r="H1248" t="s">
        <v>2381</v>
      </c>
      <c r="I1248">
        <v>1</v>
      </c>
      <c r="J1248" t="s">
        <v>2379</v>
      </c>
    </row>
    <row r="1249" spans="1:10" x14ac:dyDescent="0.3">
      <c r="A1249" t="s">
        <v>1122</v>
      </c>
      <c r="B1249">
        <v>21.85</v>
      </c>
      <c r="C1249" t="str" cm="1">
        <f t="array" ref="C1249">_xlfn.IFS(medical_exam[[#This Row],[BMI]]&lt;18.5, "Underweight ", medical_exam[[#This Row],[BMI]]&lt;24.9, "Normal Weight", medical_exam[[#This Row],[BMI]]&lt;29.9, "Overweight ", TRUE, "Obesity")</f>
        <v>Normal Weight</v>
      </c>
      <c r="D1249">
        <v>8.76</v>
      </c>
      <c r="E1249" t="str" cm="1">
        <f t="array" ref="E1249">_xlfn.IFS(medical_exam[[#This Row],[HBA1C]]&lt;5.7, "Normal", medical_exam[[#This Row],[HBA1C]]&lt;6.4, "Prediabetes ", TRUE, "Diabetes")</f>
        <v>Diabetes</v>
      </c>
      <c r="F1249" s="6" t="s">
        <v>2379</v>
      </c>
      <c r="G1249" t="s">
        <v>2379</v>
      </c>
      <c r="H1249" t="s">
        <v>2379</v>
      </c>
      <c r="I1249">
        <v>0</v>
      </c>
      <c r="J1249" t="s">
        <v>2379</v>
      </c>
    </row>
    <row r="1250" spans="1:10" x14ac:dyDescent="0.3">
      <c r="A1250" t="s">
        <v>1121</v>
      </c>
      <c r="B1250">
        <v>25.73</v>
      </c>
      <c r="C1250" t="str" cm="1">
        <f t="array" ref="C1250">_xlfn.IFS(medical_exam[[#This Row],[BMI]]&lt;18.5, "Underweight ", medical_exam[[#This Row],[BMI]]&lt;24.9, "Normal Weight", medical_exam[[#This Row],[BMI]]&lt;29.9, "Overweight ", TRUE, "Obesity")</f>
        <v xml:space="preserve">Overweight </v>
      </c>
      <c r="D1250">
        <v>7.99</v>
      </c>
      <c r="E1250" t="str" cm="1">
        <f t="array" ref="E1250">_xlfn.IFS(medical_exam[[#This Row],[HBA1C]]&lt;5.7, "Normal", medical_exam[[#This Row],[HBA1C]]&lt;6.4, "Prediabetes ", TRUE, "Diabetes")</f>
        <v>Diabetes</v>
      </c>
      <c r="F1250" s="6" t="s">
        <v>2379</v>
      </c>
      <c r="G1250" t="s">
        <v>2379</v>
      </c>
      <c r="H1250" t="s">
        <v>2379</v>
      </c>
      <c r="I1250">
        <v>2</v>
      </c>
      <c r="J1250" t="s">
        <v>2379</v>
      </c>
    </row>
    <row r="1251" spans="1:10" x14ac:dyDescent="0.3">
      <c r="A1251" t="s">
        <v>1120</v>
      </c>
      <c r="B1251">
        <v>32.229999999999997</v>
      </c>
      <c r="C1251" t="str" cm="1">
        <f t="array" ref="C1251">_xlfn.IFS(medical_exam[[#This Row],[BMI]]&lt;18.5, "Underweight ", medical_exam[[#This Row],[BMI]]&lt;24.9, "Normal Weight", medical_exam[[#This Row],[BMI]]&lt;29.9, "Overweight ", TRUE, "Obesity")</f>
        <v>Obesity</v>
      </c>
      <c r="D1251">
        <v>8.59</v>
      </c>
      <c r="E1251" t="str" cm="1">
        <f t="array" ref="E1251">_xlfn.IFS(medical_exam[[#This Row],[HBA1C]]&lt;5.7, "Normal", medical_exam[[#This Row],[HBA1C]]&lt;6.4, "Prediabetes ", TRUE, "Diabetes")</f>
        <v>Diabetes</v>
      </c>
      <c r="F1251" s="6" t="s">
        <v>2379</v>
      </c>
      <c r="G1251" t="s">
        <v>2379</v>
      </c>
      <c r="H1251" t="s">
        <v>2379</v>
      </c>
      <c r="I1251">
        <v>0</v>
      </c>
      <c r="J1251" t="s">
        <v>2379</v>
      </c>
    </row>
    <row r="1252" spans="1:10" x14ac:dyDescent="0.3">
      <c r="A1252" t="s">
        <v>1119</v>
      </c>
      <c r="B1252">
        <v>32.204999999999998</v>
      </c>
      <c r="C1252" t="str" cm="1">
        <f t="array" ref="C1252">_xlfn.IFS(medical_exam[[#This Row],[BMI]]&lt;18.5, "Underweight ", medical_exam[[#This Row],[BMI]]&lt;24.9, "Normal Weight", medical_exam[[#This Row],[BMI]]&lt;29.9, "Overweight ", TRUE, "Obesity")</f>
        <v>Obesity</v>
      </c>
      <c r="D1252">
        <v>6.14</v>
      </c>
      <c r="E1252" t="str" cm="1">
        <f t="array" ref="E1252">_xlfn.IFS(medical_exam[[#This Row],[HBA1C]]&lt;5.7, "Normal", medical_exam[[#This Row],[HBA1C]]&lt;6.4, "Prediabetes ", TRUE, "Diabetes")</f>
        <v xml:space="preserve">Prediabetes </v>
      </c>
      <c r="F1252" s="6" t="s">
        <v>2379</v>
      </c>
      <c r="G1252" t="s">
        <v>2379</v>
      </c>
      <c r="H1252" t="s">
        <v>2379</v>
      </c>
      <c r="I1252">
        <v>2</v>
      </c>
      <c r="J1252" t="s">
        <v>2379</v>
      </c>
    </row>
    <row r="1253" spans="1:10" x14ac:dyDescent="0.3">
      <c r="A1253" t="s">
        <v>1118</v>
      </c>
      <c r="B1253">
        <v>26.41</v>
      </c>
      <c r="C1253" t="str" cm="1">
        <f t="array" ref="C1253">_xlfn.IFS(medical_exam[[#This Row],[BMI]]&lt;18.5, "Underweight ", medical_exam[[#This Row],[BMI]]&lt;24.9, "Normal Weight", medical_exam[[#This Row],[BMI]]&lt;29.9, "Overweight ", TRUE, "Obesity")</f>
        <v xml:space="preserve">Overweight </v>
      </c>
      <c r="D1253">
        <v>4.08</v>
      </c>
      <c r="E1253" t="str" cm="1">
        <f t="array" ref="E1253">_xlfn.IFS(medical_exam[[#This Row],[HBA1C]]&lt;5.7, "Normal", medical_exam[[#This Row],[HBA1C]]&lt;6.4, "Prediabetes ", TRUE, "Diabetes")</f>
        <v>Normal</v>
      </c>
      <c r="F1253" s="6" t="s">
        <v>2379</v>
      </c>
      <c r="G1253" t="s">
        <v>2379</v>
      </c>
      <c r="H1253" t="s">
        <v>2379</v>
      </c>
      <c r="I1253">
        <v>2</v>
      </c>
      <c r="J1253" t="s">
        <v>2379</v>
      </c>
    </row>
    <row r="1254" spans="1:10" x14ac:dyDescent="0.3">
      <c r="A1254" t="s">
        <v>1117</v>
      </c>
      <c r="B1254">
        <v>30.2</v>
      </c>
      <c r="C1254" t="str" cm="1">
        <f t="array" ref="C1254">_xlfn.IFS(medical_exam[[#This Row],[BMI]]&lt;18.5, "Underweight ", medical_exam[[#This Row],[BMI]]&lt;24.9, "Normal Weight", medical_exam[[#This Row],[BMI]]&lt;29.9, "Overweight ", TRUE, "Obesity")</f>
        <v>Obesity</v>
      </c>
      <c r="D1254">
        <v>6.25</v>
      </c>
      <c r="E1254" t="str" cm="1">
        <f t="array" ref="E1254">_xlfn.IFS(medical_exam[[#This Row],[HBA1C]]&lt;5.7, "Normal", medical_exam[[#This Row],[HBA1C]]&lt;6.4, "Prediabetes ", TRUE, "Diabetes")</f>
        <v xml:space="preserve">Prediabetes </v>
      </c>
      <c r="F1254" s="6" t="s">
        <v>2381</v>
      </c>
      <c r="G1254" t="s">
        <v>2379</v>
      </c>
      <c r="H1254" t="s">
        <v>2379</v>
      </c>
      <c r="I1254">
        <v>0</v>
      </c>
      <c r="J1254" t="s">
        <v>2379</v>
      </c>
    </row>
    <row r="1255" spans="1:10" x14ac:dyDescent="0.3">
      <c r="A1255" t="s">
        <v>1116</v>
      </c>
      <c r="B1255">
        <v>31.26</v>
      </c>
      <c r="C1255" t="str" cm="1">
        <f t="array" ref="C1255">_xlfn.IFS(medical_exam[[#This Row],[BMI]]&lt;18.5, "Underweight ", medical_exam[[#This Row],[BMI]]&lt;24.9, "Normal Weight", medical_exam[[#This Row],[BMI]]&lt;29.9, "Overweight ", TRUE, "Obesity")</f>
        <v>Obesity</v>
      </c>
      <c r="D1255">
        <v>5.94</v>
      </c>
      <c r="E1255" t="str" cm="1">
        <f t="array" ref="E1255">_xlfn.IFS(medical_exam[[#This Row],[HBA1C]]&lt;5.7, "Normal", medical_exam[[#This Row],[HBA1C]]&lt;6.4, "Prediabetes ", TRUE, "Diabetes")</f>
        <v xml:space="preserve">Prediabetes </v>
      </c>
      <c r="F1255" s="6" t="s">
        <v>2381</v>
      </c>
      <c r="G1255" t="s">
        <v>2379</v>
      </c>
      <c r="H1255" t="s">
        <v>2379</v>
      </c>
      <c r="I1255">
        <v>1</v>
      </c>
      <c r="J1255" t="s">
        <v>2379</v>
      </c>
    </row>
    <row r="1256" spans="1:10" x14ac:dyDescent="0.3">
      <c r="A1256" t="s">
        <v>1115</v>
      </c>
      <c r="B1256">
        <v>33.725000000000001</v>
      </c>
      <c r="C1256" t="str" cm="1">
        <f t="array" ref="C1256">_xlfn.IFS(medical_exam[[#This Row],[BMI]]&lt;18.5, "Underweight ", medical_exam[[#This Row],[BMI]]&lt;24.9, "Normal Weight", medical_exam[[#This Row],[BMI]]&lt;29.9, "Overweight ", TRUE, "Obesity")</f>
        <v>Obesity</v>
      </c>
      <c r="D1256">
        <v>6.45</v>
      </c>
      <c r="E1256" t="str" cm="1">
        <f t="array" ref="E1256">_xlfn.IFS(medical_exam[[#This Row],[HBA1C]]&lt;5.7, "Normal", medical_exam[[#This Row],[HBA1C]]&lt;6.4, "Prediabetes ", TRUE, "Diabetes")</f>
        <v>Diabetes</v>
      </c>
      <c r="F1256" s="6" t="s">
        <v>2381</v>
      </c>
      <c r="G1256" t="s">
        <v>2379</v>
      </c>
      <c r="H1256" t="s">
        <v>2379</v>
      </c>
      <c r="I1256">
        <v>0</v>
      </c>
      <c r="J1256" t="s">
        <v>2379</v>
      </c>
    </row>
    <row r="1257" spans="1:10" x14ac:dyDescent="0.3">
      <c r="A1257" t="s">
        <v>1114</v>
      </c>
      <c r="B1257">
        <v>28.9</v>
      </c>
      <c r="C1257" t="str" cm="1">
        <f t="array" ref="C1257">_xlfn.IFS(medical_exam[[#This Row],[BMI]]&lt;18.5, "Underweight ", medical_exam[[#This Row],[BMI]]&lt;24.9, "Normal Weight", medical_exam[[#This Row],[BMI]]&lt;29.9, "Overweight ", TRUE, "Obesity")</f>
        <v xml:space="preserve">Overweight </v>
      </c>
      <c r="D1257">
        <v>5.74</v>
      </c>
      <c r="E1257" t="str" cm="1">
        <f t="array" ref="E1257">_xlfn.IFS(medical_exam[[#This Row],[HBA1C]]&lt;5.7, "Normal", medical_exam[[#This Row],[HBA1C]]&lt;6.4, "Prediabetes ", TRUE, "Diabetes")</f>
        <v xml:space="preserve">Prediabetes </v>
      </c>
      <c r="F1257" s="6" t="s">
        <v>2381</v>
      </c>
      <c r="G1257" t="s">
        <v>2379</v>
      </c>
      <c r="H1257" t="s">
        <v>2379</v>
      </c>
      <c r="I1257">
        <v>0</v>
      </c>
      <c r="J1257" t="s">
        <v>2379</v>
      </c>
    </row>
    <row r="1258" spans="1:10" x14ac:dyDescent="0.3">
      <c r="A1258" t="s">
        <v>1113</v>
      </c>
      <c r="B1258">
        <v>45.69</v>
      </c>
      <c r="C1258" t="str" cm="1">
        <f t="array" ref="C1258">_xlfn.IFS(medical_exam[[#This Row],[BMI]]&lt;18.5, "Underweight ", medical_exam[[#This Row],[BMI]]&lt;24.9, "Normal Weight", medical_exam[[#This Row],[BMI]]&lt;29.9, "Overweight ", TRUE, "Obesity")</f>
        <v>Obesity</v>
      </c>
      <c r="D1258">
        <v>4.43</v>
      </c>
      <c r="E1258" t="str" cm="1">
        <f t="array" ref="E1258">_xlfn.IFS(medical_exam[[#This Row],[HBA1C]]&lt;5.7, "Normal", medical_exam[[#This Row],[HBA1C]]&lt;6.4, "Prediabetes ", TRUE, "Diabetes")</f>
        <v>Normal</v>
      </c>
      <c r="F1258" s="6" t="s">
        <v>2381</v>
      </c>
      <c r="G1258" t="s">
        <v>2379</v>
      </c>
      <c r="H1258" t="s">
        <v>2379</v>
      </c>
      <c r="I1258">
        <v>0</v>
      </c>
      <c r="J1258" t="s">
        <v>2379</v>
      </c>
    </row>
    <row r="1259" spans="1:10" x14ac:dyDescent="0.3">
      <c r="A1259" t="s">
        <v>1112</v>
      </c>
      <c r="B1259">
        <v>21.03</v>
      </c>
      <c r="C1259" t="str" cm="1">
        <f t="array" ref="C1259">_xlfn.IFS(medical_exam[[#This Row],[BMI]]&lt;18.5, "Underweight ", medical_exam[[#This Row],[BMI]]&lt;24.9, "Normal Weight", medical_exam[[#This Row],[BMI]]&lt;29.9, "Overweight ", TRUE, "Obesity")</f>
        <v>Normal Weight</v>
      </c>
      <c r="D1259">
        <v>6.5</v>
      </c>
      <c r="E1259" t="str" cm="1">
        <f t="array" ref="E1259">_xlfn.IFS(medical_exam[[#This Row],[HBA1C]]&lt;5.7, "Normal", medical_exam[[#This Row],[HBA1C]]&lt;6.4, "Prediabetes ", TRUE, "Diabetes")</f>
        <v>Diabetes</v>
      </c>
      <c r="F1259" s="6" t="s">
        <v>2379</v>
      </c>
      <c r="G1259" t="s">
        <v>2379</v>
      </c>
      <c r="H1259" t="s">
        <v>2379</v>
      </c>
      <c r="I1259">
        <v>0</v>
      </c>
      <c r="J1259" t="s">
        <v>2379</v>
      </c>
    </row>
    <row r="1260" spans="1:10" x14ac:dyDescent="0.3">
      <c r="A1260" t="s">
        <v>1111</v>
      </c>
      <c r="B1260">
        <v>37</v>
      </c>
      <c r="C1260" t="str" cm="1">
        <f t="array" ref="C1260">_xlfn.IFS(medical_exam[[#This Row],[BMI]]&lt;18.5, "Underweight ", medical_exam[[#This Row],[BMI]]&lt;24.9, "Normal Weight", medical_exam[[#This Row],[BMI]]&lt;29.9, "Overweight ", TRUE, "Obesity")</f>
        <v>Obesity</v>
      </c>
      <c r="D1260">
        <v>8.75</v>
      </c>
      <c r="E1260" t="str" cm="1">
        <f t="array" ref="E1260">_xlfn.IFS(medical_exam[[#This Row],[HBA1C]]&lt;5.7, "Normal", medical_exam[[#This Row],[HBA1C]]&lt;6.4, "Prediabetes ", TRUE, "Diabetes")</f>
        <v>Diabetes</v>
      </c>
      <c r="F1260" s="6" t="s">
        <v>2379</v>
      </c>
      <c r="G1260" t="s">
        <v>2379</v>
      </c>
      <c r="H1260" t="s">
        <v>2379</v>
      </c>
      <c r="I1260">
        <v>0</v>
      </c>
      <c r="J1260" t="s">
        <v>2379</v>
      </c>
    </row>
    <row r="1261" spans="1:10" x14ac:dyDescent="0.3">
      <c r="A1261" t="s">
        <v>1110</v>
      </c>
      <c r="B1261">
        <v>25.4</v>
      </c>
      <c r="C1261" t="str" cm="1">
        <f t="array" ref="C1261">_xlfn.IFS(medical_exam[[#This Row],[BMI]]&lt;18.5, "Underweight ", medical_exam[[#This Row],[BMI]]&lt;24.9, "Normal Weight", medical_exam[[#This Row],[BMI]]&lt;29.9, "Overweight ", TRUE, "Obesity")</f>
        <v xml:space="preserve">Overweight </v>
      </c>
      <c r="D1261">
        <v>11.96</v>
      </c>
      <c r="E1261" t="str" cm="1">
        <f t="array" ref="E1261">_xlfn.IFS(medical_exam[[#This Row],[HBA1C]]&lt;5.7, "Normal", medical_exam[[#This Row],[HBA1C]]&lt;6.4, "Prediabetes ", TRUE, "Diabetes")</f>
        <v>Diabetes</v>
      </c>
      <c r="F1261" s="6" t="s">
        <v>2379</v>
      </c>
      <c r="G1261" t="s">
        <v>2379</v>
      </c>
      <c r="H1261" t="s">
        <v>2379</v>
      </c>
      <c r="I1261">
        <v>0</v>
      </c>
      <c r="J1261" t="s">
        <v>2379</v>
      </c>
    </row>
    <row r="1262" spans="1:10" x14ac:dyDescent="0.3">
      <c r="A1262" t="s">
        <v>1109</v>
      </c>
      <c r="B1262">
        <v>32.299999999999997</v>
      </c>
      <c r="C1262" t="str" cm="1">
        <f t="array" ref="C1262">_xlfn.IFS(medical_exam[[#This Row],[BMI]]&lt;18.5, "Underweight ", medical_exam[[#This Row],[BMI]]&lt;24.9, "Normal Weight", medical_exam[[#This Row],[BMI]]&lt;29.9, "Overweight ", TRUE, "Obesity")</f>
        <v>Obesity</v>
      </c>
      <c r="D1262">
        <v>10.54</v>
      </c>
      <c r="E1262" t="str" cm="1">
        <f t="array" ref="E1262">_xlfn.IFS(medical_exam[[#This Row],[HBA1C]]&lt;5.7, "Normal", medical_exam[[#This Row],[HBA1C]]&lt;6.4, "Prediabetes ", TRUE, "Diabetes")</f>
        <v>Diabetes</v>
      </c>
      <c r="F1262" s="6" t="s">
        <v>2379</v>
      </c>
      <c r="G1262" t="s">
        <v>2379</v>
      </c>
      <c r="H1262" t="s">
        <v>2379</v>
      </c>
      <c r="I1262">
        <v>0</v>
      </c>
      <c r="J1262" t="s">
        <v>2379</v>
      </c>
    </row>
    <row r="1263" spans="1:10" x14ac:dyDescent="0.3">
      <c r="A1263" t="s">
        <v>1108</v>
      </c>
      <c r="B1263">
        <v>23.94</v>
      </c>
      <c r="C1263" t="str" cm="1">
        <f t="array" ref="C1263">_xlfn.IFS(medical_exam[[#This Row],[BMI]]&lt;18.5, "Underweight ", medical_exam[[#This Row],[BMI]]&lt;24.9, "Normal Weight", medical_exam[[#This Row],[BMI]]&lt;29.9, "Overweight ", TRUE, "Obesity")</f>
        <v>Normal Weight</v>
      </c>
      <c r="D1263">
        <v>4.54</v>
      </c>
      <c r="E1263" t="str" cm="1">
        <f t="array" ref="E1263">_xlfn.IFS(medical_exam[[#This Row],[HBA1C]]&lt;5.7, "Normal", medical_exam[[#This Row],[HBA1C]]&lt;6.4, "Prediabetes ", TRUE, "Diabetes")</f>
        <v>Normal</v>
      </c>
      <c r="F1263" s="6" t="s">
        <v>2381</v>
      </c>
      <c r="G1263" t="s">
        <v>2379</v>
      </c>
      <c r="H1263" t="s">
        <v>2381</v>
      </c>
      <c r="I1263">
        <v>1</v>
      </c>
      <c r="J1263" t="s">
        <v>2379</v>
      </c>
    </row>
    <row r="1264" spans="1:10" x14ac:dyDescent="0.3">
      <c r="A1264" t="s">
        <v>1107</v>
      </c>
      <c r="B1264">
        <v>46.4</v>
      </c>
      <c r="C1264" t="str" cm="1">
        <f t="array" ref="C1264">_xlfn.IFS(medical_exam[[#This Row],[BMI]]&lt;18.5, "Underweight ", medical_exam[[#This Row],[BMI]]&lt;24.9, "Normal Weight", medical_exam[[#This Row],[BMI]]&lt;29.9, "Overweight ", TRUE, "Obesity")</f>
        <v>Obesity</v>
      </c>
      <c r="D1264">
        <v>5.71</v>
      </c>
      <c r="E1264" t="str" cm="1">
        <f t="array" ref="E1264">_xlfn.IFS(medical_exam[[#This Row],[HBA1C]]&lt;5.7, "Normal", medical_exam[[#This Row],[HBA1C]]&lt;6.4, "Prediabetes ", TRUE, "Diabetes")</f>
        <v xml:space="preserve">Prediabetes </v>
      </c>
      <c r="F1264" s="6" t="s">
        <v>2379</v>
      </c>
      <c r="G1264" t="s">
        <v>2379</v>
      </c>
      <c r="H1264" t="s">
        <v>2379</v>
      </c>
      <c r="I1264">
        <v>0</v>
      </c>
      <c r="J1264" t="s">
        <v>2379</v>
      </c>
    </row>
    <row r="1265" spans="1:10" x14ac:dyDescent="0.3">
      <c r="A1265" t="s">
        <v>1106</v>
      </c>
      <c r="B1265">
        <v>40.375</v>
      </c>
      <c r="C1265" t="str" cm="1">
        <f t="array" ref="C1265">_xlfn.IFS(medical_exam[[#This Row],[BMI]]&lt;18.5, "Underweight ", medical_exam[[#This Row],[BMI]]&lt;24.9, "Normal Weight", medical_exam[[#This Row],[BMI]]&lt;29.9, "Overweight ", TRUE, "Obesity")</f>
        <v>Obesity</v>
      </c>
      <c r="D1265">
        <v>6.25</v>
      </c>
      <c r="E1265" t="str" cm="1">
        <f t="array" ref="E1265">_xlfn.IFS(medical_exam[[#This Row],[HBA1C]]&lt;5.7, "Normal", medical_exam[[#This Row],[HBA1C]]&lt;6.4, "Prediabetes ", TRUE, "Diabetes")</f>
        <v xml:space="preserve">Prediabetes </v>
      </c>
      <c r="F1265" s="6" t="s">
        <v>2381</v>
      </c>
      <c r="G1265" t="s">
        <v>2379</v>
      </c>
      <c r="H1265" t="s">
        <v>2379</v>
      </c>
      <c r="I1265">
        <v>0</v>
      </c>
      <c r="J1265" t="s">
        <v>2379</v>
      </c>
    </row>
    <row r="1266" spans="1:10" x14ac:dyDescent="0.3">
      <c r="A1266" t="s">
        <v>1105</v>
      </c>
      <c r="B1266">
        <v>28.7</v>
      </c>
      <c r="C1266" t="str" cm="1">
        <f t="array" ref="C1266">_xlfn.IFS(medical_exam[[#This Row],[BMI]]&lt;18.5, "Underweight ", medical_exam[[#This Row],[BMI]]&lt;24.9, "Normal Weight", medical_exam[[#This Row],[BMI]]&lt;29.9, "Overweight ", TRUE, "Obesity")</f>
        <v xml:space="preserve">Overweight </v>
      </c>
      <c r="D1266">
        <v>9.4700000000000006</v>
      </c>
      <c r="E1266" t="str" cm="1">
        <f t="array" ref="E1266">_xlfn.IFS(medical_exam[[#This Row],[HBA1C]]&lt;5.7, "Normal", medical_exam[[#This Row],[HBA1C]]&lt;6.4, "Prediabetes ", TRUE, "Diabetes")</f>
        <v>Diabetes</v>
      </c>
      <c r="F1266" s="6" t="s">
        <v>2379</v>
      </c>
      <c r="G1266" t="s">
        <v>2379</v>
      </c>
      <c r="H1266" t="s">
        <v>2379</v>
      </c>
      <c r="I1266">
        <v>2</v>
      </c>
      <c r="J1266" t="s">
        <v>2379</v>
      </c>
    </row>
    <row r="1267" spans="1:10" x14ac:dyDescent="0.3">
      <c r="A1267" t="s">
        <v>1104</v>
      </c>
      <c r="B1267">
        <v>26.63</v>
      </c>
      <c r="C1267" t="str" cm="1">
        <f t="array" ref="C1267">_xlfn.IFS(medical_exam[[#This Row],[BMI]]&lt;18.5, "Underweight ", medical_exam[[#This Row],[BMI]]&lt;24.9, "Normal Weight", medical_exam[[#This Row],[BMI]]&lt;29.9, "Overweight ", TRUE, "Obesity")</f>
        <v xml:space="preserve">Overweight </v>
      </c>
      <c r="D1267">
        <v>5.7</v>
      </c>
      <c r="E1267" t="str" cm="1">
        <f t="array" ref="E1267">_xlfn.IFS(medical_exam[[#This Row],[HBA1C]]&lt;5.7, "Normal", medical_exam[[#This Row],[HBA1C]]&lt;6.4, "Prediabetes ", TRUE, "Diabetes")</f>
        <v xml:space="preserve">Prediabetes </v>
      </c>
      <c r="F1267" s="6" t="s">
        <v>2379</v>
      </c>
      <c r="G1267" t="s">
        <v>2379</v>
      </c>
      <c r="H1267" t="s">
        <v>2379</v>
      </c>
      <c r="I1267">
        <v>0</v>
      </c>
      <c r="J1267" t="s">
        <v>2379</v>
      </c>
    </row>
    <row r="1268" spans="1:10" x14ac:dyDescent="0.3">
      <c r="A1268" t="s">
        <v>1103</v>
      </c>
      <c r="B1268">
        <v>22.515000000000001</v>
      </c>
      <c r="C1268" t="str" cm="1">
        <f t="array" ref="C1268">_xlfn.IFS(medical_exam[[#This Row],[BMI]]&lt;18.5, "Underweight ", medical_exam[[#This Row],[BMI]]&lt;24.9, "Normal Weight", medical_exam[[#This Row],[BMI]]&lt;29.9, "Overweight ", TRUE, "Obesity")</f>
        <v>Normal Weight</v>
      </c>
      <c r="D1268">
        <v>11.18</v>
      </c>
      <c r="E1268" t="str" cm="1">
        <f t="array" ref="E1268">_xlfn.IFS(medical_exam[[#This Row],[HBA1C]]&lt;5.7, "Normal", medical_exam[[#This Row],[HBA1C]]&lt;6.4, "Prediabetes ", TRUE, "Diabetes")</f>
        <v>Diabetes</v>
      </c>
      <c r="F1268" s="6" t="s">
        <v>2379</v>
      </c>
      <c r="G1268" t="s">
        <v>2379</v>
      </c>
      <c r="H1268" t="s">
        <v>2379</v>
      </c>
      <c r="I1268">
        <v>2</v>
      </c>
      <c r="J1268" t="s">
        <v>2379</v>
      </c>
    </row>
    <row r="1269" spans="1:10" x14ac:dyDescent="0.3">
      <c r="A1269" t="s">
        <v>1102</v>
      </c>
      <c r="B1269">
        <v>36.575000000000003</v>
      </c>
      <c r="C1269" t="str" cm="1">
        <f t="array" ref="C1269">_xlfn.IFS(medical_exam[[#This Row],[BMI]]&lt;18.5, "Underweight ", medical_exam[[#This Row],[BMI]]&lt;24.9, "Normal Weight", medical_exam[[#This Row],[BMI]]&lt;29.9, "Overweight ", TRUE, "Obesity")</f>
        <v>Obesity</v>
      </c>
      <c r="D1269">
        <v>10.98</v>
      </c>
      <c r="E1269" t="str" cm="1">
        <f t="array" ref="E1269">_xlfn.IFS(medical_exam[[#This Row],[HBA1C]]&lt;5.7, "Normal", medical_exam[[#This Row],[HBA1C]]&lt;6.4, "Prediabetes ", TRUE, "Diabetes")</f>
        <v>Diabetes</v>
      </c>
      <c r="F1269" s="6" t="s">
        <v>2379</v>
      </c>
      <c r="G1269" t="s">
        <v>2379</v>
      </c>
      <c r="H1269" t="s">
        <v>2379</v>
      </c>
      <c r="I1269">
        <v>0</v>
      </c>
      <c r="J1269" t="s">
        <v>2379</v>
      </c>
    </row>
    <row r="1270" spans="1:10" x14ac:dyDescent="0.3">
      <c r="A1270" t="s">
        <v>1101</v>
      </c>
      <c r="B1270">
        <v>23.66</v>
      </c>
      <c r="C1270" t="str" cm="1">
        <f t="array" ref="C1270">_xlfn.IFS(medical_exam[[#This Row],[BMI]]&lt;18.5, "Underweight ", medical_exam[[#This Row],[BMI]]&lt;24.9, "Normal Weight", medical_exam[[#This Row],[BMI]]&lt;29.9, "Overweight ", TRUE, "Obesity")</f>
        <v>Normal Weight</v>
      </c>
      <c r="D1270">
        <v>5.1100000000000003</v>
      </c>
      <c r="E1270" t="str" cm="1">
        <f t="array" ref="E1270">_xlfn.IFS(medical_exam[[#This Row],[HBA1C]]&lt;5.7, "Normal", medical_exam[[#This Row],[HBA1C]]&lt;6.4, "Prediabetes ", TRUE, "Diabetes")</f>
        <v>Normal</v>
      </c>
      <c r="F1270" s="6" t="s">
        <v>2381</v>
      </c>
      <c r="G1270" t="s">
        <v>2379</v>
      </c>
      <c r="H1270" t="s">
        <v>2381</v>
      </c>
      <c r="I1270">
        <v>1</v>
      </c>
      <c r="J1270" t="s">
        <v>2379</v>
      </c>
    </row>
    <row r="1271" spans="1:10" x14ac:dyDescent="0.3">
      <c r="A1271" t="s">
        <v>1100</v>
      </c>
      <c r="B1271">
        <v>18.62</v>
      </c>
      <c r="C1271" t="str" cm="1">
        <f t="array" ref="C1271">_xlfn.IFS(medical_exam[[#This Row],[BMI]]&lt;18.5, "Underweight ", medical_exam[[#This Row],[BMI]]&lt;24.9, "Normal Weight", medical_exam[[#This Row],[BMI]]&lt;29.9, "Overweight ", TRUE, "Obesity")</f>
        <v>Normal Weight</v>
      </c>
      <c r="D1271">
        <v>10.24</v>
      </c>
      <c r="E1271" t="str" cm="1">
        <f t="array" ref="E1271">_xlfn.IFS(medical_exam[[#This Row],[HBA1C]]&lt;5.7, "Normal", medical_exam[[#This Row],[HBA1C]]&lt;6.4, "Prediabetes ", TRUE, "Diabetes")</f>
        <v>Diabetes</v>
      </c>
      <c r="F1271" s="6" t="s">
        <v>2379</v>
      </c>
      <c r="G1271" t="s">
        <v>2379</v>
      </c>
      <c r="H1271" t="s">
        <v>2379</v>
      </c>
      <c r="I1271">
        <v>0</v>
      </c>
      <c r="J1271" t="s">
        <v>2379</v>
      </c>
    </row>
    <row r="1272" spans="1:10" x14ac:dyDescent="0.3">
      <c r="A1272" t="s">
        <v>1099</v>
      </c>
      <c r="B1272">
        <v>19.190000000000001</v>
      </c>
      <c r="C1272" t="str" cm="1">
        <f t="array" ref="C1272">_xlfn.IFS(medical_exam[[#This Row],[BMI]]&lt;18.5, "Underweight ", medical_exam[[#This Row],[BMI]]&lt;24.9, "Normal Weight", medical_exam[[#This Row],[BMI]]&lt;29.9, "Overweight ", TRUE, "Obesity")</f>
        <v>Normal Weight</v>
      </c>
      <c r="D1272">
        <v>7.71</v>
      </c>
      <c r="E1272" t="str" cm="1">
        <f t="array" ref="E1272">_xlfn.IFS(medical_exam[[#This Row],[HBA1C]]&lt;5.7, "Normal", medical_exam[[#This Row],[HBA1C]]&lt;6.4, "Prediabetes ", TRUE, "Diabetes")</f>
        <v>Diabetes</v>
      </c>
      <c r="F1272" s="6" t="s">
        <v>2381</v>
      </c>
      <c r="G1272" t="s">
        <v>2379</v>
      </c>
      <c r="H1272" t="s">
        <v>2379</v>
      </c>
      <c r="I1272">
        <v>1</v>
      </c>
      <c r="J1272" t="s">
        <v>2379</v>
      </c>
    </row>
    <row r="1273" spans="1:10" x14ac:dyDescent="0.3">
      <c r="A1273" t="s">
        <v>1098</v>
      </c>
      <c r="B1273">
        <v>27.5</v>
      </c>
      <c r="C1273" t="str" cm="1">
        <f t="array" ref="C1273">_xlfn.IFS(medical_exam[[#This Row],[BMI]]&lt;18.5, "Underweight ", medical_exam[[#This Row],[BMI]]&lt;24.9, "Normal Weight", medical_exam[[#This Row],[BMI]]&lt;29.9, "Overweight ", TRUE, "Obesity")</f>
        <v xml:space="preserve">Overweight </v>
      </c>
      <c r="D1273">
        <v>6.03</v>
      </c>
      <c r="E1273" t="str" cm="1">
        <f t="array" ref="E1273">_xlfn.IFS(medical_exam[[#This Row],[HBA1C]]&lt;5.7, "Normal", medical_exam[[#This Row],[HBA1C]]&lt;6.4, "Prediabetes ", TRUE, "Diabetes")</f>
        <v xml:space="preserve">Prediabetes </v>
      </c>
      <c r="F1273" s="6" t="s">
        <v>2379</v>
      </c>
      <c r="G1273" t="s">
        <v>2379</v>
      </c>
      <c r="H1273" t="s">
        <v>2379</v>
      </c>
      <c r="I1273">
        <v>0</v>
      </c>
      <c r="J1273" t="s">
        <v>2379</v>
      </c>
    </row>
    <row r="1274" spans="1:10" x14ac:dyDescent="0.3">
      <c r="A1274" t="s">
        <v>1097</v>
      </c>
      <c r="B1274">
        <v>27.36</v>
      </c>
      <c r="C1274" t="str" cm="1">
        <f t="array" ref="C1274">_xlfn.IFS(medical_exam[[#This Row],[BMI]]&lt;18.5, "Underweight ", medical_exam[[#This Row],[BMI]]&lt;24.9, "Normal Weight", medical_exam[[#This Row],[BMI]]&lt;29.9, "Overweight ", TRUE, "Obesity")</f>
        <v xml:space="preserve">Overweight </v>
      </c>
      <c r="D1274">
        <v>5.96</v>
      </c>
      <c r="E1274" t="str" cm="1">
        <f t="array" ref="E1274">_xlfn.IFS(medical_exam[[#This Row],[HBA1C]]&lt;5.7, "Normal", medical_exam[[#This Row],[HBA1C]]&lt;6.4, "Prediabetes ", TRUE, "Diabetes")</f>
        <v xml:space="preserve">Prediabetes </v>
      </c>
      <c r="F1274" s="6" t="s">
        <v>2379</v>
      </c>
      <c r="G1274" t="s">
        <v>2379</v>
      </c>
      <c r="H1274" t="s">
        <v>2381</v>
      </c>
      <c r="I1274">
        <v>1</v>
      </c>
      <c r="J1274" t="s">
        <v>2379</v>
      </c>
    </row>
    <row r="1275" spans="1:10" x14ac:dyDescent="0.3">
      <c r="A1275" t="s">
        <v>1096</v>
      </c>
      <c r="B1275">
        <v>20.350000000000001</v>
      </c>
      <c r="C1275" t="str" cm="1">
        <f t="array" ref="C1275">_xlfn.IFS(medical_exam[[#This Row],[BMI]]&lt;18.5, "Underweight ", medical_exam[[#This Row],[BMI]]&lt;24.9, "Normal Weight", medical_exam[[#This Row],[BMI]]&lt;29.9, "Overweight ", TRUE, "Obesity")</f>
        <v>Normal Weight</v>
      </c>
      <c r="D1275">
        <v>4.16</v>
      </c>
      <c r="E1275" t="str" cm="1">
        <f t="array" ref="E1275">_xlfn.IFS(medical_exam[[#This Row],[HBA1C]]&lt;5.7, "Normal", medical_exam[[#This Row],[HBA1C]]&lt;6.4, "Prediabetes ", TRUE, "Diabetes")</f>
        <v>Normal</v>
      </c>
      <c r="F1275" s="6" t="s">
        <v>2379</v>
      </c>
      <c r="G1275" t="s">
        <v>2379</v>
      </c>
      <c r="H1275" t="s">
        <v>2379</v>
      </c>
      <c r="I1275">
        <v>0</v>
      </c>
      <c r="J1275" t="s">
        <v>2379</v>
      </c>
    </row>
    <row r="1276" spans="1:10" x14ac:dyDescent="0.3">
      <c r="A1276" t="s">
        <v>1095</v>
      </c>
      <c r="B1276">
        <v>24.035</v>
      </c>
      <c r="C1276" t="str" cm="1">
        <f t="array" ref="C1276">_xlfn.IFS(medical_exam[[#This Row],[BMI]]&lt;18.5, "Underweight ", medical_exam[[#This Row],[BMI]]&lt;24.9, "Normal Weight", medical_exam[[#This Row],[BMI]]&lt;29.9, "Overweight ", TRUE, "Obesity")</f>
        <v>Normal Weight</v>
      </c>
      <c r="D1276">
        <v>6.11</v>
      </c>
      <c r="E1276" t="str" cm="1">
        <f t="array" ref="E1276">_xlfn.IFS(medical_exam[[#This Row],[HBA1C]]&lt;5.7, "Normal", medical_exam[[#This Row],[HBA1C]]&lt;6.4, "Prediabetes ", TRUE, "Diabetes")</f>
        <v xml:space="preserve">Prediabetes </v>
      </c>
      <c r="F1276" s="6" t="s">
        <v>2379</v>
      </c>
      <c r="G1276" t="s">
        <v>2379</v>
      </c>
      <c r="H1276" t="s">
        <v>2379</v>
      </c>
      <c r="I1276">
        <v>0</v>
      </c>
      <c r="J1276" t="s">
        <v>2379</v>
      </c>
    </row>
    <row r="1277" spans="1:10" x14ac:dyDescent="0.3">
      <c r="A1277" t="s">
        <v>1094</v>
      </c>
      <c r="B1277">
        <v>23.56</v>
      </c>
      <c r="C1277" t="str" cm="1">
        <f t="array" ref="C1277">_xlfn.IFS(medical_exam[[#This Row],[BMI]]&lt;18.5, "Underweight ", medical_exam[[#This Row],[BMI]]&lt;24.9, "Normal Weight", medical_exam[[#This Row],[BMI]]&lt;29.9, "Overweight ", TRUE, "Obesity")</f>
        <v>Normal Weight</v>
      </c>
      <c r="D1277">
        <v>5.97</v>
      </c>
      <c r="E1277" t="str" cm="1">
        <f t="array" ref="E1277">_xlfn.IFS(medical_exam[[#This Row],[HBA1C]]&lt;5.7, "Normal", medical_exam[[#This Row],[HBA1C]]&lt;6.4, "Prediabetes ", TRUE, "Diabetes")</f>
        <v xml:space="preserve">Prediabetes </v>
      </c>
      <c r="F1277" s="6" t="s">
        <v>2379</v>
      </c>
      <c r="G1277" t="s">
        <v>2379</v>
      </c>
      <c r="H1277" t="s">
        <v>2379</v>
      </c>
      <c r="I1277">
        <v>0</v>
      </c>
      <c r="J1277" t="s">
        <v>2379</v>
      </c>
    </row>
    <row r="1278" spans="1:10" x14ac:dyDescent="0.3">
      <c r="A1278" t="s">
        <v>1093</v>
      </c>
      <c r="B1278">
        <v>27.17</v>
      </c>
      <c r="C1278" t="str" cm="1">
        <f t="array" ref="C1278">_xlfn.IFS(medical_exam[[#This Row],[BMI]]&lt;18.5, "Underweight ", medical_exam[[#This Row],[BMI]]&lt;24.9, "Normal Weight", medical_exam[[#This Row],[BMI]]&lt;29.9, "Overweight ", TRUE, "Obesity")</f>
        <v xml:space="preserve">Overweight </v>
      </c>
      <c r="D1278">
        <v>10.81</v>
      </c>
      <c r="E1278" t="str" cm="1">
        <f t="array" ref="E1278">_xlfn.IFS(medical_exam[[#This Row],[HBA1C]]&lt;5.7, "Normal", medical_exam[[#This Row],[HBA1C]]&lt;6.4, "Prediabetes ", TRUE, "Diabetes")</f>
        <v>Diabetes</v>
      </c>
      <c r="F1278" s="6" t="s">
        <v>2379</v>
      </c>
      <c r="G1278" t="s">
        <v>2379</v>
      </c>
      <c r="H1278" t="s">
        <v>2379</v>
      </c>
      <c r="I1278">
        <v>2</v>
      </c>
      <c r="J1278" t="s">
        <v>2379</v>
      </c>
    </row>
    <row r="1279" spans="1:10" x14ac:dyDescent="0.3">
      <c r="A1279" t="s">
        <v>1092</v>
      </c>
      <c r="B1279">
        <v>34.32</v>
      </c>
      <c r="C1279" t="str" cm="1">
        <f t="array" ref="C1279">_xlfn.IFS(medical_exam[[#This Row],[BMI]]&lt;18.5, "Underweight ", medical_exam[[#This Row],[BMI]]&lt;24.9, "Normal Weight", medical_exam[[#This Row],[BMI]]&lt;29.9, "Overweight ", TRUE, "Obesity")</f>
        <v>Obesity</v>
      </c>
      <c r="D1279">
        <v>5.7</v>
      </c>
      <c r="E1279" t="str" cm="1">
        <f t="array" ref="E1279">_xlfn.IFS(medical_exam[[#This Row],[HBA1C]]&lt;5.7, "Normal", medical_exam[[#This Row],[HBA1C]]&lt;6.4, "Prediabetes ", TRUE, "Diabetes")</f>
        <v xml:space="preserve">Prediabetes </v>
      </c>
      <c r="F1279" s="6" t="s">
        <v>2381</v>
      </c>
      <c r="G1279" t="s">
        <v>2379</v>
      </c>
      <c r="H1279" t="s">
        <v>2381</v>
      </c>
      <c r="I1279">
        <v>1</v>
      </c>
      <c r="J1279" t="s">
        <v>2379</v>
      </c>
    </row>
    <row r="1280" spans="1:10" x14ac:dyDescent="0.3">
      <c r="A1280" t="s">
        <v>1091</v>
      </c>
      <c r="B1280">
        <v>23.87</v>
      </c>
      <c r="C1280" t="str" cm="1">
        <f t="array" ref="C1280">_xlfn.IFS(medical_exam[[#This Row],[BMI]]&lt;18.5, "Underweight ", medical_exam[[#This Row],[BMI]]&lt;24.9, "Normal Weight", medical_exam[[#This Row],[BMI]]&lt;29.9, "Overweight ", TRUE, "Obesity")</f>
        <v>Normal Weight</v>
      </c>
      <c r="D1280">
        <v>4.7699999999999996</v>
      </c>
      <c r="E1280" t="str" cm="1">
        <f t="array" ref="E1280">_xlfn.IFS(medical_exam[[#This Row],[HBA1C]]&lt;5.7, "Normal", medical_exam[[#This Row],[HBA1C]]&lt;6.4, "Prediabetes ", TRUE, "Diabetes")</f>
        <v>Normal</v>
      </c>
      <c r="F1280" s="6" t="s">
        <v>2381</v>
      </c>
      <c r="G1280" t="s">
        <v>2379</v>
      </c>
      <c r="H1280" t="s">
        <v>2381</v>
      </c>
      <c r="I1280">
        <v>1</v>
      </c>
      <c r="J1280" t="s">
        <v>2379</v>
      </c>
    </row>
    <row r="1281" spans="1:10" x14ac:dyDescent="0.3">
      <c r="A1281" t="s">
        <v>1090</v>
      </c>
      <c r="B1281">
        <v>30.15</v>
      </c>
      <c r="C1281" t="str" cm="1">
        <f t="array" ref="C1281">_xlfn.IFS(medical_exam[[#This Row],[BMI]]&lt;18.5, "Underweight ", medical_exam[[#This Row],[BMI]]&lt;24.9, "Normal Weight", medical_exam[[#This Row],[BMI]]&lt;29.9, "Overweight ", TRUE, "Obesity")</f>
        <v>Obesity</v>
      </c>
      <c r="D1281">
        <v>4.25</v>
      </c>
      <c r="E1281" t="str" cm="1">
        <f t="array" ref="E1281">_xlfn.IFS(medical_exam[[#This Row],[HBA1C]]&lt;5.7, "Normal", medical_exam[[#This Row],[HBA1C]]&lt;6.4, "Prediabetes ", TRUE, "Diabetes")</f>
        <v>Normal</v>
      </c>
      <c r="F1281" s="6" t="s">
        <v>2379</v>
      </c>
      <c r="G1281" t="s">
        <v>2379</v>
      </c>
      <c r="H1281" t="s">
        <v>2379</v>
      </c>
      <c r="I1281">
        <v>1</v>
      </c>
      <c r="J1281" t="s">
        <v>2379</v>
      </c>
    </row>
    <row r="1282" spans="1:10" x14ac:dyDescent="0.3">
      <c r="A1282" t="s">
        <v>1089</v>
      </c>
      <c r="B1282">
        <v>26.36</v>
      </c>
      <c r="C1282" t="str" cm="1">
        <f t="array" ref="C1282">_xlfn.IFS(medical_exam[[#This Row],[BMI]]&lt;18.5, "Underweight ", medical_exam[[#This Row],[BMI]]&lt;24.9, "Normal Weight", medical_exam[[#This Row],[BMI]]&lt;29.9, "Overweight ", TRUE, "Obesity")</f>
        <v xml:space="preserve">Overweight </v>
      </c>
      <c r="D1282">
        <v>5.52</v>
      </c>
      <c r="E1282" t="str" cm="1">
        <f t="array" ref="E1282">_xlfn.IFS(medical_exam[[#This Row],[HBA1C]]&lt;5.7, "Normal", medical_exam[[#This Row],[HBA1C]]&lt;6.4, "Prediabetes ", TRUE, "Diabetes")</f>
        <v>Normal</v>
      </c>
      <c r="F1282" s="6" t="s">
        <v>2379</v>
      </c>
      <c r="G1282" t="s">
        <v>2379</v>
      </c>
      <c r="H1282" t="s">
        <v>2379</v>
      </c>
      <c r="I1282">
        <v>0</v>
      </c>
      <c r="J1282" t="s">
        <v>2379</v>
      </c>
    </row>
    <row r="1283" spans="1:10" x14ac:dyDescent="0.3">
      <c r="A1283" t="s">
        <v>1088</v>
      </c>
      <c r="B1283">
        <v>45.32</v>
      </c>
      <c r="C1283" t="str" cm="1">
        <f t="array" ref="C1283">_xlfn.IFS(medical_exam[[#This Row],[BMI]]&lt;18.5, "Underweight ", medical_exam[[#This Row],[BMI]]&lt;24.9, "Normal Weight", medical_exam[[#This Row],[BMI]]&lt;29.9, "Overweight ", TRUE, "Obesity")</f>
        <v>Obesity</v>
      </c>
      <c r="D1283">
        <v>6.53</v>
      </c>
      <c r="E1283" t="str" cm="1">
        <f t="array" ref="E1283">_xlfn.IFS(medical_exam[[#This Row],[HBA1C]]&lt;5.7, "Normal", medical_exam[[#This Row],[HBA1C]]&lt;6.4, "Prediabetes ", TRUE, "Diabetes")</f>
        <v>Diabetes</v>
      </c>
      <c r="F1283" s="6" t="s">
        <v>2381</v>
      </c>
      <c r="G1283" t="s">
        <v>2379</v>
      </c>
      <c r="H1283" t="s">
        <v>2379</v>
      </c>
      <c r="I1283">
        <v>1</v>
      </c>
      <c r="J1283" t="s">
        <v>2379</v>
      </c>
    </row>
    <row r="1284" spans="1:10" x14ac:dyDescent="0.3">
      <c r="A1284" t="s">
        <v>1087</v>
      </c>
      <c r="B1284">
        <v>31.93</v>
      </c>
      <c r="C1284" t="str" cm="1">
        <f t="array" ref="C1284">_xlfn.IFS(medical_exam[[#This Row],[BMI]]&lt;18.5, "Underweight ", medical_exam[[#This Row],[BMI]]&lt;24.9, "Normal Weight", medical_exam[[#This Row],[BMI]]&lt;29.9, "Overweight ", TRUE, "Obesity")</f>
        <v>Obesity</v>
      </c>
      <c r="D1284">
        <v>4.82</v>
      </c>
      <c r="E1284" t="str" cm="1">
        <f t="array" ref="E1284">_xlfn.IFS(medical_exam[[#This Row],[HBA1C]]&lt;5.7, "Normal", medical_exam[[#This Row],[HBA1C]]&lt;6.4, "Prediabetes ", TRUE, "Diabetes")</f>
        <v>Normal</v>
      </c>
      <c r="F1284" s="6" t="s">
        <v>2381</v>
      </c>
      <c r="G1284" t="s">
        <v>2379</v>
      </c>
      <c r="H1284" t="s">
        <v>2379</v>
      </c>
      <c r="I1284">
        <v>1</v>
      </c>
      <c r="J1284" t="s">
        <v>2379</v>
      </c>
    </row>
    <row r="1285" spans="1:10" x14ac:dyDescent="0.3">
      <c r="A1285" t="s">
        <v>1086</v>
      </c>
      <c r="B1285">
        <v>36</v>
      </c>
      <c r="C1285" t="str" cm="1">
        <f t="array" ref="C1285">_xlfn.IFS(medical_exam[[#This Row],[BMI]]&lt;18.5, "Underweight ", medical_exam[[#This Row],[BMI]]&lt;24.9, "Normal Weight", medical_exam[[#This Row],[BMI]]&lt;29.9, "Overweight ", TRUE, "Obesity")</f>
        <v>Obesity</v>
      </c>
      <c r="D1285">
        <v>11.94</v>
      </c>
      <c r="E1285" t="str" cm="1">
        <f t="array" ref="E1285">_xlfn.IFS(medical_exam[[#This Row],[HBA1C]]&lt;5.7, "Normal", medical_exam[[#This Row],[HBA1C]]&lt;6.4, "Prediabetes ", TRUE, "Diabetes")</f>
        <v>Diabetes</v>
      </c>
      <c r="F1285" s="6" t="s">
        <v>2381</v>
      </c>
      <c r="G1285" t="s">
        <v>2379</v>
      </c>
      <c r="H1285" t="s">
        <v>2379</v>
      </c>
      <c r="I1285">
        <v>1</v>
      </c>
      <c r="J1285" t="s">
        <v>2379</v>
      </c>
    </row>
    <row r="1286" spans="1:10" x14ac:dyDescent="0.3">
      <c r="A1286" t="s">
        <v>1085</v>
      </c>
      <c r="B1286">
        <v>32</v>
      </c>
      <c r="C1286" t="str" cm="1">
        <f t="array" ref="C1286">_xlfn.IFS(medical_exam[[#This Row],[BMI]]&lt;18.5, "Underweight ", medical_exam[[#This Row],[BMI]]&lt;24.9, "Normal Weight", medical_exam[[#This Row],[BMI]]&lt;29.9, "Overweight ", TRUE, "Obesity")</f>
        <v>Obesity</v>
      </c>
      <c r="D1286">
        <v>7.85</v>
      </c>
      <c r="E1286" t="str" cm="1">
        <f t="array" ref="E1286">_xlfn.IFS(medical_exam[[#This Row],[HBA1C]]&lt;5.7, "Normal", medical_exam[[#This Row],[HBA1C]]&lt;6.4, "Prediabetes ", TRUE, "Diabetes")</f>
        <v>Diabetes</v>
      </c>
      <c r="F1286" s="6" t="s">
        <v>2381</v>
      </c>
      <c r="G1286" t="s">
        <v>2379</v>
      </c>
      <c r="H1286" t="s">
        <v>2379</v>
      </c>
      <c r="I1286">
        <v>1</v>
      </c>
      <c r="J1286" t="s">
        <v>2379</v>
      </c>
    </row>
    <row r="1287" spans="1:10" x14ac:dyDescent="0.3">
      <c r="A1287" t="s">
        <v>1084</v>
      </c>
      <c r="B1287">
        <v>29.37</v>
      </c>
      <c r="C1287" t="str" cm="1">
        <f t="array" ref="C1287">_xlfn.IFS(medical_exam[[#This Row],[BMI]]&lt;18.5, "Underweight ", medical_exam[[#This Row],[BMI]]&lt;24.9, "Normal Weight", medical_exam[[#This Row],[BMI]]&lt;29.9, "Overweight ", TRUE, "Obesity")</f>
        <v xml:space="preserve">Overweight </v>
      </c>
      <c r="D1287">
        <v>8.01</v>
      </c>
      <c r="E1287" t="str" cm="1">
        <f t="array" ref="E1287">_xlfn.IFS(medical_exam[[#This Row],[HBA1C]]&lt;5.7, "Normal", medical_exam[[#This Row],[HBA1C]]&lt;6.4, "Prediabetes ", TRUE, "Diabetes")</f>
        <v>Diabetes</v>
      </c>
      <c r="F1287" s="6" t="s">
        <v>2381</v>
      </c>
      <c r="G1287" t="s">
        <v>2379</v>
      </c>
      <c r="H1287" t="s">
        <v>2379</v>
      </c>
      <c r="I1287">
        <v>1</v>
      </c>
      <c r="J1287" t="s">
        <v>2379</v>
      </c>
    </row>
    <row r="1288" spans="1:10" x14ac:dyDescent="0.3">
      <c r="A1288" t="s">
        <v>1083</v>
      </c>
      <c r="B1288">
        <v>23.6</v>
      </c>
      <c r="C1288" t="str" cm="1">
        <f t="array" ref="C1288">_xlfn.IFS(medical_exam[[#This Row],[BMI]]&lt;18.5, "Underweight ", medical_exam[[#This Row],[BMI]]&lt;24.9, "Normal Weight", medical_exam[[#This Row],[BMI]]&lt;29.9, "Overweight ", TRUE, "Obesity")</f>
        <v>Normal Weight</v>
      </c>
      <c r="D1288">
        <v>7.4</v>
      </c>
      <c r="E1288" t="str" cm="1">
        <f t="array" ref="E1288">_xlfn.IFS(medical_exam[[#This Row],[HBA1C]]&lt;5.7, "Normal", medical_exam[[#This Row],[HBA1C]]&lt;6.4, "Prediabetes ", TRUE, "Diabetes")</f>
        <v>Diabetes</v>
      </c>
      <c r="F1288" s="6" t="s">
        <v>2381</v>
      </c>
      <c r="G1288" t="s">
        <v>2379</v>
      </c>
      <c r="H1288" t="s">
        <v>2379</v>
      </c>
      <c r="I1288">
        <v>1</v>
      </c>
      <c r="J1288" t="s">
        <v>2379</v>
      </c>
    </row>
    <row r="1289" spans="1:10" x14ac:dyDescent="0.3">
      <c r="A1289" t="s">
        <v>1082</v>
      </c>
      <c r="B1289">
        <v>33.155000000000001</v>
      </c>
      <c r="C1289" t="str" cm="1">
        <f t="array" ref="C1289">_xlfn.IFS(medical_exam[[#This Row],[BMI]]&lt;18.5, "Underweight ", medical_exam[[#This Row],[BMI]]&lt;24.9, "Normal Weight", medical_exam[[#This Row],[BMI]]&lt;29.9, "Overweight ", TRUE, "Obesity")</f>
        <v>Obesity</v>
      </c>
      <c r="D1289">
        <v>8.3800000000000008</v>
      </c>
      <c r="E1289" t="str" cm="1">
        <f t="array" ref="E1289">_xlfn.IFS(medical_exam[[#This Row],[HBA1C]]&lt;5.7, "Normal", medical_exam[[#This Row],[HBA1C]]&lt;6.4, "Prediabetes ", TRUE, "Diabetes")</f>
        <v>Diabetes</v>
      </c>
      <c r="F1289" s="6" t="s">
        <v>2381</v>
      </c>
      <c r="G1289" t="s">
        <v>2379</v>
      </c>
      <c r="H1289" t="s">
        <v>2379</v>
      </c>
      <c r="I1289">
        <v>0</v>
      </c>
      <c r="J1289" t="s">
        <v>2379</v>
      </c>
    </row>
    <row r="1290" spans="1:10" x14ac:dyDescent="0.3">
      <c r="A1290" t="s">
        <v>1081</v>
      </c>
      <c r="B1290">
        <v>24.32</v>
      </c>
      <c r="C1290" t="str" cm="1">
        <f t="array" ref="C1290">_xlfn.IFS(medical_exam[[#This Row],[BMI]]&lt;18.5, "Underweight ", medical_exam[[#This Row],[BMI]]&lt;24.9, "Normal Weight", medical_exam[[#This Row],[BMI]]&lt;29.9, "Overweight ", TRUE, "Obesity")</f>
        <v>Normal Weight</v>
      </c>
      <c r="D1290">
        <v>11.56</v>
      </c>
      <c r="E1290" t="str" cm="1">
        <f t="array" ref="E1290">_xlfn.IFS(medical_exam[[#This Row],[HBA1C]]&lt;5.7, "Normal", medical_exam[[#This Row],[HBA1C]]&lt;6.4, "Prediabetes ", TRUE, "Diabetes")</f>
        <v>Diabetes</v>
      </c>
      <c r="F1290" s="6" t="s">
        <v>2381</v>
      </c>
      <c r="G1290" t="s">
        <v>2379</v>
      </c>
      <c r="H1290" t="s">
        <v>2379</v>
      </c>
      <c r="I1290">
        <v>1</v>
      </c>
      <c r="J1290" t="s">
        <v>2379</v>
      </c>
    </row>
    <row r="1291" spans="1:10" x14ac:dyDescent="0.3">
      <c r="A1291" t="s">
        <v>1080</v>
      </c>
      <c r="B1291">
        <v>36.299999999999997</v>
      </c>
      <c r="C1291" t="str" cm="1">
        <f t="array" ref="C1291">_xlfn.IFS(medical_exam[[#This Row],[BMI]]&lt;18.5, "Underweight ", medical_exam[[#This Row],[BMI]]&lt;24.9, "Normal Weight", medical_exam[[#This Row],[BMI]]&lt;29.9, "Overweight ", TRUE, "Obesity")</f>
        <v>Obesity</v>
      </c>
      <c r="D1291">
        <v>4.6100000000000003</v>
      </c>
      <c r="E1291" t="str" cm="1">
        <f t="array" ref="E1291">_xlfn.IFS(medical_exam[[#This Row],[HBA1C]]&lt;5.7, "Normal", medical_exam[[#This Row],[HBA1C]]&lt;6.4, "Prediabetes ", TRUE, "Diabetes")</f>
        <v>Normal</v>
      </c>
      <c r="F1291" s="6" t="s">
        <v>2379</v>
      </c>
      <c r="G1291" t="s">
        <v>2379</v>
      </c>
      <c r="H1291" t="s">
        <v>2379</v>
      </c>
      <c r="I1291">
        <v>0</v>
      </c>
      <c r="J1291" t="s">
        <v>2379</v>
      </c>
    </row>
    <row r="1292" spans="1:10" x14ac:dyDescent="0.3">
      <c r="A1292" t="s">
        <v>1079</v>
      </c>
      <c r="B1292">
        <v>34.4</v>
      </c>
      <c r="C1292" t="str" cm="1">
        <f t="array" ref="C1292">_xlfn.IFS(medical_exam[[#This Row],[BMI]]&lt;18.5, "Underweight ", medical_exam[[#This Row],[BMI]]&lt;24.9, "Normal Weight", medical_exam[[#This Row],[BMI]]&lt;29.9, "Overweight ", TRUE, "Obesity")</f>
        <v>Obesity</v>
      </c>
      <c r="D1292">
        <v>4.95</v>
      </c>
      <c r="E1292" t="str" cm="1">
        <f t="array" ref="E1292">_xlfn.IFS(medical_exam[[#This Row],[HBA1C]]&lt;5.7, "Normal", medical_exam[[#This Row],[HBA1C]]&lt;6.4, "Prediabetes ", TRUE, "Diabetes")</f>
        <v>Normal</v>
      </c>
      <c r="F1292" s="6" t="s">
        <v>2379</v>
      </c>
      <c r="G1292" t="s">
        <v>2379</v>
      </c>
      <c r="H1292" t="s">
        <v>2381</v>
      </c>
      <c r="I1292">
        <v>1</v>
      </c>
      <c r="J1292" t="s">
        <v>2379</v>
      </c>
    </row>
    <row r="1293" spans="1:10" x14ac:dyDescent="0.3">
      <c r="A1293" t="s">
        <v>1078</v>
      </c>
      <c r="B1293">
        <v>30.9</v>
      </c>
      <c r="C1293" t="str" cm="1">
        <f t="array" ref="C1293">_xlfn.IFS(medical_exam[[#This Row],[BMI]]&lt;18.5, "Underweight ", medical_exam[[#This Row],[BMI]]&lt;24.9, "Normal Weight", medical_exam[[#This Row],[BMI]]&lt;29.9, "Overweight ", TRUE, "Obesity")</f>
        <v>Obesity</v>
      </c>
      <c r="D1293">
        <v>5.04</v>
      </c>
      <c r="E1293" t="str" cm="1">
        <f t="array" ref="E1293">_xlfn.IFS(medical_exam[[#This Row],[HBA1C]]&lt;5.7, "Normal", medical_exam[[#This Row],[HBA1C]]&lt;6.4, "Prediabetes ", TRUE, "Diabetes")</f>
        <v>Normal</v>
      </c>
      <c r="F1293" s="6" t="s">
        <v>2379</v>
      </c>
      <c r="G1293" t="s">
        <v>2379</v>
      </c>
      <c r="H1293" t="s">
        <v>2379</v>
      </c>
      <c r="I1293">
        <v>0</v>
      </c>
      <c r="J1293" t="s">
        <v>2379</v>
      </c>
    </row>
    <row r="1294" spans="1:10" x14ac:dyDescent="0.3">
      <c r="A1294" t="s">
        <v>1077</v>
      </c>
      <c r="B1294">
        <v>28.6</v>
      </c>
      <c r="C1294" t="str" cm="1">
        <f t="array" ref="C1294">_xlfn.IFS(medical_exam[[#This Row],[BMI]]&lt;18.5, "Underweight ", medical_exam[[#This Row],[BMI]]&lt;24.9, "Normal Weight", medical_exam[[#This Row],[BMI]]&lt;29.9, "Overweight ", TRUE, "Obesity")</f>
        <v xml:space="preserve">Overweight </v>
      </c>
      <c r="D1294">
        <v>5.42</v>
      </c>
      <c r="E1294" t="str" cm="1">
        <f t="array" ref="E1294">_xlfn.IFS(medical_exam[[#This Row],[HBA1C]]&lt;5.7, "Normal", medical_exam[[#This Row],[HBA1C]]&lt;6.4, "Prediabetes ", TRUE, "Diabetes")</f>
        <v>Normal</v>
      </c>
      <c r="F1294" s="6" t="s">
        <v>2379</v>
      </c>
      <c r="G1294" t="s">
        <v>2379</v>
      </c>
      <c r="H1294" t="s">
        <v>2379</v>
      </c>
      <c r="I1294">
        <v>0</v>
      </c>
      <c r="J1294" t="s">
        <v>2379</v>
      </c>
    </row>
    <row r="1295" spans="1:10" x14ac:dyDescent="0.3">
      <c r="A1295" t="s">
        <v>1076</v>
      </c>
      <c r="B1295">
        <v>27.83</v>
      </c>
      <c r="C1295" t="str" cm="1">
        <f t="array" ref="C1295">_xlfn.IFS(medical_exam[[#This Row],[BMI]]&lt;18.5, "Underweight ", medical_exam[[#This Row],[BMI]]&lt;24.9, "Normal Weight", medical_exam[[#This Row],[BMI]]&lt;29.9, "Overweight ", TRUE, "Obesity")</f>
        <v xml:space="preserve">Overweight </v>
      </c>
      <c r="D1295">
        <v>5.39</v>
      </c>
      <c r="E1295" t="str" cm="1">
        <f t="array" ref="E1295">_xlfn.IFS(medical_exam[[#This Row],[HBA1C]]&lt;5.7, "Normal", medical_exam[[#This Row],[HBA1C]]&lt;6.4, "Prediabetes ", TRUE, "Diabetes")</f>
        <v>Normal</v>
      </c>
      <c r="F1295" s="6" t="s">
        <v>2379</v>
      </c>
      <c r="G1295" t="s">
        <v>2379</v>
      </c>
      <c r="H1295" t="s">
        <v>2379</v>
      </c>
      <c r="I1295">
        <v>0</v>
      </c>
      <c r="J1295" t="s">
        <v>2379</v>
      </c>
    </row>
    <row r="1296" spans="1:10" x14ac:dyDescent="0.3">
      <c r="A1296" t="s">
        <v>1075</v>
      </c>
      <c r="B1296">
        <v>39.64</v>
      </c>
      <c r="C1296" t="str" cm="1">
        <f t="array" ref="C1296">_xlfn.IFS(medical_exam[[#This Row],[BMI]]&lt;18.5, "Underweight ", medical_exam[[#This Row],[BMI]]&lt;24.9, "Normal Weight", medical_exam[[#This Row],[BMI]]&lt;29.9, "Overweight ", TRUE, "Obesity")</f>
        <v>Obesity</v>
      </c>
      <c r="D1296">
        <v>6</v>
      </c>
      <c r="E1296" t="str" cm="1">
        <f t="array" ref="E1296">_xlfn.IFS(medical_exam[[#This Row],[HBA1C]]&lt;5.7, "Normal", medical_exam[[#This Row],[HBA1C]]&lt;6.4, "Prediabetes ", TRUE, "Diabetes")</f>
        <v xml:space="preserve">Prediabetes </v>
      </c>
      <c r="F1296" s="6" t="s">
        <v>2379</v>
      </c>
      <c r="G1296" t="s">
        <v>2379</v>
      </c>
      <c r="H1296" t="s">
        <v>2381</v>
      </c>
      <c r="I1296">
        <v>1</v>
      </c>
      <c r="J1296" t="s">
        <v>2379</v>
      </c>
    </row>
    <row r="1297" spans="1:10" x14ac:dyDescent="0.3">
      <c r="A1297" t="s">
        <v>1074</v>
      </c>
      <c r="B1297">
        <v>38.479999999999997</v>
      </c>
      <c r="C1297" t="str" cm="1">
        <f t="array" ref="C1297">_xlfn.IFS(medical_exam[[#This Row],[BMI]]&lt;18.5, "Underweight ", medical_exam[[#This Row],[BMI]]&lt;24.9, "Normal Weight", medical_exam[[#This Row],[BMI]]&lt;29.9, "Overweight ", TRUE, "Obesity")</f>
        <v>Obesity</v>
      </c>
      <c r="D1297">
        <v>6.02</v>
      </c>
      <c r="E1297" t="str" cm="1">
        <f t="array" ref="E1297">_xlfn.IFS(medical_exam[[#This Row],[HBA1C]]&lt;5.7, "Normal", medical_exam[[#This Row],[HBA1C]]&lt;6.4, "Prediabetes ", TRUE, "Diabetes")</f>
        <v xml:space="preserve">Prediabetes </v>
      </c>
      <c r="F1297" s="6" t="s">
        <v>2379</v>
      </c>
      <c r="G1297" t="s">
        <v>2379</v>
      </c>
      <c r="H1297" t="s">
        <v>2379</v>
      </c>
      <c r="I1297">
        <v>1</v>
      </c>
      <c r="J1297" t="s">
        <v>2379</v>
      </c>
    </row>
    <row r="1298" spans="1:10" x14ac:dyDescent="0.3">
      <c r="A1298" t="s">
        <v>1073</v>
      </c>
      <c r="B1298">
        <v>36.200000000000003</v>
      </c>
      <c r="C1298" t="str" cm="1">
        <f t="array" ref="C1298">_xlfn.IFS(medical_exam[[#This Row],[BMI]]&lt;18.5, "Underweight ", medical_exam[[#This Row],[BMI]]&lt;24.9, "Normal Weight", medical_exam[[#This Row],[BMI]]&lt;29.9, "Overweight ", TRUE, "Obesity")</f>
        <v>Obesity</v>
      </c>
      <c r="D1298">
        <v>4.62</v>
      </c>
      <c r="E1298" t="str" cm="1">
        <f t="array" ref="E1298">_xlfn.IFS(medical_exam[[#This Row],[HBA1C]]&lt;5.7, "Normal", medical_exam[[#This Row],[HBA1C]]&lt;6.4, "Prediabetes ", TRUE, "Diabetes")</f>
        <v>Normal</v>
      </c>
      <c r="F1298" s="6" t="s">
        <v>2379</v>
      </c>
      <c r="G1298" t="s">
        <v>2379</v>
      </c>
      <c r="H1298" t="s">
        <v>2379</v>
      </c>
      <c r="I1298">
        <v>2</v>
      </c>
      <c r="J1298" t="s">
        <v>2379</v>
      </c>
    </row>
    <row r="1299" spans="1:10" x14ac:dyDescent="0.3">
      <c r="A1299" t="s">
        <v>1072</v>
      </c>
      <c r="B1299">
        <v>27.13</v>
      </c>
      <c r="C1299" t="str" cm="1">
        <f t="array" ref="C1299">_xlfn.IFS(medical_exam[[#This Row],[BMI]]&lt;18.5, "Underweight ", medical_exam[[#This Row],[BMI]]&lt;24.9, "Normal Weight", medical_exam[[#This Row],[BMI]]&lt;29.9, "Overweight ", TRUE, "Obesity")</f>
        <v xml:space="preserve">Overweight </v>
      </c>
      <c r="D1299">
        <v>5.59</v>
      </c>
      <c r="E1299" t="str" cm="1">
        <f t="array" ref="E1299">_xlfn.IFS(medical_exam[[#This Row],[HBA1C]]&lt;5.7, "Normal", medical_exam[[#This Row],[HBA1C]]&lt;6.4, "Prediabetes ", TRUE, "Diabetes")</f>
        <v>Normal</v>
      </c>
      <c r="F1299" s="6" t="s">
        <v>2379</v>
      </c>
      <c r="G1299" t="s">
        <v>2379</v>
      </c>
      <c r="H1299" t="s">
        <v>2379</v>
      </c>
      <c r="I1299">
        <v>1</v>
      </c>
      <c r="J1299" t="s">
        <v>2379</v>
      </c>
    </row>
    <row r="1300" spans="1:10" x14ac:dyDescent="0.3">
      <c r="A1300" t="s">
        <v>1071</v>
      </c>
      <c r="B1300">
        <v>20.75</v>
      </c>
      <c r="C1300" t="str" cm="1">
        <f t="array" ref="C1300">_xlfn.IFS(medical_exam[[#This Row],[BMI]]&lt;18.5, "Underweight ", medical_exam[[#This Row],[BMI]]&lt;24.9, "Normal Weight", medical_exam[[#This Row],[BMI]]&lt;29.9, "Overweight ", TRUE, "Obesity")</f>
        <v>Normal Weight</v>
      </c>
      <c r="D1300">
        <v>5.18</v>
      </c>
      <c r="E1300" t="str" cm="1">
        <f t="array" ref="E1300">_xlfn.IFS(medical_exam[[#This Row],[HBA1C]]&lt;5.7, "Normal", medical_exam[[#This Row],[HBA1C]]&lt;6.4, "Prediabetes ", TRUE, "Diabetes")</f>
        <v>Normal</v>
      </c>
      <c r="F1300" s="6" t="s">
        <v>2381</v>
      </c>
      <c r="G1300" t="s">
        <v>2379</v>
      </c>
      <c r="H1300" t="s">
        <v>2379</v>
      </c>
      <c r="I1300">
        <v>2</v>
      </c>
      <c r="J1300" t="s">
        <v>2379</v>
      </c>
    </row>
    <row r="1301" spans="1:10" x14ac:dyDescent="0.3">
      <c r="A1301" t="s">
        <v>1070</v>
      </c>
      <c r="B1301">
        <v>26.6</v>
      </c>
      <c r="C1301" t="str" cm="1">
        <f t="array" ref="C1301">_xlfn.IFS(medical_exam[[#This Row],[BMI]]&lt;18.5, "Underweight ", medical_exam[[#This Row],[BMI]]&lt;24.9, "Normal Weight", medical_exam[[#This Row],[BMI]]&lt;29.9, "Overweight ", TRUE, "Obesity")</f>
        <v xml:space="preserve">Overweight </v>
      </c>
      <c r="D1301">
        <v>6.29</v>
      </c>
      <c r="E1301" t="str" cm="1">
        <f t="array" ref="E1301">_xlfn.IFS(medical_exam[[#This Row],[HBA1C]]&lt;5.7, "Normal", medical_exam[[#This Row],[HBA1C]]&lt;6.4, "Prediabetes ", TRUE, "Diabetes")</f>
        <v xml:space="preserve">Prediabetes </v>
      </c>
      <c r="F1301" s="6" t="s">
        <v>2379</v>
      </c>
      <c r="G1301" t="s">
        <v>2379</v>
      </c>
      <c r="H1301" t="s">
        <v>2379</v>
      </c>
      <c r="I1301">
        <v>2</v>
      </c>
      <c r="J1301" t="s">
        <v>2379</v>
      </c>
    </row>
    <row r="1302" spans="1:10" x14ac:dyDescent="0.3">
      <c r="A1302" t="s">
        <v>1069</v>
      </c>
      <c r="B1302">
        <v>25.3</v>
      </c>
      <c r="C1302" t="str" cm="1">
        <f t="array" ref="C1302">_xlfn.IFS(medical_exam[[#This Row],[BMI]]&lt;18.5, "Underweight ", medical_exam[[#This Row],[BMI]]&lt;24.9, "Normal Weight", medical_exam[[#This Row],[BMI]]&lt;29.9, "Overweight ", TRUE, "Obesity")</f>
        <v xml:space="preserve">Overweight </v>
      </c>
      <c r="D1302">
        <v>4.49</v>
      </c>
      <c r="E1302" t="str" cm="1">
        <f t="array" ref="E1302">_xlfn.IFS(medical_exam[[#This Row],[HBA1C]]&lt;5.7, "Normal", medical_exam[[#This Row],[HBA1C]]&lt;6.4, "Prediabetes ", TRUE, "Diabetes")</f>
        <v>Normal</v>
      </c>
      <c r="F1302" s="6" t="s">
        <v>2379</v>
      </c>
      <c r="G1302" t="s">
        <v>2379</v>
      </c>
      <c r="H1302" t="s">
        <v>2379</v>
      </c>
      <c r="I1302">
        <v>2</v>
      </c>
      <c r="J1302" t="s">
        <v>2379</v>
      </c>
    </row>
    <row r="1303" spans="1:10" x14ac:dyDescent="0.3">
      <c r="A1303" t="s">
        <v>1068</v>
      </c>
      <c r="B1303">
        <v>18.84</v>
      </c>
      <c r="C1303" t="str" cm="1">
        <f t="array" ref="C1303">_xlfn.IFS(medical_exam[[#This Row],[BMI]]&lt;18.5, "Underweight ", medical_exam[[#This Row],[BMI]]&lt;24.9, "Normal Weight", medical_exam[[#This Row],[BMI]]&lt;29.9, "Overweight ", TRUE, "Obesity")</f>
        <v>Normal Weight</v>
      </c>
      <c r="D1303">
        <v>11.82</v>
      </c>
      <c r="E1303" t="str" cm="1">
        <f t="array" ref="E1303">_xlfn.IFS(medical_exam[[#This Row],[HBA1C]]&lt;5.7, "Normal", medical_exam[[#This Row],[HBA1C]]&lt;6.4, "Prediabetes ", TRUE, "Diabetes")</f>
        <v>Diabetes</v>
      </c>
      <c r="F1303" s="6" t="s">
        <v>2381</v>
      </c>
      <c r="G1303" t="s">
        <v>2379</v>
      </c>
      <c r="H1303" t="s">
        <v>2381</v>
      </c>
      <c r="I1303">
        <v>1</v>
      </c>
      <c r="J1303" t="s">
        <v>2379</v>
      </c>
    </row>
    <row r="1304" spans="1:10" x14ac:dyDescent="0.3">
      <c r="A1304" t="s">
        <v>1067</v>
      </c>
      <c r="B1304">
        <v>19.57</v>
      </c>
      <c r="C1304" t="str" cm="1">
        <f t="array" ref="C1304">_xlfn.IFS(medical_exam[[#This Row],[BMI]]&lt;18.5, "Underweight ", medical_exam[[#This Row],[BMI]]&lt;24.9, "Normal Weight", medical_exam[[#This Row],[BMI]]&lt;29.9, "Overweight ", TRUE, "Obesity")</f>
        <v>Normal Weight</v>
      </c>
      <c r="D1304">
        <v>7.41</v>
      </c>
      <c r="E1304" t="str" cm="1">
        <f t="array" ref="E1304">_xlfn.IFS(medical_exam[[#This Row],[HBA1C]]&lt;5.7, "Normal", medical_exam[[#This Row],[HBA1C]]&lt;6.4, "Prediabetes ", TRUE, "Diabetes")</f>
        <v>Diabetes</v>
      </c>
      <c r="F1304" s="6" t="s">
        <v>2381</v>
      </c>
      <c r="G1304" t="s">
        <v>2379</v>
      </c>
      <c r="H1304" t="s">
        <v>2379</v>
      </c>
      <c r="I1304">
        <v>1</v>
      </c>
      <c r="J1304" t="s">
        <v>2379</v>
      </c>
    </row>
    <row r="1305" spans="1:10" x14ac:dyDescent="0.3">
      <c r="A1305" t="s">
        <v>1066</v>
      </c>
      <c r="B1305">
        <v>30.495000000000001</v>
      </c>
      <c r="C1305" t="str" cm="1">
        <f t="array" ref="C1305">_xlfn.IFS(medical_exam[[#This Row],[BMI]]&lt;18.5, "Underweight ", medical_exam[[#This Row],[BMI]]&lt;24.9, "Normal Weight", medical_exam[[#This Row],[BMI]]&lt;29.9, "Overweight ", TRUE, "Obesity")</f>
        <v>Obesity</v>
      </c>
      <c r="D1305">
        <v>5.97</v>
      </c>
      <c r="E1305" t="str" cm="1">
        <f t="array" ref="E1305">_xlfn.IFS(medical_exam[[#This Row],[HBA1C]]&lt;5.7, "Normal", medical_exam[[#This Row],[HBA1C]]&lt;6.4, "Prediabetes ", TRUE, "Diabetes")</f>
        <v xml:space="preserve">Prediabetes </v>
      </c>
      <c r="F1305" s="6" t="s">
        <v>2379</v>
      </c>
      <c r="G1305" t="s">
        <v>2379</v>
      </c>
      <c r="H1305" t="s">
        <v>2379</v>
      </c>
      <c r="I1305">
        <v>0</v>
      </c>
      <c r="J1305" t="s">
        <v>2379</v>
      </c>
    </row>
    <row r="1306" spans="1:10" x14ac:dyDescent="0.3">
      <c r="A1306" t="s">
        <v>1065</v>
      </c>
      <c r="B1306">
        <v>30.114999999999998</v>
      </c>
      <c r="C1306" t="str" cm="1">
        <f t="array" ref="C1306">_xlfn.IFS(medical_exam[[#This Row],[BMI]]&lt;18.5, "Underweight ", medical_exam[[#This Row],[BMI]]&lt;24.9, "Normal Weight", medical_exam[[#This Row],[BMI]]&lt;29.9, "Overweight ", TRUE, "Obesity")</f>
        <v>Obesity</v>
      </c>
      <c r="D1306">
        <v>5.74</v>
      </c>
      <c r="E1306" t="str" cm="1">
        <f t="array" ref="E1306">_xlfn.IFS(medical_exam[[#This Row],[HBA1C]]&lt;5.7, "Normal", medical_exam[[#This Row],[HBA1C]]&lt;6.4, "Prediabetes ", TRUE, "Diabetes")</f>
        <v xml:space="preserve">Prediabetes </v>
      </c>
      <c r="F1306" s="6" t="s">
        <v>2379</v>
      </c>
      <c r="G1306" t="s">
        <v>2379</v>
      </c>
      <c r="H1306" t="s">
        <v>2381</v>
      </c>
      <c r="I1306">
        <v>1</v>
      </c>
      <c r="J1306" t="s">
        <v>2379</v>
      </c>
    </row>
    <row r="1307" spans="1:10" x14ac:dyDescent="0.3">
      <c r="A1307" t="s">
        <v>1064</v>
      </c>
      <c r="B1307">
        <v>24.78</v>
      </c>
      <c r="C1307" t="str" cm="1">
        <f t="array" ref="C1307">_xlfn.IFS(medical_exam[[#This Row],[BMI]]&lt;18.5, "Underweight ", medical_exam[[#This Row],[BMI]]&lt;24.9, "Normal Weight", medical_exam[[#This Row],[BMI]]&lt;29.9, "Overweight ", TRUE, "Obesity")</f>
        <v>Normal Weight</v>
      </c>
      <c r="D1307">
        <v>9.85</v>
      </c>
      <c r="E1307" t="str" cm="1">
        <f t="array" ref="E1307">_xlfn.IFS(medical_exam[[#This Row],[HBA1C]]&lt;5.7, "Normal", medical_exam[[#This Row],[HBA1C]]&lt;6.4, "Prediabetes ", TRUE, "Diabetes")</f>
        <v>Diabetes</v>
      </c>
      <c r="F1307" s="6" t="s">
        <v>2379</v>
      </c>
      <c r="G1307" t="s">
        <v>2379</v>
      </c>
      <c r="H1307" t="s">
        <v>2379</v>
      </c>
      <c r="I1307">
        <v>0</v>
      </c>
      <c r="J1307" t="s">
        <v>2379</v>
      </c>
    </row>
    <row r="1308" spans="1:10" x14ac:dyDescent="0.3">
      <c r="A1308" t="s">
        <v>1063</v>
      </c>
      <c r="B1308">
        <v>24.77</v>
      </c>
      <c r="C1308" t="str" cm="1">
        <f t="array" ref="C1308">_xlfn.IFS(medical_exam[[#This Row],[BMI]]&lt;18.5, "Underweight ", medical_exam[[#This Row],[BMI]]&lt;24.9, "Normal Weight", medical_exam[[#This Row],[BMI]]&lt;29.9, "Overweight ", TRUE, "Obesity")</f>
        <v>Normal Weight</v>
      </c>
      <c r="D1308">
        <v>7.59</v>
      </c>
      <c r="E1308" t="str" cm="1">
        <f t="array" ref="E1308">_xlfn.IFS(medical_exam[[#This Row],[HBA1C]]&lt;5.7, "Normal", medical_exam[[#This Row],[HBA1C]]&lt;6.4, "Prediabetes ", TRUE, "Diabetes")</f>
        <v>Diabetes</v>
      </c>
      <c r="F1308" s="6" t="s">
        <v>2379</v>
      </c>
      <c r="G1308" t="s">
        <v>2379</v>
      </c>
      <c r="H1308" t="s">
        <v>2379</v>
      </c>
      <c r="I1308">
        <v>0</v>
      </c>
      <c r="J1308" t="s">
        <v>2379</v>
      </c>
    </row>
    <row r="1309" spans="1:10" x14ac:dyDescent="0.3">
      <c r="A1309" t="s">
        <v>1062</v>
      </c>
      <c r="B1309">
        <v>16.579999999999998</v>
      </c>
      <c r="C1309" t="str" cm="1">
        <f t="array" ref="C1309">_xlfn.IFS(medical_exam[[#This Row],[BMI]]&lt;18.5, "Underweight ", medical_exam[[#This Row],[BMI]]&lt;24.9, "Normal Weight", medical_exam[[#This Row],[BMI]]&lt;29.9, "Overweight ", TRUE, "Obesity")</f>
        <v xml:space="preserve">Underweight </v>
      </c>
      <c r="D1309">
        <v>6.98</v>
      </c>
      <c r="E1309" t="str" cm="1">
        <f t="array" ref="E1309">_xlfn.IFS(medical_exam[[#This Row],[HBA1C]]&lt;5.7, "Normal", medical_exam[[#This Row],[HBA1C]]&lt;6.4, "Prediabetes ", TRUE, "Diabetes")</f>
        <v>Diabetes</v>
      </c>
      <c r="F1309" s="6" t="s">
        <v>2381</v>
      </c>
      <c r="G1309" t="s">
        <v>2379</v>
      </c>
      <c r="H1309" t="s">
        <v>2381</v>
      </c>
      <c r="I1309">
        <v>1</v>
      </c>
      <c r="J1309" t="s">
        <v>2379</v>
      </c>
    </row>
    <row r="1310" spans="1:10" x14ac:dyDescent="0.3">
      <c r="A1310" t="s">
        <v>1061</v>
      </c>
      <c r="B1310">
        <v>38.17</v>
      </c>
      <c r="C1310" t="str" cm="1">
        <f t="array" ref="C1310">_xlfn.IFS(medical_exam[[#This Row],[BMI]]&lt;18.5, "Underweight ", medical_exam[[#This Row],[BMI]]&lt;24.9, "Normal Weight", medical_exam[[#This Row],[BMI]]&lt;29.9, "Overweight ", TRUE, "Obesity")</f>
        <v>Obesity</v>
      </c>
      <c r="D1310">
        <v>4.7300000000000004</v>
      </c>
      <c r="E1310" t="str" cm="1">
        <f t="array" ref="E1310">_xlfn.IFS(medical_exam[[#This Row],[HBA1C]]&lt;5.7, "Normal", medical_exam[[#This Row],[HBA1C]]&lt;6.4, "Prediabetes ", TRUE, "Diabetes")</f>
        <v>Normal</v>
      </c>
      <c r="F1310" s="6" t="s">
        <v>2381</v>
      </c>
      <c r="G1310" t="s">
        <v>2379</v>
      </c>
      <c r="H1310" t="s">
        <v>2379</v>
      </c>
      <c r="I1310">
        <v>0</v>
      </c>
      <c r="J1310" t="s">
        <v>2379</v>
      </c>
    </row>
    <row r="1311" spans="1:10" x14ac:dyDescent="0.3">
      <c r="A1311" t="s">
        <v>1060</v>
      </c>
      <c r="B1311">
        <v>39.424999999999997</v>
      </c>
      <c r="C1311" t="str" cm="1">
        <f t="array" ref="C1311">_xlfn.IFS(medical_exam[[#This Row],[BMI]]&lt;18.5, "Underweight ", medical_exam[[#This Row],[BMI]]&lt;24.9, "Normal Weight", medical_exam[[#This Row],[BMI]]&lt;29.9, "Overweight ", TRUE, "Obesity")</f>
        <v>Obesity</v>
      </c>
      <c r="D1311">
        <v>4.76</v>
      </c>
      <c r="E1311" t="str" cm="1">
        <f t="array" ref="E1311">_xlfn.IFS(medical_exam[[#This Row],[HBA1C]]&lt;5.7, "Normal", medical_exam[[#This Row],[HBA1C]]&lt;6.4, "Prediabetes ", TRUE, "Diabetes")</f>
        <v>Normal</v>
      </c>
      <c r="F1311" s="6" t="s">
        <v>2381</v>
      </c>
      <c r="G1311" t="s">
        <v>2379</v>
      </c>
      <c r="H1311" t="s">
        <v>2379</v>
      </c>
      <c r="I1311">
        <v>0</v>
      </c>
      <c r="J1311" t="s">
        <v>2379</v>
      </c>
    </row>
    <row r="1312" spans="1:10" x14ac:dyDescent="0.3">
      <c r="A1312" t="s">
        <v>1059</v>
      </c>
      <c r="B1312">
        <v>33.44</v>
      </c>
      <c r="C1312" t="str" cm="1">
        <f t="array" ref="C1312">_xlfn.IFS(medical_exam[[#This Row],[BMI]]&lt;18.5, "Underweight ", medical_exam[[#This Row],[BMI]]&lt;24.9, "Normal Weight", medical_exam[[#This Row],[BMI]]&lt;29.9, "Overweight ", TRUE, "Obesity")</f>
        <v>Obesity</v>
      </c>
      <c r="D1312">
        <v>6.24</v>
      </c>
      <c r="E1312" t="str" cm="1">
        <f t="array" ref="E1312">_xlfn.IFS(medical_exam[[#This Row],[HBA1C]]&lt;5.7, "Normal", medical_exam[[#This Row],[HBA1C]]&lt;6.4, "Prediabetes ", TRUE, "Diabetes")</f>
        <v xml:space="preserve">Prediabetes </v>
      </c>
      <c r="F1312" s="6" t="s">
        <v>2381</v>
      </c>
      <c r="G1312" t="s">
        <v>2379</v>
      </c>
      <c r="H1312" t="s">
        <v>2379</v>
      </c>
      <c r="I1312">
        <v>0</v>
      </c>
      <c r="J1312" t="s">
        <v>2379</v>
      </c>
    </row>
    <row r="1313" spans="1:10" x14ac:dyDescent="0.3">
      <c r="A1313" t="s">
        <v>1058</v>
      </c>
      <c r="B1313">
        <v>33.344999999999999</v>
      </c>
      <c r="C1313" t="str" cm="1">
        <f t="array" ref="C1313">_xlfn.IFS(medical_exam[[#This Row],[BMI]]&lt;18.5, "Underweight ", medical_exam[[#This Row],[BMI]]&lt;24.9, "Normal Weight", medical_exam[[#This Row],[BMI]]&lt;29.9, "Overweight ", TRUE, "Obesity")</f>
        <v>Obesity</v>
      </c>
      <c r="D1313">
        <v>5.44</v>
      </c>
      <c r="E1313" t="str" cm="1">
        <f t="array" ref="E1313">_xlfn.IFS(medical_exam[[#This Row],[HBA1C]]&lt;5.7, "Normal", medical_exam[[#This Row],[HBA1C]]&lt;6.4, "Prediabetes ", TRUE, "Diabetes")</f>
        <v>Normal</v>
      </c>
      <c r="F1313" s="6" t="s">
        <v>2381</v>
      </c>
      <c r="G1313" t="s">
        <v>2379</v>
      </c>
      <c r="H1313" t="s">
        <v>2379</v>
      </c>
      <c r="I1313">
        <v>0</v>
      </c>
      <c r="J1313" t="s">
        <v>2379</v>
      </c>
    </row>
    <row r="1314" spans="1:10" x14ac:dyDescent="0.3">
      <c r="A1314" t="s">
        <v>1057</v>
      </c>
      <c r="B1314">
        <v>38.79</v>
      </c>
      <c r="C1314" t="str" cm="1">
        <f t="array" ref="C1314">_xlfn.IFS(medical_exam[[#This Row],[BMI]]&lt;18.5, "Underweight ", medical_exam[[#This Row],[BMI]]&lt;24.9, "Normal Weight", medical_exam[[#This Row],[BMI]]&lt;29.9, "Overweight ", TRUE, "Obesity")</f>
        <v>Obesity</v>
      </c>
      <c r="D1314">
        <v>5.08</v>
      </c>
      <c r="E1314" t="str" cm="1">
        <f t="array" ref="E1314">_xlfn.IFS(medical_exam[[#This Row],[HBA1C]]&lt;5.7, "Normal", medical_exam[[#This Row],[HBA1C]]&lt;6.4, "Prediabetes ", TRUE, "Diabetes")</f>
        <v>Normal</v>
      </c>
      <c r="F1314" s="6" t="s">
        <v>2379</v>
      </c>
      <c r="G1314" t="s">
        <v>2379</v>
      </c>
      <c r="H1314" t="s">
        <v>2381</v>
      </c>
      <c r="I1314">
        <v>1</v>
      </c>
      <c r="J1314" t="s">
        <v>2379</v>
      </c>
    </row>
    <row r="1315" spans="1:10" x14ac:dyDescent="0.3">
      <c r="A1315" t="s">
        <v>1056</v>
      </c>
      <c r="B1315">
        <v>30.684999999999999</v>
      </c>
      <c r="C1315" t="str" cm="1">
        <f t="array" ref="C1315">_xlfn.IFS(medical_exam[[#This Row],[BMI]]&lt;18.5, "Underweight ", medical_exam[[#This Row],[BMI]]&lt;24.9, "Normal Weight", medical_exam[[#This Row],[BMI]]&lt;29.9, "Overweight ", TRUE, "Obesity")</f>
        <v>Obesity</v>
      </c>
      <c r="D1315">
        <v>4.87</v>
      </c>
      <c r="E1315" t="str" cm="1">
        <f t="array" ref="E1315">_xlfn.IFS(medical_exam[[#This Row],[HBA1C]]&lt;5.7, "Normal", medical_exam[[#This Row],[HBA1C]]&lt;6.4, "Prediabetes ", TRUE, "Diabetes")</f>
        <v>Normal</v>
      </c>
      <c r="F1315" s="6" t="s">
        <v>2379</v>
      </c>
      <c r="G1315" t="s">
        <v>2379</v>
      </c>
      <c r="H1315" t="s">
        <v>2381</v>
      </c>
      <c r="I1315">
        <v>1</v>
      </c>
      <c r="J1315" t="s">
        <v>2379</v>
      </c>
    </row>
    <row r="1316" spans="1:10" x14ac:dyDescent="0.3">
      <c r="A1316" t="s">
        <v>1055</v>
      </c>
      <c r="B1316">
        <v>22.135000000000002</v>
      </c>
      <c r="C1316" t="str" cm="1">
        <f t="array" ref="C1316">_xlfn.IFS(medical_exam[[#This Row],[BMI]]&lt;18.5, "Underweight ", medical_exam[[#This Row],[BMI]]&lt;24.9, "Normal Weight", medical_exam[[#This Row],[BMI]]&lt;29.9, "Overweight ", TRUE, "Obesity")</f>
        <v>Normal Weight</v>
      </c>
      <c r="D1316">
        <v>8.17</v>
      </c>
      <c r="E1316" t="str" cm="1">
        <f t="array" ref="E1316">_xlfn.IFS(medical_exam[[#This Row],[HBA1C]]&lt;5.7, "Normal", medical_exam[[#This Row],[HBA1C]]&lt;6.4, "Prediabetes ", TRUE, "Diabetes")</f>
        <v>Diabetes</v>
      </c>
      <c r="F1316" s="6" t="s">
        <v>2379</v>
      </c>
      <c r="G1316" t="s">
        <v>2379</v>
      </c>
      <c r="H1316" t="s">
        <v>2379</v>
      </c>
      <c r="I1316">
        <v>0</v>
      </c>
      <c r="J1316" t="s">
        <v>2379</v>
      </c>
    </row>
    <row r="1317" spans="1:10" x14ac:dyDescent="0.3">
      <c r="A1317" t="s">
        <v>1054</v>
      </c>
      <c r="B1317">
        <v>33.33</v>
      </c>
      <c r="C1317" t="str" cm="1">
        <f t="array" ref="C1317">_xlfn.IFS(medical_exam[[#This Row],[BMI]]&lt;18.5, "Underweight ", medical_exam[[#This Row],[BMI]]&lt;24.9, "Normal Weight", medical_exam[[#This Row],[BMI]]&lt;29.9, "Overweight ", TRUE, "Obesity")</f>
        <v>Obesity</v>
      </c>
      <c r="D1317">
        <v>7.61</v>
      </c>
      <c r="E1317" t="str" cm="1">
        <f t="array" ref="E1317">_xlfn.IFS(medical_exam[[#This Row],[HBA1C]]&lt;5.7, "Normal", medical_exam[[#This Row],[HBA1C]]&lt;6.4, "Prediabetes ", TRUE, "Diabetes")</f>
        <v>Diabetes</v>
      </c>
      <c r="F1317" s="6" t="s">
        <v>2379</v>
      </c>
      <c r="G1317" t="s">
        <v>2379</v>
      </c>
      <c r="H1317" t="s">
        <v>2379</v>
      </c>
      <c r="I1317">
        <v>0</v>
      </c>
      <c r="J1317" t="s">
        <v>2379</v>
      </c>
    </row>
    <row r="1318" spans="1:10" x14ac:dyDescent="0.3">
      <c r="A1318" t="s">
        <v>1053</v>
      </c>
      <c r="B1318">
        <v>31.13</v>
      </c>
      <c r="C1318" t="str" cm="1">
        <f t="array" ref="C1318">_xlfn.IFS(medical_exam[[#This Row],[BMI]]&lt;18.5, "Underweight ", medical_exam[[#This Row],[BMI]]&lt;24.9, "Normal Weight", medical_exam[[#This Row],[BMI]]&lt;29.9, "Overweight ", TRUE, "Obesity")</f>
        <v>Obesity</v>
      </c>
      <c r="D1318">
        <v>10.1</v>
      </c>
      <c r="E1318" t="str" cm="1">
        <f t="array" ref="E1318">_xlfn.IFS(medical_exam[[#This Row],[HBA1C]]&lt;5.7, "Normal", medical_exam[[#This Row],[HBA1C]]&lt;6.4, "Prediabetes ", TRUE, "Diabetes")</f>
        <v>Diabetes</v>
      </c>
      <c r="F1318" s="6" t="s">
        <v>2379</v>
      </c>
      <c r="G1318" t="s">
        <v>2379</v>
      </c>
      <c r="H1318" t="s">
        <v>2379</v>
      </c>
      <c r="I1318">
        <v>0</v>
      </c>
      <c r="J1318" t="s">
        <v>2379</v>
      </c>
    </row>
    <row r="1319" spans="1:10" x14ac:dyDescent="0.3">
      <c r="A1319" t="s">
        <v>1052</v>
      </c>
      <c r="B1319">
        <v>28.9</v>
      </c>
      <c r="C1319" t="str" cm="1">
        <f t="array" ref="C1319">_xlfn.IFS(medical_exam[[#This Row],[BMI]]&lt;18.5, "Underweight ", medical_exam[[#This Row],[BMI]]&lt;24.9, "Normal Weight", medical_exam[[#This Row],[BMI]]&lt;29.9, "Overweight ", TRUE, "Obesity")</f>
        <v xml:space="preserve">Overweight </v>
      </c>
      <c r="D1319">
        <v>11.24</v>
      </c>
      <c r="E1319" t="str" cm="1">
        <f t="array" ref="E1319">_xlfn.IFS(medical_exam[[#This Row],[HBA1C]]&lt;5.7, "Normal", medical_exam[[#This Row],[HBA1C]]&lt;6.4, "Prediabetes ", TRUE, "Diabetes")</f>
        <v>Diabetes</v>
      </c>
      <c r="F1319" s="6" t="s">
        <v>2379</v>
      </c>
      <c r="G1319" t="s">
        <v>2379</v>
      </c>
      <c r="H1319" t="s">
        <v>2379</v>
      </c>
      <c r="I1319">
        <v>0</v>
      </c>
      <c r="J1319" t="s">
        <v>2379</v>
      </c>
    </row>
    <row r="1320" spans="1:10" x14ac:dyDescent="0.3">
      <c r="A1320" t="s">
        <v>1051</v>
      </c>
      <c r="B1320">
        <v>43.31</v>
      </c>
      <c r="C1320" t="str" cm="1">
        <f t="array" ref="C1320">_xlfn.IFS(medical_exam[[#This Row],[BMI]]&lt;18.5, "Underweight ", medical_exam[[#This Row],[BMI]]&lt;24.9, "Normal Weight", medical_exam[[#This Row],[BMI]]&lt;29.9, "Overweight ", TRUE, "Obesity")</f>
        <v>Obesity</v>
      </c>
      <c r="D1320">
        <v>6.1</v>
      </c>
      <c r="E1320" t="str" cm="1">
        <f t="array" ref="E1320">_xlfn.IFS(medical_exam[[#This Row],[HBA1C]]&lt;5.7, "Normal", medical_exam[[#This Row],[HBA1C]]&lt;6.4, "Prediabetes ", TRUE, "Diabetes")</f>
        <v xml:space="preserve">Prediabetes </v>
      </c>
      <c r="F1320" s="6" t="s">
        <v>2381</v>
      </c>
      <c r="G1320" t="s">
        <v>2380</v>
      </c>
      <c r="H1320" t="s">
        <v>2379</v>
      </c>
      <c r="I1320">
        <v>1</v>
      </c>
      <c r="J1320" t="s">
        <v>2379</v>
      </c>
    </row>
    <row r="1321" spans="1:10" x14ac:dyDescent="0.3">
      <c r="A1321" t="s">
        <v>1050</v>
      </c>
      <c r="B1321">
        <v>22.8</v>
      </c>
      <c r="C1321" t="str" cm="1">
        <f t="array" ref="C1321">_xlfn.IFS(medical_exam[[#This Row],[BMI]]&lt;18.5, "Underweight ", medical_exam[[#This Row],[BMI]]&lt;24.9, "Normal Weight", medical_exam[[#This Row],[BMI]]&lt;29.9, "Overweight ", TRUE, "Obesity")</f>
        <v>Normal Weight</v>
      </c>
      <c r="D1321">
        <v>6.98</v>
      </c>
      <c r="E1321" t="str" cm="1">
        <f t="array" ref="E1321">_xlfn.IFS(medical_exam[[#This Row],[HBA1C]]&lt;5.7, "Normal", medical_exam[[#This Row],[HBA1C]]&lt;6.4, "Prediabetes ", TRUE, "Diabetes")</f>
        <v>Diabetes</v>
      </c>
      <c r="F1321" s="6" t="s">
        <v>2379</v>
      </c>
      <c r="G1321" t="s">
        <v>2379</v>
      </c>
      <c r="H1321" t="s">
        <v>2379</v>
      </c>
      <c r="I1321">
        <v>0</v>
      </c>
      <c r="J1321" t="s">
        <v>2379</v>
      </c>
    </row>
    <row r="1322" spans="1:10" x14ac:dyDescent="0.3">
      <c r="A1322" t="s">
        <v>1049</v>
      </c>
      <c r="B1322">
        <v>19.09</v>
      </c>
      <c r="C1322" t="str" cm="1">
        <f t="array" ref="C1322">_xlfn.IFS(medical_exam[[#This Row],[BMI]]&lt;18.5, "Underweight ", medical_exam[[#This Row],[BMI]]&lt;24.9, "Normal Weight", medical_exam[[#This Row],[BMI]]&lt;29.9, "Overweight ", TRUE, "Obesity")</f>
        <v>Normal Weight</v>
      </c>
      <c r="D1322">
        <v>4</v>
      </c>
      <c r="E1322" t="str" cm="1">
        <f t="array" ref="E1322">_xlfn.IFS(medical_exam[[#This Row],[HBA1C]]&lt;5.7, "Normal", medical_exam[[#This Row],[HBA1C]]&lt;6.4, "Prediabetes ", TRUE, "Diabetes")</f>
        <v>Normal</v>
      </c>
      <c r="F1322" s="6" t="s">
        <v>2381</v>
      </c>
      <c r="G1322" t="s">
        <v>2379</v>
      </c>
      <c r="H1322" t="s">
        <v>2379</v>
      </c>
      <c r="I1322">
        <v>1</v>
      </c>
      <c r="J1322" t="s">
        <v>2379</v>
      </c>
    </row>
    <row r="1323" spans="1:10" x14ac:dyDescent="0.3">
      <c r="A1323" t="s">
        <v>1048</v>
      </c>
      <c r="B1323">
        <v>23.37</v>
      </c>
      <c r="C1323" t="str" cm="1">
        <f t="array" ref="C1323">_xlfn.IFS(medical_exam[[#This Row],[BMI]]&lt;18.5, "Underweight ", medical_exam[[#This Row],[BMI]]&lt;24.9, "Normal Weight", medical_exam[[#This Row],[BMI]]&lt;29.9, "Overweight ", TRUE, "Obesity")</f>
        <v>Normal Weight</v>
      </c>
      <c r="D1323">
        <v>4.2300000000000004</v>
      </c>
      <c r="E1323" t="str" cm="1">
        <f t="array" ref="E1323">_xlfn.IFS(medical_exam[[#This Row],[HBA1C]]&lt;5.7, "Normal", medical_exam[[#This Row],[HBA1C]]&lt;6.4, "Prediabetes ", TRUE, "Diabetes")</f>
        <v>Normal</v>
      </c>
      <c r="F1323" s="6" t="s">
        <v>2379</v>
      </c>
      <c r="G1323" t="s">
        <v>2379</v>
      </c>
      <c r="H1323" t="s">
        <v>2379</v>
      </c>
      <c r="I1323">
        <v>0</v>
      </c>
      <c r="J1323" t="s">
        <v>2379</v>
      </c>
    </row>
    <row r="1324" spans="1:10" x14ac:dyDescent="0.3">
      <c r="A1324" t="s">
        <v>1047</v>
      </c>
      <c r="B1324">
        <v>33.44</v>
      </c>
      <c r="C1324" t="str" cm="1">
        <f t="array" ref="C1324">_xlfn.IFS(medical_exam[[#This Row],[BMI]]&lt;18.5, "Underweight ", medical_exam[[#This Row],[BMI]]&lt;24.9, "Normal Weight", medical_exam[[#This Row],[BMI]]&lt;29.9, "Overweight ", TRUE, "Obesity")</f>
        <v>Obesity</v>
      </c>
      <c r="D1324">
        <v>4.72</v>
      </c>
      <c r="E1324" t="str" cm="1">
        <f t="array" ref="E1324">_xlfn.IFS(medical_exam[[#This Row],[HBA1C]]&lt;5.7, "Normal", medical_exam[[#This Row],[HBA1C]]&lt;6.4, "Prediabetes ", TRUE, "Diabetes")</f>
        <v>Normal</v>
      </c>
      <c r="F1324" s="6" t="s">
        <v>2381</v>
      </c>
      <c r="G1324" t="s">
        <v>2379</v>
      </c>
      <c r="H1324" t="s">
        <v>2379</v>
      </c>
      <c r="I1324">
        <v>0</v>
      </c>
      <c r="J1324" t="s">
        <v>2379</v>
      </c>
    </row>
    <row r="1325" spans="1:10" x14ac:dyDescent="0.3">
      <c r="A1325" t="s">
        <v>1046</v>
      </c>
      <c r="B1325">
        <v>28.05</v>
      </c>
      <c r="C1325" t="str" cm="1">
        <f t="array" ref="C1325">_xlfn.IFS(medical_exam[[#This Row],[BMI]]&lt;18.5, "Underweight ", medical_exam[[#This Row],[BMI]]&lt;24.9, "Normal Weight", medical_exam[[#This Row],[BMI]]&lt;29.9, "Overweight ", TRUE, "Obesity")</f>
        <v xml:space="preserve">Overweight </v>
      </c>
      <c r="D1325">
        <v>5.63</v>
      </c>
      <c r="E1325" t="str" cm="1">
        <f t="array" ref="E1325">_xlfn.IFS(medical_exam[[#This Row],[HBA1C]]&lt;5.7, "Normal", medical_exam[[#This Row],[HBA1C]]&lt;6.4, "Prediabetes ", TRUE, "Diabetes")</f>
        <v>Normal</v>
      </c>
      <c r="F1325" s="6" t="s">
        <v>2381</v>
      </c>
      <c r="G1325" t="s">
        <v>2379</v>
      </c>
      <c r="H1325" t="s">
        <v>2379</v>
      </c>
      <c r="I1325">
        <v>0</v>
      </c>
      <c r="J1325" t="s">
        <v>2379</v>
      </c>
    </row>
    <row r="1326" spans="1:10" x14ac:dyDescent="0.3">
      <c r="A1326" t="s">
        <v>1045</v>
      </c>
      <c r="B1326">
        <v>27.72</v>
      </c>
      <c r="C1326" t="str" cm="1">
        <f t="array" ref="C1326">_xlfn.IFS(medical_exam[[#This Row],[BMI]]&lt;18.5, "Underweight ", medical_exam[[#This Row],[BMI]]&lt;24.9, "Normal Weight", medical_exam[[#This Row],[BMI]]&lt;29.9, "Overweight ", TRUE, "Obesity")</f>
        <v xml:space="preserve">Overweight </v>
      </c>
      <c r="D1326">
        <v>5.83</v>
      </c>
      <c r="E1326" t="str" cm="1">
        <f t="array" ref="E1326">_xlfn.IFS(medical_exam[[#This Row],[HBA1C]]&lt;5.7, "Normal", medical_exam[[#This Row],[HBA1C]]&lt;6.4, "Prediabetes ", TRUE, "Diabetes")</f>
        <v xml:space="preserve">Prediabetes </v>
      </c>
      <c r="F1326" s="6" t="s">
        <v>2381</v>
      </c>
      <c r="G1326" t="s">
        <v>2379</v>
      </c>
      <c r="H1326" t="s">
        <v>2379</v>
      </c>
      <c r="I1326">
        <v>0</v>
      </c>
      <c r="J1326" t="s">
        <v>2379</v>
      </c>
    </row>
    <row r="1327" spans="1:10" x14ac:dyDescent="0.3">
      <c r="A1327" t="s">
        <v>1044</v>
      </c>
      <c r="B1327">
        <v>29.81</v>
      </c>
      <c r="C1327" t="str" cm="1">
        <f t="array" ref="C1327">_xlfn.IFS(medical_exam[[#This Row],[BMI]]&lt;18.5, "Underweight ", medical_exam[[#This Row],[BMI]]&lt;24.9, "Normal Weight", medical_exam[[#This Row],[BMI]]&lt;29.9, "Overweight ", TRUE, "Obesity")</f>
        <v xml:space="preserve">Overweight </v>
      </c>
      <c r="D1327">
        <v>9.23</v>
      </c>
      <c r="E1327" t="str" cm="1">
        <f t="array" ref="E1327">_xlfn.IFS(medical_exam[[#This Row],[HBA1C]]&lt;5.7, "Normal", medical_exam[[#This Row],[HBA1C]]&lt;6.4, "Prediabetes ", TRUE, "Diabetes")</f>
        <v>Diabetes</v>
      </c>
      <c r="F1327" s="6" t="s">
        <v>2379</v>
      </c>
      <c r="G1327" t="s">
        <v>2379</v>
      </c>
      <c r="H1327" t="s">
        <v>2379</v>
      </c>
      <c r="I1327">
        <v>0</v>
      </c>
      <c r="J1327" t="s">
        <v>2379</v>
      </c>
    </row>
    <row r="1328" spans="1:10" x14ac:dyDescent="0.3">
      <c r="A1328" t="s">
        <v>1043</v>
      </c>
      <c r="B1328">
        <v>23.98</v>
      </c>
      <c r="C1328" t="str" cm="1">
        <f t="array" ref="C1328">_xlfn.IFS(medical_exam[[#This Row],[BMI]]&lt;18.5, "Underweight ", medical_exam[[#This Row],[BMI]]&lt;24.9, "Normal Weight", medical_exam[[#This Row],[BMI]]&lt;29.9, "Overweight ", TRUE, "Obesity")</f>
        <v>Normal Weight</v>
      </c>
      <c r="D1328">
        <v>9.89</v>
      </c>
      <c r="E1328" t="str" cm="1">
        <f t="array" ref="E1328">_xlfn.IFS(medical_exam[[#This Row],[HBA1C]]&lt;5.7, "Normal", medical_exam[[#This Row],[HBA1C]]&lt;6.4, "Prediabetes ", TRUE, "Diabetes")</f>
        <v>Diabetes</v>
      </c>
      <c r="F1328" s="6" t="s">
        <v>2379</v>
      </c>
      <c r="G1328" t="s">
        <v>2379</v>
      </c>
      <c r="H1328" t="s">
        <v>2379</v>
      </c>
      <c r="I1328">
        <v>0</v>
      </c>
      <c r="J1328" t="s">
        <v>2379</v>
      </c>
    </row>
    <row r="1329" spans="1:10" x14ac:dyDescent="0.3">
      <c r="A1329" t="s">
        <v>1042</v>
      </c>
      <c r="B1329">
        <v>17.34</v>
      </c>
      <c r="C1329" t="str" cm="1">
        <f t="array" ref="C1329">_xlfn.IFS(medical_exam[[#This Row],[BMI]]&lt;18.5, "Underweight ", medical_exam[[#This Row],[BMI]]&lt;24.9, "Normal Weight", medical_exam[[#This Row],[BMI]]&lt;29.9, "Overweight ", TRUE, "Obesity")</f>
        <v xml:space="preserve">Underweight </v>
      </c>
      <c r="D1329">
        <v>12</v>
      </c>
      <c r="E1329" t="str" cm="1">
        <f t="array" ref="E1329">_xlfn.IFS(medical_exam[[#This Row],[HBA1C]]&lt;5.7, "Normal", medical_exam[[#This Row],[HBA1C]]&lt;6.4, "Prediabetes ", TRUE, "Diabetes")</f>
        <v>Diabetes</v>
      </c>
      <c r="F1329" s="6" t="s">
        <v>2379</v>
      </c>
      <c r="G1329" t="s">
        <v>2379</v>
      </c>
      <c r="H1329" t="s">
        <v>2379</v>
      </c>
      <c r="I1329">
        <v>0</v>
      </c>
      <c r="J1329" t="s">
        <v>2379</v>
      </c>
    </row>
    <row r="1330" spans="1:10" x14ac:dyDescent="0.3">
      <c r="A1330" t="s">
        <v>1041</v>
      </c>
      <c r="B1330">
        <v>40.39</v>
      </c>
      <c r="C1330" t="str" cm="1">
        <f t="array" ref="C1330">_xlfn.IFS(medical_exam[[#This Row],[BMI]]&lt;18.5, "Underweight ", medical_exam[[#This Row],[BMI]]&lt;24.9, "Normal Weight", medical_exam[[#This Row],[BMI]]&lt;29.9, "Overweight ", TRUE, "Obesity")</f>
        <v>Obesity</v>
      </c>
      <c r="D1330">
        <v>4.24</v>
      </c>
      <c r="E1330" t="str" cm="1">
        <f t="array" ref="E1330">_xlfn.IFS(medical_exam[[#This Row],[HBA1C]]&lt;5.7, "Normal", medical_exam[[#This Row],[HBA1C]]&lt;6.4, "Prediabetes ", TRUE, "Diabetes")</f>
        <v>Normal</v>
      </c>
      <c r="F1330" s="6" t="s">
        <v>2381</v>
      </c>
      <c r="G1330" t="s">
        <v>2379</v>
      </c>
      <c r="H1330" t="s">
        <v>2381</v>
      </c>
      <c r="I1330">
        <v>1</v>
      </c>
      <c r="J1330" t="s">
        <v>2379</v>
      </c>
    </row>
    <row r="1331" spans="1:10" x14ac:dyDescent="0.3">
      <c r="A1331" t="s">
        <v>1040</v>
      </c>
      <c r="B1331">
        <v>25.96</v>
      </c>
      <c r="C1331" t="str" cm="1">
        <f t="array" ref="C1331">_xlfn.IFS(medical_exam[[#This Row],[BMI]]&lt;18.5, "Underweight ", medical_exam[[#This Row],[BMI]]&lt;24.9, "Normal Weight", medical_exam[[#This Row],[BMI]]&lt;29.9, "Overweight ", TRUE, "Obesity")</f>
        <v xml:space="preserve">Overweight </v>
      </c>
      <c r="D1331">
        <v>4.68</v>
      </c>
      <c r="E1331" t="str" cm="1">
        <f t="array" ref="E1331">_xlfn.IFS(medical_exam[[#This Row],[HBA1C]]&lt;5.7, "Normal", medical_exam[[#This Row],[HBA1C]]&lt;6.4, "Prediabetes ", TRUE, "Diabetes")</f>
        <v>Normal</v>
      </c>
      <c r="F1331" s="6" t="s">
        <v>2381</v>
      </c>
      <c r="G1331" t="s">
        <v>2379</v>
      </c>
      <c r="H1331" t="s">
        <v>2381</v>
      </c>
      <c r="I1331">
        <v>1</v>
      </c>
      <c r="J1331" t="s">
        <v>2379</v>
      </c>
    </row>
    <row r="1332" spans="1:10" x14ac:dyDescent="0.3">
      <c r="A1332" t="s">
        <v>1039</v>
      </c>
      <c r="B1332">
        <v>17.68</v>
      </c>
      <c r="C1332" t="str" cm="1">
        <f t="array" ref="C1332">_xlfn.IFS(medical_exam[[#This Row],[BMI]]&lt;18.5, "Underweight ", medical_exam[[#This Row],[BMI]]&lt;24.9, "Normal Weight", medical_exam[[#This Row],[BMI]]&lt;29.9, "Overweight ", TRUE, "Obesity")</f>
        <v xml:space="preserve">Underweight </v>
      </c>
      <c r="D1332">
        <v>8.57</v>
      </c>
      <c r="E1332" t="str" cm="1">
        <f t="array" ref="E1332">_xlfn.IFS(medical_exam[[#This Row],[HBA1C]]&lt;5.7, "Normal", medical_exam[[#This Row],[HBA1C]]&lt;6.4, "Prediabetes ", TRUE, "Diabetes")</f>
        <v>Diabetes</v>
      </c>
      <c r="F1332" s="6" t="s">
        <v>2381</v>
      </c>
      <c r="G1332" t="s">
        <v>2379</v>
      </c>
      <c r="H1332" t="s">
        <v>2381</v>
      </c>
      <c r="I1332">
        <v>1</v>
      </c>
      <c r="J1332" t="s">
        <v>2379</v>
      </c>
    </row>
    <row r="1333" spans="1:10" x14ac:dyDescent="0.3">
      <c r="A1333" t="s">
        <v>1038</v>
      </c>
      <c r="B1333">
        <v>30.875</v>
      </c>
      <c r="C1333" t="str" cm="1">
        <f t="array" ref="C1333">_xlfn.IFS(medical_exam[[#This Row],[BMI]]&lt;18.5, "Underweight ", medical_exam[[#This Row],[BMI]]&lt;24.9, "Normal Weight", medical_exam[[#This Row],[BMI]]&lt;29.9, "Overweight ", TRUE, "Obesity")</f>
        <v>Obesity</v>
      </c>
      <c r="D1333">
        <v>4.0999999999999996</v>
      </c>
      <c r="E1333" t="str" cm="1">
        <f t="array" ref="E1333">_xlfn.IFS(medical_exam[[#This Row],[HBA1C]]&lt;5.7, "Normal", medical_exam[[#This Row],[HBA1C]]&lt;6.4, "Prediabetes ", TRUE, "Diabetes")</f>
        <v>Normal</v>
      </c>
      <c r="F1333" s="6" t="s">
        <v>2379</v>
      </c>
      <c r="G1333" t="s">
        <v>2379</v>
      </c>
      <c r="H1333" t="s">
        <v>2379</v>
      </c>
      <c r="I1333">
        <v>0</v>
      </c>
      <c r="J1333" t="s">
        <v>2379</v>
      </c>
    </row>
    <row r="1334" spans="1:10" x14ac:dyDescent="0.3">
      <c r="A1334" t="s">
        <v>1037</v>
      </c>
      <c r="B1334">
        <v>30.81</v>
      </c>
      <c r="C1334" t="str" cm="1">
        <f t="array" ref="C1334">_xlfn.IFS(medical_exam[[#This Row],[BMI]]&lt;18.5, "Underweight ", medical_exam[[#This Row],[BMI]]&lt;24.9, "Normal Weight", medical_exam[[#This Row],[BMI]]&lt;29.9, "Overweight ", TRUE, "Obesity")</f>
        <v>Obesity</v>
      </c>
      <c r="D1334">
        <v>4.49</v>
      </c>
      <c r="E1334" t="str" cm="1">
        <f t="array" ref="E1334">_xlfn.IFS(medical_exam[[#This Row],[HBA1C]]&lt;5.7, "Normal", medical_exam[[#This Row],[HBA1C]]&lt;6.4, "Prediabetes ", TRUE, "Diabetes")</f>
        <v>Normal</v>
      </c>
      <c r="F1334" s="6" t="s">
        <v>2379</v>
      </c>
      <c r="G1334" t="s">
        <v>2379</v>
      </c>
      <c r="H1334" t="s">
        <v>2379</v>
      </c>
      <c r="I1334">
        <v>0</v>
      </c>
      <c r="J1334" t="s">
        <v>2379</v>
      </c>
    </row>
    <row r="1335" spans="1:10" x14ac:dyDescent="0.3">
      <c r="A1335" t="s">
        <v>1036</v>
      </c>
      <c r="B1335">
        <v>36.85</v>
      </c>
      <c r="C1335" t="str" cm="1">
        <f t="array" ref="C1335">_xlfn.IFS(medical_exam[[#This Row],[BMI]]&lt;18.5, "Underweight ", medical_exam[[#This Row],[BMI]]&lt;24.9, "Normal Weight", medical_exam[[#This Row],[BMI]]&lt;29.9, "Overweight ", TRUE, "Obesity")</f>
        <v>Obesity</v>
      </c>
      <c r="D1335">
        <v>8.8000000000000007</v>
      </c>
      <c r="E1335" t="str" cm="1">
        <f t="array" ref="E1335">_xlfn.IFS(medical_exam[[#This Row],[HBA1C]]&lt;5.7, "Normal", medical_exam[[#This Row],[HBA1C]]&lt;6.4, "Prediabetes ", TRUE, "Diabetes")</f>
        <v>Diabetes</v>
      </c>
      <c r="F1335" s="6" t="s">
        <v>2379</v>
      </c>
      <c r="G1335" t="s">
        <v>2379</v>
      </c>
      <c r="H1335" t="s">
        <v>2379</v>
      </c>
      <c r="I1335">
        <v>2</v>
      </c>
      <c r="J1335" t="s">
        <v>2379</v>
      </c>
    </row>
    <row r="1336" spans="1:10" x14ac:dyDescent="0.3">
      <c r="A1336" t="s">
        <v>1035</v>
      </c>
      <c r="B1336">
        <v>35.86</v>
      </c>
      <c r="C1336" t="str" cm="1">
        <f t="array" ref="C1336">_xlfn.IFS(medical_exam[[#This Row],[BMI]]&lt;18.5, "Underweight ", medical_exam[[#This Row],[BMI]]&lt;24.9, "Normal Weight", medical_exam[[#This Row],[BMI]]&lt;29.9, "Overweight ", TRUE, "Obesity")</f>
        <v>Obesity</v>
      </c>
      <c r="D1336">
        <v>7.93</v>
      </c>
      <c r="E1336" t="str" cm="1">
        <f t="array" ref="E1336">_xlfn.IFS(medical_exam[[#This Row],[HBA1C]]&lt;5.7, "Normal", medical_exam[[#This Row],[HBA1C]]&lt;6.4, "Prediabetes ", TRUE, "Diabetes")</f>
        <v>Diabetes</v>
      </c>
      <c r="F1336" s="6" t="s">
        <v>2379</v>
      </c>
      <c r="G1336" t="s">
        <v>2379</v>
      </c>
      <c r="H1336" t="s">
        <v>2379</v>
      </c>
      <c r="I1336">
        <v>2</v>
      </c>
      <c r="J1336" t="s">
        <v>2379</v>
      </c>
    </row>
    <row r="1337" spans="1:10" x14ac:dyDescent="0.3">
      <c r="A1337" t="s">
        <v>1034</v>
      </c>
      <c r="B1337">
        <v>30.3</v>
      </c>
      <c r="C1337" t="str" cm="1">
        <f t="array" ref="C1337">_xlfn.IFS(medical_exam[[#This Row],[BMI]]&lt;18.5, "Underweight ", medical_exam[[#This Row],[BMI]]&lt;24.9, "Normal Weight", medical_exam[[#This Row],[BMI]]&lt;29.9, "Overweight ", TRUE, "Obesity")</f>
        <v>Obesity</v>
      </c>
      <c r="D1337">
        <v>9.4499999999999993</v>
      </c>
      <c r="E1337" t="str" cm="1">
        <f t="array" ref="E1337">_xlfn.IFS(medical_exam[[#This Row],[HBA1C]]&lt;5.7, "Normal", medical_exam[[#This Row],[HBA1C]]&lt;6.4, "Prediabetes ", TRUE, "Diabetes")</f>
        <v>Diabetes</v>
      </c>
      <c r="F1337" s="6" t="s">
        <v>2379</v>
      </c>
      <c r="G1337" t="s">
        <v>2379</v>
      </c>
      <c r="H1337" t="s">
        <v>2379</v>
      </c>
      <c r="I1337">
        <v>2</v>
      </c>
      <c r="J1337" t="s">
        <v>2379</v>
      </c>
    </row>
    <row r="1338" spans="1:10" x14ac:dyDescent="0.3">
      <c r="A1338" t="s">
        <v>1033</v>
      </c>
      <c r="B1338">
        <v>32.015000000000001</v>
      </c>
      <c r="C1338" t="str" cm="1">
        <f t="array" ref="C1338">_xlfn.IFS(medical_exam[[#This Row],[BMI]]&lt;18.5, "Underweight ", medical_exam[[#This Row],[BMI]]&lt;24.9, "Normal Weight", medical_exam[[#This Row],[BMI]]&lt;29.9, "Overweight ", TRUE, "Obesity")</f>
        <v>Obesity</v>
      </c>
      <c r="D1338">
        <v>7.67</v>
      </c>
      <c r="E1338" t="str" cm="1">
        <f t="array" ref="E1338">_xlfn.IFS(medical_exam[[#This Row],[HBA1C]]&lt;5.7, "Normal", medical_exam[[#This Row],[HBA1C]]&lt;6.4, "Prediabetes ", TRUE, "Diabetes")</f>
        <v>Diabetes</v>
      </c>
      <c r="F1338" s="6" t="s">
        <v>2379</v>
      </c>
      <c r="G1338" t="s">
        <v>2379</v>
      </c>
      <c r="H1338" t="s">
        <v>2379</v>
      </c>
      <c r="I1338">
        <v>0</v>
      </c>
      <c r="J1338" t="s">
        <v>2379</v>
      </c>
    </row>
    <row r="1339" spans="1:10" x14ac:dyDescent="0.3">
      <c r="A1339" t="s">
        <v>1032</v>
      </c>
      <c r="B1339">
        <v>25.06</v>
      </c>
      <c r="C1339" t="str" cm="1">
        <f t="array" ref="C1339">_xlfn.IFS(medical_exam[[#This Row],[BMI]]&lt;18.5, "Underweight ", medical_exam[[#This Row],[BMI]]&lt;24.9, "Normal Weight", medical_exam[[#This Row],[BMI]]&lt;29.9, "Overweight ", TRUE, "Obesity")</f>
        <v xml:space="preserve">Overweight </v>
      </c>
      <c r="D1339">
        <v>10.53</v>
      </c>
      <c r="E1339" t="str" cm="1">
        <f t="array" ref="E1339">_xlfn.IFS(medical_exam[[#This Row],[HBA1C]]&lt;5.7, "Normal", medical_exam[[#This Row],[HBA1C]]&lt;6.4, "Prediabetes ", TRUE, "Diabetes")</f>
        <v>Diabetes</v>
      </c>
      <c r="F1339" s="6" t="s">
        <v>2379</v>
      </c>
      <c r="G1339" t="s">
        <v>2379</v>
      </c>
      <c r="H1339" t="s">
        <v>2379</v>
      </c>
      <c r="I1339">
        <v>2</v>
      </c>
      <c r="J1339" t="s">
        <v>2379</v>
      </c>
    </row>
    <row r="1340" spans="1:10" x14ac:dyDescent="0.3">
      <c r="A1340" t="s">
        <v>1031</v>
      </c>
      <c r="B1340">
        <v>18.829999999999998</v>
      </c>
      <c r="C1340" t="str" cm="1">
        <f t="array" ref="C1340">_xlfn.IFS(medical_exam[[#This Row],[BMI]]&lt;18.5, "Underweight ", medical_exam[[#This Row],[BMI]]&lt;24.9, "Normal Weight", medical_exam[[#This Row],[BMI]]&lt;29.9, "Overweight ", TRUE, "Obesity")</f>
        <v>Normal Weight</v>
      </c>
      <c r="D1340">
        <v>10.08</v>
      </c>
      <c r="E1340" t="str" cm="1">
        <f t="array" ref="E1340">_xlfn.IFS(medical_exam[[#This Row],[HBA1C]]&lt;5.7, "Normal", medical_exam[[#This Row],[HBA1C]]&lt;6.4, "Prediabetes ", TRUE, "Diabetes")</f>
        <v>Diabetes</v>
      </c>
      <c r="F1340" s="6" t="s">
        <v>2381</v>
      </c>
      <c r="G1340" t="s">
        <v>2379</v>
      </c>
      <c r="H1340" t="s">
        <v>2379</v>
      </c>
      <c r="I1340">
        <v>0</v>
      </c>
      <c r="J1340" t="s">
        <v>2379</v>
      </c>
    </row>
    <row r="1341" spans="1:10" x14ac:dyDescent="0.3">
      <c r="A1341" t="s">
        <v>1030</v>
      </c>
      <c r="B1341">
        <v>47.52</v>
      </c>
      <c r="C1341" t="str" cm="1">
        <f t="array" ref="C1341">_xlfn.IFS(medical_exam[[#This Row],[BMI]]&lt;18.5, "Underweight ", medical_exam[[#This Row],[BMI]]&lt;24.9, "Normal Weight", medical_exam[[#This Row],[BMI]]&lt;29.9, "Overweight ", TRUE, "Obesity")</f>
        <v>Obesity</v>
      </c>
      <c r="D1341">
        <v>11.39</v>
      </c>
      <c r="E1341" t="str" cm="1">
        <f t="array" ref="E1341">_xlfn.IFS(medical_exam[[#This Row],[HBA1C]]&lt;5.7, "Normal", medical_exam[[#This Row],[HBA1C]]&lt;6.4, "Prediabetes ", TRUE, "Diabetes")</f>
        <v>Diabetes</v>
      </c>
      <c r="F1341" s="6" t="s">
        <v>2381</v>
      </c>
      <c r="G1341" t="s">
        <v>2379</v>
      </c>
      <c r="H1341" t="s">
        <v>2379</v>
      </c>
      <c r="I1341">
        <v>1</v>
      </c>
      <c r="J1341" t="s">
        <v>2379</v>
      </c>
    </row>
    <row r="1342" spans="1:10" x14ac:dyDescent="0.3">
      <c r="A1342" t="s">
        <v>1029</v>
      </c>
      <c r="B1342">
        <v>37.82</v>
      </c>
      <c r="C1342" t="str" cm="1">
        <f t="array" ref="C1342">_xlfn.IFS(medical_exam[[#This Row],[BMI]]&lt;18.5, "Underweight ", medical_exam[[#This Row],[BMI]]&lt;24.9, "Normal Weight", medical_exam[[#This Row],[BMI]]&lt;29.9, "Overweight ", TRUE, "Obesity")</f>
        <v>Obesity</v>
      </c>
      <c r="D1342">
        <v>6.36</v>
      </c>
      <c r="E1342" t="str" cm="1">
        <f t="array" ref="E1342">_xlfn.IFS(medical_exam[[#This Row],[HBA1C]]&lt;5.7, "Normal", medical_exam[[#This Row],[HBA1C]]&lt;6.4, "Prediabetes ", TRUE, "Diabetes")</f>
        <v xml:space="preserve">Prediabetes </v>
      </c>
      <c r="F1342" s="6" t="s">
        <v>2379</v>
      </c>
      <c r="G1342" t="s">
        <v>2379</v>
      </c>
      <c r="H1342" t="s">
        <v>2379</v>
      </c>
      <c r="I1342">
        <v>0</v>
      </c>
      <c r="J1342" t="s">
        <v>2379</v>
      </c>
    </row>
    <row r="1343" spans="1:10" x14ac:dyDescent="0.3">
      <c r="A1343" t="s">
        <v>1028</v>
      </c>
      <c r="B1343">
        <v>44.16</v>
      </c>
      <c r="C1343" t="str" cm="1">
        <f t="array" ref="C1343">_xlfn.IFS(medical_exam[[#This Row],[BMI]]&lt;18.5, "Underweight ", medical_exam[[#This Row],[BMI]]&lt;24.9, "Normal Weight", medical_exam[[#This Row],[BMI]]&lt;29.9, "Overweight ", TRUE, "Obesity")</f>
        <v>Obesity</v>
      </c>
      <c r="D1343">
        <v>5.31</v>
      </c>
      <c r="E1343" t="str" cm="1">
        <f t="array" ref="E1343">_xlfn.IFS(medical_exam[[#This Row],[HBA1C]]&lt;5.7, "Normal", medical_exam[[#This Row],[HBA1C]]&lt;6.4, "Prediabetes ", TRUE, "Diabetes")</f>
        <v>Normal</v>
      </c>
      <c r="F1343" s="6" t="s">
        <v>2381</v>
      </c>
      <c r="G1343" t="s">
        <v>2379</v>
      </c>
      <c r="H1343" t="s">
        <v>2379</v>
      </c>
      <c r="I1343">
        <v>0</v>
      </c>
      <c r="J1343" t="s">
        <v>2379</v>
      </c>
    </row>
    <row r="1344" spans="1:10" x14ac:dyDescent="0.3">
      <c r="A1344" t="s">
        <v>1027</v>
      </c>
      <c r="B1344">
        <v>37.049999999999997</v>
      </c>
      <c r="C1344" t="str" cm="1">
        <f t="array" ref="C1344">_xlfn.IFS(medical_exam[[#This Row],[BMI]]&lt;18.5, "Underweight ", medical_exam[[#This Row],[BMI]]&lt;24.9, "Normal Weight", medical_exam[[#This Row],[BMI]]&lt;29.9, "Overweight ", TRUE, "Obesity")</f>
        <v>Obesity</v>
      </c>
      <c r="D1344">
        <v>4.74</v>
      </c>
      <c r="E1344" t="str" cm="1">
        <f t="array" ref="E1344">_xlfn.IFS(medical_exam[[#This Row],[HBA1C]]&lt;5.7, "Normal", medical_exam[[#This Row],[HBA1C]]&lt;6.4, "Prediabetes ", TRUE, "Diabetes")</f>
        <v>Normal</v>
      </c>
      <c r="F1344" s="6" t="s">
        <v>2379</v>
      </c>
      <c r="G1344" t="s">
        <v>2379</v>
      </c>
      <c r="H1344" t="s">
        <v>2381</v>
      </c>
      <c r="I1344">
        <v>1</v>
      </c>
      <c r="J1344" t="s">
        <v>2379</v>
      </c>
    </row>
    <row r="1345" spans="1:10" x14ac:dyDescent="0.3">
      <c r="A1345" t="s">
        <v>1026</v>
      </c>
      <c r="B1345">
        <v>18.66</v>
      </c>
      <c r="C1345" t="str" cm="1">
        <f t="array" ref="C1345">_xlfn.IFS(medical_exam[[#This Row],[BMI]]&lt;18.5, "Underweight ", medical_exam[[#This Row],[BMI]]&lt;24.9, "Normal Weight", medical_exam[[#This Row],[BMI]]&lt;29.9, "Overweight ", TRUE, "Obesity")</f>
        <v>Normal Weight</v>
      </c>
      <c r="D1345">
        <v>11.35</v>
      </c>
      <c r="E1345" t="str" cm="1">
        <f t="array" ref="E1345">_xlfn.IFS(medical_exam[[#This Row],[HBA1C]]&lt;5.7, "Normal", medical_exam[[#This Row],[HBA1C]]&lt;6.4, "Prediabetes ", TRUE, "Diabetes")</f>
        <v>Diabetes</v>
      </c>
      <c r="F1345" s="6" t="s">
        <v>2379</v>
      </c>
      <c r="G1345" t="s">
        <v>2379</v>
      </c>
      <c r="H1345" t="s">
        <v>2379</v>
      </c>
      <c r="I1345">
        <v>0</v>
      </c>
      <c r="J1345" t="s">
        <v>2379</v>
      </c>
    </row>
    <row r="1346" spans="1:10" x14ac:dyDescent="0.3">
      <c r="A1346" t="s">
        <v>1025</v>
      </c>
      <c r="B1346">
        <v>36.200000000000003</v>
      </c>
      <c r="C1346" t="str" cm="1">
        <f t="array" ref="C1346">_xlfn.IFS(medical_exam[[#This Row],[BMI]]&lt;18.5, "Underweight ", medical_exam[[#This Row],[BMI]]&lt;24.9, "Normal Weight", medical_exam[[#This Row],[BMI]]&lt;29.9, "Overweight ", TRUE, "Obesity")</f>
        <v>Obesity</v>
      </c>
      <c r="D1346">
        <v>6.81</v>
      </c>
      <c r="E1346" t="str" cm="1">
        <f t="array" ref="E1346">_xlfn.IFS(medical_exam[[#This Row],[HBA1C]]&lt;5.7, "Normal", medical_exam[[#This Row],[HBA1C]]&lt;6.4, "Prediabetes ", TRUE, "Diabetes")</f>
        <v>Diabetes</v>
      </c>
      <c r="F1346" s="6" t="s">
        <v>2381</v>
      </c>
      <c r="G1346" t="s">
        <v>2379</v>
      </c>
      <c r="H1346" t="s">
        <v>2379</v>
      </c>
      <c r="I1346">
        <v>1</v>
      </c>
      <c r="J1346" t="s">
        <v>2379</v>
      </c>
    </row>
    <row r="1347" spans="1:10" x14ac:dyDescent="0.3">
      <c r="A1347" t="s">
        <v>1024</v>
      </c>
      <c r="B1347">
        <v>18.87</v>
      </c>
      <c r="C1347" t="str" cm="1">
        <f t="array" ref="C1347">_xlfn.IFS(medical_exam[[#This Row],[BMI]]&lt;18.5, "Underweight ", medical_exam[[#This Row],[BMI]]&lt;24.9, "Normal Weight", medical_exam[[#This Row],[BMI]]&lt;29.9, "Overweight ", TRUE, "Obesity")</f>
        <v>Normal Weight</v>
      </c>
      <c r="D1347">
        <v>8.06</v>
      </c>
      <c r="E1347" t="str" cm="1">
        <f t="array" ref="E1347">_xlfn.IFS(medical_exam[[#This Row],[HBA1C]]&lt;5.7, "Normal", medical_exam[[#This Row],[HBA1C]]&lt;6.4, "Prediabetes ", TRUE, "Diabetes")</f>
        <v>Diabetes</v>
      </c>
      <c r="F1347" s="6" t="s">
        <v>2379</v>
      </c>
      <c r="G1347" t="s">
        <v>2379</v>
      </c>
      <c r="H1347" t="s">
        <v>2379</v>
      </c>
      <c r="I1347">
        <v>0</v>
      </c>
      <c r="J1347" t="s">
        <v>2379</v>
      </c>
    </row>
    <row r="1348" spans="1:10" x14ac:dyDescent="0.3">
      <c r="A1348" t="s">
        <v>1023</v>
      </c>
      <c r="B1348">
        <v>32.299999999999997</v>
      </c>
      <c r="C1348" t="str" cm="1">
        <f t="array" ref="C1348">_xlfn.IFS(medical_exam[[#This Row],[BMI]]&lt;18.5, "Underweight ", medical_exam[[#This Row],[BMI]]&lt;24.9, "Normal Weight", medical_exam[[#This Row],[BMI]]&lt;29.9, "Overweight ", TRUE, "Obesity")</f>
        <v>Obesity</v>
      </c>
      <c r="D1348">
        <v>6.74</v>
      </c>
      <c r="E1348" t="str" cm="1">
        <f t="array" ref="E1348">_xlfn.IFS(medical_exam[[#This Row],[HBA1C]]&lt;5.7, "Normal", medical_exam[[#This Row],[HBA1C]]&lt;6.4, "Prediabetes ", TRUE, "Diabetes")</f>
        <v>Diabetes</v>
      </c>
      <c r="F1348" s="6" t="s">
        <v>2381</v>
      </c>
      <c r="G1348" t="s">
        <v>2379</v>
      </c>
      <c r="H1348" t="s">
        <v>2379</v>
      </c>
      <c r="I1348">
        <v>1</v>
      </c>
      <c r="J1348" t="s">
        <v>2379</v>
      </c>
    </row>
    <row r="1349" spans="1:10" x14ac:dyDescent="0.3">
      <c r="A1349" t="s">
        <v>1022</v>
      </c>
      <c r="B1349">
        <v>22.64</v>
      </c>
      <c r="C1349" t="str" cm="1">
        <f t="array" ref="C1349">_xlfn.IFS(medical_exam[[#This Row],[BMI]]&lt;18.5, "Underweight ", medical_exam[[#This Row],[BMI]]&lt;24.9, "Normal Weight", medical_exam[[#This Row],[BMI]]&lt;29.9, "Overweight ", TRUE, "Obesity")</f>
        <v>Normal Weight</v>
      </c>
      <c r="D1349">
        <v>6.54</v>
      </c>
      <c r="E1349" t="str" cm="1">
        <f t="array" ref="E1349">_xlfn.IFS(medical_exam[[#This Row],[HBA1C]]&lt;5.7, "Normal", medical_exam[[#This Row],[HBA1C]]&lt;6.4, "Prediabetes ", TRUE, "Diabetes")</f>
        <v>Diabetes</v>
      </c>
      <c r="F1349" s="6" t="s">
        <v>2381</v>
      </c>
      <c r="G1349" t="s">
        <v>2379</v>
      </c>
      <c r="H1349" t="s">
        <v>2379</v>
      </c>
      <c r="I1349">
        <v>2</v>
      </c>
      <c r="J1349" t="s">
        <v>2379</v>
      </c>
    </row>
    <row r="1350" spans="1:10" x14ac:dyDescent="0.3">
      <c r="A1350" t="s">
        <v>1021</v>
      </c>
      <c r="B1350">
        <v>28.69</v>
      </c>
      <c r="C1350" t="str" cm="1">
        <f t="array" ref="C1350">_xlfn.IFS(medical_exam[[#This Row],[BMI]]&lt;18.5, "Underweight ", medical_exam[[#This Row],[BMI]]&lt;24.9, "Normal Weight", medical_exam[[#This Row],[BMI]]&lt;29.9, "Overweight ", TRUE, "Obesity")</f>
        <v xml:space="preserve">Overweight </v>
      </c>
      <c r="D1350">
        <v>5.4</v>
      </c>
      <c r="E1350" t="str" cm="1">
        <f t="array" ref="E1350">_xlfn.IFS(medical_exam[[#This Row],[HBA1C]]&lt;5.7, "Normal", medical_exam[[#This Row],[HBA1C]]&lt;6.4, "Prediabetes ", TRUE, "Diabetes")</f>
        <v>Normal</v>
      </c>
      <c r="F1350" s="6" t="s">
        <v>2379</v>
      </c>
      <c r="G1350" t="s">
        <v>2379</v>
      </c>
      <c r="H1350" t="s">
        <v>2379</v>
      </c>
      <c r="I1350">
        <v>0</v>
      </c>
      <c r="J1350" t="s">
        <v>2379</v>
      </c>
    </row>
    <row r="1351" spans="1:10" x14ac:dyDescent="0.3">
      <c r="A1351" t="s">
        <v>1020</v>
      </c>
      <c r="B1351">
        <v>28.16</v>
      </c>
      <c r="C1351" t="str" cm="1">
        <f t="array" ref="C1351">_xlfn.IFS(medical_exam[[#This Row],[BMI]]&lt;18.5, "Underweight ", medical_exam[[#This Row],[BMI]]&lt;24.9, "Normal Weight", medical_exam[[#This Row],[BMI]]&lt;29.9, "Overweight ", TRUE, "Obesity")</f>
        <v xml:space="preserve">Overweight </v>
      </c>
      <c r="D1351">
        <v>5.58</v>
      </c>
      <c r="E1351" t="str" cm="1">
        <f t="array" ref="E1351">_xlfn.IFS(medical_exam[[#This Row],[HBA1C]]&lt;5.7, "Normal", medical_exam[[#This Row],[HBA1C]]&lt;6.4, "Prediabetes ", TRUE, "Diabetes")</f>
        <v>Normal</v>
      </c>
      <c r="F1351" s="6" t="s">
        <v>2381</v>
      </c>
      <c r="G1351" t="s">
        <v>2379</v>
      </c>
      <c r="H1351" t="s">
        <v>2379</v>
      </c>
      <c r="I1351">
        <v>0</v>
      </c>
      <c r="J1351" t="s">
        <v>2379</v>
      </c>
    </row>
    <row r="1352" spans="1:10" x14ac:dyDescent="0.3">
      <c r="A1352" t="s">
        <v>1019</v>
      </c>
      <c r="B1352">
        <v>45.54</v>
      </c>
      <c r="C1352" t="str" cm="1">
        <f t="array" ref="C1352">_xlfn.IFS(medical_exam[[#This Row],[BMI]]&lt;18.5, "Underweight ", medical_exam[[#This Row],[BMI]]&lt;24.9, "Normal Weight", medical_exam[[#This Row],[BMI]]&lt;29.9, "Overweight ", TRUE, "Obesity")</f>
        <v>Obesity</v>
      </c>
      <c r="D1352">
        <v>5.84</v>
      </c>
      <c r="E1352" t="str" cm="1">
        <f t="array" ref="E1352">_xlfn.IFS(medical_exam[[#This Row],[HBA1C]]&lt;5.7, "Normal", medical_exam[[#This Row],[HBA1C]]&lt;6.4, "Prediabetes ", TRUE, "Diabetes")</f>
        <v xml:space="preserve">Prediabetes </v>
      </c>
      <c r="F1352" s="6" t="s">
        <v>2379</v>
      </c>
      <c r="G1352" t="s">
        <v>2379</v>
      </c>
      <c r="H1352" t="s">
        <v>2381</v>
      </c>
      <c r="I1352">
        <v>1</v>
      </c>
      <c r="J1352" t="s">
        <v>2379</v>
      </c>
    </row>
    <row r="1353" spans="1:10" x14ac:dyDescent="0.3">
      <c r="A1353" t="s">
        <v>1018</v>
      </c>
      <c r="B1353">
        <v>28.7</v>
      </c>
      <c r="C1353" t="str" cm="1">
        <f t="array" ref="C1353">_xlfn.IFS(medical_exam[[#This Row],[BMI]]&lt;18.5, "Underweight ", medical_exam[[#This Row],[BMI]]&lt;24.9, "Normal Weight", medical_exam[[#This Row],[BMI]]&lt;29.9, "Overweight ", TRUE, "Obesity")</f>
        <v xml:space="preserve">Overweight </v>
      </c>
      <c r="D1353">
        <v>4.2</v>
      </c>
      <c r="E1353" t="str" cm="1">
        <f t="array" ref="E1353">_xlfn.IFS(medical_exam[[#This Row],[HBA1C]]&lt;5.7, "Normal", medical_exam[[#This Row],[HBA1C]]&lt;6.4, "Prediabetes ", TRUE, "Diabetes")</f>
        <v>Normal</v>
      </c>
      <c r="F1353" s="6" t="s">
        <v>2379</v>
      </c>
      <c r="G1353" t="s">
        <v>2379</v>
      </c>
      <c r="H1353" t="s">
        <v>2379</v>
      </c>
      <c r="I1353">
        <v>0</v>
      </c>
      <c r="J1353" t="s">
        <v>2379</v>
      </c>
    </row>
    <row r="1354" spans="1:10" x14ac:dyDescent="0.3">
      <c r="A1354" t="s">
        <v>1017</v>
      </c>
      <c r="B1354">
        <v>27.74</v>
      </c>
      <c r="C1354" t="str" cm="1">
        <f t="array" ref="C1354">_xlfn.IFS(medical_exam[[#This Row],[BMI]]&lt;18.5, "Underweight ", medical_exam[[#This Row],[BMI]]&lt;24.9, "Normal Weight", medical_exam[[#This Row],[BMI]]&lt;29.9, "Overweight ", TRUE, "Obesity")</f>
        <v xml:space="preserve">Overweight </v>
      </c>
      <c r="D1354">
        <v>6.06</v>
      </c>
      <c r="E1354" t="str" cm="1">
        <f t="array" ref="E1354">_xlfn.IFS(medical_exam[[#This Row],[HBA1C]]&lt;5.7, "Normal", medical_exam[[#This Row],[HBA1C]]&lt;6.4, "Prediabetes ", TRUE, "Diabetes")</f>
        <v xml:space="preserve">Prediabetes </v>
      </c>
      <c r="F1354" s="6" t="s">
        <v>2381</v>
      </c>
      <c r="G1354" t="s">
        <v>2379</v>
      </c>
      <c r="H1354" t="s">
        <v>2379</v>
      </c>
      <c r="I1354">
        <v>0</v>
      </c>
      <c r="J1354" t="s">
        <v>2379</v>
      </c>
    </row>
    <row r="1355" spans="1:10" x14ac:dyDescent="0.3">
      <c r="A1355" t="s">
        <v>1016</v>
      </c>
      <c r="B1355">
        <v>36.954999999999998</v>
      </c>
      <c r="C1355" t="str" cm="1">
        <f t="array" ref="C1355">_xlfn.IFS(medical_exam[[#This Row],[BMI]]&lt;18.5, "Underweight ", medical_exam[[#This Row],[BMI]]&lt;24.9, "Normal Weight", medical_exam[[#This Row],[BMI]]&lt;29.9, "Overweight ", TRUE, "Obesity")</f>
        <v>Obesity</v>
      </c>
      <c r="D1355">
        <v>7.57</v>
      </c>
      <c r="E1355" t="str" cm="1">
        <f t="array" ref="E1355">_xlfn.IFS(medical_exam[[#This Row],[HBA1C]]&lt;5.7, "Normal", medical_exam[[#This Row],[HBA1C]]&lt;6.4, "Prediabetes ", TRUE, "Diabetes")</f>
        <v>Diabetes</v>
      </c>
      <c r="F1355" s="6" t="s">
        <v>2379</v>
      </c>
      <c r="G1355" t="s">
        <v>2379</v>
      </c>
      <c r="H1355" t="s">
        <v>2379</v>
      </c>
      <c r="I1355">
        <v>0</v>
      </c>
      <c r="J1355" t="s">
        <v>2379</v>
      </c>
    </row>
    <row r="1356" spans="1:10" x14ac:dyDescent="0.3">
      <c r="A1356" t="s">
        <v>1015</v>
      </c>
      <c r="B1356">
        <v>30.69</v>
      </c>
      <c r="C1356" t="str" cm="1">
        <f t="array" ref="C1356">_xlfn.IFS(medical_exam[[#This Row],[BMI]]&lt;18.5, "Underweight ", medical_exam[[#This Row],[BMI]]&lt;24.9, "Normal Weight", medical_exam[[#This Row],[BMI]]&lt;29.9, "Overweight ", TRUE, "Obesity")</f>
        <v>Obesity</v>
      </c>
      <c r="D1356">
        <v>6.15</v>
      </c>
      <c r="E1356" t="str" cm="1">
        <f t="array" ref="E1356">_xlfn.IFS(medical_exam[[#This Row],[HBA1C]]&lt;5.7, "Normal", medical_exam[[#This Row],[HBA1C]]&lt;6.4, "Prediabetes ", TRUE, "Diabetes")</f>
        <v xml:space="preserve">Prediabetes </v>
      </c>
      <c r="F1356" s="6" t="s">
        <v>2379</v>
      </c>
      <c r="G1356" t="s">
        <v>2379</v>
      </c>
      <c r="H1356" t="s">
        <v>2379</v>
      </c>
      <c r="I1356">
        <v>0</v>
      </c>
      <c r="J1356" t="s">
        <v>2379</v>
      </c>
    </row>
    <row r="1357" spans="1:10" x14ac:dyDescent="0.3">
      <c r="A1357" t="s">
        <v>1014</v>
      </c>
      <c r="B1357">
        <v>24.984999999999999</v>
      </c>
      <c r="C1357" t="str" cm="1">
        <f t="array" ref="C1357">_xlfn.IFS(medical_exam[[#This Row],[BMI]]&lt;18.5, "Underweight ", medical_exam[[#This Row],[BMI]]&lt;24.9, "Normal Weight", medical_exam[[#This Row],[BMI]]&lt;29.9, "Overweight ", TRUE, "Obesity")</f>
        <v xml:space="preserve">Overweight </v>
      </c>
      <c r="D1357">
        <v>4.5599999999999996</v>
      </c>
      <c r="E1357" t="str" cm="1">
        <f t="array" ref="E1357">_xlfn.IFS(medical_exam[[#This Row],[HBA1C]]&lt;5.7, "Normal", medical_exam[[#This Row],[HBA1C]]&lt;6.4, "Prediabetes ", TRUE, "Diabetes")</f>
        <v>Normal</v>
      </c>
      <c r="F1357" s="6" t="s">
        <v>2379</v>
      </c>
      <c r="G1357" t="s">
        <v>2379</v>
      </c>
      <c r="H1357" t="s">
        <v>2379</v>
      </c>
      <c r="I1357">
        <v>0</v>
      </c>
      <c r="J1357" t="s">
        <v>2379</v>
      </c>
    </row>
    <row r="1358" spans="1:10" x14ac:dyDescent="0.3">
      <c r="A1358" t="s">
        <v>1013</v>
      </c>
      <c r="B1358">
        <v>39.42</v>
      </c>
      <c r="C1358" t="str" cm="1">
        <f t="array" ref="C1358">_xlfn.IFS(medical_exam[[#This Row],[BMI]]&lt;18.5, "Underweight ", medical_exam[[#This Row],[BMI]]&lt;24.9, "Normal Weight", medical_exam[[#This Row],[BMI]]&lt;29.9, "Overweight ", TRUE, "Obesity")</f>
        <v>Obesity</v>
      </c>
      <c r="D1358">
        <v>4.72</v>
      </c>
      <c r="E1358" t="str" cm="1">
        <f t="array" ref="E1358">_xlfn.IFS(medical_exam[[#This Row],[HBA1C]]&lt;5.7, "Normal", medical_exam[[#This Row],[HBA1C]]&lt;6.4, "Prediabetes ", TRUE, "Diabetes")</f>
        <v>Normal</v>
      </c>
      <c r="F1358" s="6" t="s">
        <v>2381</v>
      </c>
      <c r="G1358" t="s">
        <v>2379</v>
      </c>
      <c r="H1358" t="s">
        <v>2379</v>
      </c>
      <c r="I1358">
        <v>1</v>
      </c>
      <c r="J1358" t="s">
        <v>2379</v>
      </c>
    </row>
    <row r="1359" spans="1:10" x14ac:dyDescent="0.3">
      <c r="A1359" t="s">
        <v>1012</v>
      </c>
      <c r="B1359">
        <v>16.8</v>
      </c>
      <c r="C1359" t="str" cm="1">
        <f t="array" ref="C1359">_xlfn.IFS(medical_exam[[#This Row],[BMI]]&lt;18.5, "Underweight ", medical_exam[[#This Row],[BMI]]&lt;24.9, "Normal Weight", medical_exam[[#This Row],[BMI]]&lt;29.9, "Overweight ", TRUE, "Obesity")</f>
        <v xml:space="preserve">Underweight </v>
      </c>
      <c r="D1359">
        <v>7.98</v>
      </c>
      <c r="E1359" t="str" cm="1">
        <f t="array" ref="E1359">_xlfn.IFS(medical_exam[[#This Row],[HBA1C]]&lt;5.7, "Normal", medical_exam[[#This Row],[HBA1C]]&lt;6.4, "Prediabetes ", TRUE, "Diabetes")</f>
        <v>Diabetes</v>
      </c>
      <c r="F1359" s="6" t="s">
        <v>2379</v>
      </c>
      <c r="G1359" t="s">
        <v>2379</v>
      </c>
      <c r="H1359" t="s">
        <v>2379</v>
      </c>
      <c r="I1359">
        <v>0</v>
      </c>
      <c r="J1359" t="s">
        <v>2379</v>
      </c>
    </row>
    <row r="1360" spans="1:10" x14ac:dyDescent="0.3">
      <c r="A1360" t="s">
        <v>1011</v>
      </c>
      <c r="B1360">
        <v>23.274999999999999</v>
      </c>
      <c r="C1360" t="str" cm="1">
        <f t="array" ref="C1360">_xlfn.IFS(medical_exam[[#This Row],[BMI]]&lt;18.5, "Underweight ", medical_exam[[#This Row],[BMI]]&lt;24.9, "Normal Weight", medical_exam[[#This Row],[BMI]]&lt;29.9, "Overweight ", TRUE, "Obesity")</f>
        <v>Normal Weight</v>
      </c>
      <c r="D1360">
        <v>6.26</v>
      </c>
      <c r="E1360" t="str" cm="1">
        <f t="array" ref="E1360">_xlfn.IFS(medical_exam[[#This Row],[HBA1C]]&lt;5.7, "Normal", medical_exam[[#This Row],[HBA1C]]&lt;6.4, "Prediabetes ", TRUE, "Diabetes")</f>
        <v xml:space="preserve">Prediabetes </v>
      </c>
      <c r="F1360" s="6" t="s">
        <v>2381</v>
      </c>
      <c r="G1360" t="s">
        <v>2379</v>
      </c>
      <c r="H1360" t="s">
        <v>2381</v>
      </c>
      <c r="I1360">
        <v>1</v>
      </c>
      <c r="J1360" t="s">
        <v>2379</v>
      </c>
    </row>
    <row r="1361" spans="1:10" x14ac:dyDescent="0.3">
      <c r="A1361" t="s">
        <v>1010</v>
      </c>
      <c r="B1361">
        <v>22.8</v>
      </c>
      <c r="C1361" t="str" cm="1">
        <f t="array" ref="C1361">_xlfn.IFS(medical_exam[[#This Row],[BMI]]&lt;18.5, "Underweight ", medical_exam[[#This Row],[BMI]]&lt;24.9, "Normal Weight", medical_exam[[#This Row],[BMI]]&lt;29.9, "Overweight ", TRUE, "Obesity")</f>
        <v>Normal Weight</v>
      </c>
      <c r="D1361">
        <v>4.29</v>
      </c>
      <c r="E1361" t="str" cm="1">
        <f t="array" ref="E1361">_xlfn.IFS(medical_exam[[#This Row],[HBA1C]]&lt;5.7, "Normal", medical_exam[[#This Row],[HBA1C]]&lt;6.4, "Prediabetes ", TRUE, "Diabetes")</f>
        <v>Normal</v>
      </c>
      <c r="F1361" s="6" t="s">
        <v>2381</v>
      </c>
      <c r="G1361" t="s">
        <v>2379</v>
      </c>
      <c r="H1361" t="s">
        <v>2381</v>
      </c>
      <c r="I1361">
        <v>1</v>
      </c>
      <c r="J1361" t="s">
        <v>2379</v>
      </c>
    </row>
    <row r="1362" spans="1:10" x14ac:dyDescent="0.3">
      <c r="A1362" t="s">
        <v>1009</v>
      </c>
      <c r="B1362">
        <v>24.3</v>
      </c>
      <c r="C1362" t="str" cm="1">
        <f t="array" ref="C1362">_xlfn.IFS(medical_exam[[#This Row],[BMI]]&lt;18.5, "Underweight ", medical_exam[[#This Row],[BMI]]&lt;24.9, "Normal Weight", medical_exam[[#This Row],[BMI]]&lt;29.9, "Overweight ", TRUE, "Obesity")</f>
        <v>Normal Weight</v>
      </c>
      <c r="D1362">
        <v>5.43</v>
      </c>
      <c r="E1362" t="str" cm="1">
        <f t="array" ref="E1362">_xlfn.IFS(medical_exam[[#This Row],[HBA1C]]&lt;5.7, "Normal", medical_exam[[#This Row],[HBA1C]]&lt;6.4, "Prediabetes ", TRUE, "Diabetes")</f>
        <v>Normal</v>
      </c>
      <c r="F1362" s="6" t="s">
        <v>2379</v>
      </c>
      <c r="G1362" t="s">
        <v>2379</v>
      </c>
      <c r="H1362" t="s">
        <v>2379</v>
      </c>
      <c r="I1362">
        <v>2</v>
      </c>
      <c r="J1362" t="s">
        <v>2379</v>
      </c>
    </row>
    <row r="1363" spans="1:10" x14ac:dyDescent="0.3">
      <c r="A1363" t="s">
        <v>1008</v>
      </c>
      <c r="B1363">
        <v>25.13</v>
      </c>
      <c r="C1363" t="str" cm="1">
        <f t="array" ref="C1363">_xlfn.IFS(medical_exam[[#This Row],[BMI]]&lt;18.5, "Underweight ", medical_exam[[#This Row],[BMI]]&lt;24.9, "Normal Weight", medical_exam[[#This Row],[BMI]]&lt;29.9, "Overweight ", TRUE, "Obesity")</f>
        <v xml:space="preserve">Overweight </v>
      </c>
      <c r="D1363">
        <v>8</v>
      </c>
      <c r="E1363" t="str" cm="1">
        <f t="array" ref="E1363">_xlfn.IFS(medical_exam[[#This Row],[HBA1C]]&lt;5.7, "Normal", medical_exam[[#This Row],[HBA1C]]&lt;6.4, "Prediabetes ", TRUE, "Diabetes")</f>
        <v>Diabetes</v>
      </c>
      <c r="F1363" s="6" t="s">
        <v>2381</v>
      </c>
      <c r="G1363" t="s">
        <v>2379</v>
      </c>
      <c r="H1363" t="s">
        <v>2379</v>
      </c>
      <c r="I1363">
        <v>1</v>
      </c>
      <c r="J1363" t="s">
        <v>2379</v>
      </c>
    </row>
    <row r="1364" spans="1:10" x14ac:dyDescent="0.3">
      <c r="A1364" t="s">
        <v>1007</v>
      </c>
      <c r="B1364">
        <v>22.72</v>
      </c>
      <c r="C1364" t="str" cm="1">
        <f t="array" ref="C1364">_xlfn.IFS(medical_exam[[#This Row],[BMI]]&lt;18.5, "Underweight ", medical_exam[[#This Row],[BMI]]&lt;24.9, "Normal Weight", medical_exam[[#This Row],[BMI]]&lt;29.9, "Overweight ", TRUE, "Obesity")</f>
        <v>Normal Weight</v>
      </c>
      <c r="D1364">
        <v>9.9600000000000009</v>
      </c>
      <c r="E1364" t="str" cm="1">
        <f t="array" ref="E1364">_xlfn.IFS(medical_exam[[#This Row],[HBA1C]]&lt;5.7, "Normal", medical_exam[[#This Row],[HBA1C]]&lt;6.4, "Prediabetes ", TRUE, "Diabetes")</f>
        <v>Diabetes</v>
      </c>
      <c r="F1364" s="6" t="s">
        <v>2381</v>
      </c>
      <c r="G1364" t="s">
        <v>2379</v>
      </c>
      <c r="H1364" t="s">
        <v>2379</v>
      </c>
      <c r="I1364">
        <v>2</v>
      </c>
      <c r="J1364" t="s">
        <v>2379</v>
      </c>
    </row>
    <row r="1365" spans="1:10" x14ac:dyDescent="0.3">
      <c r="A1365" t="s">
        <v>1006</v>
      </c>
      <c r="B1365">
        <v>32.6</v>
      </c>
      <c r="C1365" t="str" cm="1">
        <f t="array" ref="C1365">_xlfn.IFS(medical_exam[[#This Row],[BMI]]&lt;18.5, "Underweight ", medical_exam[[#This Row],[BMI]]&lt;24.9, "Normal Weight", medical_exam[[#This Row],[BMI]]&lt;29.9, "Overweight ", TRUE, "Obesity")</f>
        <v>Obesity</v>
      </c>
      <c r="D1365">
        <v>6.8</v>
      </c>
      <c r="E1365" t="str" cm="1">
        <f t="array" ref="E1365">_xlfn.IFS(medical_exam[[#This Row],[HBA1C]]&lt;5.7, "Normal", medical_exam[[#This Row],[HBA1C]]&lt;6.4, "Prediabetes ", TRUE, "Diabetes")</f>
        <v>Diabetes</v>
      </c>
      <c r="F1365" s="6" t="s">
        <v>2381</v>
      </c>
      <c r="G1365" t="s">
        <v>2379</v>
      </c>
      <c r="H1365" t="s">
        <v>2379</v>
      </c>
      <c r="I1365">
        <v>0</v>
      </c>
      <c r="J1365" t="s">
        <v>2379</v>
      </c>
    </row>
    <row r="1366" spans="1:10" x14ac:dyDescent="0.3">
      <c r="A1366" t="s">
        <v>1005</v>
      </c>
      <c r="B1366">
        <v>17.28</v>
      </c>
      <c r="C1366" t="str" cm="1">
        <f t="array" ref="C1366">_xlfn.IFS(medical_exam[[#This Row],[BMI]]&lt;18.5, "Underweight ", medical_exam[[#This Row],[BMI]]&lt;24.9, "Normal Weight", medical_exam[[#This Row],[BMI]]&lt;29.9, "Overweight ", TRUE, "Obesity")</f>
        <v xml:space="preserve">Underweight </v>
      </c>
      <c r="D1366">
        <v>6.22</v>
      </c>
      <c r="E1366" t="str" cm="1">
        <f t="array" ref="E1366">_xlfn.IFS(medical_exam[[#This Row],[HBA1C]]&lt;5.7, "Normal", medical_exam[[#This Row],[HBA1C]]&lt;6.4, "Prediabetes ", TRUE, "Diabetes")</f>
        <v xml:space="preserve">Prediabetes </v>
      </c>
      <c r="F1366" s="6" t="s">
        <v>2381</v>
      </c>
      <c r="G1366" t="s">
        <v>2379</v>
      </c>
      <c r="H1366" t="s">
        <v>2379</v>
      </c>
      <c r="I1366">
        <v>2</v>
      </c>
      <c r="J1366" t="s">
        <v>2379</v>
      </c>
    </row>
    <row r="1367" spans="1:10" x14ac:dyDescent="0.3">
      <c r="A1367" t="s">
        <v>1004</v>
      </c>
      <c r="B1367">
        <v>27.92</v>
      </c>
      <c r="C1367" t="str" cm="1">
        <f t="array" ref="C1367">_xlfn.IFS(medical_exam[[#This Row],[BMI]]&lt;18.5, "Underweight ", medical_exam[[#This Row],[BMI]]&lt;24.9, "Normal Weight", medical_exam[[#This Row],[BMI]]&lt;29.9, "Overweight ", TRUE, "Obesity")</f>
        <v xml:space="preserve">Overweight </v>
      </c>
      <c r="D1367">
        <v>5.79</v>
      </c>
      <c r="E1367" t="str" cm="1">
        <f t="array" ref="E1367">_xlfn.IFS(medical_exam[[#This Row],[HBA1C]]&lt;5.7, "Normal", medical_exam[[#This Row],[HBA1C]]&lt;6.4, "Prediabetes ", TRUE, "Diabetes")</f>
        <v xml:space="preserve">Prediabetes </v>
      </c>
      <c r="F1367" s="6" t="s">
        <v>2379</v>
      </c>
      <c r="G1367" t="s">
        <v>2379</v>
      </c>
      <c r="H1367" t="s">
        <v>2379</v>
      </c>
      <c r="I1367">
        <v>1</v>
      </c>
      <c r="J1367" t="s">
        <v>2379</v>
      </c>
    </row>
    <row r="1368" spans="1:10" x14ac:dyDescent="0.3">
      <c r="A1368" t="s">
        <v>1003</v>
      </c>
      <c r="B1368">
        <v>38.284999999999997</v>
      </c>
      <c r="C1368" t="str" cm="1">
        <f t="array" ref="C1368">_xlfn.IFS(medical_exam[[#This Row],[BMI]]&lt;18.5, "Underweight ", medical_exam[[#This Row],[BMI]]&lt;24.9, "Normal Weight", medical_exam[[#This Row],[BMI]]&lt;29.9, "Overweight ", TRUE, "Obesity")</f>
        <v>Obesity</v>
      </c>
      <c r="D1368">
        <v>5.41</v>
      </c>
      <c r="E1368" t="str" cm="1">
        <f t="array" ref="E1368">_xlfn.IFS(medical_exam[[#This Row],[HBA1C]]&lt;5.7, "Normal", medical_exam[[#This Row],[HBA1C]]&lt;6.4, "Prediabetes ", TRUE, "Diabetes")</f>
        <v>Normal</v>
      </c>
      <c r="F1368" s="6" t="s">
        <v>2379</v>
      </c>
      <c r="G1368" t="s">
        <v>2379</v>
      </c>
      <c r="H1368" t="s">
        <v>2379</v>
      </c>
      <c r="I1368">
        <v>0</v>
      </c>
      <c r="J1368" t="s">
        <v>2379</v>
      </c>
    </row>
    <row r="1369" spans="1:10" x14ac:dyDescent="0.3">
      <c r="A1369" t="s">
        <v>1002</v>
      </c>
      <c r="B1369">
        <v>16.48</v>
      </c>
      <c r="C1369" t="str" cm="1">
        <f t="array" ref="C1369">_xlfn.IFS(medical_exam[[#This Row],[BMI]]&lt;18.5, "Underweight ", medical_exam[[#This Row],[BMI]]&lt;24.9, "Normal Weight", medical_exam[[#This Row],[BMI]]&lt;29.9, "Overweight ", TRUE, "Obesity")</f>
        <v xml:space="preserve">Underweight </v>
      </c>
      <c r="D1369">
        <v>11.05</v>
      </c>
      <c r="E1369" t="str" cm="1">
        <f t="array" ref="E1369">_xlfn.IFS(medical_exam[[#This Row],[HBA1C]]&lt;5.7, "Normal", medical_exam[[#This Row],[HBA1C]]&lt;6.4, "Prediabetes ", TRUE, "Diabetes")</f>
        <v>Diabetes</v>
      </c>
      <c r="F1369" s="6" t="s">
        <v>2379</v>
      </c>
      <c r="G1369" t="s">
        <v>2379</v>
      </c>
      <c r="H1369" t="s">
        <v>2379</v>
      </c>
      <c r="I1369">
        <v>0</v>
      </c>
      <c r="J1369" t="s">
        <v>2379</v>
      </c>
    </row>
    <row r="1370" spans="1:10" x14ac:dyDescent="0.3">
      <c r="A1370" t="s">
        <v>1001</v>
      </c>
      <c r="B1370">
        <v>38.57</v>
      </c>
      <c r="C1370" t="str" cm="1">
        <f t="array" ref="C1370">_xlfn.IFS(medical_exam[[#This Row],[BMI]]&lt;18.5, "Underweight ", medical_exam[[#This Row],[BMI]]&lt;24.9, "Normal Weight", medical_exam[[#This Row],[BMI]]&lt;29.9, "Overweight ", TRUE, "Obesity")</f>
        <v>Obesity</v>
      </c>
      <c r="D1370">
        <v>6.27</v>
      </c>
      <c r="E1370" t="str" cm="1">
        <f t="array" ref="E1370">_xlfn.IFS(medical_exam[[#This Row],[HBA1C]]&lt;5.7, "Normal", medical_exam[[#This Row],[HBA1C]]&lt;6.4, "Prediabetes ", TRUE, "Diabetes")</f>
        <v xml:space="preserve">Prediabetes </v>
      </c>
      <c r="F1370" s="6" t="s">
        <v>2379</v>
      </c>
      <c r="G1370" t="s">
        <v>2379</v>
      </c>
      <c r="H1370" t="s">
        <v>2379</v>
      </c>
      <c r="I1370">
        <v>0</v>
      </c>
      <c r="J1370" t="s">
        <v>2379</v>
      </c>
    </row>
    <row r="1371" spans="1:10" x14ac:dyDescent="0.3">
      <c r="A1371" t="s">
        <v>1000</v>
      </c>
      <c r="B1371">
        <v>43.85</v>
      </c>
      <c r="C1371" t="str" cm="1">
        <f t="array" ref="C1371">_xlfn.IFS(medical_exam[[#This Row],[BMI]]&lt;18.5, "Underweight ", medical_exam[[#This Row],[BMI]]&lt;24.9, "Normal Weight", medical_exam[[#This Row],[BMI]]&lt;29.9, "Overweight ", TRUE, "Obesity")</f>
        <v>Obesity</v>
      </c>
      <c r="D1371">
        <v>4.7699999999999996</v>
      </c>
      <c r="E1371" t="str" cm="1">
        <f t="array" ref="E1371">_xlfn.IFS(medical_exam[[#This Row],[HBA1C]]&lt;5.7, "Normal", medical_exam[[#This Row],[HBA1C]]&lt;6.4, "Prediabetes ", TRUE, "Diabetes")</f>
        <v>Normal</v>
      </c>
      <c r="F1371" s="6" t="s">
        <v>2381</v>
      </c>
      <c r="G1371" t="s">
        <v>2379</v>
      </c>
      <c r="H1371" t="s">
        <v>2379</v>
      </c>
      <c r="I1371">
        <v>0</v>
      </c>
      <c r="J1371" t="s">
        <v>2379</v>
      </c>
    </row>
    <row r="1372" spans="1:10" x14ac:dyDescent="0.3">
      <c r="A1372" t="s">
        <v>999</v>
      </c>
      <c r="B1372">
        <v>30.11</v>
      </c>
      <c r="C1372" t="str" cm="1">
        <f t="array" ref="C1372">_xlfn.IFS(medical_exam[[#This Row],[BMI]]&lt;18.5, "Underweight ", medical_exam[[#This Row],[BMI]]&lt;24.9, "Normal Weight", medical_exam[[#This Row],[BMI]]&lt;29.9, "Overweight ", TRUE, "Obesity")</f>
        <v>Obesity</v>
      </c>
      <c r="D1372">
        <v>4.08</v>
      </c>
      <c r="E1372" t="str" cm="1">
        <f t="array" ref="E1372">_xlfn.IFS(medical_exam[[#This Row],[HBA1C]]&lt;5.7, "Normal", medical_exam[[#This Row],[HBA1C]]&lt;6.4, "Prediabetes ", TRUE, "Diabetes")</f>
        <v>Normal</v>
      </c>
      <c r="F1372" s="6" t="s">
        <v>2379</v>
      </c>
      <c r="G1372" t="s">
        <v>2379</v>
      </c>
      <c r="H1372" t="s">
        <v>2379</v>
      </c>
      <c r="I1372">
        <v>0</v>
      </c>
      <c r="J1372" t="s">
        <v>2379</v>
      </c>
    </row>
    <row r="1373" spans="1:10" x14ac:dyDescent="0.3">
      <c r="A1373" t="s">
        <v>998</v>
      </c>
      <c r="B1373">
        <v>31.59</v>
      </c>
      <c r="C1373" t="str" cm="1">
        <f t="array" ref="C1373">_xlfn.IFS(medical_exam[[#This Row],[BMI]]&lt;18.5, "Underweight ", medical_exam[[#This Row],[BMI]]&lt;24.9, "Normal Weight", medical_exam[[#This Row],[BMI]]&lt;29.9, "Overweight ", TRUE, "Obesity")</f>
        <v>Obesity</v>
      </c>
      <c r="D1373">
        <v>6.01</v>
      </c>
      <c r="E1373" t="str" cm="1">
        <f t="array" ref="E1373">_xlfn.IFS(medical_exam[[#This Row],[HBA1C]]&lt;5.7, "Normal", medical_exam[[#This Row],[HBA1C]]&lt;6.4, "Prediabetes ", TRUE, "Diabetes")</f>
        <v xml:space="preserve">Prediabetes </v>
      </c>
      <c r="F1373" s="6" t="s">
        <v>2379</v>
      </c>
      <c r="G1373" t="s">
        <v>2379</v>
      </c>
      <c r="H1373" t="s">
        <v>2379</v>
      </c>
      <c r="I1373">
        <v>0</v>
      </c>
      <c r="J1373" t="s">
        <v>2379</v>
      </c>
    </row>
    <row r="1374" spans="1:10" x14ac:dyDescent="0.3">
      <c r="A1374" t="s">
        <v>997</v>
      </c>
      <c r="B1374">
        <v>40.15</v>
      </c>
      <c r="C1374" t="str" cm="1">
        <f t="array" ref="C1374">_xlfn.IFS(medical_exam[[#This Row],[BMI]]&lt;18.5, "Underweight ", medical_exam[[#This Row],[BMI]]&lt;24.9, "Normal Weight", medical_exam[[#This Row],[BMI]]&lt;29.9, "Overweight ", TRUE, "Obesity")</f>
        <v>Obesity</v>
      </c>
      <c r="D1374">
        <v>11.84</v>
      </c>
      <c r="E1374" t="str" cm="1">
        <f t="array" ref="E1374">_xlfn.IFS(medical_exam[[#This Row],[HBA1C]]&lt;5.7, "Normal", medical_exam[[#This Row],[HBA1C]]&lt;6.4, "Prediabetes ", TRUE, "Diabetes")</f>
        <v>Diabetes</v>
      </c>
      <c r="F1374" s="6" t="s">
        <v>2379</v>
      </c>
      <c r="G1374" t="s">
        <v>2379</v>
      </c>
      <c r="H1374" t="s">
        <v>2379</v>
      </c>
      <c r="I1374">
        <v>0</v>
      </c>
      <c r="J1374" t="s">
        <v>2379</v>
      </c>
    </row>
    <row r="1375" spans="1:10" x14ac:dyDescent="0.3">
      <c r="A1375" t="s">
        <v>996</v>
      </c>
      <c r="B1375">
        <v>40.700000000000003</v>
      </c>
      <c r="C1375" t="str" cm="1">
        <f t="array" ref="C1375">_xlfn.IFS(medical_exam[[#This Row],[BMI]]&lt;18.5, "Underweight ", medical_exam[[#This Row],[BMI]]&lt;24.9, "Normal Weight", medical_exam[[#This Row],[BMI]]&lt;29.9, "Overweight ", TRUE, "Obesity")</f>
        <v>Obesity</v>
      </c>
      <c r="D1375">
        <v>6.27</v>
      </c>
      <c r="E1375" t="str" cm="1">
        <f t="array" ref="E1375">_xlfn.IFS(medical_exam[[#This Row],[HBA1C]]&lt;5.7, "Normal", medical_exam[[#This Row],[HBA1C]]&lt;6.4, "Prediabetes ", TRUE, "Diabetes")</f>
        <v xml:space="preserve">Prediabetes </v>
      </c>
      <c r="F1375" s="6" t="s">
        <v>2381</v>
      </c>
      <c r="G1375" t="s">
        <v>2379</v>
      </c>
      <c r="H1375" t="s">
        <v>2381</v>
      </c>
      <c r="I1375">
        <v>1</v>
      </c>
      <c r="J1375" t="s">
        <v>2379</v>
      </c>
    </row>
    <row r="1376" spans="1:10" x14ac:dyDescent="0.3">
      <c r="A1376" t="s">
        <v>995</v>
      </c>
      <c r="B1376">
        <v>40.76</v>
      </c>
      <c r="C1376" t="str" cm="1">
        <f t="array" ref="C1376">_xlfn.IFS(medical_exam[[#This Row],[BMI]]&lt;18.5, "Underweight ", medical_exam[[#This Row],[BMI]]&lt;24.9, "Normal Weight", medical_exam[[#This Row],[BMI]]&lt;29.9, "Overweight ", TRUE, "Obesity")</f>
        <v>Obesity</v>
      </c>
      <c r="D1376">
        <v>5.28</v>
      </c>
      <c r="E1376" t="str" cm="1">
        <f t="array" ref="E1376">_xlfn.IFS(medical_exam[[#This Row],[HBA1C]]&lt;5.7, "Normal", medical_exam[[#This Row],[HBA1C]]&lt;6.4, "Prediabetes ", TRUE, "Diabetes")</f>
        <v>Normal</v>
      </c>
      <c r="F1376" s="6" t="s">
        <v>2379</v>
      </c>
      <c r="G1376" t="s">
        <v>2379</v>
      </c>
      <c r="H1376" t="s">
        <v>2379</v>
      </c>
      <c r="I1376">
        <v>0</v>
      </c>
      <c r="J1376" t="s">
        <v>2379</v>
      </c>
    </row>
    <row r="1377" spans="1:10" x14ac:dyDescent="0.3">
      <c r="A1377" t="s">
        <v>994</v>
      </c>
      <c r="B1377">
        <v>29.7</v>
      </c>
      <c r="C1377" t="str" cm="1">
        <f t="array" ref="C1377">_xlfn.IFS(medical_exam[[#This Row],[BMI]]&lt;18.5, "Underweight ", medical_exam[[#This Row],[BMI]]&lt;24.9, "Normal Weight", medical_exam[[#This Row],[BMI]]&lt;29.9, "Overweight ", TRUE, "Obesity")</f>
        <v xml:space="preserve">Overweight </v>
      </c>
      <c r="D1377">
        <v>7.03</v>
      </c>
      <c r="E1377" t="str" cm="1">
        <f t="array" ref="E1377">_xlfn.IFS(medical_exam[[#This Row],[HBA1C]]&lt;5.7, "Normal", medical_exam[[#This Row],[HBA1C]]&lt;6.4, "Prediabetes ", TRUE, "Diabetes")</f>
        <v>Diabetes</v>
      </c>
      <c r="F1377" s="6" t="s">
        <v>2379</v>
      </c>
      <c r="G1377" t="s">
        <v>2379</v>
      </c>
      <c r="H1377" t="s">
        <v>2379</v>
      </c>
      <c r="I1377">
        <v>0</v>
      </c>
      <c r="J1377" t="s">
        <v>2379</v>
      </c>
    </row>
    <row r="1378" spans="1:10" x14ac:dyDescent="0.3">
      <c r="A1378" t="s">
        <v>993</v>
      </c>
      <c r="B1378">
        <v>40.58</v>
      </c>
      <c r="C1378" t="str" cm="1">
        <f t="array" ref="C1378">_xlfn.IFS(medical_exam[[#This Row],[BMI]]&lt;18.5, "Underweight ", medical_exam[[#This Row],[BMI]]&lt;24.9, "Normal Weight", medical_exam[[#This Row],[BMI]]&lt;29.9, "Overweight ", TRUE, "Obesity")</f>
        <v>Obesity</v>
      </c>
      <c r="D1378">
        <v>5.32</v>
      </c>
      <c r="E1378" t="str" cm="1">
        <f t="array" ref="E1378">_xlfn.IFS(medical_exam[[#This Row],[HBA1C]]&lt;5.7, "Normal", medical_exam[[#This Row],[HBA1C]]&lt;6.4, "Prediabetes ", TRUE, "Diabetes")</f>
        <v>Normal</v>
      </c>
      <c r="F1378" s="6" t="s">
        <v>2381</v>
      </c>
      <c r="G1378" t="s">
        <v>2379</v>
      </c>
      <c r="H1378" t="s">
        <v>2381</v>
      </c>
      <c r="I1378">
        <v>1</v>
      </c>
      <c r="J1378" t="s">
        <v>2379</v>
      </c>
    </row>
    <row r="1379" spans="1:10" x14ac:dyDescent="0.3">
      <c r="A1379" t="s">
        <v>992</v>
      </c>
      <c r="B1379">
        <v>33.06</v>
      </c>
      <c r="C1379" t="str" cm="1">
        <f t="array" ref="C1379">_xlfn.IFS(medical_exam[[#This Row],[BMI]]&lt;18.5, "Underweight ", medical_exam[[#This Row],[BMI]]&lt;24.9, "Normal Weight", medical_exam[[#This Row],[BMI]]&lt;29.9, "Overweight ", TRUE, "Obesity")</f>
        <v>Obesity</v>
      </c>
      <c r="D1379">
        <v>9.59</v>
      </c>
      <c r="E1379" t="str" cm="1">
        <f t="array" ref="E1379">_xlfn.IFS(medical_exam[[#This Row],[HBA1C]]&lt;5.7, "Normal", medical_exam[[#This Row],[HBA1C]]&lt;6.4, "Prediabetes ", TRUE, "Diabetes")</f>
        <v>Diabetes</v>
      </c>
      <c r="F1379" s="6" t="s">
        <v>2381</v>
      </c>
      <c r="G1379" t="s">
        <v>2379</v>
      </c>
      <c r="H1379" t="s">
        <v>2379</v>
      </c>
      <c r="I1379">
        <v>0</v>
      </c>
      <c r="J1379" t="s">
        <v>2379</v>
      </c>
    </row>
    <row r="1380" spans="1:10" x14ac:dyDescent="0.3">
      <c r="A1380" t="s">
        <v>991</v>
      </c>
      <c r="B1380">
        <v>26.62</v>
      </c>
      <c r="C1380" t="str" cm="1">
        <f t="array" ref="C1380">_xlfn.IFS(medical_exam[[#This Row],[BMI]]&lt;18.5, "Underweight ", medical_exam[[#This Row],[BMI]]&lt;24.9, "Normal Weight", medical_exam[[#This Row],[BMI]]&lt;29.9, "Overweight ", TRUE, "Obesity")</f>
        <v xml:space="preserve">Overweight </v>
      </c>
      <c r="D1380">
        <v>6.15</v>
      </c>
      <c r="E1380" t="str" cm="1">
        <f t="array" ref="E1380">_xlfn.IFS(medical_exam[[#This Row],[HBA1C]]&lt;5.7, "Normal", medical_exam[[#This Row],[HBA1C]]&lt;6.4, "Prediabetes ", TRUE, "Diabetes")</f>
        <v xml:space="preserve">Prediabetes </v>
      </c>
      <c r="F1380" s="6" t="s">
        <v>2381</v>
      </c>
      <c r="G1380" t="s">
        <v>2379</v>
      </c>
      <c r="H1380" t="s">
        <v>2379</v>
      </c>
      <c r="I1380">
        <v>0</v>
      </c>
      <c r="J1380" t="s">
        <v>2379</v>
      </c>
    </row>
    <row r="1381" spans="1:10" x14ac:dyDescent="0.3">
      <c r="A1381" t="s">
        <v>990</v>
      </c>
      <c r="B1381">
        <v>37.1</v>
      </c>
      <c r="C1381" t="str" cm="1">
        <f t="array" ref="C1381">_xlfn.IFS(medical_exam[[#This Row],[BMI]]&lt;18.5, "Underweight ", medical_exam[[#This Row],[BMI]]&lt;24.9, "Normal Weight", medical_exam[[#This Row],[BMI]]&lt;29.9, "Overweight ", TRUE, "Obesity")</f>
        <v>Obesity</v>
      </c>
      <c r="D1381">
        <v>11.08</v>
      </c>
      <c r="E1381" t="str" cm="1">
        <f t="array" ref="E1381">_xlfn.IFS(medical_exam[[#This Row],[HBA1C]]&lt;5.7, "Normal", medical_exam[[#This Row],[HBA1C]]&lt;6.4, "Prediabetes ", TRUE, "Diabetes")</f>
        <v>Diabetes</v>
      </c>
      <c r="F1381" s="6" t="s">
        <v>2379</v>
      </c>
      <c r="G1381" t="s">
        <v>2379</v>
      </c>
      <c r="H1381" t="s">
        <v>2379</v>
      </c>
      <c r="I1381">
        <v>0</v>
      </c>
      <c r="J1381" t="s">
        <v>2379</v>
      </c>
    </row>
    <row r="1382" spans="1:10" x14ac:dyDescent="0.3">
      <c r="A1382" t="s">
        <v>989</v>
      </c>
      <c r="B1382">
        <v>18.28</v>
      </c>
      <c r="C1382" t="str" cm="1">
        <f t="array" ref="C1382">_xlfn.IFS(medical_exam[[#This Row],[BMI]]&lt;18.5, "Underweight ", medical_exam[[#This Row],[BMI]]&lt;24.9, "Normal Weight", medical_exam[[#This Row],[BMI]]&lt;29.9, "Overweight ", TRUE, "Obesity")</f>
        <v xml:space="preserve">Underweight </v>
      </c>
      <c r="D1382">
        <v>7.95</v>
      </c>
      <c r="E1382" t="str" cm="1">
        <f t="array" ref="E1382">_xlfn.IFS(medical_exam[[#This Row],[HBA1C]]&lt;5.7, "Normal", medical_exam[[#This Row],[HBA1C]]&lt;6.4, "Prediabetes ", TRUE, "Diabetes")</f>
        <v>Diabetes</v>
      </c>
      <c r="F1382" s="6" t="s">
        <v>2379</v>
      </c>
      <c r="G1382" t="s">
        <v>2379</v>
      </c>
      <c r="H1382" t="s">
        <v>2379</v>
      </c>
      <c r="I1382">
        <v>0</v>
      </c>
      <c r="J1382" t="s">
        <v>2379</v>
      </c>
    </row>
    <row r="1383" spans="1:10" x14ac:dyDescent="0.3">
      <c r="A1383" t="s">
        <v>988</v>
      </c>
      <c r="B1383">
        <v>35.814999999999998</v>
      </c>
      <c r="C1383" t="str" cm="1">
        <f t="array" ref="C1383">_xlfn.IFS(medical_exam[[#This Row],[BMI]]&lt;18.5, "Underweight ", medical_exam[[#This Row],[BMI]]&lt;24.9, "Normal Weight", medical_exam[[#This Row],[BMI]]&lt;29.9, "Overweight ", TRUE, "Obesity")</f>
        <v>Obesity</v>
      </c>
      <c r="D1383">
        <v>6.23</v>
      </c>
      <c r="E1383" t="str" cm="1">
        <f t="array" ref="E1383">_xlfn.IFS(medical_exam[[#This Row],[HBA1C]]&lt;5.7, "Normal", medical_exam[[#This Row],[HBA1C]]&lt;6.4, "Prediabetes ", TRUE, "Diabetes")</f>
        <v xml:space="preserve">Prediabetes </v>
      </c>
      <c r="F1383" s="6" t="s">
        <v>2379</v>
      </c>
      <c r="G1383" t="s">
        <v>2379</v>
      </c>
      <c r="H1383" t="s">
        <v>2379</v>
      </c>
      <c r="I1383">
        <v>0</v>
      </c>
      <c r="J1383" t="s">
        <v>2379</v>
      </c>
    </row>
    <row r="1384" spans="1:10" x14ac:dyDescent="0.3">
      <c r="A1384" t="s">
        <v>987</v>
      </c>
      <c r="B1384">
        <v>30.69</v>
      </c>
      <c r="C1384" t="str" cm="1">
        <f t="array" ref="C1384">_xlfn.IFS(medical_exam[[#This Row],[BMI]]&lt;18.5, "Underweight ", medical_exam[[#This Row],[BMI]]&lt;24.9, "Normal Weight", medical_exam[[#This Row],[BMI]]&lt;29.9, "Overweight ", TRUE, "Obesity")</f>
        <v>Obesity</v>
      </c>
      <c r="D1384">
        <v>6.5</v>
      </c>
      <c r="E1384" t="str" cm="1">
        <f t="array" ref="E1384">_xlfn.IFS(medical_exam[[#This Row],[HBA1C]]&lt;5.7, "Normal", medical_exam[[#This Row],[HBA1C]]&lt;6.4, "Prediabetes ", TRUE, "Diabetes")</f>
        <v>Diabetes</v>
      </c>
      <c r="F1384" s="6" t="s">
        <v>2379</v>
      </c>
      <c r="G1384" t="s">
        <v>2379</v>
      </c>
      <c r="H1384" t="s">
        <v>2379</v>
      </c>
      <c r="I1384">
        <v>0</v>
      </c>
      <c r="J1384" t="s">
        <v>2379</v>
      </c>
    </row>
    <row r="1385" spans="1:10" x14ac:dyDescent="0.3">
      <c r="A1385" t="s">
        <v>986</v>
      </c>
      <c r="B1385">
        <v>26.125</v>
      </c>
      <c r="C1385" t="str" cm="1">
        <f t="array" ref="C1385">_xlfn.IFS(medical_exam[[#This Row],[BMI]]&lt;18.5, "Underweight ", medical_exam[[#This Row],[BMI]]&lt;24.9, "Normal Weight", medical_exam[[#This Row],[BMI]]&lt;29.9, "Overweight ", TRUE, "Obesity")</f>
        <v xml:space="preserve">Overweight </v>
      </c>
      <c r="D1385">
        <v>5.22</v>
      </c>
      <c r="E1385" t="str" cm="1">
        <f t="array" ref="E1385">_xlfn.IFS(medical_exam[[#This Row],[HBA1C]]&lt;5.7, "Normal", medical_exam[[#This Row],[HBA1C]]&lt;6.4, "Prediabetes ", TRUE, "Diabetes")</f>
        <v>Normal</v>
      </c>
      <c r="F1385" s="6" t="s">
        <v>2379</v>
      </c>
      <c r="G1385" t="s">
        <v>2379</v>
      </c>
      <c r="H1385" t="s">
        <v>2379</v>
      </c>
      <c r="I1385">
        <v>0</v>
      </c>
      <c r="J1385" t="s">
        <v>2379</v>
      </c>
    </row>
    <row r="1386" spans="1:10" x14ac:dyDescent="0.3">
      <c r="A1386" t="s">
        <v>985</v>
      </c>
      <c r="B1386">
        <v>34.58</v>
      </c>
      <c r="C1386" t="str" cm="1">
        <f t="array" ref="C1386">_xlfn.IFS(medical_exam[[#This Row],[BMI]]&lt;18.5, "Underweight ", medical_exam[[#This Row],[BMI]]&lt;24.9, "Normal Weight", medical_exam[[#This Row],[BMI]]&lt;29.9, "Overweight ", TRUE, "Obesity")</f>
        <v>Obesity</v>
      </c>
      <c r="D1386">
        <v>6.3</v>
      </c>
      <c r="E1386" t="str" cm="1">
        <f t="array" ref="E1386">_xlfn.IFS(medical_exam[[#This Row],[HBA1C]]&lt;5.7, "Normal", medical_exam[[#This Row],[HBA1C]]&lt;6.4, "Prediabetes ", TRUE, "Diabetes")</f>
        <v xml:space="preserve">Prediabetes </v>
      </c>
      <c r="F1386" s="6" t="s">
        <v>2379</v>
      </c>
      <c r="G1386" t="s">
        <v>2379</v>
      </c>
      <c r="H1386" t="s">
        <v>2381</v>
      </c>
      <c r="I1386">
        <v>1</v>
      </c>
      <c r="J1386" t="s">
        <v>2379</v>
      </c>
    </row>
    <row r="1387" spans="1:10" x14ac:dyDescent="0.3">
      <c r="A1387" t="s">
        <v>984</v>
      </c>
      <c r="B1387">
        <v>27.4</v>
      </c>
      <c r="C1387" t="str" cm="1">
        <f t="array" ref="C1387">_xlfn.IFS(medical_exam[[#This Row],[BMI]]&lt;18.5, "Underweight ", medical_exam[[#This Row],[BMI]]&lt;24.9, "Normal Weight", medical_exam[[#This Row],[BMI]]&lt;29.9, "Overweight ", TRUE, "Obesity")</f>
        <v xml:space="preserve">Overweight </v>
      </c>
      <c r="D1387">
        <v>8.84</v>
      </c>
      <c r="E1387" t="str" cm="1">
        <f t="array" ref="E1387">_xlfn.IFS(medical_exam[[#This Row],[HBA1C]]&lt;5.7, "Normal", medical_exam[[#This Row],[HBA1C]]&lt;6.4, "Prediabetes ", TRUE, "Diabetes")</f>
        <v>Diabetes</v>
      </c>
      <c r="F1387" s="6" t="s">
        <v>2379</v>
      </c>
      <c r="G1387" t="s">
        <v>2379</v>
      </c>
      <c r="H1387" t="s">
        <v>2379</v>
      </c>
      <c r="I1387">
        <v>0</v>
      </c>
      <c r="J1387" t="s">
        <v>2379</v>
      </c>
    </row>
    <row r="1388" spans="1:10" x14ac:dyDescent="0.3">
      <c r="A1388" t="s">
        <v>983</v>
      </c>
      <c r="B1388">
        <v>27.53</v>
      </c>
      <c r="C1388" t="str" cm="1">
        <f t="array" ref="C1388">_xlfn.IFS(medical_exam[[#This Row],[BMI]]&lt;18.5, "Underweight ", medical_exam[[#This Row],[BMI]]&lt;24.9, "Normal Weight", medical_exam[[#This Row],[BMI]]&lt;29.9, "Overweight ", TRUE, "Obesity")</f>
        <v xml:space="preserve">Overweight </v>
      </c>
      <c r="D1388">
        <v>4.1100000000000003</v>
      </c>
      <c r="E1388" t="str" cm="1">
        <f t="array" ref="E1388">_xlfn.IFS(medical_exam[[#This Row],[HBA1C]]&lt;5.7, "Normal", medical_exam[[#This Row],[HBA1C]]&lt;6.4, "Prediabetes ", TRUE, "Diabetes")</f>
        <v>Normal</v>
      </c>
      <c r="F1388" s="6" t="s">
        <v>2379</v>
      </c>
      <c r="G1388" t="s">
        <v>2379</v>
      </c>
      <c r="H1388" t="s">
        <v>2379</v>
      </c>
      <c r="I1388">
        <v>1</v>
      </c>
      <c r="J1388" t="s">
        <v>2379</v>
      </c>
    </row>
    <row r="1389" spans="1:10" x14ac:dyDescent="0.3">
      <c r="A1389" t="s">
        <v>982</v>
      </c>
      <c r="B1389">
        <v>33</v>
      </c>
      <c r="C1389" t="str" cm="1">
        <f t="array" ref="C1389">_xlfn.IFS(medical_exam[[#This Row],[BMI]]&lt;18.5, "Underweight ", medical_exam[[#This Row],[BMI]]&lt;24.9, "Normal Weight", medical_exam[[#This Row],[BMI]]&lt;29.9, "Overweight ", TRUE, "Obesity")</f>
        <v>Obesity</v>
      </c>
      <c r="D1389">
        <v>4.57</v>
      </c>
      <c r="E1389" t="str" cm="1">
        <f t="array" ref="E1389">_xlfn.IFS(medical_exam[[#This Row],[HBA1C]]&lt;5.7, "Normal", medical_exam[[#This Row],[HBA1C]]&lt;6.4, "Prediabetes ", TRUE, "Diabetes")</f>
        <v>Normal</v>
      </c>
      <c r="F1389" s="6" t="s">
        <v>2379</v>
      </c>
      <c r="G1389" t="s">
        <v>2379</v>
      </c>
      <c r="H1389" t="s">
        <v>2379</v>
      </c>
      <c r="I1389">
        <v>0</v>
      </c>
      <c r="J1389" t="s">
        <v>2379</v>
      </c>
    </row>
    <row r="1390" spans="1:10" x14ac:dyDescent="0.3">
      <c r="A1390" t="s">
        <v>981</v>
      </c>
      <c r="B1390">
        <v>25.78</v>
      </c>
      <c r="C1390" t="str" cm="1">
        <f t="array" ref="C1390">_xlfn.IFS(medical_exam[[#This Row],[BMI]]&lt;18.5, "Underweight ", medical_exam[[#This Row],[BMI]]&lt;24.9, "Normal Weight", medical_exam[[#This Row],[BMI]]&lt;29.9, "Overweight ", TRUE, "Obesity")</f>
        <v xml:space="preserve">Overweight </v>
      </c>
      <c r="D1390">
        <v>11.06</v>
      </c>
      <c r="E1390" t="str" cm="1">
        <f t="array" ref="E1390">_xlfn.IFS(medical_exam[[#This Row],[HBA1C]]&lt;5.7, "Normal", medical_exam[[#This Row],[HBA1C]]&lt;6.4, "Prediabetes ", TRUE, "Diabetes")</f>
        <v>Diabetes</v>
      </c>
      <c r="F1390" s="6" t="s">
        <v>2381</v>
      </c>
      <c r="G1390" t="s">
        <v>2379</v>
      </c>
      <c r="H1390" t="s">
        <v>2379</v>
      </c>
      <c r="I1390">
        <v>0</v>
      </c>
      <c r="J1390" t="s">
        <v>2379</v>
      </c>
    </row>
    <row r="1391" spans="1:10" x14ac:dyDescent="0.3">
      <c r="A1391" t="s">
        <v>980</v>
      </c>
      <c r="B1391">
        <v>22.66</v>
      </c>
      <c r="C1391" t="str" cm="1">
        <f t="array" ref="C1391">_xlfn.IFS(medical_exam[[#This Row],[BMI]]&lt;18.5, "Underweight ", medical_exam[[#This Row],[BMI]]&lt;24.9, "Normal Weight", medical_exam[[#This Row],[BMI]]&lt;29.9, "Overweight ", TRUE, "Obesity")</f>
        <v>Normal Weight</v>
      </c>
      <c r="D1391">
        <v>10.68</v>
      </c>
      <c r="E1391" t="str" cm="1">
        <f t="array" ref="E1391">_xlfn.IFS(medical_exam[[#This Row],[HBA1C]]&lt;5.7, "Normal", medical_exam[[#This Row],[HBA1C]]&lt;6.4, "Prediabetes ", TRUE, "Diabetes")</f>
        <v>Diabetes</v>
      </c>
      <c r="F1391" s="6" t="s">
        <v>2379</v>
      </c>
      <c r="G1391" t="s">
        <v>2379</v>
      </c>
      <c r="H1391" t="s">
        <v>2379</v>
      </c>
      <c r="I1391">
        <v>0</v>
      </c>
      <c r="J1391" t="s">
        <v>2379</v>
      </c>
    </row>
    <row r="1392" spans="1:10" x14ac:dyDescent="0.3">
      <c r="A1392" t="s">
        <v>979</v>
      </c>
      <c r="B1392">
        <v>38.81</v>
      </c>
      <c r="C1392" t="str" cm="1">
        <f t="array" ref="C1392">_xlfn.IFS(medical_exam[[#This Row],[BMI]]&lt;18.5, "Underweight ", medical_exam[[#This Row],[BMI]]&lt;24.9, "Normal Weight", medical_exam[[#This Row],[BMI]]&lt;29.9, "Overweight ", TRUE, "Obesity")</f>
        <v>Obesity</v>
      </c>
      <c r="D1392">
        <v>6.14</v>
      </c>
      <c r="E1392" t="str" cm="1">
        <f t="array" ref="E1392">_xlfn.IFS(medical_exam[[#This Row],[HBA1C]]&lt;5.7, "Normal", medical_exam[[#This Row],[HBA1C]]&lt;6.4, "Prediabetes ", TRUE, "Diabetes")</f>
        <v xml:space="preserve">Prediabetes </v>
      </c>
      <c r="F1392" s="6" t="s">
        <v>2381</v>
      </c>
      <c r="G1392" t="s">
        <v>2379</v>
      </c>
      <c r="H1392" t="s">
        <v>2379</v>
      </c>
      <c r="I1392">
        <v>1</v>
      </c>
      <c r="J1392" t="s">
        <v>2379</v>
      </c>
    </row>
    <row r="1393" spans="1:10" x14ac:dyDescent="0.3">
      <c r="A1393" t="s">
        <v>978</v>
      </c>
      <c r="B1393">
        <v>38.51</v>
      </c>
      <c r="C1393" t="str" cm="1">
        <f t="array" ref="C1393">_xlfn.IFS(medical_exam[[#This Row],[BMI]]&lt;18.5, "Underweight ", medical_exam[[#This Row],[BMI]]&lt;24.9, "Normal Weight", medical_exam[[#This Row],[BMI]]&lt;29.9, "Overweight ", TRUE, "Obesity")</f>
        <v>Obesity</v>
      </c>
      <c r="D1393">
        <v>5.45</v>
      </c>
      <c r="E1393" t="str" cm="1">
        <f t="array" ref="E1393">_xlfn.IFS(medical_exam[[#This Row],[HBA1C]]&lt;5.7, "Normal", medical_exam[[#This Row],[HBA1C]]&lt;6.4, "Prediabetes ", TRUE, "Diabetes")</f>
        <v>Normal</v>
      </c>
      <c r="F1393" s="6" t="s">
        <v>2381</v>
      </c>
      <c r="G1393" t="s">
        <v>2379</v>
      </c>
      <c r="H1393" t="s">
        <v>2379</v>
      </c>
      <c r="I1393">
        <v>0</v>
      </c>
      <c r="J1393" t="s">
        <v>2379</v>
      </c>
    </row>
    <row r="1394" spans="1:10" x14ac:dyDescent="0.3">
      <c r="A1394" t="s">
        <v>977</v>
      </c>
      <c r="B1394">
        <v>22.98</v>
      </c>
      <c r="C1394" t="str" cm="1">
        <f t="array" ref="C1394">_xlfn.IFS(medical_exam[[#This Row],[BMI]]&lt;18.5, "Underweight ", medical_exam[[#This Row],[BMI]]&lt;24.9, "Normal Weight", medical_exam[[#This Row],[BMI]]&lt;29.9, "Overweight ", TRUE, "Obesity")</f>
        <v>Normal Weight</v>
      </c>
      <c r="D1394">
        <v>6.14</v>
      </c>
      <c r="E1394" t="str" cm="1">
        <f t="array" ref="E1394">_xlfn.IFS(medical_exam[[#This Row],[HBA1C]]&lt;5.7, "Normal", medical_exam[[#This Row],[HBA1C]]&lt;6.4, "Prediabetes ", TRUE, "Diabetes")</f>
        <v xml:space="preserve">Prediabetes </v>
      </c>
      <c r="F1394" s="6" t="s">
        <v>2381</v>
      </c>
      <c r="G1394" t="s">
        <v>2379</v>
      </c>
      <c r="H1394" t="s">
        <v>2379</v>
      </c>
      <c r="I1394">
        <v>0</v>
      </c>
      <c r="J1394" t="s">
        <v>2379</v>
      </c>
    </row>
    <row r="1395" spans="1:10" x14ac:dyDescent="0.3">
      <c r="A1395" t="s">
        <v>976</v>
      </c>
      <c r="B1395">
        <v>15.65</v>
      </c>
      <c r="C1395" t="str" cm="1">
        <f t="array" ref="C1395">_xlfn.IFS(medical_exam[[#This Row],[BMI]]&lt;18.5, "Underweight ", medical_exam[[#This Row],[BMI]]&lt;24.9, "Normal Weight", medical_exam[[#This Row],[BMI]]&lt;29.9, "Overweight ", TRUE, "Obesity")</f>
        <v xml:space="preserve">Underweight </v>
      </c>
      <c r="D1395">
        <v>7.85</v>
      </c>
      <c r="E1395" t="str" cm="1">
        <f t="array" ref="E1395">_xlfn.IFS(medical_exam[[#This Row],[HBA1C]]&lt;5.7, "Normal", medical_exam[[#This Row],[HBA1C]]&lt;6.4, "Prediabetes ", TRUE, "Diabetes")</f>
        <v>Diabetes</v>
      </c>
      <c r="F1395" s="6" t="s">
        <v>2379</v>
      </c>
      <c r="G1395" t="s">
        <v>2379</v>
      </c>
      <c r="H1395" t="s">
        <v>2379</v>
      </c>
      <c r="I1395">
        <v>0</v>
      </c>
      <c r="J1395" t="s">
        <v>2379</v>
      </c>
    </row>
    <row r="1396" spans="1:10" x14ac:dyDescent="0.3">
      <c r="A1396" t="s">
        <v>975</v>
      </c>
      <c r="B1396">
        <v>39.97</v>
      </c>
      <c r="C1396" t="str" cm="1">
        <f t="array" ref="C1396">_xlfn.IFS(medical_exam[[#This Row],[BMI]]&lt;18.5, "Underweight ", medical_exam[[#This Row],[BMI]]&lt;24.9, "Normal Weight", medical_exam[[#This Row],[BMI]]&lt;29.9, "Overweight ", TRUE, "Obesity")</f>
        <v>Obesity</v>
      </c>
      <c r="D1396">
        <v>4.09</v>
      </c>
      <c r="E1396" t="str" cm="1">
        <f t="array" ref="E1396">_xlfn.IFS(medical_exam[[#This Row],[HBA1C]]&lt;5.7, "Normal", medical_exam[[#This Row],[HBA1C]]&lt;6.4, "Prediabetes ", TRUE, "Diabetes")</f>
        <v>Normal</v>
      </c>
      <c r="F1396" s="6" t="s">
        <v>2379</v>
      </c>
      <c r="G1396" t="s">
        <v>2379</v>
      </c>
      <c r="H1396" t="s">
        <v>2379</v>
      </c>
      <c r="I1396">
        <v>1</v>
      </c>
      <c r="J1396" t="s">
        <v>2379</v>
      </c>
    </row>
    <row r="1397" spans="1:10" x14ac:dyDescent="0.3">
      <c r="A1397" t="s">
        <v>974</v>
      </c>
      <c r="B1397">
        <v>37.22</v>
      </c>
      <c r="C1397" t="str" cm="1">
        <f t="array" ref="C1397">_xlfn.IFS(medical_exam[[#This Row],[BMI]]&lt;18.5, "Underweight ", medical_exam[[#This Row],[BMI]]&lt;24.9, "Normal Weight", medical_exam[[#This Row],[BMI]]&lt;29.9, "Overweight ", TRUE, "Obesity")</f>
        <v>Obesity</v>
      </c>
      <c r="D1397">
        <v>4.62</v>
      </c>
      <c r="E1397" t="str" cm="1">
        <f t="array" ref="E1397">_xlfn.IFS(medical_exam[[#This Row],[HBA1C]]&lt;5.7, "Normal", medical_exam[[#This Row],[HBA1C]]&lt;6.4, "Prediabetes ", TRUE, "Diabetes")</f>
        <v>Normal</v>
      </c>
      <c r="F1397" s="6" t="s">
        <v>2379</v>
      </c>
      <c r="G1397" t="s">
        <v>2379</v>
      </c>
      <c r="H1397" t="s">
        <v>2381</v>
      </c>
      <c r="I1397">
        <v>1</v>
      </c>
      <c r="J1397" t="s">
        <v>2379</v>
      </c>
    </row>
    <row r="1398" spans="1:10" x14ac:dyDescent="0.3">
      <c r="A1398" t="s">
        <v>973</v>
      </c>
      <c r="B1398">
        <v>41.325000000000003</v>
      </c>
      <c r="C1398" t="str" cm="1">
        <f t="array" ref="C1398">_xlfn.IFS(medical_exam[[#This Row],[BMI]]&lt;18.5, "Underweight ", medical_exam[[#This Row],[BMI]]&lt;24.9, "Normal Weight", medical_exam[[#This Row],[BMI]]&lt;29.9, "Overweight ", TRUE, "Obesity")</f>
        <v>Obesity</v>
      </c>
      <c r="D1398">
        <v>5.77</v>
      </c>
      <c r="E1398" t="str" cm="1">
        <f t="array" ref="E1398">_xlfn.IFS(medical_exam[[#This Row],[HBA1C]]&lt;5.7, "Normal", medical_exam[[#This Row],[HBA1C]]&lt;6.4, "Prediabetes ", TRUE, "Diabetes")</f>
        <v xml:space="preserve">Prediabetes </v>
      </c>
      <c r="F1398" s="6" t="s">
        <v>2379</v>
      </c>
      <c r="G1398" t="s">
        <v>2379</v>
      </c>
      <c r="H1398" t="s">
        <v>2379</v>
      </c>
      <c r="I1398">
        <v>0</v>
      </c>
      <c r="J1398" t="s">
        <v>2379</v>
      </c>
    </row>
    <row r="1399" spans="1:10" x14ac:dyDescent="0.3">
      <c r="A1399" t="s">
        <v>972</v>
      </c>
      <c r="B1399">
        <v>40.31</v>
      </c>
      <c r="C1399" t="str" cm="1">
        <f t="array" ref="C1399">_xlfn.IFS(medical_exam[[#This Row],[BMI]]&lt;18.5, "Underweight ", medical_exam[[#This Row],[BMI]]&lt;24.9, "Normal Weight", medical_exam[[#This Row],[BMI]]&lt;29.9, "Overweight ", TRUE, "Obesity")</f>
        <v>Obesity</v>
      </c>
      <c r="D1399">
        <v>5.84</v>
      </c>
      <c r="E1399" t="str" cm="1">
        <f t="array" ref="E1399">_xlfn.IFS(medical_exam[[#This Row],[HBA1C]]&lt;5.7, "Normal", medical_exam[[#This Row],[HBA1C]]&lt;6.4, "Prediabetes ", TRUE, "Diabetes")</f>
        <v xml:space="preserve">Prediabetes </v>
      </c>
      <c r="F1399" s="6" t="s">
        <v>2379</v>
      </c>
      <c r="G1399" t="s">
        <v>2379</v>
      </c>
      <c r="H1399" t="s">
        <v>2379</v>
      </c>
      <c r="I1399">
        <v>0</v>
      </c>
      <c r="J1399" t="s">
        <v>2379</v>
      </c>
    </row>
    <row r="1400" spans="1:10" x14ac:dyDescent="0.3">
      <c r="A1400" t="s">
        <v>971</v>
      </c>
      <c r="B1400">
        <v>29.48</v>
      </c>
      <c r="C1400" t="str" cm="1">
        <f t="array" ref="C1400">_xlfn.IFS(medical_exam[[#This Row],[BMI]]&lt;18.5, "Underweight ", medical_exam[[#This Row],[BMI]]&lt;24.9, "Normal Weight", medical_exam[[#This Row],[BMI]]&lt;29.9, "Overweight ", TRUE, "Obesity")</f>
        <v xml:space="preserve">Overweight </v>
      </c>
      <c r="D1400">
        <v>4.91</v>
      </c>
      <c r="E1400" t="str" cm="1">
        <f t="array" ref="E1400">_xlfn.IFS(medical_exam[[#This Row],[HBA1C]]&lt;5.7, "Normal", medical_exam[[#This Row],[HBA1C]]&lt;6.4, "Prediabetes ", TRUE, "Diabetes")</f>
        <v>Normal</v>
      </c>
      <c r="F1400" s="6" t="s">
        <v>2379</v>
      </c>
      <c r="G1400" t="s">
        <v>2379</v>
      </c>
      <c r="H1400" t="s">
        <v>2379</v>
      </c>
      <c r="I1400">
        <v>0</v>
      </c>
      <c r="J1400" t="s">
        <v>2379</v>
      </c>
    </row>
    <row r="1401" spans="1:10" x14ac:dyDescent="0.3">
      <c r="A1401" t="s">
        <v>970</v>
      </c>
      <c r="B1401">
        <v>33.155000000000001</v>
      </c>
      <c r="C1401" t="str" cm="1">
        <f t="array" ref="C1401">_xlfn.IFS(medical_exam[[#This Row],[BMI]]&lt;18.5, "Underweight ", medical_exam[[#This Row],[BMI]]&lt;24.9, "Normal Weight", medical_exam[[#This Row],[BMI]]&lt;29.9, "Overweight ", TRUE, "Obesity")</f>
        <v>Obesity</v>
      </c>
      <c r="D1401">
        <v>5.07</v>
      </c>
      <c r="E1401" t="str" cm="1">
        <f t="array" ref="E1401">_xlfn.IFS(medical_exam[[#This Row],[HBA1C]]&lt;5.7, "Normal", medical_exam[[#This Row],[HBA1C]]&lt;6.4, "Prediabetes ", TRUE, "Diabetes")</f>
        <v>Normal</v>
      </c>
      <c r="F1401" s="6" t="s">
        <v>2379</v>
      </c>
      <c r="G1401" t="s">
        <v>2379</v>
      </c>
      <c r="H1401" t="s">
        <v>2379</v>
      </c>
      <c r="I1401">
        <v>0</v>
      </c>
      <c r="J1401" t="s">
        <v>2379</v>
      </c>
    </row>
    <row r="1402" spans="1:10" x14ac:dyDescent="0.3">
      <c r="A1402" t="s">
        <v>969</v>
      </c>
      <c r="B1402">
        <v>42.85</v>
      </c>
      <c r="C1402" t="str" cm="1">
        <f t="array" ref="C1402">_xlfn.IFS(medical_exam[[#This Row],[BMI]]&lt;18.5, "Underweight ", medical_exam[[#This Row],[BMI]]&lt;24.9, "Normal Weight", medical_exam[[#This Row],[BMI]]&lt;29.9, "Overweight ", TRUE, "Obesity")</f>
        <v>Obesity</v>
      </c>
      <c r="D1402">
        <v>5.81</v>
      </c>
      <c r="E1402" t="str" cm="1">
        <f t="array" ref="E1402">_xlfn.IFS(medical_exam[[#This Row],[HBA1C]]&lt;5.7, "Normal", medical_exam[[#This Row],[HBA1C]]&lt;6.4, "Prediabetes ", TRUE, "Diabetes")</f>
        <v xml:space="preserve">Prediabetes </v>
      </c>
      <c r="F1402" s="6" t="s">
        <v>2381</v>
      </c>
      <c r="G1402" t="s">
        <v>2379</v>
      </c>
      <c r="H1402" t="s">
        <v>2379</v>
      </c>
      <c r="I1402">
        <v>0</v>
      </c>
      <c r="J1402" t="s">
        <v>2379</v>
      </c>
    </row>
    <row r="1403" spans="1:10" x14ac:dyDescent="0.3">
      <c r="A1403" t="s">
        <v>968</v>
      </c>
      <c r="B1403">
        <v>32.340000000000003</v>
      </c>
      <c r="C1403" t="str" cm="1">
        <f t="array" ref="C1403">_xlfn.IFS(medical_exam[[#This Row],[BMI]]&lt;18.5, "Underweight ", medical_exam[[#This Row],[BMI]]&lt;24.9, "Normal Weight", medical_exam[[#This Row],[BMI]]&lt;29.9, "Overweight ", TRUE, "Obesity")</f>
        <v>Obesity</v>
      </c>
      <c r="D1403">
        <v>11.2</v>
      </c>
      <c r="E1403" t="str" cm="1">
        <f t="array" ref="E1403">_xlfn.IFS(medical_exam[[#This Row],[HBA1C]]&lt;5.7, "Normal", medical_exam[[#This Row],[HBA1C]]&lt;6.4, "Prediabetes ", TRUE, "Diabetes")</f>
        <v>Diabetes</v>
      </c>
      <c r="F1403" s="6" t="s">
        <v>2379</v>
      </c>
      <c r="G1403" t="s">
        <v>2379</v>
      </c>
      <c r="H1403" t="s">
        <v>2379</v>
      </c>
      <c r="I1403">
        <v>0</v>
      </c>
      <c r="J1403" t="s">
        <v>2379</v>
      </c>
    </row>
    <row r="1404" spans="1:10" x14ac:dyDescent="0.3">
      <c r="A1404" t="s">
        <v>967</v>
      </c>
      <c r="B1404">
        <v>27.5</v>
      </c>
      <c r="C1404" t="str" cm="1">
        <f t="array" ref="C1404">_xlfn.IFS(medical_exam[[#This Row],[BMI]]&lt;18.5, "Underweight ", medical_exam[[#This Row],[BMI]]&lt;24.9, "Normal Weight", medical_exam[[#This Row],[BMI]]&lt;29.9, "Overweight ", TRUE, "Obesity")</f>
        <v xml:space="preserve">Overweight </v>
      </c>
      <c r="D1404">
        <v>10.75</v>
      </c>
      <c r="E1404" t="str" cm="1">
        <f t="array" ref="E1404">_xlfn.IFS(medical_exam[[#This Row],[HBA1C]]&lt;5.7, "Normal", medical_exam[[#This Row],[HBA1C]]&lt;6.4, "Prediabetes ", TRUE, "Diabetes")</f>
        <v>Diabetes</v>
      </c>
      <c r="F1404" s="6" t="s">
        <v>2379</v>
      </c>
      <c r="G1404" t="s">
        <v>2379</v>
      </c>
      <c r="H1404" t="s">
        <v>2379</v>
      </c>
      <c r="I1404">
        <v>0</v>
      </c>
      <c r="J1404" t="s">
        <v>2379</v>
      </c>
    </row>
    <row r="1405" spans="1:10" x14ac:dyDescent="0.3">
      <c r="A1405" t="s">
        <v>966</v>
      </c>
      <c r="B1405">
        <v>25.8</v>
      </c>
      <c r="C1405" t="str" cm="1">
        <f t="array" ref="C1405">_xlfn.IFS(medical_exam[[#This Row],[BMI]]&lt;18.5, "Underweight ", medical_exam[[#This Row],[BMI]]&lt;24.9, "Normal Weight", medical_exam[[#This Row],[BMI]]&lt;29.9, "Overweight ", TRUE, "Obesity")</f>
        <v xml:space="preserve">Overweight </v>
      </c>
      <c r="D1405">
        <v>7.8</v>
      </c>
      <c r="E1405" t="str" cm="1">
        <f t="array" ref="E1405">_xlfn.IFS(medical_exam[[#This Row],[HBA1C]]&lt;5.7, "Normal", medical_exam[[#This Row],[HBA1C]]&lt;6.4, "Prediabetes ", TRUE, "Diabetes")</f>
        <v>Diabetes</v>
      </c>
      <c r="F1405" s="6" t="s">
        <v>2379</v>
      </c>
      <c r="G1405" t="s">
        <v>2379</v>
      </c>
      <c r="H1405" t="s">
        <v>2379</v>
      </c>
      <c r="I1405">
        <v>0</v>
      </c>
      <c r="J1405" t="s">
        <v>2379</v>
      </c>
    </row>
    <row r="1406" spans="1:10" x14ac:dyDescent="0.3">
      <c r="A1406" t="s">
        <v>965</v>
      </c>
      <c r="B1406">
        <v>25</v>
      </c>
      <c r="C1406" t="str" cm="1">
        <f t="array" ref="C1406">_xlfn.IFS(medical_exam[[#This Row],[BMI]]&lt;18.5, "Underweight ", medical_exam[[#This Row],[BMI]]&lt;24.9, "Normal Weight", medical_exam[[#This Row],[BMI]]&lt;29.9, "Overweight ", TRUE, "Obesity")</f>
        <v xml:space="preserve">Overweight </v>
      </c>
      <c r="D1406">
        <v>7.04</v>
      </c>
      <c r="E1406" t="str" cm="1">
        <f t="array" ref="E1406">_xlfn.IFS(medical_exam[[#This Row],[HBA1C]]&lt;5.7, "Normal", medical_exam[[#This Row],[HBA1C]]&lt;6.4, "Prediabetes ", TRUE, "Diabetes")</f>
        <v>Diabetes</v>
      </c>
      <c r="F1406" s="6" t="s">
        <v>2379</v>
      </c>
      <c r="G1406" t="s">
        <v>2379</v>
      </c>
      <c r="H1406" t="s">
        <v>2379</v>
      </c>
      <c r="I1406">
        <v>0</v>
      </c>
      <c r="J1406" t="s">
        <v>2379</v>
      </c>
    </row>
    <row r="1407" spans="1:10" x14ac:dyDescent="0.3">
      <c r="A1407" t="s">
        <v>964</v>
      </c>
      <c r="B1407">
        <v>41.2</v>
      </c>
      <c r="C1407" t="str" cm="1">
        <f t="array" ref="C1407">_xlfn.IFS(medical_exam[[#This Row],[BMI]]&lt;18.5, "Underweight ", medical_exam[[#This Row],[BMI]]&lt;24.9, "Normal Weight", medical_exam[[#This Row],[BMI]]&lt;29.9, "Overweight ", TRUE, "Obesity")</f>
        <v>Obesity</v>
      </c>
      <c r="D1407">
        <v>4.18</v>
      </c>
      <c r="E1407" t="str" cm="1">
        <f t="array" ref="E1407">_xlfn.IFS(medical_exam[[#This Row],[HBA1C]]&lt;5.7, "Normal", medical_exam[[#This Row],[HBA1C]]&lt;6.4, "Prediabetes ", TRUE, "Diabetes")</f>
        <v>Normal</v>
      </c>
      <c r="F1407" s="6" t="s">
        <v>2381</v>
      </c>
      <c r="G1407" t="s">
        <v>2379</v>
      </c>
      <c r="H1407" t="s">
        <v>2379</v>
      </c>
      <c r="I1407">
        <v>0</v>
      </c>
      <c r="J1407" t="s">
        <v>2379</v>
      </c>
    </row>
    <row r="1408" spans="1:10" x14ac:dyDescent="0.3">
      <c r="A1408" t="s">
        <v>963</v>
      </c>
      <c r="B1408">
        <v>17.78</v>
      </c>
      <c r="C1408" t="str" cm="1">
        <f t="array" ref="C1408">_xlfn.IFS(medical_exam[[#This Row],[BMI]]&lt;18.5, "Underweight ", medical_exam[[#This Row],[BMI]]&lt;24.9, "Normal Weight", medical_exam[[#This Row],[BMI]]&lt;29.9, "Overweight ", TRUE, "Obesity")</f>
        <v xml:space="preserve">Underweight </v>
      </c>
      <c r="D1408">
        <v>8.19</v>
      </c>
      <c r="E1408" t="str" cm="1">
        <f t="array" ref="E1408">_xlfn.IFS(medical_exam[[#This Row],[HBA1C]]&lt;5.7, "Normal", medical_exam[[#This Row],[HBA1C]]&lt;6.4, "Prediabetes ", TRUE, "Diabetes")</f>
        <v>Diabetes</v>
      </c>
      <c r="F1408" s="6" t="s">
        <v>2379</v>
      </c>
      <c r="G1408" t="s">
        <v>2379</v>
      </c>
      <c r="H1408" t="s">
        <v>2379</v>
      </c>
      <c r="I1408">
        <v>0</v>
      </c>
      <c r="J1408" t="s">
        <v>2379</v>
      </c>
    </row>
    <row r="1409" spans="1:10" x14ac:dyDescent="0.3">
      <c r="A1409" t="s">
        <v>962</v>
      </c>
      <c r="B1409">
        <v>40.119999999999997</v>
      </c>
      <c r="C1409" t="str" cm="1">
        <f t="array" ref="C1409">_xlfn.IFS(medical_exam[[#This Row],[BMI]]&lt;18.5, "Underweight ", medical_exam[[#This Row],[BMI]]&lt;24.9, "Normal Weight", medical_exam[[#This Row],[BMI]]&lt;29.9, "Overweight ", TRUE, "Obesity")</f>
        <v>Obesity</v>
      </c>
      <c r="D1409">
        <v>6.22</v>
      </c>
      <c r="E1409" t="str" cm="1">
        <f t="array" ref="E1409">_xlfn.IFS(medical_exam[[#This Row],[HBA1C]]&lt;5.7, "Normal", medical_exam[[#This Row],[HBA1C]]&lt;6.4, "Prediabetes ", TRUE, "Diabetes")</f>
        <v xml:space="preserve">Prediabetes </v>
      </c>
      <c r="F1409" s="6" t="s">
        <v>2381</v>
      </c>
      <c r="G1409" t="s">
        <v>2379</v>
      </c>
      <c r="H1409" t="s">
        <v>2381</v>
      </c>
      <c r="I1409">
        <v>1</v>
      </c>
      <c r="J1409" t="s">
        <v>2379</v>
      </c>
    </row>
    <row r="1410" spans="1:10" x14ac:dyDescent="0.3">
      <c r="A1410" t="s">
        <v>961</v>
      </c>
      <c r="B1410">
        <v>19.350000000000001</v>
      </c>
      <c r="C1410" t="str" cm="1">
        <f t="array" ref="C1410">_xlfn.IFS(medical_exam[[#This Row],[BMI]]&lt;18.5, "Underweight ", medical_exam[[#This Row],[BMI]]&lt;24.9, "Normal Weight", medical_exam[[#This Row],[BMI]]&lt;29.9, "Overweight ", TRUE, "Obesity")</f>
        <v>Normal Weight</v>
      </c>
      <c r="D1410">
        <v>8.2200000000000006</v>
      </c>
      <c r="E1410" t="str" cm="1">
        <f t="array" ref="E1410">_xlfn.IFS(medical_exam[[#This Row],[HBA1C]]&lt;5.7, "Normal", medical_exam[[#This Row],[HBA1C]]&lt;6.4, "Prediabetes ", TRUE, "Diabetes")</f>
        <v>Diabetes</v>
      </c>
      <c r="F1410" s="6" t="s">
        <v>2381</v>
      </c>
      <c r="G1410" t="s">
        <v>2379</v>
      </c>
      <c r="H1410" t="s">
        <v>2379</v>
      </c>
      <c r="I1410">
        <v>0</v>
      </c>
      <c r="J1410" t="s">
        <v>2379</v>
      </c>
    </row>
    <row r="1411" spans="1:10" x14ac:dyDescent="0.3">
      <c r="A1411" t="s">
        <v>960</v>
      </c>
      <c r="B1411">
        <v>36.69</v>
      </c>
      <c r="C1411" t="str" cm="1">
        <f t="array" ref="C1411">_xlfn.IFS(medical_exam[[#This Row],[BMI]]&lt;18.5, "Underweight ", medical_exam[[#This Row],[BMI]]&lt;24.9, "Normal Weight", medical_exam[[#This Row],[BMI]]&lt;29.9, "Overweight ", TRUE, "Obesity")</f>
        <v>Obesity</v>
      </c>
      <c r="D1411">
        <v>6.15</v>
      </c>
      <c r="E1411" t="str" cm="1">
        <f t="array" ref="E1411">_xlfn.IFS(medical_exam[[#This Row],[HBA1C]]&lt;5.7, "Normal", medical_exam[[#This Row],[HBA1C]]&lt;6.4, "Prediabetes ", TRUE, "Diabetes")</f>
        <v xml:space="preserve">Prediabetes </v>
      </c>
      <c r="F1411" s="6" t="s">
        <v>2379</v>
      </c>
      <c r="G1411" t="s">
        <v>2379</v>
      </c>
      <c r="H1411" t="s">
        <v>2379</v>
      </c>
      <c r="I1411">
        <v>0</v>
      </c>
      <c r="J1411" t="s">
        <v>2379</v>
      </c>
    </row>
    <row r="1412" spans="1:10" x14ac:dyDescent="0.3">
      <c r="A1412" t="s">
        <v>959</v>
      </c>
      <c r="B1412">
        <v>28.51</v>
      </c>
      <c r="C1412" t="str" cm="1">
        <f t="array" ref="C1412">_xlfn.IFS(medical_exam[[#This Row],[BMI]]&lt;18.5, "Underweight ", medical_exam[[#This Row],[BMI]]&lt;24.9, "Normal Weight", medical_exam[[#This Row],[BMI]]&lt;29.9, "Overweight ", TRUE, "Obesity")</f>
        <v xml:space="preserve">Overweight </v>
      </c>
      <c r="D1412">
        <v>5.65</v>
      </c>
      <c r="E1412" t="str" cm="1">
        <f t="array" ref="E1412">_xlfn.IFS(medical_exam[[#This Row],[HBA1C]]&lt;5.7, "Normal", medical_exam[[#This Row],[HBA1C]]&lt;6.4, "Prediabetes ", TRUE, "Diabetes")</f>
        <v>Normal</v>
      </c>
      <c r="F1412" s="6" t="s">
        <v>2381</v>
      </c>
      <c r="G1412" t="s">
        <v>2379</v>
      </c>
      <c r="H1412" t="s">
        <v>2379</v>
      </c>
      <c r="I1412">
        <v>1</v>
      </c>
      <c r="J1412" t="s">
        <v>2379</v>
      </c>
    </row>
    <row r="1413" spans="1:10" x14ac:dyDescent="0.3">
      <c r="A1413" t="s">
        <v>958</v>
      </c>
      <c r="B1413">
        <v>30.21</v>
      </c>
      <c r="C1413" t="str" cm="1">
        <f t="array" ref="C1413">_xlfn.IFS(medical_exam[[#This Row],[BMI]]&lt;18.5, "Underweight ", medical_exam[[#This Row],[BMI]]&lt;24.9, "Normal Weight", medical_exam[[#This Row],[BMI]]&lt;29.9, "Overweight ", TRUE, "Obesity")</f>
        <v>Obesity</v>
      </c>
      <c r="D1413">
        <v>5.5</v>
      </c>
      <c r="E1413" t="str" cm="1">
        <f t="array" ref="E1413">_xlfn.IFS(medical_exam[[#This Row],[HBA1C]]&lt;5.7, "Normal", medical_exam[[#This Row],[HBA1C]]&lt;6.4, "Prediabetes ", TRUE, "Diabetes")</f>
        <v>Normal</v>
      </c>
      <c r="F1413" s="6" t="s">
        <v>2379</v>
      </c>
      <c r="G1413" t="s">
        <v>2379</v>
      </c>
      <c r="H1413" t="s">
        <v>2379</v>
      </c>
      <c r="I1413">
        <v>1</v>
      </c>
      <c r="J1413" t="s">
        <v>2379</v>
      </c>
    </row>
    <row r="1414" spans="1:10" x14ac:dyDescent="0.3">
      <c r="A1414" t="s">
        <v>957</v>
      </c>
      <c r="B1414">
        <v>24.33</v>
      </c>
      <c r="C1414" t="str" cm="1">
        <f t="array" ref="C1414">_xlfn.IFS(medical_exam[[#This Row],[BMI]]&lt;18.5, "Underweight ", medical_exam[[#This Row],[BMI]]&lt;24.9, "Normal Weight", medical_exam[[#This Row],[BMI]]&lt;29.9, "Overweight ", TRUE, "Obesity")</f>
        <v>Normal Weight</v>
      </c>
      <c r="D1414">
        <v>8</v>
      </c>
      <c r="E1414" t="str" cm="1">
        <f t="array" ref="E1414">_xlfn.IFS(medical_exam[[#This Row],[HBA1C]]&lt;5.7, "Normal", medical_exam[[#This Row],[HBA1C]]&lt;6.4, "Prediabetes ", TRUE, "Diabetes")</f>
        <v>Diabetes</v>
      </c>
      <c r="F1414" s="6" t="s">
        <v>2379</v>
      </c>
      <c r="G1414" t="s">
        <v>2379</v>
      </c>
      <c r="H1414" t="s">
        <v>2379</v>
      </c>
      <c r="I1414">
        <v>0</v>
      </c>
      <c r="J1414" t="s">
        <v>2379</v>
      </c>
    </row>
    <row r="1415" spans="1:10" x14ac:dyDescent="0.3">
      <c r="A1415" t="s">
        <v>956</v>
      </c>
      <c r="B1415">
        <v>19.855</v>
      </c>
      <c r="C1415" t="str" cm="1">
        <f t="array" ref="C1415">_xlfn.IFS(medical_exam[[#This Row],[BMI]]&lt;18.5, "Underweight ", medical_exam[[#This Row],[BMI]]&lt;24.9, "Normal Weight", medical_exam[[#This Row],[BMI]]&lt;29.9, "Overweight ", TRUE, "Obesity")</f>
        <v>Normal Weight</v>
      </c>
      <c r="D1415">
        <v>5.71</v>
      </c>
      <c r="E1415" t="str" cm="1">
        <f t="array" ref="E1415">_xlfn.IFS(medical_exam[[#This Row],[HBA1C]]&lt;5.7, "Normal", medical_exam[[#This Row],[HBA1C]]&lt;6.4, "Prediabetes ", TRUE, "Diabetes")</f>
        <v xml:space="preserve">Prediabetes </v>
      </c>
      <c r="F1415" s="6" t="s">
        <v>2381</v>
      </c>
      <c r="G1415" t="s">
        <v>2379</v>
      </c>
      <c r="H1415" t="s">
        <v>2379</v>
      </c>
      <c r="I1415">
        <v>0</v>
      </c>
      <c r="J1415" t="s">
        <v>2379</v>
      </c>
    </row>
    <row r="1416" spans="1:10" x14ac:dyDescent="0.3">
      <c r="A1416" t="s">
        <v>955</v>
      </c>
      <c r="B1416">
        <v>25.364999999999998</v>
      </c>
      <c r="C1416" t="str" cm="1">
        <f t="array" ref="C1416">_xlfn.IFS(medical_exam[[#This Row],[BMI]]&lt;18.5, "Underweight ", medical_exam[[#This Row],[BMI]]&lt;24.9, "Normal Weight", medical_exam[[#This Row],[BMI]]&lt;29.9, "Overweight ", TRUE, "Obesity")</f>
        <v xml:space="preserve">Overweight </v>
      </c>
      <c r="D1416">
        <v>11.71</v>
      </c>
      <c r="E1416" t="str" cm="1">
        <f t="array" ref="E1416">_xlfn.IFS(medical_exam[[#This Row],[HBA1C]]&lt;5.7, "Normal", medical_exam[[#This Row],[HBA1C]]&lt;6.4, "Prediabetes ", TRUE, "Diabetes")</f>
        <v>Diabetes</v>
      </c>
      <c r="F1416" s="6" t="s">
        <v>2379</v>
      </c>
      <c r="G1416" t="s">
        <v>2379</v>
      </c>
      <c r="H1416" t="s">
        <v>2379</v>
      </c>
      <c r="I1416">
        <v>0</v>
      </c>
      <c r="J1416" t="s">
        <v>2379</v>
      </c>
    </row>
    <row r="1417" spans="1:10" x14ac:dyDescent="0.3">
      <c r="A1417" t="s">
        <v>954</v>
      </c>
      <c r="B1417">
        <v>29.6</v>
      </c>
      <c r="C1417" t="str" cm="1">
        <f t="array" ref="C1417">_xlfn.IFS(medical_exam[[#This Row],[BMI]]&lt;18.5, "Underweight ", medical_exam[[#This Row],[BMI]]&lt;24.9, "Normal Weight", medical_exam[[#This Row],[BMI]]&lt;29.9, "Overweight ", TRUE, "Obesity")</f>
        <v xml:space="preserve">Overweight </v>
      </c>
      <c r="D1417">
        <v>6.17</v>
      </c>
      <c r="E1417" t="str" cm="1">
        <f t="array" ref="E1417">_xlfn.IFS(medical_exam[[#This Row],[HBA1C]]&lt;5.7, "Normal", medical_exam[[#This Row],[HBA1C]]&lt;6.4, "Prediabetes ", TRUE, "Diabetes")</f>
        <v xml:space="preserve">Prediabetes </v>
      </c>
      <c r="F1417" s="6" t="s">
        <v>2381</v>
      </c>
      <c r="G1417" t="s">
        <v>2379</v>
      </c>
      <c r="H1417" t="s">
        <v>2381</v>
      </c>
      <c r="I1417">
        <v>1</v>
      </c>
      <c r="J1417" t="s">
        <v>2379</v>
      </c>
    </row>
    <row r="1418" spans="1:10" x14ac:dyDescent="0.3">
      <c r="A1418" t="s">
        <v>953</v>
      </c>
      <c r="B1418">
        <v>39.43</v>
      </c>
      <c r="C1418" t="str" cm="1">
        <f t="array" ref="C1418">_xlfn.IFS(medical_exam[[#This Row],[BMI]]&lt;18.5, "Underweight ", medical_exam[[#This Row],[BMI]]&lt;24.9, "Normal Weight", medical_exam[[#This Row],[BMI]]&lt;29.9, "Overweight ", TRUE, "Obesity")</f>
        <v>Obesity</v>
      </c>
      <c r="D1418">
        <v>6.1</v>
      </c>
      <c r="E1418" t="str" cm="1">
        <f t="array" ref="E1418">_xlfn.IFS(medical_exam[[#This Row],[HBA1C]]&lt;5.7, "Normal", medical_exam[[#This Row],[HBA1C]]&lt;6.4, "Prediabetes ", TRUE, "Diabetes")</f>
        <v xml:space="preserve">Prediabetes </v>
      </c>
      <c r="F1418" s="6" t="s">
        <v>2381</v>
      </c>
      <c r="G1418" t="s">
        <v>2379</v>
      </c>
      <c r="H1418" t="s">
        <v>2381</v>
      </c>
      <c r="I1418">
        <v>1</v>
      </c>
      <c r="J1418" t="s">
        <v>2379</v>
      </c>
    </row>
    <row r="1419" spans="1:10" x14ac:dyDescent="0.3">
      <c r="A1419" t="s">
        <v>952</v>
      </c>
      <c r="B1419">
        <v>27.34</v>
      </c>
      <c r="C1419" t="str" cm="1">
        <f t="array" ref="C1419">_xlfn.IFS(medical_exam[[#This Row],[BMI]]&lt;18.5, "Underweight ", medical_exam[[#This Row],[BMI]]&lt;24.9, "Normal Weight", medical_exam[[#This Row],[BMI]]&lt;29.9, "Overweight ", TRUE, "Obesity")</f>
        <v xml:space="preserve">Overweight </v>
      </c>
      <c r="D1419">
        <v>5.19</v>
      </c>
      <c r="E1419" t="str" cm="1">
        <f t="array" ref="E1419">_xlfn.IFS(medical_exam[[#This Row],[HBA1C]]&lt;5.7, "Normal", medical_exam[[#This Row],[HBA1C]]&lt;6.4, "Prediabetes ", TRUE, "Diabetes")</f>
        <v>Normal</v>
      </c>
      <c r="F1419" s="6" t="s">
        <v>2381</v>
      </c>
      <c r="G1419" t="s">
        <v>2379</v>
      </c>
      <c r="H1419" t="s">
        <v>2379</v>
      </c>
      <c r="I1419">
        <v>1</v>
      </c>
      <c r="J1419" t="s">
        <v>2379</v>
      </c>
    </row>
    <row r="1420" spans="1:10" x14ac:dyDescent="0.3">
      <c r="A1420" t="s">
        <v>951</v>
      </c>
      <c r="B1420">
        <v>39.01</v>
      </c>
      <c r="C1420" t="str" cm="1">
        <f t="array" ref="C1420">_xlfn.IFS(medical_exam[[#This Row],[BMI]]&lt;18.5, "Underweight ", medical_exam[[#This Row],[BMI]]&lt;24.9, "Normal Weight", medical_exam[[#This Row],[BMI]]&lt;29.9, "Overweight ", TRUE, "Obesity")</f>
        <v>Obesity</v>
      </c>
      <c r="D1420">
        <v>5.37</v>
      </c>
      <c r="E1420" t="str" cm="1">
        <f t="array" ref="E1420">_xlfn.IFS(medical_exam[[#This Row],[HBA1C]]&lt;5.7, "Normal", medical_exam[[#This Row],[HBA1C]]&lt;6.4, "Prediabetes ", TRUE, "Diabetes")</f>
        <v>Normal</v>
      </c>
      <c r="F1420" s="6" t="s">
        <v>2381</v>
      </c>
      <c r="G1420" t="s">
        <v>2379</v>
      </c>
      <c r="H1420" t="s">
        <v>2379</v>
      </c>
      <c r="I1420">
        <v>0</v>
      </c>
      <c r="J1420" t="s">
        <v>2379</v>
      </c>
    </row>
    <row r="1421" spans="1:10" x14ac:dyDescent="0.3">
      <c r="A1421" t="s">
        <v>950</v>
      </c>
      <c r="B1421">
        <v>18.989999999999998</v>
      </c>
      <c r="C1421" t="str" cm="1">
        <f t="array" ref="C1421">_xlfn.IFS(medical_exam[[#This Row],[BMI]]&lt;18.5, "Underweight ", medical_exam[[#This Row],[BMI]]&lt;24.9, "Normal Weight", medical_exam[[#This Row],[BMI]]&lt;29.9, "Overweight ", TRUE, "Obesity")</f>
        <v>Normal Weight</v>
      </c>
      <c r="D1421">
        <v>10.82</v>
      </c>
      <c r="E1421" t="str" cm="1">
        <f t="array" ref="E1421">_xlfn.IFS(medical_exam[[#This Row],[HBA1C]]&lt;5.7, "Normal", medical_exam[[#This Row],[HBA1C]]&lt;6.4, "Prediabetes ", TRUE, "Diabetes")</f>
        <v>Diabetes</v>
      </c>
      <c r="F1421" s="6" t="s">
        <v>2381</v>
      </c>
      <c r="G1421" t="s">
        <v>2379</v>
      </c>
      <c r="H1421" t="s">
        <v>2379</v>
      </c>
      <c r="I1421">
        <v>0</v>
      </c>
      <c r="J1421" t="s">
        <v>2379</v>
      </c>
    </row>
    <row r="1422" spans="1:10" x14ac:dyDescent="0.3">
      <c r="A1422" t="s">
        <v>949</v>
      </c>
      <c r="B1422">
        <v>42.3</v>
      </c>
      <c r="C1422" t="str" cm="1">
        <f t="array" ref="C1422">_xlfn.IFS(medical_exam[[#This Row],[BMI]]&lt;18.5, "Underweight ", medical_exam[[#This Row],[BMI]]&lt;24.9, "Normal Weight", medical_exam[[#This Row],[BMI]]&lt;29.9, "Overweight ", TRUE, "Obesity")</f>
        <v>Obesity</v>
      </c>
      <c r="D1422">
        <v>6.06</v>
      </c>
      <c r="E1422" t="str" cm="1">
        <f t="array" ref="E1422">_xlfn.IFS(medical_exam[[#This Row],[HBA1C]]&lt;5.7, "Normal", medical_exam[[#This Row],[HBA1C]]&lt;6.4, "Prediabetes ", TRUE, "Diabetes")</f>
        <v xml:space="preserve">Prediabetes </v>
      </c>
      <c r="F1422" s="6" t="s">
        <v>2381</v>
      </c>
      <c r="G1422" t="s">
        <v>2379</v>
      </c>
      <c r="H1422" t="s">
        <v>2379</v>
      </c>
      <c r="I1422">
        <v>0</v>
      </c>
      <c r="J1422" t="s">
        <v>2379</v>
      </c>
    </row>
    <row r="1423" spans="1:10" x14ac:dyDescent="0.3">
      <c r="A1423" t="s">
        <v>948</v>
      </c>
      <c r="B1423">
        <v>39.805</v>
      </c>
      <c r="C1423" t="str" cm="1">
        <f t="array" ref="C1423">_xlfn.IFS(medical_exam[[#This Row],[BMI]]&lt;18.5, "Underweight ", medical_exam[[#This Row],[BMI]]&lt;24.9, "Normal Weight", medical_exam[[#This Row],[BMI]]&lt;29.9, "Overweight ", TRUE, "Obesity")</f>
        <v>Obesity</v>
      </c>
      <c r="D1423">
        <v>5.91</v>
      </c>
      <c r="E1423" t="str" cm="1">
        <f t="array" ref="E1423">_xlfn.IFS(medical_exam[[#This Row],[HBA1C]]&lt;5.7, "Normal", medical_exam[[#This Row],[HBA1C]]&lt;6.4, "Prediabetes ", TRUE, "Diabetes")</f>
        <v xml:space="preserve">Prediabetes </v>
      </c>
      <c r="F1423" s="6" t="s">
        <v>2379</v>
      </c>
      <c r="G1423" t="s">
        <v>2379</v>
      </c>
      <c r="H1423" t="s">
        <v>2379</v>
      </c>
      <c r="I1423">
        <v>0</v>
      </c>
      <c r="J1423" t="s">
        <v>2379</v>
      </c>
    </row>
    <row r="1424" spans="1:10" x14ac:dyDescent="0.3">
      <c r="A1424" t="s">
        <v>947</v>
      </c>
      <c r="B1424">
        <v>33.700000000000003</v>
      </c>
      <c r="C1424" t="str" cm="1">
        <f t="array" ref="C1424">_xlfn.IFS(medical_exam[[#This Row],[BMI]]&lt;18.5, "Underweight ", medical_exam[[#This Row],[BMI]]&lt;24.9, "Normal Weight", medical_exam[[#This Row],[BMI]]&lt;29.9, "Overweight ", TRUE, "Obesity")</f>
        <v>Obesity</v>
      </c>
      <c r="D1424">
        <v>5.87</v>
      </c>
      <c r="E1424" t="str" cm="1">
        <f t="array" ref="E1424">_xlfn.IFS(medical_exam[[#This Row],[HBA1C]]&lt;5.7, "Normal", medical_exam[[#This Row],[HBA1C]]&lt;6.4, "Prediabetes ", TRUE, "Diabetes")</f>
        <v xml:space="preserve">Prediabetes </v>
      </c>
      <c r="F1424" s="6" t="s">
        <v>2379</v>
      </c>
      <c r="G1424" t="s">
        <v>2379</v>
      </c>
      <c r="H1424" t="s">
        <v>2379</v>
      </c>
      <c r="I1424">
        <v>0</v>
      </c>
      <c r="J1424" t="s">
        <v>2379</v>
      </c>
    </row>
    <row r="1425" spans="1:10" x14ac:dyDescent="0.3">
      <c r="A1425" t="s">
        <v>946</v>
      </c>
      <c r="B1425">
        <v>36.195</v>
      </c>
      <c r="C1425" t="str" cm="1">
        <f t="array" ref="C1425">_xlfn.IFS(medical_exam[[#This Row],[BMI]]&lt;18.5, "Underweight ", medical_exam[[#This Row],[BMI]]&lt;24.9, "Normal Weight", medical_exam[[#This Row],[BMI]]&lt;29.9, "Overweight ", TRUE, "Obesity")</f>
        <v>Obesity</v>
      </c>
      <c r="D1425">
        <v>6.22</v>
      </c>
      <c r="E1425" t="str" cm="1">
        <f t="array" ref="E1425">_xlfn.IFS(medical_exam[[#This Row],[HBA1C]]&lt;5.7, "Normal", medical_exam[[#This Row],[HBA1C]]&lt;6.4, "Prediabetes ", TRUE, "Diabetes")</f>
        <v xml:space="preserve">Prediabetes </v>
      </c>
      <c r="F1425" s="6" t="s">
        <v>2379</v>
      </c>
      <c r="G1425" t="s">
        <v>2379</v>
      </c>
      <c r="H1425" t="s">
        <v>2379</v>
      </c>
      <c r="I1425">
        <v>0</v>
      </c>
      <c r="J1425" t="s">
        <v>2379</v>
      </c>
    </row>
    <row r="1426" spans="1:10" x14ac:dyDescent="0.3">
      <c r="A1426" t="s">
        <v>945</v>
      </c>
      <c r="B1426">
        <v>32.6</v>
      </c>
      <c r="C1426" t="str" cm="1">
        <f t="array" ref="C1426">_xlfn.IFS(medical_exam[[#This Row],[BMI]]&lt;18.5, "Underweight ", medical_exam[[#This Row],[BMI]]&lt;24.9, "Normal Weight", medical_exam[[#This Row],[BMI]]&lt;29.9, "Overweight ", TRUE, "Obesity")</f>
        <v>Obesity</v>
      </c>
      <c r="D1426">
        <v>5.73</v>
      </c>
      <c r="E1426" t="str" cm="1">
        <f t="array" ref="E1426">_xlfn.IFS(medical_exam[[#This Row],[HBA1C]]&lt;5.7, "Normal", medical_exam[[#This Row],[HBA1C]]&lt;6.4, "Prediabetes ", TRUE, "Diabetes")</f>
        <v xml:space="preserve">Prediabetes </v>
      </c>
      <c r="F1426" s="6" t="s">
        <v>2379</v>
      </c>
      <c r="G1426" t="s">
        <v>2379</v>
      </c>
      <c r="H1426" t="s">
        <v>2381</v>
      </c>
      <c r="I1426">
        <v>1</v>
      </c>
      <c r="J1426" t="s">
        <v>2379</v>
      </c>
    </row>
    <row r="1427" spans="1:10" x14ac:dyDescent="0.3">
      <c r="A1427" t="s">
        <v>944</v>
      </c>
      <c r="B1427">
        <v>30.2</v>
      </c>
      <c r="C1427" t="str" cm="1">
        <f t="array" ref="C1427">_xlfn.IFS(medical_exam[[#This Row],[BMI]]&lt;18.5, "Underweight ", medical_exam[[#This Row],[BMI]]&lt;24.9, "Normal Weight", medical_exam[[#This Row],[BMI]]&lt;29.9, "Overweight ", TRUE, "Obesity")</f>
        <v>Obesity</v>
      </c>
      <c r="D1427">
        <v>5.7</v>
      </c>
      <c r="E1427" t="str" cm="1">
        <f t="array" ref="E1427">_xlfn.IFS(medical_exam[[#This Row],[HBA1C]]&lt;5.7, "Normal", medical_exam[[#This Row],[HBA1C]]&lt;6.4, "Prediabetes ", TRUE, "Diabetes")</f>
        <v xml:space="preserve">Prediabetes </v>
      </c>
      <c r="F1427" s="6" t="s">
        <v>2379</v>
      </c>
      <c r="G1427" t="s">
        <v>2379</v>
      </c>
      <c r="H1427" t="s">
        <v>2379</v>
      </c>
      <c r="I1427">
        <v>0</v>
      </c>
      <c r="J1427" t="s">
        <v>2379</v>
      </c>
    </row>
    <row r="1428" spans="1:10" x14ac:dyDescent="0.3">
      <c r="A1428" t="s">
        <v>943</v>
      </c>
      <c r="B1428">
        <v>27.645</v>
      </c>
      <c r="C1428" t="str" cm="1">
        <f t="array" ref="C1428">_xlfn.IFS(medical_exam[[#This Row],[BMI]]&lt;18.5, "Underweight ", medical_exam[[#This Row],[BMI]]&lt;24.9, "Normal Weight", medical_exam[[#This Row],[BMI]]&lt;29.9, "Overweight ", TRUE, "Obesity")</f>
        <v xml:space="preserve">Overweight </v>
      </c>
      <c r="D1428">
        <v>9.91</v>
      </c>
      <c r="E1428" t="str" cm="1">
        <f t="array" ref="E1428">_xlfn.IFS(medical_exam[[#This Row],[HBA1C]]&lt;5.7, "Normal", medical_exam[[#This Row],[HBA1C]]&lt;6.4, "Prediabetes ", TRUE, "Diabetes")</f>
        <v>Diabetes</v>
      </c>
      <c r="F1428" s="6" t="s">
        <v>2379</v>
      </c>
      <c r="G1428" t="s">
        <v>2379</v>
      </c>
      <c r="H1428" t="s">
        <v>2379</v>
      </c>
      <c r="I1428">
        <v>0</v>
      </c>
      <c r="J1428" t="s">
        <v>2379</v>
      </c>
    </row>
    <row r="1429" spans="1:10" x14ac:dyDescent="0.3">
      <c r="A1429" t="s">
        <v>942</v>
      </c>
      <c r="B1429">
        <v>26.41</v>
      </c>
      <c r="C1429" t="str" cm="1">
        <f t="array" ref="C1429">_xlfn.IFS(medical_exam[[#This Row],[BMI]]&lt;18.5, "Underweight ", medical_exam[[#This Row],[BMI]]&lt;24.9, "Normal Weight", medical_exam[[#This Row],[BMI]]&lt;29.9, "Overweight ", TRUE, "Obesity")</f>
        <v xml:space="preserve">Overweight </v>
      </c>
      <c r="D1429">
        <v>11.4</v>
      </c>
      <c r="E1429" t="str" cm="1">
        <f t="array" ref="E1429">_xlfn.IFS(medical_exam[[#This Row],[HBA1C]]&lt;5.7, "Normal", medical_exam[[#This Row],[HBA1C]]&lt;6.4, "Prediabetes ", TRUE, "Diabetes")</f>
        <v>Diabetes</v>
      </c>
      <c r="F1429" s="6" t="s">
        <v>2379</v>
      </c>
      <c r="G1429" t="s">
        <v>2379</v>
      </c>
      <c r="H1429" t="s">
        <v>2379</v>
      </c>
      <c r="I1429">
        <v>0</v>
      </c>
      <c r="J1429" t="s">
        <v>2379</v>
      </c>
    </row>
    <row r="1430" spans="1:10" x14ac:dyDescent="0.3">
      <c r="A1430" t="s">
        <v>941</v>
      </c>
      <c r="B1430">
        <v>34.1</v>
      </c>
      <c r="C1430" t="str" cm="1">
        <f t="array" ref="C1430">_xlfn.IFS(medical_exam[[#This Row],[BMI]]&lt;18.5, "Underweight ", medical_exam[[#This Row],[BMI]]&lt;24.9, "Normal Weight", medical_exam[[#This Row],[BMI]]&lt;29.9, "Overweight ", TRUE, "Obesity")</f>
        <v>Obesity</v>
      </c>
      <c r="D1430">
        <v>6.29</v>
      </c>
      <c r="E1430" t="str" cm="1">
        <f t="array" ref="E1430">_xlfn.IFS(medical_exam[[#This Row],[HBA1C]]&lt;5.7, "Normal", medical_exam[[#This Row],[HBA1C]]&lt;6.4, "Prediabetes ", TRUE, "Diabetes")</f>
        <v xml:space="preserve">Prediabetes </v>
      </c>
      <c r="F1430" s="6" t="s">
        <v>2381</v>
      </c>
      <c r="G1430" t="s">
        <v>2379</v>
      </c>
      <c r="H1430" t="s">
        <v>2381</v>
      </c>
      <c r="I1430">
        <v>1</v>
      </c>
      <c r="J1430" t="s">
        <v>2379</v>
      </c>
    </row>
    <row r="1431" spans="1:10" x14ac:dyDescent="0.3">
      <c r="A1431" t="s">
        <v>940</v>
      </c>
      <c r="B1431">
        <v>17.3</v>
      </c>
      <c r="C1431" t="str" cm="1">
        <f t="array" ref="C1431">_xlfn.IFS(medical_exam[[#This Row],[BMI]]&lt;18.5, "Underweight ", medical_exam[[#This Row],[BMI]]&lt;24.9, "Normal Weight", medical_exam[[#This Row],[BMI]]&lt;29.9, "Overweight ", TRUE, "Obesity")</f>
        <v xml:space="preserve">Underweight </v>
      </c>
      <c r="D1431">
        <v>9.2799999999999994</v>
      </c>
      <c r="E1431" t="str" cm="1">
        <f t="array" ref="E1431">_xlfn.IFS(medical_exam[[#This Row],[HBA1C]]&lt;5.7, "Normal", medical_exam[[#This Row],[HBA1C]]&lt;6.4, "Prediabetes ", TRUE, "Diabetes")</f>
        <v>Diabetes</v>
      </c>
      <c r="F1431" s="6" t="s">
        <v>2379</v>
      </c>
      <c r="G1431" t="s">
        <v>2379</v>
      </c>
      <c r="H1431" t="s">
        <v>2379</v>
      </c>
      <c r="I1431">
        <v>0</v>
      </c>
      <c r="J1431" t="s">
        <v>2379</v>
      </c>
    </row>
    <row r="1432" spans="1:10" x14ac:dyDescent="0.3">
      <c r="A1432" t="s">
        <v>939</v>
      </c>
      <c r="B1432">
        <v>35.020000000000003</v>
      </c>
      <c r="C1432" t="str" cm="1">
        <f t="array" ref="C1432">_xlfn.IFS(medical_exam[[#This Row],[BMI]]&lt;18.5, "Underweight ", medical_exam[[#This Row],[BMI]]&lt;24.9, "Normal Weight", medical_exam[[#This Row],[BMI]]&lt;29.9, "Overweight ", TRUE, "Obesity")</f>
        <v>Obesity</v>
      </c>
      <c r="D1432">
        <v>4.78</v>
      </c>
      <c r="E1432" t="str" cm="1">
        <f t="array" ref="E1432">_xlfn.IFS(medical_exam[[#This Row],[HBA1C]]&lt;5.7, "Normal", medical_exam[[#This Row],[HBA1C]]&lt;6.4, "Prediabetes ", TRUE, "Diabetes")</f>
        <v>Normal</v>
      </c>
      <c r="F1432" s="6" t="s">
        <v>2379</v>
      </c>
      <c r="G1432" t="s">
        <v>2379</v>
      </c>
      <c r="H1432" t="s">
        <v>2381</v>
      </c>
      <c r="I1432">
        <v>1</v>
      </c>
      <c r="J1432" t="s">
        <v>2379</v>
      </c>
    </row>
    <row r="1433" spans="1:10" x14ac:dyDescent="0.3">
      <c r="A1433" t="s">
        <v>938</v>
      </c>
      <c r="B1433">
        <v>37.1</v>
      </c>
      <c r="C1433" t="str" cm="1">
        <f t="array" ref="C1433">_xlfn.IFS(medical_exam[[#This Row],[BMI]]&lt;18.5, "Underweight ", medical_exam[[#This Row],[BMI]]&lt;24.9, "Normal Weight", medical_exam[[#This Row],[BMI]]&lt;29.9, "Overweight ", TRUE, "Obesity")</f>
        <v>Obesity</v>
      </c>
      <c r="D1433">
        <v>8.8699999999999992</v>
      </c>
      <c r="E1433" t="str" cm="1">
        <f t="array" ref="E1433">_xlfn.IFS(medical_exam[[#This Row],[HBA1C]]&lt;5.7, "Normal", medical_exam[[#This Row],[HBA1C]]&lt;6.4, "Prediabetes ", TRUE, "Diabetes")</f>
        <v>Diabetes</v>
      </c>
      <c r="F1433" s="6" t="s">
        <v>2381</v>
      </c>
      <c r="G1433" t="s">
        <v>2379</v>
      </c>
      <c r="H1433" t="s">
        <v>2379</v>
      </c>
      <c r="I1433">
        <v>0</v>
      </c>
      <c r="J1433" t="s">
        <v>2379</v>
      </c>
    </row>
    <row r="1434" spans="1:10" x14ac:dyDescent="0.3">
      <c r="A1434" t="s">
        <v>937</v>
      </c>
      <c r="B1434">
        <v>16.79</v>
      </c>
      <c r="C1434" t="str" cm="1">
        <f t="array" ref="C1434">_xlfn.IFS(medical_exam[[#This Row],[BMI]]&lt;18.5, "Underweight ", medical_exam[[#This Row],[BMI]]&lt;24.9, "Normal Weight", medical_exam[[#This Row],[BMI]]&lt;29.9, "Overweight ", TRUE, "Obesity")</f>
        <v xml:space="preserve">Underweight </v>
      </c>
      <c r="D1434">
        <v>11.4</v>
      </c>
      <c r="E1434" t="str" cm="1">
        <f t="array" ref="E1434">_xlfn.IFS(medical_exam[[#This Row],[HBA1C]]&lt;5.7, "Normal", medical_exam[[#This Row],[HBA1C]]&lt;6.4, "Prediabetes ", TRUE, "Diabetes")</f>
        <v>Diabetes</v>
      </c>
      <c r="F1434" s="6" t="s">
        <v>2379</v>
      </c>
      <c r="G1434" t="s">
        <v>2379</v>
      </c>
      <c r="H1434" t="s">
        <v>2379</v>
      </c>
      <c r="I1434">
        <v>0</v>
      </c>
      <c r="J1434" t="s">
        <v>2379</v>
      </c>
    </row>
    <row r="1435" spans="1:10" x14ac:dyDescent="0.3">
      <c r="A1435" t="s">
        <v>936</v>
      </c>
      <c r="B1435">
        <v>31.635000000000002</v>
      </c>
      <c r="C1435" t="str" cm="1">
        <f t="array" ref="C1435">_xlfn.IFS(medical_exam[[#This Row],[BMI]]&lt;18.5, "Underweight ", medical_exam[[#This Row],[BMI]]&lt;24.9, "Normal Weight", medical_exam[[#This Row],[BMI]]&lt;29.9, "Overweight ", TRUE, "Obesity")</f>
        <v>Obesity</v>
      </c>
      <c r="D1435">
        <v>9.1300000000000008</v>
      </c>
      <c r="E1435" t="str" cm="1">
        <f t="array" ref="E1435">_xlfn.IFS(medical_exam[[#This Row],[HBA1C]]&lt;5.7, "Normal", medical_exam[[#This Row],[HBA1C]]&lt;6.4, "Prediabetes ", TRUE, "Diabetes")</f>
        <v>Diabetes</v>
      </c>
      <c r="F1435" s="6" t="s">
        <v>2381</v>
      </c>
      <c r="G1435" t="s">
        <v>2379</v>
      </c>
      <c r="H1435" t="s">
        <v>2379</v>
      </c>
      <c r="I1435">
        <v>0</v>
      </c>
      <c r="J1435" t="s">
        <v>2379</v>
      </c>
    </row>
    <row r="1436" spans="1:10" x14ac:dyDescent="0.3">
      <c r="A1436" t="s">
        <v>935</v>
      </c>
      <c r="B1436">
        <v>24.19</v>
      </c>
      <c r="C1436" t="str" cm="1">
        <f t="array" ref="C1436">_xlfn.IFS(medical_exam[[#This Row],[BMI]]&lt;18.5, "Underweight ", medical_exam[[#This Row],[BMI]]&lt;24.9, "Normal Weight", medical_exam[[#This Row],[BMI]]&lt;29.9, "Overweight ", TRUE, "Obesity")</f>
        <v>Normal Weight</v>
      </c>
      <c r="D1436">
        <v>6.22</v>
      </c>
      <c r="E1436" t="str" cm="1">
        <f t="array" ref="E1436">_xlfn.IFS(medical_exam[[#This Row],[HBA1C]]&lt;5.7, "Normal", medical_exam[[#This Row],[HBA1C]]&lt;6.4, "Prediabetes ", TRUE, "Diabetes")</f>
        <v xml:space="preserve">Prediabetes </v>
      </c>
      <c r="F1436" s="6" t="s">
        <v>2381</v>
      </c>
      <c r="G1436" t="s">
        <v>2379</v>
      </c>
      <c r="H1436" t="s">
        <v>2381</v>
      </c>
      <c r="I1436">
        <v>1</v>
      </c>
      <c r="J1436" t="s">
        <v>2379</v>
      </c>
    </row>
    <row r="1437" spans="1:10" x14ac:dyDescent="0.3">
      <c r="A1437" t="s">
        <v>934</v>
      </c>
      <c r="B1437">
        <v>35.29</v>
      </c>
      <c r="C1437" t="str" cm="1">
        <f t="array" ref="C1437">_xlfn.IFS(medical_exam[[#This Row],[BMI]]&lt;18.5, "Underweight ", medical_exam[[#This Row],[BMI]]&lt;24.9, "Normal Weight", medical_exam[[#This Row],[BMI]]&lt;29.9, "Overweight ", TRUE, "Obesity")</f>
        <v>Obesity</v>
      </c>
      <c r="D1437">
        <v>5.9</v>
      </c>
      <c r="E1437" t="str" cm="1">
        <f t="array" ref="E1437">_xlfn.IFS(medical_exam[[#This Row],[HBA1C]]&lt;5.7, "Normal", medical_exam[[#This Row],[HBA1C]]&lt;6.4, "Prediabetes ", TRUE, "Diabetes")</f>
        <v xml:space="preserve">Prediabetes </v>
      </c>
      <c r="F1437" s="6" t="s">
        <v>2379</v>
      </c>
      <c r="G1437" t="s">
        <v>2379</v>
      </c>
      <c r="H1437" t="s">
        <v>2381</v>
      </c>
      <c r="I1437">
        <v>1</v>
      </c>
      <c r="J1437" t="s">
        <v>2379</v>
      </c>
    </row>
    <row r="1438" spans="1:10" x14ac:dyDescent="0.3">
      <c r="A1438" t="s">
        <v>933</v>
      </c>
      <c r="B1438">
        <v>35.299999999999997</v>
      </c>
      <c r="C1438" t="str" cm="1">
        <f t="array" ref="C1438">_xlfn.IFS(medical_exam[[#This Row],[BMI]]&lt;18.5, "Underweight ", medical_exam[[#This Row],[BMI]]&lt;24.9, "Normal Weight", medical_exam[[#This Row],[BMI]]&lt;29.9, "Overweight ", TRUE, "Obesity")</f>
        <v>Obesity</v>
      </c>
      <c r="D1438">
        <v>4.45</v>
      </c>
      <c r="E1438" t="str" cm="1">
        <f t="array" ref="E1438">_xlfn.IFS(medical_exam[[#This Row],[HBA1C]]&lt;5.7, "Normal", medical_exam[[#This Row],[HBA1C]]&lt;6.4, "Prediabetes ", TRUE, "Diabetes")</f>
        <v>Normal</v>
      </c>
      <c r="F1438" s="6" t="s">
        <v>2379</v>
      </c>
      <c r="G1438" t="s">
        <v>2379</v>
      </c>
      <c r="H1438" t="s">
        <v>2379</v>
      </c>
      <c r="I1438">
        <v>0</v>
      </c>
      <c r="J1438" t="s">
        <v>2379</v>
      </c>
    </row>
    <row r="1439" spans="1:10" x14ac:dyDescent="0.3">
      <c r="A1439" t="s">
        <v>932</v>
      </c>
      <c r="B1439">
        <v>35.64</v>
      </c>
      <c r="C1439" t="str" cm="1">
        <f t="array" ref="C1439">_xlfn.IFS(medical_exam[[#This Row],[BMI]]&lt;18.5, "Underweight ", medical_exam[[#This Row],[BMI]]&lt;24.9, "Normal Weight", medical_exam[[#This Row],[BMI]]&lt;29.9, "Overweight ", TRUE, "Obesity")</f>
        <v>Obesity</v>
      </c>
      <c r="D1439">
        <v>6.17</v>
      </c>
      <c r="E1439" t="str" cm="1">
        <f t="array" ref="E1439">_xlfn.IFS(medical_exam[[#This Row],[HBA1C]]&lt;5.7, "Normal", medical_exam[[#This Row],[HBA1C]]&lt;6.4, "Prediabetes ", TRUE, "Diabetes")</f>
        <v xml:space="preserve">Prediabetes </v>
      </c>
      <c r="F1439" s="6" t="s">
        <v>2379</v>
      </c>
      <c r="G1439" t="s">
        <v>2379</v>
      </c>
      <c r="H1439" t="s">
        <v>2381</v>
      </c>
      <c r="I1439">
        <v>1</v>
      </c>
      <c r="J1439" t="s">
        <v>2379</v>
      </c>
    </row>
    <row r="1440" spans="1:10" x14ac:dyDescent="0.3">
      <c r="A1440" t="s">
        <v>931</v>
      </c>
      <c r="B1440">
        <v>33.1</v>
      </c>
      <c r="C1440" t="str" cm="1">
        <f t="array" ref="C1440">_xlfn.IFS(medical_exam[[#This Row],[BMI]]&lt;18.5, "Underweight ", medical_exam[[#This Row],[BMI]]&lt;24.9, "Normal Weight", medical_exam[[#This Row],[BMI]]&lt;29.9, "Overweight ", TRUE, "Obesity")</f>
        <v>Obesity</v>
      </c>
      <c r="D1440">
        <v>4.93</v>
      </c>
      <c r="E1440" t="str" cm="1">
        <f t="array" ref="E1440">_xlfn.IFS(medical_exam[[#This Row],[HBA1C]]&lt;5.7, "Normal", medical_exam[[#This Row],[HBA1C]]&lt;6.4, "Prediabetes ", TRUE, "Diabetes")</f>
        <v>Normal</v>
      </c>
      <c r="F1440" s="6" t="s">
        <v>2379</v>
      </c>
      <c r="G1440" t="s">
        <v>2379</v>
      </c>
      <c r="H1440" t="s">
        <v>2379</v>
      </c>
      <c r="I1440">
        <v>0</v>
      </c>
      <c r="J1440" t="s">
        <v>2379</v>
      </c>
    </row>
    <row r="1441" spans="1:10" x14ac:dyDescent="0.3">
      <c r="A1441" t="s">
        <v>930</v>
      </c>
      <c r="B1441">
        <v>26.41</v>
      </c>
      <c r="C1441" t="str" cm="1">
        <f t="array" ref="C1441">_xlfn.IFS(medical_exam[[#This Row],[BMI]]&lt;18.5, "Underweight ", medical_exam[[#This Row],[BMI]]&lt;24.9, "Normal Weight", medical_exam[[#This Row],[BMI]]&lt;29.9, "Overweight ", TRUE, "Obesity")</f>
        <v xml:space="preserve">Overweight </v>
      </c>
      <c r="D1441">
        <v>7.32</v>
      </c>
      <c r="E1441" t="str" cm="1">
        <f t="array" ref="E1441">_xlfn.IFS(medical_exam[[#This Row],[HBA1C]]&lt;5.7, "Normal", medical_exam[[#This Row],[HBA1C]]&lt;6.4, "Prediabetes ", TRUE, "Diabetes")</f>
        <v>Diabetes</v>
      </c>
      <c r="F1441" s="6" t="s">
        <v>2381</v>
      </c>
      <c r="G1441" t="s">
        <v>2379</v>
      </c>
      <c r="H1441" t="s">
        <v>2379</v>
      </c>
      <c r="I1441">
        <v>1</v>
      </c>
      <c r="J1441" t="s">
        <v>2379</v>
      </c>
    </row>
    <row r="1442" spans="1:10" x14ac:dyDescent="0.3">
      <c r="A1442" t="s">
        <v>929</v>
      </c>
      <c r="B1442">
        <v>29.9</v>
      </c>
      <c r="C1442" t="str" cm="1">
        <f t="array" ref="C1442">_xlfn.IFS(medical_exam[[#This Row],[BMI]]&lt;18.5, "Underweight ", medical_exam[[#This Row],[BMI]]&lt;24.9, "Normal Weight", medical_exam[[#This Row],[BMI]]&lt;29.9, "Overweight ", TRUE, "Obesity")</f>
        <v>Obesity</v>
      </c>
      <c r="D1442">
        <v>5.27</v>
      </c>
      <c r="E1442" t="str" cm="1">
        <f t="array" ref="E1442">_xlfn.IFS(medical_exam[[#This Row],[HBA1C]]&lt;5.7, "Normal", medical_exam[[#This Row],[HBA1C]]&lt;6.4, "Prediabetes ", TRUE, "Diabetes")</f>
        <v>Normal</v>
      </c>
      <c r="F1442" s="6" t="s">
        <v>2379</v>
      </c>
      <c r="G1442" t="s">
        <v>2379</v>
      </c>
      <c r="H1442" t="s">
        <v>2381</v>
      </c>
      <c r="I1442">
        <v>1</v>
      </c>
      <c r="J1442" t="s">
        <v>2379</v>
      </c>
    </row>
    <row r="1443" spans="1:10" x14ac:dyDescent="0.3">
      <c r="A1443" t="s">
        <v>928</v>
      </c>
      <c r="B1443">
        <v>25.24</v>
      </c>
      <c r="C1443" t="str" cm="1">
        <f t="array" ref="C1443">_xlfn.IFS(medical_exam[[#This Row],[BMI]]&lt;18.5, "Underweight ", medical_exam[[#This Row],[BMI]]&lt;24.9, "Normal Weight", medical_exam[[#This Row],[BMI]]&lt;29.9, "Overweight ", TRUE, "Obesity")</f>
        <v xml:space="preserve">Overweight </v>
      </c>
      <c r="D1443">
        <v>5.82</v>
      </c>
      <c r="E1443" t="str" cm="1">
        <f t="array" ref="E1443">_xlfn.IFS(medical_exam[[#This Row],[HBA1C]]&lt;5.7, "Normal", medical_exam[[#This Row],[HBA1C]]&lt;6.4, "Prediabetes ", TRUE, "Diabetes")</f>
        <v xml:space="preserve">Prediabetes </v>
      </c>
      <c r="F1443" s="6" t="s">
        <v>2379</v>
      </c>
      <c r="G1443" t="s">
        <v>2379</v>
      </c>
      <c r="H1443" t="s">
        <v>2379</v>
      </c>
      <c r="I1443">
        <v>1</v>
      </c>
      <c r="J1443" t="s">
        <v>2379</v>
      </c>
    </row>
    <row r="1444" spans="1:10" x14ac:dyDescent="0.3">
      <c r="A1444" t="s">
        <v>927</v>
      </c>
      <c r="B1444">
        <v>25.08</v>
      </c>
      <c r="C1444" t="str" cm="1">
        <f t="array" ref="C1444">_xlfn.IFS(medical_exam[[#This Row],[BMI]]&lt;18.5, "Underweight ", medical_exam[[#This Row],[BMI]]&lt;24.9, "Normal Weight", medical_exam[[#This Row],[BMI]]&lt;29.9, "Overweight ", TRUE, "Obesity")</f>
        <v xml:space="preserve">Overweight </v>
      </c>
      <c r="D1444">
        <v>5.8</v>
      </c>
      <c r="E1444" t="str" cm="1">
        <f t="array" ref="E1444">_xlfn.IFS(medical_exam[[#This Row],[HBA1C]]&lt;5.7, "Normal", medical_exam[[#This Row],[HBA1C]]&lt;6.4, "Prediabetes ", TRUE, "Diabetes")</f>
        <v xml:space="preserve">Prediabetes </v>
      </c>
      <c r="F1444" s="6" t="s">
        <v>2379</v>
      </c>
      <c r="G1444" t="s">
        <v>2379</v>
      </c>
      <c r="H1444" t="s">
        <v>2381</v>
      </c>
      <c r="I1444">
        <v>1</v>
      </c>
      <c r="J1444" t="s">
        <v>2379</v>
      </c>
    </row>
    <row r="1445" spans="1:10" x14ac:dyDescent="0.3">
      <c r="A1445" t="s">
        <v>926</v>
      </c>
      <c r="B1445">
        <v>29.164999999999999</v>
      </c>
      <c r="C1445" t="str" cm="1">
        <f t="array" ref="C1445">_xlfn.IFS(medical_exam[[#This Row],[BMI]]&lt;18.5, "Underweight ", medical_exam[[#This Row],[BMI]]&lt;24.9, "Normal Weight", medical_exam[[#This Row],[BMI]]&lt;29.9, "Overweight ", TRUE, "Obesity")</f>
        <v xml:space="preserve">Overweight </v>
      </c>
      <c r="D1445">
        <v>4.87</v>
      </c>
      <c r="E1445" t="str" cm="1">
        <f t="array" ref="E1445">_xlfn.IFS(medical_exam[[#This Row],[HBA1C]]&lt;5.7, "Normal", medical_exam[[#This Row],[HBA1C]]&lt;6.4, "Prediabetes ", TRUE, "Diabetes")</f>
        <v>Normal</v>
      </c>
      <c r="F1445" s="6" t="s">
        <v>2379</v>
      </c>
      <c r="G1445" t="s">
        <v>2380</v>
      </c>
      <c r="H1445" t="s">
        <v>2379</v>
      </c>
      <c r="I1445">
        <v>1</v>
      </c>
      <c r="J1445" t="s">
        <v>2379</v>
      </c>
    </row>
    <row r="1446" spans="1:10" x14ac:dyDescent="0.3">
      <c r="A1446" t="s">
        <v>925</v>
      </c>
      <c r="B1446">
        <v>15.05</v>
      </c>
      <c r="C1446" t="str" cm="1">
        <f t="array" ref="C1446">_xlfn.IFS(medical_exam[[#This Row],[BMI]]&lt;18.5, "Underweight ", medical_exam[[#This Row],[BMI]]&lt;24.9, "Normal Weight", medical_exam[[#This Row],[BMI]]&lt;29.9, "Overweight ", TRUE, "Obesity")</f>
        <v xml:space="preserve">Underweight </v>
      </c>
      <c r="D1446">
        <v>8.1199999999999992</v>
      </c>
      <c r="E1446" t="str" cm="1">
        <f t="array" ref="E1446">_xlfn.IFS(medical_exam[[#This Row],[HBA1C]]&lt;5.7, "Normal", medical_exam[[#This Row],[HBA1C]]&lt;6.4, "Prediabetes ", TRUE, "Diabetes")</f>
        <v>Diabetes</v>
      </c>
      <c r="F1446" s="6" t="s">
        <v>2379</v>
      </c>
      <c r="G1446" t="s">
        <v>2379</v>
      </c>
      <c r="H1446" t="s">
        <v>2379</v>
      </c>
      <c r="I1446">
        <v>0</v>
      </c>
      <c r="J1446" t="s">
        <v>2379</v>
      </c>
    </row>
    <row r="1447" spans="1:10" x14ac:dyDescent="0.3">
      <c r="A1447" t="s">
        <v>924</v>
      </c>
      <c r="B1447">
        <v>19.95</v>
      </c>
      <c r="C1447" t="str" cm="1">
        <f t="array" ref="C1447">_xlfn.IFS(medical_exam[[#This Row],[BMI]]&lt;18.5, "Underweight ", medical_exam[[#This Row],[BMI]]&lt;24.9, "Normal Weight", medical_exam[[#This Row],[BMI]]&lt;29.9, "Overweight ", TRUE, "Obesity")</f>
        <v>Normal Weight</v>
      </c>
      <c r="D1447">
        <v>4.3600000000000003</v>
      </c>
      <c r="E1447" t="str" cm="1">
        <f t="array" ref="E1447">_xlfn.IFS(medical_exam[[#This Row],[HBA1C]]&lt;5.7, "Normal", medical_exam[[#This Row],[HBA1C]]&lt;6.4, "Prediabetes ", TRUE, "Diabetes")</f>
        <v>Normal</v>
      </c>
      <c r="F1447" s="6" t="s">
        <v>2379</v>
      </c>
      <c r="G1447" t="s">
        <v>2379</v>
      </c>
      <c r="H1447" t="s">
        <v>2379</v>
      </c>
      <c r="I1447">
        <v>2</v>
      </c>
      <c r="J1447" t="s">
        <v>2379</v>
      </c>
    </row>
    <row r="1448" spans="1:10" x14ac:dyDescent="0.3">
      <c r="A1448" t="s">
        <v>923</v>
      </c>
      <c r="B1448">
        <v>16.66</v>
      </c>
      <c r="C1448" t="str" cm="1">
        <f t="array" ref="C1448">_xlfn.IFS(medical_exam[[#This Row],[BMI]]&lt;18.5, "Underweight ", medical_exam[[#This Row],[BMI]]&lt;24.9, "Normal Weight", medical_exam[[#This Row],[BMI]]&lt;29.9, "Overweight ", TRUE, "Obesity")</f>
        <v xml:space="preserve">Underweight </v>
      </c>
      <c r="D1448">
        <v>9.16</v>
      </c>
      <c r="E1448" t="str" cm="1">
        <f t="array" ref="E1448">_xlfn.IFS(medical_exam[[#This Row],[HBA1C]]&lt;5.7, "Normal", medical_exam[[#This Row],[HBA1C]]&lt;6.4, "Prediabetes ", TRUE, "Diabetes")</f>
        <v>Diabetes</v>
      </c>
      <c r="F1448" s="6" t="s">
        <v>2379</v>
      </c>
      <c r="G1448" t="s">
        <v>2379</v>
      </c>
      <c r="H1448" t="s">
        <v>2379</v>
      </c>
      <c r="I1448">
        <v>0</v>
      </c>
      <c r="J1448" t="s">
        <v>2379</v>
      </c>
    </row>
    <row r="1449" spans="1:10" x14ac:dyDescent="0.3">
      <c r="A1449" t="s">
        <v>922</v>
      </c>
      <c r="B1449">
        <v>16.62</v>
      </c>
      <c r="C1449" t="str" cm="1">
        <f t="array" ref="C1449">_xlfn.IFS(medical_exam[[#This Row],[BMI]]&lt;18.5, "Underweight ", medical_exam[[#This Row],[BMI]]&lt;24.9, "Normal Weight", medical_exam[[#This Row],[BMI]]&lt;29.9, "Overweight ", TRUE, "Obesity")</f>
        <v xml:space="preserve">Underweight </v>
      </c>
      <c r="D1449">
        <v>9.14</v>
      </c>
      <c r="E1449" t="str" cm="1">
        <f t="array" ref="E1449">_xlfn.IFS(medical_exam[[#This Row],[HBA1C]]&lt;5.7, "Normal", medical_exam[[#This Row],[HBA1C]]&lt;6.4, "Prediabetes ", TRUE, "Diabetes")</f>
        <v>Diabetes</v>
      </c>
      <c r="F1449" s="6" t="s">
        <v>2379</v>
      </c>
      <c r="G1449" t="s">
        <v>2379</v>
      </c>
      <c r="H1449" t="s">
        <v>2379</v>
      </c>
      <c r="I1449">
        <v>0</v>
      </c>
      <c r="J1449" t="s">
        <v>2379</v>
      </c>
    </row>
    <row r="1450" spans="1:10" x14ac:dyDescent="0.3">
      <c r="A1450" t="s">
        <v>921</v>
      </c>
      <c r="B1450">
        <v>15.36</v>
      </c>
      <c r="C1450" t="str" cm="1">
        <f t="array" ref="C1450">_xlfn.IFS(medical_exam[[#This Row],[BMI]]&lt;18.5, "Underweight ", medical_exam[[#This Row],[BMI]]&lt;24.9, "Normal Weight", medical_exam[[#This Row],[BMI]]&lt;29.9, "Overweight ", TRUE, "Obesity")</f>
        <v xml:space="preserve">Underweight </v>
      </c>
      <c r="D1450">
        <v>5.49</v>
      </c>
      <c r="E1450" t="str" cm="1">
        <f t="array" ref="E1450">_xlfn.IFS(medical_exam[[#This Row],[HBA1C]]&lt;5.7, "Normal", medical_exam[[#This Row],[HBA1C]]&lt;6.4, "Prediabetes ", TRUE, "Diabetes")</f>
        <v>Normal</v>
      </c>
      <c r="F1450" s="6" t="s">
        <v>2381</v>
      </c>
      <c r="G1450" t="s">
        <v>2379</v>
      </c>
      <c r="H1450" t="s">
        <v>2379</v>
      </c>
      <c r="I1450">
        <v>2</v>
      </c>
      <c r="J1450" t="s">
        <v>2379</v>
      </c>
    </row>
    <row r="1451" spans="1:10" x14ac:dyDescent="0.3">
      <c r="A1451" t="s">
        <v>920</v>
      </c>
      <c r="B1451">
        <v>27.74</v>
      </c>
      <c r="C1451" t="str" cm="1">
        <f t="array" ref="C1451">_xlfn.IFS(medical_exam[[#This Row],[BMI]]&lt;18.5, "Underweight ", medical_exam[[#This Row],[BMI]]&lt;24.9, "Normal Weight", medical_exam[[#This Row],[BMI]]&lt;29.9, "Overweight ", TRUE, "Obesity")</f>
        <v xml:space="preserve">Overweight </v>
      </c>
      <c r="D1451">
        <v>5.96</v>
      </c>
      <c r="E1451" t="str" cm="1">
        <f t="array" ref="E1451">_xlfn.IFS(medical_exam[[#This Row],[HBA1C]]&lt;5.7, "Normal", medical_exam[[#This Row],[HBA1C]]&lt;6.4, "Prediabetes ", TRUE, "Diabetes")</f>
        <v xml:space="preserve">Prediabetes </v>
      </c>
      <c r="F1451" s="6" t="s">
        <v>2381</v>
      </c>
      <c r="G1451" t="s">
        <v>2379</v>
      </c>
      <c r="H1451" t="s">
        <v>2379</v>
      </c>
      <c r="I1451">
        <v>0</v>
      </c>
      <c r="J1451" t="s">
        <v>2379</v>
      </c>
    </row>
    <row r="1452" spans="1:10" x14ac:dyDescent="0.3">
      <c r="A1452" t="s">
        <v>919</v>
      </c>
      <c r="B1452">
        <v>22.44</v>
      </c>
      <c r="C1452" t="str" cm="1">
        <f t="array" ref="C1452">_xlfn.IFS(medical_exam[[#This Row],[BMI]]&lt;18.5, "Underweight ", medical_exam[[#This Row],[BMI]]&lt;24.9, "Normal Weight", medical_exam[[#This Row],[BMI]]&lt;29.9, "Overweight ", TRUE, "Obesity")</f>
        <v>Normal Weight</v>
      </c>
      <c r="D1452">
        <v>4.62</v>
      </c>
      <c r="E1452" t="str" cm="1">
        <f t="array" ref="E1452">_xlfn.IFS(medical_exam[[#This Row],[HBA1C]]&lt;5.7, "Normal", medical_exam[[#This Row],[HBA1C]]&lt;6.4, "Prediabetes ", TRUE, "Diabetes")</f>
        <v>Normal</v>
      </c>
      <c r="F1452" s="6" t="s">
        <v>2381</v>
      </c>
      <c r="G1452" t="s">
        <v>2379</v>
      </c>
      <c r="H1452" t="s">
        <v>2379</v>
      </c>
      <c r="I1452">
        <v>0</v>
      </c>
      <c r="J1452" t="s">
        <v>2379</v>
      </c>
    </row>
    <row r="1453" spans="1:10" x14ac:dyDescent="0.3">
      <c r="A1453" t="s">
        <v>918</v>
      </c>
      <c r="B1453">
        <v>37.049999999999997</v>
      </c>
      <c r="C1453" t="str" cm="1">
        <f t="array" ref="C1453">_xlfn.IFS(medical_exam[[#This Row],[BMI]]&lt;18.5, "Underweight ", medical_exam[[#This Row],[BMI]]&lt;24.9, "Normal Weight", medical_exam[[#This Row],[BMI]]&lt;29.9, "Overweight ", TRUE, "Obesity")</f>
        <v>Obesity</v>
      </c>
      <c r="D1453">
        <v>9.9600000000000009</v>
      </c>
      <c r="E1453" t="str" cm="1">
        <f t="array" ref="E1453">_xlfn.IFS(medical_exam[[#This Row],[HBA1C]]&lt;5.7, "Normal", medical_exam[[#This Row],[HBA1C]]&lt;6.4, "Prediabetes ", TRUE, "Diabetes")</f>
        <v>Diabetes</v>
      </c>
      <c r="F1453" s="6" t="s">
        <v>2381</v>
      </c>
      <c r="G1453" t="s">
        <v>2379</v>
      </c>
      <c r="H1453" t="s">
        <v>2379</v>
      </c>
      <c r="I1453">
        <v>0</v>
      </c>
      <c r="J1453" t="s">
        <v>2379</v>
      </c>
    </row>
    <row r="1454" spans="1:10" x14ac:dyDescent="0.3">
      <c r="A1454" t="s">
        <v>917</v>
      </c>
      <c r="B1454">
        <v>22.95</v>
      </c>
      <c r="C1454" t="str" cm="1">
        <f t="array" ref="C1454">_xlfn.IFS(medical_exam[[#This Row],[BMI]]&lt;18.5, "Underweight ", medical_exam[[#This Row],[BMI]]&lt;24.9, "Normal Weight", medical_exam[[#This Row],[BMI]]&lt;29.9, "Overweight ", TRUE, "Obesity")</f>
        <v>Normal Weight</v>
      </c>
      <c r="D1454">
        <v>10.53</v>
      </c>
      <c r="E1454" t="str" cm="1">
        <f t="array" ref="E1454">_xlfn.IFS(medical_exam[[#This Row],[HBA1C]]&lt;5.7, "Normal", medical_exam[[#This Row],[HBA1C]]&lt;6.4, "Prediabetes ", TRUE, "Diabetes")</f>
        <v>Diabetes</v>
      </c>
      <c r="F1454" s="6" t="s">
        <v>2379</v>
      </c>
      <c r="G1454" t="s">
        <v>2379</v>
      </c>
      <c r="H1454" t="s">
        <v>2379</v>
      </c>
      <c r="I1454">
        <v>2</v>
      </c>
      <c r="J1454" t="s">
        <v>2379</v>
      </c>
    </row>
    <row r="1455" spans="1:10" x14ac:dyDescent="0.3">
      <c r="A1455" t="s">
        <v>916</v>
      </c>
      <c r="B1455">
        <v>34.200000000000003</v>
      </c>
      <c r="C1455" t="str" cm="1">
        <f t="array" ref="C1455">_xlfn.IFS(medical_exam[[#This Row],[BMI]]&lt;18.5, "Underweight ", medical_exam[[#This Row],[BMI]]&lt;24.9, "Normal Weight", medical_exam[[#This Row],[BMI]]&lt;29.9, "Overweight ", TRUE, "Obesity")</f>
        <v>Obesity</v>
      </c>
      <c r="D1455">
        <v>6.69</v>
      </c>
      <c r="E1455" t="str" cm="1">
        <f t="array" ref="E1455">_xlfn.IFS(medical_exam[[#This Row],[HBA1C]]&lt;5.7, "Normal", medical_exam[[#This Row],[HBA1C]]&lt;6.4, "Prediabetes ", TRUE, "Diabetes")</f>
        <v>Diabetes</v>
      </c>
      <c r="F1455" s="6" t="s">
        <v>2381</v>
      </c>
      <c r="G1455" t="s">
        <v>2379</v>
      </c>
      <c r="H1455" t="s">
        <v>2379</v>
      </c>
      <c r="I1455">
        <v>0</v>
      </c>
      <c r="J1455" t="s">
        <v>2379</v>
      </c>
    </row>
    <row r="1456" spans="1:10" x14ac:dyDescent="0.3">
      <c r="A1456" t="s">
        <v>915</v>
      </c>
      <c r="B1456">
        <v>30.59</v>
      </c>
      <c r="C1456" t="str" cm="1">
        <f t="array" ref="C1456">_xlfn.IFS(medical_exam[[#This Row],[BMI]]&lt;18.5, "Underweight ", medical_exam[[#This Row],[BMI]]&lt;24.9, "Normal Weight", medical_exam[[#This Row],[BMI]]&lt;29.9, "Overweight ", TRUE, "Obesity")</f>
        <v>Obesity</v>
      </c>
      <c r="D1456">
        <v>9.5500000000000007</v>
      </c>
      <c r="E1456" t="str" cm="1">
        <f t="array" ref="E1456">_xlfn.IFS(medical_exam[[#This Row],[HBA1C]]&lt;5.7, "Normal", medical_exam[[#This Row],[HBA1C]]&lt;6.4, "Prediabetes ", TRUE, "Diabetes")</f>
        <v>Diabetes</v>
      </c>
      <c r="F1456" s="6" t="s">
        <v>2381</v>
      </c>
      <c r="G1456" t="s">
        <v>2379</v>
      </c>
      <c r="H1456" t="s">
        <v>2379</v>
      </c>
      <c r="I1456">
        <v>0</v>
      </c>
      <c r="J1456" t="s">
        <v>2379</v>
      </c>
    </row>
    <row r="1457" spans="1:10" x14ac:dyDescent="0.3">
      <c r="A1457" t="s">
        <v>914</v>
      </c>
      <c r="B1457">
        <v>25.51</v>
      </c>
      <c r="C1457" t="str" cm="1">
        <f t="array" ref="C1457">_xlfn.IFS(medical_exam[[#This Row],[BMI]]&lt;18.5, "Underweight ", medical_exam[[#This Row],[BMI]]&lt;24.9, "Normal Weight", medical_exam[[#This Row],[BMI]]&lt;29.9, "Overweight ", TRUE, "Obesity")</f>
        <v xml:space="preserve">Overweight </v>
      </c>
      <c r="D1457">
        <v>6.05</v>
      </c>
      <c r="E1457" t="str" cm="1">
        <f t="array" ref="E1457">_xlfn.IFS(medical_exam[[#This Row],[HBA1C]]&lt;5.7, "Normal", medical_exam[[#This Row],[HBA1C]]&lt;6.4, "Prediabetes ", TRUE, "Diabetes")</f>
        <v xml:space="preserve">Prediabetes </v>
      </c>
      <c r="F1457" s="6" t="s">
        <v>2379</v>
      </c>
      <c r="G1457" t="s">
        <v>2379</v>
      </c>
      <c r="H1457" t="s">
        <v>2379</v>
      </c>
      <c r="I1457">
        <v>0</v>
      </c>
      <c r="J1457" t="s">
        <v>2379</v>
      </c>
    </row>
    <row r="1458" spans="1:10" x14ac:dyDescent="0.3">
      <c r="A1458" t="s">
        <v>913</v>
      </c>
      <c r="B1458">
        <v>29.04</v>
      </c>
      <c r="C1458" t="str" cm="1">
        <f t="array" ref="C1458">_xlfn.IFS(medical_exam[[#This Row],[BMI]]&lt;18.5, "Underweight ", medical_exam[[#This Row],[BMI]]&lt;24.9, "Normal Weight", medical_exam[[#This Row],[BMI]]&lt;29.9, "Overweight ", TRUE, "Obesity")</f>
        <v xml:space="preserve">Overweight </v>
      </c>
      <c r="D1458">
        <v>10.56</v>
      </c>
      <c r="E1458" t="str" cm="1">
        <f t="array" ref="E1458">_xlfn.IFS(medical_exam[[#This Row],[HBA1C]]&lt;5.7, "Normal", medical_exam[[#This Row],[HBA1C]]&lt;6.4, "Prediabetes ", TRUE, "Diabetes")</f>
        <v>Diabetes</v>
      </c>
      <c r="F1458" s="6" t="s">
        <v>2381</v>
      </c>
      <c r="G1458" t="s">
        <v>2379</v>
      </c>
      <c r="H1458" t="s">
        <v>2379</v>
      </c>
      <c r="I1458">
        <v>1</v>
      </c>
      <c r="J1458" t="s">
        <v>2379</v>
      </c>
    </row>
    <row r="1459" spans="1:10" x14ac:dyDescent="0.3">
      <c r="A1459" t="s">
        <v>912</v>
      </c>
      <c r="B1459">
        <v>22.135000000000002</v>
      </c>
      <c r="C1459" t="str" cm="1">
        <f t="array" ref="C1459">_xlfn.IFS(medical_exam[[#This Row],[BMI]]&lt;18.5, "Underweight ", medical_exam[[#This Row],[BMI]]&lt;24.9, "Normal Weight", medical_exam[[#This Row],[BMI]]&lt;29.9, "Overweight ", TRUE, "Obesity")</f>
        <v>Normal Weight</v>
      </c>
      <c r="D1459">
        <v>10.81</v>
      </c>
      <c r="E1459" t="str" cm="1">
        <f t="array" ref="E1459">_xlfn.IFS(medical_exam[[#This Row],[HBA1C]]&lt;5.7, "Normal", medical_exam[[#This Row],[HBA1C]]&lt;6.4, "Prediabetes ", TRUE, "Diabetes")</f>
        <v>Diabetes</v>
      </c>
      <c r="F1459" s="6" t="s">
        <v>2381</v>
      </c>
      <c r="G1459" t="s">
        <v>2379</v>
      </c>
      <c r="H1459" t="s">
        <v>2379</v>
      </c>
      <c r="I1459">
        <v>1</v>
      </c>
      <c r="J1459" t="s">
        <v>2379</v>
      </c>
    </row>
    <row r="1460" spans="1:10" x14ac:dyDescent="0.3">
      <c r="A1460" t="s">
        <v>911</v>
      </c>
      <c r="B1460">
        <v>21.375</v>
      </c>
      <c r="C1460" t="str" cm="1">
        <f t="array" ref="C1460">_xlfn.IFS(medical_exam[[#This Row],[BMI]]&lt;18.5, "Underweight ", medical_exam[[#This Row],[BMI]]&lt;24.9, "Normal Weight", medical_exam[[#This Row],[BMI]]&lt;29.9, "Overweight ", TRUE, "Obesity")</f>
        <v>Normal Weight</v>
      </c>
      <c r="D1460">
        <v>4.32</v>
      </c>
      <c r="E1460" t="str" cm="1">
        <f t="array" ref="E1460">_xlfn.IFS(medical_exam[[#This Row],[HBA1C]]&lt;5.7, "Normal", medical_exam[[#This Row],[HBA1C]]&lt;6.4, "Prediabetes ", TRUE, "Diabetes")</f>
        <v>Normal</v>
      </c>
      <c r="F1460" s="6" t="s">
        <v>2379</v>
      </c>
      <c r="G1460" t="s">
        <v>2379</v>
      </c>
      <c r="H1460" t="s">
        <v>2379</v>
      </c>
      <c r="I1460">
        <v>0</v>
      </c>
      <c r="J1460" t="s">
        <v>2379</v>
      </c>
    </row>
    <row r="1461" spans="1:10" x14ac:dyDescent="0.3">
      <c r="A1461" t="s">
        <v>910</v>
      </c>
      <c r="B1461">
        <v>29.19</v>
      </c>
      <c r="C1461" t="str" cm="1">
        <f t="array" ref="C1461">_xlfn.IFS(medical_exam[[#This Row],[BMI]]&lt;18.5, "Underweight ", medical_exam[[#This Row],[BMI]]&lt;24.9, "Normal Weight", medical_exam[[#This Row],[BMI]]&lt;29.9, "Overweight ", TRUE, "Obesity")</f>
        <v xml:space="preserve">Overweight </v>
      </c>
      <c r="D1461">
        <v>4.37</v>
      </c>
      <c r="E1461" t="str" cm="1">
        <f t="array" ref="E1461">_xlfn.IFS(medical_exam[[#This Row],[HBA1C]]&lt;5.7, "Normal", medical_exam[[#This Row],[HBA1C]]&lt;6.4, "Prediabetes ", TRUE, "Diabetes")</f>
        <v>Normal</v>
      </c>
      <c r="F1461" s="6" t="s">
        <v>2379</v>
      </c>
      <c r="G1461" t="s">
        <v>2379</v>
      </c>
      <c r="H1461" t="s">
        <v>2379</v>
      </c>
      <c r="I1461">
        <v>0</v>
      </c>
      <c r="J1461" t="s">
        <v>2379</v>
      </c>
    </row>
    <row r="1462" spans="1:10" x14ac:dyDescent="0.3">
      <c r="A1462" t="s">
        <v>909</v>
      </c>
      <c r="B1462">
        <v>31.92</v>
      </c>
      <c r="C1462" t="str" cm="1">
        <f t="array" ref="C1462">_xlfn.IFS(medical_exam[[#This Row],[BMI]]&lt;18.5, "Underweight ", medical_exam[[#This Row],[BMI]]&lt;24.9, "Normal Weight", medical_exam[[#This Row],[BMI]]&lt;29.9, "Overweight ", TRUE, "Obesity")</f>
        <v>Obesity</v>
      </c>
      <c r="D1462">
        <v>4.8099999999999996</v>
      </c>
      <c r="E1462" t="str" cm="1">
        <f t="array" ref="E1462">_xlfn.IFS(medical_exam[[#This Row],[HBA1C]]&lt;5.7, "Normal", medical_exam[[#This Row],[HBA1C]]&lt;6.4, "Prediabetes ", TRUE, "Diabetes")</f>
        <v>Normal</v>
      </c>
      <c r="F1462" s="6" t="s">
        <v>2381</v>
      </c>
      <c r="G1462" t="s">
        <v>2379</v>
      </c>
      <c r="H1462" t="s">
        <v>2381</v>
      </c>
      <c r="I1462">
        <v>1</v>
      </c>
      <c r="J1462" t="s">
        <v>2379</v>
      </c>
    </row>
    <row r="1463" spans="1:10" x14ac:dyDescent="0.3">
      <c r="A1463" t="s">
        <v>908</v>
      </c>
      <c r="B1463">
        <v>26.315000000000001</v>
      </c>
      <c r="C1463" t="str" cm="1">
        <f t="array" ref="C1463">_xlfn.IFS(medical_exam[[#This Row],[BMI]]&lt;18.5, "Underweight ", medical_exam[[#This Row],[BMI]]&lt;24.9, "Normal Weight", medical_exam[[#This Row],[BMI]]&lt;29.9, "Overweight ", TRUE, "Obesity")</f>
        <v xml:space="preserve">Overweight </v>
      </c>
      <c r="D1463">
        <v>4.5599999999999996</v>
      </c>
      <c r="E1463" t="str" cm="1">
        <f t="array" ref="E1463">_xlfn.IFS(medical_exam[[#This Row],[HBA1C]]&lt;5.7, "Normal", medical_exam[[#This Row],[HBA1C]]&lt;6.4, "Prediabetes ", TRUE, "Diabetes")</f>
        <v>Normal</v>
      </c>
      <c r="F1463" s="6" t="s">
        <v>2381</v>
      </c>
      <c r="G1463" t="s">
        <v>2379</v>
      </c>
      <c r="H1463" t="s">
        <v>2381</v>
      </c>
      <c r="I1463">
        <v>1</v>
      </c>
      <c r="J1463" t="s">
        <v>2379</v>
      </c>
    </row>
    <row r="1464" spans="1:10" x14ac:dyDescent="0.3">
      <c r="A1464" t="s">
        <v>907</v>
      </c>
      <c r="B1464">
        <v>35.299999999999997</v>
      </c>
      <c r="C1464" t="str" cm="1">
        <f t="array" ref="C1464">_xlfn.IFS(medical_exam[[#This Row],[BMI]]&lt;18.5, "Underweight ", medical_exam[[#This Row],[BMI]]&lt;24.9, "Normal Weight", medical_exam[[#This Row],[BMI]]&lt;29.9, "Overweight ", TRUE, "Obesity")</f>
        <v>Obesity</v>
      </c>
      <c r="D1464">
        <v>4.3899999999999997</v>
      </c>
      <c r="E1464" t="str" cm="1">
        <f t="array" ref="E1464">_xlfn.IFS(medical_exam[[#This Row],[HBA1C]]&lt;5.7, "Normal", medical_exam[[#This Row],[HBA1C]]&lt;6.4, "Prediabetes ", TRUE, "Diabetes")</f>
        <v>Normal</v>
      </c>
      <c r="F1464" s="6" t="s">
        <v>2379</v>
      </c>
      <c r="G1464" t="s">
        <v>2379</v>
      </c>
      <c r="H1464" t="s">
        <v>2379</v>
      </c>
      <c r="I1464">
        <v>0</v>
      </c>
      <c r="J1464" t="s">
        <v>2379</v>
      </c>
    </row>
    <row r="1465" spans="1:10" x14ac:dyDescent="0.3">
      <c r="A1465" t="s">
        <v>906</v>
      </c>
      <c r="B1465">
        <v>18.91</v>
      </c>
      <c r="C1465" t="str" cm="1">
        <f t="array" ref="C1465">_xlfn.IFS(medical_exam[[#This Row],[BMI]]&lt;18.5, "Underweight ", medical_exam[[#This Row],[BMI]]&lt;24.9, "Normal Weight", medical_exam[[#This Row],[BMI]]&lt;29.9, "Overweight ", TRUE, "Obesity")</f>
        <v>Normal Weight</v>
      </c>
      <c r="D1465">
        <v>11.44</v>
      </c>
      <c r="E1465" t="str" cm="1">
        <f t="array" ref="E1465">_xlfn.IFS(medical_exam[[#This Row],[HBA1C]]&lt;5.7, "Normal", medical_exam[[#This Row],[HBA1C]]&lt;6.4, "Prediabetes ", TRUE, "Diabetes")</f>
        <v>Diabetes</v>
      </c>
      <c r="F1465" s="6" t="s">
        <v>2379</v>
      </c>
      <c r="G1465" t="s">
        <v>2379</v>
      </c>
      <c r="H1465" t="s">
        <v>2379</v>
      </c>
      <c r="I1465">
        <v>0</v>
      </c>
      <c r="J1465" t="s">
        <v>2379</v>
      </c>
    </row>
    <row r="1466" spans="1:10" x14ac:dyDescent="0.3">
      <c r="A1466" t="s">
        <v>905</v>
      </c>
      <c r="B1466">
        <v>22.41</v>
      </c>
      <c r="C1466" t="str" cm="1">
        <f t="array" ref="C1466">_xlfn.IFS(medical_exam[[#This Row],[BMI]]&lt;18.5, "Underweight ", medical_exam[[#This Row],[BMI]]&lt;24.9, "Normal Weight", medical_exam[[#This Row],[BMI]]&lt;29.9, "Overweight ", TRUE, "Obesity")</f>
        <v>Normal Weight</v>
      </c>
      <c r="D1466">
        <v>11.37</v>
      </c>
      <c r="E1466" t="str" cm="1">
        <f t="array" ref="E1466">_xlfn.IFS(medical_exam[[#This Row],[HBA1C]]&lt;5.7, "Normal", medical_exam[[#This Row],[HBA1C]]&lt;6.4, "Prediabetes ", TRUE, "Diabetes")</f>
        <v>Diabetes</v>
      </c>
      <c r="F1466" s="6" t="s">
        <v>2381</v>
      </c>
      <c r="G1466" t="s">
        <v>2379</v>
      </c>
      <c r="H1466" t="s">
        <v>2379</v>
      </c>
      <c r="I1466">
        <v>1</v>
      </c>
      <c r="J1466" t="s">
        <v>2379</v>
      </c>
    </row>
    <row r="1467" spans="1:10" x14ac:dyDescent="0.3">
      <c r="A1467" t="s">
        <v>904</v>
      </c>
      <c r="B1467">
        <v>22.704999999999998</v>
      </c>
      <c r="C1467" t="str" cm="1">
        <f t="array" ref="C1467">_xlfn.IFS(medical_exam[[#This Row],[BMI]]&lt;18.5, "Underweight ", medical_exam[[#This Row],[BMI]]&lt;24.9, "Normal Weight", medical_exam[[#This Row],[BMI]]&lt;29.9, "Overweight ", TRUE, "Obesity")</f>
        <v>Normal Weight</v>
      </c>
      <c r="D1467">
        <v>6.14</v>
      </c>
      <c r="E1467" t="str" cm="1">
        <f t="array" ref="E1467">_xlfn.IFS(medical_exam[[#This Row],[HBA1C]]&lt;5.7, "Normal", medical_exam[[#This Row],[HBA1C]]&lt;6.4, "Prediabetes ", TRUE, "Diabetes")</f>
        <v xml:space="preserve">Prediabetes </v>
      </c>
      <c r="F1467" s="6" t="s">
        <v>2379</v>
      </c>
      <c r="G1467" t="s">
        <v>2379</v>
      </c>
      <c r="H1467" t="s">
        <v>2379</v>
      </c>
      <c r="I1467">
        <v>0</v>
      </c>
      <c r="J1467" t="s">
        <v>2379</v>
      </c>
    </row>
    <row r="1468" spans="1:10" x14ac:dyDescent="0.3">
      <c r="A1468" t="s">
        <v>903</v>
      </c>
      <c r="B1468">
        <v>37.18</v>
      </c>
      <c r="C1468" t="str" cm="1">
        <f t="array" ref="C1468">_xlfn.IFS(medical_exam[[#This Row],[BMI]]&lt;18.5, "Underweight ", medical_exam[[#This Row],[BMI]]&lt;24.9, "Normal Weight", medical_exam[[#This Row],[BMI]]&lt;29.9, "Overweight ", TRUE, "Obesity")</f>
        <v>Obesity</v>
      </c>
      <c r="D1468">
        <v>4.8899999999999997</v>
      </c>
      <c r="E1468" t="str" cm="1">
        <f t="array" ref="E1468">_xlfn.IFS(medical_exam[[#This Row],[HBA1C]]&lt;5.7, "Normal", medical_exam[[#This Row],[HBA1C]]&lt;6.4, "Prediabetes ", TRUE, "Diabetes")</f>
        <v>Normal</v>
      </c>
      <c r="F1468" s="6" t="s">
        <v>2379</v>
      </c>
      <c r="G1468" t="s">
        <v>2379</v>
      </c>
      <c r="H1468" t="s">
        <v>2379</v>
      </c>
      <c r="I1468">
        <v>0</v>
      </c>
      <c r="J1468" t="s">
        <v>2379</v>
      </c>
    </row>
    <row r="1469" spans="1:10" x14ac:dyDescent="0.3">
      <c r="A1469" t="s">
        <v>902</v>
      </c>
      <c r="B1469">
        <v>35.97</v>
      </c>
      <c r="C1469" t="str" cm="1">
        <f t="array" ref="C1469">_xlfn.IFS(medical_exam[[#This Row],[BMI]]&lt;18.5, "Underweight ", medical_exam[[#This Row],[BMI]]&lt;24.9, "Normal Weight", medical_exam[[#This Row],[BMI]]&lt;29.9, "Overweight ", TRUE, "Obesity")</f>
        <v>Obesity</v>
      </c>
      <c r="D1469">
        <v>4.5999999999999996</v>
      </c>
      <c r="E1469" t="str" cm="1">
        <f t="array" ref="E1469">_xlfn.IFS(medical_exam[[#This Row],[HBA1C]]&lt;5.7, "Normal", medical_exam[[#This Row],[HBA1C]]&lt;6.4, "Prediabetes ", TRUE, "Diabetes")</f>
        <v>Normal</v>
      </c>
      <c r="F1469" s="6" t="s">
        <v>2379</v>
      </c>
      <c r="G1469" t="s">
        <v>2379</v>
      </c>
      <c r="H1469" t="s">
        <v>2379</v>
      </c>
      <c r="I1469">
        <v>0</v>
      </c>
      <c r="J1469" t="s">
        <v>2379</v>
      </c>
    </row>
    <row r="1470" spans="1:10" x14ac:dyDescent="0.3">
      <c r="A1470" t="s">
        <v>901</v>
      </c>
      <c r="B1470">
        <v>35.799999999999997</v>
      </c>
      <c r="C1470" t="str" cm="1">
        <f t="array" ref="C1470">_xlfn.IFS(medical_exam[[#This Row],[BMI]]&lt;18.5, "Underweight ", medical_exam[[#This Row],[BMI]]&lt;24.9, "Normal Weight", medical_exam[[#This Row],[BMI]]&lt;29.9, "Overweight ", TRUE, "Obesity")</f>
        <v>Obesity</v>
      </c>
      <c r="D1470">
        <v>4.42</v>
      </c>
      <c r="E1470" t="str" cm="1">
        <f t="array" ref="E1470">_xlfn.IFS(medical_exam[[#This Row],[HBA1C]]&lt;5.7, "Normal", medical_exam[[#This Row],[HBA1C]]&lt;6.4, "Prediabetes ", TRUE, "Diabetes")</f>
        <v>Normal</v>
      </c>
      <c r="F1470" s="6" t="s">
        <v>2379</v>
      </c>
      <c r="G1470" t="s">
        <v>2379</v>
      </c>
      <c r="H1470" t="s">
        <v>2379</v>
      </c>
      <c r="I1470">
        <v>0</v>
      </c>
      <c r="J1470" t="s">
        <v>2379</v>
      </c>
    </row>
    <row r="1471" spans="1:10" x14ac:dyDescent="0.3">
      <c r="A1471" t="s">
        <v>900</v>
      </c>
      <c r="B1471">
        <v>28.31</v>
      </c>
      <c r="C1471" t="str" cm="1">
        <f t="array" ref="C1471">_xlfn.IFS(medical_exam[[#This Row],[BMI]]&lt;18.5, "Underweight ", medical_exam[[#This Row],[BMI]]&lt;24.9, "Normal Weight", medical_exam[[#This Row],[BMI]]&lt;29.9, "Overweight ", TRUE, "Obesity")</f>
        <v xml:space="preserve">Overweight </v>
      </c>
      <c r="D1471">
        <v>7.48</v>
      </c>
      <c r="E1471" t="str" cm="1">
        <f t="array" ref="E1471">_xlfn.IFS(medical_exam[[#This Row],[HBA1C]]&lt;5.7, "Normal", medical_exam[[#This Row],[HBA1C]]&lt;6.4, "Prediabetes ", TRUE, "Diabetes")</f>
        <v>Diabetes</v>
      </c>
      <c r="F1471" s="6" t="s">
        <v>2381</v>
      </c>
      <c r="G1471" t="s">
        <v>2379</v>
      </c>
      <c r="H1471" t="s">
        <v>2379</v>
      </c>
      <c r="I1471">
        <v>0</v>
      </c>
      <c r="J1471" t="s">
        <v>2379</v>
      </c>
    </row>
    <row r="1472" spans="1:10" x14ac:dyDescent="0.3">
      <c r="A1472" t="s">
        <v>899</v>
      </c>
      <c r="B1472">
        <v>38.06</v>
      </c>
      <c r="C1472" t="str" cm="1">
        <f t="array" ref="C1472">_xlfn.IFS(medical_exam[[#This Row],[BMI]]&lt;18.5, "Underweight ", medical_exam[[#This Row],[BMI]]&lt;24.9, "Normal Weight", medical_exam[[#This Row],[BMI]]&lt;29.9, "Overweight ", TRUE, "Obesity")</f>
        <v>Obesity</v>
      </c>
      <c r="D1472">
        <v>10.74</v>
      </c>
      <c r="E1472" t="str" cm="1">
        <f t="array" ref="E1472">_xlfn.IFS(medical_exam[[#This Row],[HBA1C]]&lt;5.7, "Normal", medical_exam[[#This Row],[HBA1C]]&lt;6.4, "Prediabetes ", TRUE, "Diabetes")</f>
        <v>Diabetes</v>
      </c>
      <c r="F1472" s="6" t="s">
        <v>2379</v>
      </c>
      <c r="G1472" t="s">
        <v>2379</v>
      </c>
      <c r="H1472" t="s">
        <v>2379</v>
      </c>
      <c r="I1472">
        <v>0</v>
      </c>
      <c r="J1472" t="s">
        <v>2379</v>
      </c>
    </row>
    <row r="1473" spans="1:10" x14ac:dyDescent="0.3">
      <c r="A1473" t="s">
        <v>898</v>
      </c>
      <c r="B1473">
        <v>28</v>
      </c>
      <c r="C1473" t="str" cm="1">
        <f t="array" ref="C1473">_xlfn.IFS(medical_exam[[#This Row],[BMI]]&lt;18.5, "Underweight ", medical_exam[[#This Row],[BMI]]&lt;24.9, "Normal Weight", medical_exam[[#This Row],[BMI]]&lt;29.9, "Overweight ", TRUE, "Obesity")</f>
        <v xml:space="preserve">Overweight </v>
      </c>
      <c r="D1473">
        <v>5.19</v>
      </c>
      <c r="E1473" t="str" cm="1">
        <f t="array" ref="E1473">_xlfn.IFS(medical_exam[[#This Row],[HBA1C]]&lt;5.7, "Normal", medical_exam[[#This Row],[HBA1C]]&lt;6.4, "Prediabetes ", TRUE, "Diabetes")</f>
        <v>Normal</v>
      </c>
      <c r="F1473" s="6" t="s">
        <v>2379</v>
      </c>
      <c r="G1473" t="s">
        <v>2379</v>
      </c>
      <c r="H1473" t="s">
        <v>2379</v>
      </c>
      <c r="I1473">
        <v>1</v>
      </c>
      <c r="J1473" t="s">
        <v>2379</v>
      </c>
    </row>
    <row r="1474" spans="1:10" x14ac:dyDescent="0.3">
      <c r="A1474" t="s">
        <v>897</v>
      </c>
      <c r="B1474">
        <v>34.32</v>
      </c>
      <c r="C1474" t="str" cm="1">
        <f t="array" ref="C1474">_xlfn.IFS(medical_exam[[#This Row],[BMI]]&lt;18.5, "Underweight ", medical_exam[[#This Row],[BMI]]&lt;24.9, "Normal Weight", medical_exam[[#This Row],[BMI]]&lt;29.9, "Overweight ", TRUE, "Obesity")</f>
        <v>Obesity</v>
      </c>
      <c r="D1474">
        <v>9.17</v>
      </c>
      <c r="E1474" t="str" cm="1">
        <f t="array" ref="E1474">_xlfn.IFS(medical_exam[[#This Row],[HBA1C]]&lt;5.7, "Normal", medical_exam[[#This Row],[HBA1C]]&lt;6.4, "Prediabetes ", TRUE, "Diabetes")</f>
        <v>Diabetes</v>
      </c>
      <c r="F1474" s="6" t="s">
        <v>2379</v>
      </c>
      <c r="G1474" t="s">
        <v>2379</v>
      </c>
      <c r="H1474" t="s">
        <v>2379</v>
      </c>
      <c r="I1474">
        <v>0</v>
      </c>
      <c r="J1474" t="s">
        <v>2379</v>
      </c>
    </row>
    <row r="1475" spans="1:10" x14ac:dyDescent="0.3">
      <c r="A1475" t="s">
        <v>896</v>
      </c>
      <c r="B1475">
        <v>22.3</v>
      </c>
      <c r="C1475" t="str" cm="1">
        <f t="array" ref="C1475">_xlfn.IFS(medical_exam[[#This Row],[BMI]]&lt;18.5, "Underweight ", medical_exam[[#This Row],[BMI]]&lt;24.9, "Normal Weight", medical_exam[[#This Row],[BMI]]&lt;29.9, "Overweight ", TRUE, "Obesity")</f>
        <v>Normal Weight</v>
      </c>
      <c r="D1475">
        <v>4.95</v>
      </c>
      <c r="E1475" t="str" cm="1">
        <f t="array" ref="E1475">_xlfn.IFS(medical_exam[[#This Row],[HBA1C]]&lt;5.7, "Normal", medical_exam[[#This Row],[HBA1C]]&lt;6.4, "Prediabetes ", TRUE, "Diabetes")</f>
        <v>Normal</v>
      </c>
      <c r="F1475" s="6" t="s">
        <v>2381</v>
      </c>
      <c r="G1475" t="s">
        <v>2379</v>
      </c>
      <c r="H1475" t="s">
        <v>2379</v>
      </c>
      <c r="I1475">
        <v>0</v>
      </c>
      <c r="J1475" t="s">
        <v>2379</v>
      </c>
    </row>
    <row r="1476" spans="1:10" x14ac:dyDescent="0.3">
      <c r="A1476" t="s">
        <v>895</v>
      </c>
      <c r="B1476">
        <v>27.835000000000001</v>
      </c>
      <c r="C1476" t="str" cm="1">
        <f t="array" ref="C1476">_xlfn.IFS(medical_exam[[#This Row],[BMI]]&lt;18.5, "Underweight ", medical_exam[[#This Row],[BMI]]&lt;24.9, "Normal Weight", medical_exam[[#This Row],[BMI]]&lt;29.9, "Overweight ", TRUE, "Obesity")</f>
        <v xml:space="preserve">Overweight </v>
      </c>
      <c r="D1476">
        <v>6.03</v>
      </c>
      <c r="E1476" t="str" cm="1">
        <f t="array" ref="E1476">_xlfn.IFS(medical_exam[[#This Row],[HBA1C]]&lt;5.7, "Normal", medical_exam[[#This Row],[HBA1C]]&lt;6.4, "Prediabetes ", TRUE, "Diabetes")</f>
        <v xml:space="preserve">Prediabetes </v>
      </c>
      <c r="F1476" s="6" t="s">
        <v>2379</v>
      </c>
      <c r="G1476" t="s">
        <v>2379</v>
      </c>
      <c r="H1476" t="s">
        <v>2379</v>
      </c>
      <c r="I1476">
        <v>1</v>
      </c>
      <c r="J1476" t="s">
        <v>2379</v>
      </c>
    </row>
    <row r="1477" spans="1:10" x14ac:dyDescent="0.3">
      <c r="A1477" t="s">
        <v>894</v>
      </c>
      <c r="B1477">
        <v>39.229999999999997</v>
      </c>
      <c r="C1477" t="str" cm="1">
        <f t="array" ref="C1477">_xlfn.IFS(medical_exam[[#This Row],[BMI]]&lt;18.5, "Underweight ", medical_exam[[#This Row],[BMI]]&lt;24.9, "Normal Weight", medical_exam[[#This Row],[BMI]]&lt;29.9, "Overweight ", TRUE, "Obesity")</f>
        <v>Obesity</v>
      </c>
      <c r="D1477">
        <v>5.36</v>
      </c>
      <c r="E1477" t="str" cm="1">
        <f t="array" ref="E1477">_xlfn.IFS(medical_exam[[#This Row],[HBA1C]]&lt;5.7, "Normal", medical_exam[[#This Row],[HBA1C]]&lt;6.4, "Prediabetes ", TRUE, "Diabetes")</f>
        <v>Normal</v>
      </c>
      <c r="F1477" s="6" t="s">
        <v>2379</v>
      </c>
      <c r="G1477" t="s">
        <v>2379</v>
      </c>
      <c r="H1477" t="s">
        <v>2379</v>
      </c>
      <c r="I1477">
        <v>0</v>
      </c>
      <c r="J1477" t="s">
        <v>2379</v>
      </c>
    </row>
    <row r="1478" spans="1:10" x14ac:dyDescent="0.3">
      <c r="A1478" t="s">
        <v>893</v>
      </c>
      <c r="B1478">
        <v>19.95</v>
      </c>
      <c r="C1478" t="str" cm="1">
        <f t="array" ref="C1478">_xlfn.IFS(medical_exam[[#This Row],[BMI]]&lt;18.5, "Underweight ", medical_exam[[#This Row],[BMI]]&lt;24.9, "Normal Weight", medical_exam[[#This Row],[BMI]]&lt;29.9, "Overweight ", TRUE, "Obesity")</f>
        <v>Normal Weight</v>
      </c>
      <c r="D1478">
        <v>6.11</v>
      </c>
      <c r="E1478" t="str" cm="1">
        <f t="array" ref="E1478">_xlfn.IFS(medical_exam[[#This Row],[HBA1C]]&lt;5.7, "Normal", medical_exam[[#This Row],[HBA1C]]&lt;6.4, "Prediabetes ", TRUE, "Diabetes")</f>
        <v xml:space="preserve">Prediabetes </v>
      </c>
      <c r="F1478" s="6" t="s">
        <v>2379</v>
      </c>
      <c r="G1478" t="s">
        <v>2379</v>
      </c>
      <c r="H1478" t="s">
        <v>2379</v>
      </c>
      <c r="I1478">
        <v>1</v>
      </c>
      <c r="J1478" t="s">
        <v>2379</v>
      </c>
    </row>
    <row r="1479" spans="1:10" x14ac:dyDescent="0.3">
      <c r="A1479" t="s">
        <v>892</v>
      </c>
      <c r="B1479">
        <v>34.64</v>
      </c>
      <c r="C1479" t="str" cm="1">
        <f t="array" ref="C1479">_xlfn.IFS(medical_exam[[#This Row],[BMI]]&lt;18.5, "Underweight ", medical_exam[[#This Row],[BMI]]&lt;24.9, "Normal Weight", medical_exam[[#This Row],[BMI]]&lt;29.9, "Overweight ", TRUE, "Obesity")</f>
        <v>Obesity</v>
      </c>
      <c r="D1479">
        <v>4.88</v>
      </c>
      <c r="E1479" t="str" cm="1">
        <f t="array" ref="E1479">_xlfn.IFS(medical_exam[[#This Row],[HBA1C]]&lt;5.7, "Normal", medical_exam[[#This Row],[HBA1C]]&lt;6.4, "Prediabetes ", TRUE, "Diabetes")</f>
        <v>Normal</v>
      </c>
      <c r="F1479" s="6" t="s">
        <v>2379</v>
      </c>
      <c r="G1479" t="s">
        <v>2379</v>
      </c>
      <c r="H1479" t="s">
        <v>2381</v>
      </c>
      <c r="I1479">
        <v>1</v>
      </c>
      <c r="J1479" t="s">
        <v>2379</v>
      </c>
    </row>
    <row r="1480" spans="1:10" x14ac:dyDescent="0.3">
      <c r="A1480" t="s">
        <v>891</v>
      </c>
      <c r="B1480">
        <v>18.75</v>
      </c>
      <c r="C1480" t="str" cm="1">
        <f t="array" ref="C1480">_xlfn.IFS(medical_exam[[#This Row],[BMI]]&lt;18.5, "Underweight ", medical_exam[[#This Row],[BMI]]&lt;24.9, "Normal Weight", medical_exam[[#This Row],[BMI]]&lt;29.9, "Overweight ", TRUE, "Obesity")</f>
        <v>Normal Weight</v>
      </c>
      <c r="D1480">
        <v>6.72</v>
      </c>
      <c r="E1480" t="str" cm="1">
        <f t="array" ref="E1480">_xlfn.IFS(medical_exam[[#This Row],[HBA1C]]&lt;5.7, "Normal", medical_exam[[#This Row],[HBA1C]]&lt;6.4, "Prediabetes ", TRUE, "Diabetes")</f>
        <v>Diabetes</v>
      </c>
      <c r="F1480" s="6" t="s">
        <v>2379</v>
      </c>
      <c r="G1480" t="s">
        <v>2379</v>
      </c>
      <c r="H1480" t="s">
        <v>2379</v>
      </c>
      <c r="I1480">
        <v>0</v>
      </c>
      <c r="J1480" t="s">
        <v>2379</v>
      </c>
    </row>
    <row r="1481" spans="1:10" x14ac:dyDescent="0.3">
      <c r="A1481" t="s">
        <v>890</v>
      </c>
      <c r="B1481">
        <v>26.48</v>
      </c>
      <c r="C1481" t="str" cm="1">
        <f t="array" ref="C1481">_xlfn.IFS(medical_exam[[#This Row],[BMI]]&lt;18.5, "Underweight ", medical_exam[[#This Row],[BMI]]&lt;24.9, "Normal Weight", medical_exam[[#This Row],[BMI]]&lt;29.9, "Overweight ", TRUE, "Obesity")</f>
        <v xml:space="preserve">Overweight </v>
      </c>
      <c r="D1481">
        <v>4.2</v>
      </c>
      <c r="E1481" t="str" cm="1">
        <f t="array" ref="E1481">_xlfn.IFS(medical_exam[[#This Row],[HBA1C]]&lt;5.7, "Normal", medical_exam[[#This Row],[HBA1C]]&lt;6.4, "Prediabetes ", TRUE, "Diabetes")</f>
        <v>Normal</v>
      </c>
      <c r="F1481" s="6" t="s">
        <v>2379</v>
      </c>
      <c r="G1481" t="s">
        <v>2379</v>
      </c>
      <c r="H1481" t="s">
        <v>2379</v>
      </c>
      <c r="I1481">
        <v>1</v>
      </c>
      <c r="J1481" t="s">
        <v>2379</v>
      </c>
    </row>
    <row r="1482" spans="1:10" x14ac:dyDescent="0.3">
      <c r="A1482" t="s">
        <v>889</v>
      </c>
      <c r="B1482">
        <v>34.83</v>
      </c>
      <c r="C1482" t="str" cm="1">
        <f t="array" ref="C1482">_xlfn.IFS(medical_exam[[#This Row],[BMI]]&lt;18.5, "Underweight ", medical_exam[[#This Row],[BMI]]&lt;24.9, "Normal Weight", medical_exam[[#This Row],[BMI]]&lt;29.9, "Overweight ", TRUE, "Obesity")</f>
        <v>Obesity</v>
      </c>
      <c r="D1482">
        <v>5.79</v>
      </c>
      <c r="E1482" t="str" cm="1">
        <f t="array" ref="E1482">_xlfn.IFS(medical_exam[[#This Row],[HBA1C]]&lt;5.7, "Normal", medical_exam[[#This Row],[HBA1C]]&lt;6.4, "Prediabetes ", TRUE, "Diabetes")</f>
        <v xml:space="preserve">Prediabetes </v>
      </c>
      <c r="F1482" s="6" t="s">
        <v>2379</v>
      </c>
      <c r="G1482" t="s">
        <v>2379</v>
      </c>
      <c r="H1482" t="s">
        <v>2379</v>
      </c>
      <c r="I1482">
        <v>1</v>
      </c>
      <c r="J1482" t="s">
        <v>2379</v>
      </c>
    </row>
    <row r="1483" spans="1:10" x14ac:dyDescent="0.3">
      <c r="A1483" t="s">
        <v>888</v>
      </c>
      <c r="B1483">
        <v>25.46</v>
      </c>
      <c r="C1483" t="str" cm="1">
        <f t="array" ref="C1483">_xlfn.IFS(medical_exam[[#This Row],[BMI]]&lt;18.5, "Underweight ", medical_exam[[#This Row],[BMI]]&lt;24.9, "Normal Weight", medical_exam[[#This Row],[BMI]]&lt;29.9, "Overweight ", TRUE, "Obesity")</f>
        <v xml:space="preserve">Overweight </v>
      </c>
      <c r="D1483">
        <v>4.29</v>
      </c>
      <c r="E1483" t="str" cm="1">
        <f t="array" ref="E1483">_xlfn.IFS(medical_exam[[#This Row],[HBA1C]]&lt;5.7, "Normal", medical_exam[[#This Row],[HBA1C]]&lt;6.4, "Prediabetes ", TRUE, "Diabetes")</f>
        <v>Normal</v>
      </c>
      <c r="F1483" s="6" t="s">
        <v>2379</v>
      </c>
      <c r="G1483" t="s">
        <v>2379</v>
      </c>
      <c r="H1483" t="s">
        <v>2379</v>
      </c>
      <c r="I1483">
        <v>0</v>
      </c>
      <c r="J1483" t="s">
        <v>2379</v>
      </c>
    </row>
    <row r="1484" spans="1:10" x14ac:dyDescent="0.3">
      <c r="A1484" t="s">
        <v>887</v>
      </c>
      <c r="B1484">
        <v>23.31</v>
      </c>
      <c r="C1484" t="str" cm="1">
        <f t="array" ref="C1484">_xlfn.IFS(medical_exam[[#This Row],[BMI]]&lt;18.5, "Underweight ", medical_exam[[#This Row],[BMI]]&lt;24.9, "Normal Weight", medical_exam[[#This Row],[BMI]]&lt;29.9, "Overweight ", TRUE, "Obesity")</f>
        <v>Normal Weight</v>
      </c>
      <c r="D1484">
        <v>8.27</v>
      </c>
      <c r="E1484" t="str" cm="1">
        <f t="array" ref="E1484">_xlfn.IFS(medical_exam[[#This Row],[HBA1C]]&lt;5.7, "Normal", medical_exam[[#This Row],[HBA1C]]&lt;6.4, "Prediabetes ", TRUE, "Diabetes")</f>
        <v>Diabetes</v>
      </c>
      <c r="F1484" s="6" t="s">
        <v>2379</v>
      </c>
      <c r="G1484" t="s">
        <v>2379</v>
      </c>
      <c r="H1484" t="s">
        <v>2379</v>
      </c>
      <c r="I1484">
        <v>0</v>
      </c>
      <c r="J1484" t="s">
        <v>2379</v>
      </c>
    </row>
    <row r="1485" spans="1:10" x14ac:dyDescent="0.3">
      <c r="A1485" t="s">
        <v>886</v>
      </c>
      <c r="B1485">
        <v>29</v>
      </c>
      <c r="C1485" t="str" cm="1">
        <f t="array" ref="C1485">_xlfn.IFS(medical_exam[[#This Row],[BMI]]&lt;18.5, "Underweight ", medical_exam[[#This Row],[BMI]]&lt;24.9, "Normal Weight", medical_exam[[#This Row],[BMI]]&lt;29.9, "Overweight ", TRUE, "Obesity")</f>
        <v xml:space="preserve">Overweight </v>
      </c>
      <c r="D1485">
        <v>4.5599999999999996</v>
      </c>
      <c r="E1485" t="str" cm="1">
        <f t="array" ref="E1485">_xlfn.IFS(medical_exam[[#This Row],[HBA1C]]&lt;5.7, "Normal", medical_exam[[#This Row],[HBA1C]]&lt;6.4, "Prediabetes ", TRUE, "Diabetes")</f>
        <v>Normal</v>
      </c>
      <c r="F1485" s="6" t="s">
        <v>2379</v>
      </c>
      <c r="G1485" t="s">
        <v>2379</v>
      </c>
      <c r="H1485" t="s">
        <v>2379</v>
      </c>
      <c r="I1485">
        <v>0</v>
      </c>
      <c r="J1485" t="s">
        <v>2379</v>
      </c>
    </row>
    <row r="1486" spans="1:10" x14ac:dyDescent="0.3">
      <c r="A1486" t="s">
        <v>885</v>
      </c>
      <c r="B1486">
        <v>32.869999999999997</v>
      </c>
      <c r="C1486" t="str" cm="1">
        <f t="array" ref="C1486">_xlfn.IFS(medical_exam[[#This Row],[BMI]]&lt;18.5, "Underweight ", medical_exam[[#This Row],[BMI]]&lt;24.9, "Normal Weight", medical_exam[[#This Row],[BMI]]&lt;29.9, "Overweight ", TRUE, "Obesity")</f>
        <v>Obesity</v>
      </c>
      <c r="D1486">
        <v>5.33</v>
      </c>
      <c r="E1486" t="str" cm="1">
        <f t="array" ref="E1486">_xlfn.IFS(medical_exam[[#This Row],[HBA1C]]&lt;5.7, "Normal", medical_exam[[#This Row],[HBA1C]]&lt;6.4, "Prediabetes ", TRUE, "Diabetes")</f>
        <v>Normal</v>
      </c>
      <c r="F1486" s="6" t="s">
        <v>2379</v>
      </c>
      <c r="G1486" t="s">
        <v>2379</v>
      </c>
      <c r="H1486" t="s">
        <v>2379</v>
      </c>
      <c r="I1486">
        <v>0</v>
      </c>
      <c r="J1486" t="s">
        <v>2379</v>
      </c>
    </row>
    <row r="1487" spans="1:10" x14ac:dyDescent="0.3">
      <c r="A1487" t="s">
        <v>884</v>
      </c>
      <c r="B1487">
        <v>26.18</v>
      </c>
      <c r="C1487" t="str" cm="1">
        <f t="array" ref="C1487">_xlfn.IFS(medical_exam[[#This Row],[BMI]]&lt;18.5, "Underweight ", medical_exam[[#This Row],[BMI]]&lt;24.9, "Normal Weight", medical_exam[[#This Row],[BMI]]&lt;29.9, "Overweight ", TRUE, "Obesity")</f>
        <v xml:space="preserve">Overweight </v>
      </c>
      <c r="D1487">
        <v>5.63</v>
      </c>
      <c r="E1487" t="str" cm="1">
        <f t="array" ref="E1487">_xlfn.IFS(medical_exam[[#This Row],[HBA1C]]&lt;5.7, "Normal", medical_exam[[#This Row],[HBA1C]]&lt;6.4, "Prediabetes ", TRUE, "Diabetes")</f>
        <v>Normal</v>
      </c>
      <c r="F1487" s="6" t="s">
        <v>2379</v>
      </c>
      <c r="G1487" t="s">
        <v>2379</v>
      </c>
      <c r="H1487" t="s">
        <v>2379</v>
      </c>
      <c r="I1487">
        <v>0</v>
      </c>
      <c r="J1487" t="s">
        <v>2379</v>
      </c>
    </row>
    <row r="1488" spans="1:10" x14ac:dyDescent="0.3">
      <c r="A1488" t="s">
        <v>883</v>
      </c>
      <c r="B1488">
        <v>25.3</v>
      </c>
      <c r="C1488" t="str" cm="1">
        <f t="array" ref="C1488">_xlfn.IFS(medical_exam[[#This Row],[BMI]]&lt;18.5, "Underweight ", medical_exam[[#This Row],[BMI]]&lt;24.9, "Normal Weight", medical_exam[[#This Row],[BMI]]&lt;29.9, "Overweight ", TRUE, "Obesity")</f>
        <v xml:space="preserve">Overweight </v>
      </c>
      <c r="D1488">
        <v>5.12</v>
      </c>
      <c r="E1488" t="str" cm="1">
        <f t="array" ref="E1488">_xlfn.IFS(medical_exam[[#This Row],[HBA1C]]&lt;5.7, "Normal", medical_exam[[#This Row],[HBA1C]]&lt;6.4, "Prediabetes ", TRUE, "Diabetes")</f>
        <v>Normal</v>
      </c>
      <c r="F1488" s="6" t="s">
        <v>2379</v>
      </c>
      <c r="G1488" t="s">
        <v>2379</v>
      </c>
      <c r="H1488" t="s">
        <v>2379</v>
      </c>
      <c r="I1488">
        <v>0</v>
      </c>
      <c r="J1488" t="s">
        <v>2379</v>
      </c>
    </row>
    <row r="1489" spans="1:10" x14ac:dyDescent="0.3">
      <c r="A1489" t="s">
        <v>882</v>
      </c>
      <c r="B1489">
        <v>36.94</v>
      </c>
      <c r="C1489" t="str" cm="1">
        <f t="array" ref="C1489">_xlfn.IFS(medical_exam[[#This Row],[BMI]]&lt;18.5, "Underweight ", medical_exam[[#This Row],[BMI]]&lt;24.9, "Normal Weight", medical_exam[[#This Row],[BMI]]&lt;29.9, "Overweight ", TRUE, "Obesity")</f>
        <v>Obesity</v>
      </c>
      <c r="D1489">
        <v>5.15</v>
      </c>
      <c r="E1489" t="str" cm="1">
        <f t="array" ref="E1489">_xlfn.IFS(medical_exam[[#This Row],[HBA1C]]&lt;5.7, "Normal", medical_exam[[#This Row],[HBA1C]]&lt;6.4, "Prediabetes ", TRUE, "Diabetes")</f>
        <v>Normal</v>
      </c>
      <c r="F1489" s="6" t="s">
        <v>2381</v>
      </c>
      <c r="G1489" t="s">
        <v>2379</v>
      </c>
      <c r="H1489" t="s">
        <v>2379</v>
      </c>
      <c r="I1489">
        <v>1</v>
      </c>
      <c r="J1489" t="s">
        <v>2379</v>
      </c>
    </row>
    <row r="1490" spans="1:10" x14ac:dyDescent="0.3">
      <c r="A1490" t="s">
        <v>881</v>
      </c>
      <c r="B1490">
        <v>22.86</v>
      </c>
      <c r="C1490" t="str" cm="1">
        <f t="array" ref="C1490">_xlfn.IFS(medical_exam[[#This Row],[BMI]]&lt;18.5, "Underweight ", medical_exam[[#This Row],[BMI]]&lt;24.9, "Normal Weight", medical_exam[[#This Row],[BMI]]&lt;29.9, "Overweight ", TRUE, "Obesity")</f>
        <v>Normal Weight</v>
      </c>
      <c r="D1490">
        <v>7.5</v>
      </c>
      <c r="E1490" t="str" cm="1">
        <f t="array" ref="E1490">_xlfn.IFS(medical_exam[[#This Row],[HBA1C]]&lt;5.7, "Normal", medical_exam[[#This Row],[HBA1C]]&lt;6.4, "Prediabetes ", TRUE, "Diabetes")</f>
        <v>Diabetes</v>
      </c>
      <c r="F1490" s="6" t="s">
        <v>2379</v>
      </c>
      <c r="G1490" t="s">
        <v>2379</v>
      </c>
      <c r="H1490" t="s">
        <v>2379</v>
      </c>
      <c r="I1490">
        <v>0</v>
      </c>
      <c r="J1490" t="s">
        <v>2379</v>
      </c>
    </row>
    <row r="1491" spans="1:10" x14ac:dyDescent="0.3">
      <c r="A1491" t="s">
        <v>880</v>
      </c>
      <c r="B1491">
        <v>18.760000000000002</v>
      </c>
      <c r="C1491" t="str" cm="1">
        <f t="array" ref="C1491">_xlfn.IFS(medical_exam[[#This Row],[BMI]]&lt;18.5, "Underweight ", medical_exam[[#This Row],[BMI]]&lt;24.9, "Normal Weight", medical_exam[[#This Row],[BMI]]&lt;29.9, "Overweight ", TRUE, "Obesity")</f>
        <v>Normal Weight</v>
      </c>
      <c r="D1491">
        <v>4.88</v>
      </c>
      <c r="E1491" t="str" cm="1">
        <f t="array" ref="E1491">_xlfn.IFS(medical_exam[[#This Row],[HBA1C]]&lt;5.7, "Normal", medical_exam[[#This Row],[HBA1C]]&lt;6.4, "Prediabetes ", TRUE, "Diabetes")</f>
        <v>Normal</v>
      </c>
      <c r="F1491" s="6" t="s">
        <v>2381</v>
      </c>
      <c r="G1491" t="s">
        <v>2379</v>
      </c>
      <c r="H1491" t="s">
        <v>2381</v>
      </c>
      <c r="I1491">
        <v>1</v>
      </c>
      <c r="J1491" t="s">
        <v>2379</v>
      </c>
    </row>
    <row r="1492" spans="1:10" x14ac:dyDescent="0.3">
      <c r="A1492" t="s">
        <v>879</v>
      </c>
      <c r="B1492">
        <v>24.36</v>
      </c>
      <c r="C1492" t="str" cm="1">
        <f t="array" ref="C1492">_xlfn.IFS(medical_exam[[#This Row],[BMI]]&lt;18.5, "Underweight ", medical_exam[[#This Row],[BMI]]&lt;24.9, "Normal Weight", medical_exam[[#This Row],[BMI]]&lt;29.9, "Overweight ", TRUE, "Obesity")</f>
        <v>Normal Weight</v>
      </c>
      <c r="D1492">
        <v>5.57</v>
      </c>
      <c r="E1492" t="str" cm="1">
        <f t="array" ref="E1492">_xlfn.IFS(medical_exam[[#This Row],[HBA1C]]&lt;5.7, "Normal", medical_exam[[#This Row],[HBA1C]]&lt;6.4, "Prediabetes ", TRUE, "Diabetes")</f>
        <v>Normal</v>
      </c>
      <c r="F1492" s="6" t="s">
        <v>2379</v>
      </c>
      <c r="G1492" t="s">
        <v>2379</v>
      </c>
      <c r="H1492" t="s">
        <v>2379</v>
      </c>
      <c r="I1492">
        <v>0</v>
      </c>
      <c r="J1492" t="s">
        <v>2379</v>
      </c>
    </row>
    <row r="1493" spans="1:10" x14ac:dyDescent="0.3">
      <c r="A1493" t="s">
        <v>878</v>
      </c>
      <c r="B1493">
        <v>32.299999999999997</v>
      </c>
      <c r="C1493" t="str" cm="1">
        <f t="array" ref="C1493">_xlfn.IFS(medical_exam[[#This Row],[BMI]]&lt;18.5, "Underweight ", medical_exam[[#This Row],[BMI]]&lt;24.9, "Normal Weight", medical_exam[[#This Row],[BMI]]&lt;29.9, "Overweight ", TRUE, "Obesity")</f>
        <v>Obesity</v>
      </c>
      <c r="D1493">
        <v>5.31</v>
      </c>
      <c r="E1493" t="str" cm="1">
        <f t="array" ref="E1493">_xlfn.IFS(medical_exam[[#This Row],[HBA1C]]&lt;5.7, "Normal", medical_exam[[#This Row],[HBA1C]]&lt;6.4, "Prediabetes ", TRUE, "Diabetes")</f>
        <v>Normal</v>
      </c>
      <c r="F1493" s="6" t="s">
        <v>2379</v>
      </c>
      <c r="G1493" t="s">
        <v>2379</v>
      </c>
      <c r="H1493" t="s">
        <v>2379</v>
      </c>
      <c r="I1493">
        <v>0</v>
      </c>
      <c r="J1493" t="s">
        <v>2379</v>
      </c>
    </row>
    <row r="1494" spans="1:10" x14ac:dyDescent="0.3">
      <c r="A1494" t="s">
        <v>877</v>
      </c>
      <c r="B1494">
        <v>22.704999999999998</v>
      </c>
      <c r="C1494" t="str" cm="1">
        <f t="array" ref="C1494">_xlfn.IFS(medical_exam[[#This Row],[BMI]]&lt;18.5, "Underweight ", medical_exam[[#This Row],[BMI]]&lt;24.9, "Normal Weight", medical_exam[[#This Row],[BMI]]&lt;29.9, "Overweight ", TRUE, "Obesity")</f>
        <v>Normal Weight</v>
      </c>
      <c r="D1494">
        <v>4.57</v>
      </c>
      <c r="E1494" t="str" cm="1">
        <f t="array" ref="E1494">_xlfn.IFS(medical_exam[[#This Row],[HBA1C]]&lt;5.7, "Normal", medical_exam[[#This Row],[HBA1C]]&lt;6.4, "Prediabetes ", TRUE, "Diabetes")</f>
        <v>Normal</v>
      </c>
      <c r="F1494" s="6" t="s">
        <v>2381</v>
      </c>
      <c r="G1494" t="s">
        <v>2379</v>
      </c>
      <c r="H1494" t="s">
        <v>2379</v>
      </c>
      <c r="I1494">
        <v>0</v>
      </c>
      <c r="J1494" t="s">
        <v>2379</v>
      </c>
    </row>
    <row r="1495" spans="1:10" x14ac:dyDescent="0.3">
      <c r="A1495" t="s">
        <v>876</v>
      </c>
      <c r="B1495">
        <v>21.79</v>
      </c>
      <c r="C1495" t="str" cm="1">
        <f t="array" ref="C1495">_xlfn.IFS(medical_exam[[#This Row],[BMI]]&lt;18.5, "Underweight ", medical_exam[[#This Row],[BMI]]&lt;24.9, "Normal Weight", medical_exam[[#This Row],[BMI]]&lt;29.9, "Overweight ", TRUE, "Obesity")</f>
        <v>Normal Weight</v>
      </c>
      <c r="D1495">
        <v>8.6999999999999993</v>
      </c>
      <c r="E1495" t="str" cm="1">
        <f t="array" ref="E1495">_xlfn.IFS(medical_exam[[#This Row],[HBA1C]]&lt;5.7, "Normal", medical_exam[[#This Row],[HBA1C]]&lt;6.4, "Prediabetes ", TRUE, "Diabetes")</f>
        <v>Diabetes</v>
      </c>
      <c r="F1495" s="6" t="s">
        <v>2381</v>
      </c>
      <c r="G1495" t="s">
        <v>2379</v>
      </c>
      <c r="H1495" t="s">
        <v>2379</v>
      </c>
      <c r="I1495">
        <v>1</v>
      </c>
      <c r="J1495" t="s">
        <v>2379</v>
      </c>
    </row>
    <row r="1496" spans="1:10" x14ac:dyDescent="0.3">
      <c r="A1496" t="s">
        <v>875</v>
      </c>
      <c r="B1496">
        <v>24.52</v>
      </c>
      <c r="C1496" t="str" cm="1">
        <f t="array" ref="C1496">_xlfn.IFS(medical_exam[[#This Row],[BMI]]&lt;18.5, "Underweight ", medical_exam[[#This Row],[BMI]]&lt;24.9, "Normal Weight", medical_exam[[#This Row],[BMI]]&lt;29.9, "Overweight ", TRUE, "Obesity")</f>
        <v>Normal Weight</v>
      </c>
      <c r="D1496">
        <v>4.76</v>
      </c>
      <c r="E1496" t="str" cm="1">
        <f t="array" ref="E1496">_xlfn.IFS(medical_exam[[#This Row],[HBA1C]]&lt;5.7, "Normal", medical_exam[[#This Row],[HBA1C]]&lt;6.4, "Prediabetes ", TRUE, "Diabetes")</f>
        <v>Normal</v>
      </c>
      <c r="F1496" s="6" t="s">
        <v>2379</v>
      </c>
      <c r="G1496" t="s">
        <v>2379</v>
      </c>
      <c r="H1496" t="s">
        <v>2379</v>
      </c>
      <c r="I1496">
        <v>0</v>
      </c>
      <c r="J1496" t="s">
        <v>2379</v>
      </c>
    </row>
    <row r="1497" spans="1:10" x14ac:dyDescent="0.3">
      <c r="A1497" t="s">
        <v>874</v>
      </c>
      <c r="B1497">
        <v>39.520000000000003</v>
      </c>
      <c r="C1497" t="str" cm="1">
        <f t="array" ref="C1497">_xlfn.IFS(medical_exam[[#This Row],[BMI]]&lt;18.5, "Underweight ", medical_exam[[#This Row],[BMI]]&lt;24.9, "Normal Weight", medical_exam[[#This Row],[BMI]]&lt;29.9, "Overweight ", TRUE, "Obesity")</f>
        <v>Obesity</v>
      </c>
      <c r="D1497">
        <v>11.81</v>
      </c>
      <c r="E1497" t="str" cm="1">
        <f t="array" ref="E1497">_xlfn.IFS(medical_exam[[#This Row],[HBA1C]]&lt;5.7, "Normal", medical_exam[[#This Row],[HBA1C]]&lt;6.4, "Prediabetes ", TRUE, "Diabetes")</f>
        <v>Diabetes</v>
      </c>
      <c r="F1497" s="6" t="s">
        <v>2379</v>
      </c>
      <c r="G1497" t="s">
        <v>2379</v>
      </c>
      <c r="H1497" t="s">
        <v>2379</v>
      </c>
      <c r="I1497">
        <v>0</v>
      </c>
      <c r="J1497" t="s">
        <v>2379</v>
      </c>
    </row>
    <row r="1498" spans="1:10" x14ac:dyDescent="0.3">
      <c r="A1498" t="s">
        <v>873</v>
      </c>
      <c r="B1498">
        <v>24.49</v>
      </c>
      <c r="C1498" t="str" cm="1">
        <f t="array" ref="C1498">_xlfn.IFS(medical_exam[[#This Row],[BMI]]&lt;18.5, "Underweight ", medical_exam[[#This Row],[BMI]]&lt;24.9, "Normal Weight", medical_exam[[#This Row],[BMI]]&lt;29.9, "Overweight ", TRUE, "Obesity")</f>
        <v>Normal Weight</v>
      </c>
      <c r="D1498">
        <v>4.67</v>
      </c>
      <c r="E1498" t="str" cm="1">
        <f t="array" ref="E1498">_xlfn.IFS(medical_exam[[#This Row],[HBA1C]]&lt;5.7, "Normal", medical_exam[[#This Row],[HBA1C]]&lt;6.4, "Prediabetes ", TRUE, "Diabetes")</f>
        <v>Normal</v>
      </c>
      <c r="F1498" s="6" t="s">
        <v>2379</v>
      </c>
      <c r="G1498" t="s">
        <v>2379</v>
      </c>
      <c r="H1498" t="s">
        <v>2379</v>
      </c>
      <c r="I1498">
        <v>0</v>
      </c>
      <c r="J1498" t="s">
        <v>2379</v>
      </c>
    </row>
    <row r="1499" spans="1:10" x14ac:dyDescent="0.3">
      <c r="A1499" t="s">
        <v>872</v>
      </c>
      <c r="B1499">
        <v>26.315000000000001</v>
      </c>
      <c r="C1499" t="str" cm="1">
        <f t="array" ref="C1499">_xlfn.IFS(medical_exam[[#This Row],[BMI]]&lt;18.5, "Underweight ", medical_exam[[#This Row],[BMI]]&lt;24.9, "Normal Weight", medical_exam[[#This Row],[BMI]]&lt;29.9, "Overweight ", TRUE, "Obesity")</f>
        <v xml:space="preserve">Overweight </v>
      </c>
      <c r="D1499">
        <v>6.02</v>
      </c>
      <c r="E1499" t="str" cm="1">
        <f t="array" ref="E1499">_xlfn.IFS(medical_exam[[#This Row],[HBA1C]]&lt;5.7, "Normal", medical_exam[[#This Row],[HBA1C]]&lt;6.4, "Prediabetes ", TRUE, "Diabetes")</f>
        <v xml:space="preserve">Prediabetes </v>
      </c>
      <c r="F1499" s="6" t="s">
        <v>2379</v>
      </c>
      <c r="G1499" t="s">
        <v>2379</v>
      </c>
      <c r="H1499" t="s">
        <v>2379</v>
      </c>
      <c r="I1499">
        <v>0</v>
      </c>
      <c r="J1499" t="s">
        <v>2379</v>
      </c>
    </row>
    <row r="1500" spans="1:10" x14ac:dyDescent="0.3">
      <c r="A1500" t="s">
        <v>871</v>
      </c>
      <c r="B1500">
        <v>22.58</v>
      </c>
      <c r="C1500" t="str" cm="1">
        <f t="array" ref="C1500">_xlfn.IFS(medical_exam[[#This Row],[BMI]]&lt;18.5, "Underweight ", medical_exam[[#This Row],[BMI]]&lt;24.9, "Normal Weight", medical_exam[[#This Row],[BMI]]&lt;29.9, "Overweight ", TRUE, "Obesity")</f>
        <v>Normal Weight</v>
      </c>
      <c r="D1500">
        <v>7.46</v>
      </c>
      <c r="E1500" t="str" cm="1">
        <f t="array" ref="E1500">_xlfn.IFS(medical_exam[[#This Row],[HBA1C]]&lt;5.7, "Normal", medical_exam[[#This Row],[HBA1C]]&lt;6.4, "Prediabetes ", TRUE, "Diabetes")</f>
        <v>Diabetes</v>
      </c>
      <c r="F1500" s="6" t="s">
        <v>2379</v>
      </c>
      <c r="G1500" t="s">
        <v>2379</v>
      </c>
      <c r="H1500" t="s">
        <v>2379</v>
      </c>
      <c r="I1500">
        <v>0</v>
      </c>
      <c r="J1500" t="s">
        <v>2379</v>
      </c>
    </row>
    <row r="1501" spans="1:10" x14ac:dyDescent="0.3">
      <c r="A1501" t="s">
        <v>870</v>
      </c>
      <c r="B1501">
        <v>19.475000000000001</v>
      </c>
      <c r="C1501" t="str" cm="1">
        <f t="array" ref="C1501">_xlfn.IFS(medical_exam[[#This Row],[BMI]]&lt;18.5, "Underweight ", medical_exam[[#This Row],[BMI]]&lt;24.9, "Normal Weight", medical_exam[[#This Row],[BMI]]&lt;29.9, "Overweight ", TRUE, "Obesity")</f>
        <v>Normal Weight</v>
      </c>
      <c r="D1501">
        <v>4.74</v>
      </c>
      <c r="E1501" t="str" cm="1">
        <f t="array" ref="E1501">_xlfn.IFS(medical_exam[[#This Row],[HBA1C]]&lt;5.7, "Normal", medical_exam[[#This Row],[HBA1C]]&lt;6.4, "Prediabetes ", TRUE, "Diabetes")</f>
        <v>Normal</v>
      </c>
      <c r="F1501" s="6" t="s">
        <v>2379</v>
      </c>
      <c r="G1501" t="s">
        <v>2379</v>
      </c>
      <c r="H1501" t="s">
        <v>2379</v>
      </c>
      <c r="I1501">
        <v>1</v>
      </c>
      <c r="J1501" t="s">
        <v>2379</v>
      </c>
    </row>
    <row r="1502" spans="1:10" x14ac:dyDescent="0.3">
      <c r="A1502" t="s">
        <v>869</v>
      </c>
      <c r="B1502">
        <v>26.33</v>
      </c>
      <c r="C1502" t="str" cm="1">
        <f t="array" ref="C1502">_xlfn.IFS(medical_exam[[#This Row],[BMI]]&lt;18.5, "Underweight ", medical_exam[[#This Row],[BMI]]&lt;24.9, "Normal Weight", medical_exam[[#This Row],[BMI]]&lt;29.9, "Overweight ", TRUE, "Obesity")</f>
        <v xml:space="preserve">Overweight </v>
      </c>
      <c r="D1502">
        <v>4.79</v>
      </c>
      <c r="E1502" t="str" cm="1">
        <f t="array" ref="E1502">_xlfn.IFS(medical_exam[[#This Row],[HBA1C]]&lt;5.7, "Normal", medical_exam[[#This Row],[HBA1C]]&lt;6.4, "Prediabetes ", TRUE, "Diabetes")</f>
        <v>Normal</v>
      </c>
      <c r="F1502" s="6" t="s">
        <v>2379</v>
      </c>
      <c r="G1502" t="s">
        <v>2379</v>
      </c>
      <c r="H1502" t="s">
        <v>2379</v>
      </c>
      <c r="I1502">
        <v>0</v>
      </c>
      <c r="J1502" t="s">
        <v>2379</v>
      </c>
    </row>
    <row r="1503" spans="1:10" x14ac:dyDescent="0.3">
      <c r="A1503" t="s">
        <v>868</v>
      </c>
      <c r="B1503">
        <v>17.29</v>
      </c>
      <c r="C1503" t="str" cm="1">
        <f t="array" ref="C1503">_xlfn.IFS(medical_exam[[#This Row],[BMI]]&lt;18.5, "Underweight ", medical_exam[[#This Row],[BMI]]&lt;24.9, "Normal Weight", medical_exam[[#This Row],[BMI]]&lt;29.9, "Overweight ", TRUE, "Obesity")</f>
        <v xml:space="preserve">Underweight </v>
      </c>
      <c r="D1503">
        <v>5.35</v>
      </c>
      <c r="E1503" t="str" cm="1">
        <f t="array" ref="E1503">_xlfn.IFS(medical_exam[[#This Row],[HBA1C]]&lt;5.7, "Normal", medical_exam[[#This Row],[HBA1C]]&lt;6.4, "Prediabetes ", TRUE, "Diabetes")</f>
        <v>Normal</v>
      </c>
      <c r="F1503" s="6" t="s">
        <v>2381</v>
      </c>
      <c r="G1503" t="s">
        <v>2379</v>
      </c>
      <c r="H1503" t="s">
        <v>2379</v>
      </c>
      <c r="I1503">
        <v>0</v>
      </c>
      <c r="J1503" t="s">
        <v>2379</v>
      </c>
    </row>
    <row r="1504" spans="1:10" x14ac:dyDescent="0.3">
      <c r="A1504" t="s">
        <v>867</v>
      </c>
      <c r="B1504">
        <v>42.88</v>
      </c>
      <c r="C1504" t="str" cm="1">
        <f t="array" ref="C1504">_xlfn.IFS(medical_exam[[#This Row],[BMI]]&lt;18.5, "Underweight ", medical_exam[[#This Row],[BMI]]&lt;24.9, "Normal Weight", medical_exam[[#This Row],[BMI]]&lt;29.9, "Overweight ", TRUE, "Obesity")</f>
        <v>Obesity</v>
      </c>
      <c r="D1504">
        <v>4.87</v>
      </c>
      <c r="E1504" t="str" cm="1">
        <f t="array" ref="E1504">_xlfn.IFS(medical_exam[[#This Row],[HBA1C]]&lt;5.7, "Normal", medical_exam[[#This Row],[HBA1C]]&lt;6.4, "Prediabetes ", TRUE, "Diabetes")</f>
        <v>Normal</v>
      </c>
      <c r="F1504" s="6" t="s">
        <v>2379</v>
      </c>
      <c r="G1504" t="s">
        <v>2380</v>
      </c>
      <c r="H1504" t="s">
        <v>2379</v>
      </c>
      <c r="I1504">
        <v>1</v>
      </c>
      <c r="J1504" t="s">
        <v>2379</v>
      </c>
    </row>
    <row r="1505" spans="1:10" x14ac:dyDescent="0.3">
      <c r="A1505" t="s">
        <v>866</v>
      </c>
      <c r="B1505">
        <v>32.200000000000003</v>
      </c>
      <c r="C1505" t="str" cm="1">
        <f t="array" ref="C1505">_xlfn.IFS(medical_exam[[#This Row],[BMI]]&lt;18.5, "Underweight ", medical_exam[[#This Row],[BMI]]&lt;24.9, "Normal Weight", medical_exam[[#This Row],[BMI]]&lt;29.9, "Overweight ", TRUE, "Obesity")</f>
        <v>Obesity</v>
      </c>
      <c r="D1505">
        <v>10.09</v>
      </c>
      <c r="E1505" t="str" cm="1">
        <f t="array" ref="E1505">_xlfn.IFS(medical_exam[[#This Row],[HBA1C]]&lt;5.7, "Normal", medical_exam[[#This Row],[HBA1C]]&lt;6.4, "Prediabetes ", TRUE, "Diabetes")</f>
        <v>Diabetes</v>
      </c>
      <c r="F1505" s="6" t="s">
        <v>2381</v>
      </c>
      <c r="G1505" t="s">
        <v>2379</v>
      </c>
      <c r="H1505" t="s">
        <v>2379</v>
      </c>
      <c r="I1505">
        <v>0</v>
      </c>
      <c r="J1505" t="s">
        <v>2379</v>
      </c>
    </row>
    <row r="1506" spans="1:10" x14ac:dyDescent="0.3">
      <c r="A1506" t="s">
        <v>865</v>
      </c>
      <c r="B1506">
        <v>18.75</v>
      </c>
      <c r="C1506" t="str" cm="1">
        <f t="array" ref="C1506">_xlfn.IFS(medical_exam[[#This Row],[BMI]]&lt;18.5, "Underweight ", medical_exam[[#This Row],[BMI]]&lt;24.9, "Normal Weight", medical_exam[[#This Row],[BMI]]&lt;29.9, "Overweight ", TRUE, "Obesity")</f>
        <v>Normal Weight</v>
      </c>
      <c r="D1506">
        <v>5.47</v>
      </c>
      <c r="E1506" t="str" cm="1">
        <f t="array" ref="E1506">_xlfn.IFS(medical_exam[[#This Row],[HBA1C]]&lt;5.7, "Normal", medical_exam[[#This Row],[HBA1C]]&lt;6.4, "Prediabetes ", TRUE, "Diabetes")</f>
        <v>Normal</v>
      </c>
      <c r="F1506" s="6" t="s">
        <v>2381</v>
      </c>
      <c r="G1506" t="s">
        <v>2379</v>
      </c>
      <c r="H1506" t="s">
        <v>2381</v>
      </c>
      <c r="I1506">
        <v>1</v>
      </c>
      <c r="J1506" t="s">
        <v>2379</v>
      </c>
    </row>
    <row r="1507" spans="1:10" x14ac:dyDescent="0.3">
      <c r="A1507" t="s">
        <v>864</v>
      </c>
      <c r="B1507">
        <v>22.36</v>
      </c>
      <c r="C1507" t="str" cm="1">
        <f t="array" ref="C1507">_xlfn.IFS(medical_exam[[#This Row],[BMI]]&lt;18.5, "Underweight ", medical_exam[[#This Row],[BMI]]&lt;24.9, "Normal Weight", medical_exam[[#This Row],[BMI]]&lt;29.9, "Overweight ", TRUE, "Obesity")</f>
        <v>Normal Weight</v>
      </c>
      <c r="D1507">
        <v>8.6</v>
      </c>
      <c r="E1507" t="str" cm="1">
        <f t="array" ref="E1507">_xlfn.IFS(medical_exam[[#This Row],[HBA1C]]&lt;5.7, "Normal", medical_exam[[#This Row],[HBA1C]]&lt;6.4, "Prediabetes ", TRUE, "Diabetes")</f>
        <v>Diabetes</v>
      </c>
      <c r="F1507" s="6" t="s">
        <v>2379</v>
      </c>
      <c r="G1507" t="s">
        <v>2379</v>
      </c>
      <c r="H1507" t="s">
        <v>2379</v>
      </c>
      <c r="I1507">
        <v>0</v>
      </c>
      <c r="J1507" t="s">
        <v>2379</v>
      </c>
    </row>
    <row r="1508" spans="1:10" x14ac:dyDescent="0.3">
      <c r="A1508" t="s">
        <v>863</v>
      </c>
      <c r="B1508">
        <v>23.94</v>
      </c>
      <c r="C1508" t="str" cm="1">
        <f t="array" ref="C1508">_xlfn.IFS(medical_exam[[#This Row],[BMI]]&lt;18.5, "Underweight ", medical_exam[[#This Row],[BMI]]&lt;24.9, "Normal Weight", medical_exam[[#This Row],[BMI]]&lt;29.9, "Overweight ", TRUE, "Obesity")</f>
        <v>Normal Weight</v>
      </c>
      <c r="D1508">
        <v>10.74</v>
      </c>
      <c r="E1508" t="str" cm="1">
        <f t="array" ref="E1508">_xlfn.IFS(medical_exam[[#This Row],[HBA1C]]&lt;5.7, "Normal", medical_exam[[#This Row],[HBA1C]]&lt;6.4, "Prediabetes ", TRUE, "Diabetes")</f>
        <v>Diabetes</v>
      </c>
      <c r="F1508" s="6" t="s">
        <v>2381</v>
      </c>
      <c r="G1508" t="s">
        <v>2379</v>
      </c>
      <c r="H1508" t="s">
        <v>2379</v>
      </c>
      <c r="I1508">
        <v>0</v>
      </c>
      <c r="J1508" t="s">
        <v>2379</v>
      </c>
    </row>
    <row r="1509" spans="1:10" x14ac:dyDescent="0.3">
      <c r="A1509" t="s">
        <v>862</v>
      </c>
      <c r="B1509">
        <v>30.1</v>
      </c>
      <c r="C1509" t="str" cm="1">
        <f t="array" ref="C1509">_xlfn.IFS(medical_exam[[#This Row],[BMI]]&lt;18.5, "Underweight ", medical_exam[[#This Row],[BMI]]&lt;24.9, "Normal Weight", medical_exam[[#This Row],[BMI]]&lt;29.9, "Overweight ", TRUE, "Obesity")</f>
        <v>Obesity</v>
      </c>
      <c r="D1509">
        <v>4.3899999999999997</v>
      </c>
      <c r="E1509" t="str" cm="1">
        <f t="array" ref="E1509">_xlfn.IFS(medical_exam[[#This Row],[HBA1C]]&lt;5.7, "Normal", medical_exam[[#This Row],[HBA1C]]&lt;6.4, "Prediabetes ", TRUE, "Diabetes")</f>
        <v>Normal</v>
      </c>
      <c r="F1509" s="6" t="s">
        <v>2379</v>
      </c>
      <c r="G1509" t="s">
        <v>2379</v>
      </c>
      <c r="H1509" t="s">
        <v>2381</v>
      </c>
      <c r="I1509">
        <v>1</v>
      </c>
      <c r="J1509" t="s">
        <v>2379</v>
      </c>
    </row>
    <row r="1510" spans="1:10" x14ac:dyDescent="0.3">
      <c r="A1510" t="s">
        <v>861</v>
      </c>
      <c r="B1510">
        <v>21.93</v>
      </c>
      <c r="C1510" t="str" cm="1">
        <f t="array" ref="C1510">_xlfn.IFS(medical_exam[[#This Row],[BMI]]&lt;18.5, "Underweight ", medical_exam[[#This Row],[BMI]]&lt;24.9, "Normal Weight", medical_exam[[#This Row],[BMI]]&lt;29.9, "Overweight ", TRUE, "Obesity")</f>
        <v>Normal Weight</v>
      </c>
      <c r="D1510">
        <v>6.3</v>
      </c>
      <c r="E1510" t="str" cm="1">
        <f t="array" ref="E1510">_xlfn.IFS(medical_exam[[#This Row],[HBA1C]]&lt;5.7, "Normal", medical_exam[[#This Row],[HBA1C]]&lt;6.4, "Prediabetes ", TRUE, "Diabetes")</f>
        <v xml:space="preserve">Prediabetes </v>
      </c>
      <c r="F1510" s="6" t="s">
        <v>2379</v>
      </c>
      <c r="G1510" t="s">
        <v>2379</v>
      </c>
      <c r="H1510" t="s">
        <v>2379</v>
      </c>
      <c r="I1510">
        <v>0</v>
      </c>
      <c r="J1510" t="s">
        <v>2379</v>
      </c>
    </row>
    <row r="1511" spans="1:10" x14ac:dyDescent="0.3">
      <c r="A1511" t="s">
        <v>860</v>
      </c>
      <c r="B1511">
        <v>39.75</v>
      </c>
      <c r="C1511" t="str" cm="1">
        <f t="array" ref="C1511">_xlfn.IFS(medical_exam[[#This Row],[BMI]]&lt;18.5, "Underweight ", medical_exam[[#This Row],[BMI]]&lt;24.9, "Normal Weight", medical_exam[[#This Row],[BMI]]&lt;29.9, "Overweight ", TRUE, "Obesity")</f>
        <v>Obesity</v>
      </c>
      <c r="D1511">
        <v>5.41</v>
      </c>
      <c r="E1511" t="str" cm="1">
        <f t="array" ref="E1511">_xlfn.IFS(medical_exam[[#This Row],[HBA1C]]&lt;5.7, "Normal", medical_exam[[#This Row],[HBA1C]]&lt;6.4, "Prediabetes ", TRUE, "Diabetes")</f>
        <v>Normal</v>
      </c>
      <c r="F1511" s="6" t="s">
        <v>2379</v>
      </c>
      <c r="G1511" t="s">
        <v>2380</v>
      </c>
      <c r="H1511" t="s">
        <v>2379</v>
      </c>
      <c r="I1511">
        <v>1</v>
      </c>
      <c r="J1511" t="s">
        <v>2379</v>
      </c>
    </row>
    <row r="1512" spans="1:10" x14ac:dyDescent="0.3">
      <c r="A1512" t="s">
        <v>859</v>
      </c>
      <c r="B1512">
        <v>26.03</v>
      </c>
      <c r="C1512" t="str" cm="1">
        <f t="array" ref="C1512">_xlfn.IFS(medical_exam[[#This Row],[BMI]]&lt;18.5, "Underweight ", medical_exam[[#This Row],[BMI]]&lt;24.9, "Normal Weight", medical_exam[[#This Row],[BMI]]&lt;29.9, "Overweight ", TRUE, "Obesity")</f>
        <v xml:space="preserve">Overweight </v>
      </c>
      <c r="D1512">
        <v>4.47</v>
      </c>
      <c r="E1512" t="str" cm="1">
        <f t="array" ref="E1512">_xlfn.IFS(medical_exam[[#This Row],[HBA1C]]&lt;5.7, "Normal", medical_exam[[#This Row],[HBA1C]]&lt;6.4, "Prediabetes ", TRUE, "Diabetes")</f>
        <v>Normal</v>
      </c>
      <c r="F1512" s="6" t="s">
        <v>2379</v>
      </c>
      <c r="G1512" t="s">
        <v>2379</v>
      </c>
      <c r="H1512" t="s">
        <v>2381</v>
      </c>
      <c r="I1512">
        <v>1</v>
      </c>
      <c r="J1512" t="s">
        <v>2379</v>
      </c>
    </row>
    <row r="1513" spans="1:10" x14ac:dyDescent="0.3">
      <c r="A1513" t="s">
        <v>858</v>
      </c>
      <c r="B1513">
        <v>34.51</v>
      </c>
      <c r="C1513" t="str" cm="1">
        <f t="array" ref="C1513">_xlfn.IFS(medical_exam[[#This Row],[BMI]]&lt;18.5, "Underweight ", medical_exam[[#This Row],[BMI]]&lt;24.9, "Normal Weight", medical_exam[[#This Row],[BMI]]&lt;29.9, "Overweight ", TRUE, "Obesity")</f>
        <v>Obesity</v>
      </c>
      <c r="D1513">
        <v>6.26</v>
      </c>
      <c r="E1513" t="str" cm="1">
        <f t="array" ref="E1513">_xlfn.IFS(medical_exam[[#This Row],[HBA1C]]&lt;5.7, "Normal", medical_exam[[#This Row],[HBA1C]]&lt;6.4, "Prediabetes ", TRUE, "Diabetes")</f>
        <v xml:space="preserve">Prediabetes </v>
      </c>
      <c r="F1513" s="6" t="s">
        <v>2379</v>
      </c>
      <c r="G1513" t="s">
        <v>2379</v>
      </c>
      <c r="H1513" t="s">
        <v>2379</v>
      </c>
      <c r="I1513">
        <v>0</v>
      </c>
      <c r="J1513" t="s">
        <v>2379</v>
      </c>
    </row>
    <row r="1514" spans="1:10" x14ac:dyDescent="0.3">
      <c r="A1514" t="s">
        <v>857</v>
      </c>
      <c r="B1514">
        <v>19.32</v>
      </c>
      <c r="C1514" t="str" cm="1">
        <f t="array" ref="C1514">_xlfn.IFS(medical_exam[[#This Row],[BMI]]&lt;18.5, "Underweight ", medical_exam[[#This Row],[BMI]]&lt;24.9, "Normal Weight", medical_exam[[#This Row],[BMI]]&lt;29.9, "Overweight ", TRUE, "Obesity")</f>
        <v>Normal Weight</v>
      </c>
      <c r="D1514">
        <v>11.58</v>
      </c>
      <c r="E1514" t="str" cm="1">
        <f t="array" ref="E1514">_xlfn.IFS(medical_exam[[#This Row],[HBA1C]]&lt;5.7, "Normal", medical_exam[[#This Row],[HBA1C]]&lt;6.4, "Prediabetes ", TRUE, "Diabetes")</f>
        <v>Diabetes</v>
      </c>
      <c r="F1514" s="6" t="s">
        <v>2381</v>
      </c>
      <c r="G1514" t="s">
        <v>2379</v>
      </c>
      <c r="H1514" t="s">
        <v>2379</v>
      </c>
      <c r="I1514">
        <v>1</v>
      </c>
      <c r="J1514" t="s">
        <v>2379</v>
      </c>
    </row>
    <row r="1515" spans="1:10" x14ac:dyDescent="0.3">
      <c r="A1515" t="s">
        <v>856</v>
      </c>
      <c r="B1515">
        <v>28.5</v>
      </c>
      <c r="C1515" t="str" cm="1">
        <f t="array" ref="C1515">_xlfn.IFS(medical_exam[[#This Row],[BMI]]&lt;18.5, "Underweight ", medical_exam[[#This Row],[BMI]]&lt;24.9, "Normal Weight", medical_exam[[#This Row],[BMI]]&lt;29.9, "Overweight ", TRUE, "Obesity")</f>
        <v xml:space="preserve">Overweight </v>
      </c>
      <c r="D1515">
        <v>4.3600000000000003</v>
      </c>
      <c r="E1515" t="str" cm="1">
        <f t="array" ref="E1515">_xlfn.IFS(medical_exam[[#This Row],[HBA1C]]&lt;5.7, "Normal", medical_exam[[#This Row],[HBA1C]]&lt;6.4, "Prediabetes ", TRUE, "Diabetes")</f>
        <v>Normal</v>
      </c>
      <c r="F1515" s="6" t="s">
        <v>2379</v>
      </c>
      <c r="G1515" t="s">
        <v>2379</v>
      </c>
      <c r="H1515" t="s">
        <v>2379</v>
      </c>
      <c r="I1515">
        <v>0</v>
      </c>
      <c r="J1515" t="s">
        <v>2379</v>
      </c>
    </row>
    <row r="1516" spans="1:10" x14ac:dyDescent="0.3">
      <c r="A1516" t="s">
        <v>855</v>
      </c>
      <c r="B1516">
        <v>30.875</v>
      </c>
      <c r="C1516" t="str" cm="1">
        <f t="array" ref="C1516">_xlfn.IFS(medical_exam[[#This Row],[BMI]]&lt;18.5, "Underweight ", medical_exam[[#This Row],[BMI]]&lt;24.9, "Normal Weight", medical_exam[[#This Row],[BMI]]&lt;29.9, "Overweight ", TRUE, "Obesity")</f>
        <v>Obesity</v>
      </c>
      <c r="D1516">
        <v>4.1399999999999997</v>
      </c>
      <c r="E1516" t="str" cm="1">
        <f t="array" ref="E1516">_xlfn.IFS(medical_exam[[#This Row],[HBA1C]]&lt;5.7, "Normal", medical_exam[[#This Row],[HBA1C]]&lt;6.4, "Prediabetes ", TRUE, "Diabetes")</f>
        <v>Normal</v>
      </c>
      <c r="F1516" s="6" t="s">
        <v>2381</v>
      </c>
      <c r="G1516" t="s">
        <v>2379</v>
      </c>
      <c r="H1516" t="s">
        <v>2379</v>
      </c>
      <c r="I1516">
        <v>0</v>
      </c>
      <c r="J1516" t="s">
        <v>2379</v>
      </c>
    </row>
    <row r="1517" spans="1:10" x14ac:dyDescent="0.3">
      <c r="A1517" t="s">
        <v>854</v>
      </c>
      <c r="B1517">
        <v>24.02</v>
      </c>
      <c r="C1517" t="str" cm="1">
        <f t="array" ref="C1517">_xlfn.IFS(medical_exam[[#This Row],[BMI]]&lt;18.5, "Underweight ", medical_exam[[#This Row],[BMI]]&lt;24.9, "Normal Weight", medical_exam[[#This Row],[BMI]]&lt;29.9, "Overweight ", TRUE, "Obesity")</f>
        <v>Normal Weight</v>
      </c>
      <c r="D1517">
        <v>4.38</v>
      </c>
      <c r="E1517" t="str" cm="1">
        <f t="array" ref="E1517">_xlfn.IFS(medical_exam[[#This Row],[HBA1C]]&lt;5.7, "Normal", medical_exam[[#This Row],[HBA1C]]&lt;6.4, "Prediabetes ", TRUE, "Diabetes")</f>
        <v>Normal</v>
      </c>
      <c r="F1517" s="6" t="s">
        <v>2379</v>
      </c>
      <c r="G1517" t="s">
        <v>2379</v>
      </c>
      <c r="H1517" t="s">
        <v>2379</v>
      </c>
      <c r="I1517">
        <v>0</v>
      </c>
      <c r="J1517" t="s">
        <v>2379</v>
      </c>
    </row>
    <row r="1518" spans="1:10" x14ac:dyDescent="0.3">
      <c r="A1518" t="s">
        <v>853</v>
      </c>
      <c r="B1518">
        <v>36.08</v>
      </c>
      <c r="C1518" t="str" cm="1">
        <f t="array" ref="C1518">_xlfn.IFS(medical_exam[[#This Row],[BMI]]&lt;18.5, "Underweight ", medical_exam[[#This Row],[BMI]]&lt;24.9, "Normal Weight", medical_exam[[#This Row],[BMI]]&lt;29.9, "Overweight ", TRUE, "Obesity")</f>
        <v>Obesity</v>
      </c>
      <c r="D1518">
        <v>11.61</v>
      </c>
      <c r="E1518" t="str" cm="1">
        <f t="array" ref="E1518">_xlfn.IFS(medical_exam[[#This Row],[HBA1C]]&lt;5.7, "Normal", medical_exam[[#This Row],[HBA1C]]&lt;6.4, "Prediabetes ", TRUE, "Diabetes")</f>
        <v>Diabetes</v>
      </c>
      <c r="F1518" s="6" t="s">
        <v>2381</v>
      </c>
      <c r="G1518" t="s">
        <v>2379</v>
      </c>
      <c r="H1518" t="s">
        <v>2379</v>
      </c>
      <c r="I1518">
        <v>0</v>
      </c>
      <c r="J1518" t="s">
        <v>2379</v>
      </c>
    </row>
    <row r="1519" spans="1:10" x14ac:dyDescent="0.3">
      <c r="A1519" t="s">
        <v>852</v>
      </c>
      <c r="B1519">
        <v>32.200000000000003</v>
      </c>
      <c r="C1519" t="str" cm="1">
        <f t="array" ref="C1519">_xlfn.IFS(medical_exam[[#This Row],[BMI]]&lt;18.5, "Underweight ", medical_exam[[#This Row],[BMI]]&lt;24.9, "Normal Weight", medical_exam[[#This Row],[BMI]]&lt;29.9, "Overweight ", TRUE, "Obesity")</f>
        <v>Obesity</v>
      </c>
      <c r="D1519">
        <v>10.59</v>
      </c>
      <c r="E1519" t="str" cm="1">
        <f t="array" ref="E1519">_xlfn.IFS(medical_exam[[#This Row],[HBA1C]]&lt;5.7, "Normal", medical_exam[[#This Row],[HBA1C]]&lt;6.4, "Prediabetes ", TRUE, "Diabetes")</f>
        <v>Diabetes</v>
      </c>
      <c r="F1519" s="6" t="s">
        <v>2381</v>
      </c>
      <c r="G1519" t="s">
        <v>2379</v>
      </c>
      <c r="H1519" t="s">
        <v>2379</v>
      </c>
      <c r="I1519">
        <v>0</v>
      </c>
      <c r="J1519" t="s">
        <v>2379</v>
      </c>
    </row>
    <row r="1520" spans="1:10" x14ac:dyDescent="0.3">
      <c r="A1520" t="s">
        <v>851</v>
      </c>
      <c r="B1520">
        <v>28.05</v>
      </c>
      <c r="C1520" t="str" cm="1">
        <f t="array" ref="C1520">_xlfn.IFS(medical_exam[[#This Row],[BMI]]&lt;18.5, "Underweight ", medical_exam[[#This Row],[BMI]]&lt;24.9, "Normal Weight", medical_exam[[#This Row],[BMI]]&lt;29.9, "Overweight ", TRUE, "Obesity")</f>
        <v xml:space="preserve">Overweight </v>
      </c>
      <c r="D1520">
        <v>11.85</v>
      </c>
      <c r="E1520" t="str" cm="1">
        <f t="array" ref="E1520">_xlfn.IFS(medical_exam[[#This Row],[HBA1C]]&lt;5.7, "Normal", medical_exam[[#This Row],[HBA1C]]&lt;6.4, "Prediabetes ", TRUE, "Diabetes")</f>
        <v>Diabetes</v>
      </c>
      <c r="F1520" s="6" t="s">
        <v>2381</v>
      </c>
      <c r="G1520" t="s">
        <v>2379</v>
      </c>
      <c r="H1520" t="s">
        <v>2379</v>
      </c>
      <c r="I1520">
        <v>0</v>
      </c>
      <c r="J1520" t="s">
        <v>2379</v>
      </c>
    </row>
    <row r="1521" spans="1:10" x14ac:dyDescent="0.3">
      <c r="A1521" t="s">
        <v>850</v>
      </c>
      <c r="B1521">
        <v>19</v>
      </c>
      <c r="C1521" t="str" cm="1">
        <f t="array" ref="C1521">_xlfn.IFS(medical_exam[[#This Row],[BMI]]&lt;18.5, "Underweight ", medical_exam[[#This Row],[BMI]]&lt;24.9, "Normal Weight", medical_exam[[#This Row],[BMI]]&lt;29.9, "Overweight ", TRUE, "Obesity")</f>
        <v>Normal Weight</v>
      </c>
      <c r="D1521">
        <v>5.46</v>
      </c>
      <c r="E1521" t="str" cm="1">
        <f t="array" ref="E1521">_xlfn.IFS(medical_exam[[#This Row],[HBA1C]]&lt;5.7, "Normal", medical_exam[[#This Row],[HBA1C]]&lt;6.4, "Prediabetes ", TRUE, "Diabetes")</f>
        <v>Normal</v>
      </c>
      <c r="F1521" s="6" t="s">
        <v>2381</v>
      </c>
      <c r="G1521" t="s">
        <v>2379</v>
      </c>
      <c r="H1521" t="s">
        <v>2379</v>
      </c>
      <c r="I1521">
        <v>1</v>
      </c>
      <c r="J1521" t="s">
        <v>2379</v>
      </c>
    </row>
    <row r="1522" spans="1:10" x14ac:dyDescent="0.3">
      <c r="A1522" t="s">
        <v>849</v>
      </c>
      <c r="B1522">
        <v>16.13</v>
      </c>
      <c r="C1522" t="str" cm="1">
        <f t="array" ref="C1522">_xlfn.IFS(medical_exam[[#This Row],[BMI]]&lt;18.5, "Underweight ", medical_exam[[#This Row],[BMI]]&lt;24.9, "Normal Weight", medical_exam[[#This Row],[BMI]]&lt;29.9, "Overweight ", TRUE, "Obesity")</f>
        <v xml:space="preserve">Underweight </v>
      </c>
      <c r="D1522">
        <v>4.54</v>
      </c>
      <c r="E1522" t="str" cm="1">
        <f t="array" ref="E1522">_xlfn.IFS(medical_exam[[#This Row],[HBA1C]]&lt;5.7, "Normal", medical_exam[[#This Row],[HBA1C]]&lt;6.4, "Prediabetes ", TRUE, "Diabetes")</f>
        <v>Normal</v>
      </c>
      <c r="F1522" s="6" t="s">
        <v>2381</v>
      </c>
      <c r="G1522" t="s">
        <v>2379</v>
      </c>
      <c r="H1522" t="s">
        <v>2379</v>
      </c>
      <c r="I1522">
        <v>2</v>
      </c>
      <c r="J1522" t="s">
        <v>2379</v>
      </c>
    </row>
    <row r="1523" spans="1:10" x14ac:dyDescent="0.3">
      <c r="A1523" t="s">
        <v>848</v>
      </c>
      <c r="B1523">
        <v>18.77</v>
      </c>
      <c r="C1523" t="str" cm="1">
        <f t="array" ref="C1523">_xlfn.IFS(medical_exam[[#This Row],[BMI]]&lt;18.5, "Underweight ", medical_exam[[#This Row],[BMI]]&lt;24.9, "Normal Weight", medical_exam[[#This Row],[BMI]]&lt;29.9, "Overweight ", TRUE, "Obesity")</f>
        <v>Normal Weight</v>
      </c>
      <c r="D1523">
        <v>11.98</v>
      </c>
      <c r="E1523" t="str" cm="1">
        <f t="array" ref="E1523">_xlfn.IFS(medical_exam[[#This Row],[HBA1C]]&lt;5.7, "Normal", medical_exam[[#This Row],[HBA1C]]&lt;6.4, "Prediabetes ", TRUE, "Diabetes")</f>
        <v>Diabetes</v>
      </c>
      <c r="F1523" s="6" t="s">
        <v>2381</v>
      </c>
      <c r="G1523" t="s">
        <v>2379</v>
      </c>
      <c r="H1523" t="s">
        <v>2379</v>
      </c>
      <c r="I1523">
        <v>2</v>
      </c>
      <c r="J1523" t="s">
        <v>2379</v>
      </c>
    </row>
    <row r="1524" spans="1:10" x14ac:dyDescent="0.3">
      <c r="A1524" t="s">
        <v>847</v>
      </c>
      <c r="B1524">
        <v>28.88</v>
      </c>
      <c r="C1524" t="str" cm="1">
        <f t="array" ref="C1524">_xlfn.IFS(medical_exam[[#This Row],[BMI]]&lt;18.5, "Underweight ", medical_exam[[#This Row],[BMI]]&lt;24.9, "Normal Weight", medical_exam[[#This Row],[BMI]]&lt;29.9, "Overweight ", TRUE, "Obesity")</f>
        <v xml:space="preserve">Overweight </v>
      </c>
      <c r="D1524">
        <v>6.59</v>
      </c>
      <c r="E1524" t="str" cm="1">
        <f t="array" ref="E1524">_xlfn.IFS(medical_exam[[#This Row],[HBA1C]]&lt;5.7, "Normal", medical_exam[[#This Row],[HBA1C]]&lt;6.4, "Prediabetes ", TRUE, "Diabetes")</f>
        <v>Diabetes</v>
      </c>
      <c r="F1524" s="6" t="s">
        <v>2381</v>
      </c>
      <c r="G1524" t="s">
        <v>2379</v>
      </c>
      <c r="H1524" t="s">
        <v>2379</v>
      </c>
      <c r="I1524">
        <v>1</v>
      </c>
      <c r="J1524" t="s">
        <v>2379</v>
      </c>
    </row>
    <row r="1525" spans="1:10" x14ac:dyDescent="0.3">
      <c r="A1525" t="s">
        <v>846</v>
      </c>
      <c r="B1525">
        <v>27.55</v>
      </c>
      <c r="C1525" t="str" cm="1">
        <f t="array" ref="C1525">_xlfn.IFS(medical_exam[[#This Row],[BMI]]&lt;18.5, "Underweight ", medical_exam[[#This Row],[BMI]]&lt;24.9, "Normal Weight", medical_exam[[#This Row],[BMI]]&lt;29.9, "Overweight ", TRUE, "Obesity")</f>
        <v xml:space="preserve">Overweight </v>
      </c>
      <c r="D1525">
        <v>10.83</v>
      </c>
      <c r="E1525" t="str" cm="1">
        <f t="array" ref="E1525">_xlfn.IFS(medical_exam[[#This Row],[HBA1C]]&lt;5.7, "Normal", medical_exam[[#This Row],[HBA1C]]&lt;6.4, "Prediabetes ", TRUE, "Diabetes")</f>
        <v>Diabetes</v>
      </c>
      <c r="F1525" s="6" t="s">
        <v>2381</v>
      </c>
      <c r="G1525" t="s">
        <v>2379</v>
      </c>
      <c r="H1525" t="s">
        <v>2379</v>
      </c>
      <c r="I1525">
        <v>1</v>
      </c>
      <c r="J1525" t="s">
        <v>2379</v>
      </c>
    </row>
    <row r="1526" spans="1:10" x14ac:dyDescent="0.3">
      <c r="A1526" t="s">
        <v>845</v>
      </c>
      <c r="B1526">
        <v>15.6</v>
      </c>
      <c r="C1526" t="str" cm="1">
        <f t="array" ref="C1526">_xlfn.IFS(medical_exam[[#This Row],[BMI]]&lt;18.5, "Underweight ", medical_exam[[#This Row],[BMI]]&lt;24.9, "Normal Weight", medical_exam[[#This Row],[BMI]]&lt;29.9, "Overweight ", TRUE, "Obesity")</f>
        <v xml:space="preserve">Underweight </v>
      </c>
      <c r="D1526">
        <v>8.6</v>
      </c>
      <c r="E1526" t="str" cm="1">
        <f t="array" ref="E1526">_xlfn.IFS(medical_exam[[#This Row],[HBA1C]]&lt;5.7, "Normal", medical_exam[[#This Row],[HBA1C]]&lt;6.4, "Prediabetes ", TRUE, "Diabetes")</f>
        <v>Diabetes</v>
      </c>
      <c r="F1526" s="6" t="s">
        <v>2379</v>
      </c>
      <c r="G1526" t="s">
        <v>2379</v>
      </c>
      <c r="H1526" t="s">
        <v>2379</v>
      </c>
      <c r="I1526">
        <v>0</v>
      </c>
      <c r="J1526" t="s">
        <v>2379</v>
      </c>
    </row>
    <row r="1527" spans="1:10" x14ac:dyDescent="0.3">
      <c r="A1527" t="s">
        <v>844</v>
      </c>
      <c r="B1527">
        <v>21.99</v>
      </c>
      <c r="C1527" t="str" cm="1">
        <f t="array" ref="C1527">_xlfn.IFS(medical_exam[[#This Row],[BMI]]&lt;18.5, "Underweight ", medical_exam[[#This Row],[BMI]]&lt;24.9, "Normal Weight", medical_exam[[#This Row],[BMI]]&lt;29.9, "Overweight ", TRUE, "Obesity")</f>
        <v>Normal Weight</v>
      </c>
      <c r="D1527">
        <v>11.17</v>
      </c>
      <c r="E1527" t="str" cm="1">
        <f t="array" ref="E1527">_xlfn.IFS(medical_exam[[#This Row],[HBA1C]]&lt;5.7, "Normal", medical_exam[[#This Row],[HBA1C]]&lt;6.4, "Prediabetes ", TRUE, "Diabetes")</f>
        <v>Diabetes</v>
      </c>
      <c r="F1527" s="6" t="s">
        <v>2379</v>
      </c>
      <c r="G1527" t="s">
        <v>2379</v>
      </c>
      <c r="H1527" t="s">
        <v>2379</v>
      </c>
      <c r="I1527">
        <v>0</v>
      </c>
      <c r="J1527" t="s">
        <v>2379</v>
      </c>
    </row>
    <row r="1528" spans="1:10" x14ac:dyDescent="0.3">
      <c r="A1528" t="s">
        <v>843</v>
      </c>
      <c r="B1528">
        <v>34.85</v>
      </c>
      <c r="C1528" t="str" cm="1">
        <f t="array" ref="C1528">_xlfn.IFS(medical_exam[[#This Row],[BMI]]&lt;18.5, "Underweight ", medical_exam[[#This Row],[BMI]]&lt;24.9, "Normal Weight", medical_exam[[#This Row],[BMI]]&lt;29.9, "Overweight ", TRUE, "Obesity")</f>
        <v>Obesity</v>
      </c>
      <c r="D1528">
        <v>5.75</v>
      </c>
      <c r="E1528" t="str" cm="1">
        <f t="array" ref="E1528">_xlfn.IFS(medical_exam[[#This Row],[HBA1C]]&lt;5.7, "Normal", medical_exam[[#This Row],[HBA1C]]&lt;6.4, "Prediabetes ", TRUE, "Diabetes")</f>
        <v xml:space="preserve">Prediabetes </v>
      </c>
      <c r="F1528" s="6" t="s">
        <v>2379</v>
      </c>
      <c r="G1528" t="s">
        <v>2379</v>
      </c>
      <c r="H1528" t="s">
        <v>2379</v>
      </c>
      <c r="I1528">
        <v>0</v>
      </c>
      <c r="J1528" t="s">
        <v>2379</v>
      </c>
    </row>
    <row r="1529" spans="1:10" x14ac:dyDescent="0.3">
      <c r="A1529" t="s">
        <v>842</v>
      </c>
      <c r="B1529">
        <v>24.51</v>
      </c>
      <c r="C1529" t="str" cm="1">
        <f t="array" ref="C1529">_xlfn.IFS(medical_exam[[#This Row],[BMI]]&lt;18.5, "Underweight ", medical_exam[[#This Row],[BMI]]&lt;24.9, "Normal Weight", medical_exam[[#This Row],[BMI]]&lt;29.9, "Overweight ", TRUE, "Obesity")</f>
        <v>Normal Weight</v>
      </c>
      <c r="D1529">
        <v>4.83</v>
      </c>
      <c r="E1529" t="str" cm="1">
        <f t="array" ref="E1529">_xlfn.IFS(medical_exam[[#This Row],[HBA1C]]&lt;5.7, "Normal", medical_exam[[#This Row],[HBA1C]]&lt;6.4, "Prediabetes ", TRUE, "Diabetes")</f>
        <v>Normal</v>
      </c>
      <c r="F1529" s="6" t="s">
        <v>2381</v>
      </c>
      <c r="G1529" t="s">
        <v>2379</v>
      </c>
      <c r="H1529" t="s">
        <v>2381</v>
      </c>
      <c r="I1529">
        <v>1</v>
      </c>
      <c r="J1529" t="s">
        <v>2379</v>
      </c>
    </row>
    <row r="1530" spans="1:10" x14ac:dyDescent="0.3">
      <c r="A1530" t="s">
        <v>841</v>
      </c>
      <c r="B1530">
        <v>19.399999999999999</v>
      </c>
      <c r="C1530" t="str" cm="1">
        <f t="array" ref="C1530">_xlfn.IFS(medical_exam[[#This Row],[BMI]]&lt;18.5, "Underweight ", medical_exam[[#This Row],[BMI]]&lt;24.9, "Normal Weight", medical_exam[[#This Row],[BMI]]&lt;29.9, "Overweight ", TRUE, "Obesity")</f>
        <v>Normal Weight</v>
      </c>
      <c r="D1530">
        <v>11.93</v>
      </c>
      <c r="E1530" t="str" cm="1">
        <f t="array" ref="E1530">_xlfn.IFS(medical_exam[[#This Row],[HBA1C]]&lt;5.7, "Normal", medical_exam[[#This Row],[HBA1C]]&lt;6.4, "Prediabetes ", TRUE, "Diabetes")</f>
        <v>Diabetes</v>
      </c>
      <c r="F1530" s="6" t="s">
        <v>2379</v>
      </c>
      <c r="G1530" t="s">
        <v>2379</v>
      </c>
      <c r="H1530" t="s">
        <v>2379</v>
      </c>
      <c r="I1530">
        <v>0</v>
      </c>
      <c r="J1530" t="s">
        <v>2379</v>
      </c>
    </row>
    <row r="1531" spans="1:10" x14ac:dyDescent="0.3">
      <c r="A1531" t="s">
        <v>840</v>
      </c>
      <c r="B1531">
        <v>15.1</v>
      </c>
      <c r="C1531" t="str" cm="1">
        <f t="array" ref="C1531">_xlfn.IFS(medical_exam[[#This Row],[BMI]]&lt;18.5, "Underweight ", medical_exam[[#This Row],[BMI]]&lt;24.9, "Normal Weight", medical_exam[[#This Row],[BMI]]&lt;29.9, "Overweight ", TRUE, "Obesity")</f>
        <v xml:space="preserve">Underweight </v>
      </c>
      <c r="D1531">
        <v>8.41</v>
      </c>
      <c r="E1531" t="str" cm="1">
        <f t="array" ref="E1531">_xlfn.IFS(medical_exam[[#This Row],[HBA1C]]&lt;5.7, "Normal", medical_exam[[#This Row],[HBA1C]]&lt;6.4, "Prediabetes ", TRUE, "Diabetes")</f>
        <v>Diabetes</v>
      </c>
      <c r="F1531" s="6" t="s">
        <v>2379</v>
      </c>
      <c r="G1531" t="s">
        <v>2379</v>
      </c>
      <c r="H1531" t="s">
        <v>2379</v>
      </c>
      <c r="I1531">
        <v>0</v>
      </c>
      <c r="J1531" t="s">
        <v>2379</v>
      </c>
    </row>
    <row r="1532" spans="1:10" x14ac:dyDescent="0.3">
      <c r="A1532" t="s">
        <v>839</v>
      </c>
      <c r="B1532">
        <v>23.37</v>
      </c>
      <c r="C1532" t="str" cm="1">
        <f t="array" ref="C1532">_xlfn.IFS(medical_exam[[#This Row],[BMI]]&lt;18.5, "Underweight ", medical_exam[[#This Row],[BMI]]&lt;24.9, "Normal Weight", medical_exam[[#This Row],[BMI]]&lt;29.9, "Overweight ", TRUE, "Obesity")</f>
        <v>Normal Weight</v>
      </c>
      <c r="D1532">
        <v>5.59</v>
      </c>
      <c r="E1532" t="str" cm="1">
        <f t="array" ref="E1532">_xlfn.IFS(medical_exam[[#This Row],[HBA1C]]&lt;5.7, "Normal", medical_exam[[#This Row],[HBA1C]]&lt;6.4, "Prediabetes ", TRUE, "Diabetes")</f>
        <v>Normal</v>
      </c>
      <c r="F1532" s="6" t="s">
        <v>2381</v>
      </c>
      <c r="G1532" t="s">
        <v>2379</v>
      </c>
      <c r="H1532" t="s">
        <v>2379</v>
      </c>
      <c r="I1532">
        <v>0</v>
      </c>
      <c r="J1532" t="s">
        <v>2379</v>
      </c>
    </row>
    <row r="1533" spans="1:10" x14ac:dyDescent="0.3">
      <c r="A1533" t="s">
        <v>838</v>
      </c>
      <c r="B1533">
        <v>42.4</v>
      </c>
      <c r="C1533" t="str" cm="1">
        <f t="array" ref="C1533">_xlfn.IFS(medical_exam[[#This Row],[BMI]]&lt;18.5, "Underweight ", medical_exam[[#This Row],[BMI]]&lt;24.9, "Normal Weight", medical_exam[[#This Row],[BMI]]&lt;29.9, "Overweight ", TRUE, "Obesity")</f>
        <v>Obesity</v>
      </c>
      <c r="D1533">
        <v>4.0599999999999996</v>
      </c>
      <c r="E1533" t="str" cm="1">
        <f t="array" ref="E1533">_xlfn.IFS(medical_exam[[#This Row],[HBA1C]]&lt;5.7, "Normal", medical_exam[[#This Row],[HBA1C]]&lt;6.4, "Prediabetes ", TRUE, "Diabetes")</f>
        <v>Normal</v>
      </c>
      <c r="F1533" s="6" t="s">
        <v>2379</v>
      </c>
      <c r="G1533" t="s">
        <v>2379</v>
      </c>
      <c r="H1533" t="s">
        <v>2379</v>
      </c>
      <c r="I1533">
        <v>0</v>
      </c>
      <c r="J1533" t="s">
        <v>2379</v>
      </c>
    </row>
    <row r="1534" spans="1:10" x14ac:dyDescent="0.3">
      <c r="A1534" t="s">
        <v>837</v>
      </c>
      <c r="B1534">
        <v>28.405000000000001</v>
      </c>
      <c r="C1534" t="str" cm="1">
        <f t="array" ref="C1534">_xlfn.IFS(medical_exam[[#This Row],[BMI]]&lt;18.5, "Underweight ", medical_exam[[#This Row],[BMI]]&lt;24.9, "Normal Weight", medical_exam[[#This Row],[BMI]]&lt;29.9, "Overweight ", TRUE, "Obesity")</f>
        <v xml:space="preserve">Overweight </v>
      </c>
      <c r="D1534">
        <v>7.02</v>
      </c>
      <c r="E1534" t="str" cm="1">
        <f t="array" ref="E1534">_xlfn.IFS(medical_exam[[#This Row],[HBA1C]]&lt;5.7, "Normal", medical_exam[[#This Row],[HBA1C]]&lt;6.4, "Prediabetes ", TRUE, "Diabetes")</f>
        <v>Diabetes</v>
      </c>
      <c r="F1534" s="6" t="s">
        <v>2381</v>
      </c>
      <c r="G1534" t="s">
        <v>2379</v>
      </c>
      <c r="H1534" t="s">
        <v>2379</v>
      </c>
      <c r="I1534">
        <v>0</v>
      </c>
      <c r="J1534" t="s">
        <v>2379</v>
      </c>
    </row>
    <row r="1535" spans="1:10" x14ac:dyDescent="0.3">
      <c r="A1535" t="s">
        <v>836</v>
      </c>
      <c r="B1535">
        <v>23.4</v>
      </c>
      <c r="C1535" t="str" cm="1">
        <f t="array" ref="C1535">_xlfn.IFS(medical_exam[[#This Row],[BMI]]&lt;18.5, "Underweight ", medical_exam[[#This Row],[BMI]]&lt;24.9, "Normal Weight", medical_exam[[#This Row],[BMI]]&lt;29.9, "Overweight ", TRUE, "Obesity")</f>
        <v>Normal Weight</v>
      </c>
      <c r="D1535">
        <v>4.47</v>
      </c>
      <c r="E1535" t="str" cm="1">
        <f t="array" ref="E1535">_xlfn.IFS(medical_exam[[#This Row],[HBA1C]]&lt;5.7, "Normal", medical_exam[[#This Row],[HBA1C]]&lt;6.4, "Prediabetes ", TRUE, "Diabetes")</f>
        <v>Normal</v>
      </c>
      <c r="F1535" s="6" t="s">
        <v>2379</v>
      </c>
      <c r="G1535" t="s">
        <v>2379</v>
      </c>
      <c r="H1535" t="s">
        <v>2379</v>
      </c>
      <c r="I1535">
        <v>0</v>
      </c>
      <c r="J1535" t="s">
        <v>2379</v>
      </c>
    </row>
    <row r="1536" spans="1:10" x14ac:dyDescent="0.3">
      <c r="A1536" t="s">
        <v>835</v>
      </c>
      <c r="B1536">
        <v>33.44</v>
      </c>
      <c r="C1536" t="str" cm="1">
        <f t="array" ref="C1536">_xlfn.IFS(medical_exam[[#This Row],[BMI]]&lt;18.5, "Underweight ", medical_exam[[#This Row],[BMI]]&lt;24.9, "Normal Weight", medical_exam[[#This Row],[BMI]]&lt;29.9, "Overweight ", TRUE, "Obesity")</f>
        <v>Obesity</v>
      </c>
      <c r="D1536">
        <v>4.54</v>
      </c>
      <c r="E1536" t="str" cm="1">
        <f t="array" ref="E1536">_xlfn.IFS(medical_exam[[#This Row],[HBA1C]]&lt;5.7, "Normal", medical_exam[[#This Row],[HBA1C]]&lt;6.4, "Prediabetes ", TRUE, "Diabetes")</f>
        <v>Normal</v>
      </c>
      <c r="F1536" s="6" t="s">
        <v>2379</v>
      </c>
      <c r="G1536" t="s">
        <v>2379</v>
      </c>
      <c r="H1536" t="s">
        <v>2379</v>
      </c>
      <c r="I1536">
        <v>0</v>
      </c>
      <c r="J1536" t="s">
        <v>2379</v>
      </c>
    </row>
    <row r="1537" spans="1:10" x14ac:dyDescent="0.3">
      <c r="A1537" t="s">
        <v>834</v>
      </c>
      <c r="B1537">
        <v>21.12</v>
      </c>
      <c r="C1537" t="str" cm="1">
        <f t="array" ref="C1537">_xlfn.IFS(medical_exam[[#This Row],[BMI]]&lt;18.5, "Underweight ", medical_exam[[#This Row],[BMI]]&lt;24.9, "Normal Weight", medical_exam[[#This Row],[BMI]]&lt;29.9, "Overweight ", TRUE, "Obesity")</f>
        <v>Normal Weight</v>
      </c>
      <c r="D1537">
        <v>4.99</v>
      </c>
      <c r="E1537" t="str" cm="1">
        <f t="array" ref="E1537">_xlfn.IFS(medical_exam[[#This Row],[HBA1C]]&lt;5.7, "Normal", medical_exam[[#This Row],[HBA1C]]&lt;6.4, "Prediabetes ", TRUE, "Diabetes")</f>
        <v>Normal</v>
      </c>
      <c r="F1537" s="6" t="s">
        <v>2379</v>
      </c>
      <c r="G1537" t="s">
        <v>2379</v>
      </c>
      <c r="H1537" t="s">
        <v>2379</v>
      </c>
      <c r="I1537">
        <v>1</v>
      </c>
      <c r="J1537" t="s">
        <v>2379</v>
      </c>
    </row>
    <row r="1538" spans="1:10" x14ac:dyDescent="0.3">
      <c r="A1538" t="s">
        <v>833</v>
      </c>
      <c r="B1538">
        <v>18.48</v>
      </c>
      <c r="C1538" t="str" cm="1">
        <f t="array" ref="C1538">_xlfn.IFS(medical_exam[[#This Row],[BMI]]&lt;18.5, "Underweight ", medical_exam[[#This Row],[BMI]]&lt;24.9, "Normal Weight", medical_exam[[#This Row],[BMI]]&lt;29.9, "Overweight ", TRUE, "Obesity")</f>
        <v xml:space="preserve">Underweight </v>
      </c>
      <c r="D1538">
        <v>10.84</v>
      </c>
      <c r="E1538" t="str" cm="1">
        <f t="array" ref="E1538">_xlfn.IFS(medical_exam[[#This Row],[HBA1C]]&lt;5.7, "Normal", medical_exam[[#This Row],[HBA1C]]&lt;6.4, "Prediabetes ", TRUE, "Diabetes")</f>
        <v>Diabetes</v>
      </c>
      <c r="F1538" s="6" t="s">
        <v>2381</v>
      </c>
      <c r="G1538" t="s">
        <v>2379</v>
      </c>
      <c r="H1538" t="s">
        <v>2379</v>
      </c>
      <c r="I1538">
        <v>2</v>
      </c>
      <c r="J1538" t="s">
        <v>2379</v>
      </c>
    </row>
    <row r="1539" spans="1:10" x14ac:dyDescent="0.3">
      <c r="A1539" t="s">
        <v>832</v>
      </c>
      <c r="B1539">
        <v>16.815000000000001</v>
      </c>
      <c r="C1539" t="str" cm="1">
        <f t="array" ref="C1539">_xlfn.IFS(medical_exam[[#This Row],[BMI]]&lt;18.5, "Underweight ", medical_exam[[#This Row],[BMI]]&lt;24.9, "Normal Weight", medical_exam[[#This Row],[BMI]]&lt;29.9, "Overweight ", TRUE, "Obesity")</f>
        <v xml:space="preserve">Underweight </v>
      </c>
      <c r="D1539">
        <v>5.63</v>
      </c>
      <c r="E1539" t="str" cm="1">
        <f t="array" ref="E1539">_xlfn.IFS(medical_exam[[#This Row],[HBA1C]]&lt;5.7, "Normal", medical_exam[[#This Row],[HBA1C]]&lt;6.4, "Prediabetes ", TRUE, "Diabetes")</f>
        <v>Normal</v>
      </c>
      <c r="F1539" s="6" t="s">
        <v>2379</v>
      </c>
      <c r="G1539" t="s">
        <v>2379</v>
      </c>
      <c r="H1539" t="s">
        <v>2379</v>
      </c>
      <c r="I1539">
        <v>1</v>
      </c>
      <c r="J1539" t="s">
        <v>2379</v>
      </c>
    </row>
    <row r="1540" spans="1:10" x14ac:dyDescent="0.3">
      <c r="A1540" t="s">
        <v>831</v>
      </c>
      <c r="B1540">
        <v>26.72</v>
      </c>
      <c r="C1540" t="str" cm="1">
        <f t="array" ref="C1540">_xlfn.IFS(medical_exam[[#This Row],[BMI]]&lt;18.5, "Underweight ", medical_exam[[#This Row],[BMI]]&lt;24.9, "Normal Weight", medical_exam[[#This Row],[BMI]]&lt;29.9, "Overweight ", TRUE, "Obesity")</f>
        <v xml:space="preserve">Overweight </v>
      </c>
      <c r="D1540">
        <v>4.1399999999999997</v>
      </c>
      <c r="E1540" t="str" cm="1">
        <f t="array" ref="E1540">_xlfn.IFS(medical_exam[[#This Row],[HBA1C]]&lt;5.7, "Normal", medical_exam[[#This Row],[HBA1C]]&lt;6.4, "Prediabetes ", TRUE, "Diabetes")</f>
        <v>Normal</v>
      </c>
      <c r="F1540" s="6" t="s">
        <v>2379</v>
      </c>
      <c r="G1540" t="s">
        <v>2379</v>
      </c>
      <c r="H1540" t="s">
        <v>2379</v>
      </c>
      <c r="I1540">
        <v>0</v>
      </c>
      <c r="J1540" t="s">
        <v>2379</v>
      </c>
    </row>
    <row r="1541" spans="1:10" x14ac:dyDescent="0.3">
      <c r="A1541" t="s">
        <v>830</v>
      </c>
      <c r="B1541">
        <v>41.42</v>
      </c>
      <c r="C1541" t="str" cm="1">
        <f t="array" ref="C1541">_xlfn.IFS(medical_exam[[#This Row],[BMI]]&lt;18.5, "Underweight ", medical_exam[[#This Row],[BMI]]&lt;24.9, "Normal Weight", medical_exam[[#This Row],[BMI]]&lt;29.9, "Overweight ", TRUE, "Obesity")</f>
        <v>Obesity</v>
      </c>
      <c r="D1541">
        <v>5.17</v>
      </c>
      <c r="E1541" t="str" cm="1">
        <f t="array" ref="E1541">_xlfn.IFS(medical_exam[[#This Row],[HBA1C]]&lt;5.7, "Normal", medical_exam[[#This Row],[HBA1C]]&lt;6.4, "Prediabetes ", TRUE, "Diabetes")</f>
        <v>Normal</v>
      </c>
      <c r="F1541" s="6" t="s">
        <v>2379</v>
      </c>
      <c r="G1541" t="s">
        <v>2379</v>
      </c>
      <c r="H1541" t="s">
        <v>2381</v>
      </c>
      <c r="I1541">
        <v>1</v>
      </c>
      <c r="J1541" t="s">
        <v>2379</v>
      </c>
    </row>
    <row r="1542" spans="1:10" x14ac:dyDescent="0.3">
      <c r="A1542" t="s">
        <v>829</v>
      </c>
      <c r="B1542">
        <v>20.69</v>
      </c>
      <c r="C1542" t="str" cm="1">
        <f t="array" ref="C1542">_xlfn.IFS(medical_exam[[#This Row],[BMI]]&lt;18.5, "Underweight ", medical_exam[[#This Row],[BMI]]&lt;24.9, "Normal Weight", medical_exam[[#This Row],[BMI]]&lt;29.9, "Overweight ", TRUE, "Obesity")</f>
        <v>Normal Weight</v>
      </c>
      <c r="D1542">
        <v>6.93</v>
      </c>
      <c r="E1542" t="str" cm="1">
        <f t="array" ref="E1542">_xlfn.IFS(medical_exam[[#This Row],[HBA1C]]&lt;5.7, "Normal", medical_exam[[#This Row],[HBA1C]]&lt;6.4, "Prediabetes ", TRUE, "Diabetes")</f>
        <v>Diabetes</v>
      </c>
      <c r="F1542" s="6" t="s">
        <v>2379</v>
      </c>
      <c r="G1542" t="s">
        <v>2379</v>
      </c>
      <c r="H1542" t="s">
        <v>2379</v>
      </c>
      <c r="I1542">
        <v>2</v>
      </c>
      <c r="J1542" t="s">
        <v>2379</v>
      </c>
    </row>
    <row r="1543" spans="1:10" x14ac:dyDescent="0.3">
      <c r="A1543" t="s">
        <v>828</v>
      </c>
      <c r="B1543">
        <v>41.23</v>
      </c>
      <c r="C1543" t="str" cm="1">
        <f t="array" ref="C1543">_xlfn.IFS(medical_exam[[#This Row],[BMI]]&lt;18.5, "Underweight ", medical_exam[[#This Row],[BMI]]&lt;24.9, "Normal Weight", medical_exam[[#This Row],[BMI]]&lt;29.9, "Overweight ", TRUE, "Obesity")</f>
        <v>Obesity</v>
      </c>
      <c r="D1543">
        <v>4.24</v>
      </c>
      <c r="E1543" t="str" cm="1">
        <f t="array" ref="E1543">_xlfn.IFS(medical_exam[[#This Row],[HBA1C]]&lt;5.7, "Normal", medical_exam[[#This Row],[HBA1C]]&lt;6.4, "Prediabetes ", TRUE, "Diabetes")</f>
        <v>Normal</v>
      </c>
      <c r="F1543" s="6" t="s">
        <v>2379</v>
      </c>
      <c r="G1543" t="s">
        <v>2379</v>
      </c>
      <c r="H1543" t="s">
        <v>2379</v>
      </c>
      <c r="I1543">
        <v>0</v>
      </c>
      <c r="J1543" t="s">
        <v>2379</v>
      </c>
    </row>
    <row r="1544" spans="1:10" x14ac:dyDescent="0.3">
      <c r="A1544" t="s">
        <v>827</v>
      </c>
      <c r="B1544">
        <v>29.9</v>
      </c>
      <c r="C1544" t="str" cm="1">
        <f t="array" ref="C1544">_xlfn.IFS(medical_exam[[#This Row],[BMI]]&lt;18.5, "Underweight ", medical_exam[[#This Row],[BMI]]&lt;24.9, "Normal Weight", medical_exam[[#This Row],[BMI]]&lt;29.9, "Overweight ", TRUE, "Obesity")</f>
        <v>Obesity</v>
      </c>
      <c r="D1544">
        <v>5.91</v>
      </c>
      <c r="E1544" t="str" cm="1">
        <f t="array" ref="E1544">_xlfn.IFS(medical_exam[[#This Row],[HBA1C]]&lt;5.7, "Normal", medical_exam[[#This Row],[HBA1C]]&lt;6.4, "Prediabetes ", TRUE, "Diabetes")</f>
        <v xml:space="preserve">Prediabetes </v>
      </c>
      <c r="F1544" s="6" t="s">
        <v>2379</v>
      </c>
      <c r="G1544" t="s">
        <v>2379</v>
      </c>
      <c r="H1544" t="s">
        <v>2379</v>
      </c>
      <c r="I1544">
        <v>0</v>
      </c>
      <c r="J1544" t="s">
        <v>2379</v>
      </c>
    </row>
    <row r="1545" spans="1:10" x14ac:dyDescent="0.3">
      <c r="A1545" t="s">
        <v>826</v>
      </c>
      <c r="B1545">
        <v>34.104999999999997</v>
      </c>
      <c r="C1545" t="str" cm="1">
        <f t="array" ref="C1545">_xlfn.IFS(medical_exam[[#This Row],[BMI]]&lt;18.5, "Underweight ", medical_exam[[#This Row],[BMI]]&lt;24.9, "Normal Weight", medical_exam[[#This Row],[BMI]]&lt;29.9, "Overweight ", TRUE, "Obesity")</f>
        <v>Obesity</v>
      </c>
      <c r="D1545">
        <v>5.93</v>
      </c>
      <c r="E1545" t="str" cm="1">
        <f t="array" ref="E1545">_xlfn.IFS(medical_exam[[#This Row],[HBA1C]]&lt;5.7, "Normal", medical_exam[[#This Row],[HBA1C]]&lt;6.4, "Prediabetes ", TRUE, "Diabetes")</f>
        <v xml:space="preserve">Prediabetes </v>
      </c>
      <c r="F1545" s="6" t="s">
        <v>2379</v>
      </c>
      <c r="G1545" t="s">
        <v>2379</v>
      </c>
      <c r="H1545" t="s">
        <v>2379</v>
      </c>
      <c r="I1545">
        <v>0</v>
      </c>
      <c r="J1545" t="s">
        <v>2379</v>
      </c>
    </row>
    <row r="1546" spans="1:10" x14ac:dyDescent="0.3">
      <c r="A1546" t="s">
        <v>825</v>
      </c>
      <c r="B1546">
        <v>24.97</v>
      </c>
      <c r="C1546" t="str" cm="1">
        <f t="array" ref="C1546">_xlfn.IFS(medical_exam[[#This Row],[BMI]]&lt;18.5, "Underweight ", medical_exam[[#This Row],[BMI]]&lt;24.9, "Normal Weight", medical_exam[[#This Row],[BMI]]&lt;29.9, "Overweight ", TRUE, "Obesity")</f>
        <v xml:space="preserve">Overweight </v>
      </c>
      <c r="D1546">
        <v>5.66</v>
      </c>
      <c r="E1546" t="str" cm="1">
        <f t="array" ref="E1546">_xlfn.IFS(medical_exam[[#This Row],[HBA1C]]&lt;5.7, "Normal", medical_exam[[#This Row],[HBA1C]]&lt;6.4, "Prediabetes ", TRUE, "Diabetes")</f>
        <v>Normal</v>
      </c>
      <c r="F1546" s="6" t="s">
        <v>2379</v>
      </c>
      <c r="G1546" t="s">
        <v>2379</v>
      </c>
      <c r="H1546" t="s">
        <v>2379</v>
      </c>
      <c r="I1546">
        <v>0</v>
      </c>
      <c r="J1546" t="s">
        <v>2379</v>
      </c>
    </row>
    <row r="1547" spans="1:10" x14ac:dyDescent="0.3">
      <c r="A1547" t="s">
        <v>824</v>
      </c>
      <c r="B1547">
        <v>34.799999999999997</v>
      </c>
      <c r="C1547" t="str" cm="1">
        <f t="array" ref="C1547">_xlfn.IFS(medical_exam[[#This Row],[BMI]]&lt;18.5, "Underweight ", medical_exam[[#This Row],[BMI]]&lt;24.9, "Normal Weight", medical_exam[[#This Row],[BMI]]&lt;29.9, "Overweight ", TRUE, "Obesity")</f>
        <v>Obesity</v>
      </c>
      <c r="D1547">
        <v>4.1900000000000004</v>
      </c>
      <c r="E1547" t="str" cm="1">
        <f t="array" ref="E1547">_xlfn.IFS(medical_exam[[#This Row],[HBA1C]]&lt;5.7, "Normal", medical_exam[[#This Row],[HBA1C]]&lt;6.4, "Prediabetes ", TRUE, "Diabetes")</f>
        <v>Normal</v>
      </c>
      <c r="F1547" s="6" t="s">
        <v>2379</v>
      </c>
      <c r="G1547" t="s">
        <v>2379</v>
      </c>
      <c r="H1547" t="s">
        <v>2379</v>
      </c>
      <c r="I1547">
        <v>1</v>
      </c>
      <c r="J1547" t="s">
        <v>2379</v>
      </c>
    </row>
    <row r="1548" spans="1:10" x14ac:dyDescent="0.3">
      <c r="A1548" t="s">
        <v>823</v>
      </c>
      <c r="B1548">
        <v>32.965000000000003</v>
      </c>
      <c r="C1548" t="str" cm="1">
        <f t="array" ref="C1548">_xlfn.IFS(medical_exam[[#This Row],[BMI]]&lt;18.5, "Underweight ", medical_exam[[#This Row],[BMI]]&lt;24.9, "Normal Weight", medical_exam[[#This Row],[BMI]]&lt;29.9, "Overweight ", TRUE, "Obesity")</f>
        <v>Obesity</v>
      </c>
      <c r="D1548">
        <v>9.2100000000000009</v>
      </c>
      <c r="E1548" t="str" cm="1">
        <f t="array" ref="E1548">_xlfn.IFS(medical_exam[[#This Row],[HBA1C]]&lt;5.7, "Normal", medical_exam[[#This Row],[HBA1C]]&lt;6.4, "Prediabetes ", TRUE, "Diabetes")</f>
        <v>Diabetes</v>
      </c>
      <c r="F1548" s="6" t="s">
        <v>2381</v>
      </c>
      <c r="G1548" t="s">
        <v>2379</v>
      </c>
      <c r="H1548" t="s">
        <v>2379</v>
      </c>
      <c r="I1548">
        <v>0</v>
      </c>
      <c r="J1548" t="s">
        <v>2379</v>
      </c>
    </row>
    <row r="1549" spans="1:10" x14ac:dyDescent="0.3">
      <c r="A1549" t="s">
        <v>822</v>
      </c>
      <c r="B1549">
        <v>27.265000000000001</v>
      </c>
      <c r="C1549" t="str" cm="1">
        <f t="array" ref="C1549">_xlfn.IFS(medical_exam[[#This Row],[BMI]]&lt;18.5, "Underweight ", medical_exam[[#This Row],[BMI]]&lt;24.9, "Normal Weight", medical_exam[[#This Row],[BMI]]&lt;29.9, "Overweight ", TRUE, "Obesity")</f>
        <v xml:space="preserve">Overweight </v>
      </c>
      <c r="D1549">
        <v>5.51</v>
      </c>
      <c r="E1549" t="str" cm="1">
        <f t="array" ref="E1549">_xlfn.IFS(medical_exam[[#This Row],[HBA1C]]&lt;5.7, "Normal", medical_exam[[#This Row],[HBA1C]]&lt;6.4, "Prediabetes ", TRUE, "Diabetes")</f>
        <v>Normal</v>
      </c>
      <c r="F1549" s="6" t="s">
        <v>2379</v>
      </c>
      <c r="G1549" t="s">
        <v>2379</v>
      </c>
      <c r="H1549" t="s">
        <v>2379</v>
      </c>
      <c r="I1549">
        <v>1</v>
      </c>
      <c r="J1549" t="s">
        <v>2379</v>
      </c>
    </row>
    <row r="1550" spans="1:10" x14ac:dyDescent="0.3">
      <c r="A1550" t="s">
        <v>821</v>
      </c>
      <c r="B1550">
        <v>17.059999999999999</v>
      </c>
      <c r="C1550" t="str" cm="1">
        <f t="array" ref="C1550">_xlfn.IFS(medical_exam[[#This Row],[BMI]]&lt;18.5, "Underweight ", medical_exam[[#This Row],[BMI]]&lt;24.9, "Normal Weight", medical_exam[[#This Row],[BMI]]&lt;29.9, "Overweight ", TRUE, "Obesity")</f>
        <v xml:space="preserve">Underweight </v>
      </c>
      <c r="D1550">
        <v>8.5</v>
      </c>
      <c r="E1550" t="str" cm="1">
        <f t="array" ref="E1550">_xlfn.IFS(medical_exam[[#This Row],[HBA1C]]&lt;5.7, "Normal", medical_exam[[#This Row],[HBA1C]]&lt;6.4, "Prediabetes ", TRUE, "Diabetes")</f>
        <v>Diabetes</v>
      </c>
      <c r="F1550" s="6" t="s">
        <v>2379</v>
      </c>
      <c r="G1550" t="s">
        <v>2379</v>
      </c>
      <c r="H1550" t="s">
        <v>2379</v>
      </c>
      <c r="I1550">
        <v>0</v>
      </c>
      <c r="J1550" t="s">
        <v>2379</v>
      </c>
    </row>
    <row r="1551" spans="1:10" x14ac:dyDescent="0.3">
      <c r="A1551" t="s">
        <v>820</v>
      </c>
      <c r="B1551">
        <v>36.29</v>
      </c>
      <c r="C1551" t="str" cm="1">
        <f t="array" ref="C1551">_xlfn.IFS(medical_exam[[#This Row],[BMI]]&lt;18.5, "Underweight ", medical_exam[[#This Row],[BMI]]&lt;24.9, "Normal Weight", medical_exam[[#This Row],[BMI]]&lt;29.9, "Overweight ", TRUE, "Obesity")</f>
        <v>Obesity</v>
      </c>
      <c r="D1551">
        <v>6.23</v>
      </c>
      <c r="E1551" t="str" cm="1">
        <f t="array" ref="E1551">_xlfn.IFS(medical_exam[[#This Row],[HBA1C]]&lt;5.7, "Normal", medical_exam[[#This Row],[HBA1C]]&lt;6.4, "Prediabetes ", TRUE, "Diabetes")</f>
        <v xml:space="preserve">Prediabetes </v>
      </c>
      <c r="F1551" s="6" t="s">
        <v>2379</v>
      </c>
      <c r="G1551" t="s">
        <v>2379</v>
      </c>
      <c r="H1551" t="s">
        <v>2379</v>
      </c>
      <c r="I1551">
        <v>0</v>
      </c>
      <c r="J1551" t="s">
        <v>2379</v>
      </c>
    </row>
    <row r="1552" spans="1:10" x14ac:dyDescent="0.3">
      <c r="A1552" t="s">
        <v>819</v>
      </c>
      <c r="B1552">
        <v>28.594999999999999</v>
      </c>
      <c r="C1552" t="str" cm="1">
        <f t="array" ref="C1552">_xlfn.IFS(medical_exam[[#This Row],[BMI]]&lt;18.5, "Underweight ", medical_exam[[#This Row],[BMI]]&lt;24.9, "Normal Weight", medical_exam[[#This Row],[BMI]]&lt;29.9, "Overweight ", TRUE, "Obesity")</f>
        <v xml:space="preserve">Overweight </v>
      </c>
      <c r="D1552">
        <v>8.5299999999999994</v>
      </c>
      <c r="E1552" t="str" cm="1">
        <f t="array" ref="E1552">_xlfn.IFS(medical_exam[[#This Row],[HBA1C]]&lt;5.7, "Normal", medical_exam[[#This Row],[HBA1C]]&lt;6.4, "Prediabetes ", TRUE, "Diabetes")</f>
        <v>Diabetes</v>
      </c>
      <c r="F1552" s="6" t="s">
        <v>2381</v>
      </c>
      <c r="G1552" t="s">
        <v>2379</v>
      </c>
      <c r="H1552" t="s">
        <v>2379</v>
      </c>
      <c r="I1552">
        <v>1</v>
      </c>
      <c r="J1552" t="s">
        <v>2379</v>
      </c>
    </row>
    <row r="1553" spans="1:10" x14ac:dyDescent="0.3">
      <c r="A1553" t="s">
        <v>818</v>
      </c>
      <c r="B1553">
        <v>17.8</v>
      </c>
      <c r="C1553" t="str" cm="1">
        <f t="array" ref="C1553">_xlfn.IFS(medical_exam[[#This Row],[BMI]]&lt;18.5, "Underweight ", medical_exam[[#This Row],[BMI]]&lt;24.9, "Normal Weight", medical_exam[[#This Row],[BMI]]&lt;29.9, "Overweight ", TRUE, "Obesity")</f>
        <v xml:space="preserve">Underweight </v>
      </c>
      <c r="D1553">
        <v>5.75</v>
      </c>
      <c r="E1553" t="str" cm="1">
        <f t="array" ref="E1553">_xlfn.IFS(medical_exam[[#This Row],[HBA1C]]&lt;5.7, "Normal", medical_exam[[#This Row],[HBA1C]]&lt;6.4, "Prediabetes ", TRUE, "Diabetes")</f>
        <v xml:space="preserve">Prediabetes </v>
      </c>
      <c r="F1553" s="6" t="s">
        <v>2381</v>
      </c>
      <c r="G1553" t="s">
        <v>2379</v>
      </c>
      <c r="H1553" t="s">
        <v>2381</v>
      </c>
      <c r="I1553">
        <v>1</v>
      </c>
      <c r="J1553" t="s">
        <v>2379</v>
      </c>
    </row>
    <row r="1554" spans="1:10" x14ac:dyDescent="0.3">
      <c r="A1554" t="s">
        <v>817</v>
      </c>
      <c r="B1554">
        <v>21.4</v>
      </c>
      <c r="C1554" t="str" cm="1">
        <f t="array" ref="C1554">_xlfn.IFS(medical_exam[[#This Row],[BMI]]&lt;18.5, "Underweight ", medical_exam[[#This Row],[BMI]]&lt;24.9, "Normal Weight", medical_exam[[#This Row],[BMI]]&lt;29.9, "Overweight ", TRUE, "Obesity")</f>
        <v>Normal Weight</v>
      </c>
      <c r="D1554">
        <v>5.6</v>
      </c>
      <c r="E1554" t="str" cm="1">
        <f t="array" ref="E1554">_xlfn.IFS(medical_exam[[#This Row],[HBA1C]]&lt;5.7, "Normal", medical_exam[[#This Row],[HBA1C]]&lt;6.4, "Prediabetes ", TRUE, "Diabetes")</f>
        <v>Normal</v>
      </c>
      <c r="F1554" s="6" t="s">
        <v>2379</v>
      </c>
      <c r="G1554" t="s">
        <v>2379</v>
      </c>
      <c r="H1554" t="s">
        <v>2379</v>
      </c>
      <c r="I1554">
        <v>0</v>
      </c>
      <c r="J1554" t="s">
        <v>2379</v>
      </c>
    </row>
    <row r="1555" spans="1:10" x14ac:dyDescent="0.3">
      <c r="A1555" t="s">
        <v>816</v>
      </c>
      <c r="B1555">
        <v>23.01</v>
      </c>
      <c r="C1555" t="str" cm="1">
        <f t="array" ref="C1555">_xlfn.IFS(medical_exam[[#This Row],[BMI]]&lt;18.5, "Underweight ", medical_exam[[#This Row],[BMI]]&lt;24.9, "Normal Weight", medical_exam[[#This Row],[BMI]]&lt;29.9, "Overweight ", TRUE, "Obesity")</f>
        <v>Normal Weight</v>
      </c>
      <c r="D1555">
        <v>4.68</v>
      </c>
      <c r="E1555" t="str" cm="1">
        <f t="array" ref="E1555">_xlfn.IFS(medical_exam[[#This Row],[HBA1C]]&lt;5.7, "Normal", medical_exam[[#This Row],[HBA1C]]&lt;6.4, "Prediabetes ", TRUE, "Diabetes")</f>
        <v>Normal</v>
      </c>
      <c r="F1555" s="6" t="s">
        <v>2379</v>
      </c>
      <c r="G1555" t="s">
        <v>2379</v>
      </c>
      <c r="H1555" t="s">
        <v>2379</v>
      </c>
      <c r="I1555">
        <v>0</v>
      </c>
      <c r="J1555" t="s">
        <v>2379</v>
      </c>
    </row>
    <row r="1556" spans="1:10" x14ac:dyDescent="0.3">
      <c r="A1556" t="s">
        <v>815</v>
      </c>
      <c r="B1556">
        <v>19.86</v>
      </c>
      <c r="C1556" t="str" cm="1">
        <f t="array" ref="C1556">_xlfn.IFS(medical_exam[[#This Row],[BMI]]&lt;18.5, "Underweight ", medical_exam[[#This Row],[BMI]]&lt;24.9, "Normal Weight", medical_exam[[#This Row],[BMI]]&lt;29.9, "Overweight ", TRUE, "Obesity")</f>
        <v>Normal Weight</v>
      </c>
      <c r="D1556">
        <v>5.62</v>
      </c>
      <c r="E1556" t="str" cm="1">
        <f t="array" ref="E1556">_xlfn.IFS(medical_exam[[#This Row],[HBA1C]]&lt;5.7, "Normal", medical_exam[[#This Row],[HBA1C]]&lt;6.4, "Prediabetes ", TRUE, "Diabetes")</f>
        <v>Normal</v>
      </c>
      <c r="F1556" s="6" t="s">
        <v>2381</v>
      </c>
      <c r="G1556" t="s">
        <v>2379</v>
      </c>
      <c r="H1556" t="s">
        <v>2379</v>
      </c>
      <c r="I1556">
        <v>0</v>
      </c>
      <c r="J1556" t="s">
        <v>2379</v>
      </c>
    </row>
    <row r="1557" spans="1:10" x14ac:dyDescent="0.3">
      <c r="A1557" t="s">
        <v>814</v>
      </c>
      <c r="B1557">
        <v>33.58</v>
      </c>
      <c r="C1557" t="str" cm="1">
        <f t="array" ref="C1557">_xlfn.IFS(medical_exam[[#This Row],[BMI]]&lt;18.5, "Underweight ", medical_exam[[#This Row],[BMI]]&lt;24.9, "Normal Weight", medical_exam[[#This Row],[BMI]]&lt;29.9, "Overweight ", TRUE, "Obesity")</f>
        <v>Obesity</v>
      </c>
      <c r="D1557">
        <v>5.08</v>
      </c>
      <c r="E1557" t="str" cm="1">
        <f t="array" ref="E1557">_xlfn.IFS(medical_exam[[#This Row],[HBA1C]]&lt;5.7, "Normal", medical_exam[[#This Row],[HBA1C]]&lt;6.4, "Prediabetes ", TRUE, "Diabetes")</f>
        <v>Normal</v>
      </c>
      <c r="F1557" s="6" t="s">
        <v>2379</v>
      </c>
      <c r="G1557" t="s">
        <v>2379</v>
      </c>
      <c r="H1557" t="s">
        <v>2379</v>
      </c>
      <c r="I1557">
        <v>0</v>
      </c>
      <c r="J1557" t="s">
        <v>2379</v>
      </c>
    </row>
    <row r="1558" spans="1:10" x14ac:dyDescent="0.3">
      <c r="A1558" t="s">
        <v>813</v>
      </c>
      <c r="B1558">
        <v>29.81</v>
      </c>
      <c r="C1558" t="str" cm="1">
        <f t="array" ref="C1558">_xlfn.IFS(medical_exam[[#This Row],[BMI]]&lt;18.5, "Underweight ", medical_exam[[#This Row],[BMI]]&lt;24.9, "Normal Weight", medical_exam[[#This Row],[BMI]]&lt;29.9, "Overweight ", TRUE, "Obesity")</f>
        <v xml:space="preserve">Overweight </v>
      </c>
      <c r="D1558">
        <v>5.28</v>
      </c>
      <c r="E1558" t="str" cm="1">
        <f t="array" ref="E1558">_xlfn.IFS(medical_exam[[#This Row],[HBA1C]]&lt;5.7, "Normal", medical_exam[[#This Row],[HBA1C]]&lt;6.4, "Prediabetes ", TRUE, "Diabetes")</f>
        <v>Normal</v>
      </c>
      <c r="F1558" s="6" t="s">
        <v>2379</v>
      </c>
      <c r="G1558" t="s">
        <v>2379</v>
      </c>
      <c r="H1558" t="s">
        <v>2379</v>
      </c>
      <c r="I1558">
        <v>0</v>
      </c>
      <c r="J1558" t="s">
        <v>2379</v>
      </c>
    </row>
    <row r="1559" spans="1:10" x14ac:dyDescent="0.3">
      <c r="A1559" t="s">
        <v>812</v>
      </c>
      <c r="B1559">
        <v>27.4</v>
      </c>
      <c r="C1559" t="str" cm="1">
        <f t="array" ref="C1559">_xlfn.IFS(medical_exam[[#This Row],[BMI]]&lt;18.5, "Underweight ", medical_exam[[#This Row],[BMI]]&lt;24.9, "Normal Weight", medical_exam[[#This Row],[BMI]]&lt;29.9, "Overweight ", TRUE, "Obesity")</f>
        <v xml:space="preserve">Overweight </v>
      </c>
      <c r="D1559">
        <v>4.6100000000000003</v>
      </c>
      <c r="E1559" t="str" cm="1">
        <f t="array" ref="E1559">_xlfn.IFS(medical_exam[[#This Row],[HBA1C]]&lt;5.7, "Normal", medical_exam[[#This Row],[HBA1C]]&lt;6.4, "Prediabetes ", TRUE, "Diabetes")</f>
        <v>Normal</v>
      </c>
      <c r="F1559" s="6" t="s">
        <v>2379</v>
      </c>
      <c r="G1559" t="s">
        <v>2379</v>
      </c>
      <c r="H1559" t="s">
        <v>2379</v>
      </c>
      <c r="I1559">
        <v>0</v>
      </c>
      <c r="J1559" t="s">
        <v>2379</v>
      </c>
    </row>
    <row r="1560" spans="1:10" x14ac:dyDescent="0.3">
      <c r="A1560" t="s">
        <v>811</v>
      </c>
      <c r="B1560">
        <v>17.98</v>
      </c>
      <c r="C1560" t="str" cm="1">
        <f t="array" ref="C1560">_xlfn.IFS(medical_exam[[#This Row],[BMI]]&lt;18.5, "Underweight ", medical_exam[[#This Row],[BMI]]&lt;24.9, "Normal Weight", medical_exam[[#This Row],[BMI]]&lt;29.9, "Overweight ", TRUE, "Obesity")</f>
        <v xml:space="preserve">Underweight </v>
      </c>
      <c r="D1560">
        <v>6.57</v>
      </c>
      <c r="E1560" t="str" cm="1">
        <f t="array" ref="E1560">_xlfn.IFS(medical_exam[[#This Row],[HBA1C]]&lt;5.7, "Normal", medical_exam[[#This Row],[HBA1C]]&lt;6.4, "Prediabetes ", TRUE, "Diabetes")</f>
        <v>Diabetes</v>
      </c>
      <c r="F1560" s="6" t="s">
        <v>2381</v>
      </c>
      <c r="G1560" t="s">
        <v>2379</v>
      </c>
      <c r="H1560" t="s">
        <v>2379</v>
      </c>
      <c r="I1560">
        <v>2</v>
      </c>
      <c r="J1560" t="s">
        <v>2379</v>
      </c>
    </row>
    <row r="1561" spans="1:10" x14ac:dyDescent="0.3">
      <c r="A1561" t="s">
        <v>810</v>
      </c>
      <c r="B1561">
        <v>37.9</v>
      </c>
      <c r="C1561" t="str" cm="1">
        <f t="array" ref="C1561">_xlfn.IFS(medical_exam[[#This Row],[BMI]]&lt;18.5, "Underweight ", medical_exam[[#This Row],[BMI]]&lt;24.9, "Normal Weight", medical_exam[[#This Row],[BMI]]&lt;29.9, "Overweight ", TRUE, "Obesity")</f>
        <v>Obesity</v>
      </c>
      <c r="D1561">
        <v>5.83</v>
      </c>
      <c r="E1561" t="str" cm="1">
        <f t="array" ref="E1561">_xlfn.IFS(medical_exam[[#This Row],[HBA1C]]&lt;5.7, "Normal", medical_exam[[#This Row],[HBA1C]]&lt;6.4, "Prediabetes ", TRUE, "Diabetes")</f>
        <v xml:space="preserve">Prediabetes </v>
      </c>
      <c r="F1561" s="6" t="s">
        <v>2379</v>
      </c>
      <c r="G1561" t="s">
        <v>2379</v>
      </c>
      <c r="H1561" t="s">
        <v>2379</v>
      </c>
      <c r="I1561">
        <v>0</v>
      </c>
      <c r="J1561" t="s">
        <v>2379</v>
      </c>
    </row>
    <row r="1562" spans="1:10" x14ac:dyDescent="0.3">
      <c r="A1562" t="s">
        <v>809</v>
      </c>
      <c r="B1562">
        <v>25.27</v>
      </c>
      <c r="C1562" t="str" cm="1">
        <f t="array" ref="C1562">_xlfn.IFS(medical_exam[[#This Row],[BMI]]&lt;18.5, "Underweight ", medical_exam[[#This Row],[BMI]]&lt;24.9, "Normal Weight", medical_exam[[#This Row],[BMI]]&lt;29.9, "Overweight ", TRUE, "Obesity")</f>
        <v xml:space="preserve">Overweight </v>
      </c>
      <c r="D1562">
        <v>6.98</v>
      </c>
      <c r="E1562" t="str" cm="1">
        <f t="array" ref="E1562">_xlfn.IFS(medical_exam[[#This Row],[HBA1C]]&lt;5.7, "Normal", medical_exam[[#This Row],[HBA1C]]&lt;6.4, "Prediabetes ", TRUE, "Diabetes")</f>
        <v>Diabetes</v>
      </c>
      <c r="F1562" s="6" t="s">
        <v>2381</v>
      </c>
      <c r="G1562" t="s">
        <v>2379</v>
      </c>
      <c r="H1562" t="s">
        <v>2379</v>
      </c>
      <c r="I1562">
        <v>0</v>
      </c>
      <c r="J1562" t="s">
        <v>2379</v>
      </c>
    </row>
    <row r="1563" spans="1:10" x14ac:dyDescent="0.3">
      <c r="A1563" t="s">
        <v>808</v>
      </c>
      <c r="B1563">
        <v>29.26</v>
      </c>
      <c r="C1563" t="str" cm="1">
        <f t="array" ref="C1563">_xlfn.IFS(medical_exam[[#This Row],[BMI]]&lt;18.5, "Underweight ", medical_exam[[#This Row],[BMI]]&lt;24.9, "Normal Weight", medical_exam[[#This Row],[BMI]]&lt;29.9, "Overweight ", TRUE, "Obesity")</f>
        <v xml:space="preserve">Overweight </v>
      </c>
      <c r="D1563">
        <v>4.03</v>
      </c>
      <c r="E1563" t="str" cm="1">
        <f t="array" ref="E1563">_xlfn.IFS(medical_exam[[#This Row],[HBA1C]]&lt;5.7, "Normal", medical_exam[[#This Row],[HBA1C]]&lt;6.4, "Prediabetes ", TRUE, "Diabetes")</f>
        <v>Normal</v>
      </c>
      <c r="F1563" s="6" t="s">
        <v>2379</v>
      </c>
      <c r="G1563" t="s">
        <v>2379</v>
      </c>
      <c r="H1563" t="s">
        <v>2379</v>
      </c>
      <c r="I1563">
        <v>1</v>
      </c>
      <c r="J1563" t="s">
        <v>2379</v>
      </c>
    </row>
    <row r="1564" spans="1:10" x14ac:dyDescent="0.3">
      <c r="A1564" t="s">
        <v>807</v>
      </c>
      <c r="B1564">
        <v>27.835000000000001</v>
      </c>
      <c r="C1564" t="str" cm="1">
        <f t="array" ref="C1564">_xlfn.IFS(medical_exam[[#This Row],[BMI]]&lt;18.5, "Underweight ", medical_exam[[#This Row],[BMI]]&lt;24.9, "Normal Weight", medical_exam[[#This Row],[BMI]]&lt;29.9, "Overweight ", TRUE, "Obesity")</f>
        <v xml:space="preserve">Overweight </v>
      </c>
      <c r="D1564">
        <v>4.5599999999999996</v>
      </c>
      <c r="E1564" t="str" cm="1">
        <f t="array" ref="E1564">_xlfn.IFS(medical_exam[[#This Row],[HBA1C]]&lt;5.7, "Normal", medical_exam[[#This Row],[HBA1C]]&lt;6.4, "Prediabetes ", TRUE, "Diabetes")</f>
        <v>Normal</v>
      </c>
      <c r="F1564" s="6" t="s">
        <v>2379</v>
      </c>
      <c r="G1564" t="s">
        <v>2379</v>
      </c>
      <c r="H1564" t="s">
        <v>2379</v>
      </c>
      <c r="I1564">
        <v>1</v>
      </c>
      <c r="J1564" t="s">
        <v>2379</v>
      </c>
    </row>
    <row r="1565" spans="1:10" x14ac:dyDescent="0.3">
      <c r="A1565" t="s">
        <v>806</v>
      </c>
      <c r="B1565">
        <v>46.53</v>
      </c>
      <c r="C1565" t="str" cm="1">
        <f t="array" ref="C1565">_xlfn.IFS(medical_exam[[#This Row],[BMI]]&lt;18.5, "Underweight ", medical_exam[[#This Row],[BMI]]&lt;24.9, "Normal Weight", medical_exam[[#This Row],[BMI]]&lt;29.9, "Overweight ", TRUE, "Obesity")</f>
        <v>Obesity</v>
      </c>
      <c r="D1565">
        <v>5.38</v>
      </c>
      <c r="E1565" t="str" cm="1">
        <f t="array" ref="E1565">_xlfn.IFS(medical_exam[[#This Row],[HBA1C]]&lt;5.7, "Normal", medical_exam[[#This Row],[HBA1C]]&lt;6.4, "Prediabetes ", TRUE, "Diabetes")</f>
        <v>Normal</v>
      </c>
      <c r="F1565" s="6" t="s">
        <v>2381</v>
      </c>
      <c r="G1565" t="s">
        <v>2379</v>
      </c>
      <c r="H1565" t="s">
        <v>2379</v>
      </c>
      <c r="I1565">
        <v>0</v>
      </c>
      <c r="J1565" t="s">
        <v>2379</v>
      </c>
    </row>
    <row r="1566" spans="1:10" x14ac:dyDescent="0.3">
      <c r="A1566" t="s">
        <v>805</v>
      </c>
      <c r="B1566">
        <v>20.58</v>
      </c>
      <c r="C1566" t="str" cm="1">
        <f t="array" ref="C1566">_xlfn.IFS(medical_exam[[#This Row],[BMI]]&lt;18.5, "Underweight ", medical_exam[[#This Row],[BMI]]&lt;24.9, "Normal Weight", medical_exam[[#This Row],[BMI]]&lt;29.9, "Overweight ", TRUE, "Obesity")</f>
        <v>Normal Weight</v>
      </c>
      <c r="D1566">
        <v>11.04</v>
      </c>
      <c r="E1566" t="str" cm="1">
        <f t="array" ref="E1566">_xlfn.IFS(medical_exam[[#This Row],[HBA1C]]&lt;5.7, "Normal", medical_exam[[#This Row],[HBA1C]]&lt;6.4, "Prediabetes ", TRUE, "Diabetes")</f>
        <v>Diabetes</v>
      </c>
      <c r="F1566" s="6" t="s">
        <v>2381</v>
      </c>
      <c r="G1566" t="s">
        <v>2379</v>
      </c>
      <c r="H1566" t="s">
        <v>2379</v>
      </c>
      <c r="I1566">
        <v>1</v>
      </c>
      <c r="J1566" t="s">
        <v>2379</v>
      </c>
    </row>
    <row r="1567" spans="1:10" x14ac:dyDescent="0.3">
      <c r="A1567" t="s">
        <v>804</v>
      </c>
      <c r="B1567">
        <v>19.53</v>
      </c>
      <c r="C1567" t="str" cm="1">
        <f t="array" ref="C1567">_xlfn.IFS(medical_exam[[#This Row],[BMI]]&lt;18.5, "Underweight ", medical_exam[[#This Row],[BMI]]&lt;24.9, "Normal Weight", medical_exam[[#This Row],[BMI]]&lt;29.9, "Overweight ", TRUE, "Obesity")</f>
        <v>Normal Weight</v>
      </c>
      <c r="D1567">
        <v>6.09</v>
      </c>
      <c r="E1567" t="str" cm="1">
        <f t="array" ref="E1567">_xlfn.IFS(medical_exam[[#This Row],[HBA1C]]&lt;5.7, "Normal", medical_exam[[#This Row],[HBA1C]]&lt;6.4, "Prediabetes ", TRUE, "Diabetes")</f>
        <v xml:space="preserve">Prediabetes </v>
      </c>
      <c r="F1567" s="6" t="s">
        <v>2381</v>
      </c>
      <c r="G1567" t="s">
        <v>2379</v>
      </c>
      <c r="H1567" t="s">
        <v>2379</v>
      </c>
      <c r="I1567">
        <v>0</v>
      </c>
      <c r="J1567" t="s">
        <v>2379</v>
      </c>
    </row>
    <row r="1568" spans="1:10" x14ac:dyDescent="0.3">
      <c r="A1568" t="s">
        <v>803</v>
      </c>
      <c r="B1568">
        <v>27.7</v>
      </c>
      <c r="C1568" t="str" cm="1">
        <f t="array" ref="C1568">_xlfn.IFS(medical_exam[[#This Row],[BMI]]&lt;18.5, "Underweight ", medical_exam[[#This Row],[BMI]]&lt;24.9, "Normal Weight", medical_exam[[#This Row],[BMI]]&lt;29.9, "Overweight ", TRUE, "Obesity")</f>
        <v xml:space="preserve">Overweight </v>
      </c>
      <c r="D1568">
        <v>4.71</v>
      </c>
      <c r="E1568" t="str" cm="1">
        <f t="array" ref="E1568">_xlfn.IFS(medical_exam[[#This Row],[HBA1C]]&lt;5.7, "Normal", medical_exam[[#This Row],[HBA1C]]&lt;6.4, "Prediabetes ", TRUE, "Diabetes")</f>
        <v>Normal</v>
      </c>
      <c r="F1568" s="6" t="s">
        <v>2379</v>
      </c>
      <c r="G1568" t="s">
        <v>2379</v>
      </c>
      <c r="H1568" t="s">
        <v>2379</v>
      </c>
      <c r="I1568">
        <v>1</v>
      </c>
      <c r="J1568" t="s">
        <v>2379</v>
      </c>
    </row>
    <row r="1569" spans="1:10" x14ac:dyDescent="0.3">
      <c r="A1569" t="s">
        <v>802</v>
      </c>
      <c r="B1569">
        <v>18.920000000000002</v>
      </c>
      <c r="C1569" t="str" cm="1">
        <f t="array" ref="C1569">_xlfn.IFS(medical_exam[[#This Row],[BMI]]&lt;18.5, "Underweight ", medical_exam[[#This Row],[BMI]]&lt;24.9, "Normal Weight", medical_exam[[#This Row],[BMI]]&lt;29.9, "Overweight ", TRUE, "Obesity")</f>
        <v>Normal Weight</v>
      </c>
      <c r="D1569">
        <v>8.18</v>
      </c>
      <c r="E1569" t="str" cm="1">
        <f t="array" ref="E1569">_xlfn.IFS(medical_exam[[#This Row],[HBA1C]]&lt;5.7, "Normal", medical_exam[[#This Row],[HBA1C]]&lt;6.4, "Prediabetes ", TRUE, "Diabetes")</f>
        <v>Diabetes</v>
      </c>
      <c r="F1569" s="6" t="s">
        <v>2379</v>
      </c>
      <c r="G1569" t="s">
        <v>2379</v>
      </c>
      <c r="H1569" t="s">
        <v>2379</v>
      </c>
      <c r="I1569">
        <v>0</v>
      </c>
      <c r="J1569" t="s">
        <v>2379</v>
      </c>
    </row>
    <row r="1570" spans="1:10" x14ac:dyDescent="0.3">
      <c r="A1570" t="s">
        <v>801</v>
      </c>
      <c r="B1570">
        <v>17.760000000000002</v>
      </c>
      <c r="C1570" t="str" cm="1">
        <f t="array" ref="C1570">_xlfn.IFS(medical_exam[[#This Row],[BMI]]&lt;18.5, "Underweight ", medical_exam[[#This Row],[BMI]]&lt;24.9, "Normal Weight", medical_exam[[#This Row],[BMI]]&lt;29.9, "Overweight ", TRUE, "Obesity")</f>
        <v xml:space="preserve">Underweight </v>
      </c>
      <c r="D1570">
        <v>11.18</v>
      </c>
      <c r="E1570" t="str" cm="1">
        <f t="array" ref="E1570">_xlfn.IFS(medical_exam[[#This Row],[HBA1C]]&lt;5.7, "Normal", medical_exam[[#This Row],[HBA1C]]&lt;6.4, "Prediabetes ", TRUE, "Diabetes")</f>
        <v>Diabetes</v>
      </c>
      <c r="F1570" s="6" t="s">
        <v>2381</v>
      </c>
      <c r="G1570" t="s">
        <v>2379</v>
      </c>
      <c r="H1570" t="s">
        <v>2379</v>
      </c>
      <c r="I1570">
        <v>2</v>
      </c>
      <c r="J1570" t="s">
        <v>2379</v>
      </c>
    </row>
    <row r="1571" spans="1:10" x14ac:dyDescent="0.3">
      <c r="A1571" t="s">
        <v>800</v>
      </c>
      <c r="B1571">
        <v>29.83</v>
      </c>
      <c r="C1571" t="str" cm="1">
        <f t="array" ref="C1571">_xlfn.IFS(medical_exam[[#This Row],[BMI]]&lt;18.5, "Underweight ", medical_exam[[#This Row],[BMI]]&lt;24.9, "Normal Weight", medical_exam[[#This Row],[BMI]]&lt;29.9, "Overweight ", TRUE, "Obesity")</f>
        <v xml:space="preserve">Overweight </v>
      </c>
      <c r="D1571">
        <v>5.03</v>
      </c>
      <c r="E1571" t="str" cm="1">
        <f t="array" ref="E1571">_xlfn.IFS(medical_exam[[#This Row],[HBA1C]]&lt;5.7, "Normal", medical_exam[[#This Row],[HBA1C]]&lt;6.4, "Prediabetes ", TRUE, "Diabetes")</f>
        <v>Normal</v>
      </c>
      <c r="F1571" s="6" t="s">
        <v>2381</v>
      </c>
      <c r="G1571" t="s">
        <v>2379</v>
      </c>
      <c r="H1571" t="s">
        <v>2379</v>
      </c>
      <c r="I1571">
        <v>0</v>
      </c>
      <c r="J1571" t="s">
        <v>2379</v>
      </c>
    </row>
    <row r="1572" spans="1:10" x14ac:dyDescent="0.3">
      <c r="A1572" t="s">
        <v>799</v>
      </c>
      <c r="B1572">
        <v>23.465</v>
      </c>
      <c r="C1572" t="str" cm="1">
        <f t="array" ref="C1572">_xlfn.IFS(medical_exam[[#This Row],[BMI]]&lt;18.5, "Underweight ", medical_exam[[#This Row],[BMI]]&lt;24.9, "Normal Weight", medical_exam[[#This Row],[BMI]]&lt;29.9, "Overweight ", TRUE, "Obesity")</f>
        <v>Normal Weight</v>
      </c>
      <c r="D1572">
        <v>5.56</v>
      </c>
      <c r="E1572" t="str" cm="1">
        <f t="array" ref="E1572">_xlfn.IFS(medical_exam[[#This Row],[HBA1C]]&lt;5.7, "Normal", medical_exam[[#This Row],[HBA1C]]&lt;6.4, "Prediabetes ", TRUE, "Diabetes")</f>
        <v>Normal</v>
      </c>
      <c r="F1572" s="6" t="s">
        <v>2379</v>
      </c>
      <c r="G1572" t="s">
        <v>2379</v>
      </c>
      <c r="H1572" t="s">
        <v>2379</v>
      </c>
      <c r="I1572">
        <v>1</v>
      </c>
      <c r="J1572" t="s">
        <v>2379</v>
      </c>
    </row>
    <row r="1573" spans="1:10" x14ac:dyDescent="0.3">
      <c r="A1573" t="s">
        <v>798</v>
      </c>
      <c r="B1573">
        <v>29.355</v>
      </c>
      <c r="C1573" t="str" cm="1">
        <f t="array" ref="C1573">_xlfn.IFS(medical_exam[[#This Row],[BMI]]&lt;18.5, "Underweight ", medical_exam[[#This Row],[BMI]]&lt;24.9, "Normal Weight", medical_exam[[#This Row],[BMI]]&lt;29.9, "Overweight ", TRUE, "Obesity")</f>
        <v xml:space="preserve">Overweight </v>
      </c>
      <c r="D1573">
        <v>4.33</v>
      </c>
      <c r="E1573" t="str" cm="1">
        <f t="array" ref="E1573">_xlfn.IFS(medical_exam[[#This Row],[HBA1C]]&lt;5.7, "Normal", medical_exam[[#This Row],[HBA1C]]&lt;6.4, "Prediabetes ", TRUE, "Diabetes")</f>
        <v>Normal</v>
      </c>
      <c r="F1573" s="6" t="s">
        <v>2379</v>
      </c>
      <c r="G1573" t="s">
        <v>2379</v>
      </c>
      <c r="H1573" t="s">
        <v>2379</v>
      </c>
      <c r="I1573">
        <v>0</v>
      </c>
      <c r="J1573" t="s">
        <v>2379</v>
      </c>
    </row>
    <row r="1574" spans="1:10" x14ac:dyDescent="0.3">
      <c r="A1574" t="s">
        <v>797</v>
      </c>
      <c r="B1574">
        <v>35.49</v>
      </c>
      <c r="C1574" t="str" cm="1">
        <f t="array" ref="C1574">_xlfn.IFS(medical_exam[[#This Row],[BMI]]&lt;18.5, "Underweight ", medical_exam[[#This Row],[BMI]]&lt;24.9, "Normal Weight", medical_exam[[#This Row],[BMI]]&lt;29.9, "Overweight ", TRUE, "Obesity")</f>
        <v>Obesity</v>
      </c>
      <c r="D1574">
        <v>5.21</v>
      </c>
      <c r="E1574" t="str" cm="1">
        <f t="array" ref="E1574">_xlfn.IFS(medical_exam[[#This Row],[HBA1C]]&lt;5.7, "Normal", medical_exam[[#This Row],[HBA1C]]&lt;6.4, "Prediabetes ", TRUE, "Diabetes")</f>
        <v>Normal</v>
      </c>
      <c r="F1574" s="6" t="s">
        <v>2381</v>
      </c>
      <c r="G1574" t="s">
        <v>2379</v>
      </c>
      <c r="H1574" t="s">
        <v>2381</v>
      </c>
      <c r="I1574">
        <v>1</v>
      </c>
      <c r="J1574" t="s">
        <v>2379</v>
      </c>
    </row>
    <row r="1575" spans="1:10" x14ac:dyDescent="0.3">
      <c r="A1575" t="s">
        <v>796</v>
      </c>
      <c r="B1575">
        <v>26.315000000000001</v>
      </c>
      <c r="C1575" t="str" cm="1">
        <f t="array" ref="C1575">_xlfn.IFS(medical_exam[[#This Row],[BMI]]&lt;18.5, "Underweight ", medical_exam[[#This Row],[BMI]]&lt;24.9, "Normal Weight", medical_exam[[#This Row],[BMI]]&lt;29.9, "Overweight ", TRUE, "Obesity")</f>
        <v xml:space="preserve">Overweight </v>
      </c>
      <c r="D1575">
        <v>5.89</v>
      </c>
      <c r="E1575" t="str" cm="1">
        <f t="array" ref="E1575">_xlfn.IFS(medical_exam[[#This Row],[HBA1C]]&lt;5.7, "Normal", medical_exam[[#This Row],[HBA1C]]&lt;6.4, "Prediabetes ", TRUE, "Diabetes")</f>
        <v xml:space="preserve">Prediabetes </v>
      </c>
      <c r="F1575" s="6" t="s">
        <v>2379</v>
      </c>
      <c r="G1575" t="s">
        <v>2379</v>
      </c>
      <c r="H1575" t="s">
        <v>2379</v>
      </c>
      <c r="I1575">
        <v>0</v>
      </c>
      <c r="J1575" t="s">
        <v>2379</v>
      </c>
    </row>
    <row r="1576" spans="1:10" x14ac:dyDescent="0.3">
      <c r="A1576" t="s">
        <v>795</v>
      </c>
      <c r="B1576">
        <v>19.79</v>
      </c>
      <c r="C1576" t="str" cm="1">
        <f t="array" ref="C1576">_xlfn.IFS(medical_exam[[#This Row],[BMI]]&lt;18.5, "Underweight ", medical_exam[[#This Row],[BMI]]&lt;24.9, "Normal Weight", medical_exam[[#This Row],[BMI]]&lt;29.9, "Overweight ", TRUE, "Obesity")</f>
        <v>Normal Weight</v>
      </c>
      <c r="D1576">
        <v>4.8099999999999996</v>
      </c>
      <c r="E1576" t="str" cm="1">
        <f t="array" ref="E1576">_xlfn.IFS(medical_exam[[#This Row],[HBA1C]]&lt;5.7, "Normal", medical_exam[[#This Row],[HBA1C]]&lt;6.4, "Prediabetes ", TRUE, "Diabetes")</f>
        <v>Normal</v>
      </c>
      <c r="F1576" s="6" t="s">
        <v>2381</v>
      </c>
      <c r="G1576" t="s">
        <v>2379</v>
      </c>
      <c r="H1576" t="s">
        <v>2379</v>
      </c>
      <c r="I1576">
        <v>0</v>
      </c>
      <c r="J1576" t="s">
        <v>2379</v>
      </c>
    </row>
    <row r="1577" spans="1:10" x14ac:dyDescent="0.3">
      <c r="A1577" t="s">
        <v>794</v>
      </c>
      <c r="B1577">
        <v>40.564999999999998</v>
      </c>
      <c r="C1577" t="str" cm="1">
        <f t="array" ref="C1577">_xlfn.IFS(medical_exam[[#This Row],[BMI]]&lt;18.5, "Underweight ", medical_exam[[#This Row],[BMI]]&lt;24.9, "Normal Weight", medical_exam[[#This Row],[BMI]]&lt;29.9, "Overweight ", TRUE, "Obesity")</f>
        <v>Obesity</v>
      </c>
      <c r="D1577">
        <v>5.66</v>
      </c>
      <c r="E1577" t="str" cm="1">
        <f t="array" ref="E1577">_xlfn.IFS(medical_exam[[#This Row],[HBA1C]]&lt;5.7, "Normal", medical_exam[[#This Row],[HBA1C]]&lt;6.4, "Prediabetes ", TRUE, "Diabetes")</f>
        <v>Normal</v>
      </c>
      <c r="F1577" s="6" t="s">
        <v>2379</v>
      </c>
      <c r="G1577" t="s">
        <v>2379</v>
      </c>
      <c r="H1577" t="s">
        <v>2379</v>
      </c>
      <c r="I1577">
        <v>1</v>
      </c>
      <c r="J1577" t="s">
        <v>2379</v>
      </c>
    </row>
    <row r="1578" spans="1:10" x14ac:dyDescent="0.3">
      <c r="A1578" t="s">
        <v>793</v>
      </c>
      <c r="B1578">
        <v>18.03</v>
      </c>
      <c r="C1578" t="str" cm="1">
        <f t="array" ref="C1578">_xlfn.IFS(medical_exam[[#This Row],[BMI]]&lt;18.5, "Underweight ", medical_exam[[#This Row],[BMI]]&lt;24.9, "Normal Weight", medical_exam[[#This Row],[BMI]]&lt;29.9, "Overweight ", TRUE, "Obesity")</f>
        <v xml:space="preserve">Underweight </v>
      </c>
      <c r="D1578">
        <v>10.66</v>
      </c>
      <c r="E1578" t="str" cm="1">
        <f t="array" ref="E1578">_xlfn.IFS(medical_exam[[#This Row],[HBA1C]]&lt;5.7, "Normal", medical_exam[[#This Row],[HBA1C]]&lt;6.4, "Prediabetes ", TRUE, "Diabetes")</f>
        <v>Diabetes</v>
      </c>
      <c r="F1578" s="6" t="s">
        <v>2381</v>
      </c>
      <c r="G1578" t="s">
        <v>2379</v>
      </c>
      <c r="H1578" t="s">
        <v>2379</v>
      </c>
      <c r="I1578">
        <v>2</v>
      </c>
      <c r="J1578" t="s">
        <v>2379</v>
      </c>
    </row>
    <row r="1579" spans="1:10" x14ac:dyDescent="0.3">
      <c r="A1579" t="s">
        <v>792</v>
      </c>
      <c r="B1579">
        <v>34.65</v>
      </c>
      <c r="C1579" t="str" cm="1">
        <f t="array" ref="C1579">_xlfn.IFS(medical_exam[[#This Row],[BMI]]&lt;18.5, "Underweight ", medical_exam[[#This Row],[BMI]]&lt;24.9, "Normal Weight", medical_exam[[#This Row],[BMI]]&lt;29.9, "Overweight ", TRUE, "Obesity")</f>
        <v>Obesity</v>
      </c>
      <c r="D1579">
        <v>5.98</v>
      </c>
      <c r="E1579" t="str" cm="1">
        <f t="array" ref="E1579">_xlfn.IFS(medical_exam[[#This Row],[HBA1C]]&lt;5.7, "Normal", medical_exam[[#This Row],[HBA1C]]&lt;6.4, "Prediabetes ", TRUE, "Diabetes")</f>
        <v xml:space="preserve">Prediabetes </v>
      </c>
      <c r="F1579" s="6" t="s">
        <v>2381</v>
      </c>
      <c r="G1579" t="s">
        <v>2379</v>
      </c>
      <c r="H1579" t="s">
        <v>2379</v>
      </c>
      <c r="I1579">
        <v>0</v>
      </c>
      <c r="J1579" t="s">
        <v>2379</v>
      </c>
    </row>
    <row r="1580" spans="1:10" x14ac:dyDescent="0.3">
      <c r="A1580" t="s">
        <v>791</v>
      </c>
      <c r="B1580">
        <v>42.94</v>
      </c>
      <c r="C1580" t="str" cm="1">
        <f t="array" ref="C1580">_xlfn.IFS(medical_exam[[#This Row],[BMI]]&lt;18.5, "Underweight ", medical_exam[[#This Row],[BMI]]&lt;24.9, "Normal Weight", medical_exam[[#This Row],[BMI]]&lt;29.9, "Overweight ", TRUE, "Obesity")</f>
        <v>Obesity</v>
      </c>
      <c r="D1580">
        <v>4.34</v>
      </c>
      <c r="E1580" t="str" cm="1">
        <f t="array" ref="E1580">_xlfn.IFS(medical_exam[[#This Row],[HBA1C]]&lt;5.7, "Normal", medical_exam[[#This Row],[HBA1C]]&lt;6.4, "Prediabetes ", TRUE, "Diabetes")</f>
        <v>Normal</v>
      </c>
      <c r="F1580" s="6" t="s">
        <v>2379</v>
      </c>
      <c r="G1580" t="s">
        <v>2379</v>
      </c>
      <c r="H1580" t="s">
        <v>2379</v>
      </c>
      <c r="I1580">
        <v>0</v>
      </c>
      <c r="J1580" t="s">
        <v>2379</v>
      </c>
    </row>
    <row r="1581" spans="1:10" x14ac:dyDescent="0.3">
      <c r="A1581" t="s">
        <v>790</v>
      </c>
      <c r="B1581">
        <v>31.254999999999999</v>
      </c>
      <c r="C1581" t="str" cm="1">
        <f t="array" ref="C1581">_xlfn.IFS(medical_exam[[#This Row],[BMI]]&lt;18.5, "Underweight ", medical_exam[[#This Row],[BMI]]&lt;24.9, "Normal Weight", medical_exam[[#This Row],[BMI]]&lt;29.9, "Overweight ", TRUE, "Obesity")</f>
        <v>Obesity</v>
      </c>
      <c r="D1581">
        <v>5.17</v>
      </c>
      <c r="E1581" t="str" cm="1">
        <f t="array" ref="E1581">_xlfn.IFS(medical_exam[[#This Row],[HBA1C]]&lt;5.7, "Normal", medical_exam[[#This Row],[HBA1C]]&lt;6.4, "Prediabetes ", TRUE, "Diabetes")</f>
        <v>Normal</v>
      </c>
      <c r="F1581" s="6" t="s">
        <v>2379</v>
      </c>
      <c r="G1581" t="s">
        <v>2379</v>
      </c>
      <c r="H1581" t="s">
        <v>2379</v>
      </c>
      <c r="I1581">
        <v>0</v>
      </c>
      <c r="J1581" t="s">
        <v>2379</v>
      </c>
    </row>
    <row r="1582" spans="1:10" x14ac:dyDescent="0.3">
      <c r="A1582" t="s">
        <v>789</v>
      </c>
      <c r="B1582">
        <v>45.43</v>
      </c>
      <c r="C1582" t="str" cm="1">
        <f t="array" ref="C1582">_xlfn.IFS(medical_exam[[#This Row],[BMI]]&lt;18.5, "Underweight ", medical_exam[[#This Row],[BMI]]&lt;24.9, "Normal Weight", medical_exam[[#This Row],[BMI]]&lt;29.9, "Overweight ", TRUE, "Obesity")</f>
        <v>Obesity</v>
      </c>
      <c r="D1582">
        <v>4.2300000000000004</v>
      </c>
      <c r="E1582" t="str" cm="1">
        <f t="array" ref="E1582">_xlfn.IFS(medical_exam[[#This Row],[HBA1C]]&lt;5.7, "Normal", medical_exam[[#This Row],[HBA1C]]&lt;6.4, "Prediabetes ", TRUE, "Diabetes")</f>
        <v>Normal</v>
      </c>
      <c r="F1582" s="6" t="s">
        <v>2381</v>
      </c>
      <c r="G1582" t="s">
        <v>2379</v>
      </c>
      <c r="H1582" t="s">
        <v>2381</v>
      </c>
      <c r="I1582">
        <v>1</v>
      </c>
      <c r="J1582" t="s">
        <v>2379</v>
      </c>
    </row>
    <row r="1583" spans="1:10" x14ac:dyDescent="0.3">
      <c r="A1583" t="s">
        <v>788</v>
      </c>
      <c r="B1583">
        <v>32.340000000000003</v>
      </c>
      <c r="C1583" t="str" cm="1">
        <f t="array" ref="C1583">_xlfn.IFS(medical_exam[[#This Row],[BMI]]&lt;18.5, "Underweight ", medical_exam[[#This Row],[BMI]]&lt;24.9, "Normal Weight", medical_exam[[#This Row],[BMI]]&lt;29.9, "Overweight ", TRUE, "Obesity")</f>
        <v>Obesity</v>
      </c>
      <c r="D1583">
        <v>4.88</v>
      </c>
      <c r="E1583" t="str" cm="1">
        <f t="array" ref="E1583">_xlfn.IFS(medical_exam[[#This Row],[HBA1C]]&lt;5.7, "Normal", medical_exam[[#This Row],[HBA1C]]&lt;6.4, "Prediabetes ", TRUE, "Diabetes")</f>
        <v>Normal</v>
      </c>
      <c r="F1583" s="6" t="s">
        <v>2381</v>
      </c>
      <c r="G1583" t="s">
        <v>2379</v>
      </c>
      <c r="H1583" t="s">
        <v>2381</v>
      </c>
      <c r="I1583">
        <v>1</v>
      </c>
      <c r="J1583" t="s">
        <v>2379</v>
      </c>
    </row>
    <row r="1584" spans="1:10" x14ac:dyDescent="0.3">
      <c r="A1584" t="s">
        <v>787</v>
      </c>
      <c r="B1584">
        <v>25.46</v>
      </c>
      <c r="C1584" t="str" cm="1">
        <f t="array" ref="C1584">_xlfn.IFS(medical_exam[[#This Row],[BMI]]&lt;18.5, "Underweight ", medical_exam[[#This Row],[BMI]]&lt;24.9, "Normal Weight", medical_exam[[#This Row],[BMI]]&lt;29.9, "Overweight ", TRUE, "Obesity")</f>
        <v xml:space="preserve">Overweight </v>
      </c>
      <c r="D1584">
        <v>9.7100000000000009</v>
      </c>
      <c r="E1584" t="str" cm="1">
        <f t="array" ref="E1584">_xlfn.IFS(medical_exam[[#This Row],[HBA1C]]&lt;5.7, "Normal", medical_exam[[#This Row],[HBA1C]]&lt;6.4, "Prediabetes ", TRUE, "Diabetes")</f>
        <v>Diabetes</v>
      </c>
      <c r="F1584" s="6" t="s">
        <v>2381</v>
      </c>
      <c r="G1584" t="s">
        <v>2379</v>
      </c>
      <c r="H1584" t="s">
        <v>2379</v>
      </c>
      <c r="I1584">
        <v>1</v>
      </c>
      <c r="J1584" t="s">
        <v>2379</v>
      </c>
    </row>
    <row r="1585" spans="1:10" x14ac:dyDescent="0.3">
      <c r="A1585" t="s">
        <v>786</v>
      </c>
      <c r="B1585">
        <v>37.145000000000003</v>
      </c>
      <c r="C1585" t="str" cm="1">
        <f t="array" ref="C1585">_xlfn.IFS(medical_exam[[#This Row],[BMI]]&lt;18.5, "Underweight ", medical_exam[[#This Row],[BMI]]&lt;24.9, "Normal Weight", medical_exam[[#This Row],[BMI]]&lt;29.9, "Overweight ", TRUE, "Obesity")</f>
        <v>Obesity</v>
      </c>
      <c r="D1585">
        <v>5.32</v>
      </c>
      <c r="E1585" t="str" cm="1">
        <f t="array" ref="E1585">_xlfn.IFS(medical_exam[[#This Row],[HBA1C]]&lt;5.7, "Normal", medical_exam[[#This Row],[HBA1C]]&lt;6.4, "Prediabetes ", TRUE, "Diabetes")</f>
        <v>Normal</v>
      </c>
      <c r="F1585" s="6" t="s">
        <v>2379</v>
      </c>
      <c r="G1585" t="s">
        <v>2379</v>
      </c>
      <c r="H1585" t="s">
        <v>2379</v>
      </c>
      <c r="I1585">
        <v>0</v>
      </c>
      <c r="J1585" t="s">
        <v>2379</v>
      </c>
    </row>
    <row r="1586" spans="1:10" x14ac:dyDescent="0.3">
      <c r="A1586" t="s">
        <v>785</v>
      </c>
      <c r="B1586">
        <v>30.8</v>
      </c>
      <c r="C1586" t="str" cm="1">
        <f t="array" ref="C1586">_xlfn.IFS(medical_exam[[#This Row],[BMI]]&lt;18.5, "Underweight ", medical_exam[[#This Row],[BMI]]&lt;24.9, "Normal Weight", medical_exam[[#This Row],[BMI]]&lt;29.9, "Overweight ", TRUE, "Obesity")</f>
        <v>Obesity</v>
      </c>
      <c r="D1586">
        <v>5.83</v>
      </c>
      <c r="E1586" t="str" cm="1">
        <f t="array" ref="E1586">_xlfn.IFS(medical_exam[[#This Row],[HBA1C]]&lt;5.7, "Normal", medical_exam[[#This Row],[HBA1C]]&lt;6.4, "Prediabetes ", TRUE, "Diabetes")</f>
        <v xml:space="preserve">Prediabetes </v>
      </c>
      <c r="F1586" s="6" t="s">
        <v>2381</v>
      </c>
      <c r="G1586" t="s">
        <v>2379</v>
      </c>
      <c r="H1586" t="s">
        <v>2379</v>
      </c>
      <c r="I1586">
        <v>0</v>
      </c>
      <c r="J1586" t="s">
        <v>2379</v>
      </c>
    </row>
    <row r="1587" spans="1:10" x14ac:dyDescent="0.3">
      <c r="A1587" t="s">
        <v>784</v>
      </c>
      <c r="B1587">
        <v>29.5</v>
      </c>
      <c r="C1587" t="str" cm="1">
        <f t="array" ref="C1587">_xlfn.IFS(medical_exam[[#This Row],[BMI]]&lt;18.5, "Underweight ", medical_exam[[#This Row],[BMI]]&lt;24.9, "Normal Weight", medical_exam[[#This Row],[BMI]]&lt;29.9, "Overweight ", TRUE, "Obesity")</f>
        <v xml:space="preserve">Overweight </v>
      </c>
      <c r="D1587">
        <v>5.54</v>
      </c>
      <c r="E1587" t="str" cm="1">
        <f t="array" ref="E1587">_xlfn.IFS(medical_exam[[#This Row],[HBA1C]]&lt;5.7, "Normal", medical_exam[[#This Row],[HBA1C]]&lt;6.4, "Prediabetes ", TRUE, "Diabetes")</f>
        <v>Normal</v>
      </c>
      <c r="F1587" s="6" t="s">
        <v>2381</v>
      </c>
      <c r="G1587" t="s">
        <v>2379</v>
      </c>
      <c r="H1587" t="s">
        <v>2379</v>
      </c>
      <c r="I1587">
        <v>0</v>
      </c>
      <c r="J1587" t="s">
        <v>2379</v>
      </c>
    </row>
    <row r="1588" spans="1:10" x14ac:dyDescent="0.3">
      <c r="A1588" t="s">
        <v>783</v>
      </c>
      <c r="B1588">
        <v>43.39</v>
      </c>
      <c r="C1588" t="str" cm="1">
        <f t="array" ref="C1588">_xlfn.IFS(medical_exam[[#This Row],[BMI]]&lt;18.5, "Underweight ", medical_exam[[#This Row],[BMI]]&lt;24.9, "Normal Weight", medical_exam[[#This Row],[BMI]]&lt;29.9, "Overweight ", TRUE, "Obesity")</f>
        <v>Obesity</v>
      </c>
      <c r="D1588">
        <v>5.85</v>
      </c>
      <c r="E1588" t="str" cm="1">
        <f t="array" ref="E1588">_xlfn.IFS(medical_exam[[#This Row],[HBA1C]]&lt;5.7, "Normal", medical_exam[[#This Row],[HBA1C]]&lt;6.4, "Prediabetes ", TRUE, "Diabetes")</f>
        <v xml:space="preserve">Prediabetes </v>
      </c>
      <c r="F1588" s="6" t="s">
        <v>2379</v>
      </c>
      <c r="G1588" t="s">
        <v>2380</v>
      </c>
      <c r="H1588" t="s">
        <v>2379</v>
      </c>
      <c r="I1588">
        <v>1</v>
      </c>
      <c r="J1588" t="s">
        <v>2379</v>
      </c>
    </row>
    <row r="1589" spans="1:10" x14ac:dyDescent="0.3">
      <c r="A1589" t="s">
        <v>782</v>
      </c>
      <c r="B1589">
        <v>15.08</v>
      </c>
      <c r="C1589" t="str" cm="1">
        <f t="array" ref="C1589">_xlfn.IFS(medical_exam[[#This Row],[BMI]]&lt;18.5, "Underweight ", medical_exam[[#This Row],[BMI]]&lt;24.9, "Normal Weight", medical_exam[[#This Row],[BMI]]&lt;29.9, "Overweight ", TRUE, "Obesity")</f>
        <v xml:space="preserve">Underweight </v>
      </c>
      <c r="D1589">
        <v>4.8499999999999996</v>
      </c>
      <c r="E1589" t="str" cm="1">
        <f t="array" ref="E1589">_xlfn.IFS(medical_exam[[#This Row],[HBA1C]]&lt;5.7, "Normal", medical_exam[[#This Row],[HBA1C]]&lt;6.4, "Prediabetes ", TRUE, "Diabetes")</f>
        <v>Normal</v>
      </c>
      <c r="F1589" s="6" t="s">
        <v>2381</v>
      </c>
      <c r="G1589" t="s">
        <v>2379</v>
      </c>
      <c r="H1589" t="s">
        <v>2381</v>
      </c>
      <c r="I1589">
        <v>1</v>
      </c>
      <c r="J1589" t="s">
        <v>2379</v>
      </c>
    </row>
    <row r="1590" spans="1:10" x14ac:dyDescent="0.3">
      <c r="A1590" t="s">
        <v>781</v>
      </c>
      <c r="B1590">
        <v>20.48</v>
      </c>
      <c r="C1590" t="str" cm="1">
        <f t="array" ref="C1590">_xlfn.IFS(medical_exam[[#This Row],[BMI]]&lt;18.5, "Underweight ", medical_exam[[#This Row],[BMI]]&lt;24.9, "Normal Weight", medical_exam[[#This Row],[BMI]]&lt;29.9, "Overweight ", TRUE, "Obesity")</f>
        <v>Normal Weight</v>
      </c>
      <c r="D1590">
        <v>11.09</v>
      </c>
      <c r="E1590" t="str" cm="1">
        <f t="array" ref="E1590">_xlfn.IFS(medical_exam[[#This Row],[HBA1C]]&lt;5.7, "Normal", medical_exam[[#This Row],[HBA1C]]&lt;6.4, "Prediabetes ", TRUE, "Diabetes")</f>
        <v>Diabetes</v>
      </c>
      <c r="F1590" s="6" t="s">
        <v>2379</v>
      </c>
      <c r="G1590" t="s">
        <v>2379</v>
      </c>
      <c r="H1590" t="s">
        <v>2379</v>
      </c>
      <c r="I1590">
        <v>0</v>
      </c>
      <c r="J1590" t="s">
        <v>2379</v>
      </c>
    </row>
    <row r="1591" spans="1:10" x14ac:dyDescent="0.3">
      <c r="A1591" t="s">
        <v>780</v>
      </c>
      <c r="B1591">
        <v>34.450000000000003</v>
      </c>
      <c r="C1591" t="str" cm="1">
        <f t="array" ref="C1591">_xlfn.IFS(medical_exam[[#This Row],[BMI]]&lt;18.5, "Underweight ", medical_exam[[#This Row],[BMI]]&lt;24.9, "Normal Weight", medical_exam[[#This Row],[BMI]]&lt;29.9, "Overweight ", TRUE, "Obesity")</f>
        <v>Obesity</v>
      </c>
      <c r="D1591">
        <v>5.58</v>
      </c>
      <c r="E1591" t="str" cm="1">
        <f t="array" ref="E1591">_xlfn.IFS(medical_exam[[#This Row],[HBA1C]]&lt;5.7, "Normal", medical_exam[[#This Row],[HBA1C]]&lt;6.4, "Prediabetes ", TRUE, "Diabetes")</f>
        <v>Normal</v>
      </c>
      <c r="F1591" s="6" t="s">
        <v>2381</v>
      </c>
      <c r="G1591" t="s">
        <v>2379</v>
      </c>
      <c r="H1591" t="s">
        <v>2379</v>
      </c>
      <c r="I1591">
        <v>0</v>
      </c>
      <c r="J1591" t="s">
        <v>2379</v>
      </c>
    </row>
    <row r="1592" spans="1:10" x14ac:dyDescent="0.3">
      <c r="A1592" t="s">
        <v>779</v>
      </c>
      <c r="B1592">
        <v>34.21</v>
      </c>
      <c r="C1592" t="str" cm="1">
        <f t="array" ref="C1592">_xlfn.IFS(medical_exam[[#This Row],[BMI]]&lt;18.5, "Underweight ", medical_exam[[#This Row],[BMI]]&lt;24.9, "Normal Weight", medical_exam[[#This Row],[BMI]]&lt;29.9, "Overweight ", TRUE, "Obesity")</f>
        <v>Obesity</v>
      </c>
      <c r="D1592">
        <v>9.7200000000000006</v>
      </c>
      <c r="E1592" t="str" cm="1">
        <f t="array" ref="E1592">_xlfn.IFS(medical_exam[[#This Row],[HBA1C]]&lt;5.7, "Normal", medical_exam[[#This Row],[HBA1C]]&lt;6.4, "Prediabetes ", TRUE, "Diabetes")</f>
        <v>Diabetes</v>
      </c>
      <c r="F1592" s="6" t="s">
        <v>2381</v>
      </c>
      <c r="G1592" t="s">
        <v>2379</v>
      </c>
      <c r="H1592" t="s">
        <v>2379</v>
      </c>
      <c r="I1592">
        <v>0</v>
      </c>
      <c r="J1592" t="s">
        <v>2379</v>
      </c>
    </row>
    <row r="1593" spans="1:10" x14ac:dyDescent="0.3">
      <c r="A1593" t="s">
        <v>778</v>
      </c>
      <c r="B1593">
        <v>28.8</v>
      </c>
      <c r="C1593" t="str" cm="1">
        <f t="array" ref="C1593">_xlfn.IFS(medical_exam[[#This Row],[BMI]]&lt;18.5, "Underweight ", medical_exam[[#This Row],[BMI]]&lt;24.9, "Normal Weight", medical_exam[[#This Row],[BMI]]&lt;29.9, "Overweight ", TRUE, "Obesity")</f>
        <v xml:space="preserve">Overweight </v>
      </c>
      <c r="D1593">
        <v>11.41</v>
      </c>
      <c r="E1593" t="str" cm="1">
        <f t="array" ref="E1593">_xlfn.IFS(medical_exam[[#This Row],[HBA1C]]&lt;5.7, "Normal", medical_exam[[#This Row],[HBA1C]]&lt;6.4, "Prediabetes ", TRUE, "Diabetes")</f>
        <v>Diabetes</v>
      </c>
      <c r="F1593" s="6" t="s">
        <v>2381</v>
      </c>
      <c r="G1593" t="s">
        <v>2379</v>
      </c>
      <c r="H1593" t="s">
        <v>2379</v>
      </c>
      <c r="I1593">
        <v>0</v>
      </c>
      <c r="J1593" t="s">
        <v>2379</v>
      </c>
    </row>
    <row r="1594" spans="1:10" x14ac:dyDescent="0.3">
      <c r="A1594" t="s">
        <v>777</v>
      </c>
      <c r="B1594">
        <v>31.74</v>
      </c>
      <c r="C1594" t="str" cm="1">
        <f t="array" ref="C1594">_xlfn.IFS(medical_exam[[#This Row],[BMI]]&lt;18.5, "Underweight ", medical_exam[[#This Row],[BMI]]&lt;24.9, "Normal Weight", medical_exam[[#This Row],[BMI]]&lt;29.9, "Overweight ", TRUE, "Obesity")</f>
        <v>Obesity</v>
      </c>
      <c r="D1594">
        <v>4.46</v>
      </c>
      <c r="E1594" t="str" cm="1">
        <f t="array" ref="E1594">_xlfn.IFS(medical_exam[[#This Row],[HBA1C]]&lt;5.7, "Normal", medical_exam[[#This Row],[HBA1C]]&lt;6.4, "Prediabetes ", TRUE, "Diabetes")</f>
        <v>Normal</v>
      </c>
      <c r="F1594" s="6" t="s">
        <v>2379</v>
      </c>
      <c r="G1594" t="s">
        <v>2379</v>
      </c>
      <c r="H1594" t="s">
        <v>2381</v>
      </c>
      <c r="I1594">
        <v>1</v>
      </c>
      <c r="J1594" t="s">
        <v>2379</v>
      </c>
    </row>
    <row r="1595" spans="1:10" x14ac:dyDescent="0.3">
      <c r="A1595" t="s">
        <v>776</v>
      </c>
      <c r="B1595">
        <v>21.78</v>
      </c>
      <c r="C1595" t="str" cm="1">
        <f t="array" ref="C1595">_xlfn.IFS(medical_exam[[#This Row],[BMI]]&lt;18.5, "Underweight ", medical_exam[[#This Row],[BMI]]&lt;24.9, "Normal Weight", medical_exam[[#This Row],[BMI]]&lt;29.9, "Overweight ", TRUE, "Obesity")</f>
        <v>Normal Weight</v>
      </c>
      <c r="D1595">
        <v>9.31</v>
      </c>
      <c r="E1595" t="str" cm="1">
        <f t="array" ref="E1595">_xlfn.IFS(medical_exam[[#This Row],[HBA1C]]&lt;5.7, "Normal", medical_exam[[#This Row],[HBA1C]]&lt;6.4, "Prediabetes ", TRUE, "Diabetes")</f>
        <v>Diabetes</v>
      </c>
      <c r="F1595" s="6" t="s">
        <v>2381</v>
      </c>
      <c r="G1595" t="s">
        <v>2379</v>
      </c>
      <c r="H1595" t="s">
        <v>2379</v>
      </c>
      <c r="I1595">
        <v>0</v>
      </c>
      <c r="J1595" t="s">
        <v>2379</v>
      </c>
    </row>
    <row r="1596" spans="1:10" x14ac:dyDescent="0.3">
      <c r="A1596" t="s">
        <v>775</v>
      </c>
      <c r="B1596">
        <v>23.75</v>
      </c>
      <c r="C1596" t="str" cm="1">
        <f t="array" ref="C1596">_xlfn.IFS(medical_exam[[#This Row],[BMI]]&lt;18.5, "Underweight ", medical_exam[[#This Row],[BMI]]&lt;24.9, "Normal Weight", medical_exam[[#This Row],[BMI]]&lt;29.9, "Overweight ", TRUE, "Obesity")</f>
        <v>Normal Weight</v>
      </c>
      <c r="D1596">
        <v>5.03</v>
      </c>
      <c r="E1596" t="str" cm="1">
        <f t="array" ref="E1596">_xlfn.IFS(medical_exam[[#This Row],[HBA1C]]&lt;5.7, "Normal", medical_exam[[#This Row],[HBA1C]]&lt;6.4, "Prediabetes ", TRUE, "Diabetes")</f>
        <v>Normal</v>
      </c>
      <c r="F1596" s="6" t="s">
        <v>2379</v>
      </c>
      <c r="G1596" t="s">
        <v>2379</v>
      </c>
      <c r="H1596" t="s">
        <v>2379</v>
      </c>
      <c r="I1596">
        <v>1</v>
      </c>
      <c r="J1596" t="s">
        <v>2379</v>
      </c>
    </row>
    <row r="1597" spans="1:10" x14ac:dyDescent="0.3">
      <c r="A1597" t="s">
        <v>774</v>
      </c>
      <c r="B1597">
        <v>33.21</v>
      </c>
      <c r="C1597" t="str" cm="1">
        <f t="array" ref="C1597">_xlfn.IFS(medical_exam[[#This Row],[BMI]]&lt;18.5, "Underweight ", medical_exam[[#This Row],[BMI]]&lt;24.9, "Normal Weight", medical_exam[[#This Row],[BMI]]&lt;29.9, "Overweight ", TRUE, "Obesity")</f>
        <v>Obesity</v>
      </c>
      <c r="D1597">
        <v>5.07</v>
      </c>
      <c r="E1597" t="str" cm="1">
        <f t="array" ref="E1597">_xlfn.IFS(medical_exam[[#This Row],[HBA1C]]&lt;5.7, "Normal", medical_exam[[#This Row],[HBA1C]]&lt;6.4, "Prediabetes ", TRUE, "Diabetes")</f>
        <v>Normal</v>
      </c>
      <c r="F1597" s="6" t="s">
        <v>2381</v>
      </c>
      <c r="G1597" t="s">
        <v>2379</v>
      </c>
      <c r="H1597" t="s">
        <v>2379</v>
      </c>
      <c r="I1597">
        <v>1</v>
      </c>
      <c r="J1597" t="s">
        <v>2379</v>
      </c>
    </row>
    <row r="1598" spans="1:10" x14ac:dyDescent="0.3">
      <c r="A1598" t="s">
        <v>773</v>
      </c>
      <c r="B1598">
        <v>17.7</v>
      </c>
      <c r="C1598" t="str" cm="1">
        <f t="array" ref="C1598">_xlfn.IFS(medical_exam[[#This Row],[BMI]]&lt;18.5, "Underweight ", medical_exam[[#This Row],[BMI]]&lt;24.9, "Normal Weight", medical_exam[[#This Row],[BMI]]&lt;29.9, "Overweight ", TRUE, "Obesity")</f>
        <v xml:space="preserve">Underweight </v>
      </c>
      <c r="D1598">
        <v>10.42</v>
      </c>
      <c r="E1598" t="str" cm="1">
        <f t="array" ref="E1598">_xlfn.IFS(medical_exam[[#This Row],[HBA1C]]&lt;5.7, "Normal", medical_exam[[#This Row],[HBA1C]]&lt;6.4, "Prediabetes ", TRUE, "Diabetes")</f>
        <v>Diabetes</v>
      </c>
      <c r="F1598" s="6" t="s">
        <v>2381</v>
      </c>
      <c r="G1598" t="s">
        <v>2379</v>
      </c>
      <c r="H1598" t="s">
        <v>2379</v>
      </c>
      <c r="I1598">
        <v>2</v>
      </c>
      <c r="J1598" t="s">
        <v>2379</v>
      </c>
    </row>
    <row r="1599" spans="1:10" x14ac:dyDescent="0.3">
      <c r="A1599" t="s">
        <v>772</v>
      </c>
      <c r="B1599">
        <v>17.2</v>
      </c>
      <c r="C1599" t="str" cm="1">
        <f t="array" ref="C1599">_xlfn.IFS(medical_exam[[#This Row],[BMI]]&lt;18.5, "Underweight ", medical_exam[[#This Row],[BMI]]&lt;24.9, "Normal Weight", medical_exam[[#This Row],[BMI]]&lt;29.9, "Overweight ", TRUE, "Obesity")</f>
        <v xml:space="preserve">Underweight </v>
      </c>
      <c r="D1599">
        <v>6.45</v>
      </c>
      <c r="E1599" t="str" cm="1">
        <f t="array" ref="E1599">_xlfn.IFS(medical_exam[[#This Row],[HBA1C]]&lt;5.7, "Normal", medical_exam[[#This Row],[HBA1C]]&lt;6.4, "Prediabetes ", TRUE, "Diabetes")</f>
        <v>Diabetes</v>
      </c>
      <c r="F1599" s="6" t="s">
        <v>2379</v>
      </c>
      <c r="G1599" t="s">
        <v>2379</v>
      </c>
      <c r="H1599" t="s">
        <v>2379</v>
      </c>
      <c r="I1599">
        <v>2</v>
      </c>
      <c r="J1599" t="s">
        <v>2379</v>
      </c>
    </row>
    <row r="1600" spans="1:10" x14ac:dyDescent="0.3">
      <c r="A1600" t="s">
        <v>771</v>
      </c>
      <c r="B1600">
        <v>19.21</v>
      </c>
      <c r="C1600" t="str" cm="1">
        <f t="array" ref="C1600">_xlfn.IFS(medical_exam[[#This Row],[BMI]]&lt;18.5, "Underweight ", medical_exam[[#This Row],[BMI]]&lt;24.9, "Normal Weight", medical_exam[[#This Row],[BMI]]&lt;29.9, "Overweight ", TRUE, "Obesity")</f>
        <v>Normal Weight</v>
      </c>
      <c r="D1600">
        <v>5.52</v>
      </c>
      <c r="E1600" t="str" cm="1">
        <f t="array" ref="E1600">_xlfn.IFS(medical_exam[[#This Row],[HBA1C]]&lt;5.7, "Normal", medical_exam[[#This Row],[HBA1C]]&lt;6.4, "Prediabetes ", TRUE, "Diabetes")</f>
        <v>Normal</v>
      </c>
      <c r="F1600" s="6" t="s">
        <v>2379</v>
      </c>
      <c r="G1600" t="s">
        <v>2379</v>
      </c>
      <c r="H1600" t="s">
        <v>2379</v>
      </c>
      <c r="I1600">
        <v>2</v>
      </c>
      <c r="J1600" t="s">
        <v>2379</v>
      </c>
    </row>
    <row r="1601" spans="1:10" x14ac:dyDescent="0.3">
      <c r="A1601" t="s">
        <v>770</v>
      </c>
      <c r="B1601">
        <v>23.2</v>
      </c>
      <c r="C1601" t="str" cm="1">
        <f t="array" ref="C1601">_xlfn.IFS(medical_exam[[#This Row],[BMI]]&lt;18.5, "Underweight ", medical_exam[[#This Row],[BMI]]&lt;24.9, "Normal Weight", medical_exam[[#This Row],[BMI]]&lt;29.9, "Overweight ", TRUE, "Obesity")</f>
        <v>Normal Weight</v>
      </c>
      <c r="D1601">
        <v>4.41</v>
      </c>
      <c r="E1601" t="str" cm="1">
        <f t="array" ref="E1601">_xlfn.IFS(medical_exam[[#This Row],[HBA1C]]&lt;5.7, "Normal", medical_exam[[#This Row],[HBA1C]]&lt;6.4, "Prediabetes ", TRUE, "Diabetes")</f>
        <v>Normal</v>
      </c>
      <c r="F1601" s="6" t="s">
        <v>2379</v>
      </c>
      <c r="G1601" t="s">
        <v>2379</v>
      </c>
      <c r="H1601" t="s">
        <v>2381</v>
      </c>
      <c r="I1601">
        <v>1</v>
      </c>
      <c r="J1601" t="s">
        <v>2379</v>
      </c>
    </row>
    <row r="1602" spans="1:10" x14ac:dyDescent="0.3">
      <c r="A1602" t="s">
        <v>769</v>
      </c>
      <c r="B1602">
        <v>32.5</v>
      </c>
      <c r="C1602" t="str" cm="1">
        <f t="array" ref="C1602">_xlfn.IFS(medical_exam[[#This Row],[BMI]]&lt;18.5, "Underweight ", medical_exam[[#This Row],[BMI]]&lt;24.9, "Normal Weight", medical_exam[[#This Row],[BMI]]&lt;29.9, "Overweight ", TRUE, "Obesity")</f>
        <v>Obesity</v>
      </c>
      <c r="D1602">
        <v>4.6900000000000004</v>
      </c>
      <c r="E1602" t="str" cm="1">
        <f t="array" ref="E1602">_xlfn.IFS(medical_exam[[#This Row],[HBA1C]]&lt;5.7, "Normal", medical_exam[[#This Row],[HBA1C]]&lt;6.4, "Prediabetes ", TRUE, "Diabetes")</f>
        <v>Normal</v>
      </c>
      <c r="F1602" s="6" t="s">
        <v>2381</v>
      </c>
      <c r="G1602" t="s">
        <v>2379</v>
      </c>
      <c r="H1602" t="s">
        <v>2381</v>
      </c>
      <c r="I1602">
        <v>1</v>
      </c>
      <c r="J1602" t="s">
        <v>2379</v>
      </c>
    </row>
    <row r="1603" spans="1:10" x14ac:dyDescent="0.3">
      <c r="A1603" t="s">
        <v>768</v>
      </c>
      <c r="B1603">
        <v>20.9</v>
      </c>
      <c r="C1603" t="str" cm="1">
        <f t="array" ref="C1603">_xlfn.IFS(medical_exam[[#This Row],[BMI]]&lt;18.5, "Underweight ", medical_exam[[#This Row],[BMI]]&lt;24.9, "Normal Weight", medical_exam[[#This Row],[BMI]]&lt;29.9, "Overweight ", TRUE, "Obesity")</f>
        <v>Normal Weight</v>
      </c>
      <c r="D1603">
        <v>6.94</v>
      </c>
      <c r="E1603" t="str" cm="1">
        <f t="array" ref="E1603">_xlfn.IFS(medical_exam[[#This Row],[HBA1C]]&lt;5.7, "Normal", medical_exam[[#This Row],[HBA1C]]&lt;6.4, "Prediabetes ", TRUE, "Diabetes")</f>
        <v>Diabetes</v>
      </c>
      <c r="F1603" s="6" t="s">
        <v>2379</v>
      </c>
      <c r="G1603" t="s">
        <v>2379</v>
      </c>
      <c r="H1603" t="s">
        <v>2379</v>
      </c>
      <c r="I1603">
        <v>0</v>
      </c>
      <c r="J1603" t="s">
        <v>2379</v>
      </c>
    </row>
    <row r="1604" spans="1:10" x14ac:dyDescent="0.3">
      <c r="A1604" t="s">
        <v>767</v>
      </c>
      <c r="B1604">
        <v>19.11</v>
      </c>
      <c r="C1604" t="str" cm="1">
        <f t="array" ref="C1604">_xlfn.IFS(medical_exam[[#This Row],[BMI]]&lt;18.5, "Underweight ", medical_exam[[#This Row],[BMI]]&lt;24.9, "Normal Weight", medical_exam[[#This Row],[BMI]]&lt;29.9, "Overweight ", TRUE, "Obesity")</f>
        <v>Normal Weight</v>
      </c>
      <c r="D1604">
        <v>4.3499999999999996</v>
      </c>
      <c r="E1604" t="str" cm="1">
        <f t="array" ref="E1604">_xlfn.IFS(medical_exam[[#This Row],[HBA1C]]&lt;5.7, "Normal", medical_exam[[#This Row],[HBA1C]]&lt;6.4, "Prediabetes ", TRUE, "Diabetes")</f>
        <v>Normal</v>
      </c>
      <c r="F1604" s="6" t="s">
        <v>2379</v>
      </c>
      <c r="G1604" t="s">
        <v>2379</v>
      </c>
      <c r="H1604" t="s">
        <v>2379</v>
      </c>
      <c r="I1604">
        <v>2</v>
      </c>
      <c r="J1604" t="s">
        <v>2379</v>
      </c>
    </row>
    <row r="1605" spans="1:10" x14ac:dyDescent="0.3">
      <c r="A1605" t="s">
        <v>766</v>
      </c>
      <c r="B1605">
        <v>31.17</v>
      </c>
      <c r="C1605" t="str" cm="1">
        <f t="array" ref="C1605">_xlfn.IFS(medical_exam[[#This Row],[BMI]]&lt;18.5, "Underweight ", medical_exam[[#This Row],[BMI]]&lt;24.9, "Normal Weight", medical_exam[[#This Row],[BMI]]&lt;29.9, "Overweight ", TRUE, "Obesity")</f>
        <v>Obesity</v>
      </c>
      <c r="D1605">
        <v>5.28</v>
      </c>
      <c r="E1605" t="str" cm="1">
        <f t="array" ref="E1605">_xlfn.IFS(medical_exam[[#This Row],[HBA1C]]&lt;5.7, "Normal", medical_exam[[#This Row],[HBA1C]]&lt;6.4, "Prediabetes ", TRUE, "Diabetes")</f>
        <v>Normal</v>
      </c>
      <c r="F1605" s="6" t="s">
        <v>2379</v>
      </c>
      <c r="G1605" t="s">
        <v>2379</v>
      </c>
      <c r="H1605" t="s">
        <v>2379</v>
      </c>
      <c r="I1605">
        <v>1</v>
      </c>
      <c r="J1605" t="s">
        <v>2379</v>
      </c>
    </row>
    <row r="1606" spans="1:10" x14ac:dyDescent="0.3">
      <c r="A1606" t="s">
        <v>765</v>
      </c>
      <c r="B1606">
        <v>36.08</v>
      </c>
      <c r="C1606" t="str" cm="1">
        <f t="array" ref="C1606">_xlfn.IFS(medical_exam[[#This Row],[BMI]]&lt;18.5, "Underweight ", medical_exam[[#This Row],[BMI]]&lt;24.9, "Normal Weight", medical_exam[[#This Row],[BMI]]&lt;29.9, "Overweight ", TRUE, "Obesity")</f>
        <v>Obesity</v>
      </c>
      <c r="D1606">
        <v>4.29</v>
      </c>
      <c r="E1606" t="str" cm="1">
        <f t="array" ref="E1606">_xlfn.IFS(medical_exam[[#This Row],[HBA1C]]&lt;5.7, "Normal", medical_exam[[#This Row],[HBA1C]]&lt;6.4, "Prediabetes ", TRUE, "Diabetes")</f>
        <v>Normal</v>
      </c>
      <c r="F1606" s="6" t="s">
        <v>2379</v>
      </c>
      <c r="G1606" t="s">
        <v>2379</v>
      </c>
      <c r="H1606" t="s">
        <v>2379</v>
      </c>
      <c r="I1606">
        <v>0</v>
      </c>
      <c r="J1606" t="s">
        <v>2379</v>
      </c>
    </row>
    <row r="1607" spans="1:10" x14ac:dyDescent="0.3">
      <c r="A1607" t="s">
        <v>764</v>
      </c>
      <c r="B1607">
        <v>28.024999999999999</v>
      </c>
      <c r="C1607" t="str" cm="1">
        <f t="array" ref="C1607">_xlfn.IFS(medical_exam[[#This Row],[BMI]]&lt;18.5, "Underweight ", medical_exam[[#This Row],[BMI]]&lt;24.9, "Normal Weight", medical_exam[[#This Row],[BMI]]&lt;29.9, "Overweight ", TRUE, "Obesity")</f>
        <v xml:space="preserve">Overweight </v>
      </c>
      <c r="D1607">
        <v>5.69</v>
      </c>
      <c r="E1607" t="str" cm="1">
        <f t="array" ref="E1607">_xlfn.IFS(medical_exam[[#This Row],[HBA1C]]&lt;5.7, "Normal", medical_exam[[#This Row],[HBA1C]]&lt;6.4, "Prediabetes ", TRUE, "Diabetes")</f>
        <v>Normal</v>
      </c>
      <c r="F1607" s="6" t="s">
        <v>2381</v>
      </c>
      <c r="G1607" t="s">
        <v>2379</v>
      </c>
      <c r="H1607" t="s">
        <v>2379</v>
      </c>
      <c r="I1607">
        <v>0</v>
      </c>
      <c r="J1607" t="s">
        <v>2379</v>
      </c>
    </row>
    <row r="1608" spans="1:10" x14ac:dyDescent="0.3">
      <c r="A1608" t="s">
        <v>763</v>
      </c>
      <c r="B1608">
        <v>24.32</v>
      </c>
      <c r="C1608" t="str" cm="1">
        <f t="array" ref="C1608">_xlfn.IFS(medical_exam[[#This Row],[BMI]]&lt;18.5, "Underweight ", medical_exam[[#This Row],[BMI]]&lt;24.9, "Normal Weight", medical_exam[[#This Row],[BMI]]&lt;29.9, "Overweight ", TRUE, "Obesity")</f>
        <v>Normal Weight</v>
      </c>
      <c r="D1608">
        <v>5.56</v>
      </c>
      <c r="E1608" t="str" cm="1">
        <f t="array" ref="E1608">_xlfn.IFS(medical_exam[[#This Row],[HBA1C]]&lt;5.7, "Normal", medical_exam[[#This Row],[HBA1C]]&lt;6.4, "Prediabetes ", TRUE, "Diabetes")</f>
        <v>Normal</v>
      </c>
      <c r="F1608" s="6" t="s">
        <v>2381</v>
      </c>
      <c r="G1608" t="s">
        <v>2379</v>
      </c>
      <c r="H1608" t="s">
        <v>2379</v>
      </c>
      <c r="I1608">
        <v>0</v>
      </c>
      <c r="J1608" t="s">
        <v>2379</v>
      </c>
    </row>
    <row r="1609" spans="1:10" x14ac:dyDescent="0.3">
      <c r="A1609" t="s">
        <v>762</v>
      </c>
      <c r="B1609">
        <v>38</v>
      </c>
      <c r="C1609" t="str" cm="1">
        <f t="array" ref="C1609">_xlfn.IFS(medical_exam[[#This Row],[BMI]]&lt;18.5, "Underweight ", medical_exam[[#This Row],[BMI]]&lt;24.9, "Normal Weight", medical_exam[[#This Row],[BMI]]&lt;29.9, "Overweight ", TRUE, "Obesity")</f>
        <v>Obesity</v>
      </c>
      <c r="D1609">
        <v>5.41</v>
      </c>
      <c r="E1609" t="str" cm="1">
        <f t="array" ref="E1609">_xlfn.IFS(medical_exam[[#This Row],[HBA1C]]&lt;5.7, "Normal", medical_exam[[#This Row],[HBA1C]]&lt;6.4, "Prediabetes ", TRUE, "Diabetes")</f>
        <v>Normal</v>
      </c>
      <c r="F1609" s="6" t="s">
        <v>2381</v>
      </c>
      <c r="G1609" t="s">
        <v>2379</v>
      </c>
      <c r="H1609" t="s">
        <v>2379</v>
      </c>
      <c r="I1609">
        <v>1</v>
      </c>
      <c r="J1609" t="s">
        <v>2379</v>
      </c>
    </row>
    <row r="1610" spans="1:10" x14ac:dyDescent="0.3">
      <c r="A1610" t="s">
        <v>761</v>
      </c>
      <c r="B1610">
        <v>31.6</v>
      </c>
      <c r="C1610" t="str" cm="1">
        <f t="array" ref="C1610">_xlfn.IFS(medical_exam[[#This Row],[BMI]]&lt;18.5, "Underweight ", medical_exam[[#This Row],[BMI]]&lt;24.9, "Normal Weight", medical_exam[[#This Row],[BMI]]&lt;29.9, "Overweight ", TRUE, "Obesity")</f>
        <v>Obesity</v>
      </c>
      <c r="D1610">
        <v>10.85</v>
      </c>
      <c r="E1610" t="str" cm="1">
        <f t="array" ref="E1610">_xlfn.IFS(medical_exam[[#This Row],[HBA1C]]&lt;5.7, "Normal", medical_exam[[#This Row],[HBA1C]]&lt;6.4, "Prediabetes ", TRUE, "Diabetes")</f>
        <v>Diabetes</v>
      </c>
      <c r="F1610" s="6" t="s">
        <v>2381</v>
      </c>
      <c r="G1610" t="s">
        <v>2379</v>
      </c>
      <c r="H1610" t="s">
        <v>2379</v>
      </c>
      <c r="I1610">
        <v>0</v>
      </c>
      <c r="J1610" t="s">
        <v>2379</v>
      </c>
    </row>
    <row r="1611" spans="1:10" x14ac:dyDescent="0.3">
      <c r="A1611" t="s">
        <v>760</v>
      </c>
      <c r="B1611">
        <v>31.02</v>
      </c>
      <c r="C1611" t="str" cm="1">
        <f t="array" ref="C1611">_xlfn.IFS(medical_exam[[#This Row],[BMI]]&lt;18.5, "Underweight ", medical_exam[[#This Row],[BMI]]&lt;24.9, "Normal Weight", medical_exam[[#This Row],[BMI]]&lt;29.9, "Overweight ", TRUE, "Obesity")</f>
        <v>Obesity</v>
      </c>
      <c r="D1611">
        <v>11.63</v>
      </c>
      <c r="E1611" t="str" cm="1">
        <f t="array" ref="E1611">_xlfn.IFS(medical_exam[[#This Row],[HBA1C]]&lt;5.7, "Normal", medical_exam[[#This Row],[HBA1C]]&lt;6.4, "Prediabetes ", TRUE, "Diabetes")</f>
        <v>Diabetes</v>
      </c>
      <c r="F1611" s="6" t="s">
        <v>2381</v>
      </c>
      <c r="G1611" t="s">
        <v>2379</v>
      </c>
      <c r="H1611" t="s">
        <v>2379</v>
      </c>
      <c r="I1611">
        <v>0</v>
      </c>
      <c r="J1611" t="s">
        <v>2379</v>
      </c>
    </row>
    <row r="1612" spans="1:10" x14ac:dyDescent="0.3">
      <c r="A1612" t="s">
        <v>759</v>
      </c>
      <c r="B1612">
        <v>29.26</v>
      </c>
      <c r="C1612" t="str" cm="1">
        <f t="array" ref="C1612">_xlfn.IFS(medical_exam[[#This Row],[BMI]]&lt;18.5, "Underweight ", medical_exam[[#This Row],[BMI]]&lt;24.9, "Normal Weight", medical_exam[[#This Row],[BMI]]&lt;29.9, "Overweight ", TRUE, "Obesity")</f>
        <v xml:space="preserve">Overweight </v>
      </c>
      <c r="D1612">
        <v>5.68</v>
      </c>
      <c r="E1612" t="str" cm="1">
        <f t="array" ref="E1612">_xlfn.IFS(medical_exam[[#This Row],[HBA1C]]&lt;5.7, "Normal", medical_exam[[#This Row],[HBA1C]]&lt;6.4, "Prediabetes ", TRUE, "Diabetes")</f>
        <v>Normal</v>
      </c>
      <c r="F1612" s="6" t="s">
        <v>2381</v>
      </c>
      <c r="G1612" t="s">
        <v>2379</v>
      </c>
      <c r="H1612" t="s">
        <v>2379</v>
      </c>
      <c r="I1612">
        <v>1</v>
      </c>
      <c r="J1612" t="s">
        <v>2379</v>
      </c>
    </row>
    <row r="1613" spans="1:10" x14ac:dyDescent="0.3">
      <c r="A1613" t="s">
        <v>758</v>
      </c>
      <c r="B1613">
        <v>15.09</v>
      </c>
      <c r="C1613" t="str" cm="1">
        <f t="array" ref="C1613">_xlfn.IFS(medical_exam[[#This Row],[BMI]]&lt;18.5, "Underweight ", medical_exam[[#This Row],[BMI]]&lt;24.9, "Normal Weight", medical_exam[[#This Row],[BMI]]&lt;29.9, "Overweight ", TRUE, "Obesity")</f>
        <v xml:space="preserve">Underweight </v>
      </c>
      <c r="D1613">
        <v>7.59</v>
      </c>
      <c r="E1613" t="str" cm="1">
        <f t="array" ref="E1613">_xlfn.IFS(medical_exam[[#This Row],[HBA1C]]&lt;5.7, "Normal", medical_exam[[#This Row],[HBA1C]]&lt;6.4, "Prediabetes ", TRUE, "Diabetes")</f>
        <v>Diabetes</v>
      </c>
      <c r="F1613" s="6" t="s">
        <v>2381</v>
      </c>
      <c r="G1613" t="s">
        <v>2379</v>
      </c>
      <c r="H1613" t="s">
        <v>2379</v>
      </c>
      <c r="I1613">
        <v>2</v>
      </c>
      <c r="J1613" t="s">
        <v>2379</v>
      </c>
    </row>
    <row r="1614" spans="1:10" x14ac:dyDescent="0.3">
      <c r="A1614" t="s">
        <v>757</v>
      </c>
      <c r="B1614">
        <v>22.63</v>
      </c>
      <c r="C1614" t="str" cm="1">
        <f t="array" ref="C1614">_xlfn.IFS(medical_exam[[#This Row],[BMI]]&lt;18.5, "Underweight ", medical_exam[[#This Row],[BMI]]&lt;24.9, "Normal Weight", medical_exam[[#This Row],[BMI]]&lt;29.9, "Overweight ", TRUE, "Obesity")</f>
        <v>Normal Weight</v>
      </c>
      <c r="D1614">
        <v>5.09</v>
      </c>
      <c r="E1614" t="str" cm="1">
        <f t="array" ref="E1614">_xlfn.IFS(medical_exam[[#This Row],[HBA1C]]&lt;5.7, "Normal", medical_exam[[#This Row],[HBA1C]]&lt;6.4, "Prediabetes ", TRUE, "Diabetes")</f>
        <v>Normal</v>
      </c>
      <c r="F1614" s="6" t="s">
        <v>2381</v>
      </c>
      <c r="G1614" t="s">
        <v>2379</v>
      </c>
      <c r="H1614" t="s">
        <v>2379</v>
      </c>
      <c r="I1614">
        <v>0</v>
      </c>
      <c r="J1614" t="s">
        <v>2379</v>
      </c>
    </row>
    <row r="1615" spans="1:10" x14ac:dyDescent="0.3">
      <c r="A1615" t="s">
        <v>756</v>
      </c>
      <c r="B1615">
        <v>23.46</v>
      </c>
      <c r="C1615" t="str" cm="1">
        <f t="array" ref="C1615">_xlfn.IFS(medical_exam[[#This Row],[BMI]]&lt;18.5, "Underweight ", medical_exam[[#This Row],[BMI]]&lt;24.9, "Normal Weight", medical_exam[[#This Row],[BMI]]&lt;29.9, "Overweight ", TRUE, "Obesity")</f>
        <v>Normal Weight</v>
      </c>
      <c r="D1615">
        <v>4.21</v>
      </c>
      <c r="E1615" t="str" cm="1">
        <f t="array" ref="E1615">_xlfn.IFS(medical_exam[[#This Row],[HBA1C]]&lt;5.7, "Normal", medical_exam[[#This Row],[HBA1C]]&lt;6.4, "Prediabetes ", TRUE, "Diabetes")</f>
        <v>Normal</v>
      </c>
      <c r="F1615" s="6" t="s">
        <v>2379</v>
      </c>
      <c r="G1615" t="s">
        <v>2379</v>
      </c>
      <c r="H1615" t="s">
        <v>2379</v>
      </c>
      <c r="I1615">
        <v>1</v>
      </c>
      <c r="J1615" t="s">
        <v>2379</v>
      </c>
    </row>
    <row r="1616" spans="1:10" x14ac:dyDescent="0.3">
      <c r="A1616" t="s">
        <v>755</v>
      </c>
      <c r="B1616">
        <v>22.56</v>
      </c>
      <c r="C1616" t="str" cm="1">
        <f t="array" ref="C1616">_xlfn.IFS(medical_exam[[#This Row],[BMI]]&lt;18.5, "Underweight ", medical_exam[[#This Row],[BMI]]&lt;24.9, "Normal Weight", medical_exam[[#This Row],[BMI]]&lt;29.9, "Overweight ", TRUE, "Obesity")</f>
        <v>Normal Weight</v>
      </c>
      <c r="D1616">
        <v>4.34</v>
      </c>
      <c r="E1616" t="str" cm="1">
        <f t="array" ref="E1616">_xlfn.IFS(medical_exam[[#This Row],[HBA1C]]&lt;5.7, "Normal", medical_exam[[#This Row],[HBA1C]]&lt;6.4, "Prediabetes ", TRUE, "Diabetes")</f>
        <v>Normal</v>
      </c>
      <c r="F1616" s="6" t="s">
        <v>2381</v>
      </c>
      <c r="G1616" t="s">
        <v>2379</v>
      </c>
      <c r="H1616" t="s">
        <v>2379</v>
      </c>
      <c r="I1616">
        <v>0</v>
      </c>
      <c r="J1616" t="s">
        <v>2379</v>
      </c>
    </row>
    <row r="1617" spans="1:10" x14ac:dyDescent="0.3">
      <c r="A1617" t="s">
        <v>754</v>
      </c>
      <c r="B1617">
        <v>19.28</v>
      </c>
      <c r="C1617" t="str" cm="1">
        <f t="array" ref="C1617">_xlfn.IFS(medical_exam[[#This Row],[BMI]]&lt;18.5, "Underweight ", medical_exam[[#This Row],[BMI]]&lt;24.9, "Normal Weight", medical_exam[[#This Row],[BMI]]&lt;29.9, "Overweight ", TRUE, "Obesity")</f>
        <v>Normal Weight</v>
      </c>
      <c r="D1617">
        <v>11.85</v>
      </c>
      <c r="E1617" t="str" cm="1">
        <f t="array" ref="E1617">_xlfn.IFS(medical_exam[[#This Row],[HBA1C]]&lt;5.7, "Normal", medical_exam[[#This Row],[HBA1C]]&lt;6.4, "Prediabetes ", TRUE, "Diabetes")</f>
        <v>Diabetes</v>
      </c>
      <c r="F1617" s="6" t="s">
        <v>2379</v>
      </c>
      <c r="G1617" t="s">
        <v>2379</v>
      </c>
      <c r="H1617" t="s">
        <v>2379</v>
      </c>
      <c r="I1617">
        <v>2</v>
      </c>
      <c r="J1617" t="s">
        <v>2379</v>
      </c>
    </row>
    <row r="1618" spans="1:10" x14ac:dyDescent="0.3">
      <c r="A1618" t="s">
        <v>753</v>
      </c>
      <c r="B1618">
        <v>15.37</v>
      </c>
      <c r="C1618" t="str" cm="1">
        <f t="array" ref="C1618">_xlfn.IFS(medical_exam[[#This Row],[BMI]]&lt;18.5, "Underweight ", medical_exam[[#This Row],[BMI]]&lt;24.9, "Normal Weight", medical_exam[[#This Row],[BMI]]&lt;29.9, "Overweight ", TRUE, "Obesity")</f>
        <v xml:space="preserve">Underweight </v>
      </c>
      <c r="D1618">
        <v>9.61</v>
      </c>
      <c r="E1618" t="str" cm="1">
        <f t="array" ref="E1618">_xlfn.IFS(medical_exam[[#This Row],[HBA1C]]&lt;5.7, "Normal", medical_exam[[#This Row],[HBA1C]]&lt;6.4, "Prediabetes ", TRUE, "Diabetes")</f>
        <v>Diabetes</v>
      </c>
      <c r="F1618" s="6" t="s">
        <v>2381</v>
      </c>
      <c r="G1618" t="s">
        <v>2379</v>
      </c>
      <c r="H1618" t="s">
        <v>2379</v>
      </c>
      <c r="I1618">
        <v>2</v>
      </c>
      <c r="J1618" t="s">
        <v>2379</v>
      </c>
    </row>
    <row r="1619" spans="1:10" x14ac:dyDescent="0.3">
      <c r="A1619" t="s">
        <v>752</v>
      </c>
      <c r="B1619">
        <v>18.71</v>
      </c>
      <c r="C1619" t="str" cm="1">
        <f t="array" ref="C1619">_xlfn.IFS(medical_exam[[#This Row],[BMI]]&lt;18.5, "Underweight ", medical_exam[[#This Row],[BMI]]&lt;24.9, "Normal Weight", medical_exam[[#This Row],[BMI]]&lt;29.9, "Overweight ", TRUE, "Obesity")</f>
        <v>Normal Weight</v>
      </c>
      <c r="D1619">
        <v>5.29</v>
      </c>
      <c r="E1619" t="str" cm="1">
        <f t="array" ref="E1619">_xlfn.IFS(medical_exam[[#This Row],[HBA1C]]&lt;5.7, "Normal", medical_exam[[#This Row],[HBA1C]]&lt;6.4, "Prediabetes ", TRUE, "Diabetes")</f>
        <v>Normal</v>
      </c>
      <c r="F1619" s="6" t="s">
        <v>2381</v>
      </c>
      <c r="G1619" t="s">
        <v>2379</v>
      </c>
      <c r="H1619" t="s">
        <v>2379</v>
      </c>
      <c r="I1619">
        <v>0</v>
      </c>
      <c r="J1619" t="s">
        <v>2379</v>
      </c>
    </row>
    <row r="1620" spans="1:10" x14ac:dyDescent="0.3">
      <c r="A1620" t="s">
        <v>751</v>
      </c>
      <c r="B1620">
        <v>20.61</v>
      </c>
      <c r="C1620" t="str" cm="1">
        <f t="array" ref="C1620">_xlfn.IFS(medical_exam[[#This Row],[BMI]]&lt;18.5, "Underweight ", medical_exam[[#This Row],[BMI]]&lt;24.9, "Normal Weight", medical_exam[[#This Row],[BMI]]&lt;29.9, "Overweight ", TRUE, "Obesity")</f>
        <v>Normal Weight</v>
      </c>
      <c r="D1620">
        <v>6.89</v>
      </c>
      <c r="E1620" t="str" cm="1">
        <f t="array" ref="E1620">_xlfn.IFS(medical_exam[[#This Row],[HBA1C]]&lt;5.7, "Normal", medical_exam[[#This Row],[HBA1C]]&lt;6.4, "Prediabetes ", TRUE, "Diabetes")</f>
        <v>Diabetes</v>
      </c>
      <c r="F1620" s="6" t="s">
        <v>2379</v>
      </c>
      <c r="G1620" t="s">
        <v>2379</v>
      </c>
      <c r="H1620" t="s">
        <v>2379</v>
      </c>
      <c r="I1620">
        <v>0</v>
      </c>
      <c r="J1620" t="s">
        <v>2379</v>
      </c>
    </row>
    <row r="1621" spans="1:10" x14ac:dyDescent="0.3">
      <c r="A1621" t="s">
        <v>750</v>
      </c>
      <c r="B1621">
        <v>15.99</v>
      </c>
      <c r="C1621" t="str" cm="1">
        <f t="array" ref="C1621">_xlfn.IFS(medical_exam[[#This Row],[BMI]]&lt;18.5, "Underweight ", medical_exam[[#This Row],[BMI]]&lt;24.9, "Normal Weight", medical_exam[[#This Row],[BMI]]&lt;29.9, "Overweight ", TRUE, "Obesity")</f>
        <v xml:space="preserve">Underweight </v>
      </c>
      <c r="D1621">
        <v>4.57</v>
      </c>
      <c r="E1621" t="str" cm="1">
        <f t="array" ref="E1621">_xlfn.IFS(medical_exam[[#This Row],[HBA1C]]&lt;5.7, "Normal", medical_exam[[#This Row],[HBA1C]]&lt;6.4, "Prediabetes ", TRUE, "Diabetes")</f>
        <v>Normal</v>
      </c>
      <c r="F1621" s="6" t="s">
        <v>2381</v>
      </c>
      <c r="G1621" t="s">
        <v>2379</v>
      </c>
      <c r="H1621" t="s">
        <v>2381</v>
      </c>
      <c r="I1621">
        <v>1</v>
      </c>
      <c r="J1621" t="s">
        <v>2379</v>
      </c>
    </row>
    <row r="1622" spans="1:10" x14ac:dyDescent="0.3">
      <c r="A1622" t="s">
        <v>749</v>
      </c>
      <c r="B1622">
        <v>33.155000000000001</v>
      </c>
      <c r="C1622" t="str" cm="1">
        <f t="array" ref="C1622">_xlfn.IFS(medical_exam[[#This Row],[BMI]]&lt;18.5, "Underweight ", medical_exam[[#This Row],[BMI]]&lt;24.9, "Normal Weight", medical_exam[[#This Row],[BMI]]&lt;29.9, "Overweight ", TRUE, "Obesity")</f>
        <v>Obesity</v>
      </c>
      <c r="D1622">
        <v>4.32</v>
      </c>
      <c r="E1622" t="str" cm="1">
        <f t="array" ref="E1622">_xlfn.IFS(medical_exam[[#This Row],[HBA1C]]&lt;5.7, "Normal", medical_exam[[#This Row],[HBA1C]]&lt;6.4, "Prediabetes ", TRUE, "Diabetes")</f>
        <v>Normal</v>
      </c>
      <c r="F1622" s="6" t="s">
        <v>2379</v>
      </c>
      <c r="G1622" t="s">
        <v>2379</v>
      </c>
      <c r="H1622" t="s">
        <v>2379</v>
      </c>
      <c r="I1622">
        <v>0</v>
      </c>
      <c r="J1622" t="s">
        <v>2379</v>
      </c>
    </row>
    <row r="1623" spans="1:10" x14ac:dyDescent="0.3">
      <c r="A1623" t="s">
        <v>748</v>
      </c>
      <c r="B1623">
        <v>26.22</v>
      </c>
      <c r="C1623" t="str" cm="1">
        <f t="array" ref="C1623">_xlfn.IFS(medical_exam[[#This Row],[BMI]]&lt;18.5, "Underweight ", medical_exam[[#This Row],[BMI]]&lt;24.9, "Normal Weight", medical_exam[[#This Row],[BMI]]&lt;29.9, "Overweight ", TRUE, "Obesity")</f>
        <v xml:space="preserve">Overweight </v>
      </c>
      <c r="D1623">
        <v>5.57</v>
      </c>
      <c r="E1623" t="str" cm="1">
        <f t="array" ref="E1623">_xlfn.IFS(medical_exam[[#This Row],[HBA1C]]&lt;5.7, "Normal", medical_exam[[#This Row],[HBA1C]]&lt;6.4, "Prediabetes ", TRUE, "Diabetes")</f>
        <v>Normal</v>
      </c>
      <c r="F1623" s="6" t="s">
        <v>2381</v>
      </c>
      <c r="G1623" t="s">
        <v>2379</v>
      </c>
      <c r="H1623" t="s">
        <v>2381</v>
      </c>
      <c r="I1623">
        <v>1</v>
      </c>
      <c r="J1623" t="s">
        <v>2379</v>
      </c>
    </row>
    <row r="1624" spans="1:10" x14ac:dyDescent="0.3">
      <c r="A1624" t="s">
        <v>747</v>
      </c>
      <c r="B1624">
        <v>21.85</v>
      </c>
      <c r="C1624" t="str" cm="1">
        <f t="array" ref="C1624">_xlfn.IFS(medical_exam[[#This Row],[BMI]]&lt;18.5, "Underweight ", medical_exam[[#This Row],[BMI]]&lt;24.9, "Normal Weight", medical_exam[[#This Row],[BMI]]&lt;29.9, "Overweight ", TRUE, "Obesity")</f>
        <v>Normal Weight</v>
      </c>
      <c r="D1624">
        <v>5.26</v>
      </c>
      <c r="E1624" t="str" cm="1">
        <f t="array" ref="E1624">_xlfn.IFS(medical_exam[[#This Row],[HBA1C]]&lt;5.7, "Normal", medical_exam[[#This Row],[HBA1C]]&lt;6.4, "Prediabetes ", TRUE, "Diabetes")</f>
        <v>Normal</v>
      </c>
      <c r="F1624" s="6" t="s">
        <v>2381</v>
      </c>
      <c r="G1624" t="s">
        <v>2379</v>
      </c>
      <c r="H1624" t="s">
        <v>2381</v>
      </c>
      <c r="I1624">
        <v>1</v>
      </c>
      <c r="J1624" t="s">
        <v>2379</v>
      </c>
    </row>
    <row r="1625" spans="1:10" x14ac:dyDescent="0.3">
      <c r="A1625" t="s">
        <v>746</v>
      </c>
      <c r="B1625">
        <v>30.495000000000001</v>
      </c>
      <c r="C1625" t="str" cm="1">
        <f t="array" ref="C1625">_xlfn.IFS(medical_exam[[#This Row],[BMI]]&lt;18.5, "Underweight ", medical_exam[[#This Row],[BMI]]&lt;24.9, "Normal Weight", medical_exam[[#This Row],[BMI]]&lt;29.9, "Overweight ", TRUE, "Obesity")</f>
        <v>Obesity</v>
      </c>
      <c r="D1625">
        <v>6.25</v>
      </c>
      <c r="E1625" t="str" cm="1">
        <f t="array" ref="E1625">_xlfn.IFS(medical_exam[[#This Row],[HBA1C]]&lt;5.7, "Normal", medical_exam[[#This Row],[HBA1C]]&lt;6.4, "Prediabetes ", TRUE, "Diabetes")</f>
        <v xml:space="preserve">Prediabetes </v>
      </c>
      <c r="F1625" s="6" t="s">
        <v>2379</v>
      </c>
      <c r="G1625" t="s">
        <v>2379</v>
      </c>
      <c r="H1625" t="s">
        <v>2379</v>
      </c>
      <c r="I1625">
        <v>0</v>
      </c>
      <c r="J1625" t="s">
        <v>2379</v>
      </c>
    </row>
    <row r="1626" spans="1:10" x14ac:dyDescent="0.3">
      <c r="A1626" t="s">
        <v>745</v>
      </c>
      <c r="B1626">
        <v>34.104999999999997</v>
      </c>
      <c r="C1626" t="str" cm="1">
        <f t="array" ref="C1626">_xlfn.IFS(medical_exam[[#This Row],[BMI]]&lt;18.5, "Underweight ", medical_exam[[#This Row],[BMI]]&lt;24.9, "Normal Weight", medical_exam[[#This Row],[BMI]]&lt;29.9, "Overweight ", TRUE, "Obesity")</f>
        <v>Obesity</v>
      </c>
      <c r="D1626">
        <v>5.67</v>
      </c>
      <c r="E1626" t="str" cm="1">
        <f t="array" ref="E1626">_xlfn.IFS(medical_exam[[#This Row],[HBA1C]]&lt;5.7, "Normal", medical_exam[[#This Row],[HBA1C]]&lt;6.4, "Prediabetes ", TRUE, "Diabetes")</f>
        <v>Normal</v>
      </c>
      <c r="F1626" s="6" t="s">
        <v>2381</v>
      </c>
      <c r="G1626" t="s">
        <v>2379</v>
      </c>
      <c r="H1626" t="s">
        <v>2379</v>
      </c>
      <c r="I1626">
        <v>0</v>
      </c>
      <c r="J1626" t="s">
        <v>2379</v>
      </c>
    </row>
    <row r="1627" spans="1:10" x14ac:dyDescent="0.3">
      <c r="A1627" t="s">
        <v>744</v>
      </c>
      <c r="B1627">
        <v>32.770000000000003</v>
      </c>
      <c r="C1627" t="str" cm="1">
        <f t="array" ref="C1627">_xlfn.IFS(medical_exam[[#This Row],[BMI]]&lt;18.5, "Underweight ", medical_exam[[#This Row],[BMI]]&lt;24.9, "Normal Weight", medical_exam[[#This Row],[BMI]]&lt;29.9, "Overweight ", TRUE, "Obesity")</f>
        <v>Obesity</v>
      </c>
      <c r="D1627">
        <v>4.42</v>
      </c>
      <c r="E1627" t="str" cm="1">
        <f t="array" ref="E1627">_xlfn.IFS(medical_exam[[#This Row],[HBA1C]]&lt;5.7, "Normal", medical_exam[[#This Row],[HBA1C]]&lt;6.4, "Prediabetes ", TRUE, "Diabetes")</f>
        <v>Normal</v>
      </c>
      <c r="F1627" s="6" t="s">
        <v>2381</v>
      </c>
      <c r="G1627" t="s">
        <v>2379</v>
      </c>
      <c r="H1627" t="s">
        <v>2379</v>
      </c>
      <c r="I1627">
        <v>1</v>
      </c>
      <c r="J1627" t="s">
        <v>2379</v>
      </c>
    </row>
    <row r="1628" spans="1:10" x14ac:dyDescent="0.3">
      <c r="A1628" t="s">
        <v>743</v>
      </c>
      <c r="B1628">
        <v>16.850000000000001</v>
      </c>
      <c r="C1628" t="str" cm="1">
        <f t="array" ref="C1628">_xlfn.IFS(medical_exam[[#This Row],[BMI]]&lt;18.5, "Underweight ", medical_exam[[#This Row],[BMI]]&lt;24.9, "Normal Weight", medical_exam[[#This Row],[BMI]]&lt;29.9, "Overweight ", TRUE, "Obesity")</f>
        <v xml:space="preserve">Underweight </v>
      </c>
      <c r="D1628">
        <v>11.75</v>
      </c>
      <c r="E1628" t="str" cm="1">
        <f t="array" ref="E1628">_xlfn.IFS(medical_exam[[#This Row],[HBA1C]]&lt;5.7, "Normal", medical_exam[[#This Row],[HBA1C]]&lt;6.4, "Prediabetes ", TRUE, "Diabetes")</f>
        <v>Diabetes</v>
      </c>
      <c r="F1628" s="6" t="s">
        <v>2381</v>
      </c>
      <c r="G1628" t="s">
        <v>2379</v>
      </c>
      <c r="H1628" t="s">
        <v>2379</v>
      </c>
      <c r="I1628">
        <v>2</v>
      </c>
      <c r="J1628" t="s">
        <v>2379</v>
      </c>
    </row>
    <row r="1629" spans="1:10" x14ac:dyDescent="0.3">
      <c r="A1629" t="s">
        <v>742</v>
      </c>
      <c r="B1629">
        <v>34.700000000000003</v>
      </c>
      <c r="C1629" t="str" cm="1">
        <f t="array" ref="C1629">_xlfn.IFS(medical_exam[[#This Row],[BMI]]&lt;18.5, "Underweight ", medical_exam[[#This Row],[BMI]]&lt;24.9, "Normal Weight", medical_exam[[#This Row],[BMI]]&lt;29.9, "Overweight ", TRUE, "Obesity")</f>
        <v>Obesity</v>
      </c>
      <c r="D1629">
        <v>6.06</v>
      </c>
      <c r="E1629" t="str" cm="1">
        <f t="array" ref="E1629">_xlfn.IFS(medical_exam[[#This Row],[HBA1C]]&lt;5.7, "Normal", medical_exam[[#This Row],[HBA1C]]&lt;6.4, "Prediabetes ", TRUE, "Diabetes")</f>
        <v xml:space="preserve">Prediabetes </v>
      </c>
      <c r="F1629" s="6" t="s">
        <v>2379</v>
      </c>
      <c r="G1629" t="s">
        <v>2379</v>
      </c>
      <c r="H1629" t="s">
        <v>2379</v>
      </c>
      <c r="I1629">
        <v>1</v>
      </c>
      <c r="J1629" t="s">
        <v>2379</v>
      </c>
    </row>
    <row r="1630" spans="1:10" x14ac:dyDescent="0.3">
      <c r="A1630" t="s">
        <v>741</v>
      </c>
      <c r="B1630">
        <v>37.049999999999997</v>
      </c>
      <c r="C1630" t="str" cm="1">
        <f t="array" ref="C1630">_xlfn.IFS(medical_exam[[#This Row],[BMI]]&lt;18.5, "Underweight ", medical_exam[[#This Row],[BMI]]&lt;24.9, "Normal Weight", medical_exam[[#This Row],[BMI]]&lt;29.9, "Overweight ", TRUE, "Obesity")</f>
        <v>Obesity</v>
      </c>
      <c r="D1630">
        <v>5.48</v>
      </c>
      <c r="E1630" t="str" cm="1">
        <f t="array" ref="E1630">_xlfn.IFS(medical_exam[[#This Row],[HBA1C]]&lt;5.7, "Normal", medical_exam[[#This Row],[HBA1C]]&lt;6.4, "Prediabetes ", TRUE, "Diabetes")</f>
        <v>Normal</v>
      </c>
      <c r="F1630" s="6" t="s">
        <v>2379</v>
      </c>
      <c r="G1630" t="s">
        <v>2379</v>
      </c>
      <c r="H1630" t="s">
        <v>2379</v>
      </c>
      <c r="I1630">
        <v>1</v>
      </c>
      <c r="J1630" t="s">
        <v>2379</v>
      </c>
    </row>
    <row r="1631" spans="1:10" x14ac:dyDescent="0.3">
      <c r="A1631" t="s">
        <v>740</v>
      </c>
      <c r="B1631">
        <v>18.78</v>
      </c>
      <c r="C1631" t="str" cm="1">
        <f t="array" ref="C1631">_xlfn.IFS(medical_exam[[#This Row],[BMI]]&lt;18.5, "Underweight ", medical_exam[[#This Row],[BMI]]&lt;24.9, "Normal Weight", medical_exam[[#This Row],[BMI]]&lt;29.9, "Overweight ", TRUE, "Obesity")</f>
        <v>Normal Weight</v>
      </c>
      <c r="D1631">
        <v>4.45</v>
      </c>
      <c r="E1631" t="str" cm="1">
        <f t="array" ref="E1631">_xlfn.IFS(medical_exam[[#This Row],[HBA1C]]&lt;5.7, "Normal", medical_exam[[#This Row],[HBA1C]]&lt;6.4, "Prediabetes ", TRUE, "Diabetes")</f>
        <v>Normal</v>
      </c>
      <c r="F1631" s="6" t="s">
        <v>2379</v>
      </c>
      <c r="G1631" t="s">
        <v>2379</v>
      </c>
      <c r="H1631" t="s">
        <v>2381</v>
      </c>
      <c r="I1631">
        <v>1</v>
      </c>
      <c r="J1631" t="s">
        <v>2379</v>
      </c>
    </row>
    <row r="1632" spans="1:10" x14ac:dyDescent="0.3">
      <c r="A1632" t="s">
        <v>739</v>
      </c>
      <c r="B1632">
        <v>28.024999999999999</v>
      </c>
      <c r="C1632" t="str" cm="1">
        <f t="array" ref="C1632">_xlfn.IFS(medical_exam[[#This Row],[BMI]]&lt;18.5, "Underweight ", medical_exam[[#This Row],[BMI]]&lt;24.9, "Normal Weight", medical_exam[[#This Row],[BMI]]&lt;29.9, "Overweight ", TRUE, "Obesity")</f>
        <v xml:space="preserve">Overweight </v>
      </c>
      <c r="D1632">
        <v>5</v>
      </c>
      <c r="E1632" t="str" cm="1">
        <f t="array" ref="E1632">_xlfn.IFS(medical_exam[[#This Row],[HBA1C]]&lt;5.7, "Normal", medical_exam[[#This Row],[HBA1C]]&lt;6.4, "Prediabetes ", TRUE, "Diabetes")</f>
        <v>Normal</v>
      </c>
      <c r="F1632" s="6" t="s">
        <v>2379</v>
      </c>
      <c r="G1632" t="s">
        <v>2379</v>
      </c>
      <c r="H1632" t="s">
        <v>2379</v>
      </c>
      <c r="I1632">
        <v>1</v>
      </c>
      <c r="J1632" t="s">
        <v>2379</v>
      </c>
    </row>
    <row r="1633" spans="1:10" x14ac:dyDescent="0.3">
      <c r="A1633" t="s">
        <v>738</v>
      </c>
      <c r="B1633">
        <v>35.090000000000003</v>
      </c>
      <c r="C1633" t="str" cm="1">
        <f t="array" ref="C1633">_xlfn.IFS(medical_exam[[#This Row],[BMI]]&lt;18.5, "Underweight ", medical_exam[[#This Row],[BMI]]&lt;24.9, "Normal Weight", medical_exam[[#This Row],[BMI]]&lt;29.9, "Overweight ", TRUE, "Obesity")</f>
        <v>Obesity</v>
      </c>
      <c r="D1633">
        <v>5.84</v>
      </c>
      <c r="E1633" t="str" cm="1">
        <f t="array" ref="E1633">_xlfn.IFS(medical_exam[[#This Row],[HBA1C]]&lt;5.7, "Normal", medical_exam[[#This Row],[HBA1C]]&lt;6.4, "Prediabetes ", TRUE, "Diabetes")</f>
        <v xml:space="preserve">Prediabetes </v>
      </c>
      <c r="F1633" s="6" t="s">
        <v>2379</v>
      </c>
      <c r="G1633" t="s">
        <v>2379</v>
      </c>
      <c r="H1633" t="s">
        <v>2379</v>
      </c>
      <c r="I1633">
        <v>0</v>
      </c>
      <c r="J1633" t="s">
        <v>2379</v>
      </c>
    </row>
    <row r="1634" spans="1:10" x14ac:dyDescent="0.3">
      <c r="A1634" t="s">
        <v>737</v>
      </c>
      <c r="B1634">
        <v>34.42</v>
      </c>
      <c r="C1634" t="str" cm="1">
        <f t="array" ref="C1634">_xlfn.IFS(medical_exam[[#This Row],[BMI]]&lt;18.5, "Underweight ", medical_exam[[#This Row],[BMI]]&lt;24.9, "Normal Weight", medical_exam[[#This Row],[BMI]]&lt;29.9, "Overweight ", TRUE, "Obesity")</f>
        <v>Obesity</v>
      </c>
      <c r="D1634">
        <v>5.21</v>
      </c>
      <c r="E1634" t="str" cm="1">
        <f t="array" ref="E1634">_xlfn.IFS(medical_exam[[#This Row],[HBA1C]]&lt;5.7, "Normal", medical_exam[[#This Row],[HBA1C]]&lt;6.4, "Prediabetes ", TRUE, "Diabetes")</f>
        <v>Normal</v>
      </c>
      <c r="F1634" s="6" t="s">
        <v>2381</v>
      </c>
      <c r="G1634" t="s">
        <v>2379</v>
      </c>
      <c r="H1634" t="s">
        <v>2379</v>
      </c>
      <c r="I1634">
        <v>0</v>
      </c>
      <c r="J1634" t="s">
        <v>2379</v>
      </c>
    </row>
    <row r="1635" spans="1:10" x14ac:dyDescent="0.3">
      <c r="A1635" t="s">
        <v>736</v>
      </c>
      <c r="B1635">
        <v>29.4</v>
      </c>
      <c r="C1635" t="str" cm="1">
        <f t="array" ref="C1635">_xlfn.IFS(medical_exam[[#This Row],[BMI]]&lt;18.5, "Underweight ", medical_exam[[#This Row],[BMI]]&lt;24.9, "Normal Weight", medical_exam[[#This Row],[BMI]]&lt;29.9, "Overweight ", TRUE, "Obesity")</f>
        <v xml:space="preserve">Overweight </v>
      </c>
      <c r="D1635">
        <v>4.26</v>
      </c>
      <c r="E1635" t="str" cm="1">
        <f t="array" ref="E1635">_xlfn.IFS(medical_exam[[#This Row],[HBA1C]]&lt;5.7, "Normal", medical_exam[[#This Row],[HBA1C]]&lt;6.4, "Prediabetes ", TRUE, "Diabetes")</f>
        <v>Normal</v>
      </c>
      <c r="F1635" s="6" t="s">
        <v>2379</v>
      </c>
      <c r="G1635" t="s">
        <v>2379</v>
      </c>
      <c r="H1635" t="s">
        <v>2379</v>
      </c>
      <c r="I1635">
        <v>0</v>
      </c>
      <c r="J1635" t="s">
        <v>2379</v>
      </c>
    </row>
    <row r="1636" spans="1:10" x14ac:dyDescent="0.3">
      <c r="A1636" t="s">
        <v>735</v>
      </c>
      <c r="B1636">
        <v>21.31</v>
      </c>
      <c r="C1636" t="str" cm="1">
        <f t="array" ref="C1636">_xlfn.IFS(medical_exam[[#This Row],[BMI]]&lt;18.5, "Underweight ", medical_exam[[#This Row],[BMI]]&lt;24.9, "Normal Weight", medical_exam[[#This Row],[BMI]]&lt;29.9, "Overweight ", TRUE, "Obesity")</f>
        <v>Normal Weight</v>
      </c>
      <c r="D1636">
        <v>4.17</v>
      </c>
      <c r="E1636" t="str" cm="1">
        <f t="array" ref="E1636">_xlfn.IFS(medical_exam[[#This Row],[HBA1C]]&lt;5.7, "Normal", medical_exam[[#This Row],[HBA1C]]&lt;6.4, "Prediabetes ", TRUE, "Diabetes")</f>
        <v>Normal</v>
      </c>
      <c r="F1636" s="6" t="s">
        <v>2379</v>
      </c>
      <c r="G1636" t="s">
        <v>2379</v>
      </c>
      <c r="H1636" t="s">
        <v>2379</v>
      </c>
      <c r="I1636">
        <v>0</v>
      </c>
      <c r="J1636" t="s">
        <v>2379</v>
      </c>
    </row>
    <row r="1637" spans="1:10" x14ac:dyDescent="0.3">
      <c r="A1637" t="s">
        <v>734</v>
      </c>
      <c r="B1637">
        <v>19.559999999999999</v>
      </c>
      <c r="C1637" t="str" cm="1">
        <f t="array" ref="C1637">_xlfn.IFS(medical_exam[[#This Row],[BMI]]&lt;18.5, "Underweight ", medical_exam[[#This Row],[BMI]]&lt;24.9, "Normal Weight", medical_exam[[#This Row],[BMI]]&lt;29.9, "Overweight ", TRUE, "Obesity")</f>
        <v>Normal Weight</v>
      </c>
      <c r="D1637">
        <v>11.96</v>
      </c>
      <c r="E1637" t="str" cm="1">
        <f t="array" ref="E1637">_xlfn.IFS(medical_exam[[#This Row],[HBA1C]]&lt;5.7, "Normal", medical_exam[[#This Row],[HBA1C]]&lt;6.4, "Prediabetes ", TRUE, "Diabetes")</f>
        <v>Diabetes</v>
      </c>
      <c r="F1637" s="6" t="s">
        <v>2379</v>
      </c>
      <c r="G1637" t="s">
        <v>2379</v>
      </c>
      <c r="H1637" t="s">
        <v>2379</v>
      </c>
      <c r="I1637">
        <v>0</v>
      </c>
      <c r="J1637" t="s">
        <v>2379</v>
      </c>
    </row>
    <row r="1638" spans="1:10" x14ac:dyDescent="0.3">
      <c r="A1638" t="s">
        <v>733</v>
      </c>
      <c r="B1638">
        <v>37.335000000000001</v>
      </c>
      <c r="C1638" t="str" cm="1">
        <f t="array" ref="C1638">_xlfn.IFS(medical_exam[[#This Row],[BMI]]&lt;18.5, "Underweight ", medical_exam[[#This Row],[BMI]]&lt;24.9, "Normal Weight", medical_exam[[#This Row],[BMI]]&lt;29.9, "Overweight ", TRUE, "Obesity")</f>
        <v>Obesity</v>
      </c>
      <c r="D1638">
        <v>6.26</v>
      </c>
      <c r="E1638" t="str" cm="1">
        <f t="array" ref="E1638">_xlfn.IFS(medical_exam[[#This Row],[HBA1C]]&lt;5.7, "Normal", medical_exam[[#This Row],[HBA1C]]&lt;6.4, "Prediabetes ", TRUE, "Diabetes")</f>
        <v xml:space="preserve">Prediabetes </v>
      </c>
      <c r="F1638" s="6" t="s">
        <v>2381</v>
      </c>
      <c r="G1638" t="s">
        <v>2379</v>
      </c>
      <c r="H1638" t="s">
        <v>2379</v>
      </c>
      <c r="I1638">
        <v>1</v>
      </c>
      <c r="J1638" t="s">
        <v>2379</v>
      </c>
    </row>
    <row r="1639" spans="1:10" x14ac:dyDescent="0.3">
      <c r="A1639" t="s">
        <v>732</v>
      </c>
      <c r="B1639">
        <v>19.53</v>
      </c>
      <c r="C1639" t="str" cm="1">
        <f t="array" ref="C1639">_xlfn.IFS(medical_exam[[#This Row],[BMI]]&lt;18.5, "Underweight ", medical_exam[[#This Row],[BMI]]&lt;24.9, "Normal Weight", medical_exam[[#This Row],[BMI]]&lt;29.9, "Overweight ", TRUE, "Obesity")</f>
        <v>Normal Weight</v>
      </c>
      <c r="D1639">
        <v>11.68</v>
      </c>
      <c r="E1639" t="str" cm="1">
        <f t="array" ref="E1639">_xlfn.IFS(medical_exam[[#This Row],[HBA1C]]&lt;5.7, "Normal", medical_exam[[#This Row],[HBA1C]]&lt;6.4, "Prediabetes ", TRUE, "Diabetes")</f>
        <v>Diabetes</v>
      </c>
      <c r="F1639" s="6" t="s">
        <v>2379</v>
      </c>
      <c r="G1639" t="s">
        <v>2379</v>
      </c>
      <c r="H1639" t="s">
        <v>2379</v>
      </c>
      <c r="I1639">
        <v>0</v>
      </c>
      <c r="J1639" t="s">
        <v>2379</v>
      </c>
    </row>
    <row r="1640" spans="1:10" x14ac:dyDescent="0.3">
      <c r="A1640" t="s">
        <v>731</v>
      </c>
      <c r="B1640">
        <v>34.1</v>
      </c>
      <c r="C1640" t="str" cm="1">
        <f t="array" ref="C1640">_xlfn.IFS(medical_exam[[#This Row],[BMI]]&lt;18.5, "Underweight ", medical_exam[[#This Row],[BMI]]&lt;24.9, "Normal Weight", medical_exam[[#This Row],[BMI]]&lt;29.9, "Overweight ", TRUE, "Obesity")</f>
        <v>Obesity</v>
      </c>
      <c r="D1640">
        <v>5.16</v>
      </c>
      <c r="E1640" t="str" cm="1">
        <f t="array" ref="E1640">_xlfn.IFS(medical_exam[[#This Row],[HBA1C]]&lt;5.7, "Normal", medical_exam[[#This Row],[HBA1C]]&lt;6.4, "Prediabetes ", TRUE, "Diabetes")</f>
        <v>Normal</v>
      </c>
      <c r="F1640" s="6" t="s">
        <v>2379</v>
      </c>
      <c r="G1640" t="s">
        <v>2379</v>
      </c>
      <c r="H1640" t="s">
        <v>2379</v>
      </c>
      <c r="I1640">
        <v>0</v>
      </c>
      <c r="J1640" t="s">
        <v>2379</v>
      </c>
    </row>
    <row r="1641" spans="1:10" x14ac:dyDescent="0.3">
      <c r="A1641" t="s">
        <v>730</v>
      </c>
      <c r="B1641">
        <v>16.5</v>
      </c>
      <c r="C1641" t="str" cm="1">
        <f t="array" ref="C1641">_xlfn.IFS(medical_exam[[#This Row],[BMI]]&lt;18.5, "Underweight ", medical_exam[[#This Row],[BMI]]&lt;24.9, "Normal Weight", medical_exam[[#This Row],[BMI]]&lt;29.9, "Overweight ", TRUE, "Obesity")</f>
        <v xml:space="preserve">Underweight </v>
      </c>
      <c r="D1641">
        <v>6.9</v>
      </c>
      <c r="E1641" t="str" cm="1">
        <f t="array" ref="E1641">_xlfn.IFS(medical_exam[[#This Row],[HBA1C]]&lt;5.7, "Normal", medical_exam[[#This Row],[HBA1C]]&lt;6.4, "Prediabetes ", TRUE, "Diabetes")</f>
        <v>Diabetes</v>
      </c>
      <c r="F1641" s="6" t="s">
        <v>2381</v>
      </c>
      <c r="G1641" t="s">
        <v>2379</v>
      </c>
      <c r="H1641" t="s">
        <v>2379</v>
      </c>
      <c r="I1641">
        <v>2</v>
      </c>
      <c r="J1641" t="s">
        <v>2379</v>
      </c>
    </row>
    <row r="1642" spans="1:10" x14ac:dyDescent="0.3">
      <c r="A1642" t="s">
        <v>729</v>
      </c>
      <c r="B1642">
        <v>30.69</v>
      </c>
      <c r="C1642" t="str" cm="1">
        <f t="array" ref="C1642">_xlfn.IFS(medical_exam[[#This Row],[BMI]]&lt;18.5, "Underweight ", medical_exam[[#This Row],[BMI]]&lt;24.9, "Normal Weight", medical_exam[[#This Row],[BMI]]&lt;29.9, "Overweight ", TRUE, "Obesity")</f>
        <v>Obesity</v>
      </c>
      <c r="D1642">
        <v>4.83</v>
      </c>
      <c r="E1642" t="str" cm="1">
        <f t="array" ref="E1642">_xlfn.IFS(medical_exam[[#This Row],[HBA1C]]&lt;5.7, "Normal", medical_exam[[#This Row],[HBA1C]]&lt;6.4, "Prediabetes ", TRUE, "Diabetes")</f>
        <v>Normal</v>
      </c>
      <c r="F1642" s="6" t="s">
        <v>2379</v>
      </c>
      <c r="G1642" t="s">
        <v>2379</v>
      </c>
      <c r="H1642" t="s">
        <v>2379</v>
      </c>
      <c r="I1642">
        <v>1</v>
      </c>
      <c r="J1642" t="s">
        <v>2379</v>
      </c>
    </row>
    <row r="1643" spans="1:10" x14ac:dyDescent="0.3">
      <c r="A1643" t="s">
        <v>728</v>
      </c>
      <c r="B1643">
        <v>28.93</v>
      </c>
      <c r="C1643" t="str" cm="1">
        <f t="array" ref="C1643">_xlfn.IFS(medical_exam[[#This Row],[BMI]]&lt;18.5, "Underweight ", medical_exam[[#This Row],[BMI]]&lt;24.9, "Normal Weight", medical_exam[[#This Row],[BMI]]&lt;29.9, "Overweight ", TRUE, "Obesity")</f>
        <v xml:space="preserve">Overweight </v>
      </c>
      <c r="D1643">
        <v>4.87</v>
      </c>
      <c r="E1643" t="str" cm="1">
        <f t="array" ref="E1643">_xlfn.IFS(medical_exam[[#This Row],[HBA1C]]&lt;5.7, "Normal", medical_exam[[#This Row],[HBA1C]]&lt;6.4, "Prediabetes ", TRUE, "Diabetes")</f>
        <v>Normal</v>
      </c>
      <c r="F1643" s="6" t="s">
        <v>2379</v>
      </c>
      <c r="G1643" t="s">
        <v>2379</v>
      </c>
      <c r="H1643" t="s">
        <v>2379</v>
      </c>
      <c r="I1643">
        <v>1</v>
      </c>
      <c r="J1643" t="s">
        <v>2379</v>
      </c>
    </row>
    <row r="1644" spans="1:10" x14ac:dyDescent="0.3">
      <c r="A1644" t="s">
        <v>727</v>
      </c>
      <c r="B1644">
        <v>38.9</v>
      </c>
      <c r="C1644" t="str" cm="1">
        <f t="array" ref="C1644">_xlfn.IFS(medical_exam[[#This Row],[BMI]]&lt;18.5, "Underweight ", medical_exam[[#This Row],[BMI]]&lt;24.9, "Normal Weight", medical_exam[[#This Row],[BMI]]&lt;29.9, "Overweight ", TRUE, "Obesity")</f>
        <v>Obesity</v>
      </c>
      <c r="D1644">
        <v>4.28</v>
      </c>
      <c r="E1644" t="str" cm="1">
        <f t="array" ref="E1644">_xlfn.IFS(medical_exam[[#This Row],[HBA1C]]&lt;5.7, "Normal", medical_exam[[#This Row],[HBA1C]]&lt;6.4, "Prediabetes ", TRUE, "Diabetes")</f>
        <v>Normal</v>
      </c>
      <c r="F1644" s="6" t="s">
        <v>2379</v>
      </c>
      <c r="G1644" t="s">
        <v>2379</v>
      </c>
      <c r="H1644" t="s">
        <v>2379</v>
      </c>
      <c r="I1644">
        <v>0</v>
      </c>
      <c r="J1644" t="s">
        <v>2379</v>
      </c>
    </row>
    <row r="1645" spans="1:10" x14ac:dyDescent="0.3">
      <c r="A1645" t="s">
        <v>726</v>
      </c>
      <c r="B1645">
        <v>26.9</v>
      </c>
      <c r="C1645" t="str" cm="1">
        <f t="array" ref="C1645">_xlfn.IFS(medical_exam[[#This Row],[BMI]]&lt;18.5, "Underweight ", medical_exam[[#This Row],[BMI]]&lt;24.9, "Normal Weight", medical_exam[[#This Row],[BMI]]&lt;29.9, "Overweight ", TRUE, "Obesity")</f>
        <v xml:space="preserve">Overweight </v>
      </c>
      <c r="D1645">
        <v>4.07</v>
      </c>
      <c r="E1645" t="str" cm="1">
        <f t="array" ref="E1645">_xlfn.IFS(medical_exam[[#This Row],[HBA1C]]&lt;5.7, "Normal", medical_exam[[#This Row],[HBA1C]]&lt;6.4, "Prediabetes ", TRUE, "Diabetes")</f>
        <v>Normal</v>
      </c>
      <c r="F1645" s="6" t="s">
        <v>2379</v>
      </c>
      <c r="G1645" t="s">
        <v>2379</v>
      </c>
      <c r="H1645" t="s">
        <v>2379</v>
      </c>
      <c r="I1645">
        <v>0</v>
      </c>
      <c r="J1645" t="s">
        <v>2379</v>
      </c>
    </row>
    <row r="1646" spans="1:10" x14ac:dyDescent="0.3">
      <c r="A1646" t="s">
        <v>725</v>
      </c>
      <c r="B1646">
        <v>24.86</v>
      </c>
      <c r="C1646" t="str" cm="1">
        <f t="array" ref="C1646">_xlfn.IFS(medical_exam[[#This Row],[BMI]]&lt;18.5, "Underweight ", medical_exam[[#This Row],[BMI]]&lt;24.9, "Normal Weight", medical_exam[[#This Row],[BMI]]&lt;29.9, "Overweight ", TRUE, "Obesity")</f>
        <v>Normal Weight</v>
      </c>
      <c r="D1646">
        <v>6.23</v>
      </c>
      <c r="E1646" t="str" cm="1">
        <f t="array" ref="E1646">_xlfn.IFS(medical_exam[[#This Row],[HBA1C]]&lt;5.7, "Normal", medical_exam[[#This Row],[HBA1C]]&lt;6.4, "Prediabetes ", TRUE, "Diabetes")</f>
        <v xml:space="preserve">Prediabetes </v>
      </c>
      <c r="F1646" s="6" t="s">
        <v>2379</v>
      </c>
      <c r="G1646" t="s">
        <v>2379</v>
      </c>
      <c r="H1646" t="s">
        <v>2379</v>
      </c>
      <c r="I1646">
        <v>0</v>
      </c>
      <c r="J1646" t="s">
        <v>2379</v>
      </c>
    </row>
    <row r="1647" spans="1:10" x14ac:dyDescent="0.3">
      <c r="A1647" t="s">
        <v>724</v>
      </c>
      <c r="B1647">
        <v>39.14</v>
      </c>
      <c r="C1647" t="str" cm="1">
        <f t="array" ref="C1647">_xlfn.IFS(medical_exam[[#This Row],[BMI]]&lt;18.5, "Underweight ", medical_exam[[#This Row],[BMI]]&lt;24.9, "Normal Weight", medical_exam[[#This Row],[BMI]]&lt;29.9, "Overweight ", TRUE, "Obesity")</f>
        <v>Obesity</v>
      </c>
      <c r="D1647">
        <v>6.24</v>
      </c>
      <c r="E1647" t="str" cm="1">
        <f t="array" ref="E1647">_xlfn.IFS(medical_exam[[#This Row],[HBA1C]]&lt;5.7, "Normal", medical_exam[[#This Row],[HBA1C]]&lt;6.4, "Prediabetes ", TRUE, "Diabetes")</f>
        <v xml:space="preserve">Prediabetes </v>
      </c>
      <c r="F1647" s="6" t="s">
        <v>2379</v>
      </c>
      <c r="G1647" t="s">
        <v>2380</v>
      </c>
      <c r="H1647" t="s">
        <v>2379</v>
      </c>
      <c r="I1647">
        <v>1</v>
      </c>
      <c r="J1647" t="s">
        <v>2379</v>
      </c>
    </row>
    <row r="1648" spans="1:10" x14ac:dyDescent="0.3">
      <c r="A1648" t="s">
        <v>723</v>
      </c>
      <c r="B1648">
        <v>39.799999999999997</v>
      </c>
      <c r="C1648" t="str" cm="1">
        <f t="array" ref="C1648">_xlfn.IFS(medical_exam[[#This Row],[BMI]]&lt;18.5, "Underweight ", medical_exam[[#This Row],[BMI]]&lt;24.9, "Normal Weight", medical_exam[[#This Row],[BMI]]&lt;29.9, "Overweight ", TRUE, "Obesity")</f>
        <v>Obesity</v>
      </c>
      <c r="D1648">
        <v>6.17</v>
      </c>
      <c r="E1648" t="str" cm="1">
        <f t="array" ref="E1648">_xlfn.IFS(medical_exam[[#This Row],[HBA1C]]&lt;5.7, "Normal", medical_exam[[#This Row],[HBA1C]]&lt;6.4, "Prediabetes ", TRUE, "Diabetes")</f>
        <v xml:space="preserve">Prediabetes </v>
      </c>
      <c r="F1648" s="6" t="s">
        <v>2379</v>
      </c>
      <c r="G1648" t="s">
        <v>2379</v>
      </c>
      <c r="H1648" t="s">
        <v>2381</v>
      </c>
      <c r="I1648">
        <v>1</v>
      </c>
      <c r="J1648" t="s">
        <v>2379</v>
      </c>
    </row>
    <row r="1649" spans="1:10" x14ac:dyDescent="0.3">
      <c r="A1649" t="s">
        <v>722</v>
      </c>
      <c r="B1649">
        <v>34.32</v>
      </c>
      <c r="C1649" t="str" cm="1">
        <f t="array" ref="C1649">_xlfn.IFS(medical_exam[[#This Row],[BMI]]&lt;18.5, "Underweight ", medical_exam[[#This Row],[BMI]]&lt;24.9, "Normal Weight", medical_exam[[#This Row],[BMI]]&lt;29.9, "Overweight ", TRUE, "Obesity")</f>
        <v>Obesity</v>
      </c>
      <c r="D1649">
        <v>5.16</v>
      </c>
      <c r="E1649" t="str" cm="1">
        <f t="array" ref="E1649">_xlfn.IFS(medical_exam[[#This Row],[HBA1C]]&lt;5.7, "Normal", medical_exam[[#This Row],[HBA1C]]&lt;6.4, "Prediabetes ", TRUE, "Diabetes")</f>
        <v>Normal</v>
      </c>
      <c r="F1649" s="6" t="s">
        <v>2379</v>
      </c>
      <c r="G1649" t="s">
        <v>2379</v>
      </c>
      <c r="H1649" t="s">
        <v>2379</v>
      </c>
      <c r="I1649">
        <v>1</v>
      </c>
      <c r="J1649" t="s">
        <v>2379</v>
      </c>
    </row>
    <row r="1650" spans="1:10" x14ac:dyDescent="0.3">
      <c r="A1650" t="s">
        <v>721</v>
      </c>
      <c r="B1650">
        <v>32.51</v>
      </c>
      <c r="C1650" t="str" cm="1">
        <f t="array" ref="C1650">_xlfn.IFS(medical_exam[[#This Row],[BMI]]&lt;18.5, "Underweight ", medical_exam[[#This Row],[BMI]]&lt;24.9, "Normal Weight", medical_exam[[#This Row],[BMI]]&lt;29.9, "Overweight ", TRUE, "Obesity")</f>
        <v>Obesity</v>
      </c>
      <c r="D1650">
        <v>4.3</v>
      </c>
      <c r="E1650" t="str" cm="1">
        <f t="array" ref="E1650">_xlfn.IFS(medical_exam[[#This Row],[HBA1C]]&lt;5.7, "Normal", medical_exam[[#This Row],[HBA1C]]&lt;6.4, "Prediabetes ", TRUE, "Diabetes")</f>
        <v>Normal</v>
      </c>
      <c r="F1650" s="6" t="s">
        <v>2379</v>
      </c>
      <c r="G1650" t="s">
        <v>2379</v>
      </c>
      <c r="H1650" t="s">
        <v>2379</v>
      </c>
      <c r="I1650">
        <v>0</v>
      </c>
      <c r="J1650" t="s">
        <v>2379</v>
      </c>
    </row>
    <row r="1651" spans="1:10" x14ac:dyDescent="0.3">
      <c r="A1651" t="s">
        <v>720</v>
      </c>
      <c r="B1651">
        <v>30.71</v>
      </c>
      <c r="C1651" t="str" cm="1">
        <f t="array" ref="C1651">_xlfn.IFS(medical_exam[[#This Row],[BMI]]&lt;18.5, "Underweight ", medical_exam[[#This Row],[BMI]]&lt;24.9, "Normal Weight", medical_exam[[#This Row],[BMI]]&lt;29.9, "Overweight ", TRUE, "Obesity")</f>
        <v>Obesity</v>
      </c>
      <c r="D1651">
        <v>6.14</v>
      </c>
      <c r="E1651" t="str" cm="1">
        <f t="array" ref="E1651">_xlfn.IFS(medical_exam[[#This Row],[HBA1C]]&lt;5.7, "Normal", medical_exam[[#This Row],[HBA1C]]&lt;6.4, "Prediabetes ", TRUE, "Diabetes")</f>
        <v xml:space="preserve">Prediabetes </v>
      </c>
      <c r="F1651" s="6" t="s">
        <v>2379</v>
      </c>
      <c r="G1651" t="s">
        <v>2379</v>
      </c>
      <c r="H1651" t="s">
        <v>2381</v>
      </c>
      <c r="I1651">
        <v>1</v>
      </c>
      <c r="J1651" t="s">
        <v>2379</v>
      </c>
    </row>
    <row r="1652" spans="1:10" x14ac:dyDescent="0.3">
      <c r="A1652" t="s">
        <v>719</v>
      </c>
      <c r="B1652">
        <v>28.9</v>
      </c>
      <c r="C1652" t="str" cm="1">
        <f t="array" ref="C1652">_xlfn.IFS(medical_exam[[#This Row],[BMI]]&lt;18.5, "Underweight ", medical_exam[[#This Row],[BMI]]&lt;24.9, "Normal Weight", medical_exam[[#This Row],[BMI]]&lt;29.9, "Overweight ", TRUE, "Obesity")</f>
        <v xml:space="preserve">Overweight </v>
      </c>
      <c r="D1652">
        <v>5.36</v>
      </c>
      <c r="E1652" t="str" cm="1">
        <f t="array" ref="E1652">_xlfn.IFS(medical_exam[[#This Row],[HBA1C]]&lt;5.7, "Normal", medical_exam[[#This Row],[HBA1C]]&lt;6.4, "Prediabetes ", TRUE, "Diabetes")</f>
        <v>Normal</v>
      </c>
      <c r="F1652" s="6" t="s">
        <v>2379</v>
      </c>
      <c r="G1652" t="s">
        <v>2379</v>
      </c>
      <c r="H1652" t="s">
        <v>2379</v>
      </c>
      <c r="I1652">
        <v>1</v>
      </c>
      <c r="J1652" t="s">
        <v>2379</v>
      </c>
    </row>
    <row r="1653" spans="1:10" x14ac:dyDescent="0.3">
      <c r="A1653" t="s">
        <v>718</v>
      </c>
      <c r="B1653">
        <v>36.19</v>
      </c>
      <c r="C1653" t="str" cm="1">
        <f t="array" ref="C1653">_xlfn.IFS(medical_exam[[#This Row],[BMI]]&lt;18.5, "Underweight ", medical_exam[[#This Row],[BMI]]&lt;24.9, "Normal Weight", medical_exam[[#This Row],[BMI]]&lt;29.9, "Overweight ", TRUE, "Obesity")</f>
        <v>Obesity</v>
      </c>
      <c r="D1653">
        <v>4.3</v>
      </c>
      <c r="E1653" t="str" cm="1">
        <f t="array" ref="E1653">_xlfn.IFS(medical_exam[[#This Row],[HBA1C]]&lt;5.7, "Normal", medical_exam[[#This Row],[HBA1C]]&lt;6.4, "Prediabetes ", TRUE, "Diabetes")</f>
        <v>Normal</v>
      </c>
      <c r="F1653" s="6" t="s">
        <v>2379</v>
      </c>
      <c r="G1653" t="s">
        <v>2379</v>
      </c>
      <c r="H1653" t="s">
        <v>2379</v>
      </c>
      <c r="I1653">
        <v>0</v>
      </c>
      <c r="J1653" t="s">
        <v>2379</v>
      </c>
    </row>
    <row r="1654" spans="1:10" x14ac:dyDescent="0.3">
      <c r="A1654" t="s">
        <v>717</v>
      </c>
      <c r="B1654">
        <v>29.6</v>
      </c>
      <c r="C1654" t="str" cm="1">
        <f t="array" ref="C1654">_xlfn.IFS(medical_exam[[#This Row],[BMI]]&lt;18.5, "Underweight ", medical_exam[[#This Row],[BMI]]&lt;24.9, "Normal Weight", medical_exam[[#This Row],[BMI]]&lt;29.9, "Overweight ", TRUE, "Obesity")</f>
        <v xml:space="preserve">Overweight </v>
      </c>
      <c r="D1654">
        <v>4.09</v>
      </c>
      <c r="E1654" t="str" cm="1">
        <f t="array" ref="E1654">_xlfn.IFS(medical_exam[[#This Row],[HBA1C]]&lt;5.7, "Normal", medical_exam[[#This Row],[HBA1C]]&lt;6.4, "Prediabetes ", TRUE, "Diabetes")</f>
        <v>Normal</v>
      </c>
      <c r="F1654" s="6" t="s">
        <v>2379</v>
      </c>
      <c r="G1654" t="s">
        <v>2379</v>
      </c>
      <c r="H1654" t="s">
        <v>2379</v>
      </c>
      <c r="I1654">
        <v>0</v>
      </c>
      <c r="J1654" t="s">
        <v>2379</v>
      </c>
    </row>
    <row r="1655" spans="1:10" x14ac:dyDescent="0.3">
      <c r="A1655" t="s">
        <v>716</v>
      </c>
      <c r="B1655">
        <v>30.95</v>
      </c>
      <c r="C1655" t="str" cm="1">
        <f t="array" ref="C1655">_xlfn.IFS(medical_exam[[#This Row],[BMI]]&lt;18.5, "Underweight ", medical_exam[[#This Row],[BMI]]&lt;24.9, "Normal Weight", medical_exam[[#This Row],[BMI]]&lt;29.9, "Overweight ", TRUE, "Obesity")</f>
        <v>Obesity</v>
      </c>
      <c r="D1655">
        <v>6.27</v>
      </c>
      <c r="E1655" t="str" cm="1">
        <f t="array" ref="E1655">_xlfn.IFS(medical_exam[[#This Row],[HBA1C]]&lt;5.7, "Normal", medical_exam[[#This Row],[HBA1C]]&lt;6.4, "Prediabetes ", TRUE, "Diabetes")</f>
        <v xml:space="preserve">Prediabetes </v>
      </c>
      <c r="F1655" s="6" t="s">
        <v>2379</v>
      </c>
      <c r="G1655" t="s">
        <v>2379</v>
      </c>
      <c r="H1655" t="s">
        <v>2381</v>
      </c>
      <c r="I1655">
        <v>1</v>
      </c>
      <c r="J1655" t="s">
        <v>2379</v>
      </c>
    </row>
    <row r="1656" spans="1:10" x14ac:dyDescent="0.3">
      <c r="A1656" t="s">
        <v>715</v>
      </c>
      <c r="B1656">
        <v>19.95</v>
      </c>
      <c r="C1656" t="str" cm="1">
        <f t="array" ref="C1656">_xlfn.IFS(medical_exam[[#This Row],[BMI]]&lt;18.5, "Underweight ", medical_exam[[#This Row],[BMI]]&lt;24.9, "Normal Weight", medical_exam[[#This Row],[BMI]]&lt;29.9, "Overweight ", TRUE, "Obesity")</f>
        <v>Normal Weight</v>
      </c>
      <c r="D1656">
        <v>5.39</v>
      </c>
      <c r="E1656" t="str" cm="1">
        <f t="array" ref="E1656">_xlfn.IFS(medical_exam[[#This Row],[HBA1C]]&lt;5.7, "Normal", medical_exam[[#This Row],[HBA1C]]&lt;6.4, "Prediabetes ", TRUE, "Diabetes")</f>
        <v>Normal</v>
      </c>
      <c r="F1656" s="6" t="s">
        <v>2379</v>
      </c>
      <c r="G1656" t="s">
        <v>2379</v>
      </c>
      <c r="H1656" t="s">
        <v>2379</v>
      </c>
      <c r="I1656">
        <v>1</v>
      </c>
      <c r="J1656" t="s">
        <v>2379</v>
      </c>
    </row>
    <row r="1657" spans="1:10" x14ac:dyDescent="0.3">
      <c r="A1657" t="s">
        <v>714</v>
      </c>
      <c r="B1657">
        <v>23.65</v>
      </c>
      <c r="C1657" t="str" cm="1">
        <f t="array" ref="C1657">_xlfn.IFS(medical_exam[[#This Row],[BMI]]&lt;18.5, "Underweight ", medical_exam[[#This Row],[BMI]]&lt;24.9, "Normal Weight", medical_exam[[#This Row],[BMI]]&lt;29.9, "Overweight ", TRUE, "Obesity")</f>
        <v>Normal Weight</v>
      </c>
      <c r="D1657">
        <v>5.75</v>
      </c>
      <c r="E1657" t="str" cm="1">
        <f t="array" ref="E1657">_xlfn.IFS(medical_exam[[#This Row],[HBA1C]]&lt;5.7, "Normal", medical_exam[[#This Row],[HBA1C]]&lt;6.4, "Prediabetes ", TRUE, "Diabetes")</f>
        <v xml:space="preserve">Prediabetes </v>
      </c>
      <c r="F1657" s="6" t="s">
        <v>2381</v>
      </c>
      <c r="G1657" t="s">
        <v>2379</v>
      </c>
      <c r="H1657" t="s">
        <v>2379</v>
      </c>
      <c r="I1657">
        <v>0</v>
      </c>
      <c r="J1657" t="s">
        <v>2379</v>
      </c>
    </row>
    <row r="1658" spans="1:10" x14ac:dyDescent="0.3">
      <c r="A1658" t="s">
        <v>713</v>
      </c>
      <c r="B1658">
        <v>43.34</v>
      </c>
      <c r="C1658" t="str" cm="1">
        <f t="array" ref="C1658">_xlfn.IFS(medical_exam[[#This Row],[BMI]]&lt;18.5, "Underweight ", medical_exam[[#This Row],[BMI]]&lt;24.9, "Normal Weight", medical_exam[[#This Row],[BMI]]&lt;29.9, "Overweight ", TRUE, "Obesity")</f>
        <v>Obesity</v>
      </c>
      <c r="D1658">
        <v>4.91</v>
      </c>
      <c r="E1658" t="str" cm="1">
        <f t="array" ref="E1658">_xlfn.IFS(medical_exam[[#This Row],[HBA1C]]&lt;5.7, "Normal", medical_exam[[#This Row],[HBA1C]]&lt;6.4, "Prediabetes ", TRUE, "Diabetes")</f>
        <v>Normal</v>
      </c>
      <c r="F1658" s="6" t="s">
        <v>2379</v>
      </c>
      <c r="G1658" t="s">
        <v>2379</v>
      </c>
      <c r="H1658" t="s">
        <v>2379</v>
      </c>
      <c r="I1658">
        <v>1</v>
      </c>
      <c r="J1658" t="s">
        <v>2379</v>
      </c>
    </row>
    <row r="1659" spans="1:10" x14ac:dyDescent="0.3">
      <c r="A1659" t="s">
        <v>712</v>
      </c>
      <c r="B1659">
        <v>31.98</v>
      </c>
      <c r="C1659" t="str" cm="1">
        <f t="array" ref="C1659">_xlfn.IFS(medical_exam[[#This Row],[BMI]]&lt;18.5, "Underweight ", medical_exam[[#This Row],[BMI]]&lt;24.9, "Normal Weight", medical_exam[[#This Row],[BMI]]&lt;29.9, "Overweight ", TRUE, "Obesity")</f>
        <v>Obesity</v>
      </c>
      <c r="D1659">
        <v>4.46</v>
      </c>
      <c r="E1659" t="str" cm="1">
        <f t="array" ref="E1659">_xlfn.IFS(medical_exam[[#This Row],[HBA1C]]&lt;5.7, "Normal", medical_exam[[#This Row],[HBA1C]]&lt;6.4, "Prediabetes ", TRUE, "Diabetes")</f>
        <v>Normal</v>
      </c>
      <c r="F1659" s="6" t="s">
        <v>2381</v>
      </c>
      <c r="G1659" t="s">
        <v>2379</v>
      </c>
      <c r="H1659" t="s">
        <v>2379</v>
      </c>
      <c r="I1659">
        <v>1</v>
      </c>
      <c r="J1659" t="s">
        <v>2379</v>
      </c>
    </row>
    <row r="1660" spans="1:10" x14ac:dyDescent="0.3">
      <c r="A1660" t="s">
        <v>711</v>
      </c>
      <c r="B1660">
        <v>35.86</v>
      </c>
      <c r="C1660" t="str" cm="1">
        <f t="array" ref="C1660">_xlfn.IFS(medical_exam[[#This Row],[BMI]]&lt;18.5, "Underweight ", medical_exam[[#This Row],[BMI]]&lt;24.9, "Normal Weight", medical_exam[[#This Row],[BMI]]&lt;29.9, "Overweight ", TRUE, "Obesity")</f>
        <v>Obesity</v>
      </c>
      <c r="D1660">
        <v>6.22</v>
      </c>
      <c r="E1660" t="str" cm="1">
        <f t="array" ref="E1660">_xlfn.IFS(medical_exam[[#This Row],[HBA1C]]&lt;5.7, "Normal", medical_exam[[#This Row],[HBA1C]]&lt;6.4, "Prediabetes ", TRUE, "Diabetes")</f>
        <v xml:space="preserve">Prediabetes </v>
      </c>
      <c r="F1660" s="6" t="s">
        <v>2379</v>
      </c>
      <c r="G1660" t="s">
        <v>2379</v>
      </c>
      <c r="H1660" t="s">
        <v>2379</v>
      </c>
      <c r="I1660">
        <v>1</v>
      </c>
      <c r="J1660" t="s">
        <v>2379</v>
      </c>
    </row>
    <row r="1661" spans="1:10" x14ac:dyDescent="0.3">
      <c r="A1661" t="s">
        <v>710</v>
      </c>
      <c r="B1661">
        <v>15.2</v>
      </c>
      <c r="C1661" t="str" cm="1">
        <f t="array" ref="C1661">_xlfn.IFS(medical_exam[[#This Row],[BMI]]&lt;18.5, "Underweight ", medical_exam[[#This Row],[BMI]]&lt;24.9, "Normal Weight", medical_exam[[#This Row],[BMI]]&lt;29.9, "Overweight ", TRUE, "Obesity")</f>
        <v xml:space="preserve">Underweight </v>
      </c>
      <c r="D1661">
        <v>8.82</v>
      </c>
      <c r="E1661" t="str" cm="1">
        <f t="array" ref="E1661">_xlfn.IFS(medical_exam[[#This Row],[HBA1C]]&lt;5.7, "Normal", medical_exam[[#This Row],[HBA1C]]&lt;6.4, "Prediabetes ", TRUE, "Diabetes")</f>
        <v>Diabetes</v>
      </c>
      <c r="F1661" s="6" t="s">
        <v>2379</v>
      </c>
      <c r="G1661" t="s">
        <v>2379</v>
      </c>
      <c r="H1661" t="s">
        <v>2379</v>
      </c>
      <c r="I1661">
        <v>0</v>
      </c>
      <c r="J1661" t="s">
        <v>2379</v>
      </c>
    </row>
    <row r="1662" spans="1:10" x14ac:dyDescent="0.3">
      <c r="A1662" t="s">
        <v>709</v>
      </c>
      <c r="B1662">
        <v>37.200000000000003</v>
      </c>
      <c r="C1662" t="str" cm="1">
        <f t="array" ref="C1662">_xlfn.IFS(medical_exam[[#This Row],[BMI]]&lt;18.5, "Underweight ", medical_exam[[#This Row],[BMI]]&lt;24.9, "Normal Weight", medical_exam[[#This Row],[BMI]]&lt;29.9, "Overweight ", TRUE, "Obesity")</f>
        <v>Obesity</v>
      </c>
      <c r="D1662">
        <v>10.14</v>
      </c>
      <c r="E1662" t="str" cm="1">
        <f t="array" ref="E1662">_xlfn.IFS(medical_exam[[#This Row],[HBA1C]]&lt;5.7, "Normal", medical_exam[[#This Row],[HBA1C]]&lt;6.4, "Prediabetes ", TRUE, "Diabetes")</f>
        <v>Diabetes</v>
      </c>
      <c r="F1662" s="6" t="s">
        <v>2379</v>
      </c>
      <c r="G1662" t="s">
        <v>2379</v>
      </c>
      <c r="H1662" t="s">
        <v>2379</v>
      </c>
      <c r="I1662">
        <v>0</v>
      </c>
      <c r="J1662" t="s">
        <v>2379</v>
      </c>
    </row>
    <row r="1663" spans="1:10" x14ac:dyDescent="0.3">
      <c r="A1663" t="s">
        <v>708</v>
      </c>
      <c r="B1663">
        <v>17.91</v>
      </c>
      <c r="C1663" t="str" cm="1">
        <f t="array" ref="C1663">_xlfn.IFS(medical_exam[[#This Row],[BMI]]&lt;18.5, "Underweight ", medical_exam[[#This Row],[BMI]]&lt;24.9, "Normal Weight", medical_exam[[#This Row],[BMI]]&lt;29.9, "Overweight ", TRUE, "Obesity")</f>
        <v xml:space="preserve">Underweight </v>
      </c>
      <c r="D1663">
        <v>4.66</v>
      </c>
      <c r="E1663" t="str" cm="1">
        <f t="array" ref="E1663">_xlfn.IFS(medical_exam[[#This Row],[HBA1C]]&lt;5.7, "Normal", medical_exam[[#This Row],[HBA1C]]&lt;6.4, "Prediabetes ", TRUE, "Diabetes")</f>
        <v>Normal</v>
      </c>
      <c r="F1663" s="6" t="s">
        <v>2379</v>
      </c>
      <c r="G1663" t="s">
        <v>2379</v>
      </c>
      <c r="H1663" t="s">
        <v>2379</v>
      </c>
      <c r="I1663">
        <v>2</v>
      </c>
      <c r="J1663" t="s">
        <v>2379</v>
      </c>
    </row>
    <row r="1664" spans="1:10" x14ac:dyDescent="0.3">
      <c r="A1664" t="s">
        <v>707</v>
      </c>
      <c r="B1664">
        <v>20.76</v>
      </c>
      <c r="C1664" t="str" cm="1">
        <f t="array" ref="C1664">_xlfn.IFS(medical_exam[[#This Row],[BMI]]&lt;18.5, "Underweight ", medical_exam[[#This Row],[BMI]]&lt;24.9, "Normal Weight", medical_exam[[#This Row],[BMI]]&lt;29.9, "Overweight ", TRUE, "Obesity")</f>
        <v>Normal Weight</v>
      </c>
      <c r="D1664">
        <v>6.26</v>
      </c>
      <c r="E1664" t="str" cm="1">
        <f t="array" ref="E1664">_xlfn.IFS(medical_exam[[#This Row],[HBA1C]]&lt;5.7, "Normal", medical_exam[[#This Row],[HBA1C]]&lt;6.4, "Prediabetes ", TRUE, "Diabetes")</f>
        <v xml:space="preserve">Prediabetes </v>
      </c>
      <c r="F1664" s="6" t="s">
        <v>2379</v>
      </c>
      <c r="G1664" t="s">
        <v>2379</v>
      </c>
      <c r="H1664" t="s">
        <v>2379</v>
      </c>
      <c r="I1664">
        <v>0</v>
      </c>
      <c r="J1664" t="s">
        <v>2379</v>
      </c>
    </row>
    <row r="1665" spans="1:10" x14ac:dyDescent="0.3">
      <c r="A1665" t="s">
        <v>706</v>
      </c>
      <c r="B1665">
        <v>38.99</v>
      </c>
      <c r="C1665" t="str" cm="1">
        <f t="array" ref="C1665">_xlfn.IFS(medical_exam[[#This Row],[BMI]]&lt;18.5, "Underweight ", medical_exam[[#This Row],[BMI]]&lt;24.9, "Normal Weight", medical_exam[[#This Row],[BMI]]&lt;29.9, "Overweight ", TRUE, "Obesity")</f>
        <v>Obesity</v>
      </c>
      <c r="D1665">
        <v>5.21</v>
      </c>
      <c r="E1665" t="str" cm="1">
        <f t="array" ref="E1665">_xlfn.IFS(medical_exam[[#This Row],[HBA1C]]&lt;5.7, "Normal", medical_exam[[#This Row],[HBA1C]]&lt;6.4, "Prediabetes ", TRUE, "Diabetes")</f>
        <v>Normal</v>
      </c>
      <c r="F1665" s="6" t="s">
        <v>2379</v>
      </c>
      <c r="G1665" t="s">
        <v>2380</v>
      </c>
      <c r="H1665" t="s">
        <v>2379</v>
      </c>
      <c r="I1665">
        <v>1</v>
      </c>
      <c r="J1665" t="s">
        <v>2379</v>
      </c>
    </row>
    <row r="1666" spans="1:10" x14ac:dyDescent="0.3">
      <c r="A1666" t="s">
        <v>705</v>
      </c>
      <c r="B1666">
        <v>42.655000000000001</v>
      </c>
      <c r="C1666" t="str" cm="1">
        <f t="array" ref="C1666">_xlfn.IFS(medical_exam[[#This Row],[BMI]]&lt;18.5, "Underweight ", medical_exam[[#This Row],[BMI]]&lt;24.9, "Normal Weight", medical_exam[[#This Row],[BMI]]&lt;29.9, "Overweight ", TRUE, "Obesity")</f>
        <v>Obesity</v>
      </c>
      <c r="D1666">
        <v>5.94</v>
      </c>
      <c r="E1666" t="str" cm="1">
        <f t="array" ref="E1666">_xlfn.IFS(medical_exam[[#This Row],[HBA1C]]&lt;5.7, "Normal", medical_exam[[#This Row],[HBA1C]]&lt;6.4, "Prediabetes ", TRUE, "Diabetes")</f>
        <v xml:space="preserve">Prediabetes </v>
      </c>
      <c r="F1666" s="6" t="s">
        <v>2381</v>
      </c>
      <c r="G1666" t="s">
        <v>2379</v>
      </c>
      <c r="H1666" t="s">
        <v>2381</v>
      </c>
      <c r="I1666">
        <v>1</v>
      </c>
      <c r="J1666" t="s">
        <v>2379</v>
      </c>
    </row>
    <row r="1667" spans="1:10" x14ac:dyDescent="0.3">
      <c r="A1667" t="s">
        <v>704</v>
      </c>
      <c r="B1667">
        <v>30.57</v>
      </c>
      <c r="C1667" t="str" cm="1">
        <f t="array" ref="C1667">_xlfn.IFS(medical_exam[[#This Row],[BMI]]&lt;18.5, "Underweight ", medical_exam[[#This Row],[BMI]]&lt;24.9, "Normal Weight", medical_exam[[#This Row],[BMI]]&lt;29.9, "Overweight ", TRUE, "Obesity")</f>
        <v>Obesity</v>
      </c>
      <c r="D1667">
        <v>5.34</v>
      </c>
      <c r="E1667" t="str" cm="1">
        <f t="array" ref="E1667">_xlfn.IFS(medical_exam[[#This Row],[HBA1C]]&lt;5.7, "Normal", medical_exam[[#This Row],[HBA1C]]&lt;6.4, "Prediabetes ", TRUE, "Diabetes")</f>
        <v>Normal</v>
      </c>
      <c r="F1667" s="6" t="s">
        <v>2379</v>
      </c>
      <c r="G1667" t="s">
        <v>2379</v>
      </c>
      <c r="H1667" t="s">
        <v>2381</v>
      </c>
      <c r="I1667">
        <v>1</v>
      </c>
      <c r="J1667" t="s">
        <v>2379</v>
      </c>
    </row>
    <row r="1668" spans="1:10" x14ac:dyDescent="0.3">
      <c r="A1668" t="s">
        <v>703</v>
      </c>
      <c r="B1668">
        <v>17.7</v>
      </c>
      <c r="C1668" t="str" cm="1">
        <f t="array" ref="C1668">_xlfn.IFS(medical_exam[[#This Row],[BMI]]&lt;18.5, "Underweight ", medical_exam[[#This Row],[BMI]]&lt;24.9, "Normal Weight", medical_exam[[#This Row],[BMI]]&lt;29.9, "Overweight ", TRUE, "Obesity")</f>
        <v xml:space="preserve">Underweight </v>
      </c>
      <c r="D1668">
        <v>6.38</v>
      </c>
      <c r="E1668" t="str" cm="1">
        <f t="array" ref="E1668">_xlfn.IFS(medical_exam[[#This Row],[HBA1C]]&lt;5.7, "Normal", medical_exam[[#This Row],[HBA1C]]&lt;6.4, "Prediabetes ", TRUE, "Diabetes")</f>
        <v xml:space="preserve">Prediabetes </v>
      </c>
      <c r="F1668" s="6" t="s">
        <v>2379</v>
      </c>
      <c r="G1668" t="s">
        <v>2379</v>
      </c>
      <c r="H1668" t="s">
        <v>2379</v>
      </c>
      <c r="I1668">
        <v>2</v>
      </c>
      <c r="J1668" t="s">
        <v>2379</v>
      </c>
    </row>
    <row r="1669" spans="1:10" x14ac:dyDescent="0.3">
      <c r="A1669" t="s">
        <v>702</v>
      </c>
      <c r="B1669">
        <v>34.770000000000003</v>
      </c>
      <c r="C1669" t="str" cm="1">
        <f t="array" ref="C1669">_xlfn.IFS(medical_exam[[#This Row],[BMI]]&lt;18.5, "Underweight ", medical_exam[[#This Row],[BMI]]&lt;24.9, "Normal Weight", medical_exam[[#This Row],[BMI]]&lt;29.9, "Overweight ", TRUE, "Obesity")</f>
        <v>Obesity</v>
      </c>
      <c r="D1669">
        <v>4.47</v>
      </c>
      <c r="E1669" t="str" cm="1">
        <f t="array" ref="E1669">_xlfn.IFS(medical_exam[[#This Row],[HBA1C]]&lt;5.7, "Normal", medical_exam[[#This Row],[HBA1C]]&lt;6.4, "Prediabetes ", TRUE, "Diabetes")</f>
        <v>Normal</v>
      </c>
      <c r="F1669" s="6" t="s">
        <v>2379</v>
      </c>
      <c r="G1669" t="s">
        <v>2379</v>
      </c>
      <c r="H1669" t="s">
        <v>2379</v>
      </c>
      <c r="I1669">
        <v>1</v>
      </c>
      <c r="J1669" t="s">
        <v>2379</v>
      </c>
    </row>
    <row r="1670" spans="1:10" x14ac:dyDescent="0.3">
      <c r="A1670" t="s">
        <v>701</v>
      </c>
      <c r="B1670">
        <v>16.88</v>
      </c>
      <c r="C1670" t="str" cm="1">
        <f t="array" ref="C1670">_xlfn.IFS(medical_exam[[#This Row],[BMI]]&lt;18.5, "Underweight ", medical_exam[[#This Row],[BMI]]&lt;24.9, "Normal Weight", medical_exam[[#This Row],[BMI]]&lt;29.9, "Overweight ", TRUE, "Obesity")</f>
        <v xml:space="preserve">Underweight </v>
      </c>
      <c r="D1670">
        <v>9.9600000000000009</v>
      </c>
      <c r="E1670" t="str" cm="1">
        <f t="array" ref="E1670">_xlfn.IFS(medical_exam[[#This Row],[HBA1C]]&lt;5.7, "Normal", medical_exam[[#This Row],[HBA1C]]&lt;6.4, "Prediabetes ", TRUE, "Diabetes")</f>
        <v>Diabetes</v>
      </c>
      <c r="F1670" s="6" t="s">
        <v>2379</v>
      </c>
      <c r="G1670" t="s">
        <v>2379</v>
      </c>
      <c r="H1670" t="s">
        <v>2379</v>
      </c>
      <c r="I1670">
        <v>0</v>
      </c>
      <c r="J1670" t="s">
        <v>2379</v>
      </c>
    </row>
    <row r="1671" spans="1:10" x14ac:dyDescent="0.3">
      <c r="A1671" t="s">
        <v>700</v>
      </c>
      <c r="B1671">
        <v>40.26</v>
      </c>
      <c r="C1671" t="str" cm="1">
        <f t="array" ref="C1671">_xlfn.IFS(medical_exam[[#This Row],[BMI]]&lt;18.5, "Underweight ", medical_exam[[#This Row],[BMI]]&lt;24.9, "Normal Weight", medical_exam[[#This Row],[BMI]]&lt;29.9, "Overweight ", TRUE, "Obesity")</f>
        <v>Obesity</v>
      </c>
      <c r="D1671">
        <v>9.92</v>
      </c>
      <c r="E1671" t="str" cm="1">
        <f t="array" ref="E1671">_xlfn.IFS(medical_exam[[#This Row],[HBA1C]]&lt;5.7, "Normal", medical_exam[[#This Row],[HBA1C]]&lt;6.4, "Prediabetes ", TRUE, "Diabetes")</f>
        <v>Diabetes</v>
      </c>
      <c r="F1671" s="6" t="s">
        <v>2381</v>
      </c>
      <c r="G1671" t="s">
        <v>2379</v>
      </c>
      <c r="H1671" t="s">
        <v>2379</v>
      </c>
      <c r="I1671">
        <v>0</v>
      </c>
      <c r="J1671" t="s">
        <v>2379</v>
      </c>
    </row>
    <row r="1672" spans="1:10" x14ac:dyDescent="0.3">
      <c r="A1672" t="s">
        <v>699</v>
      </c>
      <c r="B1672">
        <v>25.6</v>
      </c>
      <c r="C1672" t="str" cm="1">
        <f t="array" ref="C1672">_xlfn.IFS(medical_exam[[#This Row],[BMI]]&lt;18.5, "Underweight ", medical_exam[[#This Row],[BMI]]&lt;24.9, "Normal Weight", medical_exam[[#This Row],[BMI]]&lt;29.9, "Overweight ", TRUE, "Obesity")</f>
        <v xml:space="preserve">Overweight </v>
      </c>
      <c r="D1672">
        <v>6.03</v>
      </c>
      <c r="E1672" t="str" cm="1">
        <f t="array" ref="E1672">_xlfn.IFS(medical_exam[[#This Row],[HBA1C]]&lt;5.7, "Normal", medical_exam[[#This Row],[HBA1C]]&lt;6.4, "Prediabetes ", TRUE, "Diabetes")</f>
        <v xml:space="preserve">Prediabetes </v>
      </c>
      <c r="F1672" s="6" t="s">
        <v>2379</v>
      </c>
      <c r="G1672" t="s">
        <v>2379</v>
      </c>
      <c r="H1672" t="s">
        <v>2381</v>
      </c>
      <c r="I1672">
        <v>1</v>
      </c>
      <c r="J1672" t="s">
        <v>2379</v>
      </c>
    </row>
    <row r="1673" spans="1:10" x14ac:dyDescent="0.3">
      <c r="A1673" t="s">
        <v>698</v>
      </c>
      <c r="B1673">
        <v>33.549999999999997</v>
      </c>
      <c r="C1673" t="str" cm="1">
        <f t="array" ref="C1673">_xlfn.IFS(medical_exam[[#This Row],[BMI]]&lt;18.5, "Underweight ", medical_exam[[#This Row],[BMI]]&lt;24.9, "Normal Weight", medical_exam[[#This Row],[BMI]]&lt;29.9, "Overweight ", TRUE, "Obesity")</f>
        <v>Obesity</v>
      </c>
      <c r="D1673">
        <v>10.9</v>
      </c>
      <c r="E1673" t="str" cm="1">
        <f t="array" ref="E1673">_xlfn.IFS(medical_exam[[#This Row],[HBA1C]]&lt;5.7, "Normal", medical_exam[[#This Row],[HBA1C]]&lt;6.4, "Prediabetes ", TRUE, "Diabetes")</f>
        <v>Diabetes</v>
      </c>
      <c r="F1673" s="6" t="s">
        <v>2381</v>
      </c>
      <c r="G1673" t="s">
        <v>2379</v>
      </c>
      <c r="H1673" t="s">
        <v>2379</v>
      </c>
      <c r="I1673">
        <v>0</v>
      </c>
      <c r="J1673" t="s">
        <v>2379</v>
      </c>
    </row>
    <row r="1674" spans="1:10" x14ac:dyDescent="0.3">
      <c r="A1674" t="s">
        <v>697</v>
      </c>
      <c r="B1674">
        <v>16.690000000000001</v>
      </c>
      <c r="C1674" t="str" cm="1">
        <f t="array" ref="C1674">_xlfn.IFS(medical_exam[[#This Row],[BMI]]&lt;18.5, "Underweight ", medical_exam[[#This Row],[BMI]]&lt;24.9, "Normal Weight", medical_exam[[#This Row],[BMI]]&lt;29.9, "Overweight ", TRUE, "Obesity")</f>
        <v xml:space="preserve">Underweight </v>
      </c>
      <c r="D1674">
        <v>10.66</v>
      </c>
      <c r="E1674" t="str" cm="1">
        <f t="array" ref="E1674">_xlfn.IFS(medical_exam[[#This Row],[HBA1C]]&lt;5.7, "Normal", medical_exam[[#This Row],[HBA1C]]&lt;6.4, "Prediabetes ", TRUE, "Diabetes")</f>
        <v>Diabetes</v>
      </c>
      <c r="F1674" s="6" t="s">
        <v>2379</v>
      </c>
      <c r="G1674" t="s">
        <v>2379</v>
      </c>
      <c r="H1674" t="s">
        <v>2379</v>
      </c>
      <c r="I1674">
        <v>0</v>
      </c>
      <c r="J1674" t="s">
        <v>2379</v>
      </c>
    </row>
    <row r="1675" spans="1:10" x14ac:dyDescent="0.3">
      <c r="A1675" t="s">
        <v>696</v>
      </c>
      <c r="B1675">
        <v>19.95</v>
      </c>
      <c r="C1675" t="str" cm="1">
        <f t="array" ref="C1675">_xlfn.IFS(medical_exam[[#This Row],[BMI]]&lt;18.5, "Underweight ", medical_exam[[#This Row],[BMI]]&lt;24.9, "Normal Weight", medical_exam[[#This Row],[BMI]]&lt;29.9, "Overweight ", TRUE, "Obesity")</f>
        <v>Normal Weight</v>
      </c>
      <c r="D1675">
        <v>4.05</v>
      </c>
      <c r="E1675" t="str" cm="1">
        <f t="array" ref="E1675">_xlfn.IFS(medical_exam[[#This Row],[HBA1C]]&lt;5.7, "Normal", medical_exam[[#This Row],[HBA1C]]&lt;6.4, "Prediabetes ", TRUE, "Diabetes")</f>
        <v>Normal</v>
      </c>
      <c r="F1675" s="6" t="s">
        <v>2379</v>
      </c>
      <c r="G1675" t="s">
        <v>2379</v>
      </c>
      <c r="H1675" t="s">
        <v>2379</v>
      </c>
      <c r="I1675">
        <v>1</v>
      </c>
      <c r="J1675" t="s">
        <v>2379</v>
      </c>
    </row>
    <row r="1676" spans="1:10" x14ac:dyDescent="0.3">
      <c r="A1676" t="s">
        <v>695</v>
      </c>
      <c r="B1676">
        <v>17.55</v>
      </c>
      <c r="C1676" t="str" cm="1">
        <f t="array" ref="C1676">_xlfn.IFS(medical_exam[[#This Row],[BMI]]&lt;18.5, "Underweight ", medical_exam[[#This Row],[BMI]]&lt;24.9, "Normal Weight", medical_exam[[#This Row],[BMI]]&lt;29.9, "Overweight ", TRUE, "Obesity")</f>
        <v xml:space="preserve">Underweight </v>
      </c>
      <c r="D1676">
        <v>4.2300000000000004</v>
      </c>
      <c r="E1676" t="str" cm="1">
        <f t="array" ref="E1676">_xlfn.IFS(medical_exam[[#This Row],[HBA1C]]&lt;5.7, "Normal", medical_exam[[#This Row],[HBA1C]]&lt;6.4, "Prediabetes ", TRUE, "Diabetes")</f>
        <v>Normal</v>
      </c>
      <c r="F1676" s="6" t="s">
        <v>2379</v>
      </c>
      <c r="G1676" t="s">
        <v>2379</v>
      </c>
      <c r="H1676" t="s">
        <v>2379</v>
      </c>
      <c r="I1676">
        <v>2</v>
      </c>
      <c r="J1676" t="s">
        <v>2379</v>
      </c>
    </row>
    <row r="1677" spans="1:10" x14ac:dyDescent="0.3">
      <c r="A1677" t="s">
        <v>694</v>
      </c>
      <c r="B1677">
        <v>22.01</v>
      </c>
      <c r="C1677" t="str" cm="1">
        <f t="array" ref="C1677">_xlfn.IFS(medical_exam[[#This Row],[BMI]]&lt;18.5, "Underweight ", medical_exam[[#This Row],[BMI]]&lt;24.9, "Normal Weight", medical_exam[[#This Row],[BMI]]&lt;29.9, "Overweight ", TRUE, "Obesity")</f>
        <v>Normal Weight</v>
      </c>
      <c r="D1677">
        <v>5.01</v>
      </c>
      <c r="E1677" t="str" cm="1">
        <f t="array" ref="E1677">_xlfn.IFS(medical_exam[[#This Row],[HBA1C]]&lt;5.7, "Normal", medical_exam[[#This Row],[HBA1C]]&lt;6.4, "Prediabetes ", TRUE, "Diabetes")</f>
        <v>Normal</v>
      </c>
      <c r="F1677" s="6" t="s">
        <v>2379</v>
      </c>
      <c r="G1677" t="s">
        <v>2379</v>
      </c>
      <c r="H1677" t="s">
        <v>2379</v>
      </c>
      <c r="I1677">
        <v>1</v>
      </c>
      <c r="J1677" t="s">
        <v>2379</v>
      </c>
    </row>
    <row r="1678" spans="1:10" x14ac:dyDescent="0.3">
      <c r="A1678" t="s">
        <v>693</v>
      </c>
      <c r="B1678">
        <v>41.8</v>
      </c>
      <c r="C1678" t="str" cm="1">
        <f t="array" ref="C1678">_xlfn.IFS(medical_exam[[#This Row],[BMI]]&lt;18.5, "Underweight ", medical_exam[[#This Row],[BMI]]&lt;24.9, "Normal Weight", medical_exam[[#This Row],[BMI]]&lt;29.9, "Overweight ", TRUE, "Obesity")</f>
        <v>Obesity</v>
      </c>
      <c r="D1678">
        <v>5.82</v>
      </c>
      <c r="E1678" t="str" cm="1">
        <f t="array" ref="E1678">_xlfn.IFS(medical_exam[[#This Row],[HBA1C]]&lt;5.7, "Normal", medical_exam[[#This Row],[HBA1C]]&lt;6.4, "Prediabetes ", TRUE, "Diabetes")</f>
        <v xml:space="preserve">Prediabetes </v>
      </c>
      <c r="F1678" s="6" t="s">
        <v>2381</v>
      </c>
      <c r="G1678" t="s">
        <v>2379</v>
      </c>
      <c r="H1678" t="s">
        <v>2381</v>
      </c>
      <c r="I1678">
        <v>1</v>
      </c>
      <c r="J1678" t="s">
        <v>2379</v>
      </c>
    </row>
    <row r="1679" spans="1:10" x14ac:dyDescent="0.3">
      <c r="A1679" t="s">
        <v>692</v>
      </c>
      <c r="B1679">
        <v>19.170000000000002</v>
      </c>
      <c r="C1679" t="str" cm="1">
        <f t="array" ref="C1679">_xlfn.IFS(medical_exam[[#This Row],[BMI]]&lt;18.5, "Underweight ", medical_exam[[#This Row],[BMI]]&lt;24.9, "Normal Weight", medical_exam[[#This Row],[BMI]]&lt;29.9, "Overweight ", TRUE, "Obesity")</f>
        <v>Normal Weight</v>
      </c>
      <c r="D1679">
        <v>7.94</v>
      </c>
      <c r="E1679" t="str" cm="1">
        <f t="array" ref="E1679">_xlfn.IFS(medical_exam[[#This Row],[HBA1C]]&lt;5.7, "Normal", medical_exam[[#This Row],[HBA1C]]&lt;6.4, "Prediabetes ", TRUE, "Diabetes")</f>
        <v>Diabetes</v>
      </c>
      <c r="F1679" s="6" t="s">
        <v>2379</v>
      </c>
      <c r="G1679" t="s">
        <v>2379</v>
      </c>
      <c r="H1679" t="s">
        <v>2379</v>
      </c>
      <c r="I1679">
        <v>0</v>
      </c>
      <c r="J1679" t="s">
        <v>2379</v>
      </c>
    </row>
    <row r="1680" spans="1:10" x14ac:dyDescent="0.3">
      <c r="A1680" t="s">
        <v>691</v>
      </c>
      <c r="B1680">
        <v>32.799999999999997</v>
      </c>
      <c r="C1680" t="str" cm="1">
        <f t="array" ref="C1680">_xlfn.IFS(medical_exam[[#This Row],[BMI]]&lt;18.5, "Underweight ", medical_exam[[#This Row],[BMI]]&lt;24.9, "Normal Weight", medical_exam[[#This Row],[BMI]]&lt;29.9, "Overweight ", TRUE, "Obesity")</f>
        <v>Obesity</v>
      </c>
      <c r="D1680">
        <v>6.16</v>
      </c>
      <c r="E1680" t="str" cm="1">
        <f t="array" ref="E1680">_xlfn.IFS(medical_exam[[#This Row],[HBA1C]]&lt;5.7, "Normal", medical_exam[[#This Row],[HBA1C]]&lt;6.4, "Prediabetes ", TRUE, "Diabetes")</f>
        <v xml:space="preserve">Prediabetes </v>
      </c>
      <c r="F1680" s="6" t="s">
        <v>2381</v>
      </c>
      <c r="G1680" t="s">
        <v>2379</v>
      </c>
      <c r="H1680" t="s">
        <v>2381</v>
      </c>
      <c r="I1680">
        <v>1</v>
      </c>
      <c r="J1680" t="s">
        <v>2379</v>
      </c>
    </row>
    <row r="1681" spans="1:10" x14ac:dyDescent="0.3">
      <c r="A1681" t="s">
        <v>690</v>
      </c>
      <c r="B1681">
        <v>35.814999999999998</v>
      </c>
      <c r="C1681" t="str" cm="1">
        <f t="array" ref="C1681">_xlfn.IFS(medical_exam[[#This Row],[BMI]]&lt;18.5, "Underweight ", medical_exam[[#This Row],[BMI]]&lt;24.9, "Normal Weight", medical_exam[[#This Row],[BMI]]&lt;29.9, "Overweight ", TRUE, "Obesity")</f>
        <v>Obesity</v>
      </c>
      <c r="D1681">
        <v>4.1500000000000004</v>
      </c>
      <c r="E1681" t="str" cm="1">
        <f t="array" ref="E1681">_xlfn.IFS(medical_exam[[#This Row],[HBA1C]]&lt;5.7, "Normal", medical_exam[[#This Row],[HBA1C]]&lt;6.4, "Prediabetes ", TRUE, "Diabetes")</f>
        <v>Normal</v>
      </c>
      <c r="F1681" s="6" t="s">
        <v>2379</v>
      </c>
      <c r="G1681" t="s">
        <v>2379</v>
      </c>
      <c r="H1681" t="s">
        <v>2379</v>
      </c>
      <c r="I1681">
        <v>1</v>
      </c>
      <c r="J1681" t="s">
        <v>2379</v>
      </c>
    </row>
    <row r="1682" spans="1:10" x14ac:dyDescent="0.3">
      <c r="A1682" t="s">
        <v>689</v>
      </c>
      <c r="B1682">
        <v>24.3</v>
      </c>
      <c r="C1682" t="str" cm="1">
        <f t="array" ref="C1682">_xlfn.IFS(medical_exam[[#This Row],[BMI]]&lt;18.5, "Underweight ", medical_exam[[#This Row],[BMI]]&lt;24.9, "Normal Weight", medical_exam[[#This Row],[BMI]]&lt;29.9, "Overweight ", TRUE, "Obesity")</f>
        <v>Normal Weight</v>
      </c>
      <c r="D1682">
        <v>6.23</v>
      </c>
      <c r="E1682" t="str" cm="1">
        <f t="array" ref="E1682">_xlfn.IFS(medical_exam[[#This Row],[HBA1C]]&lt;5.7, "Normal", medical_exam[[#This Row],[HBA1C]]&lt;6.4, "Prediabetes ", TRUE, "Diabetes")</f>
        <v xml:space="preserve">Prediabetes </v>
      </c>
      <c r="F1682" s="6" t="s">
        <v>2379</v>
      </c>
      <c r="G1682" t="s">
        <v>2379</v>
      </c>
      <c r="H1682" t="s">
        <v>2379</v>
      </c>
      <c r="I1682">
        <v>0</v>
      </c>
      <c r="J1682" t="s">
        <v>2379</v>
      </c>
    </row>
    <row r="1683" spans="1:10" x14ac:dyDescent="0.3">
      <c r="A1683" t="s">
        <v>688</v>
      </c>
      <c r="B1683">
        <v>19.059999999999999</v>
      </c>
      <c r="C1683" t="str" cm="1">
        <f t="array" ref="C1683">_xlfn.IFS(medical_exam[[#This Row],[BMI]]&lt;18.5, "Underweight ", medical_exam[[#This Row],[BMI]]&lt;24.9, "Normal Weight", medical_exam[[#This Row],[BMI]]&lt;29.9, "Overweight ", TRUE, "Obesity")</f>
        <v>Normal Weight</v>
      </c>
      <c r="D1683">
        <v>7.41</v>
      </c>
      <c r="E1683" t="str" cm="1">
        <f t="array" ref="E1683">_xlfn.IFS(medical_exam[[#This Row],[HBA1C]]&lt;5.7, "Normal", medical_exam[[#This Row],[HBA1C]]&lt;6.4, "Prediabetes ", TRUE, "Diabetes")</f>
        <v>Diabetes</v>
      </c>
      <c r="F1683" s="6" t="s">
        <v>2379</v>
      </c>
      <c r="G1683" t="s">
        <v>2379</v>
      </c>
      <c r="H1683" t="s">
        <v>2379</v>
      </c>
      <c r="I1683">
        <v>0</v>
      </c>
      <c r="J1683" t="s">
        <v>2379</v>
      </c>
    </row>
    <row r="1684" spans="1:10" x14ac:dyDescent="0.3">
      <c r="A1684" t="s">
        <v>687</v>
      </c>
      <c r="B1684">
        <v>33.25</v>
      </c>
      <c r="C1684" t="str" cm="1">
        <f t="array" ref="C1684">_xlfn.IFS(medical_exam[[#This Row],[BMI]]&lt;18.5, "Underweight ", medical_exam[[#This Row],[BMI]]&lt;24.9, "Normal Weight", medical_exam[[#This Row],[BMI]]&lt;29.9, "Overweight ", TRUE, "Obesity")</f>
        <v>Obesity</v>
      </c>
      <c r="D1684">
        <v>5.62</v>
      </c>
      <c r="E1684" t="str" cm="1">
        <f t="array" ref="E1684">_xlfn.IFS(medical_exam[[#This Row],[HBA1C]]&lt;5.7, "Normal", medical_exam[[#This Row],[HBA1C]]&lt;6.4, "Prediabetes ", TRUE, "Diabetes")</f>
        <v>Normal</v>
      </c>
      <c r="F1684" s="6" t="s">
        <v>2381</v>
      </c>
      <c r="G1684" t="s">
        <v>2379</v>
      </c>
      <c r="H1684" t="s">
        <v>2379</v>
      </c>
      <c r="I1684">
        <v>1</v>
      </c>
      <c r="J1684" t="s">
        <v>2379</v>
      </c>
    </row>
    <row r="1685" spans="1:10" x14ac:dyDescent="0.3">
      <c r="A1685" t="s">
        <v>686</v>
      </c>
      <c r="B1685">
        <v>21.37</v>
      </c>
      <c r="C1685" t="str" cm="1">
        <f t="array" ref="C1685">_xlfn.IFS(medical_exam[[#This Row],[BMI]]&lt;18.5, "Underweight ", medical_exam[[#This Row],[BMI]]&lt;24.9, "Normal Weight", medical_exam[[#This Row],[BMI]]&lt;29.9, "Overweight ", TRUE, "Obesity")</f>
        <v>Normal Weight</v>
      </c>
      <c r="D1685">
        <v>4.54</v>
      </c>
      <c r="E1685" t="str" cm="1">
        <f t="array" ref="E1685">_xlfn.IFS(medical_exam[[#This Row],[HBA1C]]&lt;5.7, "Normal", medical_exam[[#This Row],[HBA1C]]&lt;6.4, "Prediabetes ", TRUE, "Diabetes")</f>
        <v>Normal</v>
      </c>
      <c r="F1685" s="6" t="s">
        <v>2381</v>
      </c>
      <c r="G1685" t="s">
        <v>2379</v>
      </c>
      <c r="H1685" t="s">
        <v>2381</v>
      </c>
      <c r="I1685">
        <v>1</v>
      </c>
      <c r="J1685" t="s">
        <v>2379</v>
      </c>
    </row>
    <row r="1686" spans="1:10" x14ac:dyDescent="0.3">
      <c r="A1686" t="s">
        <v>685</v>
      </c>
      <c r="B1686">
        <v>34.43</v>
      </c>
      <c r="C1686" t="str" cm="1">
        <f t="array" ref="C1686">_xlfn.IFS(medical_exam[[#This Row],[BMI]]&lt;18.5, "Underweight ", medical_exam[[#This Row],[BMI]]&lt;24.9, "Normal Weight", medical_exam[[#This Row],[BMI]]&lt;29.9, "Overweight ", TRUE, "Obesity")</f>
        <v>Obesity</v>
      </c>
      <c r="D1686">
        <v>8.6199999999999992</v>
      </c>
      <c r="E1686" t="str" cm="1">
        <f t="array" ref="E1686">_xlfn.IFS(medical_exam[[#This Row],[HBA1C]]&lt;5.7, "Normal", medical_exam[[#This Row],[HBA1C]]&lt;6.4, "Prediabetes ", TRUE, "Diabetes")</f>
        <v>Diabetes</v>
      </c>
      <c r="F1686" s="6" t="s">
        <v>2381</v>
      </c>
      <c r="G1686" t="s">
        <v>2379</v>
      </c>
      <c r="H1686" t="s">
        <v>2379</v>
      </c>
      <c r="I1686">
        <v>1</v>
      </c>
      <c r="J1686" t="s">
        <v>2379</v>
      </c>
    </row>
    <row r="1687" spans="1:10" x14ac:dyDescent="0.3">
      <c r="A1687" t="s">
        <v>684</v>
      </c>
      <c r="B1687">
        <v>20.86</v>
      </c>
      <c r="C1687" t="str" cm="1">
        <f t="array" ref="C1687">_xlfn.IFS(medical_exam[[#This Row],[BMI]]&lt;18.5, "Underweight ", medical_exam[[#This Row],[BMI]]&lt;24.9, "Normal Weight", medical_exam[[#This Row],[BMI]]&lt;29.9, "Overweight ", TRUE, "Obesity")</f>
        <v>Normal Weight</v>
      </c>
      <c r="D1687">
        <v>4.3600000000000003</v>
      </c>
      <c r="E1687" t="str" cm="1">
        <f t="array" ref="E1687">_xlfn.IFS(medical_exam[[#This Row],[HBA1C]]&lt;5.7, "Normal", medical_exam[[#This Row],[HBA1C]]&lt;6.4, "Prediabetes ", TRUE, "Diabetes")</f>
        <v>Normal</v>
      </c>
      <c r="F1687" s="6" t="s">
        <v>2381</v>
      </c>
      <c r="G1687" t="s">
        <v>2379</v>
      </c>
      <c r="H1687" t="s">
        <v>2379</v>
      </c>
      <c r="I1687">
        <v>0</v>
      </c>
      <c r="J1687" t="s">
        <v>2379</v>
      </c>
    </row>
    <row r="1688" spans="1:10" x14ac:dyDescent="0.3">
      <c r="A1688" t="s">
        <v>683</v>
      </c>
      <c r="B1688">
        <v>18.34</v>
      </c>
      <c r="C1688" t="str" cm="1">
        <f t="array" ref="C1688">_xlfn.IFS(medical_exam[[#This Row],[BMI]]&lt;18.5, "Underweight ", medical_exam[[#This Row],[BMI]]&lt;24.9, "Normal Weight", medical_exam[[#This Row],[BMI]]&lt;29.9, "Overweight ", TRUE, "Obesity")</f>
        <v xml:space="preserve">Underweight </v>
      </c>
      <c r="D1688">
        <v>10.01</v>
      </c>
      <c r="E1688" t="str" cm="1">
        <f t="array" ref="E1688">_xlfn.IFS(medical_exam[[#This Row],[HBA1C]]&lt;5.7, "Normal", medical_exam[[#This Row],[HBA1C]]&lt;6.4, "Prediabetes ", TRUE, "Diabetes")</f>
        <v>Diabetes</v>
      </c>
      <c r="F1688" s="6" t="s">
        <v>2379</v>
      </c>
      <c r="G1688" t="s">
        <v>2379</v>
      </c>
      <c r="H1688" t="s">
        <v>2379</v>
      </c>
      <c r="I1688">
        <v>0</v>
      </c>
      <c r="J1688" t="s">
        <v>2379</v>
      </c>
    </row>
    <row r="1689" spans="1:10" x14ac:dyDescent="0.3">
      <c r="A1689" t="s">
        <v>682</v>
      </c>
      <c r="B1689">
        <v>34.15</v>
      </c>
      <c r="C1689" t="str" cm="1">
        <f t="array" ref="C1689">_xlfn.IFS(medical_exam[[#This Row],[BMI]]&lt;18.5, "Underweight ", medical_exam[[#This Row],[BMI]]&lt;24.9, "Normal Weight", medical_exam[[#This Row],[BMI]]&lt;29.9, "Overweight ", TRUE, "Obesity")</f>
        <v>Obesity</v>
      </c>
      <c r="D1689">
        <v>5.42</v>
      </c>
      <c r="E1689" t="str" cm="1">
        <f t="array" ref="E1689">_xlfn.IFS(medical_exam[[#This Row],[HBA1C]]&lt;5.7, "Normal", medical_exam[[#This Row],[HBA1C]]&lt;6.4, "Prediabetes ", TRUE, "Diabetes")</f>
        <v>Normal</v>
      </c>
      <c r="F1689" s="6" t="s">
        <v>2379</v>
      </c>
      <c r="G1689" t="s">
        <v>2379</v>
      </c>
      <c r="H1689" t="s">
        <v>2379</v>
      </c>
      <c r="I1689">
        <v>0</v>
      </c>
      <c r="J1689" t="s">
        <v>2379</v>
      </c>
    </row>
    <row r="1690" spans="1:10" x14ac:dyDescent="0.3">
      <c r="A1690" t="s">
        <v>681</v>
      </c>
      <c r="B1690">
        <v>18.350000000000001</v>
      </c>
      <c r="C1690" t="str" cm="1">
        <f t="array" ref="C1690">_xlfn.IFS(medical_exam[[#This Row],[BMI]]&lt;18.5, "Underweight ", medical_exam[[#This Row],[BMI]]&lt;24.9, "Normal Weight", medical_exam[[#This Row],[BMI]]&lt;29.9, "Overweight ", TRUE, "Obesity")</f>
        <v xml:space="preserve">Underweight </v>
      </c>
      <c r="D1690">
        <v>5.12</v>
      </c>
      <c r="E1690" t="str" cm="1">
        <f t="array" ref="E1690">_xlfn.IFS(medical_exam[[#This Row],[HBA1C]]&lt;5.7, "Normal", medical_exam[[#This Row],[HBA1C]]&lt;6.4, "Prediabetes ", TRUE, "Diabetes")</f>
        <v>Normal</v>
      </c>
      <c r="F1690" s="6" t="s">
        <v>2379</v>
      </c>
      <c r="G1690" t="s">
        <v>2379</v>
      </c>
      <c r="H1690" t="s">
        <v>2379</v>
      </c>
      <c r="I1690">
        <v>0</v>
      </c>
      <c r="J1690" t="s">
        <v>2379</v>
      </c>
    </row>
    <row r="1691" spans="1:10" x14ac:dyDescent="0.3">
      <c r="A1691" t="s">
        <v>680</v>
      </c>
      <c r="B1691">
        <v>22.13</v>
      </c>
      <c r="C1691" t="str" cm="1">
        <f t="array" ref="C1691">_xlfn.IFS(medical_exam[[#This Row],[BMI]]&lt;18.5, "Underweight ", medical_exam[[#This Row],[BMI]]&lt;24.9, "Normal Weight", medical_exam[[#This Row],[BMI]]&lt;29.9, "Overweight ", TRUE, "Obesity")</f>
        <v>Normal Weight</v>
      </c>
      <c r="D1691">
        <v>9.1999999999999993</v>
      </c>
      <c r="E1691" t="str" cm="1">
        <f t="array" ref="E1691">_xlfn.IFS(medical_exam[[#This Row],[HBA1C]]&lt;5.7, "Normal", medical_exam[[#This Row],[HBA1C]]&lt;6.4, "Prediabetes ", TRUE, "Diabetes")</f>
        <v>Diabetes</v>
      </c>
      <c r="F1691" s="6" t="s">
        <v>2381</v>
      </c>
      <c r="G1691" t="s">
        <v>2379</v>
      </c>
      <c r="H1691" t="s">
        <v>2379</v>
      </c>
      <c r="I1691">
        <v>0</v>
      </c>
      <c r="J1691" t="s">
        <v>2379</v>
      </c>
    </row>
    <row r="1692" spans="1:10" x14ac:dyDescent="0.3">
      <c r="A1692" t="s">
        <v>679</v>
      </c>
      <c r="B1692">
        <v>22.51</v>
      </c>
      <c r="C1692" t="str" cm="1">
        <f t="array" ref="C1692">_xlfn.IFS(medical_exam[[#This Row],[BMI]]&lt;18.5, "Underweight ", medical_exam[[#This Row],[BMI]]&lt;24.9, "Normal Weight", medical_exam[[#This Row],[BMI]]&lt;29.9, "Overweight ", TRUE, "Obesity")</f>
        <v>Normal Weight</v>
      </c>
      <c r="D1692">
        <v>6.08</v>
      </c>
      <c r="E1692" t="str" cm="1">
        <f t="array" ref="E1692">_xlfn.IFS(medical_exam[[#This Row],[HBA1C]]&lt;5.7, "Normal", medical_exam[[#This Row],[HBA1C]]&lt;6.4, "Prediabetes ", TRUE, "Diabetes")</f>
        <v xml:space="preserve">Prediabetes </v>
      </c>
      <c r="F1692" s="6" t="s">
        <v>2381</v>
      </c>
      <c r="G1692" t="s">
        <v>2379</v>
      </c>
      <c r="H1692" t="s">
        <v>2379</v>
      </c>
      <c r="I1692">
        <v>1</v>
      </c>
      <c r="J1692" t="s">
        <v>2379</v>
      </c>
    </row>
    <row r="1693" spans="1:10" x14ac:dyDescent="0.3">
      <c r="A1693" t="s">
        <v>678</v>
      </c>
      <c r="B1693">
        <v>31</v>
      </c>
      <c r="C1693" t="str" cm="1">
        <f t="array" ref="C1693">_xlfn.IFS(medical_exam[[#This Row],[BMI]]&lt;18.5, "Underweight ", medical_exam[[#This Row],[BMI]]&lt;24.9, "Normal Weight", medical_exam[[#This Row],[BMI]]&lt;29.9, "Overweight ", TRUE, "Obesity")</f>
        <v>Obesity</v>
      </c>
      <c r="D1693">
        <v>4.7699999999999996</v>
      </c>
      <c r="E1693" t="str" cm="1">
        <f t="array" ref="E1693">_xlfn.IFS(medical_exam[[#This Row],[HBA1C]]&lt;5.7, "Normal", medical_exam[[#This Row],[HBA1C]]&lt;6.4, "Prediabetes ", TRUE, "Diabetes")</f>
        <v>Normal</v>
      </c>
      <c r="F1693" s="6" t="s">
        <v>2379</v>
      </c>
      <c r="G1693" t="s">
        <v>2379</v>
      </c>
      <c r="H1693" t="s">
        <v>2379</v>
      </c>
      <c r="I1693">
        <v>1</v>
      </c>
      <c r="J1693" t="s">
        <v>2379</v>
      </c>
    </row>
    <row r="1694" spans="1:10" x14ac:dyDescent="0.3">
      <c r="A1694" t="s">
        <v>677</v>
      </c>
      <c r="B1694">
        <v>28.27</v>
      </c>
      <c r="C1694" t="str" cm="1">
        <f t="array" ref="C1694">_xlfn.IFS(medical_exam[[#This Row],[BMI]]&lt;18.5, "Underweight ", medical_exam[[#This Row],[BMI]]&lt;24.9, "Normal Weight", medical_exam[[#This Row],[BMI]]&lt;29.9, "Overweight ", TRUE, "Obesity")</f>
        <v xml:space="preserve">Overweight </v>
      </c>
      <c r="D1694">
        <v>4.62</v>
      </c>
      <c r="E1694" t="str" cm="1">
        <f t="array" ref="E1694">_xlfn.IFS(medical_exam[[#This Row],[HBA1C]]&lt;5.7, "Normal", medical_exam[[#This Row],[HBA1C]]&lt;6.4, "Prediabetes ", TRUE, "Diabetes")</f>
        <v>Normal</v>
      </c>
      <c r="F1694" s="6" t="s">
        <v>2379</v>
      </c>
      <c r="G1694" t="s">
        <v>2379</v>
      </c>
      <c r="H1694" t="s">
        <v>2379</v>
      </c>
      <c r="I1694">
        <v>1</v>
      </c>
      <c r="J1694" t="s">
        <v>2379</v>
      </c>
    </row>
    <row r="1695" spans="1:10" x14ac:dyDescent="0.3">
      <c r="A1695" t="s">
        <v>676</v>
      </c>
      <c r="B1695">
        <v>29.92</v>
      </c>
      <c r="C1695" t="str" cm="1">
        <f t="array" ref="C1695">_xlfn.IFS(medical_exam[[#This Row],[BMI]]&lt;18.5, "Underweight ", medical_exam[[#This Row],[BMI]]&lt;24.9, "Normal Weight", medical_exam[[#This Row],[BMI]]&lt;29.9, "Overweight ", TRUE, "Obesity")</f>
        <v>Obesity</v>
      </c>
      <c r="D1695">
        <v>9.07</v>
      </c>
      <c r="E1695" t="str" cm="1">
        <f t="array" ref="E1695">_xlfn.IFS(medical_exam[[#This Row],[HBA1C]]&lt;5.7, "Normal", medical_exam[[#This Row],[HBA1C]]&lt;6.4, "Prediabetes ", TRUE, "Diabetes")</f>
        <v>Diabetes</v>
      </c>
      <c r="F1695" s="6" t="s">
        <v>2381</v>
      </c>
      <c r="G1695" t="s">
        <v>2379</v>
      </c>
      <c r="H1695" t="s">
        <v>2379</v>
      </c>
      <c r="I1695">
        <v>1</v>
      </c>
      <c r="J1695" t="s">
        <v>2379</v>
      </c>
    </row>
    <row r="1696" spans="1:10" x14ac:dyDescent="0.3">
      <c r="A1696" t="s">
        <v>675</v>
      </c>
      <c r="B1696">
        <v>25.9</v>
      </c>
      <c r="C1696" t="str" cm="1">
        <f t="array" ref="C1696">_xlfn.IFS(medical_exam[[#This Row],[BMI]]&lt;18.5, "Underweight ", medical_exam[[#This Row],[BMI]]&lt;24.9, "Normal Weight", medical_exam[[#This Row],[BMI]]&lt;29.9, "Overweight ", TRUE, "Obesity")</f>
        <v xml:space="preserve">Overweight </v>
      </c>
      <c r="D1696">
        <v>9.1199999999999992</v>
      </c>
      <c r="E1696" t="str" cm="1">
        <f t="array" ref="E1696">_xlfn.IFS(medical_exam[[#This Row],[HBA1C]]&lt;5.7, "Normal", medical_exam[[#This Row],[HBA1C]]&lt;6.4, "Prediabetes ", TRUE, "Diabetes")</f>
        <v>Diabetes</v>
      </c>
      <c r="F1696" s="6" t="s">
        <v>2381</v>
      </c>
      <c r="G1696" t="s">
        <v>2379</v>
      </c>
      <c r="H1696" t="s">
        <v>2379</v>
      </c>
      <c r="I1696">
        <v>1</v>
      </c>
      <c r="J1696" t="s">
        <v>2379</v>
      </c>
    </row>
    <row r="1697" spans="1:10" x14ac:dyDescent="0.3">
      <c r="A1697" t="s">
        <v>674</v>
      </c>
      <c r="B1697">
        <v>27.74</v>
      </c>
      <c r="C1697" t="str" cm="1">
        <f t="array" ref="C1697">_xlfn.IFS(medical_exam[[#This Row],[BMI]]&lt;18.5, "Underweight ", medical_exam[[#This Row],[BMI]]&lt;24.9, "Normal Weight", medical_exam[[#This Row],[BMI]]&lt;29.9, "Overweight ", TRUE, "Obesity")</f>
        <v xml:space="preserve">Overweight </v>
      </c>
      <c r="D1697">
        <v>7.32</v>
      </c>
      <c r="E1697" t="str" cm="1">
        <f t="array" ref="E1697">_xlfn.IFS(medical_exam[[#This Row],[HBA1C]]&lt;5.7, "Normal", medical_exam[[#This Row],[HBA1C]]&lt;6.4, "Prediabetes ", TRUE, "Diabetes")</f>
        <v>Diabetes</v>
      </c>
      <c r="F1697" s="6" t="s">
        <v>2381</v>
      </c>
      <c r="G1697" t="s">
        <v>2379</v>
      </c>
      <c r="H1697" t="s">
        <v>2379</v>
      </c>
      <c r="I1697">
        <v>1</v>
      </c>
      <c r="J1697" t="s">
        <v>2379</v>
      </c>
    </row>
    <row r="1698" spans="1:10" x14ac:dyDescent="0.3">
      <c r="A1698" t="s">
        <v>673</v>
      </c>
      <c r="B1698">
        <v>17.260000000000002</v>
      </c>
      <c r="C1698" t="str" cm="1">
        <f t="array" ref="C1698">_xlfn.IFS(medical_exam[[#This Row],[BMI]]&lt;18.5, "Underweight ", medical_exam[[#This Row],[BMI]]&lt;24.9, "Normal Weight", medical_exam[[#This Row],[BMI]]&lt;29.9, "Overweight ", TRUE, "Obesity")</f>
        <v xml:space="preserve">Underweight </v>
      </c>
      <c r="D1698">
        <v>11.73</v>
      </c>
      <c r="E1698" t="str" cm="1">
        <f t="array" ref="E1698">_xlfn.IFS(medical_exam[[#This Row],[HBA1C]]&lt;5.7, "Normal", medical_exam[[#This Row],[HBA1C]]&lt;6.4, "Prediabetes ", TRUE, "Diabetes")</f>
        <v>Diabetes</v>
      </c>
      <c r="F1698" s="6" t="s">
        <v>2379</v>
      </c>
      <c r="G1698" t="s">
        <v>2379</v>
      </c>
      <c r="H1698" t="s">
        <v>2379</v>
      </c>
      <c r="I1698">
        <v>2</v>
      </c>
      <c r="J1698" t="s">
        <v>2379</v>
      </c>
    </row>
    <row r="1699" spans="1:10" x14ac:dyDescent="0.3">
      <c r="A1699" t="s">
        <v>672</v>
      </c>
      <c r="B1699">
        <v>19.855</v>
      </c>
      <c r="C1699" t="str" cm="1">
        <f t="array" ref="C1699">_xlfn.IFS(medical_exam[[#This Row],[BMI]]&lt;18.5, "Underweight ", medical_exam[[#This Row],[BMI]]&lt;24.9, "Normal Weight", medical_exam[[#This Row],[BMI]]&lt;29.9, "Overweight ", TRUE, "Obesity")</f>
        <v>Normal Weight</v>
      </c>
      <c r="D1699">
        <v>6.64</v>
      </c>
      <c r="E1699" t="str" cm="1">
        <f t="array" ref="E1699">_xlfn.IFS(medical_exam[[#This Row],[HBA1C]]&lt;5.7, "Normal", medical_exam[[#This Row],[HBA1C]]&lt;6.4, "Prediabetes ", TRUE, "Diabetes")</f>
        <v>Diabetes</v>
      </c>
      <c r="F1699" s="6" t="s">
        <v>2381</v>
      </c>
      <c r="G1699" t="s">
        <v>2379</v>
      </c>
      <c r="H1699" t="s">
        <v>2379</v>
      </c>
      <c r="I1699">
        <v>1</v>
      </c>
      <c r="J1699" t="s">
        <v>2379</v>
      </c>
    </row>
    <row r="1700" spans="1:10" x14ac:dyDescent="0.3">
      <c r="A1700" t="s">
        <v>671</v>
      </c>
      <c r="B1700">
        <v>41.69</v>
      </c>
      <c r="C1700" t="str" cm="1">
        <f t="array" ref="C1700">_xlfn.IFS(medical_exam[[#This Row],[BMI]]&lt;18.5, "Underweight ", medical_exam[[#This Row],[BMI]]&lt;24.9, "Normal Weight", medical_exam[[#This Row],[BMI]]&lt;29.9, "Overweight ", TRUE, "Obesity")</f>
        <v>Obesity</v>
      </c>
      <c r="D1700">
        <v>5.78</v>
      </c>
      <c r="E1700" t="str" cm="1">
        <f t="array" ref="E1700">_xlfn.IFS(medical_exam[[#This Row],[HBA1C]]&lt;5.7, "Normal", medical_exam[[#This Row],[HBA1C]]&lt;6.4, "Prediabetes ", TRUE, "Diabetes")</f>
        <v xml:space="preserve">Prediabetes </v>
      </c>
      <c r="F1700" s="6" t="s">
        <v>2379</v>
      </c>
      <c r="G1700" t="s">
        <v>2379</v>
      </c>
      <c r="H1700" t="s">
        <v>2379</v>
      </c>
      <c r="I1700">
        <v>0</v>
      </c>
      <c r="J1700" t="s">
        <v>2379</v>
      </c>
    </row>
    <row r="1701" spans="1:10" x14ac:dyDescent="0.3">
      <c r="A1701" t="s">
        <v>670</v>
      </c>
      <c r="B1701">
        <v>16.12</v>
      </c>
      <c r="C1701" t="str" cm="1">
        <f t="array" ref="C1701">_xlfn.IFS(medical_exam[[#This Row],[BMI]]&lt;18.5, "Underweight ", medical_exam[[#This Row],[BMI]]&lt;24.9, "Normal Weight", medical_exam[[#This Row],[BMI]]&lt;29.9, "Overweight ", TRUE, "Obesity")</f>
        <v xml:space="preserve">Underweight </v>
      </c>
      <c r="D1701">
        <v>10.45</v>
      </c>
      <c r="E1701" t="str" cm="1">
        <f t="array" ref="E1701">_xlfn.IFS(medical_exam[[#This Row],[HBA1C]]&lt;5.7, "Normal", medical_exam[[#This Row],[HBA1C]]&lt;6.4, "Prediabetes ", TRUE, "Diabetes")</f>
        <v>Diabetes</v>
      </c>
      <c r="F1701" s="6" t="s">
        <v>2379</v>
      </c>
      <c r="G1701" t="s">
        <v>2379</v>
      </c>
      <c r="H1701" t="s">
        <v>2379</v>
      </c>
      <c r="I1701">
        <v>0</v>
      </c>
      <c r="J1701" t="s">
        <v>2379</v>
      </c>
    </row>
    <row r="1702" spans="1:10" x14ac:dyDescent="0.3">
      <c r="A1702" t="s">
        <v>669</v>
      </c>
      <c r="B1702">
        <v>37.43</v>
      </c>
      <c r="C1702" t="str" cm="1">
        <f t="array" ref="C1702">_xlfn.IFS(medical_exam[[#This Row],[BMI]]&lt;18.5, "Underweight ", medical_exam[[#This Row],[BMI]]&lt;24.9, "Normal Weight", medical_exam[[#This Row],[BMI]]&lt;29.9, "Overweight ", TRUE, "Obesity")</f>
        <v>Obesity</v>
      </c>
      <c r="D1702">
        <v>4.5199999999999996</v>
      </c>
      <c r="E1702" t="str" cm="1">
        <f t="array" ref="E1702">_xlfn.IFS(medical_exam[[#This Row],[HBA1C]]&lt;5.7, "Normal", medical_exam[[#This Row],[HBA1C]]&lt;6.4, "Prediabetes ", TRUE, "Diabetes")</f>
        <v>Normal</v>
      </c>
      <c r="F1702" s="6" t="s">
        <v>2379</v>
      </c>
      <c r="G1702" t="s">
        <v>2379</v>
      </c>
      <c r="H1702" t="s">
        <v>2379</v>
      </c>
      <c r="I1702">
        <v>1</v>
      </c>
      <c r="J1702" t="s">
        <v>2379</v>
      </c>
    </row>
    <row r="1703" spans="1:10" x14ac:dyDescent="0.3">
      <c r="A1703" t="s">
        <v>668</v>
      </c>
      <c r="B1703">
        <v>31.065000000000001</v>
      </c>
      <c r="C1703" t="str" cm="1">
        <f t="array" ref="C1703">_xlfn.IFS(medical_exam[[#This Row],[BMI]]&lt;18.5, "Underweight ", medical_exam[[#This Row],[BMI]]&lt;24.9, "Normal Weight", medical_exam[[#This Row],[BMI]]&lt;29.9, "Overweight ", TRUE, "Obesity")</f>
        <v>Obesity</v>
      </c>
      <c r="D1703">
        <v>5.71</v>
      </c>
      <c r="E1703" t="str" cm="1">
        <f t="array" ref="E1703">_xlfn.IFS(medical_exam[[#This Row],[HBA1C]]&lt;5.7, "Normal", medical_exam[[#This Row],[HBA1C]]&lt;6.4, "Prediabetes ", TRUE, "Diabetes")</f>
        <v xml:space="preserve">Prediabetes </v>
      </c>
      <c r="F1703" s="6" t="s">
        <v>2379</v>
      </c>
      <c r="G1703" t="s">
        <v>2379</v>
      </c>
      <c r="H1703" t="s">
        <v>2379</v>
      </c>
      <c r="I1703">
        <v>0</v>
      </c>
      <c r="J1703" t="s">
        <v>2379</v>
      </c>
    </row>
    <row r="1704" spans="1:10" x14ac:dyDescent="0.3">
      <c r="A1704" t="s">
        <v>667</v>
      </c>
      <c r="B1704">
        <v>25.08</v>
      </c>
      <c r="C1704" t="str" cm="1">
        <f t="array" ref="C1704">_xlfn.IFS(medical_exam[[#This Row],[BMI]]&lt;18.5, "Underweight ", medical_exam[[#This Row],[BMI]]&lt;24.9, "Normal Weight", medical_exam[[#This Row],[BMI]]&lt;29.9, "Overweight ", TRUE, "Obesity")</f>
        <v xml:space="preserve">Overweight </v>
      </c>
      <c r="D1704">
        <v>4.7699999999999996</v>
      </c>
      <c r="E1704" t="str" cm="1">
        <f t="array" ref="E1704">_xlfn.IFS(medical_exam[[#This Row],[HBA1C]]&lt;5.7, "Normal", medical_exam[[#This Row],[HBA1C]]&lt;6.4, "Prediabetes ", TRUE, "Diabetes")</f>
        <v>Normal</v>
      </c>
      <c r="F1704" s="6" t="s">
        <v>2379</v>
      </c>
      <c r="G1704" t="s">
        <v>2379</v>
      </c>
      <c r="H1704" t="s">
        <v>2379</v>
      </c>
      <c r="I1704">
        <v>0</v>
      </c>
      <c r="J1704" t="s">
        <v>2379</v>
      </c>
    </row>
    <row r="1705" spans="1:10" x14ac:dyDescent="0.3">
      <c r="A1705" t="s">
        <v>666</v>
      </c>
      <c r="B1705">
        <v>15.2</v>
      </c>
      <c r="C1705" t="str" cm="1">
        <f t="array" ref="C1705">_xlfn.IFS(medical_exam[[#This Row],[BMI]]&lt;18.5, "Underweight ", medical_exam[[#This Row],[BMI]]&lt;24.9, "Normal Weight", medical_exam[[#This Row],[BMI]]&lt;29.9, "Overweight ", TRUE, "Obesity")</f>
        <v xml:space="preserve">Underweight </v>
      </c>
      <c r="D1705">
        <v>7.81</v>
      </c>
      <c r="E1705" t="str" cm="1">
        <f t="array" ref="E1705">_xlfn.IFS(medical_exam[[#This Row],[HBA1C]]&lt;5.7, "Normal", medical_exam[[#This Row],[HBA1C]]&lt;6.4, "Prediabetes ", TRUE, "Diabetes")</f>
        <v>Diabetes</v>
      </c>
      <c r="F1705" s="6" t="s">
        <v>2381</v>
      </c>
      <c r="G1705" t="s">
        <v>2379</v>
      </c>
      <c r="H1705" t="s">
        <v>2379</v>
      </c>
      <c r="I1705">
        <v>1</v>
      </c>
      <c r="J1705" t="s">
        <v>2379</v>
      </c>
    </row>
    <row r="1706" spans="1:10" x14ac:dyDescent="0.3">
      <c r="A1706" t="s">
        <v>665</v>
      </c>
      <c r="B1706">
        <v>22.34</v>
      </c>
      <c r="C1706" t="str" cm="1">
        <f t="array" ref="C1706">_xlfn.IFS(medical_exam[[#This Row],[BMI]]&lt;18.5, "Underweight ", medical_exam[[#This Row],[BMI]]&lt;24.9, "Normal Weight", medical_exam[[#This Row],[BMI]]&lt;29.9, "Overweight ", TRUE, "Obesity")</f>
        <v>Normal Weight</v>
      </c>
      <c r="D1706">
        <v>5.19</v>
      </c>
      <c r="E1706" t="str" cm="1">
        <f t="array" ref="E1706">_xlfn.IFS(medical_exam[[#This Row],[HBA1C]]&lt;5.7, "Normal", medical_exam[[#This Row],[HBA1C]]&lt;6.4, "Prediabetes ", TRUE, "Diabetes")</f>
        <v>Normal</v>
      </c>
      <c r="F1706" s="6" t="s">
        <v>2381</v>
      </c>
      <c r="G1706" t="s">
        <v>2379</v>
      </c>
      <c r="H1706" t="s">
        <v>2379</v>
      </c>
      <c r="I1706">
        <v>0</v>
      </c>
      <c r="J1706" t="s">
        <v>2379</v>
      </c>
    </row>
    <row r="1707" spans="1:10" x14ac:dyDescent="0.3">
      <c r="A1707" t="s">
        <v>664</v>
      </c>
      <c r="B1707">
        <v>40.15</v>
      </c>
      <c r="C1707" t="str" cm="1">
        <f t="array" ref="C1707">_xlfn.IFS(medical_exam[[#This Row],[BMI]]&lt;18.5, "Underweight ", medical_exam[[#This Row],[BMI]]&lt;24.9, "Normal Weight", medical_exam[[#This Row],[BMI]]&lt;29.9, "Overweight ", TRUE, "Obesity")</f>
        <v>Obesity</v>
      </c>
      <c r="D1707">
        <v>5.93</v>
      </c>
      <c r="E1707" t="str" cm="1">
        <f t="array" ref="E1707">_xlfn.IFS(medical_exam[[#This Row],[HBA1C]]&lt;5.7, "Normal", medical_exam[[#This Row],[HBA1C]]&lt;6.4, "Prediabetes ", TRUE, "Diabetes")</f>
        <v xml:space="preserve">Prediabetes </v>
      </c>
      <c r="F1707" s="6" t="s">
        <v>2379</v>
      </c>
      <c r="G1707" t="s">
        <v>2379</v>
      </c>
      <c r="H1707" t="s">
        <v>2379</v>
      </c>
      <c r="I1707">
        <v>1</v>
      </c>
      <c r="J1707" t="s">
        <v>2379</v>
      </c>
    </row>
    <row r="1708" spans="1:10" x14ac:dyDescent="0.3">
      <c r="A1708" t="s">
        <v>663</v>
      </c>
      <c r="B1708">
        <v>37.729999999999997</v>
      </c>
      <c r="C1708" t="str" cm="1">
        <f t="array" ref="C1708">_xlfn.IFS(medical_exam[[#This Row],[BMI]]&lt;18.5, "Underweight ", medical_exam[[#This Row],[BMI]]&lt;24.9, "Normal Weight", medical_exam[[#This Row],[BMI]]&lt;29.9, "Overweight ", TRUE, "Obesity")</f>
        <v>Obesity</v>
      </c>
      <c r="D1708">
        <v>6.29</v>
      </c>
      <c r="E1708" t="str" cm="1">
        <f t="array" ref="E1708">_xlfn.IFS(medical_exam[[#This Row],[HBA1C]]&lt;5.7, "Normal", medical_exam[[#This Row],[HBA1C]]&lt;6.4, "Prediabetes ", TRUE, "Diabetes")</f>
        <v xml:space="preserve">Prediabetes </v>
      </c>
      <c r="F1708" s="6" t="s">
        <v>2379</v>
      </c>
      <c r="G1708" t="s">
        <v>2379</v>
      </c>
      <c r="H1708" t="s">
        <v>2379</v>
      </c>
      <c r="I1708">
        <v>1</v>
      </c>
      <c r="J1708" t="s">
        <v>2379</v>
      </c>
    </row>
    <row r="1709" spans="1:10" x14ac:dyDescent="0.3">
      <c r="A1709" t="s">
        <v>662</v>
      </c>
      <c r="B1709">
        <v>25.35</v>
      </c>
      <c r="C1709" t="str" cm="1">
        <f t="array" ref="C1709">_xlfn.IFS(medical_exam[[#This Row],[BMI]]&lt;18.5, "Underweight ", medical_exam[[#This Row],[BMI]]&lt;24.9, "Normal Weight", medical_exam[[#This Row],[BMI]]&lt;29.9, "Overweight ", TRUE, "Obesity")</f>
        <v xml:space="preserve">Overweight </v>
      </c>
      <c r="D1709">
        <v>4.9000000000000004</v>
      </c>
      <c r="E1709" t="str" cm="1">
        <f t="array" ref="E1709">_xlfn.IFS(medical_exam[[#This Row],[HBA1C]]&lt;5.7, "Normal", medical_exam[[#This Row],[HBA1C]]&lt;6.4, "Prediabetes ", TRUE, "Diabetes")</f>
        <v>Normal</v>
      </c>
      <c r="F1709" s="6" t="s">
        <v>2379</v>
      </c>
      <c r="G1709" t="s">
        <v>2379</v>
      </c>
      <c r="H1709" t="s">
        <v>2379</v>
      </c>
      <c r="I1709">
        <v>0</v>
      </c>
      <c r="J1709" t="s">
        <v>2379</v>
      </c>
    </row>
    <row r="1710" spans="1:10" x14ac:dyDescent="0.3">
      <c r="A1710" t="s">
        <v>661</v>
      </c>
      <c r="B1710">
        <v>26.41</v>
      </c>
      <c r="C1710" t="str" cm="1">
        <f t="array" ref="C1710">_xlfn.IFS(medical_exam[[#This Row],[BMI]]&lt;18.5, "Underweight ", medical_exam[[#This Row],[BMI]]&lt;24.9, "Normal Weight", medical_exam[[#This Row],[BMI]]&lt;29.9, "Overweight ", TRUE, "Obesity")</f>
        <v xml:space="preserve">Overweight </v>
      </c>
      <c r="D1710">
        <v>5.07</v>
      </c>
      <c r="E1710" t="str" cm="1">
        <f t="array" ref="E1710">_xlfn.IFS(medical_exam[[#This Row],[HBA1C]]&lt;5.7, "Normal", medical_exam[[#This Row],[HBA1C]]&lt;6.4, "Prediabetes ", TRUE, "Diabetes")</f>
        <v>Normal</v>
      </c>
      <c r="F1710" s="6" t="s">
        <v>2381</v>
      </c>
      <c r="G1710" t="s">
        <v>2379</v>
      </c>
      <c r="H1710" t="s">
        <v>2379</v>
      </c>
      <c r="I1710">
        <v>1</v>
      </c>
      <c r="J1710" t="s">
        <v>2379</v>
      </c>
    </row>
    <row r="1711" spans="1:10" x14ac:dyDescent="0.3">
      <c r="A1711" t="s">
        <v>660</v>
      </c>
      <c r="B1711">
        <v>27.6</v>
      </c>
      <c r="C1711" t="str" cm="1">
        <f t="array" ref="C1711">_xlfn.IFS(medical_exam[[#This Row],[BMI]]&lt;18.5, "Underweight ", medical_exam[[#This Row],[BMI]]&lt;24.9, "Normal Weight", medical_exam[[#This Row],[BMI]]&lt;29.9, "Overweight ", TRUE, "Obesity")</f>
        <v xml:space="preserve">Overweight </v>
      </c>
      <c r="D1711">
        <v>5.33</v>
      </c>
      <c r="E1711" t="str" cm="1">
        <f t="array" ref="E1711">_xlfn.IFS(medical_exam[[#This Row],[HBA1C]]&lt;5.7, "Normal", medical_exam[[#This Row],[HBA1C]]&lt;6.4, "Prediabetes ", TRUE, "Diabetes")</f>
        <v>Normal</v>
      </c>
      <c r="F1711" s="6" t="s">
        <v>2379</v>
      </c>
      <c r="G1711" t="s">
        <v>2379</v>
      </c>
      <c r="H1711" t="s">
        <v>2379</v>
      </c>
      <c r="I1711">
        <v>1</v>
      </c>
      <c r="J1711" t="s">
        <v>2379</v>
      </c>
    </row>
    <row r="1712" spans="1:10" x14ac:dyDescent="0.3">
      <c r="A1712" t="s">
        <v>659</v>
      </c>
      <c r="B1712">
        <v>33.82</v>
      </c>
      <c r="C1712" t="str" cm="1">
        <f t="array" ref="C1712">_xlfn.IFS(medical_exam[[#This Row],[BMI]]&lt;18.5, "Underweight ", medical_exam[[#This Row],[BMI]]&lt;24.9, "Normal Weight", medical_exam[[#This Row],[BMI]]&lt;29.9, "Overweight ", TRUE, "Obesity")</f>
        <v>Obesity</v>
      </c>
      <c r="D1712">
        <v>8.93</v>
      </c>
      <c r="E1712" t="str" cm="1">
        <f t="array" ref="E1712">_xlfn.IFS(medical_exam[[#This Row],[HBA1C]]&lt;5.7, "Normal", medical_exam[[#This Row],[HBA1C]]&lt;6.4, "Prediabetes ", TRUE, "Diabetes")</f>
        <v>Diabetes</v>
      </c>
      <c r="F1712" s="6" t="s">
        <v>2381</v>
      </c>
      <c r="G1712" t="s">
        <v>2379</v>
      </c>
      <c r="H1712" t="s">
        <v>2379</v>
      </c>
      <c r="I1712">
        <v>1</v>
      </c>
      <c r="J1712" t="s">
        <v>2379</v>
      </c>
    </row>
    <row r="1713" spans="1:10" x14ac:dyDescent="0.3">
      <c r="A1713" t="s">
        <v>658</v>
      </c>
      <c r="B1713">
        <v>32.9</v>
      </c>
      <c r="C1713" t="str" cm="1">
        <f t="array" ref="C1713">_xlfn.IFS(medical_exam[[#This Row],[BMI]]&lt;18.5, "Underweight ", medical_exam[[#This Row],[BMI]]&lt;24.9, "Normal Weight", medical_exam[[#This Row],[BMI]]&lt;29.9, "Overweight ", TRUE, "Obesity")</f>
        <v>Obesity</v>
      </c>
      <c r="D1713">
        <v>4.3499999999999996</v>
      </c>
      <c r="E1713" t="str" cm="1">
        <f t="array" ref="E1713">_xlfn.IFS(medical_exam[[#This Row],[HBA1C]]&lt;5.7, "Normal", medical_exam[[#This Row],[HBA1C]]&lt;6.4, "Prediabetes ", TRUE, "Diabetes")</f>
        <v>Normal</v>
      </c>
      <c r="F1713" s="6" t="s">
        <v>2379</v>
      </c>
      <c r="G1713" t="s">
        <v>2379</v>
      </c>
      <c r="H1713" t="s">
        <v>2379</v>
      </c>
      <c r="I1713">
        <v>0</v>
      </c>
      <c r="J1713" t="s">
        <v>2379</v>
      </c>
    </row>
    <row r="1714" spans="1:10" x14ac:dyDescent="0.3">
      <c r="A1714" t="s">
        <v>657</v>
      </c>
      <c r="B1714">
        <v>30.875</v>
      </c>
      <c r="C1714" t="str" cm="1">
        <f t="array" ref="C1714">_xlfn.IFS(medical_exam[[#This Row],[BMI]]&lt;18.5, "Underweight ", medical_exam[[#This Row],[BMI]]&lt;24.9, "Normal Weight", medical_exam[[#This Row],[BMI]]&lt;29.9, "Overweight ", TRUE, "Obesity")</f>
        <v>Obesity</v>
      </c>
      <c r="D1714">
        <v>9.5399999999999991</v>
      </c>
      <c r="E1714" t="str" cm="1">
        <f t="array" ref="E1714">_xlfn.IFS(medical_exam[[#This Row],[HBA1C]]&lt;5.7, "Normal", medical_exam[[#This Row],[HBA1C]]&lt;6.4, "Prediabetes ", TRUE, "Diabetes")</f>
        <v>Diabetes</v>
      </c>
      <c r="F1714" s="6" t="s">
        <v>2381</v>
      </c>
      <c r="G1714" t="s">
        <v>2379</v>
      </c>
      <c r="H1714" t="s">
        <v>2379</v>
      </c>
      <c r="I1714">
        <v>1</v>
      </c>
      <c r="J1714" t="s">
        <v>2379</v>
      </c>
    </row>
    <row r="1715" spans="1:10" x14ac:dyDescent="0.3">
      <c r="A1715" t="s">
        <v>656</v>
      </c>
      <c r="B1715">
        <v>32.64</v>
      </c>
      <c r="C1715" t="str" cm="1">
        <f t="array" ref="C1715">_xlfn.IFS(medical_exam[[#This Row],[BMI]]&lt;18.5, "Underweight ", medical_exam[[#This Row],[BMI]]&lt;24.9, "Normal Weight", medical_exam[[#This Row],[BMI]]&lt;29.9, "Overweight ", TRUE, "Obesity")</f>
        <v>Obesity</v>
      </c>
      <c r="D1715">
        <v>5.91</v>
      </c>
      <c r="E1715" t="str" cm="1">
        <f t="array" ref="E1715">_xlfn.IFS(medical_exam[[#This Row],[HBA1C]]&lt;5.7, "Normal", medical_exam[[#This Row],[HBA1C]]&lt;6.4, "Prediabetes ", TRUE, "Diabetes")</f>
        <v xml:space="preserve">Prediabetes </v>
      </c>
      <c r="F1715" s="6" t="s">
        <v>2379</v>
      </c>
      <c r="G1715" t="s">
        <v>2379</v>
      </c>
      <c r="H1715" t="s">
        <v>2379</v>
      </c>
      <c r="I1715">
        <v>0</v>
      </c>
      <c r="J1715" t="s">
        <v>2379</v>
      </c>
    </row>
    <row r="1716" spans="1:10" x14ac:dyDescent="0.3">
      <c r="A1716" t="s">
        <v>655</v>
      </c>
      <c r="B1716">
        <v>22.135000000000002</v>
      </c>
      <c r="C1716" t="str" cm="1">
        <f t="array" ref="C1716">_xlfn.IFS(medical_exam[[#This Row],[BMI]]&lt;18.5, "Underweight ", medical_exam[[#This Row],[BMI]]&lt;24.9, "Normal Weight", medical_exam[[#This Row],[BMI]]&lt;29.9, "Overweight ", TRUE, "Obesity")</f>
        <v>Normal Weight</v>
      </c>
      <c r="D1716">
        <v>5.0999999999999996</v>
      </c>
      <c r="E1716" t="str" cm="1">
        <f t="array" ref="E1716">_xlfn.IFS(medical_exam[[#This Row],[HBA1C]]&lt;5.7, "Normal", medical_exam[[#This Row],[HBA1C]]&lt;6.4, "Prediabetes ", TRUE, "Diabetes")</f>
        <v>Normal</v>
      </c>
      <c r="F1716" s="6" t="s">
        <v>2379</v>
      </c>
      <c r="G1716" t="s">
        <v>2379</v>
      </c>
      <c r="H1716" t="s">
        <v>2379</v>
      </c>
      <c r="I1716">
        <v>0</v>
      </c>
      <c r="J1716" t="s">
        <v>2379</v>
      </c>
    </row>
    <row r="1717" spans="1:10" x14ac:dyDescent="0.3">
      <c r="A1717" t="s">
        <v>654</v>
      </c>
      <c r="B1717">
        <v>16.53</v>
      </c>
      <c r="C1717" t="str" cm="1">
        <f t="array" ref="C1717">_xlfn.IFS(medical_exam[[#This Row],[BMI]]&lt;18.5, "Underweight ", medical_exam[[#This Row],[BMI]]&lt;24.9, "Normal Weight", medical_exam[[#This Row],[BMI]]&lt;29.9, "Overweight ", TRUE, "Obesity")</f>
        <v xml:space="preserve">Underweight </v>
      </c>
      <c r="D1717">
        <v>5.08</v>
      </c>
      <c r="E1717" t="str" cm="1">
        <f t="array" ref="E1717">_xlfn.IFS(medical_exam[[#This Row],[HBA1C]]&lt;5.7, "Normal", medical_exam[[#This Row],[HBA1C]]&lt;6.4, "Prediabetes ", TRUE, "Diabetes")</f>
        <v>Normal</v>
      </c>
      <c r="F1717" s="6" t="s">
        <v>2379</v>
      </c>
      <c r="G1717" t="s">
        <v>2379</v>
      </c>
      <c r="H1717" t="s">
        <v>2379</v>
      </c>
      <c r="I1717">
        <v>2</v>
      </c>
      <c r="J1717" t="s">
        <v>2379</v>
      </c>
    </row>
    <row r="1718" spans="1:10" x14ac:dyDescent="0.3">
      <c r="A1718" t="s">
        <v>653</v>
      </c>
      <c r="B1718">
        <v>32.774999999999999</v>
      </c>
      <c r="C1718" t="str" cm="1">
        <f t="array" ref="C1718">_xlfn.IFS(medical_exam[[#This Row],[BMI]]&lt;18.5, "Underweight ", medical_exam[[#This Row],[BMI]]&lt;24.9, "Normal Weight", medical_exam[[#This Row],[BMI]]&lt;29.9, "Overweight ", TRUE, "Obesity")</f>
        <v>Obesity</v>
      </c>
      <c r="D1718">
        <v>4.75</v>
      </c>
      <c r="E1718" t="str" cm="1">
        <f t="array" ref="E1718">_xlfn.IFS(medical_exam[[#This Row],[HBA1C]]&lt;5.7, "Normal", medical_exam[[#This Row],[HBA1C]]&lt;6.4, "Prediabetes ", TRUE, "Diabetes")</f>
        <v>Normal</v>
      </c>
      <c r="F1718" s="6" t="s">
        <v>2379</v>
      </c>
      <c r="G1718" t="s">
        <v>2379</v>
      </c>
      <c r="H1718" t="s">
        <v>2379</v>
      </c>
      <c r="I1718">
        <v>0</v>
      </c>
      <c r="J1718" t="s">
        <v>2379</v>
      </c>
    </row>
    <row r="1719" spans="1:10" x14ac:dyDescent="0.3">
      <c r="A1719" t="s">
        <v>652</v>
      </c>
      <c r="B1719">
        <v>30.9</v>
      </c>
      <c r="C1719" t="str" cm="1">
        <f t="array" ref="C1719">_xlfn.IFS(medical_exam[[#This Row],[BMI]]&lt;18.5, "Underweight ", medical_exam[[#This Row],[BMI]]&lt;24.9, "Normal Weight", medical_exam[[#This Row],[BMI]]&lt;29.9, "Overweight ", TRUE, "Obesity")</f>
        <v>Obesity</v>
      </c>
      <c r="D1719">
        <v>6.05</v>
      </c>
      <c r="E1719" t="str" cm="1">
        <f t="array" ref="E1719">_xlfn.IFS(medical_exam[[#This Row],[HBA1C]]&lt;5.7, "Normal", medical_exam[[#This Row],[HBA1C]]&lt;6.4, "Prediabetes ", TRUE, "Diabetes")</f>
        <v xml:space="preserve">Prediabetes </v>
      </c>
      <c r="F1719" s="6" t="s">
        <v>2379</v>
      </c>
      <c r="G1719" t="s">
        <v>2379</v>
      </c>
      <c r="H1719" t="s">
        <v>2379</v>
      </c>
      <c r="I1719">
        <v>1</v>
      </c>
      <c r="J1719" t="s">
        <v>2379</v>
      </c>
    </row>
    <row r="1720" spans="1:10" x14ac:dyDescent="0.3">
      <c r="A1720" t="s">
        <v>651</v>
      </c>
      <c r="B1720">
        <v>15.58</v>
      </c>
      <c r="C1720" t="str" cm="1">
        <f t="array" ref="C1720">_xlfn.IFS(medical_exam[[#This Row],[BMI]]&lt;18.5, "Underweight ", medical_exam[[#This Row],[BMI]]&lt;24.9, "Normal Weight", medical_exam[[#This Row],[BMI]]&lt;29.9, "Overweight ", TRUE, "Obesity")</f>
        <v xml:space="preserve">Underweight </v>
      </c>
      <c r="D1720">
        <v>11.56</v>
      </c>
      <c r="E1720" t="str" cm="1">
        <f t="array" ref="E1720">_xlfn.IFS(medical_exam[[#This Row],[HBA1C]]&lt;5.7, "Normal", medical_exam[[#This Row],[HBA1C]]&lt;6.4, "Prediabetes ", TRUE, "Diabetes")</f>
        <v>Diabetes</v>
      </c>
      <c r="F1720" s="6" t="s">
        <v>2379</v>
      </c>
      <c r="G1720" t="s">
        <v>2379</v>
      </c>
      <c r="H1720" t="s">
        <v>2379</v>
      </c>
      <c r="I1720">
        <v>0</v>
      </c>
      <c r="J1720" t="s">
        <v>2379</v>
      </c>
    </row>
    <row r="1721" spans="1:10" x14ac:dyDescent="0.3">
      <c r="A1721" t="s">
        <v>650</v>
      </c>
      <c r="B1721">
        <v>26.315000000000001</v>
      </c>
      <c r="C1721" t="str" cm="1">
        <f t="array" ref="C1721">_xlfn.IFS(medical_exam[[#This Row],[BMI]]&lt;18.5, "Underweight ", medical_exam[[#This Row],[BMI]]&lt;24.9, "Normal Weight", medical_exam[[#This Row],[BMI]]&lt;29.9, "Overweight ", TRUE, "Obesity")</f>
        <v xml:space="preserve">Overweight </v>
      </c>
      <c r="D1721">
        <v>5.76</v>
      </c>
      <c r="E1721" t="str" cm="1">
        <f t="array" ref="E1721">_xlfn.IFS(medical_exam[[#This Row],[HBA1C]]&lt;5.7, "Normal", medical_exam[[#This Row],[HBA1C]]&lt;6.4, "Prediabetes ", TRUE, "Diabetes")</f>
        <v xml:space="preserve">Prediabetes </v>
      </c>
      <c r="F1721" s="6" t="s">
        <v>2379</v>
      </c>
      <c r="G1721" t="s">
        <v>2379</v>
      </c>
      <c r="H1721" t="s">
        <v>2379</v>
      </c>
      <c r="I1721">
        <v>0</v>
      </c>
      <c r="J1721" t="s">
        <v>2379</v>
      </c>
    </row>
    <row r="1722" spans="1:10" x14ac:dyDescent="0.3">
      <c r="A1722" t="s">
        <v>649</v>
      </c>
      <c r="B1722">
        <v>35.61</v>
      </c>
      <c r="C1722" t="str" cm="1">
        <f t="array" ref="C1722">_xlfn.IFS(medical_exam[[#This Row],[BMI]]&lt;18.5, "Underweight ", medical_exam[[#This Row],[BMI]]&lt;24.9, "Normal Weight", medical_exam[[#This Row],[BMI]]&lt;29.9, "Overweight ", TRUE, "Obesity")</f>
        <v>Obesity</v>
      </c>
      <c r="D1722">
        <v>5.65</v>
      </c>
      <c r="E1722" t="str" cm="1">
        <f t="array" ref="E1722">_xlfn.IFS(medical_exam[[#This Row],[HBA1C]]&lt;5.7, "Normal", medical_exam[[#This Row],[HBA1C]]&lt;6.4, "Prediabetes ", TRUE, "Diabetes")</f>
        <v>Normal</v>
      </c>
      <c r="F1722" s="6" t="s">
        <v>2379</v>
      </c>
      <c r="G1722" t="s">
        <v>2380</v>
      </c>
      <c r="H1722" t="s">
        <v>2379</v>
      </c>
      <c r="I1722">
        <v>1</v>
      </c>
      <c r="J1722" t="s">
        <v>2379</v>
      </c>
    </row>
    <row r="1723" spans="1:10" x14ac:dyDescent="0.3">
      <c r="A1723" t="s">
        <v>648</v>
      </c>
      <c r="B1723">
        <v>37.56</v>
      </c>
      <c r="C1723" t="str" cm="1">
        <f t="array" ref="C1723">_xlfn.IFS(medical_exam[[#This Row],[BMI]]&lt;18.5, "Underweight ", medical_exam[[#This Row],[BMI]]&lt;24.9, "Normal Weight", medical_exam[[#This Row],[BMI]]&lt;29.9, "Overweight ", TRUE, "Obesity")</f>
        <v>Obesity</v>
      </c>
      <c r="D1723">
        <v>5.88</v>
      </c>
      <c r="E1723" t="str" cm="1">
        <f t="array" ref="E1723">_xlfn.IFS(medical_exam[[#This Row],[HBA1C]]&lt;5.7, "Normal", medical_exam[[#This Row],[HBA1C]]&lt;6.4, "Prediabetes ", TRUE, "Diabetes")</f>
        <v xml:space="preserve">Prediabetes </v>
      </c>
      <c r="F1723" s="6" t="s">
        <v>2379</v>
      </c>
      <c r="G1723" t="s">
        <v>2380</v>
      </c>
      <c r="H1723" t="s">
        <v>2379</v>
      </c>
      <c r="I1723">
        <v>1</v>
      </c>
      <c r="J1723" t="s">
        <v>2379</v>
      </c>
    </row>
    <row r="1724" spans="1:10" x14ac:dyDescent="0.3">
      <c r="A1724" t="s">
        <v>647</v>
      </c>
      <c r="B1724">
        <v>15.49</v>
      </c>
      <c r="C1724" t="str" cm="1">
        <f t="array" ref="C1724">_xlfn.IFS(medical_exam[[#This Row],[BMI]]&lt;18.5, "Underweight ", medical_exam[[#This Row],[BMI]]&lt;24.9, "Normal Weight", medical_exam[[#This Row],[BMI]]&lt;29.9, "Overweight ", TRUE, "Obesity")</f>
        <v xml:space="preserve">Underweight </v>
      </c>
      <c r="D1724">
        <v>9.6</v>
      </c>
      <c r="E1724" t="str" cm="1">
        <f t="array" ref="E1724">_xlfn.IFS(medical_exam[[#This Row],[HBA1C]]&lt;5.7, "Normal", medical_exam[[#This Row],[HBA1C]]&lt;6.4, "Prediabetes ", TRUE, "Diabetes")</f>
        <v>Diabetes</v>
      </c>
      <c r="F1724" s="6" t="s">
        <v>2379</v>
      </c>
      <c r="G1724" t="s">
        <v>2379</v>
      </c>
      <c r="H1724" t="s">
        <v>2379</v>
      </c>
      <c r="I1724">
        <v>0</v>
      </c>
      <c r="J1724" t="s">
        <v>2379</v>
      </c>
    </row>
    <row r="1725" spans="1:10" x14ac:dyDescent="0.3">
      <c r="A1725" t="s">
        <v>646</v>
      </c>
      <c r="B1725">
        <v>23.48</v>
      </c>
      <c r="C1725" t="str" cm="1">
        <f t="array" ref="C1725">_xlfn.IFS(medical_exam[[#This Row],[BMI]]&lt;18.5, "Underweight ", medical_exam[[#This Row],[BMI]]&lt;24.9, "Normal Weight", medical_exam[[#This Row],[BMI]]&lt;29.9, "Overweight ", TRUE, "Obesity")</f>
        <v>Normal Weight</v>
      </c>
      <c r="D1725">
        <v>6.24</v>
      </c>
      <c r="E1725" t="str" cm="1">
        <f t="array" ref="E1725">_xlfn.IFS(medical_exam[[#This Row],[HBA1C]]&lt;5.7, "Normal", medical_exam[[#This Row],[HBA1C]]&lt;6.4, "Prediabetes ", TRUE, "Diabetes")</f>
        <v xml:space="preserve">Prediabetes </v>
      </c>
      <c r="F1725" s="6" t="s">
        <v>2379</v>
      </c>
      <c r="G1725" t="s">
        <v>2379</v>
      </c>
      <c r="H1725" t="s">
        <v>2379</v>
      </c>
      <c r="I1725">
        <v>1</v>
      </c>
      <c r="J1725" t="s">
        <v>2379</v>
      </c>
    </row>
    <row r="1726" spans="1:10" x14ac:dyDescent="0.3">
      <c r="A1726" t="s">
        <v>645</v>
      </c>
      <c r="B1726">
        <v>30.02</v>
      </c>
      <c r="C1726" t="str" cm="1">
        <f t="array" ref="C1726">_xlfn.IFS(medical_exam[[#This Row],[BMI]]&lt;18.5, "Underweight ", medical_exam[[#This Row],[BMI]]&lt;24.9, "Normal Weight", medical_exam[[#This Row],[BMI]]&lt;29.9, "Overweight ", TRUE, "Obesity")</f>
        <v>Obesity</v>
      </c>
      <c r="D1726">
        <v>7.63</v>
      </c>
      <c r="E1726" t="str" cm="1">
        <f t="array" ref="E1726">_xlfn.IFS(medical_exam[[#This Row],[HBA1C]]&lt;5.7, "Normal", medical_exam[[#This Row],[HBA1C]]&lt;6.4, "Prediabetes ", TRUE, "Diabetes")</f>
        <v>Diabetes</v>
      </c>
      <c r="F1726" s="6" t="s">
        <v>2381</v>
      </c>
      <c r="G1726" t="s">
        <v>2379</v>
      </c>
      <c r="H1726" t="s">
        <v>2379</v>
      </c>
      <c r="I1726">
        <v>1</v>
      </c>
      <c r="J1726" t="s">
        <v>2379</v>
      </c>
    </row>
    <row r="1727" spans="1:10" x14ac:dyDescent="0.3">
      <c r="A1727" t="s">
        <v>644</v>
      </c>
      <c r="B1727">
        <v>26.885000000000002</v>
      </c>
      <c r="C1727" t="str" cm="1">
        <f t="array" ref="C1727">_xlfn.IFS(medical_exam[[#This Row],[BMI]]&lt;18.5, "Underweight ", medical_exam[[#This Row],[BMI]]&lt;24.9, "Normal Weight", medical_exam[[#This Row],[BMI]]&lt;29.9, "Overweight ", TRUE, "Obesity")</f>
        <v xml:space="preserve">Overweight </v>
      </c>
      <c r="D1727">
        <v>8.66</v>
      </c>
      <c r="E1727" t="str" cm="1">
        <f t="array" ref="E1727">_xlfn.IFS(medical_exam[[#This Row],[HBA1C]]&lt;5.7, "Normal", medical_exam[[#This Row],[HBA1C]]&lt;6.4, "Prediabetes ", TRUE, "Diabetes")</f>
        <v>Diabetes</v>
      </c>
      <c r="F1727" s="6" t="s">
        <v>2381</v>
      </c>
      <c r="G1727" t="s">
        <v>2379</v>
      </c>
      <c r="H1727" t="s">
        <v>2379</v>
      </c>
      <c r="I1727">
        <v>1</v>
      </c>
      <c r="J1727" t="s">
        <v>2379</v>
      </c>
    </row>
    <row r="1728" spans="1:10" x14ac:dyDescent="0.3">
      <c r="A1728" t="s">
        <v>643</v>
      </c>
      <c r="B1728">
        <v>25.84</v>
      </c>
      <c r="C1728" t="str" cm="1">
        <f t="array" ref="C1728">_xlfn.IFS(medical_exam[[#This Row],[BMI]]&lt;18.5, "Underweight ", medical_exam[[#This Row],[BMI]]&lt;24.9, "Normal Weight", medical_exam[[#This Row],[BMI]]&lt;29.9, "Overweight ", TRUE, "Obesity")</f>
        <v xml:space="preserve">Overweight </v>
      </c>
      <c r="D1728">
        <v>8.5500000000000007</v>
      </c>
      <c r="E1728" t="str" cm="1">
        <f t="array" ref="E1728">_xlfn.IFS(medical_exam[[#This Row],[HBA1C]]&lt;5.7, "Normal", medical_exam[[#This Row],[HBA1C]]&lt;6.4, "Prediabetes ", TRUE, "Diabetes")</f>
        <v>Diabetes</v>
      </c>
      <c r="F1728" s="6" t="s">
        <v>2381</v>
      </c>
      <c r="G1728" t="s">
        <v>2379</v>
      </c>
      <c r="H1728" t="s">
        <v>2379</v>
      </c>
      <c r="I1728">
        <v>1</v>
      </c>
      <c r="J1728" t="s">
        <v>2379</v>
      </c>
    </row>
    <row r="1729" spans="1:10" x14ac:dyDescent="0.3">
      <c r="A1729" t="s">
        <v>642</v>
      </c>
      <c r="B1729">
        <v>27.454999999999998</v>
      </c>
      <c r="C1729" t="str" cm="1">
        <f t="array" ref="C1729">_xlfn.IFS(medical_exam[[#This Row],[BMI]]&lt;18.5, "Underweight ", medical_exam[[#This Row],[BMI]]&lt;24.9, "Normal Weight", medical_exam[[#This Row],[BMI]]&lt;29.9, "Overweight ", TRUE, "Obesity")</f>
        <v xml:space="preserve">Overweight </v>
      </c>
      <c r="D1729">
        <v>4.54</v>
      </c>
      <c r="E1729" t="str" cm="1">
        <f t="array" ref="E1729">_xlfn.IFS(medical_exam[[#This Row],[HBA1C]]&lt;5.7, "Normal", medical_exam[[#This Row],[HBA1C]]&lt;6.4, "Prediabetes ", TRUE, "Diabetes")</f>
        <v>Normal</v>
      </c>
      <c r="F1729" s="6" t="s">
        <v>2379</v>
      </c>
      <c r="G1729" t="s">
        <v>2379</v>
      </c>
      <c r="H1729" t="s">
        <v>2379</v>
      </c>
      <c r="I1729">
        <v>0</v>
      </c>
      <c r="J1729" t="s">
        <v>2379</v>
      </c>
    </row>
    <row r="1730" spans="1:10" x14ac:dyDescent="0.3">
      <c r="A1730" t="s">
        <v>641</v>
      </c>
      <c r="B1730">
        <v>24.605</v>
      </c>
      <c r="C1730" t="str" cm="1">
        <f t="array" ref="C1730">_xlfn.IFS(medical_exam[[#This Row],[BMI]]&lt;18.5, "Underweight ", medical_exam[[#This Row],[BMI]]&lt;24.9, "Normal Weight", medical_exam[[#This Row],[BMI]]&lt;29.9, "Overweight ", TRUE, "Obesity")</f>
        <v>Normal Weight</v>
      </c>
      <c r="D1730">
        <v>5.7</v>
      </c>
      <c r="E1730" t="str" cm="1">
        <f t="array" ref="E1730">_xlfn.IFS(medical_exam[[#This Row],[HBA1C]]&lt;5.7, "Normal", medical_exam[[#This Row],[HBA1C]]&lt;6.4, "Prediabetes ", TRUE, "Diabetes")</f>
        <v xml:space="preserve">Prediabetes </v>
      </c>
      <c r="F1730" s="6" t="s">
        <v>2379</v>
      </c>
      <c r="G1730" t="s">
        <v>2379</v>
      </c>
      <c r="H1730" t="s">
        <v>2379</v>
      </c>
      <c r="I1730">
        <v>0</v>
      </c>
      <c r="J1730" t="s">
        <v>2379</v>
      </c>
    </row>
    <row r="1731" spans="1:10" x14ac:dyDescent="0.3">
      <c r="A1731" t="s">
        <v>640</v>
      </c>
      <c r="B1731">
        <v>30.8</v>
      </c>
      <c r="C1731" t="str" cm="1">
        <f t="array" ref="C1731">_xlfn.IFS(medical_exam[[#This Row],[BMI]]&lt;18.5, "Underweight ", medical_exam[[#This Row],[BMI]]&lt;24.9, "Normal Weight", medical_exam[[#This Row],[BMI]]&lt;29.9, "Overweight ", TRUE, "Obesity")</f>
        <v>Obesity</v>
      </c>
      <c r="D1731">
        <v>5.07</v>
      </c>
      <c r="E1731" t="str" cm="1">
        <f t="array" ref="E1731">_xlfn.IFS(medical_exam[[#This Row],[HBA1C]]&lt;5.7, "Normal", medical_exam[[#This Row],[HBA1C]]&lt;6.4, "Prediabetes ", TRUE, "Diabetes")</f>
        <v>Normal</v>
      </c>
      <c r="F1731" s="6" t="s">
        <v>2379</v>
      </c>
      <c r="G1731" t="s">
        <v>2379</v>
      </c>
      <c r="H1731" t="s">
        <v>2379</v>
      </c>
      <c r="I1731">
        <v>0</v>
      </c>
      <c r="J1731" t="s">
        <v>2379</v>
      </c>
    </row>
    <row r="1732" spans="1:10" x14ac:dyDescent="0.3">
      <c r="A1732" t="s">
        <v>639</v>
      </c>
      <c r="B1732">
        <v>34.799999999999997</v>
      </c>
      <c r="C1732" t="str" cm="1">
        <f t="array" ref="C1732">_xlfn.IFS(medical_exam[[#This Row],[BMI]]&lt;18.5, "Underweight ", medical_exam[[#This Row],[BMI]]&lt;24.9, "Normal Weight", medical_exam[[#This Row],[BMI]]&lt;29.9, "Overweight ", TRUE, "Obesity")</f>
        <v>Obesity</v>
      </c>
      <c r="D1732">
        <v>4.38</v>
      </c>
      <c r="E1732" t="str" cm="1">
        <f t="array" ref="E1732">_xlfn.IFS(medical_exam[[#This Row],[HBA1C]]&lt;5.7, "Normal", medical_exam[[#This Row],[HBA1C]]&lt;6.4, "Prediabetes ", TRUE, "Diabetes")</f>
        <v>Normal</v>
      </c>
      <c r="F1732" s="6" t="s">
        <v>2379</v>
      </c>
      <c r="G1732" t="s">
        <v>2379</v>
      </c>
      <c r="H1732" t="s">
        <v>2379</v>
      </c>
      <c r="I1732">
        <v>1</v>
      </c>
      <c r="J1732" t="s">
        <v>2379</v>
      </c>
    </row>
    <row r="1733" spans="1:10" x14ac:dyDescent="0.3">
      <c r="A1733" t="s">
        <v>638</v>
      </c>
      <c r="B1733">
        <v>34.21</v>
      </c>
      <c r="C1733" t="str" cm="1">
        <f t="array" ref="C1733">_xlfn.IFS(medical_exam[[#This Row],[BMI]]&lt;18.5, "Underweight ", medical_exam[[#This Row],[BMI]]&lt;24.9, "Normal Weight", medical_exam[[#This Row],[BMI]]&lt;29.9, "Overweight ", TRUE, "Obesity")</f>
        <v>Obesity</v>
      </c>
      <c r="D1733">
        <v>4.54</v>
      </c>
      <c r="E1733" t="str" cm="1">
        <f t="array" ref="E1733">_xlfn.IFS(medical_exam[[#This Row],[HBA1C]]&lt;5.7, "Normal", medical_exam[[#This Row],[HBA1C]]&lt;6.4, "Prediabetes ", TRUE, "Diabetes")</f>
        <v>Normal</v>
      </c>
      <c r="F1733" s="6" t="s">
        <v>2379</v>
      </c>
      <c r="G1733" t="s">
        <v>2379</v>
      </c>
      <c r="H1733" t="s">
        <v>2379</v>
      </c>
      <c r="I1733">
        <v>1</v>
      </c>
      <c r="J1733" t="s">
        <v>2379</v>
      </c>
    </row>
    <row r="1734" spans="1:10" x14ac:dyDescent="0.3">
      <c r="A1734" t="s">
        <v>637</v>
      </c>
      <c r="B1734">
        <v>31</v>
      </c>
      <c r="C1734" t="str" cm="1">
        <f t="array" ref="C1734">_xlfn.IFS(medical_exam[[#This Row],[BMI]]&lt;18.5, "Underweight ", medical_exam[[#This Row],[BMI]]&lt;24.9, "Normal Weight", medical_exam[[#This Row],[BMI]]&lt;29.9, "Overweight ", TRUE, "Obesity")</f>
        <v>Obesity</v>
      </c>
      <c r="D1734">
        <v>5.38</v>
      </c>
      <c r="E1734" t="str" cm="1">
        <f t="array" ref="E1734">_xlfn.IFS(medical_exam[[#This Row],[HBA1C]]&lt;5.7, "Normal", medical_exam[[#This Row],[HBA1C]]&lt;6.4, "Prediabetes ", TRUE, "Diabetes")</f>
        <v>Normal</v>
      </c>
      <c r="F1734" s="6" t="s">
        <v>2379</v>
      </c>
      <c r="G1734" t="s">
        <v>2379</v>
      </c>
      <c r="H1734" t="s">
        <v>2379</v>
      </c>
      <c r="I1734">
        <v>1</v>
      </c>
      <c r="J1734" t="s">
        <v>2379</v>
      </c>
    </row>
    <row r="1735" spans="1:10" x14ac:dyDescent="0.3">
      <c r="A1735" t="s">
        <v>636</v>
      </c>
      <c r="B1735">
        <v>26.125</v>
      </c>
      <c r="C1735" t="str" cm="1">
        <f t="array" ref="C1735">_xlfn.IFS(medical_exam[[#This Row],[BMI]]&lt;18.5, "Underweight ", medical_exam[[#This Row],[BMI]]&lt;24.9, "Normal Weight", medical_exam[[#This Row],[BMI]]&lt;29.9, "Overweight ", TRUE, "Obesity")</f>
        <v xml:space="preserve">Overweight </v>
      </c>
      <c r="D1735">
        <v>5.55</v>
      </c>
      <c r="E1735" t="str" cm="1">
        <f t="array" ref="E1735">_xlfn.IFS(medical_exam[[#This Row],[HBA1C]]&lt;5.7, "Normal", medical_exam[[#This Row],[HBA1C]]&lt;6.4, "Prediabetes ", TRUE, "Diabetes")</f>
        <v>Normal</v>
      </c>
      <c r="F1735" s="6" t="s">
        <v>2379</v>
      </c>
      <c r="G1735" t="s">
        <v>2379</v>
      </c>
      <c r="H1735" t="s">
        <v>2379</v>
      </c>
      <c r="I1735">
        <v>1</v>
      </c>
      <c r="J1735" t="s">
        <v>2379</v>
      </c>
    </row>
    <row r="1736" spans="1:10" x14ac:dyDescent="0.3">
      <c r="A1736" t="s">
        <v>635</v>
      </c>
      <c r="B1736">
        <v>30.13</v>
      </c>
      <c r="C1736" t="str" cm="1">
        <f t="array" ref="C1736">_xlfn.IFS(medical_exam[[#This Row],[BMI]]&lt;18.5, "Underweight ", medical_exam[[#This Row],[BMI]]&lt;24.9, "Normal Weight", medical_exam[[#This Row],[BMI]]&lt;29.9, "Overweight ", TRUE, "Obesity")</f>
        <v>Obesity</v>
      </c>
      <c r="D1736">
        <v>4.03</v>
      </c>
      <c r="E1736" t="str" cm="1">
        <f t="array" ref="E1736">_xlfn.IFS(medical_exam[[#This Row],[HBA1C]]&lt;5.7, "Normal", medical_exam[[#This Row],[HBA1C]]&lt;6.4, "Prediabetes ", TRUE, "Diabetes")</f>
        <v>Normal</v>
      </c>
      <c r="F1736" s="6" t="s">
        <v>2381</v>
      </c>
      <c r="G1736" t="s">
        <v>2379</v>
      </c>
      <c r="H1736" t="s">
        <v>2379</v>
      </c>
      <c r="I1736">
        <v>1</v>
      </c>
      <c r="J1736" t="s">
        <v>2379</v>
      </c>
    </row>
    <row r="1737" spans="1:10" x14ac:dyDescent="0.3">
      <c r="A1737" t="s">
        <v>634</v>
      </c>
      <c r="B1737">
        <v>34.19</v>
      </c>
      <c r="C1737" t="str" cm="1">
        <f t="array" ref="C1737">_xlfn.IFS(medical_exam[[#This Row],[BMI]]&lt;18.5, "Underweight ", medical_exam[[#This Row],[BMI]]&lt;24.9, "Normal Weight", medical_exam[[#This Row],[BMI]]&lt;29.9, "Overweight ", TRUE, "Obesity")</f>
        <v>Obesity</v>
      </c>
      <c r="D1737">
        <v>4.1900000000000004</v>
      </c>
      <c r="E1737" t="str" cm="1">
        <f t="array" ref="E1737">_xlfn.IFS(medical_exam[[#This Row],[HBA1C]]&lt;5.7, "Normal", medical_exam[[#This Row],[HBA1C]]&lt;6.4, "Prediabetes ", TRUE, "Diabetes")</f>
        <v>Normal</v>
      </c>
      <c r="F1737" s="6" t="s">
        <v>2379</v>
      </c>
      <c r="G1737" t="s">
        <v>2379</v>
      </c>
      <c r="H1737" t="s">
        <v>2379</v>
      </c>
      <c r="I1737">
        <v>0</v>
      </c>
      <c r="J1737" t="s">
        <v>2379</v>
      </c>
    </row>
    <row r="1738" spans="1:10" x14ac:dyDescent="0.3">
      <c r="A1738" t="s">
        <v>633</v>
      </c>
      <c r="B1738">
        <v>22.515000000000001</v>
      </c>
      <c r="C1738" t="str" cm="1">
        <f t="array" ref="C1738">_xlfn.IFS(medical_exam[[#This Row],[BMI]]&lt;18.5, "Underweight ", medical_exam[[#This Row],[BMI]]&lt;24.9, "Normal Weight", medical_exam[[#This Row],[BMI]]&lt;29.9, "Overweight ", TRUE, "Obesity")</f>
        <v>Normal Weight</v>
      </c>
      <c r="D1738">
        <v>4.37</v>
      </c>
      <c r="E1738" t="str" cm="1">
        <f t="array" ref="E1738">_xlfn.IFS(medical_exam[[#This Row],[HBA1C]]&lt;5.7, "Normal", medical_exam[[#This Row],[HBA1C]]&lt;6.4, "Prediabetes ", TRUE, "Diabetes")</f>
        <v>Normal</v>
      </c>
      <c r="F1738" s="6" t="s">
        <v>2379</v>
      </c>
      <c r="G1738" t="s">
        <v>2379</v>
      </c>
      <c r="H1738" t="s">
        <v>2381</v>
      </c>
      <c r="I1738">
        <v>1</v>
      </c>
      <c r="J1738" t="s">
        <v>2379</v>
      </c>
    </row>
    <row r="1739" spans="1:10" x14ac:dyDescent="0.3">
      <c r="A1739" t="s">
        <v>632</v>
      </c>
      <c r="B1739">
        <v>18.239999999999998</v>
      </c>
      <c r="C1739" t="str" cm="1">
        <f t="array" ref="C1739">_xlfn.IFS(medical_exam[[#This Row],[BMI]]&lt;18.5, "Underweight ", medical_exam[[#This Row],[BMI]]&lt;24.9, "Normal Weight", medical_exam[[#This Row],[BMI]]&lt;29.9, "Overweight ", TRUE, "Obesity")</f>
        <v xml:space="preserve">Underweight </v>
      </c>
      <c r="D1739">
        <v>5.31</v>
      </c>
      <c r="E1739" t="str" cm="1">
        <f t="array" ref="E1739">_xlfn.IFS(medical_exam[[#This Row],[HBA1C]]&lt;5.7, "Normal", medical_exam[[#This Row],[HBA1C]]&lt;6.4, "Prediabetes ", TRUE, "Diabetes")</f>
        <v>Normal</v>
      </c>
      <c r="F1739" s="6" t="s">
        <v>2381</v>
      </c>
      <c r="G1739" t="s">
        <v>2379</v>
      </c>
      <c r="H1739" t="s">
        <v>2381</v>
      </c>
      <c r="I1739">
        <v>1</v>
      </c>
      <c r="J1739" t="s">
        <v>2379</v>
      </c>
    </row>
    <row r="1740" spans="1:10" x14ac:dyDescent="0.3">
      <c r="A1740" t="s">
        <v>630</v>
      </c>
      <c r="B1740">
        <v>37.28</v>
      </c>
      <c r="C1740" t="str" cm="1">
        <f t="array" ref="C1740">_xlfn.IFS(medical_exam[[#This Row],[BMI]]&lt;18.5, "Underweight ", medical_exam[[#This Row],[BMI]]&lt;24.9, "Normal Weight", medical_exam[[#This Row],[BMI]]&lt;29.9, "Overweight ", TRUE, "Obesity")</f>
        <v>Obesity</v>
      </c>
      <c r="D1740">
        <v>4.66</v>
      </c>
      <c r="E1740" t="str" cm="1">
        <f t="array" ref="E1740">_xlfn.IFS(medical_exam[[#This Row],[HBA1C]]&lt;5.7, "Normal", medical_exam[[#This Row],[HBA1C]]&lt;6.4, "Prediabetes ", TRUE, "Diabetes")</f>
        <v>Normal</v>
      </c>
      <c r="F1740" s="6" t="s">
        <v>2379</v>
      </c>
      <c r="G1740" t="s">
        <v>2380</v>
      </c>
      <c r="H1740" t="s">
        <v>2379</v>
      </c>
      <c r="I1740">
        <v>1</v>
      </c>
      <c r="J1740" t="s">
        <v>2379</v>
      </c>
    </row>
    <row r="1741" spans="1:10" x14ac:dyDescent="0.3">
      <c r="A1741" t="s">
        <v>629</v>
      </c>
      <c r="B1741">
        <v>18.2</v>
      </c>
      <c r="C1741" t="str" cm="1">
        <f t="array" ref="C1741">_xlfn.IFS(medical_exam[[#This Row],[BMI]]&lt;18.5, "Underweight ", medical_exam[[#This Row],[BMI]]&lt;24.9, "Normal Weight", medical_exam[[#This Row],[BMI]]&lt;29.9, "Overweight ", TRUE, "Obesity")</f>
        <v xml:space="preserve">Underweight </v>
      </c>
      <c r="D1741">
        <v>6.19</v>
      </c>
      <c r="E1741" t="str" cm="1">
        <f t="array" ref="E1741">_xlfn.IFS(medical_exam[[#This Row],[HBA1C]]&lt;5.7, "Normal", medical_exam[[#This Row],[HBA1C]]&lt;6.4, "Prediabetes ", TRUE, "Diabetes")</f>
        <v xml:space="preserve">Prediabetes </v>
      </c>
      <c r="F1741" s="6" t="s">
        <v>2379</v>
      </c>
      <c r="G1741" t="s">
        <v>2379</v>
      </c>
      <c r="H1741" t="s">
        <v>2381</v>
      </c>
      <c r="I1741">
        <v>1</v>
      </c>
      <c r="J1741" t="s">
        <v>2379</v>
      </c>
    </row>
    <row r="1742" spans="1:10" x14ac:dyDescent="0.3">
      <c r="A1742" t="s">
        <v>628</v>
      </c>
      <c r="B1742">
        <v>20.53</v>
      </c>
      <c r="C1742" t="str" cm="1">
        <f t="array" ref="C1742">_xlfn.IFS(medical_exam[[#This Row],[BMI]]&lt;18.5, "Underweight ", medical_exam[[#This Row],[BMI]]&lt;24.9, "Normal Weight", medical_exam[[#This Row],[BMI]]&lt;29.9, "Overweight ", TRUE, "Obesity")</f>
        <v>Normal Weight</v>
      </c>
      <c r="D1742">
        <v>4.8600000000000003</v>
      </c>
      <c r="E1742" t="str" cm="1">
        <f t="array" ref="E1742">_xlfn.IFS(medical_exam[[#This Row],[HBA1C]]&lt;5.7, "Normal", medical_exam[[#This Row],[HBA1C]]&lt;6.4, "Prediabetes ", TRUE, "Diabetes")</f>
        <v>Normal</v>
      </c>
      <c r="F1742" s="6" t="s">
        <v>2379</v>
      </c>
      <c r="G1742" t="s">
        <v>2379</v>
      </c>
      <c r="H1742" t="s">
        <v>2379</v>
      </c>
      <c r="I1742">
        <v>1</v>
      </c>
      <c r="J1742" t="s">
        <v>2379</v>
      </c>
    </row>
    <row r="1743" spans="1:10" x14ac:dyDescent="0.3">
      <c r="A1743" t="s">
        <v>627</v>
      </c>
      <c r="B1743">
        <v>23.79</v>
      </c>
      <c r="C1743" t="str" cm="1">
        <f t="array" ref="C1743">_xlfn.IFS(medical_exam[[#This Row],[BMI]]&lt;18.5, "Underweight ", medical_exam[[#This Row],[BMI]]&lt;24.9, "Normal Weight", medical_exam[[#This Row],[BMI]]&lt;29.9, "Overweight ", TRUE, "Obesity")</f>
        <v>Normal Weight</v>
      </c>
      <c r="D1743">
        <v>4.74</v>
      </c>
      <c r="E1743" t="str" cm="1">
        <f t="array" ref="E1743">_xlfn.IFS(medical_exam[[#This Row],[HBA1C]]&lt;5.7, "Normal", medical_exam[[#This Row],[HBA1C]]&lt;6.4, "Prediabetes ", TRUE, "Diabetes")</f>
        <v>Normal</v>
      </c>
      <c r="F1743" s="6" t="s">
        <v>2379</v>
      </c>
      <c r="G1743" t="s">
        <v>2379</v>
      </c>
      <c r="H1743" t="s">
        <v>2379</v>
      </c>
      <c r="I1743">
        <v>0</v>
      </c>
      <c r="J1743" t="s">
        <v>2379</v>
      </c>
    </row>
    <row r="1744" spans="1:10" x14ac:dyDescent="0.3">
      <c r="A1744" t="s">
        <v>626</v>
      </c>
      <c r="B1744">
        <v>29.8</v>
      </c>
      <c r="C1744" t="str" cm="1">
        <f t="array" ref="C1744">_xlfn.IFS(medical_exam[[#This Row],[BMI]]&lt;18.5, "Underweight ", medical_exam[[#This Row],[BMI]]&lt;24.9, "Normal Weight", medical_exam[[#This Row],[BMI]]&lt;29.9, "Overweight ", TRUE, "Obesity")</f>
        <v xml:space="preserve">Overweight </v>
      </c>
      <c r="D1744">
        <v>6.03</v>
      </c>
      <c r="E1744" t="str" cm="1">
        <f t="array" ref="E1744">_xlfn.IFS(medical_exam[[#This Row],[HBA1C]]&lt;5.7, "Normal", medical_exam[[#This Row],[HBA1C]]&lt;6.4, "Prediabetes ", TRUE, "Diabetes")</f>
        <v xml:space="preserve">Prediabetes </v>
      </c>
      <c r="F1744" s="6" t="s">
        <v>2379</v>
      </c>
      <c r="G1744" t="s">
        <v>2379</v>
      </c>
      <c r="H1744" t="s">
        <v>2379</v>
      </c>
      <c r="I1744">
        <v>0</v>
      </c>
      <c r="J1744" t="s">
        <v>2379</v>
      </c>
    </row>
    <row r="1745" spans="1:10" x14ac:dyDescent="0.3">
      <c r="A1745" t="s">
        <v>625</v>
      </c>
      <c r="B1745">
        <v>31.54</v>
      </c>
      <c r="C1745" t="str" cm="1">
        <f t="array" ref="C1745">_xlfn.IFS(medical_exam[[#This Row],[BMI]]&lt;18.5, "Underweight ", medical_exam[[#This Row],[BMI]]&lt;24.9, "Normal Weight", medical_exam[[#This Row],[BMI]]&lt;29.9, "Overweight ", TRUE, "Obesity")</f>
        <v>Obesity</v>
      </c>
      <c r="D1745">
        <v>4.71</v>
      </c>
      <c r="E1745" t="str" cm="1">
        <f t="array" ref="E1745">_xlfn.IFS(medical_exam[[#This Row],[HBA1C]]&lt;5.7, "Normal", medical_exam[[#This Row],[HBA1C]]&lt;6.4, "Prediabetes ", TRUE, "Diabetes")</f>
        <v>Normal</v>
      </c>
      <c r="F1745" s="6" t="s">
        <v>2379</v>
      </c>
      <c r="G1745" t="s">
        <v>2379</v>
      </c>
      <c r="H1745" t="s">
        <v>2379</v>
      </c>
      <c r="I1745">
        <v>0</v>
      </c>
      <c r="J1745" t="s">
        <v>2379</v>
      </c>
    </row>
    <row r="1746" spans="1:10" x14ac:dyDescent="0.3">
      <c r="A1746" t="s">
        <v>624</v>
      </c>
      <c r="B1746">
        <v>20.82</v>
      </c>
      <c r="C1746" t="str" cm="1">
        <f t="array" ref="C1746">_xlfn.IFS(medical_exam[[#This Row],[BMI]]&lt;18.5, "Underweight ", medical_exam[[#This Row],[BMI]]&lt;24.9, "Normal Weight", medical_exam[[#This Row],[BMI]]&lt;29.9, "Overweight ", TRUE, "Obesity")</f>
        <v>Normal Weight</v>
      </c>
      <c r="D1746">
        <v>5.55</v>
      </c>
      <c r="E1746" t="str" cm="1">
        <f t="array" ref="E1746">_xlfn.IFS(medical_exam[[#This Row],[HBA1C]]&lt;5.7, "Normal", medical_exam[[#This Row],[HBA1C]]&lt;6.4, "Prediabetes ", TRUE, "Diabetes")</f>
        <v>Normal</v>
      </c>
      <c r="F1746" s="6" t="s">
        <v>2379</v>
      </c>
      <c r="G1746" t="s">
        <v>2379</v>
      </c>
      <c r="H1746" t="s">
        <v>2379</v>
      </c>
      <c r="I1746">
        <v>1</v>
      </c>
      <c r="J1746" t="s">
        <v>2379</v>
      </c>
    </row>
    <row r="1747" spans="1:10" x14ac:dyDescent="0.3">
      <c r="A1747" t="s">
        <v>623</v>
      </c>
      <c r="B1747">
        <v>38.83</v>
      </c>
      <c r="C1747" t="str" cm="1">
        <f t="array" ref="C1747">_xlfn.IFS(medical_exam[[#This Row],[BMI]]&lt;18.5, "Underweight ", medical_exam[[#This Row],[BMI]]&lt;24.9, "Normal Weight", medical_exam[[#This Row],[BMI]]&lt;29.9, "Overweight ", TRUE, "Obesity")</f>
        <v>Obesity</v>
      </c>
      <c r="D1747">
        <v>4.78</v>
      </c>
      <c r="E1747" t="str" cm="1">
        <f t="array" ref="E1747">_xlfn.IFS(medical_exam[[#This Row],[HBA1C]]&lt;5.7, "Normal", medical_exam[[#This Row],[HBA1C]]&lt;6.4, "Prediabetes ", TRUE, "Diabetes")</f>
        <v>Normal</v>
      </c>
      <c r="F1747" s="6" t="s">
        <v>2379</v>
      </c>
      <c r="G1747" t="s">
        <v>2379</v>
      </c>
      <c r="H1747" t="s">
        <v>2381</v>
      </c>
      <c r="I1747">
        <v>1</v>
      </c>
      <c r="J1747" t="s">
        <v>2379</v>
      </c>
    </row>
    <row r="1748" spans="1:10" x14ac:dyDescent="0.3">
      <c r="A1748" t="s">
        <v>622</v>
      </c>
      <c r="B1748">
        <v>23.44</v>
      </c>
      <c r="C1748" t="str" cm="1">
        <f t="array" ref="C1748">_xlfn.IFS(medical_exam[[#This Row],[BMI]]&lt;18.5, "Underweight ", medical_exam[[#This Row],[BMI]]&lt;24.9, "Normal Weight", medical_exam[[#This Row],[BMI]]&lt;29.9, "Overweight ", TRUE, "Obesity")</f>
        <v>Normal Weight</v>
      </c>
      <c r="D1748">
        <v>4.6500000000000004</v>
      </c>
      <c r="E1748" t="str" cm="1">
        <f t="array" ref="E1748">_xlfn.IFS(medical_exam[[#This Row],[HBA1C]]&lt;5.7, "Normal", medical_exam[[#This Row],[HBA1C]]&lt;6.4, "Prediabetes ", TRUE, "Diabetes")</f>
        <v>Normal</v>
      </c>
      <c r="F1748" s="6" t="s">
        <v>2381</v>
      </c>
      <c r="G1748" t="s">
        <v>2379</v>
      </c>
      <c r="H1748" t="s">
        <v>2379</v>
      </c>
      <c r="I1748">
        <v>1</v>
      </c>
      <c r="J1748" t="s">
        <v>2379</v>
      </c>
    </row>
    <row r="1749" spans="1:10" x14ac:dyDescent="0.3">
      <c r="A1749" t="s">
        <v>621</v>
      </c>
      <c r="B1749">
        <v>24.13</v>
      </c>
      <c r="C1749" t="str" cm="1">
        <f t="array" ref="C1749">_xlfn.IFS(medical_exam[[#This Row],[BMI]]&lt;18.5, "Underweight ", medical_exam[[#This Row],[BMI]]&lt;24.9, "Normal Weight", medical_exam[[#This Row],[BMI]]&lt;29.9, "Overweight ", TRUE, "Obesity")</f>
        <v>Normal Weight</v>
      </c>
      <c r="D1749">
        <v>5.2</v>
      </c>
      <c r="E1749" t="str" cm="1">
        <f t="array" ref="E1749">_xlfn.IFS(medical_exam[[#This Row],[HBA1C]]&lt;5.7, "Normal", medical_exam[[#This Row],[HBA1C]]&lt;6.4, "Prediabetes ", TRUE, "Diabetes")</f>
        <v>Normal</v>
      </c>
      <c r="F1749" s="6" t="s">
        <v>2379</v>
      </c>
      <c r="G1749" t="s">
        <v>2379</v>
      </c>
      <c r="H1749" t="s">
        <v>2379</v>
      </c>
      <c r="I1749">
        <v>1</v>
      </c>
      <c r="J1749" t="s">
        <v>2379</v>
      </c>
    </row>
    <row r="1750" spans="1:10" x14ac:dyDescent="0.3">
      <c r="A1750" t="s">
        <v>620</v>
      </c>
      <c r="B1750">
        <v>42.13</v>
      </c>
      <c r="C1750" t="str" cm="1">
        <f t="array" ref="C1750">_xlfn.IFS(medical_exam[[#This Row],[BMI]]&lt;18.5, "Underweight ", medical_exam[[#This Row],[BMI]]&lt;24.9, "Normal Weight", medical_exam[[#This Row],[BMI]]&lt;29.9, "Overweight ", TRUE, "Obesity")</f>
        <v>Obesity</v>
      </c>
      <c r="D1750">
        <v>4.54</v>
      </c>
      <c r="E1750" t="str" cm="1">
        <f t="array" ref="E1750">_xlfn.IFS(medical_exam[[#This Row],[HBA1C]]&lt;5.7, "Normal", medical_exam[[#This Row],[HBA1C]]&lt;6.4, "Prediabetes ", TRUE, "Diabetes")</f>
        <v>Normal</v>
      </c>
      <c r="F1750" s="6" t="s">
        <v>2381</v>
      </c>
      <c r="G1750" t="s">
        <v>2379</v>
      </c>
      <c r="H1750" t="s">
        <v>2379</v>
      </c>
      <c r="I1750">
        <v>1</v>
      </c>
      <c r="J1750" t="s">
        <v>2379</v>
      </c>
    </row>
    <row r="1751" spans="1:10" x14ac:dyDescent="0.3">
      <c r="A1751" t="s">
        <v>619</v>
      </c>
      <c r="B1751">
        <v>17.86</v>
      </c>
      <c r="C1751" t="str" cm="1">
        <f t="array" ref="C1751">_xlfn.IFS(medical_exam[[#This Row],[BMI]]&lt;18.5, "Underweight ", medical_exam[[#This Row],[BMI]]&lt;24.9, "Normal Weight", medical_exam[[#This Row],[BMI]]&lt;29.9, "Overweight ", TRUE, "Obesity")</f>
        <v xml:space="preserve">Underweight </v>
      </c>
      <c r="D1751">
        <v>4.1100000000000003</v>
      </c>
      <c r="E1751" t="str" cm="1">
        <f t="array" ref="E1751">_xlfn.IFS(medical_exam[[#This Row],[HBA1C]]&lt;5.7, "Normal", medical_exam[[#This Row],[HBA1C]]&lt;6.4, "Prediabetes ", TRUE, "Diabetes")</f>
        <v>Normal</v>
      </c>
      <c r="F1751" s="6" t="s">
        <v>2379</v>
      </c>
      <c r="G1751" t="s">
        <v>2379</v>
      </c>
      <c r="H1751" t="s">
        <v>2379</v>
      </c>
      <c r="I1751">
        <v>1</v>
      </c>
      <c r="J1751" t="s">
        <v>2379</v>
      </c>
    </row>
    <row r="1752" spans="1:10" x14ac:dyDescent="0.3">
      <c r="A1752" t="s">
        <v>618</v>
      </c>
      <c r="B1752">
        <v>32.78</v>
      </c>
      <c r="C1752" t="str" cm="1">
        <f t="array" ref="C1752">_xlfn.IFS(medical_exam[[#This Row],[BMI]]&lt;18.5, "Underweight ", medical_exam[[#This Row],[BMI]]&lt;24.9, "Normal Weight", medical_exam[[#This Row],[BMI]]&lt;29.9, "Overweight ", TRUE, "Obesity")</f>
        <v>Obesity</v>
      </c>
      <c r="D1752">
        <v>4.63</v>
      </c>
      <c r="E1752" t="str" cm="1">
        <f t="array" ref="E1752">_xlfn.IFS(medical_exam[[#This Row],[HBA1C]]&lt;5.7, "Normal", medical_exam[[#This Row],[HBA1C]]&lt;6.4, "Prediabetes ", TRUE, "Diabetes")</f>
        <v>Normal</v>
      </c>
      <c r="F1752" s="6" t="s">
        <v>2379</v>
      </c>
      <c r="G1752" t="s">
        <v>2379</v>
      </c>
      <c r="H1752" t="s">
        <v>2379</v>
      </c>
      <c r="I1752">
        <v>0</v>
      </c>
      <c r="J1752" t="s">
        <v>2379</v>
      </c>
    </row>
    <row r="1753" spans="1:10" x14ac:dyDescent="0.3">
      <c r="A1753" t="s">
        <v>617</v>
      </c>
      <c r="B1753">
        <v>23.9</v>
      </c>
      <c r="C1753" t="str" cm="1">
        <f t="array" ref="C1753">_xlfn.IFS(medical_exam[[#This Row],[BMI]]&lt;18.5, "Underweight ", medical_exam[[#This Row],[BMI]]&lt;24.9, "Normal Weight", medical_exam[[#This Row],[BMI]]&lt;29.9, "Overweight ", TRUE, "Obesity")</f>
        <v>Normal Weight</v>
      </c>
      <c r="D1753">
        <v>6.06</v>
      </c>
      <c r="E1753" t="str" cm="1">
        <f t="array" ref="E1753">_xlfn.IFS(medical_exam[[#This Row],[HBA1C]]&lt;5.7, "Normal", medical_exam[[#This Row],[HBA1C]]&lt;6.4, "Prediabetes ", TRUE, "Diabetes")</f>
        <v xml:space="preserve">Prediabetes </v>
      </c>
      <c r="F1753" s="6" t="s">
        <v>2381</v>
      </c>
      <c r="G1753" t="s">
        <v>2379</v>
      </c>
      <c r="H1753" t="s">
        <v>2381</v>
      </c>
      <c r="I1753">
        <v>1</v>
      </c>
      <c r="J1753" t="s">
        <v>2379</v>
      </c>
    </row>
    <row r="1754" spans="1:10" x14ac:dyDescent="0.3">
      <c r="A1754" t="s">
        <v>616</v>
      </c>
      <c r="B1754">
        <v>15.47</v>
      </c>
      <c r="C1754" t="str" cm="1">
        <f t="array" ref="C1754">_xlfn.IFS(medical_exam[[#This Row],[BMI]]&lt;18.5, "Underweight ", medical_exam[[#This Row],[BMI]]&lt;24.9, "Normal Weight", medical_exam[[#This Row],[BMI]]&lt;29.9, "Overweight ", TRUE, "Obesity")</f>
        <v xml:space="preserve">Underweight </v>
      </c>
      <c r="D1754">
        <v>8.43</v>
      </c>
      <c r="E1754" t="str" cm="1">
        <f t="array" ref="E1754">_xlfn.IFS(medical_exam[[#This Row],[HBA1C]]&lt;5.7, "Normal", medical_exam[[#This Row],[HBA1C]]&lt;6.4, "Prediabetes ", TRUE, "Diabetes")</f>
        <v>Diabetes</v>
      </c>
      <c r="F1754" s="6" t="s">
        <v>2379</v>
      </c>
      <c r="G1754" t="s">
        <v>2379</v>
      </c>
      <c r="H1754" t="s">
        <v>2379</v>
      </c>
      <c r="I1754">
        <v>0</v>
      </c>
      <c r="J1754" t="s">
        <v>2379</v>
      </c>
    </row>
    <row r="1755" spans="1:10" x14ac:dyDescent="0.3">
      <c r="A1755" t="s">
        <v>615</v>
      </c>
      <c r="B1755">
        <v>28.54</v>
      </c>
      <c r="C1755" t="str" cm="1">
        <f t="array" ref="C1755">_xlfn.IFS(medical_exam[[#This Row],[BMI]]&lt;18.5, "Underweight ", medical_exam[[#This Row],[BMI]]&lt;24.9, "Normal Weight", medical_exam[[#This Row],[BMI]]&lt;29.9, "Overweight ", TRUE, "Obesity")</f>
        <v xml:space="preserve">Overweight </v>
      </c>
      <c r="D1755">
        <v>5.51</v>
      </c>
      <c r="E1755" t="str" cm="1">
        <f t="array" ref="E1755">_xlfn.IFS(medical_exam[[#This Row],[HBA1C]]&lt;5.7, "Normal", medical_exam[[#This Row],[HBA1C]]&lt;6.4, "Prediabetes ", TRUE, "Diabetes")</f>
        <v>Normal</v>
      </c>
      <c r="F1755" s="6" t="s">
        <v>2379</v>
      </c>
      <c r="G1755" t="s">
        <v>2379</v>
      </c>
      <c r="H1755" t="s">
        <v>2381</v>
      </c>
      <c r="I1755">
        <v>1</v>
      </c>
      <c r="J1755" t="s">
        <v>2379</v>
      </c>
    </row>
    <row r="1756" spans="1:10" x14ac:dyDescent="0.3">
      <c r="A1756" t="s">
        <v>614</v>
      </c>
      <c r="B1756">
        <v>18.54</v>
      </c>
      <c r="C1756" t="str" cm="1">
        <f t="array" ref="C1756">_xlfn.IFS(medical_exam[[#This Row],[BMI]]&lt;18.5, "Underweight ", medical_exam[[#This Row],[BMI]]&lt;24.9, "Normal Weight", medical_exam[[#This Row],[BMI]]&lt;29.9, "Overweight ", TRUE, "Obesity")</f>
        <v>Normal Weight</v>
      </c>
      <c r="D1756">
        <v>4.95</v>
      </c>
      <c r="E1756" t="str" cm="1">
        <f t="array" ref="E1756">_xlfn.IFS(medical_exam[[#This Row],[HBA1C]]&lt;5.7, "Normal", medical_exam[[#This Row],[HBA1C]]&lt;6.4, "Prediabetes ", TRUE, "Diabetes")</f>
        <v>Normal</v>
      </c>
      <c r="F1756" s="6" t="s">
        <v>2379</v>
      </c>
      <c r="G1756" t="s">
        <v>2379</v>
      </c>
      <c r="H1756" t="s">
        <v>2379</v>
      </c>
      <c r="I1756">
        <v>0</v>
      </c>
      <c r="J1756" t="s">
        <v>2379</v>
      </c>
    </row>
    <row r="1757" spans="1:10" x14ac:dyDescent="0.3">
      <c r="A1757" t="s">
        <v>613</v>
      </c>
      <c r="B1757">
        <v>32.18</v>
      </c>
      <c r="C1757" t="str" cm="1">
        <f t="array" ref="C1757">_xlfn.IFS(medical_exam[[#This Row],[BMI]]&lt;18.5, "Underweight ", medical_exam[[#This Row],[BMI]]&lt;24.9, "Normal Weight", medical_exam[[#This Row],[BMI]]&lt;29.9, "Overweight ", TRUE, "Obesity")</f>
        <v>Obesity</v>
      </c>
      <c r="D1757">
        <v>6.44</v>
      </c>
      <c r="E1757" t="str" cm="1">
        <f t="array" ref="E1757">_xlfn.IFS(medical_exam[[#This Row],[HBA1C]]&lt;5.7, "Normal", medical_exam[[#This Row],[HBA1C]]&lt;6.4, "Prediabetes ", TRUE, "Diabetes")</f>
        <v>Diabetes</v>
      </c>
      <c r="F1757" s="6" t="s">
        <v>2381</v>
      </c>
      <c r="G1757" t="s">
        <v>2379</v>
      </c>
      <c r="H1757" t="s">
        <v>2381</v>
      </c>
      <c r="I1757">
        <v>1</v>
      </c>
      <c r="J1757" t="s">
        <v>2379</v>
      </c>
    </row>
    <row r="1758" spans="1:10" x14ac:dyDescent="0.3">
      <c r="A1758" t="s">
        <v>612</v>
      </c>
      <c r="B1758">
        <v>37.380000000000003</v>
      </c>
      <c r="C1758" t="str" cm="1">
        <f t="array" ref="C1758">_xlfn.IFS(medical_exam[[#This Row],[BMI]]&lt;18.5, "Underweight ", medical_exam[[#This Row],[BMI]]&lt;24.9, "Normal Weight", medical_exam[[#This Row],[BMI]]&lt;29.9, "Overweight ", TRUE, "Obesity")</f>
        <v>Obesity</v>
      </c>
      <c r="D1758">
        <v>6.05</v>
      </c>
      <c r="E1758" t="str" cm="1">
        <f t="array" ref="E1758">_xlfn.IFS(medical_exam[[#This Row],[HBA1C]]&lt;5.7, "Normal", medical_exam[[#This Row],[HBA1C]]&lt;6.4, "Prediabetes ", TRUE, "Diabetes")</f>
        <v xml:space="preserve">Prediabetes </v>
      </c>
      <c r="F1758" s="6" t="s">
        <v>2381</v>
      </c>
      <c r="G1758" t="s">
        <v>2379</v>
      </c>
      <c r="H1758" t="s">
        <v>2379</v>
      </c>
      <c r="I1758">
        <v>0</v>
      </c>
      <c r="J1758" t="s">
        <v>2379</v>
      </c>
    </row>
    <row r="1759" spans="1:10" x14ac:dyDescent="0.3">
      <c r="A1759" t="s">
        <v>611</v>
      </c>
      <c r="B1759">
        <v>31.12</v>
      </c>
      <c r="C1759" t="str" cm="1">
        <f t="array" ref="C1759">_xlfn.IFS(medical_exam[[#This Row],[BMI]]&lt;18.5, "Underweight ", medical_exam[[#This Row],[BMI]]&lt;24.9, "Normal Weight", medical_exam[[#This Row],[BMI]]&lt;29.9, "Overweight ", TRUE, "Obesity")</f>
        <v>Obesity</v>
      </c>
      <c r="D1759">
        <v>4.76</v>
      </c>
      <c r="E1759" t="str" cm="1">
        <f t="array" ref="E1759">_xlfn.IFS(medical_exam[[#This Row],[HBA1C]]&lt;5.7, "Normal", medical_exam[[#This Row],[HBA1C]]&lt;6.4, "Prediabetes ", TRUE, "Diabetes")</f>
        <v>Normal</v>
      </c>
      <c r="F1759" s="6" t="s">
        <v>2381</v>
      </c>
      <c r="G1759" t="s">
        <v>2379</v>
      </c>
      <c r="H1759" t="s">
        <v>2381</v>
      </c>
      <c r="I1759">
        <v>1</v>
      </c>
      <c r="J1759" t="s">
        <v>2379</v>
      </c>
    </row>
    <row r="1760" spans="1:10" x14ac:dyDescent="0.3">
      <c r="A1760" t="s">
        <v>610</v>
      </c>
      <c r="B1760">
        <v>22.01</v>
      </c>
      <c r="C1760" t="str" cm="1">
        <f t="array" ref="C1760">_xlfn.IFS(medical_exam[[#This Row],[BMI]]&lt;18.5, "Underweight ", medical_exam[[#This Row],[BMI]]&lt;24.9, "Normal Weight", medical_exam[[#This Row],[BMI]]&lt;29.9, "Overweight ", TRUE, "Obesity")</f>
        <v>Normal Weight</v>
      </c>
      <c r="D1760">
        <v>6.72</v>
      </c>
      <c r="E1760" t="str" cm="1">
        <f t="array" ref="E1760">_xlfn.IFS(medical_exam[[#This Row],[HBA1C]]&lt;5.7, "Normal", medical_exam[[#This Row],[HBA1C]]&lt;6.4, "Prediabetes ", TRUE, "Diabetes")</f>
        <v>Diabetes</v>
      </c>
      <c r="F1760" s="6" t="s">
        <v>2381</v>
      </c>
      <c r="G1760" t="s">
        <v>2379</v>
      </c>
      <c r="H1760" t="s">
        <v>2379</v>
      </c>
      <c r="I1760">
        <v>1</v>
      </c>
      <c r="J1760" t="s">
        <v>2379</v>
      </c>
    </row>
    <row r="1761" spans="1:10" x14ac:dyDescent="0.3">
      <c r="A1761" t="s">
        <v>609</v>
      </c>
      <c r="B1761">
        <v>27.645</v>
      </c>
      <c r="C1761" t="str" cm="1">
        <f t="array" ref="C1761">_xlfn.IFS(medical_exam[[#This Row],[BMI]]&lt;18.5, "Underweight ", medical_exam[[#This Row],[BMI]]&lt;24.9, "Normal Weight", medical_exam[[#This Row],[BMI]]&lt;29.9, "Overweight ", TRUE, "Obesity")</f>
        <v xml:space="preserve">Overweight </v>
      </c>
      <c r="D1761">
        <v>5.7</v>
      </c>
      <c r="E1761" t="str" cm="1">
        <f t="array" ref="E1761">_xlfn.IFS(medical_exam[[#This Row],[HBA1C]]&lt;5.7, "Normal", medical_exam[[#This Row],[HBA1C]]&lt;6.4, "Prediabetes ", TRUE, "Diabetes")</f>
        <v xml:space="preserve">Prediabetes </v>
      </c>
      <c r="F1761" s="6" t="s">
        <v>2379</v>
      </c>
      <c r="G1761" t="s">
        <v>2379</v>
      </c>
      <c r="H1761" t="s">
        <v>2379</v>
      </c>
      <c r="I1761">
        <v>0</v>
      </c>
      <c r="J1761" t="s">
        <v>2379</v>
      </c>
    </row>
    <row r="1762" spans="1:10" x14ac:dyDescent="0.3">
      <c r="A1762" t="s">
        <v>608</v>
      </c>
      <c r="B1762">
        <v>29.64</v>
      </c>
      <c r="C1762" t="str" cm="1">
        <f t="array" ref="C1762">_xlfn.IFS(medical_exam[[#This Row],[BMI]]&lt;18.5, "Underweight ", medical_exam[[#This Row],[BMI]]&lt;24.9, "Normal Weight", medical_exam[[#This Row],[BMI]]&lt;29.9, "Overweight ", TRUE, "Obesity")</f>
        <v xml:space="preserve">Overweight </v>
      </c>
      <c r="D1762">
        <v>5.31</v>
      </c>
      <c r="E1762" t="str" cm="1">
        <f t="array" ref="E1762">_xlfn.IFS(medical_exam[[#This Row],[HBA1C]]&lt;5.7, "Normal", medical_exam[[#This Row],[HBA1C]]&lt;6.4, "Prediabetes ", TRUE, "Diabetes")</f>
        <v>Normal</v>
      </c>
      <c r="F1762" s="6" t="s">
        <v>2381</v>
      </c>
      <c r="G1762" t="s">
        <v>2379</v>
      </c>
      <c r="H1762" t="s">
        <v>2379</v>
      </c>
      <c r="I1762">
        <v>0</v>
      </c>
      <c r="J1762" t="s">
        <v>2379</v>
      </c>
    </row>
    <row r="1763" spans="1:10" x14ac:dyDescent="0.3">
      <c r="A1763" t="s">
        <v>607</v>
      </c>
      <c r="B1763">
        <v>33.700000000000003</v>
      </c>
      <c r="C1763" t="str" cm="1">
        <f t="array" ref="C1763">_xlfn.IFS(medical_exam[[#This Row],[BMI]]&lt;18.5, "Underweight ", medical_exam[[#This Row],[BMI]]&lt;24.9, "Normal Weight", medical_exam[[#This Row],[BMI]]&lt;29.9, "Overweight ", TRUE, "Obesity")</f>
        <v>Obesity</v>
      </c>
      <c r="D1763">
        <v>4.32</v>
      </c>
      <c r="E1763" t="str" cm="1">
        <f t="array" ref="E1763">_xlfn.IFS(medical_exam[[#This Row],[HBA1C]]&lt;5.7, "Normal", medical_exam[[#This Row],[HBA1C]]&lt;6.4, "Prediabetes ", TRUE, "Diabetes")</f>
        <v>Normal</v>
      </c>
      <c r="F1763" s="6" t="s">
        <v>2381</v>
      </c>
      <c r="G1763" t="s">
        <v>2379</v>
      </c>
      <c r="H1763" t="s">
        <v>2379</v>
      </c>
      <c r="I1763">
        <v>1</v>
      </c>
      <c r="J1763" t="s">
        <v>2379</v>
      </c>
    </row>
    <row r="1764" spans="1:10" x14ac:dyDescent="0.3">
      <c r="A1764" t="s">
        <v>606</v>
      </c>
      <c r="B1764">
        <v>27.5</v>
      </c>
      <c r="C1764" t="str" cm="1">
        <f t="array" ref="C1764">_xlfn.IFS(medical_exam[[#This Row],[BMI]]&lt;18.5, "Underweight ", medical_exam[[#This Row],[BMI]]&lt;24.9, "Normal Weight", medical_exam[[#This Row],[BMI]]&lt;29.9, "Overweight ", TRUE, "Obesity")</f>
        <v xml:space="preserve">Overweight </v>
      </c>
      <c r="D1764">
        <v>4.2300000000000004</v>
      </c>
      <c r="E1764" t="str" cm="1">
        <f t="array" ref="E1764">_xlfn.IFS(medical_exam[[#This Row],[HBA1C]]&lt;5.7, "Normal", medical_exam[[#This Row],[HBA1C]]&lt;6.4, "Prediabetes ", TRUE, "Diabetes")</f>
        <v>Normal</v>
      </c>
      <c r="F1764" s="6" t="s">
        <v>2381</v>
      </c>
      <c r="G1764" t="s">
        <v>2379</v>
      </c>
      <c r="H1764" t="s">
        <v>2379</v>
      </c>
      <c r="I1764">
        <v>1</v>
      </c>
      <c r="J1764" t="s">
        <v>2379</v>
      </c>
    </row>
    <row r="1765" spans="1:10" x14ac:dyDescent="0.3">
      <c r="A1765" t="s">
        <v>605</v>
      </c>
      <c r="B1765">
        <v>16.12</v>
      </c>
      <c r="C1765" t="str" cm="1">
        <f t="array" ref="C1765">_xlfn.IFS(medical_exam[[#This Row],[BMI]]&lt;18.5, "Underweight ", medical_exam[[#This Row],[BMI]]&lt;24.9, "Normal Weight", medical_exam[[#This Row],[BMI]]&lt;29.9, "Overweight ", TRUE, "Obesity")</f>
        <v xml:space="preserve">Underweight </v>
      </c>
      <c r="D1765">
        <v>6.09</v>
      </c>
      <c r="E1765" t="str" cm="1">
        <f t="array" ref="E1765">_xlfn.IFS(medical_exam[[#This Row],[HBA1C]]&lt;5.7, "Normal", medical_exam[[#This Row],[HBA1C]]&lt;6.4, "Prediabetes ", TRUE, "Diabetes")</f>
        <v xml:space="preserve">Prediabetes </v>
      </c>
      <c r="F1765" s="6" t="s">
        <v>2379</v>
      </c>
      <c r="G1765" t="s">
        <v>2379</v>
      </c>
      <c r="H1765" t="s">
        <v>2379</v>
      </c>
      <c r="I1765">
        <v>0</v>
      </c>
      <c r="J1765" t="s">
        <v>2379</v>
      </c>
    </row>
    <row r="1766" spans="1:10" x14ac:dyDescent="0.3">
      <c r="A1766" t="s">
        <v>604</v>
      </c>
      <c r="B1766">
        <v>26.73</v>
      </c>
      <c r="C1766" t="str" cm="1">
        <f t="array" ref="C1766">_xlfn.IFS(medical_exam[[#This Row],[BMI]]&lt;18.5, "Underweight ", medical_exam[[#This Row],[BMI]]&lt;24.9, "Normal Weight", medical_exam[[#This Row],[BMI]]&lt;29.9, "Overweight ", TRUE, "Obesity")</f>
        <v xml:space="preserve">Overweight </v>
      </c>
      <c r="D1766">
        <v>4.74</v>
      </c>
      <c r="E1766" t="str" cm="1">
        <f t="array" ref="E1766">_xlfn.IFS(medical_exam[[#This Row],[HBA1C]]&lt;5.7, "Normal", medical_exam[[#This Row],[HBA1C]]&lt;6.4, "Prediabetes ", TRUE, "Diabetes")</f>
        <v>Normal</v>
      </c>
      <c r="F1766" s="6" t="s">
        <v>2381</v>
      </c>
      <c r="G1766" t="s">
        <v>2379</v>
      </c>
      <c r="H1766" t="s">
        <v>2379</v>
      </c>
      <c r="I1766">
        <v>1</v>
      </c>
      <c r="J1766" t="s">
        <v>2379</v>
      </c>
    </row>
    <row r="1767" spans="1:10" x14ac:dyDescent="0.3">
      <c r="A1767" t="s">
        <v>603</v>
      </c>
      <c r="B1767">
        <v>37.25</v>
      </c>
      <c r="C1767" t="str" cm="1">
        <f t="array" ref="C1767">_xlfn.IFS(medical_exam[[#This Row],[BMI]]&lt;18.5, "Underweight ", medical_exam[[#This Row],[BMI]]&lt;24.9, "Normal Weight", medical_exam[[#This Row],[BMI]]&lt;29.9, "Overweight ", TRUE, "Obesity")</f>
        <v>Obesity</v>
      </c>
      <c r="D1767">
        <v>6.23</v>
      </c>
      <c r="E1767" t="str" cm="1">
        <f t="array" ref="E1767">_xlfn.IFS(medical_exam[[#This Row],[HBA1C]]&lt;5.7, "Normal", medical_exam[[#This Row],[HBA1C]]&lt;6.4, "Prediabetes ", TRUE, "Diabetes")</f>
        <v xml:space="preserve">Prediabetes </v>
      </c>
      <c r="F1767" s="6" t="s">
        <v>2381</v>
      </c>
      <c r="G1767" t="s">
        <v>2379</v>
      </c>
      <c r="H1767" t="s">
        <v>2379</v>
      </c>
      <c r="I1767">
        <v>0</v>
      </c>
      <c r="J1767" t="s">
        <v>2379</v>
      </c>
    </row>
    <row r="1768" spans="1:10" x14ac:dyDescent="0.3">
      <c r="A1768" t="s">
        <v>602</v>
      </c>
      <c r="B1768">
        <v>23.56</v>
      </c>
      <c r="C1768" t="str" cm="1">
        <f t="array" ref="C1768">_xlfn.IFS(medical_exam[[#This Row],[BMI]]&lt;18.5, "Underweight ", medical_exam[[#This Row],[BMI]]&lt;24.9, "Normal Weight", medical_exam[[#This Row],[BMI]]&lt;29.9, "Overweight ", TRUE, "Obesity")</f>
        <v>Normal Weight</v>
      </c>
      <c r="D1768">
        <v>5.45</v>
      </c>
      <c r="E1768" t="str" cm="1">
        <f t="array" ref="E1768">_xlfn.IFS(medical_exam[[#This Row],[HBA1C]]&lt;5.7, "Normal", medical_exam[[#This Row],[HBA1C]]&lt;6.4, "Prediabetes ", TRUE, "Diabetes")</f>
        <v>Normal</v>
      </c>
      <c r="F1768" s="6" t="s">
        <v>2381</v>
      </c>
      <c r="G1768" t="s">
        <v>2379</v>
      </c>
      <c r="H1768" t="s">
        <v>2379</v>
      </c>
      <c r="I1768">
        <v>1</v>
      </c>
      <c r="J1768" t="s">
        <v>2379</v>
      </c>
    </row>
    <row r="1769" spans="1:10" x14ac:dyDescent="0.3">
      <c r="A1769" t="s">
        <v>601</v>
      </c>
      <c r="B1769">
        <v>15.84</v>
      </c>
      <c r="C1769" t="str" cm="1">
        <f t="array" ref="C1769">_xlfn.IFS(medical_exam[[#This Row],[BMI]]&lt;18.5, "Underweight ", medical_exam[[#This Row],[BMI]]&lt;24.9, "Normal Weight", medical_exam[[#This Row],[BMI]]&lt;29.9, "Overweight ", TRUE, "Obesity")</f>
        <v xml:space="preserve">Underweight </v>
      </c>
      <c r="D1769">
        <v>10.34</v>
      </c>
      <c r="E1769" t="str" cm="1">
        <f t="array" ref="E1769">_xlfn.IFS(medical_exam[[#This Row],[HBA1C]]&lt;5.7, "Normal", medical_exam[[#This Row],[HBA1C]]&lt;6.4, "Prediabetes ", TRUE, "Diabetes")</f>
        <v>Diabetes</v>
      </c>
      <c r="F1769" s="6" t="s">
        <v>2379</v>
      </c>
      <c r="G1769" t="s">
        <v>2379</v>
      </c>
      <c r="H1769" t="s">
        <v>2379</v>
      </c>
      <c r="I1769">
        <v>2</v>
      </c>
      <c r="J1769" t="s">
        <v>2379</v>
      </c>
    </row>
    <row r="1770" spans="1:10" x14ac:dyDescent="0.3">
      <c r="A1770" t="s">
        <v>600</v>
      </c>
      <c r="B1770">
        <v>36.630000000000003</v>
      </c>
      <c r="C1770" t="str" cm="1">
        <f t="array" ref="C1770">_xlfn.IFS(medical_exam[[#This Row],[BMI]]&lt;18.5, "Underweight ", medical_exam[[#This Row],[BMI]]&lt;24.9, "Normal Weight", medical_exam[[#This Row],[BMI]]&lt;29.9, "Overweight ", TRUE, "Obesity")</f>
        <v>Obesity</v>
      </c>
      <c r="D1770">
        <v>5.15</v>
      </c>
      <c r="E1770" t="str" cm="1">
        <f t="array" ref="E1770">_xlfn.IFS(medical_exam[[#This Row],[HBA1C]]&lt;5.7, "Normal", medical_exam[[#This Row],[HBA1C]]&lt;6.4, "Prediabetes ", TRUE, "Diabetes")</f>
        <v>Normal</v>
      </c>
      <c r="F1770" s="6" t="s">
        <v>2379</v>
      </c>
      <c r="G1770" t="s">
        <v>2379</v>
      </c>
      <c r="H1770" t="s">
        <v>2379</v>
      </c>
      <c r="I1770">
        <v>0</v>
      </c>
      <c r="J1770" t="s">
        <v>2379</v>
      </c>
    </row>
    <row r="1771" spans="1:10" x14ac:dyDescent="0.3">
      <c r="A1771" t="s">
        <v>599</v>
      </c>
      <c r="B1771">
        <v>16.47</v>
      </c>
      <c r="C1771" t="str" cm="1">
        <f t="array" ref="C1771">_xlfn.IFS(medical_exam[[#This Row],[BMI]]&lt;18.5, "Underweight ", medical_exam[[#This Row],[BMI]]&lt;24.9, "Normal Weight", medical_exam[[#This Row],[BMI]]&lt;29.9, "Overweight ", TRUE, "Obesity")</f>
        <v xml:space="preserve">Underweight </v>
      </c>
      <c r="D1771">
        <v>11.72</v>
      </c>
      <c r="E1771" t="str" cm="1">
        <f t="array" ref="E1771">_xlfn.IFS(medical_exam[[#This Row],[HBA1C]]&lt;5.7, "Normal", medical_exam[[#This Row],[HBA1C]]&lt;6.4, "Prediabetes ", TRUE, "Diabetes")</f>
        <v>Diabetes</v>
      </c>
      <c r="F1771" s="6" t="s">
        <v>2379</v>
      </c>
      <c r="G1771" t="s">
        <v>2379</v>
      </c>
      <c r="H1771" t="s">
        <v>2379</v>
      </c>
      <c r="I1771">
        <v>0</v>
      </c>
      <c r="J1771" t="s">
        <v>2379</v>
      </c>
    </row>
    <row r="1772" spans="1:10" x14ac:dyDescent="0.3">
      <c r="A1772" t="s">
        <v>598</v>
      </c>
      <c r="B1772">
        <v>25.8</v>
      </c>
      <c r="C1772" t="str" cm="1">
        <f t="array" ref="C1772">_xlfn.IFS(medical_exam[[#This Row],[BMI]]&lt;18.5, "Underweight ", medical_exam[[#This Row],[BMI]]&lt;24.9, "Normal Weight", medical_exam[[#This Row],[BMI]]&lt;29.9, "Overweight ", TRUE, "Obesity")</f>
        <v xml:space="preserve">Overweight </v>
      </c>
      <c r="D1772">
        <v>5.29</v>
      </c>
      <c r="E1772" t="str" cm="1">
        <f t="array" ref="E1772">_xlfn.IFS(medical_exam[[#This Row],[HBA1C]]&lt;5.7, "Normal", medical_exam[[#This Row],[HBA1C]]&lt;6.4, "Prediabetes ", TRUE, "Diabetes")</f>
        <v>Normal</v>
      </c>
      <c r="F1772" s="6" t="s">
        <v>2379</v>
      </c>
      <c r="G1772" t="s">
        <v>2379</v>
      </c>
      <c r="H1772" t="s">
        <v>2379</v>
      </c>
      <c r="I1772">
        <v>0</v>
      </c>
      <c r="J1772" t="s">
        <v>2379</v>
      </c>
    </row>
    <row r="1773" spans="1:10" x14ac:dyDescent="0.3">
      <c r="A1773" t="s">
        <v>597</v>
      </c>
      <c r="B1773">
        <v>23.6</v>
      </c>
      <c r="C1773" t="str" cm="1">
        <f t="array" ref="C1773">_xlfn.IFS(medical_exam[[#This Row],[BMI]]&lt;18.5, "Underweight ", medical_exam[[#This Row],[BMI]]&lt;24.9, "Normal Weight", medical_exam[[#This Row],[BMI]]&lt;29.9, "Overweight ", TRUE, "Obesity")</f>
        <v>Normal Weight</v>
      </c>
      <c r="D1773">
        <v>4.33</v>
      </c>
      <c r="E1773" t="str" cm="1">
        <f t="array" ref="E1773">_xlfn.IFS(medical_exam[[#This Row],[HBA1C]]&lt;5.7, "Normal", medical_exam[[#This Row],[HBA1C]]&lt;6.4, "Prediabetes ", TRUE, "Diabetes")</f>
        <v>Normal</v>
      </c>
      <c r="F1773" s="6" t="s">
        <v>2379</v>
      </c>
      <c r="G1773" t="s">
        <v>2379</v>
      </c>
      <c r="H1773" t="s">
        <v>2379</v>
      </c>
      <c r="I1773">
        <v>0</v>
      </c>
      <c r="J1773" t="s">
        <v>2379</v>
      </c>
    </row>
    <row r="1774" spans="1:10" x14ac:dyDescent="0.3">
      <c r="A1774" t="s">
        <v>596</v>
      </c>
      <c r="B1774">
        <v>32.11</v>
      </c>
      <c r="C1774" t="str" cm="1">
        <f t="array" ref="C1774">_xlfn.IFS(medical_exam[[#This Row],[BMI]]&lt;18.5, "Underweight ", medical_exam[[#This Row],[BMI]]&lt;24.9, "Normal Weight", medical_exam[[#This Row],[BMI]]&lt;29.9, "Overweight ", TRUE, "Obesity")</f>
        <v>Obesity</v>
      </c>
      <c r="D1774">
        <v>6.24</v>
      </c>
      <c r="E1774" t="str" cm="1">
        <f t="array" ref="E1774">_xlfn.IFS(medical_exam[[#This Row],[HBA1C]]&lt;5.7, "Normal", medical_exam[[#This Row],[HBA1C]]&lt;6.4, "Prediabetes ", TRUE, "Diabetes")</f>
        <v xml:space="preserve">Prediabetes </v>
      </c>
      <c r="F1774" s="6" t="s">
        <v>2379</v>
      </c>
      <c r="G1774" t="s">
        <v>2379</v>
      </c>
      <c r="H1774" t="s">
        <v>2381</v>
      </c>
      <c r="I1774">
        <v>1</v>
      </c>
      <c r="J1774" t="s">
        <v>2379</v>
      </c>
    </row>
    <row r="1775" spans="1:10" x14ac:dyDescent="0.3">
      <c r="A1775" t="s">
        <v>595</v>
      </c>
      <c r="B1775">
        <v>30.114999999999998</v>
      </c>
      <c r="C1775" t="str" cm="1">
        <f t="array" ref="C1775">_xlfn.IFS(medical_exam[[#This Row],[BMI]]&lt;18.5, "Underweight ", medical_exam[[#This Row],[BMI]]&lt;24.9, "Normal Weight", medical_exam[[#This Row],[BMI]]&lt;29.9, "Overweight ", TRUE, "Obesity")</f>
        <v>Obesity</v>
      </c>
      <c r="D1775">
        <v>11.61</v>
      </c>
      <c r="E1775" t="str" cm="1">
        <f t="array" ref="E1775">_xlfn.IFS(medical_exam[[#This Row],[HBA1C]]&lt;5.7, "Normal", medical_exam[[#This Row],[HBA1C]]&lt;6.4, "Prediabetes ", TRUE, "Diabetes")</f>
        <v>Diabetes</v>
      </c>
      <c r="F1775" s="6" t="s">
        <v>2379</v>
      </c>
      <c r="G1775" t="s">
        <v>2379</v>
      </c>
      <c r="H1775" t="s">
        <v>2379</v>
      </c>
      <c r="I1775">
        <v>0</v>
      </c>
      <c r="J1775" t="s">
        <v>2379</v>
      </c>
    </row>
    <row r="1776" spans="1:10" x14ac:dyDescent="0.3">
      <c r="A1776" t="s">
        <v>594</v>
      </c>
      <c r="B1776">
        <v>20.28</v>
      </c>
      <c r="C1776" t="str" cm="1">
        <f t="array" ref="C1776">_xlfn.IFS(medical_exam[[#This Row],[BMI]]&lt;18.5, "Underweight ", medical_exam[[#This Row],[BMI]]&lt;24.9, "Normal Weight", medical_exam[[#This Row],[BMI]]&lt;29.9, "Overweight ", TRUE, "Obesity")</f>
        <v>Normal Weight</v>
      </c>
      <c r="D1776">
        <v>11.07</v>
      </c>
      <c r="E1776" t="str" cm="1">
        <f t="array" ref="E1776">_xlfn.IFS(medical_exam[[#This Row],[HBA1C]]&lt;5.7, "Normal", medical_exam[[#This Row],[HBA1C]]&lt;6.4, "Prediabetes ", TRUE, "Diabetes")</f>
        <v>Diabetes</v>
      </c>
      <c r="F1776" s="6" t="s">
        <v>2381</v>
      </c>
      <c r="G1776" t="s">
        <v>2379</v>
      </c>
      <c r="H1776" t="s">
        <v>2379</v>
      </c>
      <c r="I1776">
        <v>0</v>
      </c>
      <c r="J1776" t="s">
        <v>2379</v>
      </c>
    </row>
    <row r="1777" spans="1:10" x14ac:dyDescent="0.3">
      <c r="A1777" t="s">
        <v>593</v>
      </c>
      <c r="B1777">
        <v>20.234999999999999</v>
      </c>
      <c r="C1777" t="str" cm="1">
        <f t="array" ref="C1777">_xlfn.IFS(medical_exam[[#This Row],[BMI]]&lt;18.5, "Underweight ", medical_exam[[#This Row],[BMI]]&lt;24.9, "Normal Weight", medical_exam[[#This Row],[BMI]]&lt;29.9, "Overweight ", TRUE, "Obesity")</f>
        <v>Normal Weight</v>
      </c>
      <c r="D1777">
        <v>5.19</v>
      </c>
      <c r="E1777" t="str" cm="1">
        <f t="array" ref="E1777">_xlfn.IFS(medical_exam[[#This Row],[HBA1C]]&lt;5.7, "Normal", medical_exam[[#This Row],[HBA1C]]&lt;6.4, "Prediabetes ", TRUE, "Diabetes")</f>
        <v>Normal</v>
      </c>
      <c r="F1777" s="6" t="s">
        <v>2379</v>
      </c>
      <c r="G1777" t="s">
        <v>2379</v>
      </c>
      <c r="H1777" t="s">
        <v>2381</v>
      </c>
      <c r="I1777">
        <v>1</v>
      </c>
      <c r="J1777" t="s">
        <v>2379</v>
      </c>
    </row>
    <row r="1778" spans="1:10" x14ac:dyDescent="0.3">
      <c r="A1778" t="s">
        <v>592</v>
      </c>
      <c r="B1778">
        <v>25.27</v>
      </c>
      <c r="C1778" t="str" cm="1">
        <f t="array" ref="C1778">_xlfn.IFS(medical_exam[[#This Row],[BMI]]&lt;18.5, "Underweight ", medical_exam[[#This Row],[BMI]]&lt;24.9, "Normal Weight", medical_exam[[#This Row],[BMI]]&lt;29.9, "Overweight ", TRUE, "Obesity")</f>
        <v xml:space="preserve">Overweight </v>
      </c>
      <c r="D1778">
        <v>5.7</v>
      </c>
      <c r="E1778" t="str" cm="1">
        <f t="array" ref="E1778">_xlfn.IFS(medical_exam[[#This Row],[HBA1C]]&lt;5.7, "Normal", medical_exam[[#This Row],[HBA1C]]&lt;6.4, "Prediabetes ", TRUE, "Diabetes")</f>
        <v xml:space="preserve">Prediabetes </v>
      </c>
      <c r="F1778" s="6" t="s">
        <v>2381</v>
      </c>
      <c r="G1778" t="s">
        <v>2379</v>
      </c>
      <c r="H1778" t="s">
        <v>2379</v>
      </c>
      <c r="I1778">
        <v>1</v>
      </c>
      <c r="J1778" t="s">
        <v>2379</v>
      </c>
    </row>
    <row r="1779" spans="1:10" x14ac:dyDescent="0.3">
      <c r="A1779" t="s">
        <v>591</v>
      </c>
      <c r="B1779">
        <v>24.24</v>
      </c>
      <c r="C1779" t="str" cm="1">
        <f t="array" ref="C1779">_xlfn.IFS(medical_exam[[#This Row],[BMI]]&lt;18.5, "Underweight ", medical_exam[[#This Row],[BMI]]&lt;24.9, "Normal Weight", medical_exam[[#This Row],[BMI]]&lt;29.9, "Overweight ", TRUE, "Obesity")</f>
        <v>Normal Weight</v>
      </c>
      <c r="D1779">
        <v>6.15</v>
      </c>
      <c r="E1779" t="str" cm="1">
        <f t="array" ref="E1779">_xlfn.IFS(medical_exam[[#This Row],[HBA1C]]&lt;5.7, "Normal", medical_exam[[#This Row],[HBA1C]]&lt;6.4, "Prediabetes ", TRUE, "Diabetes")</f>
        <v xml:space="preserve">Prediabetes </v>
      </c>
      <c r="F1779" s="6" t="s">
        <v>2379</v>
      </c>
      <c r="G1779" t="s">
        <v>2379</v>
      </c>
      <c r="H1779" t="s">
        <v>2379</v>
      </c>
      <c r="I1779">
        <v>0</v>
      </c>
      <c r="J1779" t="s">
        <v>2379</v>
      </c>
    </row>
    <row r="1780" spans="1:10" x14ac:dyDescent="0.3">
      <c r="A1780" t="s">
        <v>590</v>
      </c>
      <c r="B1780">
        <v>35.75</v>
      </c>
      <c r="C1780" t="str" cm="1">
        <f t="array" ref="C1780">_xlfn.IFS(medical_exam[[#This Row],[BMI]]&lt;18.5, "Underweight ", medical_exam[[#This Row],[BMI]]&lt;24.9, "Normal Weight", medical_exam[[#This Row],[BMI]]&lt;29.9, "Overweight ", TRUE, "Obesity")</f>
        <v>Obesity</v>
      </c>
      <c r="D1780">
        <v>5.07</v>
      </c>
      <c r="E1780" t="str" cm="1">
        <f t="array" ref="E1780">_xlfn.IFS(medical_exam[[#This Row],[HBA1C]]&lt;5.7, "Normal", medical_exam[[#This Row],[HBA1C]]&lt;6.4, "Prediabetes ", TRUE, "Diabetes")</f>
        <v>Normal</v>
      </c>
      <c r="F1780" s="6" t="s">
        <v>2379</v>
      </c>
      <c r="G1780" t="s">
        <v>2379</v>
      </c>
      <c r="H1780" t="s">
        <v>2379</v>
      </c>
      <c r="I1780">
        <v>0</v>
      </c>
      <c r="J1780" t="s">
        <v>2379</v>
      </c>
    </row>
    <row r="1781" spans="1:10" x14ac:dyDescent="0.3">
      <c r="A1781" t="s">
        <v>589</v>
      </c>
      <c r="B1781">
        <v>29.92</v>
      </c>
      <c r="C1781" t="str" cm="1">
        <f t="array" ref="C1781">_xlfn.IFS(medical_exam[[#This Row],[BMI]]&lt;18.5, "Underweight ", medical_exam[[#This Row],[BMI]]&lt;24.9, "Normal Weight", medical_exam[[#This Row],[BMI]]&lt;29.9, "Overweight ", TRUE, "Obesity")</f>
        <v>Obesity</v>
      </c>
      <c r="D1781">
        <v>10.97</v>
      </c>
      <c r="E1781" t="str" cm="1">
        <f t="array" ref="E1781">_xlfn.IFS(medical_exam[[#This Row],[HBA1C]]&lt;5.7, "Normal", medical_exam[[#This Row],[HBA1C]]&lt;6.4, "Prediabetes ", TRUE, "Diabetes")</f>
        <v>Diabetes</v>
      </c>
      <c r="F1781" s="6" t="s">
        <v>2381</v>
      </c>
      <c r="G1781" t="s">
        <v>2379</v>
      </c>
      <c r="H1781" t="s">
        <v>2379</v>
      </c>
      <c r="I1781">
        <v>1</v>
      </c>
      <c r="J1781" t="s">
        <v>2379</v>
      </c>
    </row>
    <row r="1782" spans="1:10" x14ac:dyDescent="0.3">
      <c r="A1782" t="s">
        <v>588</v>
      </c>
      <c r="B1782">
        <v>26.2</v>
      </c>
      <c r="C1782" t="str" cm="1">
        <f t="array" ref="C1782">_xlfn.IFS(medical_exam[[#This Row],[BMI]]&lt;18.5, "Underweight ", medical_exam[[#This Row],[BMI]]&lt;24.9, "Normal Weight", medical_exam[[#This Row],[BMI]]&lt;29.9, "Overweight ", TRUE, "Obesity")</f>
        <v xml:space="preserve">Overweight </v>
      </c>
      <c r="D1782">
        <v>10.93</v>
      </c>
      <c r="E1782" t="str" cm="1">
        <f t="array" ref="E1782">_xlfn.IFS(medical_exam[[#This Row],[HBA1C]]&lt;5.7, "Normal", medical_exam[[#This Row],[HBA1C]]&lt;6.4, "Prediabetes ", TRUE, "Diabetes")</f>
        <v>Diabetes</v>
      </c>
      <c r="F1782" s="6" t="s">
        <v>2381</v>
      </c>
      <c r="G1782" t="s">
        <v>2379</v>
      </c>
      <c r="H1782" t="s">
        <v>2379</v>
      </c>
      <c r="I1782">
        <v>1</v>
      </c>
      <c r="J1782" t="s">
        <v>2379</v>
      </c>
    </row>
    <row r="1783" spans="1:10" x14ac:dyDescent="0.3">
      <c r="A1783" t="s">
        <v>587</v>
      </c>
      <c r="B1783">
        <v>26.695</v>
      </c>
      <c r="C1783" t="str" cm="1">
        <f t="array" ref="C1783">_xlfn.IFS(medical_exam[[#This Row],[BMI]]&lt;18.5, "Underweight ", medical_exam[[#This Row],[BMI]]&lt;24.9, "Normal Weight", medical_exam[[#This Row],[BMI]]&lt;29.9, "Overweight ", TRUE, "Obesity")</f>
        <v xml:space="preserve">Overweight </v>
      </c>
      <c r="D1783">
        <v>4.21</v>
      </c>
      <c r="E1783" t="str" cm="1">
        <f t="array" ref="E1783">_xlfn.IFS(medical_exam[[#This Row],[HBA1C]]&lt;5.7, "Normal", medical_exam[[#This Row],[HBA1C]]&lt;6.4, "Prediabetes ", TRUE, "Diabetes")</f>
        <v>Normal</v>
      </c>
      <c r="F1783" s="6" t="s">
        <v>2381</v>
      </c>
      <c r="G1783" t="s">
        <v>2379</v>
      </c>
      <c r="H1783" t="s">
        <v>2381</v>
      </c>
      <c r="I1783">
        <v>1</v>
      </c>
      <c r="J1783" t="s">
        <v>2379</v>
      </c>
    </row>
    <row r="1784" spans="1:10" x14ac:dyDescent="0.3">
      <c r="A1784" t="s">
        <v>586</v>
      </c>
      <c r="B1784">
        <v>23.16</v>
      </c>
      <c r="C1784" t="str" cm="1">
        <f t="array" ref="C1784">_xlfn.IFS(medical_exam[[#This Row],[BMI]]&lt;18.5, "Underweight ", medical_exam[[#This Row],[BMI]]&lt;24.9, "Normal Weight", medical_exam[[#This Row],[BMI]]&lt;29.9, "Overweight ", TRUE, "Obesity")</f>
        <v>Normal Weight</v>
      </c>
      <c r="D1784">
        <v>5.5</v>
      </c>
      <c r="E1784" t="str" cm="1">
        <f t="array" ref="E1784">_xlfn.IFS(medical_exam[[#This Row],[HBA1C]]&lt;5.7, "Normal", medical_exam[[#This Row],[HBA1C]]&lt;6.4, "Prediabetes ", TRUE, "Diabetes")</f>
        <v>Normal</v>
      </c>
      <c r="F1784" s="6" t="s">
        <v>2379</v>
      </c>
      <c r="G1784" t="s">
        <v>2379</v>
      </c>
      <c r="H1784" t="s">
        <v>2379</v>
      </c>
      <c r="I1784">
        <v>0</v>
      </c>
      <c r="J1784" t="s">
        <v>2379</v>
      </c>
    </row>
    <row r="1785" spans="1:10" x14ac:dyDescent="0.3">
      <c r="A1785" t="s">
        <v>585</v>
      </c>
      <c r="B1785">
        <v>32.585000000000001</v>
      </c>
      <c r="C1785" t="str" cm="1">
        <f t="array" ref="C1785">_xlfn.IFS(medical_exam[[#This Row],[BMI]]&lt;18.5, "Underweight ", medical_exam[[#This Row],[BMI]]&lt;24.9, "Normal Weight", medical_exam[[#This Row],[BMI]]&lt;29.9, "Overweight ", TRUE, "Obesity")</f>
        <v>Obesity</v>
      </c>
      <c r="D1785">
        <v>4.93</v>
      </c>
      <c r="E1785" t="str" cm="1">
        <f t="array" ref="E1785">_xlfn.IFS(medical_exam[[#This Row],[HBA1C]]&lt;5.7, "Normal", medical_exam[[#This Row],[HBA1C]]&lt;6.4, "Prediabetes ", TRUE, "Diabetes")</f>
        <v>Normal</v>
      </c>
      <c r="F1785" s="6" t="s">
        <v>2381</v>
      </c>
      <c r="G1785" t="s">
        <v>2379</v>
      </c>
      <c r="H1785" t="s">
        <v>2379</v>
      </c>
      <c r="I1785">
        <v>1</v>
      </c>
      <c r="J1785" t="s">
        <v>2379</v>
      </c>
    </row>
    <row r="1786" spans="1:10" x14ac:dyDescent="0.3">
      <c r="A1786" t="s">
        <v>584</v>
      </c>
      <c r="B1786">
        <v>33.97</v>
      </c>
      <c r="C1786" t="str" cm="1">
        <f t="array" ref="C1786">_xlfn.IFS(medical_exam[[#This Row],[BMI]]&lt;18.5, "Underweight ", medical_exam[[#This Row],[BMI]]&lt;24.9, "Normal Weight", medical_exam[[#This Row],[BMI]]&lt;29.9, "Overweight ", TRUE, "Obesity")</f>
        <v>Obesity</v>
      </c>
      <c r="D1786">
        <v>5.6</v>
      </c>
      <c r="E1786" t="str" cm="1">
        <f t="array" ref="E1786">_xlfn.IFS(medical_exam[[#This Row],[HBA1C]]&lt;5.7, "Normal", medical_exam[[#This Row],[HBA1C]]&lt;6.4, "Prediabetes ", TRUE, "Diabetes")</f>
        <v>Normal</v>
      </c>
      <c r="F1786" s="6" t="s">
        <v>2381</v>
      </c>
      <c r="G1786" t="s">
        <v>2379</v>
      </c>
      <c r="H1786" t="s">
        <v>2379</v>
      </c>
      <c r="I1786">
        <v>0</v>
      </c>
      <c r="J1786" t="s">
        <v>2379</v>
      </c>
    </row>
    <row r="1787" spans="1:10" x14ac:dyDescent="0.3">
      <c r="A1787" t="s">
        <v>583</v>
      </c>
      <c r="B1787">
        <v>16.57</v>
      </c>
      <c r="C1787" t="str" cm="1">
        <f t="array" ref="C1787">_xlfn.IFS(medical_exam[[#This Row],[BMI]]&lt;18.5, "Underweight ", medical_exam[[#This Row],[BMI]]&lt;24.9, "Normal Weight", medical_exam[[#This Row],[BMI]]&lt;29.9, "Overweight ", TRUE, "Obesity")</f>
        <v xml:space="preserve">Underweight </v>
      </c>
      <c r="D1787">
        <v>9.99</v>
      </c>
      <c r="E1787" t="str" cm="1">
        <f t="array" ref="E1787">_xlfn.IFS(medical_exam[[#This Row],[HBA1C]]&lt;5.7, "Normal", medical_exam[[#This Row],[HBA1C]]&lt;6.4, "Prediabetes ", TRUE, "Diabetes")</f>
        <v>Diabetes</v>
      </c>
      <c r="F1787" s="6" t="s">
        <v>2379</v>
      </c>
      <c r="G1787" t="s">
        <v>2379</v>
      </c>
      <c r="H1787" t="s">
        <v>2379</v>
      </c>
      <c r="I1787">
        <v>0</v>
      </c>
      <c r="J1787" t="s">
        <v>2379</v>
      </c>
    </row>
    <row r="1788" spans="1:10" x14ac:dyDescent="0.3">
      <c r="A1788" t="s">
        <v>582</v>
      </c>
      <c r="B1788">
        <v>17.55</v>
      </c>
      <c r="C1788" t="str" cm="1">
        <f t="array" ref="C1788">_xlfn.IFS(medical_exam[[#This Row],[BMI]]&lt;18.5, "Underweight ", medical_exam[[#This Row],[BMI]]&lt;24.9, "Normal Weight", medical_exam[[#This Row],[BMI]]&lt;29.9, "Overweight ", TRUE, "Obesity")</f>
        <v xml:space="preserve">Underweight </v>
      </c>
      <c r="D1788">
        <v>5.93</v>
      </c>
      <c r="E1788" t="str" cm="1">
        <f t="array" ref="E1788">_xlfn.IFS(medical_exam[[#This Row],[HBA1C]]&lt;5.7, "Normal", medical_exam[[#This Row],[HBA1C]]&lt;6.4, "Prediabetes ", TRUE, "Diabetes")</f>
        <v xml:space="preserve">Prediabetes </v>
      </c>
      <c r="F1788" s="6" t="s">
        <v>2379</v>
      </c>
      <c r="G1788" t="s">
        <v>2379</v>
      </c>
      <c r="H1788" t="s">
        <v>2381</v>
      </c>
      <c r="I1788">
        <v>1</v>
      </c>
      <c r="J1788" t="s">
        <v>2379</v>
      </c>
    </row>
    <row r="1789" spans="1:10" x14ac:dyDescent="0.3">
      <c r="A1789" t="s">
        <v>581</v>
      </c>
      <c r="B1789">
        <v>29.41</v>
      </c>
      <c r="C1789" t="str" cm="1">
        <f t="array" ref="C1789">_xlfn.IFS(medical_exam[[#This Row],[BMI]]&lt;18.5, "Underweight ", medical_exam[[#This Row],[BMI]]&lt;24.9, "Normal Weight", medical_exam[[#This Row],[BMI]]&lt;29.9, "Overweight ", TRUE, "Obesity")</f>
        <v xml:space="preserve">Overweight </v>
      </c>
      <c r="D1789">
        <v>6.29</v>
      </c>
      <c r="E1789" t="str" cm="1">
        <f t="array" ref="E1789">_xlfn.IFS(medical_exam[[#This Row],[HBA1C]]&lt;5.7, "Normal", medical_exam[[#This Row],[HBA1C]]&lt;6.4, "Prediabetes ", TRUE, "Diabetes")</f>
        <v xml:space="preserve">Prediabetes </v>
      </c>
      <c r="F1789" s="6" t="s">
        <v>2381</v>
      </c>
      <c r="G1789" t="s">
        <v>2379</v>
      </c>
      <c r="H1789" t="s">
        <v>2379</v>
      </c>
      <c r="I1789">
        <v>1</v>
      </c>
      <c r="J1789" t="s">
        <v>2379</v>
      </c>
    </row>
    <row r="1790" spans="1:10" x14ac:dyDescent="0.3">
      <c r="A1790" t="s">
        <v>580</v>
      </c>
      <c r="B1790">
        <v>17.91</v>
      </c>
      <c r="C1790" t="str" cm="1">
        <f t="array" ref="C1790">_xlfn.IFS(medical_exam[[#This Row],[BMI]]&lt;18.5, "Underweight ", medical_exam[[#This Row],[BMI]]&lt;24.9, "Normal Weight", medical_exam[[#This Row],[BMI]]&lt;29.9, "Overweight ", TRUE, "Obesity")</f>
        <v xml:space="preserve">Underweight </v>
      </c>
      <c r="D1790">
        <v>5.65</v>
      </c>
      <c r="E1790" t="str" cm="1">
        <f t="array" ref="E1790">_xlfn.IFS(medical_exam[[#This Row],[HBA1C]]&lt;5.7, "Normal", medical_exam[[#This Row],[HBA1C]]&lt;6.4, "Prediabetes ", TRUE, "Diabetes")</f>
        <v>Normal</v>
      </c>
      <c r="F1790" s="6" t="s">
        <v>2379</v>
      </c>
      <c r="G1790" t="s">
        <v>2379</v>
      </c>
      <c r="H1790" t="s">
        <v>2379</v>
      </c>
      <c r="I1790">
        <v>1</v>
      </c>
      <c r="J1790" t="s">
        <v>2379</v>
      </c>
    </row>
    <row r="1791" spans="1:10" x14ac:dyDescent="0.3">
      <c r="A1791" t="s">
        <v>579</v>
      </c>
      <c r="B1791">
        <v>31.57</v>
      </c>
      <c r="C1791" t="str" cm="1">
        <f t="array" ref="C1791">_xlfn.IFS(medical_exam[[#This Row],[BMI]]&lt;18.5, "Underweight ", medical_exam[[#This Row],[BMI]]&lt;24.9, "Normal Weight", medical_exam[[#This Row],[BMI]]&lt;29.9, "Overweight ", TRUE, "Obesity")</f>
        <v>Obesity</v>
      </c>
      <c r="D1791">
        <v>6.15</v>
      </c>
      <c r="E1791" t="str" cm="1">
        <f t="array" ref="E1791">_xlfn.IFS(medical_exam[[#This Row],[HBA1C]]&lt;5.7, "Normal", medical_exam[[#This Row],[HBA1C]]&lt;6.4, "Prediabetes ", TRUE, "Diabetes")</f>
        <v xml:space="preserve">Prediabetes </v>
      </c>
      <c r="F1791" s="6" t="s">
        <v>2379</v>
      </c>
      <c r="G1791" t="s">
        <v>2379</v>
      </c>
      <c r="H1791" t="s">
        <v>2379</v>
      </c>
      <c r="I1791">
        <v>1</v>
      </c>
      <c r="J1791" t="s">
        <v>2379</v>
      </c>
    </row>
    <row r="1792" spans="1:10" x14ac:dyDescent="0.3">
      <c r="A1792" t="s">
        <v>578</v>
      </c>
      <c r="B1792">
        <v>33.18</v>
      </c>
      <c r="C1792" t="str" cm="1">
        <f t="array" ref="C1792">_xlfn.IFS(medical_exam[[#This Row],[BMI]]&lt;18.5, "Underweight ", medical_exam[[#This Row],[BMI]]&lt;24.9, "Normal Weight", medical_exam[[#This Row],[BMI]]&lt;29.9, "Overweight ", TRUE, "Obesity")</f>
        <v>Obesity</v>
      </c>
      <c r="D1792">
        <v>5.22</v>
      </c>
      <c r="E1792" t="str" cm="1">
        <f t="array" ref="E1792">_xlfn.IFS(medical_exam[[#This Row],[HBA1C]]&lt;5.7, "Normal", medical_exam[[#This Row],[HBA1C]]&lt;6.4, "Prediabetes ", TRUE, "Diabetes")</f>
        <v>Normal</v>
      </c>
      <c r="F1792" s="6" t="s">
        <v>2379</v>
      </c>
      <c r="G1792" t="s">
        <v>2380</v>
      </c>
      <c r="H1792" t="s">
        <v>2379</v>
      </c>
      <c r="I1792">
        <v>1</v>
      </c>
      <c r="J1792" t="s">
        <v>2379</v>
      </c>
    </row>
    <row r="1793" spans="1:10" x14ac:dyDescent="0.3">
      <c r="A1793" t="s">
        <v>577</v>
      </c>
      <c r="B1793">
        <v>37</v>
      </c>
      <c r="C1793" t="str" cm="1">
        <f t="array" ref="C1793">_xlfn.IFS(medical_exam[[#This Row],[BMI]]&lt;18.5, "Underweight ", medical_exam[[#This Row],[BMI]]&lt;24.9, "Normal Weight", medical_exam[[#This Row],[BMI]]&lt;29.9, "Overweight ", TRUE, "Obesity")</f>
        <v>Obesity</v>
      </c>
      <c r="D1793">
        <v>11.66</v>
      </c>
      <c r="E1793" t="str" cm="1">
        <f t="array" ref="E1793">_xlfn.IFS(medical_exam[[#This Row],[HBA1C]]&lt;5.7, "Normal", medical_exam[[#This Row],[HBA1C]]&lt;6.4, "Prediabetes ", TRUE, "Diabetes")</f>
        <v>Diabetes</v>
      </c>
      <c r="F1793" s="6" t="s">
        <v>2379</v>
      </c>
      <c r="G1793" t="s">
        <v>2379</v>
      </c>
      <c r="H1793" t="s">
        <v>2379</v>
      </c>
      <c r="I1793">
        <v>0</v>
      </c>
      <c r="J1793" t="s">
        <v>2379</v>
      </c>
    </row>
    <row r="1794" spans="1:10" x14ac:dyDescent="0.3">
      <c r="A1794" t="s">
        <v>576</v>
      </c>
      <c r="B1794">
        <v>18.905000000000001</v>
      </c>
      <c r="C1794" t="str" cm="1">
        <f t="array" ref="C1794">_xlfn.IFS(medical_exam[[#This Row],[BMI]]&lt;18.5, "Underweight ", medical_exam[[#This Row],[BMI]]&lt;24.9, "Normal Weight", medical_exam[[#This Row],[BMI]]&lt;29.9, "Overweight ", TRUE, "Obesity")</f>
        <v>Normal Weight</v>
      </c>
      <c r="D1794">
        <v>4.91</v>
      </c>
      <c r="E1794" t="str" cm="1">
        <f t="array" ref="E1794">_xlfn.IFS(medical_exam[[#This Row],[HBA1C]]&lt;5.7, "Normal", medical_exam[[#This Row],[HBA1C]]&lt;6.4, "Prediabetes ", TRUE, "Diabetes")</f>
        <v>Normal</v>
      </c>
      <c r="F1794" s="6" t="s">
        <v>2381</v>
      </c>
      <c r="G1794" t="s">
        <v>2379</v>
      </c>
      <c r="H1794" t="s">
        <v>2379</v>
      </c>
      <c r="I1794">
        <v>1</v>
      </c>
      <c r="J1794" t="s">
        <v>2379</v>
      </c>
    </row>
    <row r="1795" spans="1:10" x14ac:dyDescent="0.3">
      <c r="A1795" t="s">
        <v>575</v>
      </c>
      <c r="B1795">
        <v>20.03</v>
      </c>
      <c r="C1795" t="str" cm="1">
        <f t="array" ref="C1795">_xlfn.IFS(medical_exam[[#This Row],[BMI]]&lt;18.5, "Underweight ", medical_exam[[#This Row],[BMI]]&lt;24.9, "Normal Weight", medical_exam[[#This Row],[BMI]]&lt;29.9, "Overweight ", TRUE, "Obesity")</f>
        <v>Normal Weight</v>
      </c>
      <c r="D1795">
        <v>9.25</v>
      </c>
      <c r="E1795" t="str" cm="1">
        <f t="array" ref="E1795">_xlfn.IFS(medical_exam[[#This Row],[HBA1C]]&lt;5.7, "Normal", medical_exam[[#This Row],[HBA1C]]&lt;6.4, "Prediabetes ", TRUE, "Diabetes")</f>
        <v>Diabetes</v>
      </c>
      <c r="F1795" s="6" t="s">
        <v>2381</v>
      </c>
      <c r="G1795" t="s">
        <v>2379</v>
      </c>
      <c r="H1795" t="s">
        <v>2379</v>
      </c>
      <c r="I1795">
        <v>0</v>
      </c>
      <c r="J1795" t="s">
        <v>2379</v>
      </c>
    </row>
    <row r="1796" spans="1:10" x14ac:dyDescent="0.3">
      <c r="A1796" t="s">
        <v>574</v>
      </c>
      <c r="B1796">
        <v>16.7</v>
      </c>
      <c r="C1796" t="str" cm="1">
        <f t="array" ref="C1796">_xlfn.IFS(medical_exam[[#This Row],[BMI]]&lt;18.5, "Underweight ", medical_exam[[#This Row],[BMI]]&lt;24.9, "Normal Weight", medical_exam[[#This Row],[BMI]]&lt;29.9, "Overweight ", TRUE, "Obesity")</f>
        <v xml:space="preserve">Underweight </v>
      </c>
      <c r="D1796">
        <v>11.48</v>
      </c>
      <c r="E1796" t="str" cm="1">
        <f t="array" ref="E1796">_xlfn.IFS(medical_exam[[#This Row],[HBA1C]]&lt;5.7, "Normal", medical_exam[[#This Row],[HBA1C]]&lt;6.4, "Prediabetes ", TRUE, "Diabetes")</f>
        <v>Diabetes</v>
      </c>
      <c r="F1796" s="6" t="s">
        <v>2379</v>
      </c>
      <c r="G1796" t="s">
        <v>2379</v>
      </c>
      <c r="H1796" t="s">
        <v>2379</v>
      </c>
      <c r="I1796">
        <v>0</v>
      </c>
      <c r="J1796" t="s">
        <v>2379</v>
      </c>
    </row>
    <row r="1797" spans="1:10" x14ac:dyDescent="0.3">
      <c r="A1797" t="s">
        <v>573</v>
      </c>
      <c r="B1797">
        <v>39.82</v>
      </c>
      <c r="C1797" t="str" cm="1">
        <f t="array" ref="C1797">_xlfn.IFS(medical_exam[[#This Row],[BMI]]&lt;18.5, "Underweight ", medical_exam[[#This Row],[BMI]]&lt;24.9, "Normal Weight", medical_exam[[#This Row],[BMI]]&lt;29.9, "Overweight ", TRUE, "Obesity")</f>
        <v>Obesity</v>
      </c>
      <c r="D1797">
        <v>6.06</v>
      </c>
      <c r="E1797" t="str" cm="1">
        <f t="array" ref="E1797">_xlfn.IFS(medical_exam[[#This Row],[HBA1C]]&lt;5.7, "Normal", medical_exam[[#This Row],[HBA1C]]&lt;6.4, "Prediabetes ", TRUE, "Diabetes")</f>
        <v xml:space="preserve">Prediabetes </v>
      </c>
      <c r="F1797" s="6" t="s">
        <v>2379</v>
      </c>
      <c r="G1797" t="s">
        <v>2379</v>
      </c>
      <c r="H1797" t="s">
        <v>2379</v>
      </c>
      <c r="I1797">
        <v>0</v>
      </c>
      <c r="J1797" t="s">
        <v>2379</v>
      </c>
    </row>
    <row r="1798" spans="1:10" x14ac:dyDescent="0.3">
      <c r="A1798" t="s">
        <v>572</v>
      </c>
      <c r="B1798">
        <v>22.04</v>
      </c>
      <c r="C1798" t="str" cm="1">
        <f t="array" ref="C1798">_xlfn.IFS(medical_exam[[#This Row],[BMI]]&lt;18.5, "Underweight ", medical_exam[[#This Row],[BMI]]&lt;24.9, "Normal Weight", medical_exam[[#This Row],[BMI]]&lt;29.9, "Overweight ", TRUE, "Obesity")</f>
        <v>Normal Weight</v>
      </c>
      <c r="D1798">
        <v>5.86</v>
      </c>
      <c r="E1798" t="str" cm="1">
        <f t="array" ref="E1798">_xlfn.IFS(medical_exam[[#This Row],[HBA1C]]&lt;5.7, "Normal", medical_exam[[#This Row],[HBA1C]]&lt;6.4, "Prediabetes ", TRUE, "Diabetes")</f>
        <v xml:space="preserve">Prediabetes </v>
      </c>
      <c r="F1798" s="6" t="s">
        <v>2379</v>
      </c>
      <c r="G1798" t="s">
        <v>2379</v>
      </c>
      <c r="H1798" t="s">
        <v>2379</v>
      </c>
      <c r="I1798">
        <v>1</v>
      </c>
      <c r="J1798" t="s">
        <v>2379</v>
      </c>
    </row>
    <row r="1799" spans="1:10" x14ac:dyDescent="0.3">
      <c r="A1799" t="s">
        <v>571</v>
      </c>
      <c r="B1799">
        <v>28.27</v>
      </c>
      <c r="C1799" t="str" cm="1">
        <f t="array" ref="C1799">_xlfn.IFS(medical_exam[[#This Row],[BMI]]&lt;18.5, "Underweight ", medical_exam[[#This Row],[BMI]]&lt;24.9, "Normal Weight", medical_exam[[#This Row],[BMI]]&lt;29.9, "Overweight ", TRUE, "Obesity")</f>
        <v xml:space="preserve">Overweight </v>
      </c>
      <c r="D1799">
        <v>5.33</v>
      </c>
      <c r="E1799" t="str" cm="1">
        <f t="array" ref="E1799">_xlfn.IFS(medical_exam[[#This Row],[HBA1C]]&lt;5.7, "Normal", medical_exam[[#This Row],[HBA1C]]&lt;6.4, "Prediabetes ", TRUE, "Diabetes")</f>
        <v>Normal</v>
      </c>
      <c r="F1799" s="6" t="s">
        <v>2379</v>
      </c>
      <c r="G1799" t="s">
        <v>2379</v>
      </c>
      <c r="H1799" t="s">
        <v>2379</v>
      </c>
      <c r="I1799">
        <v>0</v>
      </c>
      <c r="J1799" t="s">
        <v>2379</v>
      </c>
    </row>
    <row r="1800" spans="1:10" x14ac:dyDescent="0.3">
      <c r="A1800" t="s">
        <v>570</v>
      </c>
      <c r="B1800">
        <v>18.5</v>
      </c>
      <c r="C1800" t="str" cm="1">
        <f t="array" ref="C1800">_xlfn.IFS(medical_exam[[#This Row],[BMI]]&lt;18.5, "Underweight ", medical_exam[[#This Row],[BMI]]&lt;24.9, "Normal Weight", medical_exam[[#This Row],[BMI]]&lt;29.9, "Overweight ", TRUE, "Obesity")</f>
        <v>Normal Weight</v>
      </c>
      <c r="D1800">
        <v>5.33</v>
      </c>
      <c r="E1800" t="str" cm="1">
        <f t="array" ref="E1800">_xlfn.IFS(medical_exam[[#This Row],[HBA1C]]&lt;5.7, "Normal", medical_exam[[#This Row],[HBA1C]]&lt;6.4, "Prediabetes ", TRUE, "Diabetes")</f>
        <v>Normal</v>
      </c>
      <c r="F1800" s="6" t="s">
        <v>2379</v>
      </c>
      <c r="G1800" t="s">
        <v>2379</v>
      </c>
      <c r="H1800" t="s">
        <v>2379</v>
      </c>
      <c r="I1800">
        <v>0</v>
      </c>
      <c r="J1800" t="s">
        <v>2379</v>
      </c>
    </row>
    <row r="1801" spans="1:10" x14ac:dyDescent="0.3">
      <c r="A1801" t="s">
        <v>569</v>
      </c>
      <c r="B1801">
        <v>38.6</v>
      </c>
      <c r="C1801" t="str" cm="1">
        <f t="array" ref="C1801">_xlfn.IFS(medical_exam[[#This Row],[BMI]]&lt;18.5, "Underweight ", medical_exam[[#This Row],[BMI]]&lt;24.9, "Normal Weight", medical_exam[[#This Row],[BMI]]&lt;29.9, "Overweight ", TRUE, "Obesity")</f>
        <v>Obesity</v>
      </c>
      <c r="D1801">
        <v>6.02</v>
      </c>
      <c r="E1801" t="str" cm="1">
        <f t="array" ref="E1801">_xlfn.IFS(medical_exam[[#This Row],[HBA1C]]&lt;5.7, "Normal", medical_exam[[#This Row],[HBA1C]]&lt;6.4, "Prediabetes ", TRUE, "Diabetes")</f>
        <v xml:space="preserve">Prediabetes </v>
      </c>
      <c r="F1801" s="6" t="s">
        <v>2379</v>
      </c>
      <c r="G1801" t="s">
        <v>2379</v>
      </c>
      <c r="H1801" t="s">
        <v>2379</v>
      </c>
      <c r="I1801">
        <v>1</v>
      </c>
      <c r="J1801" t="s">
        <v>2379</v>
      </c>
    </row>
    <row r="1802" spans="1:10" x14ac:dyDescent="0.3">
      <c r="A1802" t="s">
        <v>568</v>
      </c>
      <c r="B1802">
        <v>43.12</v>
      </c>
      <c r="C1802" t="str" cm="1">
        <f t="array" ref="C1802">_xlfn.IFS(medical_exam[[#This Row],[BMI]]&lt;18.5, "Underweight ", medical_exam[[#This Row],[BMI]]&lt;24.9, "Normal Weight", medical_exam[[#This Row],[BMI]]&lt;29.9, "Overweight ", TRUE, "Obesity")</f>
        <v>Obesity</v>
      </c>
      <c r="D1802">
        <v>6.25</v>
      </c>
      <c r="E1802" t="str" cm="1">
        <f t="array" ref="E1802">_xlfn.IFS(medical_exam[[#This Row],[HBA1C]]&lt;5.7, "Normal", medical_exam[[#This Row],[HBA1C]]&lt;6.4, "Prediabetes ", TRUE, "Diabetes")</f>
        <v xml:space="preserve">Prediabetes </v>
      </c>
      <c r="F1802" s="6" t="s">
        <v>2379</v>
      </c>
      <c r="G1802" t="s">
        <v>2379</v>
      </c>
      <c r="H1802" t="s">
        <v>2379</v>
      </c>
      <c r="I1802">
        <v>1</v>
      </c>
      <c r="J1802" t="s">
        <v>2379</v>
      </c>
    </row>
    <row r="1803" spans="1:10" x14ac:dyDescent="0.3">
      <c r="A1803" t="s">
        <v>567</v>
      </c>
      <c r="B1803">
        <v>30.5</v>
      </c>
      <c r="C1803" t="str" cm="1">
        <f t="array" ref="C1803">_xlfn.IFS(medical_exam[[#This Row],[BMI]]&lt;18.5, "Underweight ", medical_exam[[#This Row],[BMI]]&lt;24.9, "Normal Weight", medical_exam[[#This Row],[BMI]]&lt;29.9, "Overweight ", TRUE, "Obesity")</f>
        <v>Obesity</v>
      </c>
      <c r="D1803">
        <v>4.8099999999999996</v>
      </c>
      <c r="E1803" t="str" cm="1">
        <f t="array" ref="E1803">_xlfn.IFS(medical_exam[[#This Row],[HBA1C]]&lt;5.7, "Normal", medical_exam[[#This Row],[HBA1C]]&lt;6.4, "Prediabetes ", TRUE, "Diabetes")</f>
        <v>Normal</v>
      </c>
      <c r="F1803" s="6" t="s">
        <v>2379</v>
      </c>
      <c r="G1803" t="s">
        <v>2379</v>
      </c>
      <c r="H1803" t="s">
        <v>2379</v>
      </c>
      <c r="I1803">
        <v>1</v>
      </c>
      <c r="J1803" t="s">
        <v>2379</v>
      </c>
    </row>
    <row r="1804" spans="1:10" x14ac:dyDescent="0.3">
      <c r="A1804" t="s">
        <v>566</v>
      </c>
      <c r="B1804">
        <v>27.61</v>
      </c>
      <c r="C1804" t="str" cm="1">
        <f t="array" ref="C1804">_xlfn.IFS(medical_exam[[#This Row],[BMI]]&lt;18.5, "Underweight ", medical_exam[[#This Row],[BMI]]&lt;24.9, "Normal Weight", medical_exam[[#This Row],[BMI]]&lt;29.9, "Overweight ", TRUE, "Obesity")</f>
        <v xml:space="preserve">Overweight </v>
      </c>
      <c r="D1804">
        <v>4.5999999999999996</v>
      </c>
      <c r="E1804" t="str" cm="1">
        <f t="array" ref="E1804">_xlfn.IFS(medical_exam[[#This Row],[HBA1C]]&lt;5.7, "Normal", medical_exam[[#This Row],[HBA1C]]&lt;6.4, "Prediabetes ", TRUE, "Diabetes")</f>
        <v>Normal</v>
      </c>
      <c r="F1804" s="6" t="s">
        <v>2379</v>
      </c>
      <c r="G1804" t="s">
        <v>2379</v>
      </c>
      <c r="H1804" t="s">
        <v>2379</v>
      </c>
      <c r="I1804">
        <v>1</v>
      </c>
      <c r="J1804" t="s">
        <v>2379</v>
      </c>
    </row>
    <row r="1805" spans="1:10" x14ac:dyDescent="0.3">
      <c r="A1805" t="s">
        <v>565</v>
      </c>
      <c r="B1805">
        <v>27.1</v>
      </c>
      <c r="C1805" t="str" cm="1">
        <f t="array" ref="C1805">_xlfn.IFS(medical_exam[[#This Row],[BMI]]&lt;18.5, "Underweight ", medical_exam[[#This Row],[BMI]]&lt;24.9, "Normal Weight", medical_exam[[#This Row],[BMI]]&lt;29.9, "Overweight ", TRUE, "Obesity")</f>
        <v xml:space="preserve">Overweight </v>
      </c>
      <c r="D1805">
        <v>5.08</v>
      </c>
      <c r="E1805" t="str" cm="1">
        <f t="array" ref="E1805">_xlfn.IFS(medical_exam[[#This Row],[HBA1C]]&lt;5.7, "Normal", medical_exam[[#This Row],[HBA1C]]&lt;6.4, "Prediabetes ", TRUE, "Diabetes")</f>
        <v>Normal</v>
      </c>
      <c r="F1805" s="6" t="s">
        <v>2379</v>
      </c>
      <c r="G1805" t="s">
        <v>2379</v>
      </c>
      <c r="H1805" t="s">
        <v>2379</v>
      </c>
      <c r="I1805">
        <v>1</v>
      </c>
      <c r="J1805" t="s">
        <v>2379</v>
      </c>
    </row>
    <row r="1806" spans="1:10" x14ac:dyDescent="0.3">
      <c r="A1806" t="s">
        <v>564</v>
      </c>
      <c r="B1806">
        <v>35.93</v>
      </c>
      <c r="C1806" t="str" cm="1">
        <f t="array" ref="C1806">_xlfn.IFS(medical_exam[[#This Row],[BMI]]&lt;18.5, "Underweight ", medical_exam[[#This Row],[BMI]]&lt;24.9, "Normal Weight", medical_exam[[#This Row],[BMI]]&lt;29.9, "Overweight ", TRUE, "Obesity")</f>
        <v>Obesity</v>
      </c>
      <c r="D1806">
        <v>5.43</v>
      </c>
      <c r="E1806" t="str" cm="1">
        <f t="array" ref="E1806">_xlfn.IFS(medical_exam[[#This Row],[HBA1C]]&lt;5.7, "Normal", medical_exam[[#This Row],[HBA1C]]&lt;6.4, "Prediabetes ", TRUE, "Diabetes")</f>
        <v>Normal</v>
      </c>
      <c r="F1806" s="6" t="s">
        <v>2379</v>
      </c>
      <c r="G1806" t="s">
        <v>2380</v>
      </c>
      <c r="H1806" t="s">
        <v>2379</v>
      </c>
      <c r="I1806">
        <v>1</v>
      </c>
      <c r="J1806" t="s">
        <v>2379</v>
      </c>
    </row>
    <row r="1807" spans="1:10" x14ac:dyDescent="0.3">
      <c r="A1807" t="s">
        <v>563</v>
      </c>
      <c r="B1807">
        <v>32.68</v>
      </c>
      <c r="C1807" t="str" cm="1">
        <f t="array" ref="C1807">_xlfn.IFS(medical_exam[[#This Row],[BMI]]&lt;18.5, "Underweight ", medical_exam[[#This Row],[BMI]]&lt;24.9, "Normal Weight", medical_exam[[#This Row],[BMI]]&lt;29.9, "Overweight ", TRUE, "Obesity")</f>
        <v>Obesity</v>
      </c>
      <c r="D1807">
        <v>5.44</v>
      </c>
      <c r="E1807" t="str" cm="1">
        <f t="array" ref="E1807">_xlfn.IFS(medical_exam[[#This Row],[HBA1C]]&lt;5.7, "Normal", medical_exam[[#This Row],[HBA1C]]&lt;6.4, "Prediabetes ", TRUE, "Diabetes")</f>
        <v>Normal</v>
      </c>
      <c r="F1807" s="6" t="s">
        <v>2379</v>
      </c>
      <c r="G1807" t="s">
        <v>2379</v>
      </c>
      <c r="H1807" t="s">
        <v>2379</v>
      </c>
      <c r="I1807">
        <v>0</v>
      </c>
      <c r="J1807" t="s">
        <v>2379</v>
      </c>
    </row>
    <row r="1808" spans="1:10" x14ac:dyDescent="0.3">
      <c r="A1808" t="s">
        <v>562</v>
      </c>
      <c r="B1808">
        <v>20.74</v>
      </c>
      <c r="C1808" t="str" cm="1">
        <f t="array" ref="C1808">_xlfn.IFS(medical_exam[[#This Row],[BMI]]&lt;18.5, "Underweight ", medical_exam[[#This Row],[BMI]]&lt;24.9, "Normal Weight", medical_exam[[#This Row],[BMI]]&lt;29.9, "Overweight ", TRUE, "Obesity")</f>
        <v>Normal Weight</v>
      </c>
      <c r="D1808">
        <v>11.69</v>
      </c>
      <c r="E1808" t="str" cm="1">
        <f t="array" ref="E1808">_xlfn.IFS(medical_exam[[#This Row],[HBA1C]]&lt;5.7, "Normal", medical_exam[[#This Row],[HBA1C]]&lt;6.4, "Prediabetes ", TRUE, "Diabetes")</f>
        <v>Diabetes</v>
      </c>
      <c r="F1808" s="6" t="s">
        <v>2381</v>
      </c>
      <c r="G1808" t="s">
        <v>2379</v>
      </c>
      <c r="H1808" t="s">
        <v>2379</v>
      </c>
      <c r="I1808">
        <v>1</v>
      </c>
      <c r="J1808" t="s">
        <v>2379</v>
      </c>
    </row>
    <row r="1809" spans="1:10" x14ac:dyDescent="0.3">
      <c r="A1809" t="s">
        <v>561</v>
      </c>
      <c r="B1809">
        <v>15.57</v>
      </c>
      <c r="C1809" t="str" cm="1">
        <f t="array" ref="C1809">_xlfn.IFS(medical_exam[[#This Row],[BMI]]&lt;18.5, "Underweight ", medical_exam[[#This Row],[BMI]]&lt;24.9, "Normal Weight", medical_exam[[#This Row],[BMI]]&lt;29.9, "Overweight ", TRUE, "Obesity")</f>
        <v xml:space="preserve">Underweight </v>
      </c>
      <c r="D1809">
        <v>6.07</v>
      </c>
      <c r="E1809" t="str" cm="1">
        <f t="array" ref="E1809">_xlfn.IFS(medical_exam[[#This Row],[HBA1C]]&lt;5.7, "Normal", medical_exam[[#This Row],[HBA1C]]&lt;6.4, "Prediabetes ", TRUE, "Diabetes")</f>
        <v xml:space="preserve">Prediabetes </v>
      </c>
      <c r="F1809" s="6" t="s">
        <v>2379</v>
      </c>
      <c r="G1809" t="s">
        <v>2379</v>
      </c>
      <c r="H1809" t="s">
        <v>2379</v>
      </c>
      <c r="I1809">
        <v>0</v>
      </c>
      <c r="J1809" t="s">
        <v>2379</v>
      </c>
    </row>
    <row r="1810" spans="1:10" x14ac:dyDescent="0.3">
      <c r="A1810" t="s">
        <v>560</v>
      </c>
      <c r="B1810">
        <v>23.844999999999999</v>
      </c>
      <c r="C1810" t="str" cm="1">
        <f t="array" ref="C1810">_xlfn.IFS(medical_exam[[#This Row],[BMI]]&lt;18.5, "Underweight ", medical_exam[[#This Row],[BMI]]&lt;24.9, "Normal Weight", medical_exam[[#This Row],[BMI]]&lt;29.9, "Overweight ", TRUE, "Obesity")</f>
        <v>Normal Weight</v>
      </c>
      <c r="D1810">
        <v>4.3600000000000003</v>
      </c>
      <c r="E1810" t="str" cm="1">
        <f t="array" ref="E1810">_xlfn.IFS(medical_exam[[#This Row],[HBA1C]]&lt;5.7, "Normal", medical_exam[[#This Row],[HBA1C]]&lt;6.4, "Prediabetes ", TRUE, "Diabetes")</f>
        <v>Normal</v>
      </c>
      <c r="F1810" s="6" t="s">
        <v>2379</v>
      </c>
      <c r="G1810" t="s">
        <v>2379</v>
      </c>
      <c r="H1810" t="s">
        <v>2379</v>
      </c>
      <c r="I1810">
        <v>0</v>
      </c>
      <c r="J1810" t="s">
        <v>2379</v>
      </c>
    </row>
    <row r="1811" spans="1:10" x14ac:dyDescent="0.3">
      <c r="A1811" t="s">
        <v>559</v>
      </c>
      <c r="B1811">
        <v>22.895</v>
      </c>
      <c r="C1811" t="str" cm="1">
        <f t="array" ref="C1811">_xlfn.IFS(medical_exam[[#This Row],[BMI]]&lt;18.5, "Underweight ", medical_exam[[#This Row],[BMI]]&lt;24.9, "Normal Weight", medical_exam[[#This Row],[BMI]]&lt;29.9, "Overweight ", TRUE, "Obesity")</f>
        <v>Normal Weight</v>
      </c>
      <c r="D1811">
        <v>5.24</v>
      </c>
      <c r="E1811" t="str" cm="1">
        <f t="array" ref="E1811">_xlfn.IFS(medical_exam[[#This Row],[HBA1C]]&lt;5.7, "Normal", medical_exam[[#This Row],[HBA1C]]&lt;6.4, "Prediabetes ", TRUE, "Diabetes")</f>
        <v>Normal</v>
      </c>
      <c r="F1811" s="6" t="s">
        <v>2379</v>
      </c>
      <c r="G1811" t="s">
        <v>2379</v>
      </c>
      <c r="H1811" t="s">
        <v>2379</v>
      </c>
      <c r="I1811">
        <v>1</v>
      </c>
      <c r="J1811" t="s">
        <v>2379</v>
      </c>
    </row>
    <row r="1812" spans="1:10" x14ac:dyDescent="0.3">
      <c r="A1812" t="s">
        <v>558</v>
      </c>
      <c r="B1812">
        <v>21.945</v>
      </c>
      <c r="C1812" t="str" cm="1">
        <f t="array" ref="C1812">_xlfn.IFS(medical_exam[[#This Row],[BMI]]&lt;18.5, "Underweight ", medical_exam[[#This Row],[BMI]]&lt;24.9, "Normal Weight", medical_exam[[#This Row],[BMI]]&lt;29.9, "Overweight ", TRUE, "Obesity")</f>
        <v>Normal Weight</v>
      </c>
      <c r="D1812">
        <v>5.37</v>
      </c>
      <c r="E1812" t="str" cm="1">
        <f t="array" ref="E1812">_xlfn.IFS(medical_exam[[#This Row],[HBA1C]]&lt;5.7, "Normal", medical_exam[[#This Row],[HBA1C]]&lt;6.4, "Prediabetes ", TRUE, "Diabetes")</f>
        <v>Normal</v>
      </c>
      <c r="F1812" s="6" t="s">
        <v>2379</v>
      </c>
      <c r="G1812" t="s">
        <v>2379</v>
      </c>
      <c r="H1812" t="s">
        <v>2379</v>
      </c>
      <c r="I1812">
        <v>1</v>
      </c>
      <c r="J1812" t="s">
        <v>2379</v>
      </c>
    </row>
    <row r="1813" spans="1:10" x14ac:dyDescent="0.3">
      <c r="A1813" t="s">
        <v>557</v>
      </c>
      <c r="B1813">
        <v>19.47</v>
      </c>
      <c r="C1813" t="str" cm="1">
        <f t="array" ref="C1813">_xlfn.IFS(medical_exam[[#This Row],[BMI]]&lt;18.5, "Underweight ", medical_exam[[#This Row],[BMI]]&lt;24.9, "Normal Weight", medical_exam[[#This Row],[BMI]]&lt;29.9, "Overweight ", TRUE, "Obesity")</f>
        <v>Normal Weight</v>
      </c>
      <c r="D1813">
        <v>6.6</v>
      </c>
      <c r="E1813" t="str" cm="1">
        <f t="array" ref="E1813">_xlfn.IFS(medical_exam[[#This Row],[HBA1C]]&lt;5.7, "Normal", medical_exam[[#This Row],[HBA1C]]&lt;6.4, "Prediabetes ", TRUE, "Diabetes")</f>
        <v>Diabetes</v>
      </c>
      <c r="F1813" s="6" t="s">
        <v>2381</v>
      </c>
      <c r="G1813" t="s">
        <v>2379</v>
      </c>
      <c r="H1813" t="s">
        <v>2379</v>
      </c>
      <c r="I1813">
        <v>0</v>
      </c>
      <c r="J1813" t="s">
        <v>2379</v>
      </c>
    </row>
    <row r="1814" spans="1:10" x14ac:dyDescent="0.3">
      <c r="A1814" t="s">
        <v>556</v>
      </c>
      <c r="B1814">
        <v>15.61</v>
      </c>
      <c r="C1814" t="str" cm="1">
        <f t="array" ref="C1814">_xlfn.IFS(medical_exam[[#This Row],[BMI]]&lt;18.5, "Underweight ", medical_exam[[#This Row],[BMI]]&lt;24.9, "Normal Weight", medical_exam[[#This Row],[BMI]]&lt;29.9, "Overweight ", TRUE, "Obesity")</f>
        <v xml:space="preserve">Underweight </v>
      </c>
      <c r="D1814">
        <v>5.77</v>
      </c>
      <c r="E1814" t="str" cm="1">
        <f t="array" ref="E1814">_xlfn.IFS(medical_exam[[#This Row],[HBA1C]]&lt;5.7, "Normal", medical_exam[[#This Row],[HBA1C]]&lt;6.4, "Prediabetes ", TRUE, "Diabetes")</f>
        <v xml:space="preserve">Prediabetes </v>
      </c>
      <c r="F1814" s="6" t="s">
        <v>2379</v>
      </c>
      <c r="G1814" t="s">
        <v>2379</v>
      </c>
      <c r="H1814" t="s">
        <v>2379</v>
      </c>
      <c r="I1814">
        <v>0</v>
      </c>
      <c r="J1814" t="s">
        <v>2379</v>
      </c>
    </row>
    <row r="1815" spans="1:10" x14ac:dyDescent="0.3">
      <c r="A1815" t="s">
        <v>555</v>
      </c>
      <c r="B1815">
        <v>28.6</v>
      </c>
      <c r="C1815" t="str" cm="1">
        <f t="array" ref="C1815">_xlfn.IFS(medical_exam[[#This Row],[BMI]]&lt;18.5, "Underweight ", medical_exam[[#This Row],[BMI]]&lt;24.9, "Normal Weight", medical_exam[[#This Row],[BMI]]&lt;29.9, "Overweight ", TRUE, "Obesity")</f>
        <v xml:space="preserve">Overweight </v>
      </c>
      <c r="D1815">
        <v>6.08</v>
      </c>
      <c r="E1815" t="str" cm="1">
        <f t="array" ref="E1815">_xlfn.IFS(medical_exam[[#This Row],[HBA1C]]&lt;5.7, "Normal", medical_exam[[#This Row],[HBA1C]]&lt;6.4, "Prediabetes ", TRUE, "Diabetes")</f>
        <v xml:space="preserve">Prediabetes </v>
      </c>
      <c r="F1815" s="6" t="s">
        <v>2379</v>
      </c>
      <c r="G1815" t="s">
        <v>2379</v>
      </c>
      <c r="H1815" t="s">
        <v>2381</v>
      </c>
      <c r="I1815">
        <v>1</v>
      </c>
      <c r="J1815" t="s">
        <v>2379</v>
      </c>
    </row>
    <row r="1816" spans="1:10" x14ac:dyDescent="0.3">
      <c r="A1816" t="s">
        <v>554</v>
      </c>
      <c r="B1816">
        <v>46.53</v>
      </c>
      <c r="C1816" t="str" cm="1">
        <f t="array" ref="C1816">_xlfn.IFS(medical_exam[[#This Row],[BMI]]&lt;18.5, "Underweight ", medical_exam[[#This Row],[BMI]]&lt;24.9, "Normal Weight", medical_exam[[#This Row],[BMI]]&lt;29.9, "Overweight ", TRUE, "Obesity")</f>
        <v>Obesity</v>
      </c>
      <c r="D1816">
        <v>4.16</v>
      </c>
      <c r="E1816" t="str" cm="1">
        <f t="array" ref="E1816">_xlfn.IFS(medical_exam[[#This Row],[HBA1C]]&lt;5.7, "Normal", medical_exam[[#This Row],[HBA1C]]&lt;6.4, "Prediabetes ", TRUE, "Diabetes")</f>
        <v>Normal</v>
      </c>
      <c r="F1816" s="6" t="s">
        <v>2379</v>
      </c>
      <c r="G1816" t="s">
        <v>2379</v>
      </c>
      <c r="H1816" t="s">
        <v>2379</v>
      </c>
      <c r="I1816">
        <v>0</v>
      </c>
      <c r="J1816" t="s">
        <v>2379</v>
      </c>
    </row>
    <row r="1817" spans="1:10" x14ac:dyDescent="0.3">
      <c r="A1817" t="s">
        <v>553</v>
      </c>
      <c r="B1817">
        <v>34.99</v>
      </c>
      <c r="C1817" t="str" cm="1">
        <f t="array" ref="C1817">_xlfn.IFS(medical_exam[[#This Row],[BMI]]&lt;18.5, "Underweight ", medical_exam[[#This Row],[BMI]]&lt;24.9, "Normal Weight", medical_exam[[#This Row],[BMI]]&lt;29.9, "Overweight ", TRUE, "Obesity")</f>
        <v>Obesity</v>
      </c>
      <c r="D1817">
        <v>5.0999999999999996</v>
      </c>
      <c r="E1817" t="str" cm="1">
        <f t="array" ref="E1817">_xlfn.IFS(medical_exam[[#This Row],[HBA1C]]&lt;5.7, "Normal", medical_exam[[#This Row],[HBA1C]]&lt;6.4, "Prediabetes ", TRUE, "Diabetes")</f>
        <v>Normal</v>
      </c>
      <c r="F1817" s="6" t="s">
        <v>2379</v>
      </c>
      <c r="G1817" t="s">
        <v>2379</v>
      </c>
      <c r="H1817" t="s">
        <v>2381</v>
      </c>
      <c r="I1817">
        <v>1</v>
      </c>
      <c r="J1817" t="s">
        <v>2379</v>
      </c>
    </row>
    <row r="1818" spans="1:10" x14ac:dyDescent="0.3">
      <c r="A1818" t="s">
        <v>552</v>
      </c>
      <c r="B1818">
        <v>17.05</v>
      </c>
      <c r="C1818" t="str" cm="1">
        <f t="array" ref="C1818">_xlfn.IFS(medical_exam[[#This Row],[BMI]]&lt;18.5, "Underweight ", medical_exam[[#This Row],[BMI]]&lt;24.9, "Normal Weight", medical_exam[[#This Row],[BMI]]&lt;29.9, "Overweight ", TRUE, "Obesity")</f>
        <v xml:space="preserve">Underweight </v>
      </c>
      <c r="D1818">
        <v>5.3</v>
      </c>
      <c r="E1818" t="str" cm="1">
        <f t="array" ref="E1818">_xlfn.IFS(medical_exam[[#This Row],[HBA1C]]&lt;5.7, "Normal", medical_exam[[#This Row],[HBA1C]]&lt;6.4, "Prediabetes ", TRUE, "Diabetes")</f>
        <v>Normal</v>
      </c>
      <c r="F1818" s="6" t="s">
        <v>2379</v>
      </c>
      <c r="G1818" t="s">
        <v>2379</v>
      </c>
      <c r="H1818" t="s">
        <v>2381</v>
      </c>
      <c r="I1818">
        <v>1</v>
      </c>
      <c r="J1818" t="s">
        <v>2379</v>
      </c>
    </row>
    <row r="1819" spans="1:10" x14ac:dyDescent="0.3">
      <c r="A1819" t="s">
        <v>551</v>
      </c>
      <c r="B1819">
        <v>37.18</v>
      </c>
      <c r="C1819" t="str" cm="1">
        <f t="array" ref="C1819">_xlfn.IFS(medical_exam[[#This Row],[BMI]]&lt;18.5, "Underweight ", medical_exam[[#This Row],[BMI]]&lt;24.9, "Normal Weight", medical_exam[[#This Row],[BMI]]&lt;29.9, "Overweight ", TRUE, "Obesity")</f>
        <v>Obesity</v>
      </c>
      <c r="D1819">
        <v>4.9000000000000004</v>
      </c>
      <c r="E1819" t="str" cm="1">
        <f t="array" ref="E1819">_xlfn.IFS(medical_exam[[#This Row],[HBA1C]]&lt;5.7, "Normal", medical_exam[[#This Row],[HBA1C]]&lt;6.4, "Prediabetes ", TRUE, "Diabetes")</f>
        <v>Normal</v>
      </c>
      <c r="F1819" s="6" t="s">
        <v>2379</v>
      </c>
      <c r="G1819" t="s">
        <v>2379</v>
      </c>
      <c r="H1819" t="s">
        <v>2379</v>
      </c>
      <c r="I1819">
        <v>0</v>
      </c>
      <c r="J1819" t="s">
        <v>2379</v>
      </c>
    </row>
    <row r="1820" spans="1:10" x14ac:dyDescent="0.3">
      <c r="A1820" t="s">
        <v>550</v>
      </c>
      <c r="B1820">
        <v>35.200000000000003</v>
      </c>
      <c r="C1820" t="str" cm="1">
        <f t="array" ref="C1820">_xlfn.IFS(medical_exam[[#This Row],[BMI]]&lt;18.5, "Underweight ", medical_exam[[#This Row],[BMI]]&lt;24.9, "Normal Weight", medical_exam[[#This Row],[BMI]]&lt;29.9, "Overweight ", TRUE, "Obesity")</f>
        <v>Obesity</v>
      </c>
      <c r="D1820">
        <v>5.55</v>
      </c>
      <c r="E1820" t="str" cm="1">
        <f t="array" ref="E1820">_xlfn.IFS(medical_exam[[#This Row],[HBA1C]]&lt;5.7, "Normal", medical_exam[[#This Row],[HBA1C]]&lt;6.4, "Prediabetes ", TRUE, "Diabetes")</f>
        <v>Normal</v>
      </c>
      <c r="F1820" s="6" t="s">
        <v>2379</v>
      </c>
      <c r="G1820" t="s">
        <v>2379</v>
      </c>
      <c r="H1820" t="s">
        <v>2379</v>
      </c>
      <c r="I1820">
        <v>0</v>
      </c>
      <c r="J1820" t="s">
        <v>2379</v>
      </c>
    </row>
    <row r="1821" spans="1:10" x14ac:dyDescent="0.3">
      <c r="A1821" t="s">
        <v>549</v>
      </c>
      <c r="B1821">
        <v>37.335000000000001</v>
      </c>
      <c r="C1821" t="str" cm="1">
        <f t="array" ref="C1821">_xlfn.IFS(medical_exam[[#This Row],[BMI]]&lt;18.5, "Underweight ", medical_exam[[#This Row],[BMI]]&lt;24.9, "Normal Weight", medical_exam[[#This Row],[BMI]]&lt;29.9, "Overweight ", TRUE, "Obesity")</f>
        <v>Obesity</v>
      </c>
      <c r="D1821">
        <v>4.95</v>
      </c>
      <c r="E1821" t="str" cm="1">
        <f t="array" ref="E1821">_xlfn.IFS(medical_exam[[#This Row],[HBA1C]]&lt;5.7, "Normal", medical_exam[[#This Row],[HBA1C]]&lt;6.4, "Prediabetes ", TRUE, "Diabetes")</f>
        <v>Normal</v>
      </c>
      <c r="F1821" s="6" t="s">
        <v>2379</v>
      </c>
      <c r="G1821" t="s">
        <v>2379</v>
      </c>
      <c r="H1821" t="s">
        <v>2379</v>
      </c>
      <c r="I1821">
        <v>0</v>
      </c>
      <c r="J1821" t="s">
        <v>2379</v>
      </c>
    </row>
    <row r="1822" spans="1:10" x14ac:dyDescent="0.3">
      <c r="A1822" t="s">
        <v>548</v>
      </c>
      <c r="B1822">
        <v>27.265000000000001</v>
      </c>
      <c r="C1822" t="str" cm="1">
        <f t="array" ref="C1822">_xlfn.IFS(medical_exam[[#This Row],[BMI]]&lt;18.5, "Underweight ", medical_exam[[#This Row],[BMI]]&lt;24.9, "Normal Weight", medical_exam[[#This Row],[BMI]]&lt;29.9, "Overweight ", TRUE, "Obesity")</f>
        <v xml:space="preserve">Overweight </v>
      </c>
      <c r="D1822">
        <v>6.46</v>
      </c>
      <c r="E1822" t="str" cm="1">
        <f t="array" ref="E1822">_xlfn.IFS(medical_exam[[#This Row],[HBA1C]]&lt;5.7, "Normal", medical_exam[[#This Row],[HBA1C]]&lt;6.4, "Prediabetes ", TRUE, "Diabetes")</f>
        <v>Diabetes</v>
      </c>
      <c r="F1822" s="6" t="s">
        <v>2381</v>
      </c>
      <c r="G1822" t="s">
        <v>2379</v>
      </c>
      <c r="H1822" t="s">
        <v>2379</v>
      </c>
      <c r="I1822">
        <v>0</v>
      </c>
      <c r="J1822" t="s">
        <v>2379</v>
      </c>
    </row>
    <row r="1823" spans="1:10" x14ac:dyDescent="0.3">
      <c r="A1823" t="s">
        <v>547</v>
      </c>
      <c r="B1823">
        <v>30.8</v>
      </c>
      <c r="C1823" t="str" cm="1">
        <f t="array" ref="C1823">_xlfn.IFS(medical_exam[[#This Row],[BMI]]&lt;18.5, "Underweight ", medical_exam[[#This Row],[BMI]]&lt;24.9, "Normal Weight", medical_exam[[#This Row],[BMI]]&lt;29.9, "Overweight ", TRUE, "Obesity")</f>
        <v>Obesity</v>
      </c>
      <c r="D1823">
        <v>4.9000000000000004</v>
      </c>
      <c r="E1823" t="str" cm="1">
        <f t="array" ref="E1823">_xlfn.IFS(medical_exam[[#This Row],[HBA1C]]&lt;5.7, "Normal", medical_exam[[#This Row],[HBA1C]]&lt;6.4, "Prediabetes ", TRUE, "Diabetes")</f>
        <v>Normal</v>
      </c>
      <c r="F1823" s="6" t="s">
        <v>2381</v>
      </c>
      <c r="G1823" t="s">
        <v>2379</v>
      </c>
      <c r="H1823" t="s">
        <v>2379</v>
      </c>
      <c r="I1823">
        <v>0</v>
      </c>
      <c r="J1823" t="s">
        <v>2379</v>
      </c>
    </row>
    <row r="1824" spans="1:10" x14ac:dyDescent="0.3">
      <c r="A1824" t="s">
        <v>546</v>
      </c>
      <c r="B1824">
        <v>30.21</v>
      </c>
      <c r="C1824" t="str" cm="1">
        <f t="array" ref="C1824">_xlfn.IFS(medical_exam[[#This Row],[BMI]]&lt;18.5, "Underweight ", medical_exam[[#This Row],[BMI]]&lt;24.9, "Normal Weight", medical_exam[[#This Row],[BMI]]&lt;29.9, "Overweight ", TRUE, "Obesity")</f>
        <v>Obesity</v>
      </c>
      <c r="D1824">
        <v>5.21</v>
      </c>
      <c r="E1824" t="str" cm="1">
        <f t="array" ref="E1824">_xlfn.IFS(medical_exam[[#This Row],[HBA1C]]&lt;5.7, "Normal", medical_exam[[#This Row],[HBA1C]]&lt;6.4, "Prediabetes ", TRUE, "Diabetes")</f>
        <v>Normal</v>
      </c>
      <c r="F1824" s="6" t="s">
        <v>2379</v>
      </c>
      <c r="G1824" t="s">
        <v>2379</v>
      </c>
      <c r="H1824" t="s">
        <v>2379</v>
      </c>
      <c r="I1824">
        <v>1</v>
      </c>
      <c r="J1824" t="s">
        <v>2379</v>
      </c>
    </row>
    <row r="1825" spans="1:10" x14ac:dyDescent="0.3">
      <c r="A1825" t="s">
        <v>545</v>
      </c>
      <c r="B1825">
        <v>35.340000000000003</v>
      </c>
      <c r="C1825" t="str" cm="1">
        <f t="array" ref="C1825">_xlfn.IFS(medical_exam[[#This Row],[BMI]]&lt;18.5, "Underweight ", medical_exam[[#This Row],[BMI]]&lt;24.9, "Normal Weight", medical_exam[[#This Row],[BMI]]&lt;29.9, "Overweight ", TRUE, "Obesity")</f>
        <v>Obesity</v>
      </c>
      <c r="D1825">
        <v>4.13</v>
      </c>
      <c r="E1825" t="str" cm="1">
        <f t="array" ref="E1825">_xlfn.IFS(medical_exam[[#This Row],[HBA1C]]&lt;5.7, "Normal", medical_exam[[#This Row],[HBA1C]]&lt;6.4, "Prediabetes ", TRUE, "Diabetes")</f>
        <v>Normal</v>
      </c>
      <c r="F1825" s="6" t="s">
        <v>2379</v>
      </c>
      <c r="G1825" t="s">
        <v>2380</v>
      </c>
      <c r="H1825" t="s">
        <v>2379</v>
      </c>
      <c r="I1825">
        <v>1</v>
      </c>
      <c r="J1825" t="s">
        <v>2379</v>
      </c>
    </row>
    <row r="1826" spans="1:10" x14ac:dyDescent="0.3">
      <c r="A1826" t="s">
        <v>544</v>
      </c>
      <c r="B1826">
        <v>26.695</v>
      </c>
      <c r="C1826" t="str" cm="1">
        <f t="array" ref="C1826">_xlfn.IFS(medical_exam[[#This Row],[BMI]]&lt;18.5, "Underweight ", medical_exam[[#This Row],[BMI]]&lt;24.9, "Normal Weight", medical_exam[[#This Row],[BMI]]&lt;29.9, "Overweight ", TRUE, "Obesity")</f>
        <v xml:space="preserve">Overweight </v>
      </c>
      <c r="D1826">
        <v>5.28</v>
      </c>
      <c r="E1826" t="str" cm="1">
        <f t="array" ref="E1826">_xlfn.IFS(medical_exam[[#This Row],[HBA1C]]&lt;5.7, "Normal", medical_exam[[#This Row],[HBA1C]]&lt;6.4, "Prediabetes ", TRUE, "Diabetes")</f>
        <v>Normal</v>
      </c>
      <c r="F1826" s="6" t="s">
        <v>2379</v>
      </c>
      <c r="G1826" t="s">
        <v>2379</v>
      </c>
      <c r="H1826" t="s">
        <v>2379</v>
      </c>
      <c r="I1826">
        <v>0</v>
      </c>
      <c r="J1826" t="s">
        <v>2379</v>
      </c>
    </row>
    <row r="1827" spans="1:10" x14ac:dyDescent="0.3">
      <c r="A1827" t="s">
        <v>543</v>
      </c>
      <c r="B1827">
        <v>29.355</v>
      </c>
      <c r="C1827" t="str" cm="1">
        <f t="array" ref="C1827">_xlfn.IFS(medical_exam[[#This Row],[BMI]]&lt;18.5, "Underweight ", medical_exam[[#This Row],[BMI]]&lt;24.9, "Normal Weight", medical_exam[[#This Row],[BMI]]&lt;29.9, "Overweight ", TRUE, "Obesity")</f>
        <v xml:space="preserve">Overweight </v>
      </c>
      <c r="D1827">
        <v>4.68</v>
      </c>
      <c r="E1827" t="str" cm="1">
        <f t="array" ref="E1827">_xlfn.IFS(medical_exam[[#This Row],[HBA1C]]&lt;5.7, "Normal", medical_exam[[#This Row],[HBA1C]]&lt;6.4, "Prediabetes ", TRUE, "Diabetes")</f>
        <v>Normal</v>
      </c>
      <c r="F1827" s="6" t="s">
        <v>2381</v>
      </c>
      <c r="G1827" t="s">
        <v>2379</v>
      </c>
      <c r="H1827" t="s">
        <v>2379</v>
      </c>
      <c r="I1827">
        <v>0</v>
      </c>
      <c r="J1827" t="s">
        <v>2379</v>
      </c>
    </row>
    <row r="1828" spans="1:10" x14ac:dyDescent="0.3">
      <c r="A1828" t="s">
        <v>542</v>
      </c>
      <c r="B1828">
        <v>29.59</v>
      </c>
      <c r="C1828" t="str" cm="1">
        <f t="array" ref="C1828">_xlfn.IFS(medical_exam[[#This Row],[BMI]]&lt;18.5, "Underweight ", medical_exam[[#This Row],[BMI]]&lt;24.9, "Normal Weight", medical_exam[[#This Row],[BMI]]&lt;29.9, "Overweight ", TRUE, "Obesity")</f>
        <v xml:space="preserve">Overweight </v>
      </c>
      <c r="D1828">
        <v>4.0599999999999996</v>
      </c>
      <c r="E1828" t="str" cm="1">
        <f t="array" ref="E1828">_xlfn.IFS(medical_exam[[#This Row],[HBA1C]]&lt;5.7, "Normal", medical_exam[[#This Row],[HBA1C]]&lt;6.4, "Prediabetes ", TRUE, "Diabetes")</f>
        <v>Normal</v>
      </c>
      <c r="F1828" s="6" t="s">
        <v>2379</v>
      </c>
      <c r="G1828" t="s">
        <v>2379</v>
      </c>
      <c r="H1828" t="s">
        <v>2379</v>
      </c>
      <c r="I1828">
        <v>0</v>
      </c>
      <c r="J1828" t="s">
        <v>2379</v>
      </c>
    </row>
    <row r="1829" spans="1:10" x14ac:dyDescent="0.3">
      <c r="A1829" t="s">
        <v>541</v>
      </c>
      <c r="B1829">
        <v>31.35</v>
      </c>
      <c r="C1829" t="str" cm="1">
        <f t="array" ref="C1829">_xlfn.IFS(medical_exam[[#This Row],[BMI]]&lt;18.5, "Underweight ", medical_exam[[#This Row],[BMI]]&lt;24.9, "Normal Weight", medical_exam[[#This Row],[BMI]]&lt;29.9, "Overweight ", TRUE, "Obesity")</f>
        <v>Obesity</v>
      </c>
      <c r="D1829">
        <v>4.2</v>
      </c>
      <c r="E1829" t="str" cm="1">
        <f t="array" ref="E1829">_xlfn.IFS(medical_exam[[#This Row],[HBA1C]]&lt;5.7, "Normal", medical_exam[[#This Row],[HBA1C]]&lt;6.4, "Prediabetes ", TRUE, "Diabetes")</f>
        <v>Normal</v>
      </c>
      <c r="F1829" s="6" t="s">
        <v>2379</v>
      </c>
      <c r="G1829" t="s">
        <v>2380</v>
      </c>
      <c r="H1829" t="s">
        <v>2379</v>
      </c>
      <c r="I1829">
        <v>1</v>
      </c>
      <c r="J1829" t="s">
        <v>2379</v>
      </c>
    </row>
    <row r="1830" spans="1:10" x14ac:dyDescent="0.3">
      <c r="A1830" t="s">
        <v>540</v>
      </c>
      <c r="B1830">
        <v>20.52</v>
      </c>
      <c r="C1830" t="str" cm="1">
        <f t="array" ref="C1830">_xlfn.IFS(medical_exam[[#This Row],[BMI]]&lt;18.5, "Underweight ", medical_exam[[#This Row],[BMI]]&lt;24.9, "Normal Weight", medical_exam[[#This Row],[BMI]]&lt;29.9, "Overweight ", TRUE, "Obesity")</f>
        <v>Normal Weight</v>
      </c>
      <c r="D1830">
        <v>4.83</v>
      </c>
      <c r="E1830" t="str" cm="1">
        <f t="array" ref="E1830">_xlfn.IFS(medical_exam[[#This Row],[HBA1C]]&lt;5.7, "Normal", medical_exam[[#This Row],[HBA1C]]&lt;6.4, "Prediabetes ", TRUE, "Diabetes")</f>
        <v>Normal</v>
      </c>
      <c r="F1830" s="6" t="s">
        <v>2379</v>
      </c>
      <c r="G1830" t="s">
        <v>2379</v>
      </c>
      <c r="H1830" t="s">
        <v>2379</v>
      </c>
      <c r="I1830">
        <v>0</v>
      </c>
      <c r="J1830" t="s">
        <v>2379</v>
      </c>
    </row>
    <row r="1831" spans="1:10" x14ac:dyDescent="0.3">
      <c r="A1831" t="s">
        <v>539</v>
      </c>
      <c r="B1831">
        <v>42.9</v>
      </c>
      <c r="C1831" t="str" cm="1">
        <f t="array" ref="C1831">_xlfn.IFS(medical_exam[[#This Row],[BMI]]&lt;18.5, "Underweight ", medical_exam[[#This Row],[BMI]]&lt;24.9, "Normal Weight", medical_exam[[#This Row],[BMI]]&lt;29.9, "Overweight ", TRUE, "Obesity")</f>
        <v>Obesity</v>
      </c>
      <c r="D1831">
        <v>4.87</v>
      </c>
      <c r="E1831" t="str" cm="1">
        <f t="array" ref="E1831">_xlfn.IFS(medical_exam[[#This Row],[HBA1C]]&lt;5.7, "Normal", medical_exam[[#This Row],[HBA1C]]&lt;6.4, "Prediabetes ", TRUE, "Diabetes")</f>
        <v>Normal</v>
      </c>
      <c r="F1831" s="6" t="s">
        <v>2381</v>
      </c>
      <c r="G1831" t="s">
        <v>2379</v>
      </c>
      <c r="H1831" t="s">
        <v>2379</v>
      </c>
      <c r="I1831">
        <v>1</v>
      </c>
      <c r="J1831" t="s">
        <v>2379</v>
      </c>
    </row>
    <row r="1832" spans="1:10" x14ac:dyDescent="0.3">
      <c r="A1832" t="s">
        <v>538</v>
      </c>
      <c r="B1832">
        <v>24.6</v>
      </c>
      <c r="C1832" t="str" cm="1">
        <f t="array" ref="C1832">_xlfn.IFS(medical_exam[[#This Row],[BMI]]&lt;18.5, "Underweight ", medical_exam[[#This Row],[BMI]]&lt;24.9, "Normal Weight", medical_exam[[#This Row],[BMI]]&lt;29.9, "Overweight ", TRUE, "Obesity")</f>
        <v>Normal Weight</v>
      </c>
      <c r="D1832">
        <v>5.86</v>
      </c>
      <c r="E1832" t="str" cm="1">
        <f t="array" ref="E1832">_xlfn.IFS(medical_exam[[#This Row],[HBA1C]]&lt;5.7, "Normal", medical_exam[[#This Row],[HBA1C]]&lt;6.4, "Prediabetes ", TRUE, "Diabetes")</f>
        <v xml:space="preserve">Prediabetes </v>
      </c>
      <c r="F1832" s="6" t="s">
        <v>2379</v>
      </c>
      <c r="G1832" t="s">
        <v>2379</v>
      </c>
      <c r="H1832" t="s">
        <v>2381</v>
      </c>
      <c r="I1832">
        <v>1</v>
      </c>
      <c r="J1832" t="s">
        <v>2379</v>
      </c>
    </row>
    <row r="1833" spans="1:10" x14ac:dyDescent="0.3">
      <c r="A1833" t="s">
        <v>537</v>
      </c>
      <c r="B1833">
        <v>28.405000000000001</v>
      </c>
      <c r="C1833" t="str" cm="1">
        <f t="array" ref="C1833">_xlfn.IFS(medical_exam[[#This Row],[BMI]]&lt;18.5, "Underweight ", medical_exam[[#This Row],[BMI]]&lt;24.9, "Normal Weight", medical_exam[[#This Row],[BMI]]&lt;29.9, "Overweight ", TRUE, "Obesity")</f>
        <v xml:space="preserve">Overweight </v>
      </c>
      <c r="D1833">
        <v>4.12</v>
      </c>
      <c r="E1833" t="str" cm="1">
        <f t="array" ref="E1833">_xlfn.IFS(medical_exam[[#This Row],[HBA1C]]&lt;5.7, "Normal", medical_exam[[#This Row],[HBA1C]]&lt;6.4, "Prediabetes ", TRUE, "Diabetes")</f>
        <v>Normal</v>
      </c>
      <c r="F1833" s="6" t="s">
        <v>2379</v>
      </c>
      <c r="G1833" t="s">
        <v>2379</v>
      </c>
      <c r="H1833" t="s">
        <v>2379</v>
      </c>
      <c r="I1833">
        <v>1</v>
      </c>
      <c r="J1833" t="s">
        <v>2379</v>
      </c>
    </row>
    <row r="1834" spans="1:10" x14ac:dyDescent="0.3">
      <c r="A1834" t="s">
        <v>536</v>
      </c>
      <c r="B1834">
        <v>34.674999999999997</v>
      </c>
      <c r="C1834" t="str" cm="1">
        <f t="array" ref="C1834">_xlfn.IFS(medical_exam[[#This Row],[BMI]]&lt;18.5, "Underweight ", medical_exam[[#This Row],[BMI]]&lt;24.9, "Normal Weight", medical_exam[[#This Row],[BMI]]&lt;29.9, "Overweight ", TRUE, "Obesity")</f>
        <v>Obesity</v>
      </c>
      <c r="D1834">
        <v>5.71</v>
      </c>
      <c r="E1834" t="str" cm="1">
        <f t="array" ref="E1834">_xlfn.IFS(medical_exam[[#This Row],[HBA1C]]&lt;5.7, "Normal", medical_exam[[#This Row],[HBA1C]]&lt;6.4, "Prediabetes ", TRUE, "Diabetes")</f>
        <v xml:space="preserve">Prediabetes </v>
      </c>
      <c r="F1834" s="6" t="s">
        <v>2381</v>
      </c>
      <c r="G1834" t="s">
        <v>2379</v>
      </c>
      <c r="H1834" t="s">
        <v>2379</v>
      </c>
      <c r="I1834">
        <v>1</v>
      </c>
      <c r="J1834" t="s">
        <v>2379</v>
      </c>
    </row>
    <row r="1835" spans="1:10" x14ac:dyDescent="0.3">
      <c r="A1835" t="s">
        <v>535</v>
      </c>
      <c r="B1835">
        <v>18.850000000000001</v>
      </c>
      <c r="C1835" t="str" cm="1">
        <f t="array" ref="C1835">_xlfn.IFS(medical_exam[[#This Row],[BMI]]&lt;18.5, "Underweight ", medical_exam[[#This Row],[BMI]]&lt;24.9, "Normal Weight", medical_exam[[#This Row],[BMI]]&lt;29.9, "Overweight ", TRUE, "Obesity")</f>
        <v>Normal Weight</v>
      </c>
      <c r="D1835">
        <v>6.03</v>
      </c>
      <c r="E1835" t="str" cm="1">
        <f t="array" ref="E1835">_xlfn.IFS(medical_exam[[#This Row],[HBA1C]]&lt;5.7, "Normal", medical_exam[[#This Row],[HBA1C]]&lt;6.4, "Prediabetes ", TRUE, "Diabetes")</f>
        <v xml:space="preserve">Prediabetes </v>
      </c>
      <c r="F1835" s="6" t="s">
        <v>2379</v>
      </c>
      <c r="G1835" t="s">
        <v>2379</v>
      </c>
      <c r="H1835" t="s">
        <v>2379</v>
      </c>
      <c r="I1835">
        <v>1</v>
      </c>
      <c r="J1835" t="s">
        <v>2379</v>
      </c>
    </row>
    <row r="1836" spans="1:10" x14ac:dyDescent="0.3">
      <c r="A1836" t="s">
        <v>533</v>
      </c>
      <c r="B1836">
        <v>34.130000000000003</v>
      </c>
      <c r="C1836" t="str" cm="1">
        <f t="array" ref="C1836">_xlfn.IFS(medical_exam[[#This Row],[BMI]]&lt;18.5, "Underweight ", medical_exam[[#This Row],[BMI]]&lt;24.9, "Normal Weight", medical_exam[[#This Row],[BMI]]&lt;29.9, "Overweight ", TRUE, "Obesity")</f>
        <v>Obesity</v>
      </c>
      <c r="D1836">
        <v>5.65</v>
      </c>
      <c r="E1836" t="str" cm="1">
        <f t="array" ref="E1836">_xlfn.IFS(medical_exam[[#This Row],[HBA1C]]&lt;5.7, "Normal", medical_exam[[#This Row],[HBA1C]]&lt;6.4, "Prediabetes ", TRUE, "Diabetes")</f>
        <v>Normal</v>
      </c>
      <c r="F1836" s="6" t="s">
        <v>2379</v>
      </c>
      <c r="G1836" t="s">
        <v>2379</v>
      </c>
      <c r="H1836" t="s">
        <v>2381</v>
      </c>
      <c r="I1836">
        <v>1</v>
      </c>
      <c r="J1836" t="s">
        <v>2379</v>
      </c>
    </row>
    <row r="1837" spans="1:10" x14ac:dyDescent="0.3">
      <c r="A1837" t="s">
        <v>532</v>
      </c>
      <c r="B1837">
        <v>17.34</v>
      </c>
      <c r="C1837" t="str" cm="1">
        <f t="array" ref="C1837">_xlfn.IFS(medical_exam[[#This Row],[BMI]]&lt;18.5, "Underweight ", medical_exam[[#This Row],[BMI]]&lt;24.9, "Normal Weight", medical_exam[[#This Row],[BMI]]&lt;29.9, "Overweight ", TRUE, "Obesity")</f>
        <v xml:space="preserve">Underweight </v>
      </c>
      <c r="D1837">
        <v>5.05</v>
      </c>
      <c r="E1837" t="str" cm="1">
        <f t="array" ref="E1837">_xlfn.IFS(medical_exam[[#This Row],[HBA1C]]&lt;5.7, "Normal", medical_exam[[#This Row],[HBA1C]]&lt;6.4, "Prediabetes ", TRUE, "Diabetes")</f>
        <v>Normal</v>
      </c>
      <c r="F1837" s="6" t="s">
        <v>2379</v>
      </c>
      <c r="G1837" t="s">
        <v>2379</v>
      </c>
      <c r="H1837" t="s">
        <v>2379</v>
      </c>
      <c r="I1837">
        <v>0</v>
      </c>
      <c r="J1837" t="s">
        <v>2379</v>
      </c>
    </row>
    <row r="1838" spans="1:10" x14ac:dyDescent="0.3">
      <c r="A1838" t="s">
        <v>531</v>
      </c>
      <c r="B1838">
        <v>17.440000000000001</v>
      </c>
      <c r="C1838" t="str" cm="1">
        <f t="array" ref="C1838">_xlfn.IFS(medical_exam[[#This Row],[BMI]]&lt;18.5, "Underweight ", medical_exam[[#This Row],[BMI]]&lt;24.9, "Normal Weight", medical_exam[[#This Row],[BMI]]&lt;29.9, "Overweight ", TRUE, "Obesity")</f>
        <v xml:space="preserve">Underweight </v>
      </c>
      <c r="D1838">
        <v>6.26</v>
      </c>
      <c r="E1838" t="str" cm="1">
        <f t="array" ref="E1838">_xlfn.IFS(medical_exam[[#This Row],[HBA1C]]&lt;5.7, "Normal", medical_exam[[#This Row],[HBA1C]]&lt;6.4, "Prediabetes ", TRUE, "Diabetes")</f>
        <v xml:space="preserve">Prediabetes </v>
      </c>
      <c r="F1838" s="6" t="s">
        <v>2379</v>
      </c>
      <c r="G1838" t="s">
        <v>2379</v>
      </c>
      <c r="H1838" t="s">
        <v>2379</v>
      </c>
      <c r="I1838">
        <v>0</v>
      </c>
      <c r="J1838" t="s">
        <v>2379</v>
      </c>
    </row>
    <row r="1839" spans="1:10" x14ac:dyDescent="0.3">
      <c r="A1839" t="s">
        <v>530</v>
      </c>
      <c r="B1839">
        <v>33.659999999999997</v>
      </c>
      <c r="C1839" t="str" cm="1">
        <f t="array" ref="C1839">_xlfn.IFS(medical_exam[[#This Row],[BMI]]&lt;18.5, "Underweight ", medical_exam[[#This Row],[BMI]]&lt;24.9, "Normal Weight", medical_exam[[#This Row],[BMI]]&lt;29.9, "Overweight ", TRUE, "Obesity")</f>
        <v>Obesity</v>
      </c>
      <c r="D1839">
        <v>4.08</v>
      </c>
      <c r="E1839" t="str" cm="1">
        <f t="array" ref="E1839">_xlfn.IFS(medical_exam[[#This Row],[HBA1C]]&lt;5.7, "Normal", medical_exam[[#This Row],[HBA1C]]&lt;6.4, "Prediabetes ", TRUE, "Diabetes")</f>
        <v>Normal</v>
      </c>
      <c r="F1839" s="6" t="s">
        <v>2381</v>
      </c>
      <c r="G1839" t="s">
        <v>2379</v>
      </c>
      <c r="H1839" t="s">
        <v>2381</v>
      </c>
      <c r="I1839">
        <v>1</v>
      </c>
      <c r="J1839" t="s">
        <v>2379</v>
      </c>
    </row>
    <row r="1840" spans="1:10" x14ac:dyDescent="0.3">
      <c r="A1840" t="s">
        <v>529</v>
      </c>
      <c r="B1840">
        <v>21.375</v>
      </c>
      <c r="C1840" t="str" cm="1">
        <f t="array" ref="C1840">_xlfn.IFS(medical_exam[[#This Row],[BMI]]&lt;18.5, "Underweight ", medical_exam[[#This Row],[BMI]]&lt;24.9, "Normal Weight", medical_exam[[#This Row],[BMI]]&lt;29.9, "Overweight ", TRUE, "Obesity")</f>
        <v>Normal Weight</v>
      </c>
      <c r="D1840">
        <v>6.19</v>
      </c>
      <c r="E1840" t="str" cm="1">
        <f t="array" ref="E1840">_xlfn.IFS(medical_exam[[#This Row],[HBA1C]]&lt;5.7, "Normal", medical_exam[[#This Row],[HBA1C]]&lt;6.4, "Prediabetes ", TRUE, "Diabetes")</f>
        <v xml:space="preserve">Prediabetes </v>
      </c>
      <c r="F1840" s="6" t="s">
        <v>2381</v>
      </c>
      <c r="G1840" t="s">
        <v>2379</v>
      </c>
      <c r="H1840" t="s">
        <v>2379</v>
      </c>
      <c r="I1840">
        <v>1</v>
      </c>
      <c r="J1840" t="s">
        <v>2379</v>
      </c>
    </row>
    <row r="1841" spans="1:10" x14ac:dyDescent="0.3">
      <c r="A1841" t="s">
        <v>528</v>
      </c>
      <c r="B1841">
        <v>27.14</v>
      </c>
      <c r="C1841" t="str" cm="1">
        <f t="array" ref="C1841">_xlfn.IFS(medical_exam[[#This Row],[BMI]]&lt;18.5, "Underweight ", medical_exam[[#This Row],[BMI]]&lt;24.9, "Normal Weight", medical_exam[[#This Row],[BMI]]&lt;29.9, "Overweight ", TRUE, "Obesity")</f>
        <v xml:space="preserve">Overweight </v>
      </c>
      <c r="D1841">
        <v>6.01</v>
      </c>
      <c r="E1841" t="str" cm="1">
        <f t="array" ref="E1841">_xlfn.IFS(medical_exam[[#This Row],[HBA1C]]&lt;5.7, "Normal", medical_exam[[#This Row],[HBA1C]]&lt;6.4, "Prediabetes ", TRUE, "Diabetes")</f>
        <v xml:space="preserve">Prediabetes </v>
      </c>
      <c r="F1841" s="6" t="s">
        <v>2379</v>
      </c>
      <c r="G1841" t="s">
        <v>2379</v>
      </c>
      <c r="H1841" t="s">
        <v>2379</v>
      </c>
      <c r="I1841">
        <v>1</v>
      </c>
      <c r="J1841" t="s">
        <v>2379</v>
      </c>
    </row>
    <row r="1842" spans="1:10" x14ac:dyDescent="0.3">
      <c r="A1842" t="s">
        <v>527</v>
      </c>
      <c r="B1842">
        <v>35.78</v>
      </c>
      <c r="C1842" t="str" cm="1">
        <f t="array" ref="C1842">_xlfn.IFS(medical_exam[[#This Row],[BMI]]&lt;18.5, "Underweight ", medical_exam[[#This Row],[BMI]]&lt;24.9, "Normal Weight", medical_exam[[#This Row],[BMI]]&lt;29.9, "Overweight ", TRUE, "Obesity")</f>
        <v>Obesity</v>
      </c>
      <c r="D1842">
        <v>6.07</v>
      </c>
      <c r="E1842" t="str" cm="1">
        <f t="array" ref="E1842">_xlfn.IFS(medical_exam[[#This Row],[HBA1C]]&lt;5.7, "Normal", medical_exam[[#This Row],[HBA1C]]&lt;6.4, "Prediabetes ", TRUE, "Diabetes")</f>
        <v xml:space="preserve">Prediabetes </v>
      </c>
      <c r="F1842" s="6" t="s">
        <v>2379</v>
      </c>
      <c r="G1842" t="s">
        <v>2380</v>
      </c>
      <c r="H1842" t="s">
        <v>2379</v>
      </c>
      <c r="I1842">
        <v>1</v>
      </c>
      <c r="J1842" t="s">
        <v>2379</v>
      </c>
    </row>
    <row r="1843" spans="1:10" x14ac:dyDescent="0.3">
      <c r="A1843" t="s">
        <v>526</v>
      </c>
      <c r="B1843">
        <v>34.96</v>
      </c>
      <c r="C1843" t="str" cm="1">
        <f t="array" ref="C1843">_xlfn.IFS(medical_exam[[#This Row],[BMI]]&lt;18.5, "Underweight ", medical_exam[[#This Row],[BMI]]&lt;24.9, "Normal Weight", medical_exam[[#This Row],[BMI]]&lt;29.9, "Overweight ", TRUE, "Obesity")</f>
        <v>Obesity</v>
      </c>
      <c r="D1843">
        <v>5.63</v>
      </c>
      <c r="E1843" t="str" cm="1">
        <f t="array" ref="E1843">_xlfn.IFS(medical_exam[[#This Row],[HBA1C]]&lt;5.7, "Normal", medical_exam[[#This Row],[HBA1C]]&lt;6.4, "Prediabetes ", TRUE, "Diabetes")</f>
        <v>Normal</v>
      </c>
      <c r="F1843" s="6" t="s">
        <v>2379</v>
      </c>
      <c r="G1843" t="s">
        <v>2379</v>
      </c>
      <c r="H1843" t="s">
        <v>2379</v>
      </c>
      <c r="I1843">
        <v>0</v>
      </c>
      <c r="J1843" t="s">
        <v>2379</v>
      </c>
    </row>
    <row r="1844" spans="1:10" x14ac:dyDescent="0.3">
      <c r="A1844" t="s">
        <v>525</v>
      </c>
      <c r="B1844">
        <v>38.39</v>
      </c>
      <c r="C1844" t="str" cm="1">
        <f t="array" ref="C1844">_xlfn.IFS(medical_exam[[#This Row],[BMI]]&lt;18.5, "Underweight ", medical_exam[[#This Row],[BMI]]&lt;24.9, "Normal Weight", medical_exam[[#This Row],[BMI]]&lt;29.9, "Overweight ", TRUE, "Obesity")</f>
        <v>Obesity</v>
      </c>
      <c r="D1844">
        <v>6.05</v>
      </c>
      <c r="E1844" t="str" cm="1">
        <f t="array" ref="E1844">_xlfn.IFS(medical_exam[[#This Row],[HBA1C]]&lt;5.7, "Normal", medical_exam[[#This Row],[HBA1C]]&lt;6.4, "Prediabetes ", TRUE, "Diabetes")</f>
        <v xml:space="preserve">Prediabetes </v>
      </c>
      <c r="F1844" s="6" t="s">
        <v>2379</v>
      </c>
      <c r="G1844" t="s">
        <v>2379</v>
      </c>
      <c r="H1844" t="s">
        <v>2379</v>
      </c>
      <c r="I1844">
        <v>0</v>
      </c>
      <c r="J1844" t="s">
        <v>2379</v>
      </c>
    </row>
    <row r="1845" spans="1:10" x14ac:dyDescent="0.3">
      <c r="A1845" t="s">
        <v>524</v>
      </c>
      <c r="B1845">
        <v>33.82</v>
      </c>
      <c r="C1845" t="str" cm="1">
        <f t="array" ref="C1845">_xlfn.IFS(medical_exam[[#This Row],[BMI]]&lt;18.5, "Underweight ", medical_exam[[#This Row],[BMI]]&lt;24.9, "Normal Weight", medical_exam[[#This Row],[BMI]]&lt;29.9, "Overweight ", TRUE, "Obesity")</f>
        <v>Obesity</v>
      </c>
      <c r="D1845">
        <v>4.6500000000000004</v>
      </c>
      <c r="E1845" t="str" cm="1">
        <f t="array" ref="E1845">_xlfn.IFS(medical_exam[[#This Row],[HBA1C]]&lt;5.7, "Normal", medical_exam[[#This Row],[HBA1C]]&lt;6.4, "Prediabetes ", TRUE, "Diabetes")</f>
        <v>Normal</v>
      </c>
      <c r="F1845" s="6" t="s">
        <v>2379</v>
      </c>
      <c r="G1845" t="s">
        <v>2379</v>
      </c>
      <c r="H1845" t="s">
        <v>2379</v>
      </c>
      <c r="I1845">
        <v>0</v>
      </c>
      <c r="J1845" t="s">
        <v>2379</v>
      </c>
    </row>
    <row r="1846" spans="1:10" x14ac:dyDescent="0.3">
      <c r="A1846" t="s">
        <v>523</v>
      </c>
      <c r="B1846">
        <v>27.835000000000001</v>
      </c>
      <c r="C1846" t="str" cm="1">
        <f t="array" ref="C1846">_xlfn.IFS(medical_exam[[#This Row],[BMI]]&lt;18.5, "Underweight ", medical_exam[[#This Row],[BMI]]&lt;24.9, "Normal Weight", medical_exam[[#This Row],[BMI]]&lt;29.9, "Overweight ", TRUE, "Obesity")</f>
        <v xml:space="preserve">Overweight </v>
      </c>
      <c r="D1846">
        <v>5.37</v>
      </c>
      <c r="E1846" t="str" cm="1">
        <f t="array" ref="E1846">_xlfn.IFS(medical_exam[[#This Row],[HBA1C]]&lt;5.7, "Normal", medical_exam[[#This Row],[HBA1C]]&lt;6.4, "Prediabetes ", TRUE, "Diabetes")</f>
        <v>Normal</v>
      </c>
      <c r="F1846" s="6" t="s">
        <v>2379</v>
      </c>
      <c r="G1846" t="s">
        <v>2379</v>
      </c>
      <c r="H1846" t="s">
        <v>2379</v>
      </c>
      <c r="I1846">
        <v>0</v>
      </c>
      <c r="J1846" t="s">
        <v>2379</v>
      </c>
    </row>
    <row r="1847" spans="1:10" x14ac:dyDescent="0.3">
      <c r="A1847" t="s">
        <v>522</v>
      </c>
      <c r="B1847">
        <v>33</v>
      </c>
      <c r="C1847" t="str" cm="1">
        <f t="array" ref="C1847">_xlfn.IFS(medical_exam[[#This Row],[BMI]]&lt;18.5, "Underweight ", medical_exam[[#This Row],[BMI]]&lt;24.9, "Normal Weight", medical_exam[[#This Row],[BMI]]&lt;29.9, "Overweight ", TRUE, "Obesity")</f>
        <v>Obesity</v>
      </c>
      <c r="D1847">
        <v>5.39</v>
      </c>
      <c r="E1847" t="str" cm="1">
        <f t="array" ref="E1847">_xlfn.IFS(medical_exam[[#This Row],[HBA1C]]&lt;5.7, "Normal", medical_exam[[#This Row],[HBA1C]]&lt;6.4, "Prediabetes ", TRUE, "Diabetes")</f>
        <v>Normal</v>
      </c>
      <c r="F1847" s="6" t="s">
        <v>2379</v>
      </c>
      <c r="G1847" t="s">
        <v>2379</v>
      </c>
      <c r="H1847" t="s">
        <v>2379</v>
      </c>
      <c r="I1847">
        <v>0</v>
      </c>
      <c r="J1847" t="s">
        <v>2379</v>
      </c>
    </row>
    <row r="1848" spans="1:10" x14ac:dyDescent="0.3">
      <c r="A1848" t="s">
        <v>521</v>
      </c>
      <c r="B1848">
        <v>26.885000000000002</v>
      </c>
      <c r="C1848" t="str" cm="1">
        <f t="array" ref="C1848">_xlfn.IFS(medical_exam[[#This Row],[BMI]]&lt;18.5, "Underweight ", medical_exam[[#This Row],[BMI]]&lt;24.9, "Normal Weight", medical_exam[[#This Row],[BMI]]&lt;29.9, "Overweight ", TRUE, "Obesity")</f>
        <v xml:space="preserve">Overweight </v>
      </c>
      <c r="D1848">
        <v>5.86</v>
      </c>
      <c r="E1848" t="str" cm="1">
        <f t="array" ref="E1848">_xlfn.IFS(medical_exam[[#This Row],[HBA1C]]&lt;5.7, "Normal", medical_exam[[#This Row],[HBA1C]]&lt;6.4, "Prediabetes ", TRUE, "Diabetes")</f>
        <v xml:space="preserve">Prediabetes </v>
      </c>
      <c r="F1848" s="6" t="s">
        <v>2379</v>
      </c>
      <c r="G1848" t="s">
        <v>2379</v>
      </c>
      <c r="H1848" t="s">
        <v>2379</v>
      </c>
      <c r="I1848">
        <v>0</v>
      </c>
      <c r="J1848" t="s">
        <v>2379</v>
      </c>
    </row>
    <row r="1849" spans="1:10" x14ac:dyDescent="0.3">
      <c r="A1849" t="s">
        <v>520</v>
      </c>
      <c r="B1849">
        <v>29.26</v>
      </c>
      <c r="C1849" t="str" cm="1">
        <f t="array" ref="C1849">_xlfn.IFS(medical_exam[[#This Row],[BMI]]&lt;18.5, "Underweight ", medical_exam[[#This Row],[BMI]]&lt;24.9, "Normal Weight", medical_exam[[#This Row],[BMI]]&lt;29.9, "Overweight ", TRUE, "Obesity")</f>
        <v xml:space="preserve">Overweight </v>
      </c>
      <c r="D1849">
        <v>4.4400000000000004</v>
      </c>
      <c r="E1849" t="str" cm="1">
        <f t="array" ref="E1849">_xlfn.IFS(medical_exam[[#This Row],[HBA1C]]&lt;5.7, "Normal", medical_exam[[#This Row],[HBA1C]]&lt;6.4, "Prediabetes ", TRUE, "Diabetes")</f>
        <v>Normal</v>
      </c>
      <c r="F1849" s="6" t="s">
        <v>2379</v>
      </c>
      <c r="G1849" t="s">
        <v>2379</v>
      </c>
      <c r="H1849" t="s">
        <v>2379</v>
      </c>
      <c r="I1849">
        <v>0</v>
      </c>
      <c r="J1849" t="s">
        <v>2379</v>
      </c>
    </row>
    <row r="1850" spans="1:10" x14ac:dyDescent="0.3">
      <c r="A1850" t="s">
        <v>519</v>
      </c>
      <c r="B1850">
        <v>26.98</v>
      </c>
      <c r="C1850" t="str" cm="1">
        <f t="array" ref="C1850">_xlfn.IFS(medical_exam[[#This Row],[BMI]]&lt;18.5, "Underweight ", medical_exam[[#This Row],[BMI]]&lt;24.9, "Normal Weight", medical_exam[[#This Row],[BMI]]&lt;29.9, "Overweight ", TRUE, "Obesity")</f>
        <v xml:space="preserve">Overweight </v>
      </c>
      <c r="D1850">
        <v>4.41</v>
      </c>
      <c r="E1850" t="str" cm="1">
        <f t="array" ref="E1850">_xlfn.IFS(medical_exam[[#This Row],[HBA1C]]&lt;5.7, "Normal", medical_exam[[#This Row],[HBA1C]]&lt;6.4, "Prediabetes ", TRUE, "Diabetes")</f>
        <v>Normal</v>
      </c>
      <c r="F1850" s="6" t="s">
        <v>2379</v>
      </c>
      <c r="G1850" t="s">
        <v>2379</v>
      </c>
      <c r="H1850" t="s">
        <v>2379</v>
      </c>
      <c r="I1850">
        <v>0</v>
      </c>
      <c r="J1850" t="s">
        <v>2379</v>
      </c>
    </row>
    <row r="1851" spans="1:10" x14ac:dyDescent="0.3">
      <c r="A1851" t="s">
        <v>518</v>
      </c>
      <c r="B1851">
        <v>32.11</v>
      </c>
      <c r="C1851" t="str" cm="1">
        <f t="array" ref="C1851">_xlfn.IFS(medical_exam[[#This Row],[BMI]]&lt;18.5, "Underweight ", medical_exam[[#This Row],[BMI]]&lt;24.9, "Normal Weight", medical_exam[[#This Row],[BMI]]&lt;29.9, "Overweight ", TRUE, "Obesity")</f>
        <v>Obesity</v>
      </c>
      <c r="D1851">
        <v>5.19</v>
      </c>
      <c r="E1851" t="str" cm="1">
        <f t="array" ref="E1851">_xlfn.IFS(medical_exam[[#This Row],[HBA1C]]&lt;5.7, "Normal", medical_exam[[#This Row],[HBA1C]]&lt;6.4, "Prediabetes ", TRUE, "Diabetes")</f>
        <v>Normal</v>
      </c>
      <c r="F1851" s="6" t="s">
        <v>2379</v>
      </c>
      <c r="G1851" t="s">
        <v>2379</v>
      </c>
      <c r="H1851" t="s">
        <v>2381</v>
      </c>
      <c r="I1851">
        <v>1</v>
      </c>
      <c r="J1851" t="s">
        <v>2379</v>
      </c>
    </row>
    <row r="1852" spans="1:10" x14ac:dyDescent="0.3">
      <c r="A1852" t="s">
        <v>517</v>
      </c>
      <c r="B1852">
        <v>31.73</v>
      </c>
      <c r="C1852" t="str" cm="1">
        <f t="array" ref="C1852">_xlfn.IFS(medical_exam[[#This Row],[BMI]]&lt;18.5, "Underweight ", medical_exam[[#This Row],[BMI]]&lt;24.9, "Normal Weight", medical_exam[[#This Row],[BMI]]&lt;29.9, "Overweight ", TRUE, "Obesity")</f>
        <v>Obesity</v>
      </c>
      <c r="D1852">
        <v>5.16</v>
      </c>
      <c r="E1852" t="str" cm="1">
        <f t="array" ref="E1852">_xlfn.IFS(medical_exam[[#This Row],[HBA1C]]&lt;5.7, "Normal", medical_exam[[#This Row],[HBA1C]]&lt;6.4, "Prediabetes ", TRUE, "Diabetes")</f>
        <v>Normal</v>
      </c>
      <c r="F1852" s="6" t="s">
        <v>2379</v>
      </c>
      <c r="G1852" t="s">
        <v>2379</v>
      </c>
      <c r="H1852" t="s">
        <v>2381</v>
      </c>
      <c r="I1852">
        <v>1</v>
      </c>
      <c r="J1852" t="s">
        <v>2379</v>
      </c>
    </row>
    <row r="1853" spans="1:10" x14ac:dyDescent="0.3">
      <c r="A1853" t="s">
        <v>516</v>
      </c>
      <c r="B1853">
        <v>22.515000000000001</v>
      </c>
      <c r="C1853" t="str" cm="1">
        <f t="array" ref="C1853">_xlfn.IFS(medical_exam[[#This Row],[BMI]]&lt;18.5, "Underweight ", medical_exam[[#This Row],[BMI]]&lt;24.9, "Normal Weight", medical_exam[[#This Row],[BMI]]&lt;29.9, "Overweight ", TRUE, "Obesity")</f>
        <v>Normal Weight</v>
      </c>
      <c r="D1853">
        <v>4.24</v>
      </c>
      <c r="E1853" t="str" cm="1">
        <f t="array" ref="E1853">_xlfn.IFS(medical_exam[[#This Row],[HBA1C]]&lt;5.7, "Normal", medical_exam[[#This Row],[HBA1C]]&lt;6.4, "Prediabetes ", TRUE, "Diabetes")</f>
        <v>Normal</v>
      </c>
      <c r="F1853" s="6" t="s">
        <v>2379</v>
      </c>
      <c r="G1853" t="s">
        <v>2379</v>
      </c>
      <c r="H1853" t="s">
        <v>2379</v>
      </c>
      <c r="I1853">
        <v>0</v>
      </c>
      <c r="J1853" t="s">
        <v>2379</v>
      </c>
    </row>
    <row r="1854" spans="1:10" x14ac:dyDescent="0.3">
      <c r="A1854" t="s">
        <v>514</v>
      </c>
      <c r="B1854">
        <v>25.9</v>
      </c>
      <c r="C1854" t="str" cm="1">
        <f t="array" ref="C1854">_xlfn.IFS(medical_exam[[#This Row],[BMI]]&lt;18.5, "Underweight ", medical_exam[[#This Row],[BMI]]&lt;24.9, "Normal Weight", medical_exam[[#This Row],[BMI]]&lt;29.9, "Overweight ", TRUE, "Obesity")</f>
        <v xml:space="preserve">Overweight </v>
      </c>
      <c r="D1854">
        <v>5.45</v>
      </c>
      <c r="E1854" t="str" cm="1">
        <f t="array" ref="E1854">_xlfn.IFS(medical_exam[[#This Row],[HBA1C]]&lt;5.7, "Normal", medical_exam[[#This Row],[HBA1C]]&lt;6.4, "Prediabetes ", TRUE, "Diabetes")</f>
        <v>Normal</v>
      </c>
      <c r="F1854" s="6" t="s">
        <v>2379</v>
      </c>
      <c r="G1854" t="s">
        <v>2379</v>
      </c>
      <c r="H1854" t="s">
        <v>2379</v>
      </c>
      <c r="I1854">
        <v>1</v>
      </c>
      <c r="J1854" t="s">
        <v>2379</v>
      </c>
    </row>
    <row r="1855" spans="1:10" x14ac:dyDescent="0.3">
      <c r="A1855" t="s">
        <v>513</v>
      </c>
      <c r="B1855">
        <v>27.72</v>
      </c>
      <c r="C1855" t="str" cm="1">
        <f t="array" ref="C1855">_xlfn.IFS(medical_exam[[#This Row],[BMI]]&lt;18.5, "Underweight ", medical_exam[[#This Row],[BMI]]&lt;24.9, "Normal Weight", medical_exam[[#This Row],[BMI]]&lt;29.9, "Overweight ", TRUE, "Obesity")</f>
        <v xml:space="preserve">Overweight </v>
      </c>
      <c r="D1855">
        <v>5.03</v>
      </c>
      <c r="E1855" t="str" cm="1">
        <f t="array" ref="E1855">_xlfn.IFS(medical_exam[[#This Row],[HBA1C]]&lt;5.7, "Normal", medical_exam[[#This Row],[HBA1C]]&lt;6.4, "Prediabetes ", TRUE, "Diabetes")</f>
        <v>Normal</v>
      </c>
      <c r="F1855" s="6" t="s">
        <v>2381</v>
      </c>
      <c r="G1855" t="s">
        <v>2379</v>
      </c>
      <c r="H1855" t="s">
        <v>2379</v>
      </c>
      <c r="I1855">
        <v>1</v>
      </c>
      <c r="J1855" t="s">
        <v>2379</v>
      </c>
    </row>
    <row r="1856" spans="1:10" x14ac:dyDescent="0.3">
      <c r="A1856" t="s">
        <v>512</v>
      </c>
      <c r="B1856">
        <v>31.5</v>
      </c>
      <c r="C1856" t="str" cm="1">
        <f t="array" ref="C1856">_xlfn.IFS(medical_exam[[#This Row],[BMI]]&lt;18.5, "Underweight ", medical_exam[[#This Row],[BMI]]&lt;24.9, "Normal Weight", medical_exam[[#This Row],[BMI]]&lt;29.9, "Overweight ", TRUE, "Obesity")</f>
        <v>Obesity</v>
      </c>
      <c r="D1856">
        <v>9.6199999999999992</v>
      </c>
      <c r="E1856" t="str" cm="1">
        <f t="array" ref="E1856">_xlfn.IFS(medical_exam[[#This Row],[HBA1C]]&lt;5.7, "Normal", medical_exam[[#This Row],[HBA1C]]&lt;6.4, "Prediabetes ", TRUE, "Diabetes")</f>
        <v>Diabetes</v>
      </c>
      <c r="F1856" s="6" t="s">
        <v>2381</v>
      </c>
      <c r="G1856" t="s">
        <v>2379</v>
      </c>
      <c r="H1856" t="s">
        <v>2379</v>
      </c>
      <c r="I1856">
        <v>1</v>
      </c>
      <c r="J1856" t="s">
        <v>2379</v>
      </c>
    </row>
    <row r="1857" spans="1:10" x14ac:dyDescent="0.3">
      <c r="A1857" t="s">
        <v>511</v>
      </c>
      <c r="B1857">
        <v>29.7</v>
      </c>
      <c r="C1857" t="str" cm="1">
        <f t="array" ref="C1857">_xlfn.IFS(medical_exam[[#This Row],[BMI]]&lt;18.5, "Underweight ", medical_exam[[#This Row],[BMI]]&lt;24.9, "Normal Weight", medical_exam[[#This Row],[BMI]]&lt;29.9, "Overweight ", TRUE, "Obesity")</f>
        <v xml:space="preserve">Overweight </v>
      </c>
      <c r="D1857">
        <v>6.77</v>
      </c>
      <c r="E1857" t="str" cm="1">
        <f t="array" ref="E1857">_xlfn.IFS(medical_exam[[#This Row],[HBA1C]]&lt;5.7, "Normal", medical_exam[[#This Row],[HBA1C]]&lt;6.4, "Prediabetes ", TRUE, "Diabetes")</f>
        <v>Diabetes</v>
      </c>
      <c r="F1857" s="6" t="s">
        <v>2381</v>
      </c>
      <c r="G1857" t="s">
        <v>2379</v>
      </c>
      <c r="H1857" t="s">
        <v>2379</v>
      </c>
      <c r="I1857">
        <v>1</v>
      </c>
      <c r="J1857" t="s">
        <v>2379</v>
      </c>
    </row>
    <row r="1858" spans="1:10" x14ac:dyDescent="0.3">
      <c r="A1858" t="s">
        <v>510</v>
      </c>
      <c r="B1858">
        <v>21.26</v>
      </c>
      <c r="C1858" t="str" cm="1">
        <f t="array" ref="C1858">_xlfn.IFS(medical_exam[[#This Row],[BMI]]&lt;18.5, "Underweight ", medical_exam[[#This Row],[BMI]]&lt;24.9, "Normal Weight", medical_exam[[#This Row],[BMI]]&lt;29.9, "Overweight ", TRUE, "Obesity")</f>
        <v>Normal Weight</v>
      </c>
      <c r="D1858">
        <v>5.36</v>
      </c>
      <c r="E1858" t="str" cm="1">
        <f t="array" ref="E1858">_xlfn.IFS(medical_exam[[#This Row],[HBA1C]]&lt;5.7, "Normal", medical_exam[[#This Row],[HBA1C]]&lt;6.4, "Prediabetes ", TRUE, "Diabetes")</f>
        <v>Normal</v>
      </c>
      <c r="F1858" s="6" t="s">
        <v>2381</v>
      </c>
      <c r="G1858" t="s">
        <v>2379</v>
      </c>
      <c r="H1858" t="s">
        <v>2379</v>
      </c>
      <c r="I1858">
        <v>1</v>
      </c>
      <c r="J1858" t="s">
        <v>2379</v>
      </c>
    </row>
    <row r="1859" spans="1:10" x14ac:dyDescent="0.3">
      <c r="A1859" t="s">
        <v>509</v>
      </c>
      <c r="B1859">
        <v>17.09</v>
      </c>
      <c r="C1859" t="str" cm="1">
        <f t="array" ref="C1859">_xlfn.IFS(medical_exam[[#This Row],[BMI]]&lt;18.5, "Underweight ", medical_exam[[#This Row],[BMI]]&lt;24.9, "Normal Weight", medical_exam[[#This Row],[BMI]]&lt;29.9, "Overweight ", TRUE, "Obesity")</f>
        <v xml:space="preserve">Underweight </v>
      </c>
      <c r="D1859">
        <v>5.69</v>
      </c>
      <c r="E1859" t="str" cm="1">
        <f t="array" ref="E1859">_xlfn.IFS(medical_exam[[#This Row],[HBA1C]]&lt;5.7, "Normal", medical_exam[[#This Row],[HBA1C]]&lt;6.4, "Prediabetes ", TRUE, "Diabetes")</f>
        <v>Normal</v>
      </c>
      <c r="F1859" s="6" t="s">
        <v>2379</v>
      </c>
      <c r="G1859" t="s">
        <v>2379</v>
      </c>
      <c r="H1859" t="s">
        <v>2379</v>
      </c>
      <c r="I1859">
        <v>0</v>
      </c>
      <c r="J1859" t="s">
        <v>2379</v>
      </c>
    </row>
    <row r="1860" spans="1:10" x14ac:dyDescent="0.3">
      <c r="A1860" t="s">
        <v>508</v>
      </c>
      <c r="B1860">
        <v>24.3</v>
      </c>
      <c r="C1860" t="str" cm="1">
        <f t="array" ref="C1860">_xlfn.IFS(medical_exam[[#This Row],[BMI]]&lt;18.5, "Underweight ", medical_exam[[#This Row],[BMI]]&lt;24.9, "Normal Weight", medical_exam[[#This Row],[BMI]]&lt;29.9, "Overweight ", TRUE, "Obesity")</f>
        <v>Normal Weight</v>
      </c>
      <c r="D1860">
        <v>4.9000000000000004</v>
      </c>
      <c r="E1860" t="str" cm="1">
        <f t="array" ref="E1860">_xlfn.IFS(medical_exam[[#This Row],[HBA1C]]&lt;5.7, "Normal", medical_exam[[#This Row],[HBA1C]]&lt;6.4, "Prediabetes ", TRUE, "Diabetes")</f>
        <v>Normal</v>
      </c>
      <c r="F1860" s="6" t="s">
        <v>2381</v>
      </c>
      <c r="G1860" t="s">
        <v>2379</v>
      </c>
      <c r="H1860" t="s">
        <v>2381</v>
      </c>
      <c r="I1860">
        <v>1</v>
      </c>
      <c r="J1860" t="s">
        <v>2379</v>
      </c>
    </row>
    <row r="1861" spans="1:10" x14ac:dyDescent="0.3">
      <c r="A1861" t="s">
        <v>507</v>
      </c>
      <c r="B1861">
        <v>29.734999999999999</v>
      </c>
      <c r="C1861" t="str" cm="1">
        <f t="array" ref="C1861">_xlfn.IFS(medical_exam[[#This Row],[BMI]]&lt;18.5, "Underweight ", medical_exam[[#This Row],[BMI]]&lt;24.9, "Normal Weight", medical_exam[[#This Row],[BMI]]&lt;29.9, "Overweight ", TRUE, "Obesity")</f>
        <v xml:space="preserve">Overweight </v>
      </c>
      <c r="D1861">
        <v>5.78</v>
      </c>
      <c r="E1861" t="str" cm="1">
        <f t="array" ref="E1861">_xlfn.IFS(medical_exam[[#This Row],[HBA1C]]&lt;5.7, "Normal", medical_exam[[#This Row],[HBA1C]]&lt;6.4, "Prediabetes ", TRUE, "Diabetes")</f>
        <v xml:space="preserve">Prediabetes </v>
      </c>
      <c r="F1861" s="6" t="s">
        <v>2379</v>
      </c>
      <c r="G1861" t="s">
        <v>2379</v>
      </c>
      <c r="H1861" t="s">
        <v>2379</v>
      </c>
      <c r="I1861">
        <v>0</v>
      </c>
      <c r="J1861" t="s">
        <v>2379</v>
      </c>
    </row>
    <row r="1862" spans="1:10" x14ac:dyDescent="0.3">
      <c r="A1862" t="s">
        <v>506</v>
      </c>
      <c r="B1862">
        <v>29.26</v>
      </c>
      <c r="C1862" t="str" cm="1">
        <f t="array" ref="C1862">_xlfn.IFS(medical_exam[[#This Row],[BMI]]&lt;18.5, "Underweight ", medical_exam[[#This Row],[BMI]]&lt;24.9, "Normal Weight", medical_exam[[#This Row],[BMI]]&lt;29.9, "Overweight ", TRUE, "Obesity")</f>
        <v xml:space="preserve">Overweight </v>
      </c>
      <c r="D1862">
        <v>4.7</v>
      </c>
      <c r="E1862" t="str" cm="1">
        <f t="array" ref="E1862">_xlfn.IFS(medical_exam[[#This Row],[HBA1C]]&lt;5.7, "Normal", medical_exam[[#This Row],[HBA1C]]&lt;6.4, "Prediabetes ", TRUE, "Diabetes")</f>
        <v>Normal</v>
      </c>
      <c r="F1862" s="6" t="s">
        <v>2379</v>
      </c>
      <c r="G1862" t="s">
        <v>2379</v>
      </c>
      <c r="H1862" t="s">
        <v>2379</v>
      </c>
      <c r="I1862">
        <v>0</v>
      </c>
      <c r="J1862" t="s">
        <v>2379</v>
      </c>
    </row>
    <row r="1863" spans="1:10" x14ac:dyDescent="0.3">
      <c r="A1863" t="s">
        <v>505</v>
      </c>
      <c r="B1863">
        <v>33</v>
      </c>
      <c r="C1863" t="str" cm="1">
        <f t="array" ref="C1863">_xlfn.IFS(medical_exam[[#This Row],[BMI]]&lt;18.5, "Underweight ", medical_exam[[#This Row],[BMI]]&lt;24.9, "Normal Weight", medical_exam[[#This Row],[BMI]]&lt;29.9, "Overweight ", TRUE, "Obesity")</f>
        <v>Obesity</v>
      </c>
      <c r="D1863">
        <v>6.28</v>
      </c>
      <c r="E1863" t="str" cm="1">
        <f t="array" ref="E1863">_xlfn.IFS(medical_exam[[#This Row],[HBA1C]]&lt;5.7, "Normal", medical_exam[[#This Row],[HBA1C]]&lt;6.4, "Prediabetes ", TRUE, "Diabetes")</f>
        <v xml:space="preserve">Prediabetes </v>
      </c>
      <c r="F1863" s="6" t="s">
        <v>2379</v>
      </c>
      <c r="G1863" t="s">
        <v>2379</v>
      </c>
      <c r="H1863" t="s">
        <v>2379</v>
      </c>
      <c r="I1863">
        <v>0</v>
      </c>
      <c r="J1863" t="s">
        <v>2379</v>
      </c>
    </row>
    <row r="1864" spans="1:10" x14ac:dyDescent="0.3">
      <c r="A1864" t="s">
        <v>504</v>
      </c>
      <c r="B1864">
        <v>31.065000000000001</v>
      </c>
      <c r="C1864" t="str" cm="1">
        <f t="array" ref="C1864">_xlfn.IFS(medical_exam[[#This Row],[BMI]]&lt;18.5, "Underweight ", medical_exam[[#This Row],[BMI]]&lt;24.9, "Normal Weight", medical_exam[[#This Row],[BMI]]&lt;29.9, "Overweight ", TRUE, "Obesity")</f>
        <v>Obesity</v>
      </c>
      <c r="D1864">
        <v>4.2300000000000004</v>
      </c>
      <c r="E1864" t="str" cm="1">
        <f t="array" ref="E1864">_xlfn.IFS(medical_exam[[#This Row],[HBA1C]]&lt;5.7, "Normal", medical_exam[[#This Row],[HBA1C]]&lt;6.4, "Prediabetes ", TRUE, "Diabetes")</f>
        <v>Normal</v>
      </c>
      <c r="F1864" s="6" t="s">
        <v>2379</v>
      </c>
      <c r="G1864" t="s">
        <v>2379</v>
      </c>
      <c r="H1864" t="s">
        <v>2379</v>
      </c>
      <c r="I1864">
        <v>0</v>
      </c>
      <c r="J1864" t="s">
        <v>2379</v>
      </c>
    </row>
    <row r="1865" spans="1:10" x14ac:dyDescent="0.3">
      <c r="A1865" t="s">
        <v>503</v>
      </c>
      <c r="B1865">
        <v>26.51</v>
      </c>
      <c r="C1865" t="str" cm="1">
        <f t="array" ref="C1865">_xlfn.IFS(medical_exam[[#This Row],[BMI]]&lt;18.5, "Underweight ", medical_exam[[#This Row],[BMI]]&lt;24.9, "Normal Weight", medical_exam[[#This Row],[BMI]]&lt;29.9, "Overweight ", TRUE, "Obesity")</f>
        <v xml:space="preserve">Overweight </v>
      </c>
      <c r="D1865">
        <v>6.17</v>
      </c>
      <c r="E1865" t="str" cm="1">
        <f t="array" ref="E1865">_xlfn.IFS(medical_exam[[#This Row],[HBA1C]]&lt;5.7, "Normal", medical_exam[[#This Row],[HBA1C]]&lt;6.4, "Prediabetes ", TRUE, "Diabetes")</f>
        <v xml:space="preserve">Prediabetes </v>
      </c>
      <c r="F1865" s="6" t="s">
        <v>2379</v>
      </c>
      <c r="G1865" t="s">
        <v>2379</v>
      </c>
      <c r="H1865" t="s">
        <v>2379</v>
      </c>
      <c r="I1865">
        <v>0</v>
      </c>
      <c r="J1865" t="s">
        <v>2379</v>
      </c>
    </row>
    <row r="1866" spans="1:10" x14ac:dyDescent="0.3">
      <c r="A1866" t="s">
        <v>502</v>
      </c>
      <c r="B1866">
        <v>28.88</v>
      </c>
      <c r="C1866" t="str" cm="1">
        <f t="array" ref="C1866">_xlfn.IFS(medical_exam[[#This Row],[BMI]]&lt;18.5, "Underweight ", medical_exam[[#This Row],[BMI]]&lt;24.9, "Normal Weight", medical_exam[[#This Row],[BMI]]&lt;29.9, "Overweight ", TRUE, "Obesity")</f>
        <v xml:space="preserve">Overweight </v>
      </c>
      <c r="D1866">
        <v>4.96</v>
      </c>
      <c r="E1866" t="str" cm="1">
        <f t="array" ref="E1866">_xlfn.IFS(medical_exam[[#This Row],[HBA1C]]&lt;5.7, "Normal", medical_exam[[#This Row],[HBA1C]]&lt;6.4, "Prediabetes ", TRUE, "Diabetes")</f>
        <v>Normal</v>
      </c>
      <c r="F1866" s="6" t="s">
        <v>2379</v>
      </c>
      <c r="G1866" t="s">
        <v>2379</v>
      </c>
      <c r="H1866" t="s">
        <v>2379</v>
      </c>
      <c r="I1866">
        <v>0</v>
      </c>
      <c r="J1866" t="s">
        <v>2379</v>
      </c>
    </row>
    <row r="1867" spans="1:10" x14ac:dyDescent="0.3">
      <c r="A1867" t="s">
        <v>501</v>
      </c>
      <c r="B1867">
        <v>35.814999999999998</v>
      </c>
      <c r="C1867" t="str" cm="1">
        <f t="array" ref="C1867">_xlfn.IFS(medical_exam[[#This Row],[BMI]]&lt;18.5, "Underweight ", medical_exam[[#This Row],[BMI]]&lt;24.9, "Normal Weight", medical_exam[[#This Row],[BMI]]&lt;29.9, "Overweight ", TRUE, "Obesity")</f>
        <v>Obesity</v>
      </c>
      <c r="D1867">
        <v>5.1100000000000003</v>
      </c>
      <c r="E1867" t="str" cm="1">
        <f t="array" ref="E1867">_xlfn.IFS(medical_exam[[#This Row],[HBA1C]]&lt;5.7, "Normal", medical_exam[[#This Row],[HBA1C]]&lt;6.4, "Prediabetes ", TRUE, "Diabetes")</f>
        <v>Normal</v>
      </c>
      <c r="F1867" s="6" t="s">
        <v>2381</v>
      </c>
      <c r="G1867" t="s">
        <v>2379</v>
      </c>
      <c r="H1867" t="s">
        <v>2379</v>
      </c>
      <c r="I1867">
        <v>1</v>
      </c>
      <c r="J1867" t="s">
        <v>2379</v>
      </c>
    </row>
    <row r="1868" spans="1:10" x14ac:dyDescent="0.3">
      <c r="A1868" t="s">
        <v>500</v>
      </c>
      <c r="B1868">
        <v>21.28</v>
      </c>
      <c r="C1868" t="str" cm="1">
        <f t="array" ref="C1868">_xlfn.IFS(medical_exam[[#This Row],[BMI]]&lt;18.5, "Underweight ", medical_exam[[#This Row],[BMI]]&lt;24.9, "Normal Weight", medical_exam[[#This Row],[BMI]]&lt;29.9, "Overweight ", TRUE, "Obesity")</f>
        <v>Normal Weight</v>
      </c>
      <c r="D1868">
        <v>4.05</v>
      </c>
      <c r="E1868" t="str" cm="1">
        <f t="array" ref="E1868">_xlfn.IFS(medical_exam[[#This Row],[HBA1C]]&lt;5.7, "Normal", medical_exam[[#This Row],[HBA1C]]&lt;6.4, "Prediabetes ", TRUE, "Diabetes")</f>
        <v>Normal</v>
      </c>
      <c r="F1868" s="6" t="s">
        <v>2379</v>
      </c>
      <c r="G1868" t="s">
        <v>2380</v>
      </c>
      <c r="H1868" t="s">
        <v>2379</v>
      </c>
      <c r="I1868">
        <v>1</v>
      </c>
      <c r="J1868" t="s">
        <v>2379</v>
      </c>
    </row>
    <row r="1869" spans="1:10" x14ac:dyDescent="0.3">
      <c r="A1869" t="s">
        <v>499</v>
      </c>
      <c r="B1869">
        <v>33.81</v>
      </c>
      <c r="C1869" t="str" cm="1">
        <f t="array" ref="C1869">_xlfn.IFS(medical_exam[[#This Row],[BMI]]&lt;18.5, "Underweight ", medical_exam[[#This Row],[BMI]]&lt;24.9, "Normal Weight", medical_exam[[#This Row],[BMI]]&lt;29.9, "Overweight ", TRUE, "Obesity")</f>
        <v>Obesity</v>
      </c>
      <c r="D1869">
        <v>6.49</v>
      </c>
      <c r="E1869" t="str" cm="1">
        <f t="array" ref="E1869">_xlfn.IFS(medical_exam[[#This Row],[HBA1C]]&lt;5.7, "Normal", medical_exam[[#This Row],[HBA1C]]&lt;6.4, "Prediabetes ", TRUE, "Diabetes")</f>
        <v>Diabetes</v>
      </c>
      <c r="F1869" s="6" t="s">
        <v>2379</v>
      </c>
      <c r="G1869" t="s">
        <v>2379</v>
      </c>
      <c r="H1869" t="s">
        <v>2381</v>
      </c>
      <c r="I1869">
        <v>1</v>
      </c>
      <c r="J1869" t="s">
        <v>2379</v>
      </c>
    </row>
    <row r="1870" spans="1:10" x14ac:dyDescent="0.3">
      <c r="A1870" t="s">
        <v>498</v>
      </c>
      <c r="B1870">
        <v>44.22</v>
      </c>
      <c r="C1870" t="str" cm="1">
        <f t="array" ref="C1870">_xlfn.IFS(medical_exam[[#This Row],[BMI]]&lt;18.5, "Underweight ", medical_exam[[#This Row],[BMI]]&lt;24.9, "Normal Weight", medical_exam[[#This Row],[BMI]]&lt;29.9, "Overweight ", TRUE, "Obesity")</f>
        <v>Obesity</v>
      </c>
      <c r="D1870">
        <v>4.1900000000000004</v>
      </c>
      <c r="E1870" t="str" cm="1">
        <f t="array" ref="E1870">_xlfn.IFS(medical_exam[[#This Row],[HBA1C]]&lt;5.7, "Normal", medical_exam[[#This Row],[HBA1C]]&lt;6.4, "Prediabetes ", TRUE, "Diabetes")</f>
        <v>Normal</v>
      </c>
      <c r="F1870" s="6" t="s">
        <v>2379</v>
      </c>
      <c r="G1870" t="s">
        <v>2379</v>
      </c>
      <c r="H1870" t="s">
        <v>2379</v>
      </c>
      <c r="I1870">
        <v>1</v>
      </c>
      <c r="J1870" t="s">
        <v>2379</v>
      </c>
    </row>
    <row r="1871" spans="1:10" x14ac:dyDescent="0.3">
      <c r="A1871" t="s">
        <v>497</v>
      </c>
      <c r="B1871">
        <v>15.46</v>
      </c>
      <c r="C1871" t="str" cm="1">
        <f t="array" ref="C1871">_xlfn.IFS(medical_exam[[#This Row],[BMI]]&lt;18.5, "Underweight ", medical_exam[[#This Row],[BMI]]&lt;24.9, "Normal Weight", medical_exam[[#This Row],[BMI]]&lt;29.9, "Overweight ", TRUE, "Obesity")</f>
        <v xml:space="preserve">Underweight </v>
      </c>
      <c r="D1871">
        <v>4.99</v>
      </c>
      <c r="E1871" t="str" cm="1">
        <f t="array" ref="E1871">_xlfn.IFS(medical_exam[[#This Row],[HBA1C]]&lt;5.7, "Normal", medical_exam[[#This Row],[HBA1C]]&lt;6.4, "Prediabetes ", TRUE, "Diabetes")</f>
        <v>Normal</v>
      </c>
      <c r="F1871" s="6" t="s">
        <v>2381</v>
      </c>
      <c r="G1871" t="s">
        <v>2379</v>
      </c>
      <c r="H1871" t="s">
        <v>2381</v>
      </c>
      <c r="I1871">
        <v>1</v>
      </c>
      <c r="J1871" t="s">
        <v>2379</v>
      </c>
    </row>
    <row r="1872" spans="1:10" x14ac:dyDescent="0.3">
      <c r="A1872" t="s">
        <v>496</v>
      </c>
      <c r="B1872">
        <v>30.3</v>
      </c>
      <c r="C1872" t="str" cm="1">
        <f t="array" ref="C1872">_xlfn.IFS(medical_exam[[#This Row],[BMI]]&lt;18.5, "Underweight ", medical_exam[[#This Row],[BMI]]&lt;24.9, "Normal Weight", medical_exam[[#This Row],[BMI]]&lt;29.9, "Overweight ", TRUE, "Obesity")</f>
        <v>Obesity</v>
      </c>
      <c r="D1872">
        <v>4.7699999999999996</v>
      </c>
      <c r="E1872" t="str" cm="1">
        <f t="array" ref="E1872">_xlfn.IFS(medical_exam[[#This Row],[HBA1C]]&lt;5.7, "Normal", medical_exam[[#This Row],[HBA1C]]&lt;6.4, "Prediabetes ", TRUE, "Diabetes")</f>
        <v>Normal</v>
      </c>
      <c r="F1872" s="6" t="s">
        <v>2381</v>
      </c>
      <c r="G1872" t="s">
        <v>2379</v>
      </c>
      <c r="H1872" t="s">
        <v>2379</v>
      </c>
      <c r="I1872">
        <v>1</v>
      </c>
      <c r="J1872" t="s">
        <v>2379</v>
      </c>
    </row>
    <row r="1873" spans="1:10" x14ac:dyDescent="0.3">
      <c r="A1873" t="s">
        <v>495</v>
      </c>
      <c r="B1873">
        <v>16.670000000000002</v>
      </c>
      <c r="C1873" t="str" cm="1">
        <f t="array" ref="C1873">_xlfn.IFS(medical_exam[[#This Row],[BMI]]&lt;18.5, "Underweight ", medical_exam[[#This Row],[BMI]]&lt;24.9, "Normal Weight", medical_exam[[#This Row],[BMI]]&lt;29.9, "Overweight ", TRUE, "Obesity")</f>
        <v xml:space="preserve">Underweight </v>
      </c>
      <c r="D1873">
        <v>5.46</v>
      </c>
      <c r="E1873" t="str" cm="1">
        <f t="array" ref="E1873">_xlfn.IFS(medical_exam[[#This Row],[HBA1C]]&lt;5.7, "Normal", medical_exam[[#This Row],[HBA1C]]&lt;6.4, "Prediabetes ", TRUE, "Diabetes")</f>
        <v>Normal</v>
      </c>
      <c r="F1873" s="6" t="s">
        <v>2379</v>
      </c>
      <c r="G1873" t="s">
        <v>2379</v>
      </c>
      <c r="H1873" t="s">
        <v>2379</v>
      </c>
      <c r="I1873">
        <v>0</v>
      </c>
      <c r="J1873" t="s">
        <v>2379</v>
      </c>
    </row>
    <row r="1874" spans="1:10" x14ac:dyDescent="0.3">
      <c r="A1874" t="s">
        <v>494</v>
      </c>
      <c r="B1874">
        <v>28.594999999999999</v>
      </c>
      <c r="C1874" t="str" cm="1">
        <f t="array" ref="C1874">_xlfn.IFS(medical_exam[[#This Row],[BMI]]&lt;18.5, "Underweight ", medical_exam[[#This Row],[BMI]]&lt;24.9, "Normal Weight", medical_exam[[#This Row],[BMI]]&lt;29.9, "Overweight ", TRUE, "Obesity")</f>
        <v xml:space="preserve">Overweight </v>
      </c>
      <c r="D1874">
        <v>5.43</v>
      </c>
      <c r="E1874" t="str" cm="1">
        <f t="array" ref="E1874">_xlfn.IFS(medical_exam[[#This Row],[HBA1C]]&lt;5.7, "Normal", medical_exam[[#This Row],[HBA1C]]&lt;6.4, "Prediabetes ", TRUE, "Diabetes")</f>
        <v>Normal</v>
      </c>
      <c r="F1874" s="6" t="s">
        <v>2379</v>
      </c>
      <c r="G1874" t="s">
        <v>2379</v>
      </c>
      <c r="H1874" t="s">
        <v>2379</v>
      </c>
      <c r="I1874">
        <v>0</v>
      </c>
      <c r="J1874" t="s">
        <v>2379</v>
      </c>
    </row>
    <row r="1875" spans="1:10" x14ac:dyDescent="0.3">
      <c r="A1875" t="s">
        <v>493</v>
      </c>
      <c r="B1875">
        <v>25.934999999999999</v>
      </c>
      <c r="C1875" t="str" cm="1">
        <f t="array" ref="C1875">_xlfn.IFS(medical_exam[[#This Row],[BMI]]&lt;18.5, "Underweight ", medical_exam[[#This Row],[BMI]]&lt;24.9, "Normal Weight", medical_exam[[#This Row],[BMI]]&lt;29.9, "Overweight ", TRUE, "Obesity")</f>
        <v xml:space="preserve">Overweight </v>
      </c>
      <c r="D1875">
        <v>4.29</v>
      </c>
      <c r="E1875" t="str" cm="1">
        <f t="array" ref="E1875">_xlfn.IFS(medical_exam[[#This Row],[HBA1C]]&lt;5.7, "Normal", medical_exam[[#This Row],[HBA1C]]&lt;6.4, "Prediabetes ", TRUE, "Diabetes")</f>
        <v>Normal</v>
      </c>
      <c r="F1875" s="6" t="s">
        <v>2379</v>
      </c>
      <c r="G1875" t="s">
        <v>2379</v>
      </c>
      <c r="H1875" t="s">
        <v>2379</v>
      </c>
      <c r="I1875">
        <v>0</v>
      </c>
      <c r="J1875" t="s">
        <v>2379</v>
      </c>
    </row>
    <row r="1876" spans="1:10" x14ac:dyDescent="0.3">
      <c r="A1876" t="s">
        <v>492</v>
      </c>
      <c r="B1876">
        <v>27.645</v>
      </c>
      <c r="C1876" t="str" cm="1">
        <f t="array" ref="C1876">_xlfn.IFS(medical_exam[[#This Row],[BMI]]&lt;18.5, "Underweight ", medical_exam[[#This Row],[BMI]]&lt;24.9, "Normal Weight", medical_exam[[#This Row],[BMI]]&lt;29.9, "Overweight ", TRUE, "Obesity")</f>
        <v xml:space="preserve">Overweight </v>
      </c>
      <c r="D1876">
        <v>5.25</v>
      </c>
      <c r="E1876" t="str" cm="1">
        <f t="array" ref="E1876">_xlfn.IFS(medical_exam[[#This Row],[HBA1C]]&lt;5.7, "Normal", medical_exam[[#This Row],[HBA1C]]&lt;6.4, "Prediabetes ", TRUE, "Diabetes")</f>
        <v>Normal</v>
      </c>
      <c r="F1876" s="6" t="s">
        <v>2379</v>
      </c>
      <c r="G1876" t="s">
        <v>2379</v>
      </c>
      <c r="H1876" t="s">
        <v>2379</v>
      </c>
      <c r="I1876">
        <v>1</v>
      </c>
      <c r="J1876" t="s">
        <v>2379</v>
      </c>
    </row>
    <row r="1877" spans="1:10" x14ac:dyDescent="0.3">
      <c r="A1877" t="s">
        <v>491</v>
      </c>
      <c r="B1877">
        <v>30.1</v>
      </c>
      <c r="C1877" t="str" cm="1">
        <f t="array" ref="C1877">_xlfn.IFS(medical_exam[[#This Row],[BMI]]&lt;18.5, "Underweight ", medical_exam[[#This Row],[BMI]]&lt;24.9, "Normal Weight", medical_exam[[#This Row],[BMI]]&lt;29.9, "Overweight ", TRUE, "Obesity")</f>
        <v>Obesity</v>
      </c>
      <c r="D1877">
        <v>4.04</v>
      </c>
      <c r="E1877" t="str" cm="1">
        <f t="array" ref="E1877">_xlfn.IFS(medical_exam[[#This Row],[HBA1C]]&lt;5.7, "Normal", medical_exam[[#This Row],[HBA1C]]&lt;6.4, "Prediabetes ", TRUE, "Diabetes")</f>
        <v>Normal</v>
      </c>
      <c r="F1877" s="6" t="s">
        <v>2379</v>
      </c>
      <c r="G1877" t="s">
        <v>2379</v>
      </c>
      <c r="H1877" t="s">
        <v>2379</v>
      </c>
      <c r="I1877">
        <v>1</v>
      </c>
      <c r="J1877" t="s">
        <v>2379</v>
      </c>
    </row>
    <row r="1878" spans="1:10" x14ac:dyDescent="0.3">
      <c r="A1878" t="s">
        <v>490</v>
      </c>
      <c r="B1878">
        <v>26.79</v>
      </c>
      <c r="C1878" t="str" cm="1">
        <f t="array" ref="C1878">_xlfn.IFS(medical_exam[[#This Row],[BMI]]&lt;18.5, "Underweight ", medical_exam[[#This Row],[BMI]]&lt;24.9, "Normal Weight", medical_exam[[#This Row],[BMI]]&lt;29.9, "Overweight ", TRUE, "Obesity")</f>
        <v xml:space="preserve">Overweight </v>
      </c>
      <c r="D1878">
        <v>5</v>
      </c>
      <c r="E1878" t="str" cm="1">
        <f t="array" ref="E1878">_xlfn.IFS(medical_exam[[#This Row],[HBA1C]]&lt;5.7, "Normal", medical_exam[[#This Row],[HBA1C]]&lt;6.4, "Prediabetes ", TRUE, "Diabetes")</f>
        <v>Normal</v>
      </c>
      <c r="F1878" s="6" t="s">
        <v>2381</v>
      </c>
      <c r="G1878" t="s">
        <v>2379</v>
      </c>
      <c r="H1878" t="s">
        <v>2381</v>
      </c>
      <c r="I1878">
        <v>1</v>
      </c>
      <c r="J1878" t="s">
        <v>2379</v>
      </c>
    </row>
    <row r="1879" spans="1:10" x14ac:dyDescent="0.3">
      <c r="A1879" t="s">
        <v>489</v>
      </c>
      <c r="B1879">
        <v>27.1</v>
      </c>
      <c r="C1879" t="str" cm="1">
        <f t="array" ref="C1879">_xlfn.IFS(medical_exam[[#This Row],[BMI]]&lt;18.5, "Underweight ", medical_exam[[#This Row],[BMI]]&lt;24.9, "Normal Weight", medical_exam[[#This Row],[BMI]]&lt;29.9, "Overweight ", TRUE, "Obesity")</f>
        <v xml:space="preserve">Overweight </v>
      </c>
      <c r="D1879">
        <v>4.01</v>
      </c>
      <c r="E1879" t="str" cm="1">
        <f t="array" ref="E1879">_xlfn.IFS(medical_exam[[#This Row],[HBA1C]]&lt;5.7, "Normal", medical_exam[[#This Row],[HBA1C]]&lt;6.4, "Prediabetes ", TRUE, "Diabetes")</f>
        <v>Normal</v>
      </c>
      <c r="F1879" s="6" t="s">
        <v>2381</v>
      </c>
      <c r="G1879" t="s">
        <v>2379</v>
      </c>
      <c r="H1879" t="s">
        <v>2379</v>
      </c>
      <c r="I1879">
        <v>1</v>
      </c>
      <c r="J1879" t="s">
        <v>2379</v>
      </c>
    </row>
    <row r="1880" spans="1:10" x14ac:dyDescent="0.3">
      <c r="A1880" t="s">
        <v>488</v>
      </c>
      <c r="B1880">
        <v>24.31</v>
      </c>
      <c r="C1880" t="str" cm="1">
        <f t="array" ref="C1880">_xlfn.IFS(medical_exam[[#This Row],[BMI]]&lt;18.5, "Underweight ", medical_exam[[#This Row],[BMI]]&lt;24.9, "Normal Weight", medical_exam[[#This Row],[BMI]]&lt;29.9, "Overweight ", TRUE, "Obesity")</f>
        <v>Normal Weight</v>
      </c>
      <c r="D1880">
        <v>5.4</v>
      </c>
      <c r="E1880" t="str" cm="1">
        <f t="array" ref="E1880">_xlfn.IFS(medical_exam[[#This Row],[HBA1C]]&lt;5.7, "Normal", medical_exam[[#This Row],[HBA1C]]&lt;6.4, "Prediabetes ", TRUE, "Diabetes")</f>
        <v>Normal</v>
      </c>
      <c r="F1880" s="6" t="s">
        <v>2379</v>
      </c>
      <c r="G1880" t="s">
        <v>2379</v>
      </c>
      <c r="H1880" t="s">
        <v>2379</v>
      </c>
      <c r="I1880">
        <v>0</v>
      </c>
      <c r="J1880" t="s">
        <v>2379</v>
      </c>
    </row>
    <row r="1881" spans="1:10" x14ac:dyDescent="0.3">
      <c r="A1881" t="s">
        <v>487</v>
      </c>
      <c r="B1881">
        <v>15.53</v>
      </c>
      <c r="C1881" t="str" cm="1">
        <f t="array" ref="C1881">_xlfn.IFS(medical_exam[[#This Row],[BMI]]&lt;18.5, "Underweight ", medical_exam[[#This Row],[BMI]]&lt;24.9, "Normal Weight", medical_exam[[#This Row],[BMI]]&lt;29.9, "Overweight ", TRUE, "Obesity")</f>
        <v xml:space="preserve">Underweight </v>
      </c>
      <c r="D1881">
        <v>5.81</v>
      </c>
      <c r="E1881" t="str" cm="1">
        <f t="array" ref="E1881">_xlfn.IFS(medical_exam[[#This Row],[HBA1C]]&lt;5.7, "Normal", medical_exam[[#This Row],[HBA1C]]&lt;6.4, "Prediabetes ", TRUE, "Diabetes")</f>
        <v xml:space="preserve">Prediabetes </v>
      </c>
      <c r="F1881" s="6" t="s">
        <v>2379</v>
      </c>
      <c r="G1881" t="s">
        <v>2379</v>
      </c>
      <c r="H1881" t="s">
        <v>2379</v>
      </c>
      <c r="I1881">
        <v>1</v>
      </c>
      <c r="J1881" t="s">
        <v>2379</v>
      </c>
    </row>
    <row r="1882" spans="1:10" x14ac:dyDescent="0.3">
      <c r="A1882" t="s">
        <v>486</v>
      </c>
      <c r="B1882">
        <v>30.7</v>
      </c>
      <c r="C1882" t="str" cm="1">
        <f t="array" ref="C1882">_xlfn.IFS(medical_exam[[#This Row],[BMI]]&lt;18.5, "Underweight ", medical_exam[[#This Row],[BMI]]&lt;24.9, "Normal Weight", medical_exam[[#This Row],[BMI]]&lt;29.9, "Overweight ", TRUE, "Obesity")</f>
        <v>Obesity</v>
      </c>
      <c r="D1882">
        <v>5.82</v>
      </c>
      <c r="E1882" t="str" cm="1">
        <f t="array" ref="E1882">_xlfn.IFS(medical_exam[[#This Row],[HBA1C]]&lt;5.7, "Normal", medical_exam[[#This Row],[HBA1C]]&lt;6.4, "Prediabetes ", TRUE, "Diabetes")</f>
        <v xml:space="preserve">Prediabetes </v>
      </c>
      <c r="F1882" s="6" t="s">
        <v>2379</v>
      </c>
      <c r="G1882" t="s">
        <v>2379</v>
      </c>
      <c r="H1882" t="s">
        <v>2379</v>
      </c>
      <c r="I1882">
        <v>1</v>
      </c>
      <c r="J1882" t="s">
        <v>2379</v>
      </c>
    </row>
    <row r="1883" spans="1:10" x14ac:dyDescent="0.3">
      <c r="A1883" t="s">
        <v>485</v>
      </c>
      <c r="B1883">
        <v>33.33</v>
      </c>
      <c r="C1883" t="str" cm="1">
        <f t="array" ref="C1883">_xlfn.IFS(medical_exam[[#This Row],[BMI]]&lt;18.5, "Underweight ", medical_exam[[#This Row],[BMI]]&lt;24.9, "Normal Weight", medical_exam[[#This Row],[BMI]]&lt;29.9, "Overweight ", TRUE, "Obesity")</f>
        <v>Obesity</v>
      </c>
      <c r="D1883">
        <v>4.82</v>
      </c>
      <c r="E1883" t="str" cm="1">
        <f t="array" ref="E1883">_xlfn.IFS(medical_exam[[#This Row],[HBA1C]]&lt;5.7, "Normal", medical_exam[[#This Row],[HBA1C]]&lt;6.4, "Prediabetes ", TRUE, "Diabetes")</f>
        <v>Normal</v>
      </c>
      <c r="F1883" s="6" t="s">
        <v>2379</v>
      </c>
      <c r="G1883" t="s">
        <v>2379</v>
      </c>
      <c r="H1883" t="s">
        <v>2379</v>
      </c>
      <c r="I1883">
        <v>1</v>
      </c>
      <c r="J1883" t="s">
        <v>2379</v>
      </c>
    </row>
    <row r="1884" spans="1:10" x14ac:dyDescent="0.3">
      <c r="A1884" t="s">
        <v>484</v>
      </c>
      <c r="B1884">
        <v>32.4</v>
      </c>
      <c r="C1884" t="str" cm="1">
        <f t="array" ref="C1884">_xlfn.IFS(medical_exam[[#This Row],[BMI]]&lt;18.5, "Underweight ", medical_exam[[#This Row],[BMI]]&lt;24.9, "Normal Weight", medical_exam[[#This Row],[BMI]]&lt;29.9, "Overweight ", TRUE, "Obesity")</f>
        <v>Obesity</v>
      </c>
      <c r="D1884">
        <v>5.08</v>
      </c>
      <c r="E1884" t="str" cm="1">
        <f t="array" ref="E1884">_xlfn.IFS(medical_exam[[#This Row],[HBA1C]]&lt;5.7, "Normal", medical_exam[[#This Row],[HBA1C]]&lt;6.4, "Prediabetes ", TRUE, "Diabetes")</f>
        <v>Normal</v>
      </c>
      <c r="F1884" s="6" t="s">
        <v>2379</v>
      </c>
      <c r="G1884" t="s">
        <v>2379</v>
      </c>
      <c r="H1884" t="s">
        <v>2379</v>
      </c>
      <c r="I1884">
        <v>1</v>
      </c>
      <c r="J1884" t="s">
        <v>2379</v>
      </c>
    </row>
    <row r="1885" spans="1:10" x14ac:dyDescent="0.3">
      <c r="A1885" t="s">
        <v>483</v>
      </c>
      <c r="B1885">
        <v>27.93</v>
      </c>
      <c r="C1885" t="str" cm="1">
        <f t="array" ref="C1885">_xlfn.IFS(medical_exam[[#This Row],[BMI]]&lt;18.5, "Underweight ", medical_exam[[#This Row],[BMI]]&lt;24.9, "Normal Weight", medical_exam[[#This Row],[BMI]]&lt;29.9, "Overweight ", TRUE, "Obesity")</f>
        <v xml:space="preserve">Overweight </v>
      </c>
      <c r="D1885">
        <v>5.59</v>
      </c>
      <c r="E1885" t="str" cm="1">
        <f t="array" ref="E1885">_xlfn.IFS(medical_exam[[#This Row],[HBA1C]]&lt;5.7, "Normal", medical_exam[[#This Row],[HBA1C]]&lt;6.4, "Prediabetes ", TRUE, "Diabetes")</f>
        <v>Normal</v>
      </c>
      <c r="F1885" s="6" t="s">
        <v>2379</v>
      </c>
      <c r="G1885" t="s">
        <v>2379</v>
      </c>
      <c r="H1885" t="s">
        <v>2379</v>
      </c>
      <c r="I1885">
        <v>1</v>
      </c>
      <c r="J1885" t="s">
        <v>2379</v>
      </c>
    </row>
    <row r="1886" spans="1:10" x14ac:dyDescent="0.3">
      <c r="A1886" t="s">
        <v>482</v>
      </c>
      <c r="B1886">
        <v>21.754999999999999</v>
      </c>
      <c r="C1886" t="str" cm="1">
        <f t="array" ref="C1886">_xlfn.IFS(medical_exam[[#This Row],[BMI]]&lt;18.5, "Underweight ", medical_exam[[#This Row],[BMI]]&lt;24.9, "Normal Weight", medical_exam[[#This Row],[BMI]]&lt;29.9, "Overweight ", TRUE, "Obesity")</f>
        <v>Normal Weight</v>
      </c>
      <c r="D1886">
        <v>5.12</v>
      </c>
      <c r="E1886" t="str" cm="1">
        <f t="array" ref="E1886">_xlfn.IFS(medical_exam[[#This Row],[HBA1C]]&lt;5.7, "Normal", medical_exam[[#This Row],[HBA1C]]&lt;6.4, "Prediabetes ", TRUE, "Diabetes")</f>
        <v>Normal</v>
      </c>
      <c r="F1886" s="6" t="s">
        <v>2379</v>
      </c>
      <c r="G1886" t="s">
        <v>2379</v>
      </c>
      <c r="H1886" t="s">
        <v>2379</v>
      </c>
      <c r="I1886">
        <v>0</v>
      </c>
      <c r="J1886" t="s">
        <v>2379</v>
      </c>
    </row>
    <row r="1887" spans="1:10" x14ac:dyDescent="0.3">
      <c r="A1887" t="s">
        <v>481</v>
      </c>
      <c r="B1887">
        <v>25.934999999999999</v>
      </c>
      <c r="C1887" t="str" cm="1">
        <f t="array" ref="C1887">_xlfn.IFS(medical_exam[[#This Row],[BMI]]&lt;18.5, "Underweight ", medical_exam[[#This Row],[BMI]]&lt;24.9, "Normal Weight", medical_exam[[#This Row],[BMI]]&lt;29.9, "Overweight ", TRUE, "Obesity")</f>
        <v xml:space="preserve">Overweight </v>
      </c>
      <c r="D1887">
        <v>4.95</v>
      </c>
      <c r="E1887" t="str" cm="1">
        <f t="array" ref="E1887">_xlfn.IFS(medical_exam[[#This Row],[HBA1C]]&lt;5.7, "Normal", medical_exam[[#This Row],[HBA1C]]&lt;6.4, "Prediabetes ", TRUE, "Diabetes")</f>
        <v>Normal</v>
      </c>
      <c r="F1887" s="6" t="s">
        <v>2379</v>
      </c>
      <c r="G1887" t="s">
        <v>2379</v>
      </c>
      <c r="H1887" t="s">
        <v>2379</v>
      </c>
      <c r="I1887">
        <v>0</v>
      </c>
      <c r="J1887" t="s">
        <v>2379</v>
      </c>
    </row>
    <row r="1888" spans="1:10" x14ac:dyDescent="0.3">
      <c r="A1888" t="s">
        <v>480</v>
      </c>
      <c r="B1888">
        <v>31.5</v>
      </c>
      <c r="C1888" t="str" cm="1">
        <f t="array" ref="C1888">_xlfn.IFS(medical_exam[[#This Row],[BMI]]&lt;18.5, "Underweight ", medical_exam[[#This Row],[BMI]]&lt;24.9, "Normal Weight", medical_exam[[#This Row],[BMI]]&lt;29.9, "Overweight ", TRUE, "Obesity")</f>
        <v>Obesity</v>
      </c>
      <c r="D1888">
        <v>6.16</v>
      </c>
      <c r="E1888" t="str" cm="1">
        <f t="array" ref="E1888">_xlfn.IFS(medical_exam[[#This Row],[HBA1C]]&lt;5.7, "Normal", medical_exam[[#This Row],[HBA1C]]&lt;6.4, "Prediabetes ", TRUE, "Diabetes")</f>
        <v xml:space="preserve">Prediabetes </v>
      </c>
      <c r="F1888" s="6" t="s">
        <v>2379</v>
      </c>
      <c r="G1888" t="s">
        <v>2379</v>
      </c>
      <c r="H1888" t="s">
        <v>2379</v>
      </c>
      <c r="I1888">
        <v>0</v>
      </c>
      <c r="J1888" t="s">
        <v>2379</v>
      </c>
    </row>
    <row r="1889" spans="1:10" x14ac:dyDescent="0.3">
      <c r="A1889" t="s">
        <v>479</v>
      </c>
      <c r="B1889">
        <v>30.03</v>
      </c>
      <c r="C1889" t="str" cm="1">
        <f t="array" ref="C1889">_xlfn.IFS(medical_exam[[#This Row],[BMI]]&lt;18.5, "Underweight ", medical_exam[[#This Row],[BMI]]&lt;24.9, "Normal Weight", medical_exam[[#This Row],[BMI]]&lt;29.9, "Overweight ", TRUE, "Obesity")</f>
        <v>Obesity</v>
      </c>
      <c r="D1889">
        <v>6.41</v>
      </c>
      <c r="E1889" t="str" cm="1">
        <f t="array" ref="E1889">_xlfn.IFS(medical_exam[[#This Row],[HBA1C]]&lt;5.7, "Normal", medical_exam[[#This Row],[HBA1C]]&lt;6.4, "Prediabetes ", TRUE, "Diabetes")</f>
        <v>Diabetes</v>
      </c>
      <c r="F1889" s="6" t="s">
        <v>2379</v>
      </c>
      <c r="G1889" t="s">
        <v>2379</v>
      </c>
      <c r="H1889" t="s">
        <v>2379</v>
      </c>
      <c r="I1889">
        <v>0</v>
      </c>
      <c r="J1889" t="s">
        <v>2379</v>
      </c>
    </row>
    <row r="1890" spans="1:10" x14ac:dyDescent="0.3">
      <c r="A1890" t="s">
        <v>478</v>
      </c>
      <c r="B1890">
        <v>33.479999999999997</v>
      </c>
      <c r="C1890" t="str" cm="1">
        <f t="array" ref="C1890">_xlfn.IFS(medical_exam[[#This Row],[BMI]]&lt;18.5, "Underweight ", medical_exam[[#This Row],[BMI]]&lt;24.9, "Normal Weight", medical_exam[[#This Row],[BMI]]&lt;29.9, "Overweight ", TRUE, "Obesity")</f>
        <v>Obesity</v>
      </c>
      <c r="D1890">
        <v>8.94</v>
      </c>
      <c r="E1890" t="str" cm="1">
        <f t="array" ref="E1890">_xlfn.IFS(medical_exam[[#This Row],[HBA1C]]&lt;5.7, "Normal", medical_exam[[#This Row],[HBA1C]]&lt;6.4, "Prediabetes ", TRUE, "Diabetes")</f>
        <v>Diabetes</v>
      </c>
      <c r="F1890" s="6" t="s">
        <v>2379</v>
      </c>
      <c r="G1890" t="s">
        <v>2379</v>
      </c>
      <c r="H1890" t="s">
        <v>2379</v>
      </c>
      <c r="I1890">
        <v>0</v>
      </c>
      <c r="J1890" t="s">
        <v>2379</v>
      </c>
    </row>
    <row r="1891" spans="1:10" x14ac:dyDescent="0.3">
      <c r="A1891" t="s">
        <v>477</v>
      </c>
      <c r="B1891">
        <v>16.510000000000002</v>
      </c>
      <c r="C1891" t="str" cm="1">
        <f t="array" ref="C1891">_xlfn.IFS(medical_exam[[#This Row],[BMI]]&lt;18.5, "Underweight ", medical_exam[[#This Row],[BMI]]&lt;24.9, "Normal Weight", medical_exam[[#This Row],[BMI]]&lt;29.9, "Overweight ", TRUE, "Obesity")</f>
        <v xml:space="preserve">Underweight </v>
      </c>
      <c r="D1891">
        <v>4.42</v>
      </c>
      <c r="E1891" t="str" cm="1">
        <f t="array" ref="E1891">_xlfn.IFS(medical_exam[[#This Row],[HBA1C]]&lt;5.7, "Normal", medical_exam[[#This Row],[HBA1C]]&lt;6.4, "Prediabetes ", TRUE, "Diabetes")</f>
        <v>Normal</v>
      </c>
      <c r="F1891" s="6" t="s">
        <v>2381</v>
      </c>
      <c r="G1891" t="s">
        <v>2379</v>
      </c>
      <c r="H1891" t="s">
        <v>2381</v>
      </c>
      <c r="I1891">
        <v>1</v>
      </c>
      <c r="J1891" t="s">
        <v>2379</v>
      </c>
    </row>
    <row r="1892" spans="1:10" x14ac:dyDescent="0.3">
      <c r="A1892" t="s">
        <v>476</v>
      </c>
      <c r="B1892">
        <v>33.155000000000001</v>
      </c>
      <c r="C1892" t="str" cm="1">
        <f t="array" ref="C1892">_xlfn.IFS(medical_exam[[#This Row],[BMI]]&lt;18.5, "Underweight ", medical_exam[[#This Row],[BMI]]&lt;24.9, "Normal Weight", medical_exam[[#This Row],[BMI]]&lt;29.9, "Overweight ", TRUE, "Obesity")</f>
        <v>Obesity</v>
      </c>
      <c r="D1892">
        <v>5.3</v>
      </c>
      <c r="E1892" t="str" cm="1">
        <f t="array" ref="E1892">_xlfn.IFS(medical_exam[[#This Row],[HBA1C]]&lt;5.7, "Normal", medical_exam[[#This Row],[HBA1C]]&lt;6.4, "Prediabetes ", TRUE, "Diabetes")</f>
        <v>Normal</v>
      </c>
      <c r="F1892" s="6" t="s">
        <v>2381</v>
      </c>
      <c r="G1892" t="s">
        <v>2379</v>
      </c>
      <c r="H1892" t="s">
        <v>2379</v>
      </c>
      <c r="I1892">
        <v>1</v>
      </c>
      <c r="J1892" t="s">
        <v>2379</v>
      </c>
    </row>
    <row r="1893" spans="1:10" x14ac:dyDescent="0.3">
      <c r="A1893" t="s">
        <v>475</v>
      </c>
      <c r="B1893">
        <v>37.29</v>
      </c>
      <c r="C1893" t="str" cm="1">
        <f t="array" ref="C1893">_xlfn.IFS(medical_exam[[#This Row],[BMI]]&lt;18.5, "Underweight ", medical_exam[[#This Row],[BMI]]&lt;24.9, "Normal Weight", medical_exam[[#This Row],[BMI]]&lt;29.9, "Overweight ", TRUE, "Obesity")</f>
        <v>Obesity</v>
      </c>
      <c r="D1893">
        <v>4.6399999999999997</v>
      </c>
      <c r="E1893" t="str" cm="1">
        <f t="array" ref="E1893">_xlfn.IFS(medical_exam[[#This Row],[HBA1C]]&lt;5.7, "Normal", medical_exam[[#This Row],[HBA1C]]&lt;6.4, "Prediabetes ", TRUE, "Diabetes")</f>
        <v>Normal</v>
      </c>
      <c r="F1893" s="6" t="s">
        <v>2379</v>
      </c>
      <c r="G1893" t="s">
        <v>2379</v>
      </c>
      <c r="H1893" t="s">
        <v>2381</v>
      </c>
      <c r="I1893">
        <v>1</v>
      </c>
      <c r="J1893" t="s">
        <v>2379</v>
      </c>
    </row>
    <row r="1894" spans="1:10" x14ac:dyDescent="0.3">
      <c r="A1894" t="s">
        <v>474</v>
      </c>
      <c r="B1894">
        <v>20.23</v>
      </c>
      <c r="C1894" t="str" cm="1">
        <f t="array" ref="C1894">_xlfn.IFS(medical_exam[[#This Row],[BMI]]&lt;18.5, "Underweight ", medical_exam[[#This Row],[BMI]]&lt;24.9, "Normal Weight", medical_exam[[#This Row],[BMI]]&lt;29.9, "Overweight ", TRUE, "Obesity")</f>
        <v>Normal Weight</v>
      </c>
      <c r="D1894">
        <v>6.16</v>
      </c>
      <c r="E1894" t="str" cm="1">
        <f t="array" ref="E1894">_xlfn.IFS(medical_exam[[#This Row],[HBA1C]]&lt;5.7, "Normal", medical_exam[[#This Row],[HBA1C]]&lt;6.4, "Prediabetes ", TRUE, "Diabetes")</f>
        <v xml:space="preserve">Prediabetes </v>
      </c>
      <c r="F1894" s="6" t="s">
        <v>2381</v>
      </c>
      <c r="G1894" t="s">
        <v>2379</v>
      </c>
      <c r="H1894" t="s">
        <v>2379</v>
      </c>
      <c r="I1894">
        <v>1</v>
      </c>
      <c r="J1894" t="s">
        <v>2379</v>
      </c>
    </row>
    <row r="1895" spans="1:10" x14ac:dyDescent="0.3">
      <c r="A1895" t="s">
        <v>473</v>
      </c>
      <c r="B1895">
        <v>28.975000000000001</v>
      </c>
      <c r="C1895" t="str" cm="1">
        <f t="array" ref="C1895">_xlfn.IFS(medical_exam[[#This Row],[BMI]]&lt;18.5, "Underweight ", medical_exam[[#This Row],[BMI]]&lt;24.9, "Normal Weight", medical_exam[[#This Row],[BMI]]&lt;29.9, "Overweight ", TRUE, "Obesity")</f>
        <v xml:space="preserve">Overweight </v>
      </c>
      <c r="D1895">
        <v>4.12</v>
      </c>
      <c r="E1895" t="str" cm="1">
        <f t="array" ref="E1895">_xlfn.IFS(medical_exam[[#This Row],[HBA1C]]&lt;5.7, "Normal", medical_exam[[#This Row],[HBA1C]]&lt;6.4, "Prediabetes ", TRUE, "Diabetes")</f>
        <v>Normal</v>
      </c>
      <c r="F1895" s="6" t="s">
        <v>2379</v>
      </c>
      <c r="G1895" t="s">
        <v>2379</v>
      </c>
      <c r="H1895" t="s">
        <v>2381</v>
      </c>
      <c r="I1895">
        <v>1</v>
      </c>
      <c r="J1895" t="s">
        <v>2379</v>
      </c>
    </row>
    <row r="1896" spans="1:10" x14ac:dyDescent="0.3">
      <c r="A1896" t="s">
        <v>472</v>
      </c>
      <c r="B1896">
        <v>16.420000000000002</v>
      </c>
      <c r="C1896" t="str" cm="1">
        <f t="array" ref="C1896">_xlfn.IFS(medical_exam[[#This Row],[BMI]]&lt;18.5, "Underweight ", medical_exam[[#This Row],[BMI]]&lt;24.9, "Normal Weight", medical_exam[[#This Row],[BMI]]&lt;29.9, "Overweight ", TRUE, "Obesity")</f>
        <v xml:space="preserve">Underweight </v>
      </c>
      <c r="D1896">
        <v>5.77</v>
      </c>
      <c r="E1896" t="str" cm="1">
        <f t="array" ref="E1896">_xlfn.IFS(medical_exam[[#This Row],[HBA1C]]&lt;5.7, "Normal", medical_exam[[#This Row],[HBA1C]]&lt;6.4, "Prediabetes ", TRUE, "Diabetes")</f>
        <v xml:space="preserve">Prediabetes </v>
      </c>
      <c r="F1896" s="6" t="s">
        <v>2381</v>
      </c>
      <c r="G1896" t="s">
        <v>2379</v>
      </c>
      <c r="H1896" t="s">
        <v>2381</v>
      </c>
      <c r="I1896">
        <v>1</v>
      </c>
      <c r="J1896" t="s">
        <v>2379</v>
      </c>
    </row>
    <row r="1897" spans="1:10" x14ac:dyDescent="0.3">
      <c r="A1897" t="s">
        <v>471</v>
      </c>
      <c r="B1897">
        <v>17.559999999999999</v>
      </c>
      <c r="C1897" t="str" cm="1">
        <f t="array" ref="C1897">_xlfn.IFS(medical_exam[[#This Row],[BMI]]&lt;18.5, "Underweight ", medical_exam[[#This Row],[BMI]]&lt;24.9, "Normal Weight", medical_exam[[#This Row],[BMI]]&lt;29.9, "Overweight ", TRUE, "Obesity")</f>
        <v xml:space="preserve">Underweight </v>
      </c>
      <c r="D1897">
        <v>6.2</v>
      </c>
      <c r="E1897" t="str" cm="1">
        <f t="array" ref="E1897">_xlfn.IFS(medical_exam[[#This Row],[HBA1C]]&lt;5.7, "Normal", medical_exam[[#This Row],[HBA1C]]&lt;6.4, "Prediabetes ", TRUE, "Diabetes")</f>
        <v xml:space="preserve">Prediabetes </v>
      </c>
      <c r="F1897" s="6" t="s">
        <v>2379</v>
      </c>
      <c r="G1897" t="s">
        <v>2379</v>
      </c>
      <c r="H1897" t="s">
        <v>2379</v>
      </c>
      <c r="I1897">
        <v>1</v>
      </c>
      <c r="J1897" t="s">
        <v>2379</v>
      </c>
    </row>
    <row r="1898" spans="1:10" x14ac:dyDescent="0.3">
      <c r="A1898" t="s">
        <v>470</v>
      </c>
      <c r="B1898">
        <v>24.13</v>
      </c>
      <c r="C1898" t="str" cm="1">
        <f t="array" ref="C1898">_xlfn.IFS(medical_exam[[#This Row],[BMI]]&lt;18.5, "Underweight ", medical_exam[[#This Row],[BMI]]&lt;24.9, "Normal Weight", medical_exam[[#This Row],[BMI]]&lt;29.9, "Overweight ", TRUE, "Obesity")</f>
        <v>Normal Weight</v>
      </c>
      <c r="D1898">
        <v>4.3899999999999997</v>
      </c>
      <c r="E1898" t="str" cm="1">
        <f t="array" ref="E1898">_xlfn.IFS(medical_exam[[#This Row],[HBA1C]]&lt;5.7, "Normal", medical_exam[[#This Row],[HBA1C]]&lt;6.4, "Prediabetes ", TRUE, "Diabetes")</f>
        <v>Normal</v>
      </c>
      <c r="F1898" s="6" t="s">
        <v>2379</v>
      </c>
      <c r="G1898" t="s">
        <v>2379</v>
      </c>
      <c r="H1898" t="s">
        <v>2379</v>
      </c>
      <c r="I1898">
        <v>1</v>
      </c>
      <c r="J1898" t="s">
        <v>2379</v>
      </c>
    </row>
    <row r="1899" spans="1:10" x14ac:dyDescent="0.3">
      <c r="A1899" t="s">
        <v>469</v>
      </c>
      <c r="B1899">
        <v>19.95</v>
      </c>
      <c r="C1899" t="str" cm="1">
        <f t="array" ref="C1899">_xlfn.IFS(medical_exam[[#This Row],[BMI]]&lt;18.5, "Underweight ", medical_exam[[#This Row],[BMI]]&lt;24.9, "Normal Weight", medical_exam[[#This Row],[BMI]]&lt;29.9, "Overweight ", TRUE, "Obesity")</f>
        <v>Normal Weight</v>
      </c>
      <c r="D1899">
        <v>5.13</v>
      </c>
      <c r="E1899" t="str" cm="1">
        <f t="array" ref="E1899">_xlfn.IFS(medical_exam[[#This Row],[HBA1C]]&lt;5.7, "Normal", medical_exam[[#This Row],[HBA1C]]&lt;6.4, "Prediabetes ", TRUE, "Diabetes")</f>
        <v>Normal</v>
      </c>
      <c r="F1899" s="6" t="s">
        <v>2379</v>
      </c>
      <c r="G1899" t="s">
        <v>2380</v>
      </c>
      <c r="H1899" t="s">
        <v>2379</v>
      </c>
      <c r="I1899">
        <v>2</v>
      </c>
      <c r="J1899" t="s">
        <v>2379</v>
      </c>
    </row>
    <row r="1900" spans="1:10" x14ac:dyDescent="0.3">
      <c r="A1900" t="s">
        <v>468</v>
      </c>
      <c r="B1900">
        <v>21.24</v>
      </c>
      <c r="C1900" t="str" cm="1">
        <f t="array" ref="C1900">_xlfn.IFS(medical_exam[[#This Row],[BMI]]&lt;18.5, "Underweight ", medical_exam[[#This Row],[BMI]]&lt;24.9, "Normal Weight", medical_exam[[#This Row],[BMI]]&lt;29.9, "Overweight ", TRUE, "Obesity")</f>
        <v>Normal Weight</v>
      </c>
      <c r="D1900">
        <v>4.49</v>
      </c>
      <c r="E1900" t="str" cm="1">
        <f t="array" ref="E1900">_xlfn.IFS(medical_exam[[#This Row],[HBA1C]]&lt;5.7, "Normal", medical_exam[[#This Row],[HBA1C]]&lt;6.4, "Prediabetes ", TRUE, "Diabetes")</f>
        <v>Normal</v>
      </c>
      <c r="F1900" s="6" t="s">
        <v>2379</v>
      </c>
      <c r="G1900" t="s">
        <v>2379</v>
      </c>
      <c r="H1900" t="s">
        <v>2379</v>
      </c>
      <c r="I1900">
        <v>0</v>
      </c>
      <c r="J1900" t="s">
        <v>2379</v>
      </c>
    </row>
    <row r="1901" spans="1:10" x14ac:dyDescent="0.3">
      <c r="A1901" t="s">
        <v>467</v>
      </c>
      <c r="B1901">
        <v>44.22</v>
      </c>
      <c r="C1901" t="str" cm="1">
        <f t="array" ref="C1901">_xlfn.IFS(medical_exam[[#This Row],[BMI]]&lt;18.5, "Underweight ", medical_exam[[#This Row],[BMI]]&lt;24.9, "Normal Weight", medical_exam[[#This Row],[BMI]]&lt;29.9, "Overweight ", TRUE, "Obesity")</f>
        <v>Obesity</v>
      </c>
      <c r="D1901">
        <v>6.35</v>
      </c>
      <c r="E1901" t="str" cm="1">
        <f t="array" ref="E1901">_xlfn.IFS(medical_exam[[#This Row],[HBA1C]]&lt;5.7, "Normal", medical_exam[[#This Row],[HBA1C]]&lt;6.4, "Prediabetes ", TRUE, "Diabetes")</f>
        <v xml:space="preserve">Prediabetes </v>
      </c>
      <c r="F1901" s="6" t="s">
        <v>2379</v>
      </c>
      <c r="G1901" t="s">
        <v>2379</v>
      </c>
      <c r="H1901" t="s">
        <v>2379</v>
      </c>
      <c r="I1901">
        <v>0</v>
      </c>
      <c r="J1901" t="s">
        <v>2379</v>
      </c>
    </row>
    <row r="1902" spans="1:10" x14ac:dyDescent="0.3">
      <c r="A1902" t="s">
        <v>466</v>
      </c>
      <c r="B1902">
        <v>41.1</v>
      </c>
      <c r="C1902" t="str" cm="1">
        <f t="array" ref="C1902">_xlfn.IFS(medical_exam[[#This Row],[BMI]]&lt;18.5, "Underweight ", medical_exam[[#This Row],[BMI]]&lt;24.9, "Normal Weight", medical_exam[[#This Row],[BMI]]&lt;29.9, "Overweight ", TRUE, "Obesity")</f>
        <v>Obesity</v>
      </c>
      <c r="D1902">
        <v>5.79</v>
      </c>
      <c r="E1902" t="str" cm="1">
        <f t="array" ref="E1902">_xlfn.IFS(medical_exam[[#This Row],[HBA1C]]&lt;5.7, "Normal", medical_exam[[#This Row],[HBA1C]]&lt;6.4, "Prediabetes ", TRUE, "Diabetes")</f>
        <v xml:space="preserve">Prediabetes </v>
      </c>
      <c r="F1902" s="6" t="s">
        <v>2379</v>
      </c>
      <c r="G1902" t="s">
        <v>2379</v>
      </c>
      <c r="H1902" t="s">
        <v>2379</v>
      </c>
      <c r="I1902">
        <v>0</v>
      </c>
      <c r="J1902" t="s">
        <v>2379</v>
      </c>
    </row>
    <row r="1903" spans="1:10" x14ac:dyDescent="0.3">
      <c r="A1903" t="s">
        <v>465</v>
      </c>
      <c r="B1903">
        <v>34.200000000000003</v>
      </c>
      <c r="C1903" t="str" cm="1">
        <f t="array" ref="C1903">_xlfn.IFS(medical_exam[[#This Row],[BMI]]&lt;18.5, "Underweight ", medical_exam[[#This Row],[BMI]]&lt;24.9, "Normal Weight", medical_exam[[#This Row],[BMI]]&lt;29.9, "Overweight ", TRUE, "Obesity")</f>
        <v>Obesity</v>
      </c>
      <c r="D1903">
        <v>4.78</v>
      </c>
      <c r="E1903" t="str" cm="1">
        <f t="array" ref="E1903">_xlfn.IFS(medical_exam[[#This Row],[HBA1C]]&lt;5.7, "Normal", medical_exam[[#This Row],[HBA1C]]&lt;6.4, "Prediabetes ", TRUE, "Diabetes")</f>
        <v>Normal</v>
      </c>
      <c r="F1903" s="6" t="s">
        <v>2381</v>
      </c>
      <c r="G1903" t="s">
        <v>2379</v>
      </c>
      <c r="H1903" t="s">
        <v>2379</v>
      </c>
      <c r="I1903">
        <v>0</v>
      </c>
      <c r="J1903" t="s">
        <v>2379</v>
      </c>
    </row>
    <row r="1904" spans="1:10" x14ac:dyDescent="0.3">
      <c r="A1904" t="s">
        <v>464</v>
      </c>
      <c r="B1904">
        <v>29.92</v>
      </c>
      <c r="C1904" t="str" cm="1">
        <f t="array" ref="C1904">_xlfn.IFS(medical_exam[[#This Row],[BMI]]&lt;18.5, "Underweight ", medical_exam[[#This Row],[BMI]]&lt;24.9, "Normal Weight", medical_exam[[#This Row],[BMI]]&lt;29.9, "Overweight ", TRUE, "Obesity")</f>
        <v>Obesity</v>
      </c>
      <c r="D1904">
        <v>6.02</v>
      </c>
      <c r="E1904" t="str" cm="1">
        <f t="array" ref="E1904">_xlfn.IFS(medical_exam[[#This Row],[HBA1C]]&lt;5.7, "Normal", medical_exam[[#This Row],[HBA1C]]&lt;6.4, "Prediabetes ", TRUE, "Diabetes")</f>
        <v xml:space="preserve">Prediabetes </v>
      </c>
      <c r="F1904" s="6" t="s">
        <v>2381</v>
      </c>
      <c r="G1904" t="s">
        <v>2379</v>
      </c>
      <c r="H1904" t="s">
        <v>2379</v>
      </c>
      <c r="I1904">
        <v>0</v>
      </c>
      <c r="J1904" t="s">
        <v>2379</v>
      </c>
    </row>
    <row r="1905" spans="1:10" x14ac:dyDescent="0.3">
      <c r="A1905" t="s">
        <v>463</v>
      </c>
      <c r="B1905">
        <v>28.93</v>
      </c>
      <c r="C1905" t="str" cm="1">
        <f t="array" ref="C1905">_xlfn.IFS(medical_exam[[#This Row],[BMI]]&lt;18.5, "Underweight ", medical_exam[[#This Row],[BMI]]&lt;24.9, "Normal Weight", medical_exam[[#This Row],[BMI]]&lt;29.9, "Overweight ", TRUE, "Obesity")</f>
        <v xml:space="preserve">Overweight </v>
      </c>
      <c r="D1905">
        <v>4.4400000000000004</v>
      </c>
      <c r="E1905" t="str" cm="1">
        <f t="array" ref="E1905">_xlfn.IFS(medical_exam[[#This Row],[HBA1C]]&lt;5.7, "Normal", medical_exam[[#This Row],[HBA1C]]&lt;6.4, "Prediabetes ", TRUE, "Diabetes")</f>
        <v>Normal</v>
      </c>
      <c r="F1905" s="6" t="s">
        <v>2379</v>
      </c>
      <c r="G1905" t="s">
        <v>2379</v>
      </c>
      <c r="H1905" t="s">
        <v>2379</v>
      </c>
      <c r="I1905">
        <v>0</v>
      </c>
      <c r="J1905" t="s">
        <v>2379</v>
      </c>
    </row>
    <row r="1906" spans="1:10" x14ac:dyDescent="0.3">
      <c r="A1906" t="s">
        <v>462</v>
      </c>
      <c r="B1906">
        <v>31.254999999999999</v>
      </c>
      <c r="C1906" t="str" cm="1">
        <f t="array" ref="C1906">_xlfn.IFS(medical_exam[[#This Row],[BMI]]&lt;18.5, "Underweight ", medical_exam[[#This Row],[BMI]]&lt;24.9, "Normal Weight", medical_exam[[#This Row],[BMI]]&lt;29.9, "Overweight ", TRUE, "Obesity")</f>
        <v>Obesity</v>
      </c>
      <c r="D1906">
        <v>5.84</v>
      </c>
      <c r="E1906" t="str" cm="1">
        <f t="array" ref="E1906">_xlfn.IFS(medical_exam[[#This Row],[HBA1C]]&lt;5.7, "Normal", medical_exam[[#This Row],[HBA1C]]&lt;6.4, "Prediabetes ", TRUE, "Diabetes")</f>
        <v xml:space="preserve">Prediabetes </v>
      </c>
      <c r="F1906" s="6" t="s">
        <v>2381</v>
      </c>
      <c r="G1906" t="s">
        <v>2379</v>
      </c>
      <c r="H1906" t="s">
        <v>2379</v>
      </c>
      <c r="I1906">
        <v>1</v>
      </c>
      <c r="J1906" t="s">
        <v>2379</v>
      </c>
    </row>
    <row r="1907" spans="1:10" x14ac:dyDescent="0.3">
      <c r="A1907" t="s">
        <v>461</v>
      </c>
      <c r="B1907">
        <v>29.83</v>
      </c>
      <c r="C1907" t="str" cm="1">
        <f t="array" ref="C1907">_xlfn.IFS(medical_exam[[#This Row],[BMI]]&lt;18.5, "Underweight ", medical_exam[[#This Row],[BMI]]&lt;24.9, "Normal Weight", medical_exam[[#This Row],[BMI]]&lt;29.9, "Overweight ", TRUE, "Obesity")</f>
        <v xml:space="preserve">Overweight </v>
      </c>
      <c r="D1907">
        <v>5.39</v>
      </c>
      <c r="E1907" t="str" cm="1">
        <f t="array" ref="E1907">_xlfn.IFS(medical_exam[[#This Row],[HBA1C]]&lt;5.7, "Normal", medical_exam[[#This Row],[HBA1C]]&lt;6.4, "Prediabetes ", TRUE, "Diabetes")</f>
        <v>Normal</v>
      </c>
      <c r="F1907" s="6" t="s">
        <v>2379</v>
      </c>
      <c r="G1907" t="s">
        <v>2379</v>
      </c>
      <c r="H1907" t="s">
        <v>2379</v>
      </c>
      <c r="I1907">
        <v>0</v>
      </c>
      <c r="J1907" t="s">
        <v>2379</v>
      </c>
    </row>
    <row r="1908" spans="1:10" x14ac:dyDescent="0.3">
      <c r="A1908" t="s">
        <v>460</v>
      </c>
      <c r="B1908">
        <v>29.59</v>
      </c>
      <c r="C1908" t="str" cm="1">
        <f t="array" ref="C1908">_xlfn.IFS(medical_exam[[#This Row],[BMI]]&lt;18.5, "Underweight ", medical_exam[[#This Row],[BMI]]&lt;24.9, "Normal Weight", medical_exam[[#This Row],[BMI]]&lt;29.9, "Overweight ", TRUE, "Obesity")</f>
        <v xml:space="preserve">Overweight </v>
      </c>
      <c r="D1908">
        <v>6.16</v>
      </c>
      <c r="E1908" t="str" cm="1">
        <f t="array" ref="E1908">_xlfn.IFS(medical_exam[[#This Row],[HBA1C]]&lt;5.7, "Normal", medical_exam[[#This Row],[HBA1C]]&lt;6.4, "Prediabetes ", TRUE, "Diabetes")</f>
        <v xml:space="preserve">Prediabetes </v>
      </c>
      <c r="F1908" s="6" t="s">
        <v>2379</v>
      </c>
      <c r="G1908" t="s">
        <v>2379</v>
      </c>
      <c r="H1908" t="s">
        <v>2381</v>
      </c>
      <c r="I1908">
        <v>1</v>
      </c>
      <c r="J1908" t="s">
        <v>2379</v>
      </c>
    </row>
    <row r="1909" spans="1:10" x14ac:dyDescent="0.3">
      <c r="A1909" t="s">
        <v>459</v>
      </c>
      <c r="B1909">
        <v>31.16</v>
      </c>
      <c r="C1909" t="str" cm="1">
        <f t="array" ref="C1909">_xlfn.IFS(medical_exam[[#This Row],[BMI]]&lt;18.5, "Underweight ", medical_exam[[#This Row],[BMI]]&lt;24.9, "Normal Weight", medical_exam[[#This Row],[BMI]]&lt;29.9, "Overweight ", TRUE, "Obesity")</f>
        <v>Obesity</v>
      </c>
      <c r="D1909">
        <v>4.49</v>
      </c>
      <c r="E1909" t="str" cm="1">
        <f t="array" ref="E1909">_xlfn.IFS(medical_exam[[#This Row],[HBA1C]]&lt;5.7, "Normal", medical_exam[[#This Row],[HBA1C]]&lt;6.4, "Prediabetes ", TRUE, "Diabetes")</f>
        <v>Normal</v>
      </c>
      <c r="F1909" s="6" t="s">
        <v>2379</v>
      </c>
      <c r="G1909" t="s">
        <v>2379</v>
      </c>
      <c r="H1909" t="s">
        <v>2381</v>
      </c>
      <c r="I1909">
        <v>1</v>
      </c>
      <c r="J1909" t="s">
        <v>2379</v>
      </c>
    </row>
    <row r="1910" spans="1:10" x14ac:dyDescent="0.3">
      <c r="A1910" t="s">
        <v>458</v>
      </c>
      <c r="B1910">
        <v>34.21</v>
      </c>
      <c r="C1910" t="str" cm="1">
        <f t="array" ref="C1910">_xlfn.IFS(medical_exam[[#This Row],[BMI]]&lt;18.5, "Underweight ", medical_exam[[#This Row],[BMI]]&lt;24.9, "Normal Weight", medical_exam[[#This Row],[BMI]]&lt;29.9, "Overweight ", TRUE, "Obesity")</f>
        <v>Obesity</v>
      </c>
      <c r="D1910">
        <v>4.4800000000000004</v>
      </c>
      <c r="E1910" t="str" cm="1">
        <f t="array" ref="E1910">_xlfn.IFS(medical_exam[[#This Row],[HBA1C]]&lt;5.7, "Normal", medical_exam[[#This Row],[HBA1C]]&lt;6.4, "Prediabetes ", TRUE, "Diabetes")</f>
        <v>Normal</v>
      </c>
      <c r="F1910" s="6" t="s">
        <v>2381</v>
      </c>
      <c r="G1910" t="s">
        <v>2379</v>
      </c>
      <c r="H1910" t="s">
        <v>2379</v>
      </c>
      <c r="I1910">
        <v>1</v>
      </c>
      <c r="J1910" t="s">
        <v>2379</v>
      </c>
    </row>
    <row r="1911" spans="1:10" x14ac:dyDescent="0.3">
      <c r="A1911" t="s">
        <v>457</v>
      </c>
      <c r="B1911">
        <v>34.86</v>
      </c>
      <c r="C1911" t="str" cm="1">
        <f t="array" ref="C1911">_xlfn.IFS(medical_exam[[#This Row],[BMI]]&lt;18.5, "Underweight ", medical_exam[[#This Row],[BMI]]&lt;24.9, "Normal Weight", medical_exam[[#This Row],[BMI]]&lt;29.9, "Overweight ", TRUE, "Obesity")</f>
        <v>Obesity</v>
      </c>
      <c r="D1911">
        <v>10.97</v>
      </c>
      <c r="E1911" t="str" cm="1">
        <f t="array" ref="E1911">_xlfn.IFS(medical_exam[[#This Row],[HBA1C]]&lt;5.7, "Normal", medical_exam[[#This Row],[HBA1C]]&lt;6.4, "Prediabetes ", TRUE, "Diabetes")</f>
        <v>Diabetes</v>
      </c>
      <c r="F1911" s="6" t="s">
        <v>2379</v>
      </c>
      <c r="G1911" t="s">
        <v>2379</v>
      </c>
      <c r="H1911" t="s">
        <v>2379</v>
      </c>
      <c r="I1911">
        <v>0</v>
      </c>
      <c r="J1911" t="s">
        <v>2379</v>
      </c>
    </row>
    <row r="1912" spans="1:10" x14ac:dyDescent="0.3">
      <c r="A1912" t="s">
        <v>456</v>
      </c>
      <c r="B1912">
        <v>34.58</v>
      </c>
      <c r="C1912" t="str" cm="1">
        <f t="array" ref="C1912">_xlfn.IFS(medical_exam[[#This Row],[BMI]]&lt;18.5, "Underweight ", medical_exam[[#This Row],[BMI]]&lt;24.9, "Normal Weight", medical_exam[[#This Row],[BMI]]&lt;29.9, "Overweight ", TRUE, "Obesity")</f>
        <v>Obesity</v>
      </c>
      <c r="D1912">
        <v>5.14</v>
      </c>
      <c r="E1912" t="str" cm="1">
        <f t="array" ref="E1912">_xlfn.IFS(medical_exam[[#This Row],[HBA1C]]&lt;5.7, "Normal", medical_exam[[#This Row],[HBA1C]]&lt;6.4, "Prediabetes ", TRUE, "Diabetes")</f>
        <v>Normal</v>
      </c>
      <c r="F1912" s="6" t="s">
        <v>2379</v>
      </c>
      <c r="G1912" t="s">
        <v>2380</v>
      </c>
      <c r="H1912" t="s">
        <v>2379</v>
      </c>
      <c r="I1912">
        <v>2</v>
      </c>
      <c r="J1912" t="s">
        <v>2379</v>
      </c>
    </row>
    <row r="1913" spans="1:10" x14ac:dyDescent="0.3">
      <c r="A1913" t="s">
        <v>455</v>
      </c>
      <c r="B1913">
        <v>17.940000000000001</v>
      </c>
      <c r="C1913" t="str" cm="1">
        <f t="array" ref="C1913">_xlfn.IFS(medical_exam[[#This Row],[BMI]]&lt;18.5, "Underweight ", medical_exam[[#This Row],[BMI]]&lt;24.9, "Normal Weight", medical_exam[[#This Row],[BMI]]&lt;29.9, "Overweight ", TRUE, "Obesity")</f>
        <v xml:space="preserve">Underweight </v>
      </c>
      <c r="D1913">
        <v>5.17</v>
      </c>
      <c r="E1913" t="str" cm="1">
        <f t="array" ref="E1913">_xlfn.IFS(medical_exam[[#This Row],[HBA1C]]&lt;5.7, "Normal", medical_exam[[#This Row],[HBA1C]]&lt;6.4, "Prediabetes ", TRUE, "Diabetes")</f>
        <v>Normal</v>
      </c>
      <c r="F1913" s="6" t="s">
        <v>2381</v>
      </c>
      <c r="G1913" t="s">
        <v>2379</v>
      </c>
      <c r="H1913" t="s">
        <v>2379</v>
      </c>
      <c r="I1913">
        <v>0</v>
      </c>
      <c r="J1913" t="s">
        <v>2379</v>
      </c>
    </row>
    <row r="1914" spans="1:10" x14ac:dyDescent="0.3">
      <c r="A1914" t="s">
        <v>454</v>
      </c>
      <c r="B1914">
        <v>26.8</v>
      </c>
      <c r="C1914" t="str" cm="1">
        <f t="array" ref="C1914">_xlfn.IFS(medical_exam[[#This Row],[BMI]]&lt;18.5, "Underweight ", medical_exam[[#This Row],[BMI]]&lt;24.9, "Normal Weight", medical_exam[[#This Row],[BMI]]&lt;29.9, "Overweight ", TRUE, "Obesity")</f>
        <v xml:space="preserve">Overweight </v>
      </c>
      <c r="D1914">
        <v>6.18</v>
      </c>
      <c r="E1914" t="str" cm="1">
        <f t="array" ref="E1914">_xlfn.IFS(medical_exam[[#This Row],[HBA1C]]&lt;5.7, "Normal", medical_exam[[#This Row],[HBA1C]]&lt;6.4, "Prediabetes ", TRUE, "Diabetes")</f>
        <v xml:space="preserve">Prediabetes </v>
      </c>
      <c r="F1914" s="6" t="s">
        <v>2381</v>
      </c>
      <c r="G1914" t="s">
        <v>2379</v>
      </c>
      <c r="H1914" t="s">
        <v>2381</v>
      </c>
      <c r="I1914">
        <v>1</v>
      </c>
      <c r="J1914" t="s">
        <v>2379</v>
      </c>
    </row>
    <row r="1915" spans="1:10" x14ac:dyDescent="0.3">
      <c r="A1915" t="s">
        <v>453</v>
      </c>
      <c r="B1915">
        <v>17.690000000000001</v>
      </c>
      <c r="C1915" t="str" cm="1">
        <f t="array" ref="C1915">_xlfn.IFS(medical_exam[[#This Row],[BMI]]&lt;18.5, "Underweight ", medical_exam[[#This Row],[BMI]]&lt;24.9, "Normal Weight", medical_exam[[#This Row],[BMI]]&lt;29.9, "Overweight ", TRUE, "Obesity")</f>
        <v xml:space="preserve">Underweight </v>
      </c>
      <c r="D1915">
        <v>9.07</v>
      </c>
      <c r="E1915" t="str" cm="1">
        <f t="array" ref="E1915">_xlfn.IFS(medical_exam[[#This Row],[HBA1C]]&lt;5.7, "Normal", medical_exam[[#This Row],[HBA1C]]&lt;6.4, "Prediabetes ", TRUE, "Diabetes")</f>
        <v>Diabetes</v>
      </c>
      <c r="F1915" s="6" t="s">
        <v>2381</v>
      </c>
      <c r="G1915" t="s">
        <v>2379</v>
      </c>
      <c r="H1915" t="s">
        <v>2379</v>
      </c>
      <c r="I1915">
        <v>0</v>
      </c>
      <c r="J1915" t="s">
        <v>2379</v>
      </c>
    </row>
    <row r="1916" spans="1:10" x14ac:dyDescent="0.3">
      <c r="A1916" t="s">
        <v>452</v>
      </c>
      <c r="B1916">
        <v>25.77</v>
      </c>
      <c r="C1916" t="str" cm="1">
        <f t="array" ref="C1916">_xlfn.IFS(medical_exam[[#This Row],[BMI]]&lt;18.5, "Underweight ", medical_exam[[#This Row],[BMI]]&lt;24.9, "Normal Weight", medical_exam[[#This Row],[BMI]]&lt;29.9, "Overweight ", TRUE, "Obesity")</f>
        <v xml:space="preserve">Overweight </v>
      </c>
      <c r="D1916">
        <v>4.43</v>
      </c>
      <c r="E1916" t="str" cm="1">
        <f t="array" ref="E1916">_xlfn.IFS(medical_exam[[#This Row],[HBA1C]]&lt;5.7, "Normal", medical_exam[[#This Row],[HBA1C]]&lt;6.4, "Prediabetes ", TRUE, "Diabetes")</f>
        <v>Normal</v>
      </c>
      <c r="F1916" s="6" t="s">
        <v>2379</v>
      </c>
      <c r="G1916" t="s">
        <v>2379</v>
      </c>
      <c r="H1916" t="s">
        <v>2381</v>
      </c>
      <c r="I1916">
        <v>1</v>
      </c>
      <c r="J1916" t="s">
        <v>2379</v>
      </c>
    </row>
    <row r="1917" spans="1:10" x14ac:dyDescent="0.3">
      <c r="A1917" t="s">
        <v>451</v>
      </c>
      <c r="B1917">
        <v>34.46</v>
      </c>
      <c r="C1917" t="str" cm="1">
        <f t="array" ref="C1917">_xlfn.IFS(medical_exam[[#This Row],[BMI]]&lt;18.5, "Underweight ", medical_exam[[#This Row],[BMI]]&lt;24.9, "Normal Weight", medical_exam[[#This Row],[BMI]]&lt;29.9, "Overweight ", TRUE, "Obesity")</f>
        <v>Obesity</v>
      </c>
      <c r="D1917">
        <v>4.17</v>
      </c>
      <c r="E1917" t="str" cm="1">
        <f t="array" ref="E1917">_xlfn.IFS(medical_exam[[#This Row],[HBA1C]]&lt;5.7, "Normal", medical_exam[[#This Row],[HBA1C]]&lt;6.4, "Prediabetes ", TRUE, "Diabetes")</f>
        <v>Normal</v>
      </c>
      <c r="F1917" s="6" t="s">
        <v>2379</v>
      </c>
      <c r="G1917" t="s">
        <v>2380</v>
      </c>
      <c r="H1917" t="s">
        <v>2379</v>
      </c>
      <c r="I1917">
        <v>1</v>
      </c>
      <c r="J1917" t="s">
        <v>2379</v>
      </c>
    </row>
    <row r="1918" spans="1:10" x14ac:dyDescent="0.3">
      <c r="A1918" t="s">
        <v>450</v>
      </c>
      <c r="B1918">
        <v>30.875</v>
      </c>
      <c r="C1918" t="str" cm="1">
        <f t="array" ref="C1918">_xlfn.IFS(medical_exam[[#This Row],[BMI]]&lt;18.5, "Underweight ", medical_exam[[#This Row],[BMI]]&lt;24.9, "Normal Weight", medical_exam[[#This Row],[BMI]]&lt;29.9, "Overweight ", TRUE, "Obesity")</f>
        <v>Obesity</v>
      </c>
      <c r="D1918">
        <v>4.95</v>
      </c>
      <c r="E1918" t="str" cm="1">
        <f t="array" ref="E1918">_xlfn.IFS(medical_exam[[#This Row],[HBA1C]]&lt;5.7, "Normal", medical_exam[[#This Row],[HBA1C]]&lt;6.4, "Prediabetes ", TRUE, "Diabetes")</f>
        <v>Normal</v>
      </c>
      <c r="F1918" s="6" t="s">
        <v>2381</v>
      </c>
      <c r="G1918" t="s">
        <v>2379</v>
      </c>
      <c r="H1918" t="s">
        <v>2379</v>
      </c>
      <c r="I1918">
        <v>0</v>
      </c>
      <c r="J1918" t="s">
        <v>2379</v>
      </c>
    </row>
    <row r="1919" spans="1:10" x14ac:dyDescent="0.3">
      <c r="A1919" t="s">
        <v>449</v>
      </c>
      <c r="B1919">
        <v>39.49</v>
      </c>
      <c r="C1919" t="str" cm="1">
        <f t="array" ref="C1919">_xlfn.IFS(medical_exam[[#This Row],[BMI]]&lt;18.5, "Underweight ", medical_exam[[#This Row],[BMI]]&lt;24.9, "Normal Weight", medical_exam[[#This Row],[BMI]]&lt;29.9, "Overweight ", TRUE, "Obesity")</f>
        <v>Obesity</v>
      </c>
      <c r="D1919">
        <v>5.13</v>
      </c>
      <c r="E1919" t="str" cm="1">
        <f t="array" ref="E1919">_xlfn.IFS(medical_exam[[#This Row],[HBA1C]]&lt;5.7, "Normal", medical_exam[[#This Row],[HBA1C]]&lt;6.4, "Prediabetes ", TRUE, "Diabetes")</f>
        <v>Normal</v>
      </c>
      <c r="F1919" s="6" t="s">
        <v>2379</v>
      </c>
      <c r="G1919" t="s">
        <v>2379</v>
      </c>
      <c r="H1919" t="s">
        <v>2379</v>
      </c>
      <c r="I1919">
        <v>0</v>
      </c>
      <c r="J1919" t="s">
        <v>2379</v>
      </c>
    </row>
    <row r="1920" spans="1:10" x14ac:dyDescent="0.3">
      <c r="A1920" t="s">
        <v>448</v>
      </c>
      <c r="B1920">
        <v>28.88</v>
      </c>
      <c r="C1920" t="str" cm="1">
        <f t="array" ref="C1920">_xlfn.IFS(medical_exam[[#This Row],[BMI]]&lt;18.5, "Underweight ", medical_exam[[#This Row],[BMI]]&lt;24.9, "Normal Weight", medical_exam[[#This Row],[BMI]]&lt;29.9, "Overweight ", TRUE, "Obesity")</f>
        <v xml:space="preserve">Overweight </v>
      </c>
      <c r="D1920">
        <v>4.0999999999999996</v>
      </c>
      <c r="E1920" t="str" cm="1">
        <f t="array" ref="E1920">_xlfn.IFS(medical_exam[[#This Row],[HBA1C]]&lt;5.7, "Normal", medical_exam[[#This Row],[HBA1C]]&lt;6.4, "Prediabetes ", TRUE, "Diabetes")</f>
        <v>Normal</v>
      </c>
      <c r="F1920" s="6" t="s">
        <v>2379</v>
      </c>
      <c r="G1920" t="s">
        <v>2379</v>
      </c>
      <c r="H1920" t="s">
        <v>2379</v>
      </c>
      <c r="I1920">
        <v>0</v>
      </c>
      <c r="J1920" t="s">
        <v>2379</v>
      </c>
    </row>
    <row r="1921" spans="1:10" x14ac:dyDescent="0.3">
      <c r="A1921" t="s">
        <v>447</v>
      </c>
      <c r="B1921">
        <v>20.234999999999999</v>
      </c>
      <c r="C1921" t="str" cm="1">
        <f t="array" ref="C1921">_xlfn.IFS(medical_exam[[#This Row],[BMI]]&lt;18.5, "Underweight ", medical_exam[[#This Row],[BMI]]&lt;24.9, "Normal Weight", medical_exam[[#This Row],[BMI]]&lt;29.9, "Overweight ", TRUE, "Obesity")</f>
        <v>Normal Weight</v>
      </c>
      <c r="D1921">
        <v>5.01</v>
      </c>
      <c r="E1921" t="str" cm="1">
        <f t="array" ref="E1921">_xlfn.IFS(medical_exam[[#This Row],[HBA1C]]&lt;5.7, "Normal", medical_exam[[#This Row],[HBA1C]]&lt;6.4, "Prediabetes ", TRUE, "Diabetes")</f>
        <v>Normal</v>
      </c>
      <c r="F1921" s="6" t="s">
        <v>2381</v>
      </c>
      <c r="G1921" t="s">
        <v>2379</v>
      </c>
      <c r="H1921" t="s">
        <v>2379</v>
      </c>
      <c r="I1921">
        <v>0</v>
      </c>
      <c r="J1921" t="s">
        <v>2379</v>
      </c>
    </row>
    <row r="1922" spans="1:10" x14ac:dyDescent="0.3">
      <c r="A1922" t="s">
        <v>446</v>
      </c>
      <c r="B1922">
        <v>30.67</v>
      </c>
      <c r="C1922" t="str" cm="1">
        <f t="array" ref="C1922">_xlfn.IFS(medical_exam[[#This Row],[BMI]]&lt;18.5, "Underweight ", medical_exam[[#This Row],[BMI]]&lt;24.9, "Normal Weight", medical_exam[[#This Row],[BMI]]&lt;29.9, "Overweight ", TRUE, "Obesity")</f>
        <v>Obesity</v>
      </c>
      <c r="D1922">
        <v>5.09</v>
      </c>
      <c r="E1922" t="str" cm="1">
        <f t="array" ref="E1922">_xlfn.IFS(medical_exam[[#This Row],[HBA1C]]&lt;5.7, "Normal", medical_exam[[#This Row],[HBA1C]]&lt;6.4, "Prediabetes ", TRUE, "Diabetes")</f>
        <v>Normal</v>
      </c>
      <c r="F1922" s="6" t="s">
        <v>2381</v>
      </c>
      <c r="G1922" t="s">
        <v>2379</v>
      </c>
      <c r="H1922" t="s">
        <v>2379</v>
      </c>
      <c r="I1922">
        <v>0</v>
      </c>
      <c r="J1922" t="s">
        <v>2379</v>
      </c>
    </row>
    <row r="1923" spans="1:10" x14ac:dyDescent="0.3">
      <c r="A1923" t="s">
        <v>445</v>
      </c>
      <c r="B1923">
        <v>30.875</v>
      </c>
      <c r="C1923" t="str" cm="1">
        <f t="array" ref="C1923">_xlfn.IFS(medical_exam[[#This Row],[BMI]]&lt;18.5, "Underweight ", medical_exam[[#This Row],[BMI]]&lt;24.9, "Normal Weight", medical_exam[[#This Row],[BMI]]&lt;29.9, "Overweight ", TRUE, "Obesity")</f>
        <v>Obesity</v>
      </c>
      <c r="D1923">
        <v>6.49</v>
      </c>
      <c r="E1923" t="str" cm="1">
        <f t="array" ref="E1923">_xlfn.IFS(medical_exam[[#This Row],[HBA1C]]&lt;5.7, "Normal", medical_exam[[#This Row],[HBA1C]]&lt;6.4, "Prediabetes ", TRUE, "Diabetes")</f>
        <v>Diabetes</v>
      </c>
      <c r="F1923" s="6" t="s">
        <v>2379</v>
      </c>
      <c r="G1923" t="s">
        <v>2379</v>
      </c>
      <c r="H1923" t="s">
        <v>2379</v>
      </c>
      <c r="I1923">
        <v>0</v>
      </c>
      <c r="J1923" t="s">
        <v>2379</v>
      </c>
    </row>
    <row r="1924" spans="1:10" x14ac:dyDescent="0.3">
      <c r="A1924" t="s">
        <v>444</v>
      </c>
      <c r="B1924">
        <v>23.8</v>
      </c>
      <c r="C1924" t="str" cm="1">
        <f t="array" ref="C1924">_xlfn.IFS(medical_exam[[#This Row],[BMI]]&lt;18.5, "Underweight ", medical_exam[[#This Row],[BMI]]&lt;24.9, "Normal Weight", medical_exam[[#This Row],[BMI]]&lt;29.9, "Overweight ", TRUE, "Obesity")</f>
        <v>Normal Weight</v>
      </c>
      <c r="D1924">
        <v>4.08</v>
      </c>
      <c r="E1924" t="str" cm="1">
        <f t="array" ref="E1924">_xlfn.IFS(medical_exam[[#This Row],[HBA1C]]&lt;5.7, "Normal", medical_exam[[#This Row],[HBA1C]]&lt;6.4, "Prediabetes ", TRUE, "Diabetes")</f>
        <v>Normal</v>
      </c>
      <c r="F1924" s="6" t="s">
        <v>2379</v>
      </c>
      <c r="G1924" t="s">
        <v>2379</v>
      </c>
      <c r="H1924" t="s">
        <v>2379</v>
      </c>
      <c r="I1924">
        <v>0</v>
      </c>
      <c r="J1924" t="s">
        <v>2379</v>
      </c>
    </row>
    <row r="1925" spans="1:10" x14ac:dyDescent="0.3">
      <c r="A1925" t="s">
        <v>443</v>
      </c>
      <c r="B1925">
        <v>15.37</v>
      </c>
      <c r="C1925" t="str" cm="1">
        <f t="array" ref="C1925">_xlfn.IFS(medical_exam[[#This Row],[BMI]]&lt;18.5, "Underweight ", medical_exam[[#This Row],[BMI]]&lt;24.9, "Normal Weight", medical_exam[[#This Row],[BMI]]&lt;29.9, "Overweight ", TRUE, "Obesity")</f>
        <v xml:space="preserve">Underweight </v>
      </c>
      <c r="D1925">
        <v>8.6300000000000008</v>
      </c>
      <c r="E1925" t="str" cm="1">
        <f t="array" ref="E1925">_xlfn.IFS(medical_exam[[#This Row],[HBA1C]]&lt;5.7, "Normal", medical_exam[[#This Row],[HBA1C]]&lt;6.4, "Prediabetes ", TRUE, "Diabetes")</f>
        <v>Diabetes</v>
      </c>
      <c r="F1925" s="6" t="s">
        <v>2381</v>
      </c>
      <c r="G1925" t="s">
        <v>2379</v>
      </c>
      <c r="H1925" t="s">
        <v>2379</v>
      </c>
      <c r="I1925">
        <v>0</v>
      </c>
      <c r="J1925" t="s">
        <v>2379</v>
      </c>
    </row>
    <row r="1926" spans="1:10" x14ac:dyDescent="0.3">
      <c r="A1926" t="s">
        <v>442</v>
      </c>
      <c r="B1926">
        <v>30.4</v>
      </c>
      <c r="C1926" t="str" cm="1">
        <f t="array" ref="C1926">_xlfn.IFS(medical_exam[[#This Row],[BMI]]&lt;18.5, "Underweight ", medical_exam[[#This Row],[BMI]]&lt;24.9, "Normal Weight", medical_exam[[#This Row],[BMI]]&lt;29.9, "Overweight ", TRUE, "Obesity")</f>
        <v>Obesity</v>
      </c>
      <c r="D1926">
        <v>5.28</v>
      </c>
      <c r="E1926" t="str" cm="1">
        <f t="array" ref="E1926">_xlfn.IFS(medical_exam[[#This Row],[HBA1C]]&lt;5.7, "Normal", medical_exam[[#This Row],[HBA1C]]&lt;6.4, "Prediabetes ", TRUE, "Diabetes")</f>
        <v>Normal</v>
      </c>
      <c r="F1926" s="6" t="s">
        <v>2379</v>
      </c>
      <c r="G1926" t="s">
        <v>2379</v>
      </c>
      <c r="H1926" t="s">
        <v>2379</v>
      </c>
      <c r="I1926">
        <v>0</v>
      </c>
      <c r="J1926" t="s">
        <v>2379</v>
      </c>
    </row>
    <row r="1927" spans="1:10" x14ac:dyDescent="0.3">
      <c r="A1927" t="s">
        <v>441</v>
      </c>
      <c r="B1927">
        <v>19.48</v>
      </c>
      <c r="C1927" t="str" cm="1">
        <f t="array" ref="C1927">_xlfn.IFS(medical_exam[[#This Row],[BMI]]&lt;18.5, "Underweight ", medical_exam[[#This Row],[BMI]]&lt;24.9, "Normal Weight", medical_exam[[#This Row],[BMI]]&lt;29.9, "Overweight ", TRUE, "Obesity")</f>
        <v>Normal Weight</v>
      </c>
      <c r="D1927">
        <v>5.63</v>
      </c>
      <c r="E1927" t="str" cm="1">
        <f t="array" ref="E1927">_xlfn.IFS(medical_exam[[#This Row],[HBA1C]]&lt;5.7, "Normal", medical_exam[[#This Row],[HBA1C]]&lt;6.4, "Prediabetes ", TRUE, "Diabetes")</f>
        <v>Normal</v>
      </c>
      <c r="F1927" s="6" t="s">
        <v>2381</v>
      </c>
      <c r="G1927" t="s">
        <v>2379</v>
      </c>
      <c r="H1927" t="s">
        <v>2379</v>
      </c>
      <c r="I1927">
        <v>1</v>
      </c>
      <c r="J1927" t="s">
        <v>2379</v>
      </c>
    </row>
    <row r="1928" spans="1:10" x14ac:dyDescent="0.3">
      <c r="A1928" t="s">
        <v>440</v>
      </c>
      <c r="B1928">
        <v>16.96</v>
      </c>
      <c r="C1928" t="str" cm="1">
        <f t="array" ref="C1928">_xlfn.IFS(medical_exam[[#This Row],[BMI]]&lt;18.5, "Underweight ", medical_exam[[#This Row],[BMI]]&lt;24.9, "Normal Weight", medical_exam[[#This Row],[BMI]]&lt;29.9, "Overweight ", TRUE, "Obesity")</f>
        <v xml:space="preserve">Underweight </v>
      </c>
      <c r="D1928">
        <v>11.47</v>
      </c>
      <c r="E1928" t="str" cm="1">
        <f t="array" ref="E1928">_xlfn.IFS(medical_exam[[#This Row],[HBA1C]]&lt;5.7, "Normal", medical_exam[[#This Row],[HBA1C]]&lt;6.4, "Prediabetes ", TRUE, "Diabetes")</f>
        <v>Diabetes</v>
      </c>
      <c r="F1928" s="6" t="s">
        <v>2381</v>
      </c>
      <c r="G1928" t="s">
        <v>2379</v>
      </c>
      <c r="H1928" t="s">
        <v>2379</v>
      </c>
      <c r="I1928">
        <v>0</v>
      </c>
      <c r="J1928" t="s">
        <v>2379</v>
      </c>
    </row>
    <row r="1929" spans="1:10" x14ac:dyDescent="0.3">
      <c r="A1929" t="s">
        <v>439</v>
      </c>
      <c r="B1929">
        <v>19.05</v>
      </c>
      <c r="C1929" t="str" cm="1">
        <f t="array" ref="C1929">_xlfn.IFS(medical_exam[[#This Row],[BMI]]&lt;18.5, "Underweight ", medical_exam[[#This Row],[BMI]]&lt;24.9, "Normal Weight", medical_exam[[#This Row],[BMI]]&lt;29.9, "Overweight ", TRUE, "Obesity")</f>
        <v>Normal Weight</v>
      </c>
      <c r="D1929">
        <v>4.92</v>
      </c>
      <c r="E1929" t="str" cm="1">
        <f t="array" ref="E1929">_xlfn.IFS(medical_exam[[#This Row],[HBA1C]]&lt;5.7, "Normal", medical_exam[[#This Row],[HBA1C]]&lt;6.4, "Prediabetes ", TRUE, "Diabetes")</f>
        <v>Normal</v>
      </c>
      <c r="F1929" s="6" t="s">
        <v>2379</v>
      </c>
      <c r="G1929" t="s">
        <v>2379</v>
      </c>
      <c r="H1929" t="s">
        <v>2379</v>
      </c>
      <c r="I1929">
        <v>1</v>
      </c>
      <c r="J1929" t="s">
        <v>2379</v>
      </c>
    </row>
    <row r="1930" spans="1:10" x14ac:dyDescent="0.3">
      <c r="A1930" t="s">
        <v>438</v>
      </c>
      <c r="B1930">
        <v>37.619999999999997</v>
      </c>
      <c r="C1930" t="str" cm="1">
        <f t="array" ref="C1930">_xlfn.IFS(medical_exam[[#This Row],[BMI]]&lt;18.5, "Underweight ", medical_exam[[#This Row],[BMI]]&lt;24.9, "Normal Weight", medical_exam[[#This Row],[BMI]]&lt;29.9, "Overweight ", TRUE, "Obesity")</f>
        <v>Obesity</v>
      </c>
      <c r="D1930">
        <v>4.18</v>
      </c>
      <c r="E1930" t="str" cm="1">
        <f t="array" ref="E1930">_xlfn.IFS(medical_exam[[#This Row],[HBA1C]]&lt;5.7, "Normal", medical_exam[[#This Row],[HBA1C]]&lt;6.4, "Prediabetes ", TRUE, "Diabetes")</f>
        <v>Normal</v>
      </c>
      <c r="F1930" s="6" t="s">
        <v>2379</v>
      </c>
      <c r="G1930" t="s">
        <v>2379</v>
      </c>
      <c r="H1930" t="s">
        <v>2379</v>
      </c>
      <c r="I1930">
        <v>0</v>
      </c>
      <c r="J1930" t="s">
        <v>2379</v>
      </c>
    </row>
    <row r="1931" spans="1:10" x14ac:dyDescent="0.3">
      <c r="A1931" t="s">
        <v>437</v>
      </c>
      <c r="B1931">
        <v>29.1</v>
      </c>
      <c r="C1931" t="str" cm="1">
        <f t="array" ref="C1931">_xlfn.IFS(medical_exam[[#This Row],[BMI]]&lt;18.5, "Underweight ", medical_exam[[#This Row],[BMI]]&lt;24.9, "Normal Weight", medical_exam[[#This Row],[BMI]]&lt;29.9, "Overweight ", TRUE, "Obesity")</f>
        <v xml:space="preserve">Overweight </v>
      </c>
      <c r="D1931">
        <v>4.67</v>
      </c>
      <c r="E1931" t="str" cm="1">
        <f t="array" ref="E1931">_xlfn.IFS(medical_exam[[#This Row],[HBA1C]]&lt;5.7, "Normal", medical_exam[[#This Row],[HBA1C]]&lt;6.4, "Prediabetes ", TRUE, "Diabetes")</f>
        <v>Normal</v>
      </c>
      <c r="F1931" s="6" t="s">
        <v>2379</v>
      </c>
      <c r="G1931" t="s">
        <v>2379</v>
      </c>
      <c r="H1931" t="s">
        <v>2379</v>
      </c>
      <c r="I1931">
        <v>0</v>
      </c>
      <c r="J1931" t="s">
        <v>2379</v>
      </c>
    </row>
    <row r="1932" spans="1:10" x14ac:dyDescent="0.3">
      <c r="A1932" t="s">
        <v>436</v>
      </c>
      <c r="B1932">
        <v>26.62</v>
      </c>
      <c r="C1932" t="str" cm="1">
        <f t="array" ref="C1932">_xlfn.IFS(medical_exam[[#This Row],[BMI]]&lt;18.5, "Underweight ", medical_exam[[#This Row],[BMI]]&lt;24.9, "Normal Weight", medical_exam[[#This Row],[BMI]]&lt;29.9, "Overweight ", TRUE, "Obesity")</f>
        <v xml:space="preserve">Overweight </v>
      </c>
      <c r="D1932">
        <v>6.24</v>
      </c>
      <c r="E1932" t="str" cm="1">
        <f t="array" ref="E1932">_xlfn.IFS(medical_exam[[#This Row],[HBA1C]]&lt;5.7, "Normal", medical_exam[[#This Row],[HBA1C]]&lt;6.4, "Prediabetes ", TRUE, "Diabetes")</f>
        <v xml:space="preserve">Prediabetes </v>
      </c>
      <c r="F1932" s="6" t="s">
        <v>2379</v>
      </c>
      <c r="G1932" t="s">
        <v>2379</v>
      </c>
      <c r="H1932" t="s">
        <v>2379</v>
      </c>
      <c r="I1932">
        <v>0</v>
      </c>
      <c r="J1932" t="s">
        <v>2379</v>
      </c>
    </row>
    <row r="1933" spans="1:10" x14ac:dyDescent="0.3">
      <c r="A1933" t="s">
        <v>435</v>
      </c>
      <c r="B1933">
        <v>25.74</v>
      </c>
      <c r="C1933" t="str" cm="1">
        <f t="array" ref="C1933">_xlfn.IFS(medical_exam[[#This Row],[BMI]]&lt;18.5, "Underweight ", medical_exam[[#This Row],[BMI]]&lt;24.9, "Normal Weight", medical_exam[[#This Row],[BMI]]&lt;29.9, "Overweight ", TRUE, "Obesity")</f>
        <v xml:space="preserve">Overweight </v>
      </c>
      <c r="D1933">
        <v>5.99</v>
      </c>
      <c r="E1933" t="str" cm="1">
        <f t="array" ref="E1933">_xlfn.IFS(medical_exam[[#This Row],[HBA1C]]&lt;5.7, "Normal", medical_exam[[#This Row],[HBA1C]]&lt;6.4, "Prediabetes ", TRUE, "Diabetes")</f>
        <v xml:space="preserve">Prediabetes </v>
      </c>
      <c r="F1933" s="6" t="s">
        <v>2379</v>
      </c>
      <c r="G1933" t="s">
        <v>2379</v>
      </c>
      <c r="H1933" t="s">
        <v>2379</v>
      </c>
      <c r="I1933">
        <v>0</v>
      </c>
      <c r="J1933" t="s">
        <v>2379</v>
      </c>
    </row>
    <row r="1934" spans="1:10" x14ac:dyDescent="0.3">
      <c r="A1934" t="s">
        <v>434</v>
      </c>
      <c r="B1934">
        <v>18.22</v>
      </c>
      <c r="C1934" t="str" cm="1">
        <f t="array" ref="C1934">_xlfn.IFS(medical_exam[[#This Row],[BMI]]&lt;18.5, "Underweight ", medical_exam[[#This Row],[BMI]]&lt;24.9, "Normal Weight", medical_exam[[#This Row],[BMI]]&lt;29.9, "Overweight ", TRUE, "Obesity")</f>
        <v xml:space="preserve">Underweight </v>
      </c>
      <c r="D1934">
        <v>10.27</v>
      </c>
      <c r="E1934" t="str" cm="1">
        <f t="array" ref="E1934">_xlfn.IFS(medical_exam[[#This Row],[HBA1C]]&lt;5.7, "Normal", medical_exam[[#This Row],[HBA1C]]&lt;6.4, "Prediabetes ", TRUE, "Diabetes")</f>
        <v>Diabetes</v>
      </c>
      <c r="F1934" s="6" t="s">
        <v>2381</v>
      </c>
      <c r="G1934" t="s">
        <v>2379</v>
      </c>
      <c r="H1934" t="s">
        <v>2379</v>
      </c>
      <c r="I1934">
        <v>1</v>
      </c>
      <c r="J1934" t="s">
        <v>2379</v>
      </c>
    </row>
    <row r="1935" spans="1:10" x14ac:dyDescent="0.3">
      <c r="A1935" t="s">
        <v>433</v>
      </c>
      <c r="B1935">
        <v>26.03</v>
      </c>
      <c r="C1935" t="str" cm="1">
        <f t="array" ref="C1935">_xlfn.IFS(medical_exam[[#This Row],[BMI]]&lt;18.5, "Underweight ", medical_exam[[#This Row],[BMI]]&lt;24.9, "Normal Weight", medical_exam[[#This Row],[BMI]]&lt;29.9, "Overweight ", TRUE, "Obesity")</f>
        <v xml:space="preserve">Overweight </v>
      </c>
      <c r="D1935">
        <v>5.97</v>
      </c>
      <c r="E1935" t="str" cm="1">
        <f t="array" ref="E1935">_xlfn.IFS(medical_exam[[#This Row],[HBA1C]]&lt;5.7, "Normal", medical_exam[[#This Row],[HBA1C]]&lt;6.4, "Prediabetes ", TRUE, "Diabetes")</f>
        <v xml:space="preserve">Prediabetes </v>
      </c>
      <c r="F1935" s="6" t="s">
        <v>2379</v>
      </c>
      <c r="G1935" t="s">
        <v>2379</v>
      </c>
      <c r="H1935" t="s">
        <v>2381</v>
      </c>
      <c r="I1935">
        <v>1</v>
      </c>
      <c r="J1935" t="s">
        <v>2379</v>
      </c>
    </row>
    <row r="1936" spans="1:10" x14ac:dyDescent="0.3">
      <c r="A1936" t="s">
        <v>432</v>
      </c>
      <c r="B1936">
        <v>17.29</v>
      </c>
      <c r="C1936" t="str" cm="1">
        <f t="array" ref="C1936">_xlfn.IFS(medical_exam[[#This Row],[BMI]]&lt;18.5, "Underweight ", medical_exam[[#This Row],[BMI]]&lt;24.9, "Normal Weight", medical_exam[[#This Row],[BMI]]&lt;29.9, "Overweight ", TRUE, "Obesity")</f>
        <v xml:space="preserve">Underweight </v>
      </c>
      <c r="D1936">
        <v>4.9800000000000004</v>
      </c>
      <c r="E1936" t="str" cm="1">
        <f t="array" ref="E1936">_xlfn.IFS(medical_exam[[#This Row],[HBA1C]]&lt;5.7, "Normal", medical_exam[[#This Row],[HBA1C]]&lt;6.4, "Prediabetes ", TRUE, "Diabetes")</f>
        <v>Normal</v>
      </c>
      <c r="F1936" s="6" t="s">
        <v>2379</v>
      </c>
      <c r="G1936" t="s">
        <v>2379</v>
      </c>
      <c r="H1936" t="s">
        <v>2379</v>
      </c>
      <c r="I1936">
        <v>0</v>
      </c>
      <c r="J1936" t="s">
        <v>2379</v>
      </c>
    </row>
    <row r="1937" spans="1:10" x14ac:dyDescent="0.3">
      <c r="A1937" t="s">
        <v>431</v>
      </c>
      <c r="B1937">
        <v>18.170000000000002</v>
      </c>
      <c r="C1937" t="str" cm="1">
        <f t="array" ref="C1937">_xlfn.IFS(medical_exam[[#This Row],[BMI]]&lt;18.5, "Underweight ", medical_exam[[#This Row],[BMI]]&lt;24.9, "Normal Weight", medical_exam[[#This Row],[BMI]]&lt;29.9, "Overweight ", TRUE, "Obesity")</f>
        <v xml:space="preserve">Underweight </v>
      </c>
      <c r="D1937">
        <v>6.91</v>
      </c>
      <c r="E1937" t="str" cm="1">
        <f t="array" ref="E1937">_xlfn.IFS(medical_exam[[#This Row],[HBA1C]]&lt;5.7, "Normal", medical_exam[[#This Row],[HBA1C]]&lt;6.4, "Prediabetes ", TRUE, "Diabetes")</f>
        <v>Diabetes</v>
      </c>
      <c r="F1937" s="6" t="s">
        <v>2381</v>
      </c>
      <c r="G1937" t="s">
        <v>2379</v>
      </c>
      <c r="H1937" t="s">
        <v>2379</v>
      </c>
      <c r="I1937">
        <v>1</v>
      </c>
      <c r="J1937" t="s">
        <v>2379</v>
      </c>
    </row>
    <row r="1938" spans="1:10" x14ac:dyDescent="0.3">
      <c r="A1938" t="s">
        <v>430</v>
      </c>
      <c r="B1938">
        <v>32.54</v>
      </c>
      <c r="C1938" t="str" cm="1">
        <f t="array" ref="C1938">_xlfn.IFS(medical_exam[[#This Row],[BMI]]&lt;18.5, "Underweight ", medical_exam[[#This Row],[BMI]]&lt;24.9, "Normal Weight", medical_exam[[#This Row],[BMI]]&lt;29.9, "Overweight ", TRUE, "Obesity")</f>
        <v>Obesity</v>
      </c>
      <c r="D1938">
        <v>6.38</v>
      </c>
      <c r="E1938" t="str" cm="1">
        <f t="array" ref="E1938">_xlfn.IFS(medical_exam[[#This Row],[HBA1C]]&lt;5.7, "Normal", medical_exam[[#This Row],[HBA1C]]&lt;6.4, "Prediabetes ", TRUE, "Diabetes")</f>
        <v xml:space="preserve">Prediabetes </v>
      </c>
      <c r="F1938" s="6" t="s">
        <v>2379</v>
      </c>
      <c r="G1938" t="s">
        <v>2380</v>
      </c>
      <c r="H1938" t="s">
        <v>2379</v>
      </c>
      <c r="I1938">
        <v>1</v>
      </c>
      <c r="J1938" t="s">
        <v>2379</v>
      </c>
    </row>
    <row r="1939" spans="1:10" x14ac:dyDescent="0.3">
      <c r="A1939" t="s">
        <v>429</v>
      </c>
      <c r="B1939">
        <v>30.25</v>
      </c>
      <c r="C1939" t="str" cm="1">
        <f t="array" ref="C1939">_xlfn.IFS(medical_exam[[#This Row],[BMI]]&lt;18.5, "Underweight ", medical_exam[[#This Row],[BMI]]&lt;24.9, "Normal Weight", medical_exam[[#This Row],[BMI]]&lt;29.9, "Overweight ", TRUE, "Obesity")</f>
        <v>Obesity</v>
      </c>
      <c r="D1939">
        <v>4.7699999999999996</v>
      </c>
      <c r="E1939" t="str" cm="1">
        <f t="array" ref="E1939">_xlfn.IFS(medical_exam[[#This Row],[HBA1C]]&lt;5.7, "Normal", medical_exam[[#This Row],[HBA1C]]&lt;6.4, "Prediabetes ", TRUE, "Diabetes")</f>
        <v>Normal</v>
      </c>
      <c r="F1939" s="6" t="s">
        <v>2379</v>
      </c>
      <c r="G1939" t="s">
        <v>2379</v>
      </c>
      <c r="H1939" t="s">
        <v>2379</v>
      </c>
      <c r="I1939">
        <v>0</v>
      </c>
      <c r="J1939" t="s">
        <v>2379</v>
      </c>
    </row>
    <row r="1940" spans="1:10" x14ac:dyDescent="0.3">
      <c r="A1940" t="s">
        <v>428</v>
      </c>
      <c r="B1940">
        <v>19.59</v>
      </c>
      <c r="C1940" t="str" cm="1">
        <f t="array" ref="C1940">_xlfn.IFS(medical_exam[[#This Row],[BMI]]&lt;18.5, "Underweight ", medical_exam[[#This Row],[BMI]]&lt;24.9, "Normal Weight", medical_exam[[#This Row],[BMI]]&lt;29.9, "Overweight ", TRUE, "Obesity")</f>
        <v>Normal Weight</v>
      </c>
      <c r="D1940">
        <v>6.04</v>
      </c>
      <c r="E1940" t="str" cm="1">
        <f t="array" ref="E1940">_xlfn.IFS(medical_exam[[#This Row],[HBA1C]]&lt;5.7, "Normal", medical_exam[[#This Row],[HBA1C]]&lt;6.4, "Prediabetes ", TRUE, "Diabetes")</f>
        <v xml:space="preserve">Prediabetes </v>
      </c>
      <c r="F1940" s="6" t="s">
        <v>2381</v>
      </c>
      <c r="G1940" t="s">
        <v>2379</v>
      </c>
      <c r="H1940" t="s">
        <v>2379</v>
      </c>
      <c r="I1940">
        <v>1</v>
      </c>
      <c r="J1940" t="s">
        <v>2379</v>
      </c>
    </row>
    <row r="1941" spans="1:10" x14ac:dyDescent="0.3">
      <c r="A1941" t="s">
        <v>427</v>
      </c>
      <c r="B1941">
        <v>45.9</v>
      </c>
      <c r="C1941" t="str" cm="1">
        <f t="array" ref="C1941">_xlfn.IFS(medical_exam[[#This Row],[BMI]]&lt;18.5, "Underweight ", medical_exam[[#This Row],[BMI]]&lt;24.9, "Normal Weight", medical_exam[[#This Row],[BMI]]&lt;29.9, "Overweight ", TRUE, "Obesity")</f>
        <v>Obesity</v>
      </c>
      <c r="D1941">
        <v>4.3</v>
      </c>
      <c r="E1941" t="str" cm="1">
        <f t="array" ref="E1941">_xlfn.IFS(medical_exam[[#This Row],[HBA1C]]&lt;5.7, "Normal", medical_exam[[#This Row],[HBA1C]]&lt;6.4, "Prediabetes ", TRUE, "Diabetes")</f>
        <v>Normal</v>
      </c>
      <c r="F1941" s="6" t="s">
        <v>2381</v>
      </c>
      <c r="G1941" t="s">
        <v>2379</v>
      </c>
      <c r="H1941" t="s">
        <v>2379</v>
      </c>
      <c r="I1941">
        <v>1</v>
      </c>
      <c r="J1941" t="s">
        <v>2379</v>
      </c>
    </row>
    <row r="1942" spans="1:10" x14ac:dyDescent="0.3">
      <c r="A1942" t="s">
        <v>426</v>
      </c>
      <c r="B1942">
        <v>17.059999999999999</v>
      </c>
      <c r="C1942" t="str" cm="1">
        <f t="array" ref="C1942">_xlfn.IFS(medical_exam[[#This Row],[BMI]]&lt;18.5, "Underweight ", medical_exam[[#This Row],[BMI]]&lt;24.9, "Normal Weight", medical_exam[[#This Row],[BMI]]&lt;29.9, "Overweight ", TRUE, "Obesity")</f>
        <v xml:space="preserve">Underweight </v>
      </c>
      <c r="D1942">
        <v>8.75</v>
      </c>
      <c r="E1942" t="str" cm="1">
        <f t="array" ref="E1942">_xlfn.IFS(medical_exam[[#This Row],[HBA1C]]&lt;5.7, "Normal", medical_exam[[#This Row],[HBA1C]]&lt;6.4, "Prediabetes ", TRUE, "Diabetes")</f>
        <v>Diabetes</v>
      </c>
      <c r="F1942" s="6" t="s">
        <v>2381</v>
      </c>
      <c r="G1942" t="s">
        <v>2379</v>
      </c>
      <c r="H1942" t="s">
        <v>2379</v>
      </c>
      <c r="I1942">
        <v>0</v>
      </c>
      <c r="J1942" t="s">
        <v>2379</v>
      </c>
    </row>
    <row r="1943" spans="1:10" x14ac:dyDescent="0.3">
      <c r="A1943" t="s">
        <v>425</v>
      </c>
      <c r="B1943">
        <v>32.07</v>
      </c>
      <c r="C1943" t="str" cm="1">
        <f t="array" ref="C1943">_xlfn.IFS(medical_exam[[#This Row],[BMI]]&lt;18.5, "Underweight ", medical_exam[[#This Row],[BMI]]&lt;24.9, "Normal Weight", medical_exam[[#This Row],[BMI]]&lt;29.9, "Overweight ", TRUE, "Obesity")</f>
        <v>Obesity</v>
      </c>
      <c r="D1943">
        <v>5.25</v>
      </c>
      <c r="E1943" t="str" cm="1">
        <f t="array" ref="E1943">_xlfn.IFS(medical_exam[[#This Row],[HBA1C]]&lt;5.7, "Normal", medical_exam[[#This Row],[HBA1C]]&lt;6.4, "Prediabetes ", TRUE, "Diabetes")</f>
        <v>Normal</v>
      </c>
      <c r="F1943" s="6" t="s">
        <v>2379</v>
      </c>
      <c r="G1943" t="s">
        <v>2379</v>
      </c>
      <c r="H1943" t="s">
        <v>2381</v>
      </c>
      <c r="I1943">
        <v>1</v>
      </c>
      <c r="J1943" t="s">
        <v>2379</v>
      </c>
    </row>
    <row r="1944" spans="1:10" x14ac:dyDescent="0.3">
      <c r="A1944" t="s">
        <v>424</v>
      </c>
      <c r="B1944">
        <v>16.5</v>
      </c>
      <c r="C1944" t="str" cm="1">
        <f t="array" ref="C1944">_xlfn.IFS(medical_exam[[#This Row],[BMI]]&lt;18.5, "Underweight ", medical_exam[[#This Row],[BMI]]&lt;24.9, "Normal Weight", medical_exam[[#This Row],[BMI]]&lt;29.9, "Overweight ", TRUE, "Obesity")</f>
        <v xml:space="preserve">Underweight </v>
      </c>
      <c r="D1944">
        <v>5.03</v>
      </c>
      <c r="E1944" t="str" cm="1">
        <f t="array" ref="E1944">_xlfn.IFS(medical_exam[[#This Row],[HBA1C]]&lt;5.7, "Normal", medical_exam[[#This Row],[HBA1C]]&lt;6.4, "Prediabetes ", TRUE, "Diabetes")</f>
        <v>Normal</v>
      </c>
      <c r="F1944" s="6" t="s">
        <v>2379</v>
      </c>
      <c r="G1944" t="s">
        <v>2379</v>
      </c>
      <c r="H1944" t="s">
        <v>2379</v>
      </c>
      <c r="I1944">
        <v>1</v>
      </c>
      <c r="J1944" t="s">
        <v>2379</v>
      </c>
    </row>
    <row r="1945" spans="1:10" x14ac:dyDescent="0.3">
      <c r="A1945" t="s">
        <v>423</v>
      </c>
      <c r="B1945">
        <v>31.4</v>
      </c>
      <c r="C1945" t="str" cm="1">
        <f t="array" ref="C1945">_xlfn.IFS(medical_exam[[#This Row],[BMI]]&lt;18.5, "Underweight ", medical_exam[[#This Row],[BMI]]&lt;24.9, "Normal Weight", medical_exam[[#This Row],[BMI]]&lt;29.9, "Overweight ", TRUE, "Obesity")</f>
        <v>Obesity</v>
      </c>
      <c r="D1945">
        <v>5.88</v>
      </c>
      <c r="E1945" t="str" cm="1">
        <f t="array" ref="E1945">_xlfn.IFS(medical_exam[[#This Row],[HBA1C]]&lt;5.7, "Normal", medical_exam[[#This Row],[HBA1C]]&lt;6.4, "Prediabetes ", TRUE, "Diabetes")</f>
        <v xml:space="preserve">Prediabetes </v>
      </c>
      <c r="F1945" s="6" t="s">
        <v>2379</v>
      </c>
      <c r="G1945" t="s">
        <v>2379</v>
      </c>
      <c r="H1945" t="s">
        <v>2379</v>
      </c>
      <c r="I1945">
        <v>1</v>
      </c>
      <c r="J1945" t="s">
        <v>2379</v>
      </c>
    </row>
    <row r="1946" spans="1:10" x14ac:dyDescent="0.3">
      <c r="A1946" t="s">
        <v>422</v>
      </c>
      <c r="B1946">
        <v>20.36</v>
      </c>
      <c r="C1946" t="str" cm="1">
        <f t="array" ref="C1946">_xlfn.IFS(medical_exam[[#This Row],[BMI]]&lt;18.5, "Underweight ", medical_exam[[#This Row],[BMI]]&lt;24.9, "Normal Weight", medical_exam[[#This Row],[BMI]]&lt;29.9, "Overweight ", TRUE, "Obesity")</f>
        <v>Normal Weight</v>
      </c>
      <c r="D1946">
        <v>4.49</v>
      </c>
      <c r="E1946" t="str" cm="1">
        <f t="array" ref="E1946">_xlfn.IFS(medical_exam[[#This Row],[HBA1C]]&lt;5.7, "Normal", medical_exam[[#This Row],[HBA1C]]&lt;6.4, "Prediabetes ", TRUE, "Diabetes")</f>
        <v>Normal</v>
      </c>
      <c r="F1946" s="6" t="s">
        <v>2379</v>
      </c>
      <c r="G1946" t="s">
        <v>2379</v>
      </c>
      <c r="H1946" t="s">
        <v>2379</v>
      </c>
      <c r="I1946">
        <v>0</v>
      </c>
      <c r="J1946" t="s">
        <v>2379</v>
      </c>
    </row>
    <row r="1947" spans="1:10" x14ac:dyDescent="0.3">
      <c r="A1947" t="s">
        <v>421</v>
      </c>
      <c r="B1947">
        <v>25.46</v>
      </c>
      <c r="C1947" t="str" cm="1">
        <f t="array" ref="C1947">_xlfn.IFS(medical_exam[[#This Row],[BMI]]&lt;18.5, "Underweight ", medical_exam[[#This Row],[BMI]]&lt;24.9, "Normal Weight", medical_exam[[#This Row],[BMI]]&lt;29.9, "Overweight ", TRUE, "Obesity")</f>
        <v xml:space="preserve">Overweight </v>
      </c>
      <c r="D1947">
        <v>4.1399999999999997</v>
      </c>
      <c r="E1947" t="str" cm="1">
        <f t="array" ref="E1947">_xlfn.IFS(medical_exam[[#This Row],[HBA1C]]&lt;5.7, "Normal", medical_exam[[#This Row],[HBA1C]]&lt;6.4, "Prediabetes ", TRUE, "Diabetes")</f>
        <v>Normal</v>
      </c>
      <c r="F1947" s="6" t="s">
        <v>2379</v>
      </c>
      <c r="G1947" t="s">
        <v>2379</v>
      </c>
      <c r="H1947" t="s">
        <v>2379</v>
      </c>
      <c r="I1947">
        <v>1</v>
      </c>
      <c r="J1947" t="s">
        <v>2379</v>
      </c>
    </row>
    <row r="1948" spans="1:10" x14ac:dyDescent="0.3">
      <c r="A1948" t="s">
        <v>420</v>
      </c>
      <c r="B1948">
        <v>17.09</v>
      </c>
      <c r="C1948" t="str" cm="1">
        <f t="array" ref="C1948">_xlfn.IFS(medical_exam[[#This Row],[BMI]]&lt;18.5, "Underweight ", medical_exam[[#This Row],[BMI]]&lt;24.9, "Normal Weight", medical_exam[[#This Row],[BMI]]&lt;29.9, "Overweight ", TRUE, "Obesity")</f>
        <v xml:space="preserve">Underweight </v>
      </c>
      <c r="D1948">
        <v>5.8</v>
      </c>
      <c r="E1948" t="str" cm="1">
        <f t="array" ref="E1948">_xlfn.IFS(medical_exam[[#This Row],[HBA1C]]&lt;5.7, "Normal", medical_exam[[#This Row],[HBA1C]]&lt;6.4, "Prediabetes ", TRUE, "Diabetes")</f>
        <v xml:space="preserve">Prediabetes </v>
      </c>
      <c r="F1948" s="6" t="s">
        <v>2381</v>
      </c>
      <c r="G1948" t="s">
        <v>2379</v>
      </c>
      <c r="H1948" t="s">
        <v>2379</v>
      </c>
      <c r="I1948">
        <v>0</v>
      </c>
      <c r="J1948" t="s">
        <v>2379</v>
      </c>
    </row>
    <row r="1949" spans="1:10" x14ac:dyDescent="0.3">
      <c r="A1949" t="s">
        <v>419</v>
      </c>
      <c r="B1949">
        <v>20.83</v>
      </c>
      <c r="C1949" t="str" cm="1">
        <f t="array" ref="C1949">_xlfn.IFS(medical_exam[[#This Row],[BMI]]&lt;18.5, "Underweight ", medical_exam[[#This Row],[BMI]]&lt;24.9, "Normal Weight", medical_exam[[#This Row],[BMI]]&lt;29.9, "Overweight ", TRUE, "Obesity")</f>
        <v>Normal Weight</v>
      </c>
      <c r="D1949">
        <v>5.12</v>
      </c>
      <c r="E1949" t="str" cm="1">
        <f t="array" ref="E1949">_xlfn.IFS(medical_exam[[#This Row],[HBA1C]]&lt;5.7, "Normal", medical_exam[[#This Row],[HBA1C]]&lt;6.4, "Prediabetes ", TRUE, "Diabetes")</f>
        <v>Normal</v>
      </c>
      <c r="F1949" s="6" t="s">
        <v>2379</v>
      </c>
      <c r="G1949" t="s">
        <v>2379</v>
      </c>
      <c r="H1949" t="s">
        <v>2379</v>
      </c>
      <c r="I1949">
        <v>0</v>
      </c>
      <c r="J1949" t="s">
        <v>2379</v>
      </c>
    </row>
    <row r="1950" spans="1:10" x14ac:dyDescent="0.3">
      <c r="A1950" t="s">
        <v>418</v>
      </c>
      <c r="B1950">
        <v>18.920000000000002</v>
      </c>
      <c r="C1950" t="str" cm="1">
        <f t="array" ref="C1950">_xlfn.IFS(medical_exam[[#This Row],[BMI]]&lt;18.5, "Underweight ", medical_exam[[#This Row],[BMI]]&lt;24.9, "Normal Weight", medical_exam[[#This Row],[BMI]]&lt;29.9, "Overweight ", TRUE, "Obesity")</f>
        <v>Normal Weight</v>
      </c>
      <c r="D1950">
        <v>5.98</v>
      </c>
      <c r="E1950" t="str" cm="1">
        <f t="array" ref="E1950">_xlfn.IFS(medical_exam[[#This Row],[HBA1C]]&lt;5.7, "Normal", medical_exam[[#This Row],[HBA1C]]&lt;6.4, "Prediabetes ", TRUE, "Diabetes")</f>
        <v xml:space="preserve">Prediabetes </v>
      </c>
      <c r="F1950" s="6" t="s">
        <v>2381</v>
      </c>
      <c r="G1950" t="s">
        <v>2379</v>
      </c>
      <c r="H1950" t="s">
        <v>2379</v>
      </c>
      <c r="I1950">
        <v>1</v>
      </c>
      <c r="J1950" t="s">
        <v>2379</v>
      </c>
    </row>
    <row r="1951" spans="1:10" x14ac:dyDescent="0.3">
      <c r="A1951" t="s">
        <v>417</v>
      </c>
      <c r="B1951">
        <v>37.1</v>
      </c>
      <c r="C1951" t="str" cm="1">
        <f t="array" ref="C1951">_xlfn.IFS(medical_exam[[#This Row],[BMI]]&lt;18.5, "Underweight ", medical_exam[[#This Row],[BMI]]&lt;24.9, "Normal Weight", medical_exam[[#This Row],[BMI]]&lt;29.9, "Overweight ", TRUE, "Obesity")</f>
        <v>Obesity</v>
      </c>
      <c r="D1951">
        <v>5.46</v>
      </c>
      <c r="E1951" t="str" cm="1">
        <f t="array" ref="E1951">_xlfn.IFS(medical_exam[[#This Row],[HBA1C]]&lt;5.7, "Normal", medical_exam[[#This Row],[HBA1C]]&lt;6.4, "Prediabetes ", TRUE, "Diabetes")</f>
        <v>Normal</v>
      </c>
      <c r="F1951" s="6" t="s">
        <v>2379</v>
      </c>
      <c r="G1951" t="s">
        <v>2379</v>
      </c>
      <c r="H1951" t="s">
        <v>2379</v>
      </c>
      <c r="I1951">
        <v>0</v>
      </c>
      <c r="J1951" t="s">
        <v>2379</v>
      </c>
    </row>
    <row r="1952" spans="1:10" x14ac:dyDescent="0.3">
      <c r="A1952" t="s">
        <v>416</v>
      </c>
      <c r="B1952">
        <v>22.515000000000001</v>
      </c>
      <c r="C1952" t="str" cm="1">
        <f t="array" ref="C1952">_xlfn.IFS(medical_exam[[#This Row],[BMI]]&lt;18.5, "Underweight ", medical_exam[[#This Row],[BMI]]&lt;24.9, "Normal Weight", medical_exam[[#This Row],[BMI]]&lt;29.9, "Overweight ", TRUE, "Obesity")</f>
        <v>Normal Weight</v>
      </c>
      <c r="D1952">
        <v>4.91</v>
      </c>
      <c r="E1952" t="str" cm="1">
        <f t="array" ref="E1952">_xlfn.IFS(medical_exam[[#This Row],[HBA1C]]&lt;5.7, "Normal", medical_exam[[#This Row],[HBA1C]]&lt;6.4, "Prediabetes ", TRUE, "Diabetes")</f>
        <v>Normal</v>
      </c>
      <c r="F1952" s="6" t="s">
        <v>2381</v>
      </c>
      <c r="G1952" t="s">
        <v>2379</v>
      </c>
      <c r="H1952" t="s">
        <v>2381</v>
      </c>
      <c r="I1952">
        <v>1</v>
      </c>
      <c r="J1952" t="s">
        <v>2379</v>
      </c>
    </row>
    <row r="1953" spans="1:10" x14ac:dyDescent="0.3">
      <c r="A1953" t="s">
        <v>415</v>
      </c>
      <c r="B1953">
        <v>32.700000000000003</v>
      </c>
      <c r="C1953" t="str" cm="1">
        <f t="array" ref="C1953">_xlfn.IFS(medical_exam[[#This Row],[BMI]]&lt;18.5, "Underweight ", medical_exam[[#This Row],[BMI]]&lt;24.9, "Normal Weight", medical_exam[[#This Row],[BMI]]&lt;29.9, "Overweight ", TRUE, "Obesity")</f>
        <v>Obesity</v>
      </c>
      <c r="D1953">
        <v>4.66</v>
      </c>
      <c r="E1953" t="str" cm="1">
        <f t="array" ref="E1953">_xlfn.IFS(medical_exam[[#This Row],[HBA1C]]&lt;5.7, "Normal", medical_exam[[#This Row],[HBA1C]]&lt;6.4, "Prediabetes ", TRUE, "Diabetes")</f>
        <v>Normal</v>
      </c>
      <c r="F1953" s="6" t="s">
        <v>2379</v>
      </c>
      <c r="G1953" t="s">
        <v>2379</v>
      </c>
      <c r="H1953" t="s">
        <v>2379</v>
      </c>
      <c r="I1953">
        <v>0</v>
      </c>
      <c r="J1953" t="s">
        <v>2379</v>
      </c>
    </row>
    <row r="1954" spans="1:10" x14ac:dyDescent="0.3">
      <c r="A1954" t="s">
        <v>414</v>
      </c>
      <c r="B1954">
        <v>17.75</v>
      </c>
      <c r="C1954" t="str" cm="1">
        <f t="array" ref="C1954">_xlfn.IFS(medical_exam[[#This Row],[BMI]]&lt;18.5, "Underweight ", medical_exam[[#This Row],[BMI]]&lt;24.9, "Normal Weight", medical_exam[[#This Row],[BMI]]&lt;29.9, "Overweight ", TRUE, "Obesity")</f>
        <v xml:space="preserve">Underweight </v>
      </c>
      <c r="D1954">
        <v>6.8</v>
      </c>
      <c r="E1954" t="str" cm="1">
        <f t="array" ref="E1954">_xlfn.IFS(medical_exam[[#This Row],[HBA1C]]&lt;5.7, "Normal", medical_exam[[#This Row],[HBA1C]]&lt;6.4, "Prediabetes ", TRUE, "Diabetes")</f>
        <v>Diabetes</v>
      </c>
      <c r="F1954" s="6" t="s">
        <v>2381</v>
      </c>
      <c r="G1954" t="s">
        <v>2379</v>
      </c>
      <c r="H1954" t="s">
        <v>2379</v>
      </c>
      <c r="I1954">
        <v>1</v>
      </c>
      <c r="J1954" t="s">
        <v>2379</v>
      </c>
    </row>
    <row r="1955" spans="1:10" x14ac:dyDescent="0.3">
      <c r="A1955" t="s">
        <v>413</v>
      </c>
      <c r="B1955">
        <v>33.630000000000003</v>
      </c>
      <c r="C1955" t="str" cm="1">
        <f t="array" ref="C1955">_xlfn.IFS(medical_exam[[#This Row],[BMI]]&lt;18.5, "Underweight ", medical_exam[[#This Row],[BMI]]&lt;24.9, "Normal Weight", medical_exam[[#This Row],[BMI]]&lt;29.9, "Overweight ", TRUE, "Obesity")</f>
        <v>Obesity</v>
      </c>
      <c r="D1955">
        <v>4.47</v>
      </c>
      <c r="E1955" t="str" cm="1">
        <f t="array" ref="E1955">_xlfn.IFS(medical_exam[[#This Row],[HBA1C]]&lt;5.7, "Normal", medical_exam[[#This Row],[HBA1C]]&lt;6.4, "Prediabetes ", TRUE, "Diabetes")</f>
        <v>Normal</v>
      </c>
      <c r="F1955" s="6" t="s">
        <v>2381</v>
      </c>
      <c r="G1955" t="s">
        <v>2379</v>
      </c>
      <c r="H1955" t="s">
        <v>2379</v>
      </c>
      <c r="I1955">
        <v>0</v>
      </c>
      <c r="J1955" t="s">
        <v>2379</v>
      </c>
    </row>
    <row r="1956" spans="1:10" x14ac:dyDescent="0.3">
      <c r="A1956" t="s">
        <v>412</v>
      </c>
      <c r="B1956">
        <v>34.799999999999997</v>
      </c>
      <c r="C1956" t="str" cm="1">
        <f t="array" ref="C1956">_xlfn.IFS(medical_exam[[#This Row],[BMI]]&lt;18.5, "Underweight ", medical_exam[[#This Row],[BMI]]&lt;24.9, "Normal Weight", medical_exam[[#This Row],[BMI]]&lt;29.9, "Overweight ", TRUE, "Obesity")</f>
        <v>Obesity</v>
      </c>
      <c r="D1956">
        <v>4.08</v>
      </c>
      <c r="E1956" t="str" cm="1">
        <f t="array" ref="E1956">_xlfn.IFS(medical_exam[[#This Row],[HBA1C]]&lt;5.7, "Normal", medical_exam[[#This Row],[HBA1C]]&lt;6.4, "Prediabetes ", TRUE, "Diabetes")</f>
        <v>Normal</v>
      </c>
      <c r="F1956" s="6" t="s">
        <v>2381</v>
      </c>
      <c r="G1956" t="s">
        <v>2379</v>
      </c>
      <c r="H1956" t="s">
        <v>2379</v>
      </c>
      <c r="I1956">
        <v>1</v>
      </c>
      <c r="J1956" t="s">
        <v>2379</v>
      </c>
    </row>
    <row r="1957" spans="1:10" x14ac:dyDescent="0.3">
      <c r="A1957" t="s">
        <v>411</v>
      </c>
      <c r="B1957">
        <v>16.809999999999999</v>
      </c>
      <c r="C1957" t="str" cm="1">
        <f t="array" ref="C1957">_xlfn.IFS(medical_exam[[#This Row],[BMI]]&lt;18.5, "Underweight ", medical_exam[[#This Row],[BMI]]&lt;24.9, "Normal Weight", medical_exam[[#This Row],[BMI]]&lt;29.9, "Overweight ", TRUE, "Obesity")</f>
        <v xml:space="preserve">Underweight </v>
      </c>
      <c r="D1957">
        <v>5.51</v>
      </c>
      <c r="E1957" t="str" cm="1">
        <f t="array" ref="E1957">_xlfn.IFS(medical_exam[[#This Row],[HBA1C]]&lt;5.7, "Normal", medical_exam[[#This Row],[HBA1C]]&lt;6.4, "Prediabetes ", TRUE, "Diabetes")</f>
        <v>Normal</v>
      </c>
      <c r="F1957" s="6" t="s">
        <v>2381</v>
      </c>
      <c r="G1957" t="s">
        <v>2379</v>
      </c>
      <c r="H1957" t="s">
        <v>2379</v>
      </c>
      <c r="I1957">
        <v>1</v>
      </c>
      <c r="J1957" t="s">
        <v>2379</v>
      </c>
    </row>
    <row r="1958" spans="1:10" x14ac:dyDescent="0.3">
      <c r="A1958" t="s">
        <v>410</v>
      </c>
      <c r="B1958">
        <v>16.690000000000001</v>
      </c>
      <c r="C1958" t="str" cm="1">
        <f t="array" ref="C1958">_xlfn.IFS(medical_exam[[#This Row],[BMI]]&lt;18.5, "Underweight ", medical_exam[[#This Row],[BMI]]&lt;24.9, "Normal Weight", medical_exam[[#This Row],[BMI]]&lt;29.9, "Overweight ", TRUE, "Obesity")</f>
        <v xml:space="preserve">Underweight </v>
      </c>
      <c r="D1958">
        <v>8.4</v>
      </c>
      <c r="E1958" t="str" cm="1">
        <f t="array" ref="E1958">_xlfn.IFS(medical_exam[[#This Row],[HBA1C]]&lt;5.7, "Normal", medical_exam[[#This Row],[HBA1C]]&lt;6.4, "Prediabetes ", TRUE, "Diabetes")</f>
        <v>Diabetes</v>
      </c>
      <c r="F1958" s="6" t="s">
        <v>2381</v>
      </c>
      <c r="G1958" t="s">
        <v>2379</v>
      </c>
      <c r="H1958" t="s">
        <v>2379</v>
      </c>
      <c r="I1958">
        <v>0</v>
      </c>
      <c r="J1958" t="s">
        <v>2379</v>
      </c>
    </row>
    <row r="1959" spans="1:10" x14ac:dyDescent="0.3">
      <c r="A1959" t="s">
        <v>409</v>
      </c>
      <c r="B1959">
        <v>23.21</v>
      </c>
      <c r="C1959" t="str" cm="1">
        <f t="array" ref="C1959">_xlfn.IFS(medical_exam[[#This Row],[BMI]]&lt;18.5, "Underweight ", medical_exam[[#This Row],[BMI]]&lt;24.9, "Normal Weight", medical_exam[[#This Row],[BMI]]&lt;29.9, "Overweight ", TRUE, "Obesity")</f>
        <v>Normal Weight</v>
      </c>
      <c r="D1959">
        <v>5.14</v>
      </c>
      <c r="E1959" t="str" cm="1">
        <f t="array" ref="E1959">_xlfn.IFS(medical_exam[[#This Row],[HBA1C]]&lt;5.7, "Normal", medical_exam[[#This Row],[HBA1C]]&lt;6.4, "Prediabetes ", TRUE, "Diabetes")</f>
        <v>Normal</v>
      </c>
      <c r="F1959" s="6" t="s">
        <v>2381</v>
      </c>
      <c r="G1959" t="s">
        <v>2379</v>
      </c>
      <c r="H1959" t="s">
        <v>2379</v>
      </c>
      <c r="I1959">
        <v>1</v>
      </c>
      <c r="J1959" t="s">
        <v>2379</v>
      </c>
    </row>
    <row r="1960" spans="1:10" x14ac:dyDescent="0.3">
      <c r="A1960" t="s">
        <v>408</v>
      </c>
      <c r="B1960">
        <v>25.175000000000001</v>
      </c>
      <c r="C1960" t="str" cm="1">
        <f t="array" ref="C1960">_xlfn.IFS(medical_exam[[#This Row],[BMI]]&lt;18.5, "Underweight ", medical_exam[[#This Row],[BMI]]&lt;24.9, "Normal Weight", medical_exam[[#This Row],[BMI]]&lt;29.9, "Overweight ", TRUE, "Obesity")</f>
        <v xml:space="preserve">Overweight </v>
      </c>
      <c r="D1960">
        <v>5.21</v>
      </c>
      <c r="E1960" t="str" cm="1">
        <f t="array" ref="E1960">_xlfn.IFS(medical_exam[[#This Row],[HBA1C]]&lt;5.7, "Normal", medical_exam[[#This Row],[HBA1C]]&lt;6.4, "Prediabetes ", TRUE, "Diabetes")</f>
        <v>Normal</v>
      </c>
      <c r="F1960" s="6" t="s">
        <v>2381</v>
      </c>
      <c r="G1960" t="s">
        <v>2379</v>
      </c>
      <c r="H1960" t="s">
        <v>2379</v>
      </c>
      <c r="I1960">
        <v>1</v>
      </c>
      <c r="J1960" t="s">
        <v>2379</v>
      </c>
    </row>
    <row r="1961" spans="1:10" x14ac:dyDescent="0.3">
      <c r="A1961" t="s">
        <v>407</v>
      </c>
      <c r="B1961">
        <v>34.770000000000003</v>
      </c>
      <c r="C1961" t="str" cm="1">
        <f t="array" ref="C1961">_xlfn.IFS(medical_exam[[#This Row],[BMI]]&lt;18.5, "Underweight ", medical_exam[[#This Row],[BMI]]&lt;24.9, "Normal Weight", medical_exam[[#This Row],[BMI]]&lt;29.9, "Overweight ", TRUE, "Obesity")</f>
        <v>Obesity</v>
      </c>
      <c r="D1961">
        <v>6.23</v>
      </c>
      <c r="E1961" t="str" cm="1">
        <f t="array" ref="E1961">_xlfn.IFS(medical_exam[[#This Row],[HBA1C]]&lt;5.7, "Normal", medical_exam[[#This Row],[HBA1C]]&lt;6.4, "Prediabetes ", TRUE, "Diabetes")</f>
        <v xml:space="preserve">Prediabetes </v>
      </c>
      <c r="F1961" s="6" t="s">
        <v>2379</v>
      </c>
      <c r="G1961" t="s">
        <v>2379</v>
      </c>
      <c r="H1961" t="s">
        <v>2379</v>
      </c>
      <c r="I1961">
        <v>0</v>
      </c>
      <c r="J1961" t="s">
        <v>2379</v>
      </c>
    </row>
    <row r="1962" spans="1:10" x14ac:dyDescent="0.3">
      <c r="A1962" t="s">
        <v>406</v>
      </c>
      <c r="B1962">
        <v>27.7</v>
      </c>
      <c r="C1962" t="str" cm="1">
        <f t="array" ref="C1962">_xlfn.IFS(medical_exam[[#This Row],[BMI]]&lt;18.5, "Underweight ", medical_exam[[#This Row],[BMI]]&lt;24.9, "Normal Weight", medical_exam[[#This Row],[BMI]]&lt;29.9, "Overweight ", TRUE, "Obesity")</f>
        <v xml:space="preserve">Overweight </v>
      </c>
      <c r="D1962">
        <v>5.6</v>
      </c>
      <c r="E1962" t="str" cm="1">
        <f t="array" ref="E1962">_xlfn.IFS(medical_exam[[#This Row],[HBA1C]]&lt;5.7, "Normal", medical_exam[[#This Row],[HBA1C]]&lt;6.4, "Prediabetes ", TRUE, "Diabetes")</f>
        <v>Normal</v>
      </c>
      <c r="F1962" s="6" t="s">
        <v>2379</v>
      </c>
      <c r="G1962" t="s">
        <v>2379</v>
      </c>
      <c r="H1962" t="s">
        <v>2379</v>
      </c>
      <c r="I1962">
        <v>1</v>
      </c>
      <c r="J1962" t="s">
        <v>2379</v>
      </c>
    </row>
    <row r="1963" spans="1:10" x14ac:dyDescent="0.3">
      <c r="A1963" t="s">
        <v>405</v>
      </c>
      <c r="B1963">
        <v>19.12</v>
      </c>
      <c r="C1963" t="str" cm="1">
        <f t="array" ref="C1963">_xlfn.IFS(medical_exam[[#This Row],[BMI]]&lt;18.5, "Underweight ", medical_exam[[#This Row],[BMI]]&lt;24.9, "Normal Weight", medical_exam[[#This Row],[BMI]]&lt;29.9, "Overweight ", TRUE, "Obesity")</f>
        <v>Normal Weight</v>
      </c>
      <c r="D1963">
        <v>4.72</v>
      </c>
      <c r="E1963" t="str" cm="1">
        <f t="array" ref="E1963">_xlfn.IFS(medical_exam[[#This Row],[HBA1C]]&lt;5.7, "Normal", medical_exam[[#This Row],[HBA1C]]&lt;6.4, "Prediabetes ", TRUE, "Diabetes")</f>
        <v>Normal</v>
      </c>
      <c r="F1963" s="6" t="s">
        <v>2381</v>
      </c>
      <c r="G1963" t="s">
        <v>2379</v>
      </c>
      <c r="H1963" t="s">
        <v>2379</v>
      </c>
      <c r="I1963">
        <v>1</v>
      </c>
      <c r="J1963" t="s">
        <v>2379</v>
      </c>
    </row>
    <row r="1964" spans="1:10" x14ac:dyDescent="0.3">
      <c r="A1964" t="s">
        <v>404</v>
      </c>
      <c r="B1964">
        <v>32.67</v>
      </c>
      <c r="C1964" t="str" cm="1">
        <f t="array" ref="C1964">_xlfn.IFS(medical_exam[[#This Row],[BMI]]&lt;18.5, "Underweight ", medical_exam[[#This Row],[BMI]]&lt;24.9, "Normal Weight", medical_exam[[#This Row],[BMI]]&lt;29.9, "Overweight ", TRUE, "Obesity")</f>
        <v>Obesity</v>
      </c>
      <c r="D1964">
        <v>4.67</v>
      </c>
      <c r="E1964" t="str" cm="1">
        <f t="array" ref="E1964">_xlfn.IFS(medical_exam[[#This Row],[HBA1C]]&lt;5.7, "Normal", medical_exam[[#This Row],[HBA1C]]&lt;6.4, "Prediabetes ", TRUE, "Diabetes")</f>
        <v>Normal</v>
      </c>
      <c r="F1964" s="6" t="s">
        <v>2379</v>
      </c>
      <c r="G1964" t="s">
        <v>2379</v>
      </c>
      <c r="H1964" t="s">
        <v>2381</v>
      </c>
      <c r="I1964">
        <v>1</v>
      </c>
      <c r="J1964" t="s">
        <v>2379</v>
      </c>
    </row>
    <row r="1965" spans="1:10" x14ac:dyDescent="0.3">
      <c r="A1965" t="s">
        <v>403</v>
      </c>
      <c r="B1965">
        <v>28.5</v>
      </c>
      <c r="C1965" t="str" cm="1">
        <f t="array" ref="C1965">_xlfn.IFS(medical_exam[[#This Row],[BMI]]&lt;18.5, "Underweight ", medical_exam[[#This Row],[BMI]]&lt;24.9, "Normal Weight", medical_exam[[#This Row],[BMI]]&lt;29.9, "Overweight ", TRUE, "Obesity")</f>
        <v xml:space="preserve">Overweight </v>
      </c>
      <c r="D1965">
        <v>6.11</v>
      </c>
      <c r="E1965" t="str" cm="1">
        <f t="array" ref="E1965">_xlfn.IFS(medical_exam[[#This Row],[HBA1C]]&lt;5.7, "Normal", medical_exam[[#This Row],[HBA1C]]&lt;6.4, "Prediabetes ", TRUE, "Diabetes")</f>
        <v xml:space="preserve">Prediabetes </v>
      </c>
      <c r="F1965" s="6" t="s">
        <v>2379</v>
      </c>
      <c r="G1965" t="s">
        <v>2379</v>
      </c>
      <c r="H1965" t="s">
        <v>2379</v>
      </c>
      <c r="I1965">
        <v>1</v>
      </c>
      <c r="J1965" t="s">
        <v>2379</v>
      </c>
    </row>
    <row r="1966" spans="1:10" x14ac:dyDescent="0.3">
      <c r="A1966" t="s">
        <v>402</v>
      </c>
      <c r="B1966">
        <v>39.270000000000003</v>
      </c>
      <c r="C1966" t="str" cm="1">
        <f t="array" ref="C1966">_xlfn.IFS(medical_exam[[#This Row],[BMI]]&lt;18.5, "Underweight ", medical_exam[[#This Row],[BMI]]&lt;24.9, "Normal Weight", medical_exam[[#This Row],[BMI]]&lt;29.9, "Overweight ", TRUE, "Obesity")</f>
        <v>Obesity</v>
      </c>
      <c r="D1966">
        <v>6.25</v>
      </c>
      <c r="E1966" t="str" cm="1">
        <f t="array" ref="E1966">_xlfn.IFS(medical_exam[[#This Row],[HBA1C]]&lt;5.7, "Normal", medical_exam[[#This Row],[HBA1C]]&lt;6.4, "Prediabetes ", TRUE, "Diabetes")</f>
        <v xml:space="preserve">Prediabetes </v>
      </c>
      <c r="F1966" s="6" t="s">
        <v>2379</v>
      </c>
      <c r="G1966" t="s">
        <v>2379</v>
      </c>
      <c r="H1966" t="s">
        <v>2379</v>
      </c>
      <c r="I1966">
        <v>0</v>
      </c>
      <c r="J1966" t="s">
        <v>2379</v>
      </c>
    </row>
    <row r="1967" spans="1:10" x14ac:dyDescent="0.3">
      <c r="A1967" t="s">
        <v>401</v>
      </c>
      <c r="B1967">
        <v>32.49</v>
      </c>
      <c r="C1967" t="str" cm="1">
        <f t="array" ref="C1967">_xlfn.IFS(medical_exam[[#This Row],[BMI]]&lt;18.5, "Underweight ", medical_exam[[#This Row],[BMI]]&lt;24.9, "Normal Weight", medical_exam[[#This Row],[BMI]]&lt;29.9, "Overweight ", TRUE, "Obesity")</f>
        <v>Obesity</v>
      </c>
      <c r="D1967">
        <v>4</v>
      </c>
      <c r="E1967" t="str" cm="1">
        <f t="array" ref="E1967">_xlfn.IFS(medical_exam[[#This Row],[HBA1C]]&lt;5.7, "Normal", medical_exam[[#This Row],[HBA1C]]&lt;6.4, "Prediabetes ", TRUE, "Diabetes")</f>
        <v>Normal</v>
      </c>
      <c r="F1967" s="6" t="s">
        <v>2381</v>
      </c>
      <c r="G1967" t="s">
        <v>2379</v>
      </c>
      <c r="H1967" t="s">
        <v>2379</v>
      </c>
      <c r="I1967">
        <v>0</v>
      </c>
      <c r="J1967" t="s">
        <v>2379</v>
      </c>
    </row>
    <row r="1968" spans="1:10" x14ac:dyDescent="0.3">
      <c r="A1968" t="s">
        <v>400</v>
      </c>
      <c r="B1968">
        <v>23.7</v>
      </c>
      <c r="C1968" t="str" cm="1">
        <f t="array" ref="C1968">_xlfn.IFS(medical_exam[[#This Row],[BMI]]&lt;18.5, "Underweight ", medical_exam[[#This Row],[BMI]]&lt;24.9, "Normal Weight", medical_exam[[#This Row],[BMI]]&lt;29.9, "Overweight ", TRUE, "Obesity")</f>
        <v>Normal Weight</v>
      </c>
      <c r="D1968">
        <v>5.55</v>
      </c>
      <c r="E1968" t="str" cm="1">
        <f t="array" ref="E1968">_xlfn.IFS(medical_exam[[#This Row],[HBA1C]]&lt;5.7, "Normal", medical_exam[[#This Row],[HBA1C]]&lt;6.4, "Prediabetes ", TRUE, "Diabetes")</f>
        <v>Normal</v>
      </c>
      <c r="F1968" s="6" t="s">
        <v>2381</v>
      </c>
      <c r="G1968" t="s">
        <v>2379</v>
      </c>
      <c r="H1968" t="s">
        <v>2379</v>
      </c>
      <c r="I1968">
        <v>0</v>
      </c>
      <c r="J1968" t="s">
        <v>2379</v>
      </c>
    </row>
    <row r="1969" spans="1:10" x14ac:dyDescent="0.3">
      <c r="A1969" t="s">
        <v>399</v>
      </c>
      <c r="B1969">
        <v>30.4</v>
      </c>
      <c r="C1969" t="str" cm="1">
        <f t="array" ref="C1969">_xlfn.IFS(medical_exam[[#This Row],[BMI]]&lt;18.5, "Underweight ", medical_exam[[#This Row],[BMI]]&lt;24.9, "Normal Weight", medical_exam[[#This Row],[BMI]]&lt;29.9, "Overweight ", TRUE, "Obesity")</f>
        <v>Obesity</v>
      </c>
      <c r="D1969">
        <v>5.95</v>
      </c>
      <c r="E1969" t="str" cm="1">
        <f t="array" ref="E1969">_xlfn.IFS(medical_exam[[#This Row],[HBA1C]]&lt;5.7, "Normal", medical_exam[[#This Row],[HBA1C]]&lt;6.4, "Prediabetes ", TRUE, "Diabetes")</f>
        <v xml:space="preserve">Prediabetes </v>
      </c>
      <c r="F1969" s="6" t="s">
        <v>2379</v>
      </c>
      <c r="G1969" t="s">
        <v>2380</v>
      </c>
      <c r="H1969" t="s">
        <v>2379</v>
      </c>
      <c r="I1969">
        <v>1</v>
      </c>
      <c r="J1969" t="s">
        <v>2379</v>
      </c>
    </row>
    <row r="1970" spans="1:10" x14ac:dyDescent="0.3">
      <c r="A1970" t="s">
        <v>398</v>
      </c>
      <c r="B1970">
        <v>38.94</v>
      </c>
      <c r="C1970" t="str" cm="1">
        <f t="array" ref="C1970">_xlfn.IFS(medical_exam[[#This Row],[BMI]]&lt;18.5, "Underweight ", medical_exam[[#This Row],[BMI]]&lt;24.9, "Normal Weight", medical_exam[[#This Row],[BMI]]&lt;29.9, "Overweight ", TRUE, "Obesity")</f>
        <v>Obesity</v>
      </c>
      <c r="D1970">
        <v>4.3600000000000003</v>
      </c>
      <c r="E1970" t="str" cm="1">
        <f t="array" ref="E1970">_xlfn.IFS(medical_exam[[#This Row],[HBA1C]]&lt;5.7, "Normal", medical_exam[[#This Row],[HBA1C]]&lt;6.4, "Prediabetes ", TRUE, "Diabetes")</f>
        <v>Normal</v>
      </c>
      <c r="F1970" s="6" t="s">
        <v>2379</v>
      </c>
      <c r="G1970" t="s">
        <v>2379</v>
      </c>
      <c r="H1970" t="s">
        <v>2381</v>
      </c>
      <c r="I1970">
        <v>1</v>
      </c>
      <c r="J1970" t="s">
        <v>2379</v>
      </c>
    </row>
    <row r="1971" spans="1:10" x14ac:dyDescent="0.3">
      <c r="A1971" t="s">
        <v>397</v>
      </c>
      <c r="B1971">
        <v>31.02</v>
      </c>
      <c r="C1971" t="str" cm="1">
        <f t="array" ref="C1971">_xlfn.IFS(medical_exam[[#This Row],[BMI]]&lt;18.5, "Underweight ", medical_exam[[#This Row],[BMI]]&lt;24.9, "Normal Weight", medical_exam[[#This Row],[BMI]]&lt;29.9, "Overweight ", TRUE, "Obesity")</f>
        <v>Obesity</v>
      </c>
      <c r="D1971">
        <v>4.84</v>
      </c>
      <c r="E1971" t="str" cm="1">
        <f t="array" ref="E1971">_xlfn.IFS(medical_exam[[#This Row],[HBA1C]]&lt;5.7, "Normal", medical_exam[[#This Row],[HBA1C]]&lt;6.4, "Prediabetes ", TRUE, "Diabetes")</f>
        <v>Normal</v>
      </c>
      <c r="F1971" s="6" t="s">
        <v>2379</v>
      </c>
      <c r="G1971" t="s">
        <v>2379</v>
      </c>
      <c r="H1971" t="s">
        <v>2381</v>
      </c>
      <c r="I1971">
        <v>1</v>
      </c>
      <c r="J1971" t="s">
        <v>2379</v>
      </c>
    </row>
    <row r="1972" spans="1:10" x14ac:dyDescent="0.3">
      <c r="A1972" t="s">
        <v>396</v>
      </c>
      <c r="B1972">
        <v>17.5</v>
      </c>
      <c r="C1972" t="str" cm="1">
        <f t="array" ref="C1972">_xlfn.IFS(medical_exam[[#This Row],[BMI]]&lt;18.5, "Underweight ", medical_exam[[#This Row],[BMI]]&lt;24.9, "Normal Weight", medical_exam[[#This Row],[BMI]]&lt;29.9, "Overweight ", TRUE, "Obesity")</f>
        <v xml:space="preserve">Underweight </v>
      </c>
      <c r="D1972">
        <v>4.5599999999999996</v>
      </c>
      <c r="E1972" t="str" cm="1">
        <f t="array" ref="E1972">_xlfn.IFS(medical_exam[[#This Row],[HBA1C]]&lt;5.7, "Normal", medical_exam[[#This Row],[HBA1C]]&lt;6.4, "Prediabetes ", TRUE, "Diabetes")</f>
        <v>Normal</v>
      </c>
      <c r="F1972" s="6" t="s">
        <v>2379</v>
      </c>
      <c r="G1972" t="s">
        <v>2379</v>
      </c>
      <c r="H1972" t="s">
        <v>2379</v>
      </c>
      <c r="I1972">
        <v>1</v>
      </c>
      <c r="J1972" t="s">
        <v>2379</v>
      </c>
    </row>
    <row r="1973" spans="1:10" x14ac:dyDescent="0.3">
      <c r="A1973" t="s">
        <v>395</v>
      </c>
      <c r="B1973">
        <v>34.799999999999997</v>
      </c>
      <c r="C1973" t="str" cm="1">
        <f t="array" ref="C1973">_xlfn.IFS(medical_exam[[#This Row],[BMI]]&lt;18.5, "Underweight ", medical_exam[[#This Row],[BMI]]&lt;24.9, "Normal Weight", medical_exam[[#This Row],[BMI]]&lt;29.9, "Overweight ", TRUE, "Obesity")</f>
        <v>Obesity</v>
      </c>
      <c r="D1973">
        <v>4.42</v>
      </c>
      <c r="E1973" t="str" cm="1">
        <f t="array" ref="E1973">_xlfn.IFS(medical_exam[[#This Row],[HBA1C]]&lt;5.7, "Normal", medical_exam[[#This Row],[HBA1C]]&lt;6.4, "Prediabetes ", TRUE, "Diabetes")</f>
        <v>Normal</v>
      </c>
      <c r="F1973" s="6" t="s">
        <v>2381</v>
      </c>
      <c r="G1973" t="s">
        <v>2380</v>
      </c>
      <c r="H1973" t="s">
        <v>2379</v>
      </c>
      <c r="I1973">
        <v>2</v>
      </c>
      <c r="J1973" t="s">
        <v>2379</v>
      </c>
    </row>
    <row r="1974" spans="1:10" x14ac:dyDescent="0.3">
      <c r="A1974" t="s">
        <v>394</v>
      </c>
      <c r="B1974">
        <v>17.3</v>
      </c>
      <c r="C1974" t="str" cm="1">
        <f t="array" ref="C1974">_xlfn.IFS(medical_exam[[#This Row],[BMI]]&lt;18.5, "Underweight ", medical_exam[[#This Row],[BMI]]&lt;24.9, "Normal Weight", medical_exam[[#This Row],[BMI]]&lt;29.9, "Overweight ", TRUE, "Obesity")</f>
        <v xml:space="preserve">Underweight </v>
      </c>
      <c r="D1974">
        <v>7.66</v>
      </c>
      <c r="E1974" t="str" cm="1">
        <f t="array" ref="E1974">_xlfn.IFS(medical_exam[[#This Row],[HBA1C]]&lt;5.7, "Normal", medical_exam[[#This Row],[HBA1C]]&lt;6.4, "Prediabetes ", TRUE, "Diabetes")</f>
        <v>Diabetes</v>
      </c>
      <c r="F1974" s="6" t="s">
        <v>2381</v>
      </c>
      <c r="G1974" t="s">
        <v>2379</v>
      </c>
      <c r="H1974" t="s">
        <v>2379</v>
      </c>
      <c r="I1974">
        <v>1</v>
      </c>
      <c r="J1974" t="s">
        <v>2379</v>
      </c>
    </row>
    <row r="1975" spans="1:10" x14ac:dyDescent="0.3">
      <c r="A1975" t="s">
        <v>393</v>
      </c>
      <c r="B1975">
        <v>32.25</v>
      </c>
      <c r="C1975" t="str" cm="1">
        <f t="array" ref="C1975">_xlfn.IFS(medical_exam[[#This Row],[BMI]]&lt;18.5, "Underweight ", medical_exam[[#This Row],[BMI]]&lt;24.9, "Normal Weight", medical_exam[[#This Row],[BMI]]&lt;29.9, "Overweight ", TRUE, "Obesity")</f>
        <v>Obesity</v>
      </c>
      <c r="D1975">
        <v>5.2</v>
      </c>
      <c r="E1975" t="str" cm="1">
        <f t="array" ref="E1975">_xlfn.IFS(medical_exam[[#This Row],[HBA1C]]&lt;5.7, "Normal", medical_exam[[#This Row],[HBA1C]]&lt;6.4, "Prediabetes ", TRUE, "Diabetes")</f>
        <v>Normal</v>
      </c>
      <c r="F1975" s="6" t="s">
        <v>2381</v>
      </c>
      <c r="G1975" t="s">
        <v>2379</v>
      </c>
      <c r="H1975" t="s">
        <v>2379</v>
      </c>
      <c r="I1975">
        <v>0</v>
      </c>
      <c r="J1975" t="s">
        <v>2379</v>
      </c>
    </row>
    <row r="1976" spans="1:10" x14ac:dyDescent="0.3">
      <c r="A1976" t="s">
        <v>392</v>
      </c>
      <c r="B1976">
        <v>42.4</v>
      </c>
      <c r="C1976" t="str" cm="1">
        <f t="array" ref="C1976">_xlfn.IFS(medical_exam[[#This Row],[BMI]]&lt;18.5, "Underweight ", medical_exam[[#This Row],[BMI]]&lt;24.9, "Normal Weight", medical_exam[[#This Row],[BMI]]&lt;29.9, "Overweight ", TRUE, "Obesity")</f>
        <v>Obesity</v>
      </c>
      <c r="D1976">
        <v>5.53</v>
      </c>
      <c r="E1976" t="str" cm="1">
        <f t="array" ref="E1976">_xlfn.IFS(medical_exam[[#This Row],[HBA1C]]&lt;5.7, "Normal", medical_exam[[#This Row],[HBA1C]]&lt;6.4, "Prediabetes ", TRUE, "Diabetes")</f>
        <v>Normal</v>
      </c>
      <c r="F1976" s="6" t="s">
        <v>2381</v>
      </c>
      <c r="G1976" t="s">
        <v>2379</v>
      </c>
      <c r="H1976" t="s">
        <v>2379</v>
      </c>
      <c r="I1976">
        <v>0</v>
      </c>
      <c r="J1976" t="s">
        <v>2379</v>
      </c>
    </row>
    <row r="1977" spans="1:10" x14ac:dyDescent="0.3">
      <c r="A1977" t="s">
        <v>391</v>
      </c>
      <c r="B1977">
        <v>38.664999999999999</v>
      </c>
      <c r="C1977" t="str" cm="1">
        <f t="array" ref="C1977">_xlfn.IFS(medical_exam[[#This Row],[BMI]]&lt;18.5, "Underweight ", medical_exam[[#This Row],[BMI]]&lt;24.9, "Normal Weight", medical_exam[[#This Row],[BMI]]&lt;29.9, "Overweight ", TRUE, "Obesity")</f>
        <v>Obesity</v>
      </c>
      <c r="D1977">
        <v>4.8600000000000003</v>
      </c>
      <c r="E1977" t="str" cm="1">
        <f t="array" ref="E1977">_xlfn.IFS(medical_exam[[#This Row],[HBA1C]]&lt;5.7, "Normal", medical_exam[[#This Row],[HBA1C]]&lt;6.4, "Prediabetes ", TRUE, "Diabetes")</f>
        <v>Normal</v>
      </c>
      <c r="F1977" s="6" t="s">
        <v>2379</v>
      </c>
      <c r="G1977" t="s">
        <v>2380</v>
      </c>
      <c r="H1977" t="s">
        <v>2379</v>
      </c>
      <c r="I1977">
        <v>1</v>
      </c>
      <c r="J1977" t="s">
        <v>2379</v>
      </c>
    </row>
    <row r="1978" spans="1:10" x14ac:dyDescent="0.3">
      <c r="A1978" t="s">
        <v>390</v>
      </c>
      <c r="B1978">
        <v>29.92</v>
      </c>
      <c r="C1978" t="str" cm="1">
        <f t="array" ref="C1978">_xlfn.IFS(medical_exam[[#This Row],[BMI]]&lt;18.5, "Underweight ", medical_exam[[#This Row],[BMI]]&lt;24.9, "Normal Weight", medical_exam[[#This Row],[BMI]]&lt;29.9, "Overweight ", TRUE, "Obesity")</f>
        <v>Obesity</v>
      </c>
      <c r="D1978">
        <v>5.49</v>
      </c>
      <c r="E1978" t="str" cm="1">
        <f t="array" ref="E1978">_xlfn.IFS(medical_exam[[#This Row],[HBA1C]]&lt;5.7, "Normal", medical_exam[[#This Row],[HBA1C]]&lt;6.4, "Prediabetes ", TRUE, "Diabetes")</f>
        <v>Normal</v>
      </c>
      <c r="F1978" s="6" t="s">
        <v>2381</v>
      </c>
      <c r="G1978" t="s">
        <v>2379</v>
      </c>
      <c r="H1978" t="s">
        <v>2379</v>
      </c>
      <c r="I1978">
        <v>0</v>
      </c>
      <c r="J1978" t="s">
        <v>2379</v>
      </c>
    </row>
    <row r="1979" spans="1:10" x14ac:dyDescent="0.3">
      <c r="A1979" t="s">
        <v>389</v>
      </c>
      <c r="B1979">
        <v>29.48</v>
      </c>
      <c r="C1979" t="str" cm="1">
        <f t="array" ref="C1979">_xlfn.IFS(medical_exam[[#This Row],[BMI]]&lt;18.5, "Underweight ", medical_exam[[#This Row],[BMI]]&lt;24.9, "Normal Weight", medical_exam[[#This Row],[BMI]]&lt;29.9, "Overweight ", TRUE, "Obesity")</f>
        <v xml:space="preserve">Overweight </v>
      </c>
      <c r="D1979">
        <v>4.09</v>
      </c>
      <c r="E1979" t="str" cm="1">
        <f t="array" ref="E1979">_xlfn.IFS(medical_exam[[#This Row],[HBA1C]]&lt;5.7, "Normal", medical_exam[[#This Row],[HBA1C]]&lt;6.4, "Prediabetes ", TRUE, "Diabetes")</f>
        <v>Normal</v>
      </c>
      <c r="F1979" s="6" t="s">
        <v>2381</v>
      </c>
      <c r="G1979" t="s">
        <v>2379</v>
      </c>
      <c r="H1979" t="s">
        <v>2379</v>
      </c>
      <c r="I1979">
        <v>0</v>
      </c>
      <c r="J1979" t="s">
        <v>2379</v>
      </c>
    </row>
    <row r="1980" spans="1:10" x14ac:dyDescent="0.3">
      <c r="A1980" t="s">
        <v>388</v>
      </c>
      <c r="B1980">
        <v>28.785</v>
      </c>
      <c r="C1980" t="str" cm="1">
        <f t="array" ref="C1980">_xlfn.IFS(medical_exam[[#This Row],[BMI]]&lt;18.5, "Underweight ", medical_exam[[#This Row],[BMI]]&lt;24.9, "Normal Weight", medical_exam[[#This Row],[BMI]]&lt;29.9, "Overweight ", TRUE, "Obesity")</f>
        <v xml:space="preserve">Overweight </v>
      </c>
      <c r="D1980">
        <v>4.3099999999999996</v>
      </c>
      <c r="E1980" t="str" cm="1">
        <f t="array" ref="E1980">_xlfn.IFS(medical_exam[[#This Row],[HBA1C]]&lt;5.7, "Normal", medical_exam[[#This Row],[HBA1C]]&lt;6.4, "Prediabetes ", TRUE, "Diabetes")</f>
        <v>Normal</v>
      </c>
      <c r="F1980" s="6" t="s">
        <v>2381</v>
      </c>
      <c r="G1980" t="s">
        <v>2379</v>
      </c>
      <c r="H1980" t="s">
        <v>2379</v>
      </c>
      <c r="I1980">
        <v>0</v>
      </c>
      <c r="J1980" t="s">
        <v>2379</v>
      </c>
    </row>
    <row r="1981" spans="1:10" x14ac:dyDescent="0.3">
      <c r="A1981" t="s">
        <v>387</v>
      </c>
      <c r="B1981">
        <v>19.8</v>
      </c>
      <c r="C1981" t="str" cm="1">
        <f t="array" ref="C1981">_xlfn.IFS(medical_exam[[#This Row],[BMI]]&lt;18.5, "Underweight ", medical_exam[[#This Row],[BMI]]&lt;24.9, "Normal Weight", medical_exam[[#This Row],[BMI]]&lt;29.9, "Overweight ", TRUE, "Obesity")</f>
        <v>Normal Weight</v>
      </c>
      <c r="D1981">
        <v>4</v>
      </c>
      <c r="E1981" t="str" cm="1">
        <f t="array" ref="E1981">_xlfn.IFS(medical_exam[[#This Row],[HBA1C]]&lt;5.7, "Normal", medical_exam[[#This Row],[HBA1C]]&lt;6.4, "Prediabetes ", TRUE, "Diabetes")</f>
        <v>Normal</v>
      </c>
      <c r="F1981" s="6" t="s">
        <v>2381</v>
      </c>
      <c r="G1981" t="s">
        <v>2379</v>
      </c>
      <c r="H1981" t="s">
        <v>2379</v>
      </c>
      <c r="I1981">
        <v>0</v>
      </c>
      <c r="J1981" t="s">
        <v>2379</v>
      </c>
    </row>
    <row r="1982" spans="1:10" x14ac:dyDescent="0.3">
      <c r="A1982" t="s">
        <v>386</v>
      </c>
      <c r="B1982">
        <v>35.53</v>
      </c>
      <c r="C1982" t="str" cm="1">
        <f t="array" ref="C1982">_xlfn.IFS(medical_exam[[#This Row],[BMI]]&lt;18.5, "Underweight ", medical_exam[[#This Row],[BMI]]&lt;24.9, "Normal Weight", medical_exam[[#This Row],[BMI]]&lt;29.9, "Overweight ", TRUE, "Obesity")</f>
        <v>Obesity</v>
      </c>
      <c r="D1982">
        <v>4.68</v>
      </c>
      <c r="E1982" t="str" cm="1">
        <f t="array" ref="E1982">_xlfn.IFS(medical_exam[[#This Row],[HBA1C]]&lt;5.7, "Normal", medical_exam[[#This Row],[HBA1C]]&lt;6.4, "Prediabetes ", TRUE, "Diabetes")</f>
        <v>Normal</v>
      </c>
      <c r="F1982" s="6" t="s">
        <v>2379</v>
      </c>
      <c r="G1982" t="s">
        <v>2379</v>
      </c>
      <c r="H1982" t="s">
        <v>2381</v>
      </c>
      <c r="I1982">
        <v>1</v>
      </c>
      <c r="J1982" t="s">
        <v>2379</v>
      </c>
    </row>
    <row r="1983" spans="1:10" x14ac:dyDescent="0.3">
      <c r="A1983" t="s">
        <v>385</v>
      </c>
      <c r="B1983">
        <v>21.47</v>
      </c>
      <c r="C1983" t="str" cm="1">
        <f t="array" ref="C1983">_xlfn.IFS(medical_exam[[#This Row],[BMI]]&lt;18.5, "Underweight ", medical_exam[[#This Row],[BMI]]&lt;24.9, "Normal Weight", medical_exam[[#This Row],[BMI]]&lt;29.9, "Overweight ", TRUE, "Obesity")</f>
        <v>Normal Weight</v>
      </c>
      <c r="D1983">
        <v>4.0199999999999996</v>
      </c>
      <c r="E1983" t="str" cm="1">
        <f t="array" ref="E1983">_xlfn.IFS(medical_exam[[#This Row],[HBA1C]]&lt;5.7, "Normal", medical_exam[[#This Row],[HBA1C]]&lt;6.4, "Prediabetes ", TRUE, "Diabetes")</f>
        <v>Normal</v>
      </c>
      <c r="F1983" s="6" t="s">
        <v>2381</v>
      </c>
      <c r="G1983" t="s">
        <v>2379</v>
      </c>
      <c r="H1983" t="s">
        <v>2379</v>
      </c>
      <c r="I1983">
        <v>1</v>
      </c>
      <c r="J1983" t="s">
        <v>2379</v>
      </c>
    </row>
    <row r="1984" spans="1:10" x14ac:dyDescent="0.3">
      <c r="A1984" t="s">
        <v>384</v>
      </c>
      <c r="B1984">
        <v>25.9</v>
      </c>
      <c r="C1984" t="str" cm="1">
        <f t="array" ref="C1984">_xlfn.IFS(medical_exam[[#This Row],[BMI]]&lt;18.5, "Underweight ", medical_exam[[#This Row],[BMI]]&lt;24.9, "Normal Weight", medical_exam[[#This Row],[BMI]]&lt;29.9, "Overweight ", TRUE, "Obesity")</f>
        <v xml:space="preserve">Overweight </v>
      </c>
      <c r="D1984">
        <v>5.12</v>
      </c>
      <c r="E1984" t="str" cm="1">
        <f t="array" ref="E1984">_xlfn.IFS(medical_exam[[#This Row],[HBA1C]]&lt;5.7, "Normal", medical_exam[[#This Row],[HBA1C]]&lt;6.4, "Prediabetes ", TRUE, "Diabetes")</f>
        <v>Normal</v>
      </c>
      <c r="F1984" s="6" t="s">
        <v>2379</v>
      </c>
      <c r="G1984" t="s">
        <v>2379</v>
      </c>
      <c r="H1984" t="s">
        <v>2381</v>
      </c>
      <c r="I1984">
        <v>1</v>
      </c>
      <c r="J1984" t="s">
        <v>2379</v>
      </c>
    </row>
    <row r="1985" spans="1:10" x14ac:dyDescent="0.3">
      <c r="A1985" t="s">
        <v>383</v>
      </c>
      <c r="B1985">
        <v>20.81</v>
      </c>
      <c r="C1985" t="str" cm="1">
        <f t="array" ref="C1985">_xlfn.IFS(medical_exam[[#This Row],[BMI]]&lt;18.5, "Underweight ", medical_exam[[#This Row],[BMI]]&lt;24.9, "Normal Weight", medical_exam[[#This Row],[BMI]]&lt;29.9, "Overweight ", TRUE, "Obesity")</f>
        <v>Normal Weight</v>
      </c>
      <c r="D1985">
        <v>5.52</v>
      </c>
      <c r="E1985" t="str" cm="1">
        <f t="array" ref="E1985">_xlfn.IFS(medical_exam[[#This Row],[HBA1C]]&lt;5.7, "Normal", medical_exam[[#This Row],[HBA1C]]&lt;6.4, "Prediabetes ", TRUE, "Diabetes")</f>
        <v>Normal</v>
      </c>
      <c r="F1985" s="6" t="s">
        <v>2379</v>
      </c>
      <c r="G1985" t="s">
        <v>2379</v>
      </c>
      <c r="H1985" t="s">
        <v>2379</v>
      </c>
      <c r="I1985">
        <v>0</v>
      </c>
      <c r="J1985" t="s">
        <v>2379</v>
      </c>
    </row>
    <row r="1986" spans="1:10" x14ac:dyDescent="0.3">
      <c r="A1986" t="s">
        <v>382</v>
      </c>
      <c r="B1986">
        <v>25.84</v>
      </c>
      <c r="C1986" t="str" cm="1">
        <f t="array" ref="C1986">_xlfn.IFS(medical_exam[[#This Row],[BMI]]&lt;18.5, "Underweight ", medical_exam[[#This Row],[BMI]]&lt;24.9, "Normal Weight", medical_exam[[#This Row],[BMI]]&lt;29.9, "Overweight ", TRUE, "Obesity")</f>
        <v xml:space="preserve">Overweight </v>
      </c>
      <c r="D1986">
        <v>5.81</v>
      </c>
      <c r="E1986" t="str" cm="1">
        <f t="array" ref="E1986">_xlfn.IFS(medical_exam[[#This Row],[HBA1C]]&lt;5.7, "Normal", medical_exam[[#This Row],[HBA1C]]&lt;6.4, "Prediabetes ", TRUE, "Diabetes")</f>
        <v xml:space="preserve">Prediabetes </v>
      </c>
      <c r="F1986" s="6" t="s">
        <v>2381</v>
      </c>
      <c r="G1986" t="s">
        <v>2379</v>
      </c>
      <c r="H1986" t="s">
        <v>2381</v>
      </c>
      <c r="I1986">
        <v>1</v>
      </c>
      <c r="J1986" t="s">
        <v>2379</v>
      </c>
    </row>
    <row r="1987" spans="1:10" x14ac:dyDescent="0.3">
      <c r="A1987" t="s">
        <v>381</v>
      </c>
      <c r="B1987">
        <v>30.95</v>
      </c>
      <c r="C1987" t="str" cm="1">
        <f t="array" ref="C1987">_xlfn.IFS(medical_exam[[#This Row],[BMI]]&lt;18.5, "Underweight ", medical_exam[[#This Row],[BMI]]&lt;24.9, "Normal Weight", medical_exam[[#This Row],[BMI]]&lt;29.9, "Overweight ", TRUE, "Obesity")</f>
        <v>Obesity</v>
      </c>
      <c r="D1987">
        <v>5.16</v>
      </c>
      <c r="E1987" t="str" cm="1">
        <f t="array" ref="E1987">_xlfn.IFS(medical_exam[[#This Row],[HBA1C]]&lt;5.7, "Normal", medical_exam[[#This Row],[HBA1C]]&lt;6.4, "Prediabetes ", TRUE, "Diabetes")</f>
        <v>Normal</v>
      </c>
      <c r="F1987" s="6" t="s">
        <v>2379</v>
      </c>
      <c r="G1987" t="s">
        <v>2379</v>
      </c>
      <c r="H1987" t="s">
        <v>2381</v>
      </c>
      <c r="I1987">
        <v>1</v>
      </c>
      <c r="J1987" t="s">
        <v>2379</v>
      </c>
    </row>
    <row r="1988" spans="1:10" x14ac:dyDescent="0.3">
      <c r="A1988" t="s">
        <v>380</v>
      </c>
      <c r="B1988">
        <v>30.54</v>
      </c>
      <c r="C1988" t="str" cm="1">
        <f t="array" ref="C1988">_xlfn.IFS(medical_exam[[#This Row],[BMI]]&lt;18.5, "Underweight ", medical_exam[[#This Row],[BMI]]&lt;24.9, "Normal Weight", medical_exam[[#This Row],[BMI]]&lt;29.9, "Overweight ", TRUE, "Obesity")</f>
        <v>Obesity</v>
      </c>
      <c r="D1988">
        <v>5</v>
      </c>
      <c r="E1988" t="str" cm="1">
        <f t="array" ref="E1988">_xlfn.IFS(medical_exam[[#This Row],[HBA1C]]&lt;5.7, "Normal", medical_exam[[#This Row],[HBA1C]]&lt;6.4, "Prediabetes ", TRUE, "Diabetes")</f>
        <v>Normal</v>
      </c>
      <c r="F1988" s="6" t="s">
        <v>2379</v>
      </c>
      <c r="G1988" t="s">
        <v>2379</v>
      </c>
      <c r="H1988" t="s">
        <v>2381</v>
      </c>
      <c r="I1988">
        <v>1</v>
      </c>
      <c r="J1988" t="s">
        <v>2379</v>
      </c>
    </row>
    <row r="1989" spans="1:10" x14ac:dyDescent="0.3">
      <c r="A1989" t="s">
        <v>379</v>
      </c>
      <c r="B1989">
        <v>33.914999999999999</v>
      </c>
      <c r="C1989" t="str" cm="1">
        <f t="array" ref="C1989">_xlfn.IFS(medical_exam[[#This Row],[BMI]]&lt;18.5, "Underweight ", medical_exam[[#This Row],[BMI]]&lt;24.9, "Normal Weight", medical_exam[[#This Row],[BMI]]&lt;29.9, "Overweight ", TRUE, "Obesity")</f>
        <v>Obesity</v>
      </c>
      <c r="D1989">
        <v>5.84</v>
      </c>
      <c r="E1989" t="str" cm="1">
        <f t="array" ref="E1989">_xlfn.IFS(medical_exam[[#This Row],[HBA1C]]&lt;5.7, "Normal", medical_exam[[#This Row],[HBA1C]]&lt;6.4, "Prediabetes ", TRUE, "Diabetes")</f>
        <v xml:space="preserve">Prediabetes </v>
      </c>
      <c r="F1989" s="6" t="s">
        <v>2381</v>
      </c>
      <c r="G1989" t="s">
        <v>2379</v>
      </c>
      <c r="H1989" t="s">
        <v>2379</v>
      </c>
      <c r="I1989">
        <v>0</v>
      </c>
      <c r="J1989" t="s">
        <v>2379</v>
      </c>
    </row>
    <row r="1990" spans="1:10" x14ac:dyDescent="0.3">
      <c r="A1990" t="s">
        <v>378</v>
      </c>
      <c r="B1990">
        <v>33.31</v>
      </c>
      <c r="C1990" t="str" cm="1">
        <f t="array" ref="C1990">_xlfn.IFS(medical_exam[[#This Row],[BMI]]&lt;18.5, "Underweight ", medical_exam[[#This Row],[BMI]]&lt;24.9, "Normal Weight", medical_exam[[#This Row],[BMI]]&lt;29.9, "Overweight ", TRUE, "Obesity")</f>
        <v>Obesity</v>
      </c>
      <c r="D1990">
        <v>4.1900000000000004</v>
      </c>
      <c r="E1990" t="str" cm="1">
        <f t="array" ref="E1990">_xlfn.IFS(medical_exam[[#This Row],[HBA1C]]&lt;5.7, "Normal", medical_exam[[#This Row],[HBA1C]]&lt;6.4, "Prediabetes ", TRUE, "Diabetes")</f>
        <v>Normal</v>
      </c>
      <c r="F1990" s="6" t="s">
        <v>2379</v>
      </c>
      <c r="G1990" t="s">
        <v>2379</v>
      </c>
      <c r="H1990" t="s">
        <v>2381</v>
      </c>
      <c r="I1990">
        <v>1</v>
      </c>
      <c r="J1990" t="s">
        <v>2379</v>
      </c>
    </row>
    <row r="1991" spans="1:10" x14ac:dyDescent="0.3">
      <c r="A1991" t="s">
        <v>377</v>
      </c>
      <c r="B1991">
        <v>25.745000000000001</v>
      </c>
      <c r="C1991" t="str" cm="1">
        <f t="array" ref="C1991">_xlfn.IFS(medical_exam[[#This Row],[BMI]]&lt;18.5, "Underweight ", medical_exam[[#This Row],[BMI]]&lt;24.9, "Normal Weight", medical_exam[[#This Row],[BMI]]&lt;29.9, "Overweight ", TRUE, "Obesity")</f>
        <v xml:space="preserve">Overweight </v>
      </c>
      <c r="D1991">
        <v>4.62</v>
      </c>
      <c r="E1991" t="str" cm="1">
        <f t="array" ref="E1991">_xlfn.IFS(medical_exam[[#This Row],[HBA1C]]&lt;5.7, "Normal", medical_exam[[#This Row],[HBA1C]]&lt;6.4, "Prediabetes ", TRUE, "Diabetes")</f>
        <v>Normal</v>
      </c>
      <c r="F1991" s="6" t="s">
        <v>2381</v>
      </c>
      <c r="G1991" t="s">
        <v>2379</v>
      </c>
      <c r="H1991" t="s">
        <v>2379</v>
      </c>
      <c r="I1991">
        <v>0</v>
      </c>
      <c r="J1991" t="s">
        <v>2379</v>
      </c>
    </row>
    <row r="1992" spans="1:10" x14ac:dyDescent="0.3">
      <c r="A1992" t="s">
        <v>376</v>
      </c>
      <c r="B1992">
        <v>37.1</v>
      </c>
      <c r="C1992" t="str" cm="1">
        <f t="array" ref="C1992">_xlfn.IFS(medical_exam[[#This Row],[BMI]]&lt;18.5, "Underweight ", medical_exam[[#This Row],[BMI]]&lt;24.9, "Normal Weight", medical_exam[[#This Row],[BMI]]&lt;29.9, "Overweight ", TRUE, "Obesity")</f>
        <v>Obesity</v>
      </c>
      <c r="D1992">
        <v>6.24</v>
      </c>
      <c r="E1992" t="str" cm="1">
        <f t="array" ref="E1992">_xlfn.IFS(medical_exam[[#This Row],[HBA1C]]&lt;5.7, "Normal", medical_exam[[#This Row],[HBA1C]]&lt;6.4, "Prediabetes ", TRUE, "Diabetes")</f>
        <v xml:space="preserve">Prediabetes </v>
      </c>
      <c r="F1992" s="6" t="s">
        <v>2379</v>
      </c>
      <c r="G1992" t="s">
        <v>2379</v>
      </c>
      <c r="H1992" t="s">
        <v>2379</v>
      </c>
      <c r="I1992">
        <v>0</v>
      </c>
      <c r="J1992" t="s">
        <v>2379</v>
      </c>
    </row>
    <row r="1993" spans="1:10" x14ac:dyDescent="0.3">
      <c r="A1993" t="s">
        <v>375</v>
      </c>
      <c r="B1993">
        <v>35.435000000000002</v>
      </c>
      <c r="C1993" t="str" cm="1">
        <f t="array" ref="C1993">_xlfn.IFS(medical_exam[[#This Row],[BMI]]&lt;18.5, "Underweight ", medical_exam[[#This Row],[BMI]]&lt;24.9, "Normal Weight", medical_exam[[#This Row],[BMI]]&lt;29.9, "Overweight ", TRUE, "Obesity")</f>
        <v>Obesity</v>
      </c>
      <c r="D1993">
        <v>5.81</v>
      </c>
      <c r="E1993" t="str" cm="1">
        <f t="array" ref="E1993">_xlfn.IFS(medical_exam[[#This Row],[HBA1C]]&lt;5.7, "Normal", medical_exam[[#This Row],[HBA1C]]&lt;6.4, "Prediabetes ", TRUE, "Diabetes")</f>
        <v xml:space="preserve">Prediabetes </v>
      </c>
      <c r="F1993" s="6" t="s">
        <v>2379</v>
      </c>
      <c r="G1993" t="s">
        <v>2379</v>
      </c>
      <c r="H1993" t="s">
        <v>2379</v>
      </c>
      <c r="I1993">
        <v>0</v>
      </c>
      <c r="J1993" t="s">
        <v>2379</v>
      </c>
    </row>
    <row r="1994" spans="1:10" x14ac:dyDescent="0.3">
      <c r="A1994" t="s">
        <v>374</v>
      </c>
      <c r="B1994">
        <v>20.399999999999999</v>
      </c>
      <c r="C1994" t="str" cm="1">
        <f t="array" ref="C1994">_xlfn.IFS(medical_exam[[#This Row],[BMI]]&lt;18.5, "Underweight ", medical_exam[[#This Row],[BMI]]&lt;24.9, "Normal Weight", medical_exam[[#This Row],[BMI]]&lt;29.9, "Overweight ", TRUE, "Obesity")</f>
        <v>Normal Weight</v>
      </c>
      <c r="D1994">
        <v>4.83</v>
      </c>
      <c r="E1994" t="str" cm="1">
        <f t="array" ref="E1994">_xlfn.IFS(medical_exam[[#This Row],[HBA1C]]&lt;5.7, "Normal", medical_exam[[#This Row],[HBA1C]]&lt;6.4, "Prediabetes ", TRUE, "Diabetes")</f>
        <v>Normal</v>
      </c>
      <c r="F1994" s="6" t="s">
        <v>2379</v>
      </c>
      <c r="G1994" t="s">
        <v>2379</v>
      </c>
      <c r="H1994" t="s">
        <v>2379</v>
      </c>
      <c r="I1994">
        <v>0</v>
      </c>
      <c r="J1994" t="s">
        <v>2379</v>
      </c>
    </row>
    <row r="1995" spans="1:10" x14ac:dyDescent="0.3">
      <c r="A1995" t="s">
        <v>373</v>
      </c>
      <c r="B1995">
        <v>42.13</v>
      </c>
      <c r="C1995" t="str" cm="1">
        <f t="array" ref="C1995">_xlfn.IFS(medical_exam[[#This Row],[BMI]]&lt;18.5, "Underweight ", medical_exam[[#This Row],[BMI]]&lt;24.9, "Normal Weight", medical_exam[[#This Row],[BMI]]&lt;29.9, "Overweight ", TRUE, "Obesity")</f>
        <v>Obesity</v>
      </c>
      <c r="D1995">
        <v>5.72</v>
      </c>
      <c r="E1995" t="str" cm="1">
        <f t="array" ref="E1995">_xlfn.IFS(medical_exam[[#This Row],[HBA1C]]&lt;5.7, "Normal", medical_exam[[#This Row],[HBA1C]]&lt;6.4, "Prediabetes ", TRUE, "Diabetes")</f>
        <v xml:space="preserve">Prediabetes </v>
      </c>
      <c r="F1995" s="6" t="s">
        <v>2381</v>
      </c>
      <c r="G1995" t="s">
        <v>2379</v>
      </c>
      <c r="H1995" t="s">
        <v>2381</v>
      </c>
      <c r="I1995">
        <v>1</v>
      </c>
      <c r="J1995" t="s">
        <v>2379</v>
      </c>
    </row>
    <row r="1996" spans="1:10" x14ac:dyDescent="0.3">
      <c r="A1996" t="s">
        <v>372</v>
      </c>
      <c r="B1996">
        <v>33.99</v>
      </c>
      <c r="C1996" t="str" cm="1">
        <f t="array" ref="C1996">_xlfn.IFS(medical_exam[[#This Row],[BMI]]&lt;18.5, "Underweight ", medical_exam[[#This Row],[BMI]]&lt;24.9, "Normal Weight", medical_exam[[#This Row],[BMI]]&lt;29.9, "Overweight ", TRUE, "Obesity")</f>
        <v>Obesity</v>
      </c>
      <c r="D1996">
        <v>4.83</v>
      </c>
      <c r="E1996" t="str" cm="1">
        <f t="array" ref="E1996">_xlfn.IFS(medical_exam[[#This Row],[HBA1C]]&lt;5.7, "Normal", medical_exam[[#This Row],[HBA1C]]&lt;6.4, "Prediabetes ", TRUE, "Diabetes")</f>
        <v>Normal</v>
      </c>
      <c r="F1996" s="6" t="s">
        <v>2381</v>
      </c>
      <c r="G1996" t="s">
        <v>2379</v>
      </c>
      <c r="H1996" t="s">
        <v>2381</v>
      </c>
      <c r="I1996">
        <v>1</v>
      </c>
      <c r="J1996" t="s">
        <v>2379</v>
      </c>
    </row>
    <row r="1997" spans="1:10" x14ac:dyDescent="0.3">
      <c r="A1997" t="s">
        <v>371</v>
      </c>
      <c r="B1997">
        <v>28.594999999999999</v>
      </c>
      <c r="C1997" t="str" cm="1">
        <f t="array" ref="C1997">_xlfn.IFS(medical_exam[[#This Row],[BMI]]&lt;18.5, "Underweight ", medical_exam[[#This Row],[BMI]]&lt;24.9, "Normal Weight", medical_exam[[#This Row],[BMI]]&lt;29.9, "Overweight ", TRUE, "Obesity")</f>
        <v xml:space="preserve">Overweight </v>
      </c>
      <c r="D1997">
        <v>4.1399999999999997</v>
      </c>
      <c r="E1997" t="str" cm="1">
        <f t="array" ref="E1997">_xlfn.IFS(medical_exam[[#This Row],[HBA1C]]&lt;5.7, "Normal", medical_exam[[#This Row],[HBA1C]]&lt;6.4, "Prediabetes ", TRUE, "Diabetes")</f>
        <v>Normal</v>
      </c>
      <c r="F1997" s="6" t="s">
        <v>2381</v>
      </c>
      <c r="G1997" t="s">
        <v>2379</v>
      </c>
      <c r="H1997" t="s">
        <v>2381</v>
      </c>
      <c r="I1997">
        <v>1</v>
      </c>
      <c r="J1997" t="s">
        <v>2379</v>
      </c>
    </row>
    <row r="1998" spans="1:10" x14ac:dyDescent="0.3">
      <c r="A1998" t="s">
        <v>370</v>
      </c>
      <c r="B1998">
        <v>20.8</v>
      </c>
      <c r="C1998" t="str" cm="1">
        <f t="array" ref="C1998">_xlfn.IFS(medical_exam[[#This Row],[BMI]]&lt;18.5, "Underweight ", medical_exam[[#This Row],[BMI]]&lt;24.9, "Normal Weight", medical_exam[[#This Row],[BMI]]&lt;29.9, "Overweight ", TRUE, "Obesity")</f>
        <v>Normal Weight</v>
      </c>
      <c r="D1998">
        <v>4.07</v>
      </c>
      <c r="E1998" t="str" cm="1">
        <f t="array" ref="E1998">_xlfn.IFS(medical_exam[[#This Row],[HBA1C]]&lt;5.7, "Normal", medical_exam[[#This Row],[HBA1C]]&lt;6.4, "Prediabetes ", TRUE, "Diabetes")</f>
        <v>Normal</v>
      </c>
      <c r="F1998" s="6" t="s">
        <v>2381</v>
      </c>
      <c r="G1998" t="s">
        <v>2379</v>
      </c>
      <c r="H1998" t="s">
        <v>2381</v>
      </c>
      <c r="I1998">
        <v>1</v>
      </c>
      <c r="J1998" t="s">
        <v>2379</v>
      </c>
    </row>
    <row r="1999" spans="1:10" x14ac:dyDescent="0.3">
      <c r="A1999" t="s">
        <v>369</v>
      </c>
      <c r="B1999">
        <v>23.465</v>
      </c>
      <c r="C1999" t="str" cm="1">
        <f t="array" ref="C1999">_xlfn.IFS(medical_exam[[#This Row],[BMI]]&lt;18.5, "Underweight ", medical_exam[[#This Row],[BMI]]&lt;24.9, "Normal Weight", medical_exam[[#This Row],[BMI]]&lt;29.9, "Overweight ", TRUE, "Obesity")</f>
        <v>Normal Weight</v>
      </c>
      <c r="D1999">
        <v>6.26</v>
      </c>
      <c r="E1999" t="str" cm="1">
        <f t="array" ref="E1999">_xlfn.IFS(medical_exam[[#This Row],[HBA1C]]&lt;5.7, "Normal", medical_exam[[#This Row],[HBA1C]]&lt;6.4, "Prediabetes ", TRUE, "Diabetes")</f>
        <v xml:space="preserve">Prediabetes </v>
      </c>
      <c r="F1999" s="6" t="s">
        <v>2381</v>
      </c>
      <c r="G1999" t="s">
        <v>2379</v>
      </c>
      <c r="H1999" t="s">
        <v>2381</v>
      </c>
      <c r="I1999">
        <v>1</v>
      </c>
      <c r="J1999" t="s">
        <v>2379</v>
      </c>
    </row>
    <row r="2000" spans="1:10" x14ac:dyDescent="0.3">
      <c r="A2000" t="s">
        <v>368</v>
      </c>
      <c r="B2000">
        <v>40.185000000000002</v>
      </c>
      <c r="C2000" t="str" cm="1">
        <f t="array" ref="C2000">_xlfn.IFS(medical_exam[[#This Row],[BMI]]&lt;18.5, "Underweight ", medical_exam[[#This Row],[BMI]]&lt;24.9, "Normal Weight", medical_exam[[#This Row],[BMI]]&lt;29.9, "Overweight ", TRUE, "Obesity")</f>
        <v>Obesity</v>
      </c>
      <c r="D2000">
        <v>5.88</v>
      </c>
      <c r="E2000" t="str" cm="1">
        <f t="array" ref="E2000">_xlfn.IFS(medical_exam[[#This Row],[HBA1C]]&lt;5.7, "Normal", medical_exam[[#This Row],[HBA1C]]&lt;6.4, "Prediabetes ", TRUE, "Diabetes")</f>
        <v xml:space="preserve">Prediabetes </v>
      </c>
      <c r="F2000" s="6" t="s">
        <v>2381</v>
      </c>
      <c r="G2000" t="s">
        <v>2379</v>
      </c>
      <c r="H2000" t="s">
        <v>2379</v>
      </c>
      <c r="I2000">
        <v>0</v>
      </c>
      <c r="J2000" t="s">
        <v>2379</v>
      </c>
    </row>
    <row r="2001" spans="1:10" x14ac:dyDescent="0.3">
      <c r="A2001" t="s">
        <v>367</v>
      </c>
      <c r="B2001">
        <v>21.89</v>
      </c>
      <c r="C2001" t="str" cm="1">
        <f t="array" ref="C2001">_xlfn.IFS(medical_exam[[#This Row],[BMI]]&lt;18.5, "Underweight ", medical_exam[[#This Row],[BMI]]&lt;24.9, "Normal Weight", medical_exam[[#This Row],[BMI]]&lt;29.9, "Overweight ", TRUE, "Obesity")</f>
        <v>Normal Weight</v>
      </c>
      <c r="D2001">
        <v>5.72</v>
      </c>
      <c r="E2001" t="str" cm="1">
        <f t="array" ref="E2001">_xlfn.IFS(medical_exam[[#This Row],[HBA1C]]&lt;5.7, "Normal", medical_exam[[#This Row],[HBA1C]]&lt;6.4, "Prediabetes ", TRUE, "Diabetes")</f>
        <v xml:space="preserve">Prediabetes </v>
      </c>
      <c r="F2001" s="6" t="s">
        <v>2381</v>
      </c>
      <c r="G2001" t="s">
        <v>2379</v>
      </c>
      <c r="H2001" t="s">
        <v>2379</v>
      </c>
      <c r="I2001">
        <v>0</v>
      </c>
      <c r="J2001" t="s">
        <v>2379</v>
      </c>
    </row>
    <row r="2002" spans="1:10" x14ac:dyDescent="0.3">
      <c r="A2002" t="s">
        <v>366</v>
      </c>
      <c r="B2002">
        <v>29.34</v>
      </c>
      <c r="C2002" t="str" cm="1">
        <f t="array" ref="C2002">_xlfn.IFS(medical_exam[[#This Row],[BMI]]&lt;18.5, "Underweight ", medical_exam[[#This Row],[BMI]]&lt;24.9, "Normal Weight", medical_exam[[#This Row],[BMI]]&lt;29.9, "Overweight ", TRUE, "Obesity")</f>
        <v xml:space="preserve">Overweight </v>
      </c>
      <c r="D2002">
        <v>6.09</v>
      </c>
      <c r="E2002" t="str" cm="1">
        <f t="array" ref="E2002">_xlfn.IFS(medical_exam[[#This Row],[HBA1C]]&lt;5.7, "Normal", medical_exam[[#This Row],[HBA1C]]&lt;6.4, "Prediabetes ", TRUE, "Diabetes")</f>
        <v xml:space="preserve">Prediabetes </v>
      </c>
      <c r="F2002" s="6" t="s">
        <v>2381</v>
      </c>
      <c r="G2002" t="s">
        <v>2380</v>
      </c>
      <c r="H2002" t="s">
        <v>2379</v>
      </c>
      <c r="I2002">
        <v>2</v>
      </c>
      <c r="J2002" t="s">
        <v>2379</v>
      </c>
    </row>
    <row r="2003" spans="1:10" x14ac:dyDescent="0.3">
      <c r="A2003" t="s">
        <v>365</v>
      </c>
      <c r="B2003">
        <v>22.61</v>
      </c>
      <c r="C2003" t="str" cm="1">
        <f t="array" ref="C2003">_xlfn.IFS(medical_exam[[#This Row],[BMI]]&lt;18.5, "Underweight ", medical_exam[[#This Row],[BMI]]&lt;24.9, "Normal Weight", medical_exam[[#This Row],[BMI]]&lt;29.9, "Overweight ", TRUE, "Obesity")</f>
        <v>Normal Weight</v>
      </c>
      <c r="D2003">
        <v>4.25</v>
      </c>
      <c r="E2003" t="str" cm="1">
        <f t="array" ref="E2003">_xlfn.IFS(medical_exam[[#This Row],[HBA1C]]&lt;5.7, "Normal", medical_exam[[#This Row],[HBA1C]]&lt;6.4, "Prediabetes ", TRUE, "Diabetes")</f>
        <v>Normal</v>
      </c>
      <c r="F2003" s="6" t="s">
        <v>2381</v>
      </c>
      <c r="G2003" t="s">
        <v>2379</v>
      </c>
      <c r="H2003" t="s">
        <v>2379</v>
      </c>
      <c r="I2003">
        <v>0</v>
      </c>
      <c r="J2003" t="s">
        <v>2379</v>
      </c>
    </row>
    <row r="2004" spans="1:10" x14ac:dyDescent="0.3">
      <c r="A2004" t="s">
        <v>364</v>
      </c>
      <c r="B2004">
        <v>22.23</v>
      </c>
      <c r="C2004" t="str" cm="1">
        <f t="array" ref="C2004">_xlfn.IFS(medical_exam[[#This Row],[BMI]]&lt;18.5, "Underweight ", medical_exam[[#This Row],[BMI]]&lt;24.9, "Normal Weight", medical_exam[[#This Row],[BMI]]&lt;29.9, "Overweight ", TRUE, "Obesity")</f>
        <v>Normal Weight</v>
      </c>
      <c r="D2004">
        <v>6.09</v>
      </c>
      <c r="E2004" t="str" cm="1">
        <f t="array" ref="E2004">_xlfn.IFS(medical_exam[[#This Row],[HBA1C]]&lt;5.7, "Normal", medical_exam[[#This Row],[HBA1C]]&lt;6.4, "Prediabetes ", TRUE, "Diabetes")</f>
        <v xml:space="preserve">Prediabetes </v>
      </c>
      <c r="F2004" s="6" t="s">
        <v>2381</v>
      </c>
      <c r="G2004" t="s">
        <v>2379</v>
      </c>
      <c r="H2004" t="s">
        <v>2379</v>
      </c>
      <c r="I2004">
        <v>0</v>
      </c>
      <c r="J2004" t="s">
        <v>2379</v>
      </c>
    </row>
    <row r="2005" spans="1:10" x14ac:dyDescent="0.3">
      <c r="A2005" t="s">
        <v>363</v>
      </c>
      <c r="B2005">
        <v>33.4</v>
      </c>
      <c r="C2005" t="str" cm="1">
        <f t="array" ref="C2005">_xlfn.IFS(medical_exam[[#This Row],[BMI]]&lt;18.5, "Underweight ", medical_exam[[#This Row],[BMI]]&lt;24.9, "Normal Weight", medical_exam[[#This Row],[BMI]]&lt;29.9, "Overweight ", TRUE, "Obesity")</f>
        <v>Obesity</v>
      </c>
      <c r="D2005">
        <v>5.51</v>
      </c>
      <c r="E2005" t="str" cm="1">
        <f t="array" ref="E2005">_xlfn.IFS(medical_exam[[#This Row],[HBA1C]]&lt;5.7, "Normal", medical_exam[[#This Row],[HBA1C]]&lt;6.4, "Prediabetes ", TRUE, "Diabetes")</f>
        <v>Normal</v>
      </c>
      <c r="F2005" s="6" t="s">
        <v>2379</v>
      </c>
      <c r="G2005" t="s">
        <v>2379</v>
      </c>
      <c r="H2005" t="s">
        <v>2379</v>
      </c>
      <c r="I2005">
        <v>0</v>
      </c>
      <c r="J2005" t="s">
        <v>2379</v>
      </c>
    </row>
    <row r="2006" spans="1:10" x14ac:dyDescent="0.3">
      <c r="A2006" t="s">
        <v>362</v>
      </c>
      <c r="B2006">
        <v>33.11</v>
      </c>
      <c r="C2006" t="str" cm="1">
        <f t="array" ref="C2006">_xlfn.IFS(medical_exam[[#This Row],[BMI]]&lt;18.5, "Underweight ", medical_exam[[#This Row],[BMI]]&lt;24.9, "Normal Weight", medical_exam[[#This Row],[BMI]]&lt;29.9, "Overweight ", TRUE, "Obesity")</f>
        <v>Obesity</v>
      </c>
      <c r="D2006">
        <v>5.63</v>
      </c>
      <c r="E2006" t="str" cm="1">
        <f t="array" ref="E2006">_xlfn.IFS(medical_exam[[#This Row],[HBA1C]]&lt;5.7, "Normal", medical_exam[[#This Row],[HBA1C]]&lt;6.4, "Prediabetes ", TRUE, "Diabetes")</f>
        <v>Normal</v>
      </c>
      <c r="F2006" s="6" t="s">
        <v>2379</v>
      </c>
      <c r="G2006" t="s">
        <v>2379</v>
      </c>
      <c r="H2006" t="s">
        <v>2379</v>
      </c>
      <c r="I2006">
        <v>0</v>
      </c>
      <c r="J2006" t="s">
        <v>2379</v>
      </c>
    </row>
    <row r="2007" spans="1:10" x14ac:dyDescent="0.3">
      <c r="A2007" t="s">
        <v>361</v>
      </c>
      <c r="B2007">
        <v>16.815000000000001</v>
      </c>
      <c r="C2007" t="str" cm="1">
        <f t="array" ref="C2007">_xlfn.IFS(medical_exam[[#This Row],[BMI]]&lt;18.5, "Underweight ", medical_exam[[#This Row],[BMI]]&lt;24.9, "Normal Weight", medical_exam[[#This Row],[BMI]]&lt;29.9, "Overweight ", TRUE, "Obesity")</f>
        <v xml:space="preserve">Underweight </v>
      </c>
      <c r="D2007">
        <v>5.29</v>
      </c>
      <c r="E2007" t="str" cm="1">
        <f t="array" ref="E2007">_xlfn.IFS(medical_exam[[#This Row],[HBA1C]]&lt;5.7, "Normal", medical_exam[[#This Row],[HBA1C]]&lt;6.4, "Prediabetes ", TRUE, "Diabetes")</f>
        <v>Normal</v>
      </c>
      <c r="F2007" s="6" t="s">
        <v>2381</v>
      </c>
      <c r="G2007" t="s">
        <v>2379</v>
      </c>
      <c r="H2007" t="s">
        <v>2379</v>
      </c>
      <c r="I2007">
        <v>0</v>
      </c>
      <c r="J2007" t="s">
        <v>2379</v>
      </c>
    </row>
    <row r="2008" spans="1:10" x14ac:dyDescent="0.3">
      <c r="A2008" t="s">
        <v>360</v>
      </c>
      <c r="B2008">
        <v>25.61</v>
      </c>
      <c r="C2008" t="str" cm="1">
        <f t="array" ref="C2008">_xlfn.IFS(medical_exam[[#This Row],[BMI]]&lt;18.5, "Underweight ", medical_exam[[#This Row],[BMI]]&lt;24.9, "Normal Weight", medical_exam[[#This Row],[BMI]]&lt;29.9, "Overweight ", TRUE, "Obesity")</f>
        <v xml:space="preserve">Overweight </v>
      </c>
      <c r="D2008">
        <v>4</v>
      </c>
      <c r="E2008" t="str" cm="1">
        <f t="array" ref="E2008">_xlfn.IFS(medical_exam[[#This Row],[HBA1C]]&lt;5.7, "Normal", medical_exam[[#This Row],[HBA1C]]&lt;6.4, "Prediabetes ", TRUE, "Diabetes")</f>
        <v>Normal</v>
      </c>
      <c r="F2008" s="6" t="s">
        <v>2379</v>
      </c>
      <c r="G2008" t="s">
        <v>2379</v>
      </c>
      <c r="H2008" t="s">
        <v>2381</v>
      </c>
      <c r="I2008">
        <v>1</v>
      </c>
      <c r="J2008" t="s">
        <v>2379</v>
      </c>
    </row>
    <row r="2009" spans="1:10" x14ac:dyDescent="0.3">
      <c r="A2009" t="s">
        <v>359</v>
      </c>
      <c r="B2009">
        <v>25.8</v>
      </c>
      <c r="C2009" t="str" cm="1">
        <f t="array" ref="C2009">_xlfn.IFS(medical_exam[[#This Row],[BMI]]&lt;18.5, "Underweight ", medical_exam[[#This Row],[BMI]]&lt;24.9, "Normal Weight", medical_exam[[#This Row],[BMI]]&lt;29.9, "Overweight ", TRUE, "Obesity")</f>
        <v xml:space="preserve">Overweight </v>
      </c>
      <c r="D2009">
        <v>5.49</v>
      </c>
      <c r="E2009" t="str" cm="1">
        <f t="array" ref="E2009">_xlfn.IFS(medical_exam[[#This Row],[HBA1C]]&lt;5.7, "Normal", medical_exam[[#This Row],[HBA1C]]&lt;6.4, "Prediabetes ", TRUE, "Diabetes")</f>
        <v>Normal</v>
      </c>
      <c r="F2009" s="6" t="s">
        <v>2379</v>
      </c>
      <c r="G2009" t="s">
        <v>2379</v>
      </c>
      <c r="H2009" t="s">
        <v>2379</v>
      </c>
      <c r="I2009">
        <v>0</v>
      </c>
      <c r="J2009" t="s">
        <v>2379</v>
      </c>
    </row>
    <row r="2010" spans="1:10" x14ac:dyDescent="0.3">
      <c r="A2010" t="s">
        <v>358</v>
      </c>
      <c r="B2010">
        <v>27.39</v>
      </c>
      <c r="C2010" t="str" cm="1">
        <f t="array" ref="C2010">_xlfn.IFS(medical_exam[[#This Row],[BMI]]&lt;18.5, "Underweight ", medical_exam[[#This Row],[BMI]]&lt;24.9, "Normal Weight", medical_exam[[#This Row],[BMI]]&lt;29.9, "Overweight ", TRUE, "Obesity")</f>
        <v xml:space="preserve">Overweight </v>
      </c>
      <c r="D2010">
        <v>5.34</v>
      </c>
      <c r="E2010" t="str" cm="1">
        <f t="array" ref="E2010">_xlfn.IFS(medical_exam[[#This Row],[HBA1C]]&lt;5.7, "Normal", medical_exam[[#This Row],[HBA1C]]&lt;6.4, "Prediabetes ", TRUE, "Diabetes")</f>
        <v>Normal</v>
      </c>
      <c r="F2010" s="6" t="s">
        <v>2379</v>
      </c>
      <c r="G2010" t="s">
        <v>2379</v>
      </c>
      <c r="H2010" t="s">
        <v>2379</v>
      </c>
      <c r="I2010">
        <v>0</v>
      </c>
      <c r="J2010" t="s">
        <v>2379</v>
      </c>
    </row>
    <row r="2011" spans="1:10" x14ac:dyDescent="0.3">
      <c r="A2011" t="s">
        <v>357</v>
      </c>
      <c r="B2011">
        <v>17.03</v>
      </c>
      <c r="C2011" t="str" cm="1">
        <f t="array" ref="C2011">_xlfn.IFS(medical_exam[[#This Row],[BMI]]&lt;18.5, "Underweight ", medical_exam[[#This Row],[BMI]]&lt;24.9, "Normal Weight", medical_exam[[#This Row],[BMI]]&lt;29.9, "Overweight ", TRUE, "Obesity")</f>
        <v xml:space="preserve">Underweight </v>
      </c>
      <c r="D2011">
        <v>4.12</v>
      </c>
      <c r="E2011" t="str" cm="1">
        <f t="array" ref="E2011">_xlfn.IFS(medical_exam[[#This Row],[HBA1C]]&lt;5.7, "Normal", medical_exam[[#This Row],[HBA1C]]&lt;6.4, "Prediabetes ", TRUE, "Diabetes")</f>
        <v>Normal</v>
      </c>
      <c r="F2011" s="6" t="s">
        <v>2379</v>
      </c>
      <c r="G2011" t="s">
        <v>2379</v>
      </c>
      <c r="H2011" t="s">
        <v>2379</v>
      </c>
      <c r="I2011">
        <v>1</v>
      </c>
      <c r="J2011" t="s">
        <v>2379</v>
      </c>
    </row>
    <row r="2012" spans="1:10" x14ac:dyDescent="0.3">
      <c r="A2012" t="s">
        <v>356</v>
      </c>
      <c r="B2012">
        <v>23.75</v>
      </c>
      <c r="C2012" t="str" cm="1">
        <f t="array" ref="C2012">_xlfn.IFS(medical_exam[[#This Row],[BMI]]&lt;18.5, "Underweight ", medical_exam[[#This Row],[BMI]]&lt;24.9, "Normal Weight", medical_exam[[#This Row],[BMI]]&lt;29.9, "Overweight ", TRUE, "Obesity")</f>
        <v>Normal Weight</v>
      </c>
      <c r="D2012">
        <v>5.49</v>
      </c>
      <c r="E2012" t="str" cm="1">
        <f t="array" ref="E2012">_xlfn.IFS(medical_exam[[#This Row],[HBA1C]]&lt;5.7, "Normal", medical_exam[[#This Row],[HBA1C]]&lt;6.4, "Prediabetes ", TRUE, "Diabetes")</f>
        <v>Normal</v>
      </c>
      <c r="F2012" s="6" t="s">
        <v>2381</v>
      </c>
      <c r="G2012" t="s">
        <v>2379</v>
      </c>
      <c r="H2012" t="s">
        <v>2379</v>
      </c>
      <c r="I2012">
        <v>0</v>
      </c>
      <c r="J2012" t="s">
        <v>2379</v>
      </c>
    </row>
    <row r="2013" spans="1:10" x14ac:dyDescent="0.3">
      <c r="A2013" t="s">
        <v>354</v>
      </c>
      <c r="B2013">
        <v>26.03</v>
      </c>
      <c r="C2013" t="str" cm="1">
        <f t="array" ref="C2013">_xlfn.IFS(medical_exam[[#This Row],[BMI]]&lt;18.5, "Underweight ", medical_exam[[#This Row],[BMI]]&lt;24.9, "Normal Weight", medical_exam[[#This Row],[BMI]]&lt;29.9, "Overweight ", TRUE, "Obesity")</f>
        <v xml:space="preserve">Overweight </v>
      </c>
      <c r="D2013">
        <v>5.1100000000000003</v>
      </c>
      <c r="E2013" t="str" cm="1">
        <f t="array" ref="E2013">_xlfn.IFS(medical_exam[[#This Row],[HBA1C]]&lt;5.7, "Normal", medical_exam[[#This Row],[HBA1C]]&lt;6.4, "Prediabetes ", TRUE, "Diabetes")</f>
        <v>Normal</v>
      </c>
      <c r="F2013" s="6" t="s">
        <v>2381</v>
      </c>
      <c r="G2013" t="s">
        <v>2379</v>
      </c>
      <c r="H2013" t="s">
        <v>2379</v>
      </c>
      <c r="I2013">
        <v>1</v>
      </c>
      <c r="J2013" t="s">
        <v>2379</v>
      </c>
    </row>
    <row r="2014" spans="1:10" x14ac:dyDescent="0.3">
      <c r="A2014" t="s">
        <v>353</v>
      </c>
      <c r="B2014">
        <v>16.079999999999998</v>
      </c>
      <c r="C2014" t="str" cm="1">
        <f t="array" ref="C2014">_xlfn.IFS(medical_exam[[#This Row],[BMI]]&lt;18.5, "Underweight ", medical_exam[[#This Row],[BMI]]&lt;24.9, "Normal Weight", medical_exam[[#This Row],[BMI]]&lt;29.9, "Overweight ", TRUE, "Obesity")</f>
        <v xml:space="preserve">Underweight </v>
      </c>
      <c r="D2014">
        <v>5.94</v>
      </c>
      <c r="E2014" t="str" cm="1">
        <f t="array" ref="E2014">_xlfn.IFS(medical_exam[[#This Row],[HBA1C]]&lt;5.7, "Normal", medical_exam[[#This Row],[HBA1C]]&lt;6.4, "Prediabetes ", TRUE, "Diabetes")</f>
        <v xml:space="preserve">Prediabetes </v>
      </c>
      <c r="F2014" s="6" t="s">
        <v>2379</v>
      </c>
      <c r="G2014" t="s">
        <v>2379</v>
      </c>
      <c r="H2014" t="s">
        <v>2379</v>
      </c>
      <c r="I2014">
        <v>0</v>
      </c>
      <c r="J2014" t="s">
        <v>2379</v>
      </c>
    </row>
    <row r="2015" spans="1:10" x14ac:dyDescent="0.3">
      <c r="A2015" t="s">
        <v>352</v>
      </c>
      <c r="B2015">
        <v>30.875</v>
      </c>
      <c r="C2015" t="str" cm="1">
        <f t="array" ref="C2015">_xlfn.IFS(medical_exam[[#This Row],[BMI]]&lt;18.5, "Underweight ", medical_exam[[#This Row],[BMI]]&lt;24.9, "Normal Weight", medical_exam[[#This Row],[BMI]]&lt;29.9, "Overweight ", TRUE, "Obesity")</f>
        <v>Obesity</v>
      </c>
      <c r="D2015">
        <v>5.54</v>
      </c>
      <c r="E2015" t="str" cm="1">
        <f t="array" ref="E2015">_xlfn.IFS(medical_exam[[#This Row],[HBA1C]]&lt;5.7, "Normal", medical_exam[[#This Row],[HBA1C]]&lt;6.4, "Prediabetes ", TRUE, "Diabetes")</f>
        <v>Normal</v>
      </c>
      <c r="F2015" s="6" t="s">
        <v>2379</v>
      </c>
      <c r="G2015" t="s">
        <v>2379</v>
      </c>
      <c r="H2015" t="s">
        <v>2379</v>
      </c>
      <c r="I2015">
        <v>0</v>
      </c>
      <c r="J2015" t="s">
        <v>2379</v>
      </c>
    </row>
    <row r="2016" spans="1:10" x14ac:dyDescent="0.3">
      <c r="A2016" t="s">
        <v>351</v>
      </c>
      <c r="B2016">
        <v>31.79</v>
      </c>
      <c r="C2016" t="str" cm="1">
        <f t="array" ref="C2016">_xlfn.IFS(medical_exam[[#This Row],[BMI]]&lt;18.5, "Underweight ", medical_exam[[#This Row],[BMI]]&lt;24.9, "Normal Weight", medical_exam[[#This Row],[BMI]]&lt;29.9, "Overweight ", TRUE, "Obesity")</f>
        <v>Obesity</v>
      </c>
      <c r="D2016">
        <v>7.09</v>
      </c>
      <c r="E2016" t="str" cm="1">
        <f t="array" ref="E2016">_xlfn.IFS(medical_exam[[#This Row],[HBA1C]]&lt;5.7, "Normal", medical_exam[[#This Row],[HBA1C]]&lt;6.4, "Prediabetes ", TRUE, "Diabetes")</f>
        <v>Diabetes</v>
      </c>
      <c r="F2016" s="6" t="s">
        <v>2379</v>
      </c>
      <c r="G2016" t="s">
        <v>2379</v>
      </c>
      <c r="H2016" t="s">
        <v>2379</v>
      </c>
      <c r="I2016">
        <v>0</v>
      </c>
      <c r="J2016" t="s">
        <v>2379</v>
      </c>
    </row>
    <row r="2017" spans="1:10" x14ac:dyDescent="0.3">
      <c r="A2017" t="s">
        <v>350</v>
      </c>
      <c r="B2017">
        <v>28.48</v>
      </c>
      <c r="C2017" t="str" cm="1">
        <f t="array" ref="C2017">_xlfn.IFS(medical_exam[[#This Row],[BMI]]&lt;18.5, "Underweight ", medical_exam[[#This Row],[BMI]]&lt;24.9, "Normal Weight", medical_exam[[#This Row],[BMI]]&lt;29.9, "Overweight ", TRUE, "Obesity")</f>
        <v xml:space="preserve">Overweight </v>
      </c>
      <c r="D2017">
        <v>6.22</v>
      </c>
      <c r="E2017" t="str" cm="1">
        <f t="array" ref="E2017">_xlfn.IFS(medical_exam[[#This Row],[HBA1C]]&lt;5.7, "Normal", medical_exam[[#This Row],[HBA1C]]&lt;6.4, "Prediabetes ", TRUE, "Diabetes")</f>
        <v xml:space="preserve">Prediabetes </v>
      </c>
      <c r="F2017" s="6" t="s">
        <v>2381</v>
      </c>
      <c r="G2017" t="s">
        <v>2379</v>
      </c>
      <c r="H2017" t="s">
        <v>2381</v>
      </c>
      <c r="I2017">
        <v>1</v>
      </c>
      <c r="J2017" t="s">
        <v>2379</v>
      </c>
    </row>
    <row r="2018" spans="1:10" x14ac:dyDescent="0.3">
      <c r="A2018" t="s">
        <v>349</v>
      </c>
      <c r="B2018">
        <v>26.6</v>
      </c>
      <c r="C2018" t="str" cm="1">
        <f t="array" ref="C2018">_xlfn.IFS(medical_exam[[#This Row],[BMI]]&lt;18.5, "Underweight ", medical_exam[[#This Row],[BMI]]&lt;24.9, "Normal Weight", medical_exam[[#This Row],[BMI]]&lt;29.9, "Overweight ", TRUE, "Obesity")</f>
        <v xml:space="preserve">Overweight </v>
      </c>
      <c r="D2018">
        <v>4.33</v>
      </c>
      <c r="E2018" t="str" cm="1">
        <f t="array" ref="E2018">_xlfn.IFS(medical_exam[[#This Row],[HBA1C]]&lt;5.7, "Normal", medical_exam[[#This Row],[HBA1C]]&lt;6.4, "Prediabetes ", TRUE, "Diabetes")</f>
        <v>Normal</v>
      </c>
      <c r="F2018" s="6" t="s">
        <v>2379</v>
      </c>
      <c r="G2018" t="s">
        <v>2379</v>
      </c>
      <c r="H2018" t="s">
        <v>2379</v>
      </c>
      <c r="I2018">
        <v>1</v>
      </c>
      <c r="J2018" t="s">
        <v>2379</v>
      </c>
    </row>
    <row r="2019" spans="1:10" x14ac:dyDescent="0.3">
      <c r="A2019" t="s">
        <v>348</v>
      </c>
      <c r="B2019">
        <v>25.27</v>
      </c>
      <c r="C2019" t="str" cm="1">
        <f t="array" ref="C2019">_xlfn.IFS(medical_exam[[#This Row],[BMI]]&lt;18.5, "Underweight ", medical_exam[[#This Row],[BMI]]&lt;24.9, "Normal Weight", medical_exam[[#This Row],[BMI]]&lt;29.9, "Overweight ", TRUE, "Obesity")</f>
        <v xml:space="preserve">Overweight </v>
      </c>
      <c r="D2019">
        <v>5.83</v>
      </c>
      <c r="E2019" t="str" cm="1">
        <f t="array" ref="E2019">_xlfn.IFS(medical_exam[[#This Row],[HBA1C]]&lt;5.7, "Normal", medical_exam[[#This Row],[HBA1C]]&lt;6.4, "Prediabetes ", TRUE, "Diabetes")</f>
        <v xml:space="preserve">Prediabetes </v>
      </c>
      <c r="F2019" s="6" t="s">
        <v>2379</v>
      </c>
      <c r="G2019" t="s">
        <v>2379</v>
      </c>
      <c r="H2019" t="s">
        <v>2379</v>
      </c>
      <c r="I2019">
        <v>1</v>
      </c>
      <c r="J2019" t="s">
        <v>2379</v>
      </c>
    </row>
    <row r="2020" spans="1:10" x14ac:dyDescent="0.3">
      <c r="A2020" t="s">
        <v>347</v>
      </c>
      <c r="B2020">
        <v>34.484999999999999</v>
      </c>
      <c r="C2020" t="str" cm="1">
        <f t="array" ref="C2020">_xlfn.IFS(medical_exam[[#This Row],[BMI]]&lt;18.5, "Underweight ", medical_exam[[#This Row],[BMI]]&lt;24.9, "Normal Weight", medical_exam[[#This Row],[BMI]]&lt;29.9, "Overweight ", TRUE, "Obesity")</f>
        <v>Obesity</v>
      </c>
      <c r="D2020">
        <v>4.7</v>
      </c>
      <c r="E2020" t="str" cm="1">
        <f t="array" ref="E2020">_xlfn.IFS(medical_exam[[#This Row],[HBA1C]]&lt;5.7, "Normal", medical_exam[[#This Row],[HBA1C]]&lt;6.4, "Prediabetes ", TRUE, "Diabetes")</f>
        <v>Normal</v>
      </c>
      <c r="F2020" s="6" t="s">
        <v>2381</v>
      </c>
      <c r="G2020" t="s">
        <v>2379</v>
      </c>
      <c r="H2020" t="s">
        <v>2381</v>
      </c>
      <c r="I2020">
        <v>1</v>
      </c>
      <c r="J2020" t="s">
        <v>2379</v>
      </c>
    </row>
    <row r="2021" spans="1:10" x14ac:dyDescent="0.3">
      <c r="A2021" t="s">
        <v>346</v>
      </c>
      <c r="B2021">
        <v>15.57</v>
      </c>
      <c r="C2021" t="str" cm="1">
        <f t="array" ref="C2021">_xlfn.IFS(medical_exam[[#This Row],[BMI]]&lt;18.5, "Underweight ", medical_exam[[#This Row],[BMI]]&lt;24.9, "Normal Weight", medical_exam[[#This Row],[BMI]]&lt;29.9, "Overweight ", TRUE, "Obesity")</f>
        <v xml:space="preserve">Underweight </v>
      </c>
      <c r="D2021">
        <v>4.07</v>
      </c>
      <c r="E2021" t="str" cm="1">
        <f t="array" ref="E2021">_xlfn.IFS(medical_exam[[#This Row],[HBA1C]]&lt;5.7, "Normal", medical_exam[[#This Row],[HBA1C]]&lt;6.4, "Prediabetes ", TRUE, "Diabetes")</f>
        <v>Normal</v>
      </c>
      <c r="F2021" s="6" t="s">
        <v>2381</v>
      </c>
      <c r="G2021" t="s">
        <v>2379</v>
      </c>
      <c r="H2021" t="s">
        <v>2379</v>
      </c>
      <c r="I2021">
        <v>1</v>
      </c>
      <c r="J2021" t="s">
        <v>2379</v>
      </c>
    </row>
    <row r="2022" spans="1:10" x14ac:dyDescent="0.3">
      <c r="A2022" t="s">
        <v>345</v>
      </c>
      <c r="B2022">
        <v>30.36</v>
      </c>
      <c r="C2022" t="str" cm="1">
        <f t="array" ref="C2022">_xlfn.IFS(medical_exam[[#This Row],[BMI]]&lt;18.5, "Underweight ", medical_exam[[#This Row],[BMI]]&lt;24.9, "Normal Weight", medical_exam[[#This Row],[BMI]]&lt;29.9, "Overweight ", TRUE, "Obesity")</f>
        <v>Obesity</v>
      </c>
      <c r="D2022">
        <v>9.39</v>
      </c>
      <c r="E2022" t="str" cm="1">
        <f t="array" ref="E2022">_xlfn.IFS(medical_exam[[#This Row],[HBA1C]]&lt;5.7, "Normal", medical_exam[[#This Row],[HBA1C]]&lt;6.4, "Prediabetes ", TRUE, "Diabetes")</f>
        <v>Diabetes</v>
      </c>
      <c r="F2022" s="6" t="s">
        <v>2379</v>
      </c>
      <c r="G2022" t="s">
        <v>2379</v>
      </c>
      <c r="H2022" t="s">
        <v>2379</v>
      </c>
      <c r="I2022">
        <v>0</v>
      </c>
      <c r="J2022" t="s">
        <v>2379</v>
      </c>
    </row>
    <row r="2023" spans="1:10" x14ac:dyDescent="0.3">
      <c r="A2023" t="s">
        <v>344</v>
      </c>
      <c r="B2023">
        <v>19.37</v>
      </c>
      <c r="C2023" t="str" cm="1">
        <f t="array" ref="C2023">_xlfn.IFS(medical_exam[[#This Row],[BMI]]&lt;18.5, "Underweight ", medical_exam[[#This Row],[BMI]]&lt;24.9, "Normal Weight", medical_exam[[#This Row],[BMI]]&lt;29.9, "Overweight ", TRUE, "Obesity")</f>
        <v>Normal Weight</v>
      </c>
      <c r="D2023">
        <v>4.18</v>
      </c>
      <c r="E2023" t="str" cm="1">
        <f t="array" ref="E2023">_xlfn.IFS(medical_exam[[#This Row],[HBA1C]]&lt;5.7, "Normal", medical_exam[[#This Row],[HBA1C]]&lt;6.4, "Prediabetes ", TRUE, "Diabetes")</f>
        <v>Normal</v>
      </c>
      <c r="F2023" s="6" t="s">
        <v>2379</v>
      </c>
      <c r="G2023" t="s">
        <v>2379</v>
      </c>
      <c r="H2023" t="s">
        <v>2379</v>
      </c>
      <c r="I2023">
        <v>0</v>
      </c>
      <c r="J2023" t="s">
        <v>2379</v>
      </c>
    </row>
    <row r="2024" spans="1:10" x14ac:dyDescent="0.3">
      <c r="A2024" t="s">
        <v>343</v>
      </c>
      <c r="B2024">
        <v>16.71</v>
      </c>
      <c r="C2024" t="str" cm="1">
        <f t="array" ref="C2024">_xlfn.IFS(medical_exam[[#This Row],[BMI]]&lt;18.5, "Underweight ", medical_exam[[#This Row],[BMI]]&lt;24.9, "Normal Weight", medical_exam[[#This Row],[BMI]]&lt;29.9, "Overweight ", TRUE, "Obesity")</f>
        <v xml:space="preserve">Underweight </v>
      </c>
      <c r="D2024">
        <v>4.18</v>
      </c>
      <c r="E2024" t="str" cm="1">
        <f t="array" ref="E2024">_xlfn.IFS(medical_exam[[#This Row],[HBA1C]]&lt;5.7, "Normal", medical_exam[[#This Row],[HBA1C]]&lt;6.4, "Prediabetes ", TRUE, "Diabetes")</f>
        <v>Normal</v>
      </c>
      <c r="F2024" s="6" t="s">
        <v>2379</v>
      </c>
      <c r="G2024" t="s">
        <v>2379</v>
      </c>
      <c r="H2024" t="s">
        <v>2379</v>
      </c>
      <c r="I2024">
        <v>1</v>
      </c>
      <c r="J2024" t="s">
        <v>2379</v>
      </c>
    </row>
    <row r="2025" spans="1:10" x14ac:dyDescent="0.3">
      <c r="A2025" t="s">
        <v>342</v>
      </c>
      <c r="B2025">
        <v>24.1</v>
      </c>
      <c r="C2025" t="str" cm="1">
        <f t="array" ref="C2025">_xlfn.IFS(medical_exam[[#This Row],[BMI]]&lt;18.5, "Underweight ", medical_exam[[#This Row],[BMI]]&lt;24.9, "Normal Weight", medical_exam[[#This Row],[BMI]]&lt;29.9, "Overweight ", TRUE, "Obesity")</f>
        <v>Normal Weight</v>
      </c>
      <c r="D2025">
        <v>4.4000000000000004</v>
      </c>
      <c r="E2025" t="str" cm="1">
        <f t="array" ref="E2025">_xlfn.IFS(medical_exam[[#This Row],[HBA1C]]&lt;5.7, "Normal", medical_exam[[#This Row],[HBA1C]]&lt;6.4, "Prediabetes ", TRUE, "Diabetes")</f>
        <v>Normal</v>
      </c>
      <c r="F2025" s="6" t="s">
        <v>2381</v>
      </c>
      <c r="G2025" t="s">
        <v>2379</v>
      </c>
      <c r="H2025" t="s">
        <v>2379</v>
      </c>
      <c r="I2025">
        <v>1</v>
      </c>
      <c r="J2025" t="s">
        <v>2379</v>
      </c>
    </row>
    <row r="2026" spans="1:10" x14ac:dyDescent="0.3">
      <c r="A2026" t="s">
        <v>341</v>
      </c>
      <c r="B2026">
        <v>29.77</v>
      </c>
      <c r="C2026" t="str" cm="1">
        <f t="array" ref="C2026">_xlfn.IFS(medical_exam[[#This Row],[BMI]]&lt;18.5, "Underweight ", medical_exam[[#This Row],[BMI]]&lt;24.9, "Normal Weight", medical_exam[[#This Row],[BMI]]&lt;29.9, "Overweight ", TRUE, "Obesity")</f>
        <v xml:space="preserve">Overweight </v>
      </c>
      <c r="D2026">
        <v>9.9</v>
      </c>
      <c r="E2026" t="str" cm="1">
        <f t="array" ref="E2026">_xlfn.IFS(medical_exam[[#This Row],[HBA1C]]&lt;5.7, "Normal", medical_exam[[#This Row],[HBA1C]]&lt;6.4, "Prediabetes ", TRUE, "Diabetes")</f>
        <v>Diabetes</v>
      </c>
      <c r="F2026" s="6" t="s">
        <v>2379</v>
      </c>
      <c r="G2026" t="s">
        <v>2379</v>
      </c>
      <c r="H2026" t="s">
        <v>2379</v>
      </c>
      <c r="I2026">
        <v>0</v>
      </c>
      <c r="J2026" t="s">
        <v>2379</v>
      </c>
    </row>
    <row r="2027" spans="1:10" x14ac:dyDescent="0.3">
      <c r="A2027" t="s">
        <v>340</v>
      </c>
      <c r="B2027">
        <v>46.53</v>
      </c>
      <c r="C2027" t="str" cm="1">
        <f t="array" ref="C2027">_xlfn.IFS(medical_exam[[#This Row],[BMI]]&lt;18.5, "Underweight ", medical_exam[[#This Row],[BMI]]&lt;24.9, "Normal Weight", medical_exam[[#This Row],[BMI]]&lt;29.9, "Overweight ", TRUE, "Obesity")</f>
        <v>Obesity</v>
      </c>
      <c r="D2027">
        <v>4.84</v>
      </c>
      <c r="E2027" t="str" cm="1">
        <f t="array" ref="E2027">_xlfn.IFS(medical_exam[[#This Row],[HBA1C]]&lt;5.7, "Normal", medical_exam[[#This Row],[HBA1C]]&lt;6.4, "Prediabetes ", TRUE, "Diabetes")</f>
        <v>Normal</v>
      </c>
      <c r="F2027" s="6" t="s">
        <v>2381</v>
      </c>
      <c r="G2027" t="s">
        <v>2379</v>
      </c>
      <c r="H2027" t="s">
        <v>2379</v>
      </c>
      <c r="I2027">
        <v>0</v>
      </c>
      <c r="J2027" t="s">
        <v>2379</v>
      </c>
    </row>
    <row r="2028" spans="1:10" x14ac:dyDescent="0.3">
      <c r="A2028" t="s">
        <v>339</v>
      </c>
      <c r="B2028">
        <v>23.4</v>
      </c>
      <c r="C2028" t="str" cm="1">
        <f t="array" ref="C2028">_xlfn.IFS(medical_exam[[#This Row],[BMI]]&lt;18.5, "Underweight ", medical_exam[[#This Row],[BMI]]&lt;24.9, "Normal Weight", medical_exam[[#This Row],[BMI]]&lt;29.9, "Overweight ", TRUE, "Obesity")</f>
        <v>Normal Weight</v>
      </c>
      <c r="D2028">
        <v>5.53</v>
      </c>
      <c r="E2028" t="str" cm="1">
        <f t="array" ref="E2028">_xlfn.IFS(medical_exam[[#This Row],[HBA1C]]&lt;5.7, "Normal", medical_exam[[#This Row],[HBA1C]]&lt;6.4, "Prediabetes ", TRUE, "Diabetes")</f>
        <v>Normal</v>
      </c>
      <c r="F2028" s="6" t="s">
        <v>2379</v>
      </c>
      <c r="G2028" t="s">
        <v>2379</v>
      </c>
      <c r="H2028" t="s">
        <v>2381</v>
      </c>
      <c r="I2028">
        <v>1</v>
      </c>
      <c r="J2028" t="s">
        <v>2379</v>
      </c>
    </row>
    <row r="2029" spans="1:10" x14ac:dyDescent="0.3">
      <c r="A2029" t="s">
        <v>338</v>
      </c>
      <c r="B2029">
        <v>30</v>
      </c>
      <c r="C2029" t="str" cm="1">
        <f t="array" ref="C2029">_xlfn.IFS(medical_exam[[#This Row],[BMI]]&lt;18.5, "Underweight ", medical_exam[[#This Row],[BMI]]&lt;24.9, "Normal Weight", medical_exam[[#This Row],[BMI]]&lt;29.9, "Overweight ", TRUE, "Obesity")</f>
        <v>Obesity</v>
      </c>
      <c r="D2029">
        <v>4.33</v>
      </c>
      <c r="E2029" t="str" cm="1">
        <f t="array" ref="E2029">_xlfn.IFS(medical_exam[[#This Row],[HBA1C]]&lt;5.7, "Normal", medical_exam[[#This Row],[HBA1C]]&lt;6.4, "Prediabetes ", TRUE, "Diabetes")</f>
        <v>Normal</v>
      </c>
      <c r="F2029" s="6" t="s">
        <v>2381</v>
      </c>
      <c r="G2029" t="s">
        <v>2379</v>
      </c>
      <c r="H2029" t="s">
        <v>2379</v>
      </c>
      <c r="I2029">
        <v>0</v>
      </c>
      <c r="J2029" t="s">
        <v>2379</v>
      </c>
    </row>
    <row r="2030" spans="1:10" x14ac:dyDescent="0.3">
      <c r="A2030" t="s">
        <v>337</v>
      </c>
      <c r="B2030">
        <v>29.15</v>
      </c>
      <c r="C2030" t="str" cm="1">
        <f t="array" ref="C2030">_xlfn.IFS(medical_exam[[#This Row],[BMI]]&lt;18.5, "Underweight ", medical_exam[[#This Row],[BMI]]&lt;24.9, "Normal Weight", medical_exam[[#This Row],[BMI]]&lt;29.9, "Overweight ", TRUE, "Obesity")</f>
        <v xml:space="preserve">Overweight </v>
      </c>
      <c r="D2030">
        <v>4.91</v>
      </c>
      <c r="E2030" t="str" cm="1">
        <f t="array" ref="E2030">_xlfn.IFS(medical_exam[[#This Row],[HBA1C]]&lt;5.7, "Normal", medical_exam[[#This Row],[HBA1C]]&lt;6.4, "Prediabetes ", TRUE, "Diabetes")</f>
        <v>Normal</v>
      </c>
      <c r="F2030" s="6" t="s">
        <v>2381</v>
      </c>
      <c r="G2030" t="s">
        <v>2379</v>
      </c>
      <c r="H2030" t="s">
        <v>2379</v>
      </c>
      <c r="I2030">
        <v>0</v>
      </c>
      <c r="J2030" t="s">
        <v>2379</v>
      </c>
    </row>
    <row r="2031" spans="1:10" x14ac:dyDescent="0.3">
      <c r="A2031" t="s">
        <v>336</v>
      </c>
      <c r="B2031">
        <v>34.865000000000002</v>
      </c>
      <c r="C2031" t="str" cm="1">
        <f t="array" ref="C2031">_xlfn.IFS(medical_exam[[#This Row],[BMI]]&lt;18.5, "Underweight ", medical_exam[[#This Row],[BMI]]&lt;24.9, "Normal Weight", medical_exam[[#This Row],[BMI]]&lt;29.9, "Overweight ", TRUE, "Obesity")</f>
        <v>Obesity</v>
      </c>
      <c r="D2031">
        <v>4.8</v>
      </c>
      <c r="E2031" t="str" cm="1">
        <f t="array" ref="E2031">_xlfn.IFS(medical_exam[[#This Row],[HBA1C]]&lt;5.7, "Normal", medical_exam[[#This Row],[HBA1C]]&lt;6.4, "Prediabetes ", TRUE, "Diabetes")</f>
        <v>Normal</v>
      </c>
      <c r="F2031" s="6" t="s">
        <v>2379</v>
      </c>
      <c r="G2031" t="s">
        <v>2379</v>
      </c>
      <c r="H2031" t="s">
        <v>2379</v>
      </c>
      <c r="I2031">
        <v>0</v>
      </c>
      <c r="J2031" t="s">
        <v>2379</v>
      </c>
    </row>
    <row r="2032" spans="1:10" x14ac:dyDescent="0.3">
      <c r="A2032" t="s">
        <v>335</v>
      </c>
      <c r="B2032">
        <v>28.12</v>
      </c>
      <c r="C2032" t="str" cm="1">
        <f t="array" ref="C2032">_xlfn.IFS(medical_exam[[#This Row],[BMI]]&lt;18.5, "Underweight ", medical_exam[[#This Row],[BMI]]&lt;24.9, "Normal Weight", medical_exam[[#This Row],[BMI]]&lt;29.9, "Overweight ", TRUE, "Obesity")</f>
        <v xml:space="preserve">Overweight </v>
      </c>
      <c r="D2032">
        <v>5.55</v>
      </c>
      <c r="E2032" t="str" cm="1">
        <f t="array" ref="E2032">_xlfn.IFS(medical_exam[[#This Row],[HBA1C]]&lt;5.7, "Normal", medical_exam[[#This Row],[HBA1C]]&lt;6.4, "Prediabetes ", TRUE, "Diabetes")</f>
        <v>Normal</v>
      </c>
      <c r="F2032" s="6" t="s">
        <v>2381</v>
      </c>
      <c r="G2032" t="s">
        <v>2380</v>
      </c>
      <c r="H2032" t="s">
        <v>2379</v>
      </c>
      <c r="I2032">
        <v>2</v>
      </c>
      <c r="J2032" t="s">
        <v>2379</v>
      </c>
    </row>
    <row r="2033" spans="1:10" x14ac:dyDescent="0.3">
      <c r="A2033" t="s">
        <v>334</v>
      </c>
      <c r="B2033">
        <v>29.45</v>
      </c>
      <c r="C2033" t="str" cm="1">
        <f t="array" ref="C2033">_xlfn.IFS(medical_exam[[#This Row],[BMI]]&lt;18.5, "Underweight ", medical_exam[[#This Row],[BMI]]&lt;24.9, "Normal Weight", medical_exam[[#This Row],[BMI]]&lt;29.9, "Overweight ", TRUE, "Obesity")</f>
        <v xml:space="preserve">Overweight </v>
      </c>
      <c r="D2033">
        <v>5.24</v>
      </c>
      <c r="E2033" t="str" cm="1">
        <f t="array" ref="E2033">_xlfn.IFS(medical_exam[[#This Row],[HBA1C]]&lt;5.7, "Normal", medical_exam[[#This Row],[HBA1C]]&lt;6.4, "Prediabetes ", TRUE, "Diabetes")</f>
        <v>Normal</v>
      </c>
      <c r="F2033" s="6" t="s">
        <v>2381</v>
      </c>
      <c r="G2033" t="s">
        <v>2379</v>
      </c>
      <c r="H2033" t="s">
        <v>2379</v>
      </c>
      <c r="I2033">
        <v>0</v>
      </c>
      <c r="J2033" t="s">
        <v>2379</v>
      </c>
    </row>
    <row r="2034" spans="1:10" x14ac:dyDescent="0.3">
      <c r="A2034" t="s">
        <v>333</v>
      </c>
      <c r="B2034">
        <v>27.94</v>
      </c>
      <c r="C2034" t="str" cm="1">
        <f t="array" ref="C2034">_xlfn.IFS(medical_exam[[#This Row],[BMI]]&lt;18.5, "Underweight ", medical_exam[[#This Row],[BMI]]&lt;24.9, "Normal Weight", medical_exam[[#This Row],[BMI]]&lt;29.9, "Overweight ", TRUE, "Obesity")</f>
        <v xml:space="preserve">Overweight </v>
      </c>
      <c r="D2034">
        <v>6.08</v>
      </c>
      <c r="E2034" t="str" cm="1">
        <f t="array" ref="E2034">_xlfn.IFS(medical_exam[[#This Row],[HBA1C]]&lt;5.7, "Normal", medical_exam[[#This Row],[HBA1C]]&lt;6.4, "Prediabetes ", TRUE, "Diabetes")</f>
        <v xml:space="preserve">Prediabetes </v>
      </c>
      <c r="F2034" s="6" t="s">
        <v>2379</v>
      </c>
      <c r="G2034" t="s">
        <v>2379</v>
      </c>
      <c r="H2034" t="s">
        <v>2381</v>
      </c>
      <c r="I2034">
        <v>1</v>
      </c>
      <c r="J2034" t="s">
        <v>2379</v>
      </c>
    </row>
    <row r="2035" spans="1:10" x14ac:dyDescent="0.3">
      <c r="A2035" t="s">
        <v>332</v>
      </c>
      <c r="B2035">
        <v>27.2</v>
      </c>
      <c r="C2035" t="str" cm="1">
        <f t="array" ref="C2035">_xlfn.IFS(medical_exam[[#This Row],[BMI]]&lt;18.5, "Underweight ", medical_exam[[#This Row],[BMI]]&lt;24.9, "Normal Weight", medical_exam[[#This Row],[BMI]]&lt;29.9, "Overweight ", TRUE, "Obesity")</f>
        <v xml:space="preserve">Overweight </v>
      </c>
      <c r="D2035">
        <v>5.83</v>
      </c>
      <c r="E2035" t="str" cm="1">
        <f t="array" ref="E2035">_xlfn.IFS(medical_exam[[#This Row],[HBA1C]]&lt;5.7, "Normal", medical_exam[[#This Row],[HBA1C]]&lt;6.4, "Prediabetes ", TRUE, "Diabetes")</f>
        <v xml:space="preserve">Prediabetes </v>
      </c>
      <c r="F2035" s="6" t="s">
        <v>2379</v>
      </c>
      <c r="G2035" t="s">
        <v>2379</v>
      </c>
      <c r="H2035" t="s">
        <v>2381</v>
      </c>
      <c r="I2035">
        <v>1</v>
      </c>
      <c r="J2035" t="s">
        <v>2379</v>
      </c>
    </row>
    <row r="2036" spans="1:10" x14ac:dyDescent="0.3">
      <c r="A2036" t="s">
        <v>331</v>
      </c>
      <c r="B2036">
        <v>33.344999999999999</v>
      </c>
      <c r="C2036" t="str" cm="1">
        <f t="array" ref="C2036">_xlfn.IFS(medical_exam[[#This Row],[BMI]]&lt;18.5, "Underweight ", medical_exam[[#This Row],[BMI]]&lt;24.9, "Normal Weight", medical_exam[[#This Row],[BMI]]&lt;29.9, "Overweight ", TRUE, "Obesity")</f>
        <v>Obesity</v>
      </c>
      <c r="D2036">
        <v>4.29</v>
      </c>
      <c r="E2036" t="str" cm="1">
        <f t="array" ref="E2036">_xlfn.IFS(medical_exam[[#This Row],[HBA1C]]&lt;5.7, "Normal", medical_exam[[#This Row],[HBA1C]]&lt;6.4, "Prediabetes ", TRUE, "Diabetes")</f>
        <v>Normal</v>
      </c>
      <c r="F2036" s="6" t="s">
        <v>2379</v>
      </c>
      <c r="G2036" t="s">
        <v>2379</v>
      </c>
      <c r="H2036" t="s">
        <v>2379</v>
      </c>
      <c r="I2036">
        <v>1</v>
      </c>
      <c r="J2036" t="s">
        <v>2379</v>
      </c>
    </row>
    <row r="2037" spans="1:10" x14ac:dyDescent="0.3">
      <c r="A2037" t="s">
        <v>330</v>
      </c>
      <c r="B2037">
        <v>29.925000000000001</v>
      </c>
      <c r="C2037" t="str" cm="1">
        <f t="array" ref="C2037">_xlfn.IFS(medical_exam[[#This Row],[BMI]]&lt;18.5, "Underweight ", medical_exam[[#This Row],[BMI]]&lt;24.9, "Normal Weight", medical_exam[[#This Row],[BMI]]&lt;29.9, "Overweight ", TRUE, "Obesity")</f>
        <v>Obesity</v>
      </c>
      <c r="D2037">
        <v>5.3</v>
      </c>
      <c r="E2037" t="str" cm="1">
        <f t="array" ref="E2037">_xlfn.IFS(medical_exam[[#This Row],[HBA1C]]&lt;5.7, "Normal", medical_exam[[#This Row],[HBA1C]]&lt;6.4, "Prediabetes ", TRUE, "Diabetes")</f>
        <v>Normal</v>
      </c>
      <c r="F2037" s="6" t="s">
        <v>2379</v>
      </c>
      <c r="G2037" t="s">
        <v>2379</v>
      </c>
      <c r="H2037" t="s">
        <v>2379</v>
      </c>
      <c r="I2037">
        <v>1</v>
      </c>
      <c r="J2037" t="s">
        <v>2379</v>
      </c>
    </row>
    <row r="2038" spans="1:10" x14ac:dyDescent="0.3">
      <c r="A2038" t="s">
        <v>329</v>
      </c>
      <c r="B2038">
        <v>24.225000000000001</v>
      </c>
      <c r="C2038" t="str" cm="1">
        <f t="array" ref="C2038">_xlfn.IFS(medical_exam[[#This Row],[BMI]]&lt;18.5, "Underweight ", medical_exam[[#This Row],[BMI]]&lt;24.9, "Normal Weight", medical_exam[[#This Row],[BMI]]&lt;29.9, "Overweight ", TRUE, "Obesity")</f>
        <v>Normal Weight</v>
      </c>
      <c r="D2038">
        <v>4.42</v>
      </c>
      <c r="E2038" t="str" cm="1">
        <f t="array" ref="E2038">_xlfn.IFS(medical_exam[[#This Row],[HBA1C]]&lt;5.7, "Normal", medical_exam[[#This Row],[HBA1C]]&lt;6.4, "Prediabetes ", TRUE, "Diabetes")</f>
        <v>Normal</v>
      </c>
      <c r="F2038" s="6" t="s">
        <v>2379</v>
      </c>
      <c r="G2038" t="s">
        <v>2379</v>
      </c>
      <c r="H2038" t="s">
        <v>2379</v>
      </c>
      <c r="I2038">
        <v>1</v>
      </c>
      <c r="J2038" t="s">
        <v>2379</v>
      </c>
    </row>
    <row r="2039" spans="1:10" x14ac:dyDescent="0.3">
      <c r="A2039" t="s">
        <v>328</v>
      </c>
      <c r="B2039">
        <v>29.68</v>
      </c>
      <c r="C2039" t="str" cm="1">
        <f t="array" ref="C2039">_xlfn.IFS(medical_exam[[#This Row],[BMI]]&lt;18.5, "Underweight ", medical_exam[[#This Row],[BMI]]&lt;24.9, "Normal Weight", medical_exam[[#This Row],[BMI]]&lt;29.9, "Overweight ", TRUE, "Obesity")</f>
        <v xml:space="preserve">Overweight </v>
      </c>
      <c r="D2039">
        <v>5.68</v>
      </c>
      <c r="E2039" t="str" cm="1">
        <f t="array" ref="E2039">_xlfn.IFS(medical_exam[[#This Row],[HBA1C]]&lt;5.7, "Normal", medical_exam[[#This Row],[HBA1C]]&lt;6.4, "Prediabetes ", TRUE, "Diabetes")</f>
        <v>Normal</v>
      </c>
      <c r="F2039" s="6" t="s">
        <v>2379</v>
      </c>
      <c r="G2039" t="s">
        <v>2380</v>
      </c>
      <c r="H2039" t="s">
        <v>2379</v>
      </c>
      <c r="I2039">
        <v>1</v>
      </c>
      <c r="J2039" t="s">
        <v>2379</v>
      </c>
    </row>
    <row r="2040" spans="1:10" x14ac:dyDescent="0.3">
      <c r="A2040" t="s">
        <v>327</v>
      </c>
      <c r="B2040">
        <v>20.614999999999998</v>
      </c>
      <c r="C2040" t="str" cm="1">
        <f t="array" ref="C2040">_xlfn.IFS(medical_exam[[#This Row],[BMI]]&lt;18.5, "Underweight ", medical_exam[[#This Row],[BMI]]&lt;24.9, "Normal Weight", medical_exam[[#This Row],[BMI]]&lt;29.9, "Overweight ", TRUE, "Obesity")</f>
        <v>Normal Weight</v>
      </c>
      <c r="D2040">
        <v>6.05</v>
      </c>
      <c r="E2040" t="str" cm="1">
        <f t="array" ref="E2040">_xlfn.IFS(medical_exam[[#This Row],[HBA1C]]&lt;5.7, "Normal", medical_exam[[#This Row],[HBA1C]]&lt;6.4, "Prediabetes ", TRUE, "Diabetes")</f>
        <v xml:space="preserve">Prediabetes </v>
      </c>
      <c r="F2040" s="6" t="s">
        <v>2379</v>
      </c>
      <c r="G2040" t="s">
        <v>2379</v>
      </c>
      <c r="H2040" t="s">
        <v>2381</v>
      </c>
      <c r="I2040">
        <v>1</v>
      </c>
      <c r="J2040" t="s">
        <v>2379</v>
      </c>
    </row>
    <row r="2041" spans="1:10" x14ac:dyDescent="0.3">
      <c r="A2041" t="s">
        <v>326</v>
      </c>
      <c r="B2041">
        <v>32.119999999999997</v>
      </c>
      <c r="C2041" t="str" cm="1">
        <f t="array" ref="C2041">_xlfn.IFS(medical_exam[[#This Row],[BMI]]&lt;18.5, "Underweight ", medical_exam[[#This Row],[BMI]]&lt;24.9, "Normal Weight", medical_exam[[#This Row],[BMI]]&lt;29.9, "Overweight ", TRUE, "Obesity")</f>
        <v>Obesity</v>
      </c>
      <c r="D2041">
        <v>5.33</v>
      </c>
      <c r="E2041" t="str" cm="1">
        <f t="array" ref="E2041">_xlfn.IFS(medical_exam[[#This Row],[HBA1C]]&lt;5.7, "Normal", medical_exam[[#This Row],[HBA1C]]&lt;6.4, "Prediabetes ", TRUE, "Diabetes")</f>
        <v>Normal</v>
      </c>
      <c r="F2041" s="6" t="s">
        <v>2379</v>
      </c>
      <c r="G2041" t="s">
        <v>2380</v>
      </c>
      <c r="H2041" t="s">
        <v>2379</v>
      </c>
      <c r="I2041">
        <v>1</v>
      </c>
      <c r="J2041" t="s">
        <v>2379</v>
      </c>
    </row>
    <row r="2042" spans="1:10" x14ac:dyDescent="0.3">
      <c r="A2042" t="s">
        <v>325</v>
      </c>
      <c r="B2042">
        <v>27.36</v>
      </c>
      <c r="C2042" t="str" cm="1">
        <f t="array" ref="C2042">_xlfn.IFS(medical_exam[[#This Row],[BMI]]&lt;18.5, "Underweight ", medical_exam[[#This Row],[BMI]]&lt;24.9, "Normal Weight", medical_exam[[#This Row],[BMI]]&lt;29.9, "Overweight ", TRUE, "Obesity")</f>
        <v xml:space="preserve">Overweight </v>
      </c>
      <c r="D2042">
        <v>6.22</v>
      </c>
      <c r="E2042" t="str" cm="1">
        <f t="array" ref="E2042">_xlfn.IFS(medical_exam[[#This Row],[HBA1C]]&lt;5.7, "Normal", medical_exam[[#This Row],[HBA1C]]&lt;6.4, "Prediabetes ", TRUE, "Diabetes")</f>
        <v xml:space="preserve">Prediabetes </v>
      </c>
      <c r="F2042" s="6" t="s">
        <v>2379</v>
      </c>
      <c r="G2042" t="s">
        <v>2379</v>
      </c>
      <c r="H2042" t="s">
        <v>2379</v>
      </c>
      <c r="I2042">
        <v>0</v>
      </c>
      <c r="J2042" t="s">
        <v>2379</v>
      </c>
    </row>
    <row r="2043" spans="1:10" x14ac:dyDescent="0.3">
      <c r="A2043" t="s">
        <v>324</v>
      </c>
      <c r="B2043">
        <v>17.385000000000002</v>
      </c>
      <c r="C2043" t="str" cm="1">
        <f t="array" ref="C2043">_xlfn.IFS(medical_exam[[#This Row],[BMI]]&lt;18.5, "Underweight ", medical_exam[[#This Row],[BMI]]&lt;24.9, "Normal Weight", medical_exam[[#This Row],[BMI]]&lt;29.9, "Overweight ", TRUE, "Obesity")</f>
        <v xml:space="preserve">Underweight </v>
      </c>
      <c r="D2043">
        <v>5.84</v>
      </c>
      <c r="E2043" t="str" cm="1">
        <f t="array" ref="E2043">_xlfn.IFS(medical_exam[[#This Row],[HBA1C]]&lt;5.7, "Normal", medical_exam[[#This Row],[HBA1C]]&lt;6.4, "Prediabetes ", TRUE, "Diabetes")</f>
        <v xml:space="preserve">Prediabetes </v>
      </c>
      <c r="F2043" s="6" t="s">
        <v>2379</v>
      </c>
      <c r="G2043" t="s">
        <v>2379</v>
      </c>
      <c r="H2043" t="s">
        <v>2379</v>
      </c>
      <c r="I2043">
        <v>0</v>
      </c>
      <c r="J2043" t="s">
        <v>2379</v>
      </c>
    </row>
    <row r="2044" spans="1:10" x14ac:dyDescent="0.3">
      <c r="A2044" t="s">
        <v>323</v>
      </c>
      <c r="B2044">
        <v>30.13</v>
      </c>
      <c r="C2044" t="str" cm="1">
        <f t="array" ref="C2044">_xlfn.IFS(medical_exam[[#This Row],[BMI]]&lt;18.5, "Underweight ", medical_exam[[#This Row],[BMI]]&lt;24.9, "Normal Weight", medical_exam[[#This Row],[BMI]]&lt;29.9, "Overweight ", TRUE, "Obesity")</f>
        <v>Obesity</v>
      </c>
      <c r="D2044">
        <v>5.71</v>
      </c>
      <c r="E2044" t="str" cm="1">
        <f t="array" ref="E2044">_xlfn.IFS(medical_exam[[#This Row],[HBA1C]]&lt;5.7, "Normal", medical_exam[[#This Row],[HBA1C]]&lt;6.4, "Prediabetes ", TRUE, "Diabetes")</f>
        <v xml:space="preserve">Prediabetes </v>
      </c>
      <c r="F2044" s="6" t="s">
        <v>2379</v>
      </c>
      <c r="G2044" t="s">
        <v>2380</v>
      </c>
      <c r="H2044" t="s">
        <v>2379</v>
      </c>
      <c r="I2044">
        <v>1</v>
      </c>
      <c r="J2044" t="s">
        <v>2379</v>
      </c>
    </row>
    <row r="2045" spans="1:10" x14ac:dyDescent="0.3">
      <c r="A2045" t="s">
        <v>322</v>
      </c>
      <c r="B2045">
        <v>25.44</v>
      </c>
      <c r="C2045" t="str" cm="1">
        <f t="array" ref="C2045">_xlfn.IFS(medical_exam[[#This Row],[BMI]]&lt;18.5, "Underweight ", medical_exam[[#This Row],[BMI]]&lt;24.9, "Normal Weight", medical_exam[[#This Row],[BMI]]&lt;29.9, "Overweight ", TRUE, "Obesity")</f>
        <v xml:space="preserve">Overweight </v>
      </c>
      <c r="D2045">
        <v>6.04</v>
      </c>
      <c r="E2045" t="str" cm="1">
        <f t="array" ref="E2045">_xlfn.IFS(medical_exam[[#This Row],[HBA1C]]&lt;5.7, "Normal", medical_exam[[#This Row],[HBA1C]]&lt;6.4, "Prediabetes ", TRUE, "Diabetes")</f>
        <v xml:space="preserve">Prediabetes </v>
      </c>
      <c r="F2045" s="6" t="s">
        <v>2381</v>
      </c>
      <c r="G2045" t="s">
        <v>2379</v>
      </c>
      <c r="H2045" t="s">
        <v>2381</v>
      </c>
      <c r="I2045">
        <v>1</v>
      </c>
      <c r="J2045" t="s">
        <v>2379</v>
      </c>
    </row>
    <row r="2046" spans="1:10" x14ac:dyDescent="0.3">
      <c r="A2046" t="s">
        <v>321</v>
      </c>
      <c r="B2046">
        <v>39.805</v>
      </c>
      <c r="C2046" t="str" cm="1">
        <f t="array" ref="C2046">_xlfn.IFS(medical_exam[[#This Row],[BMI]]&lt;18.5, "Underweight ", medical_exam[[#This Row],[BMI]]&lt;24.9, "Normal Weight", medical_exam[[#This Row],[BMI]]&lt;29.9, "Overweight ", TRUE, "Obesity")</f>
        <v>Obesity</v>
      </c>
      <c r="D2046">
        <v>4.38</v>
      </c>
      <c r="E2046" t="str" cm="1">
        <f t="array" ref="E2046">_xlfn.IFS(medical_exam[[#This Row],[HBA1C]]&lt;5.7, "Normal", medical_exam[[#This Row],[HBA1C]]&lt;6.4, "Prediabetes ", TRUE, "Diabetes")</f>
        <v>Normal</v>
      </c>
      <c r="F2046" s="6" t="s">
        <v>2379</v>
      </c>
      <c r="G2046" t="s">
        <v>2380</v>
      </c>
      <c r="H2046" t="s">
        <v>2379</v>
      </c>
      <c r="I2046">
        <v>1</v>
      </c>
      <c r="J2046" t="s">
        <v>2379</v>
      </c>
    </row>
    <row r="2047" spans="1:10" x14ac:dyDescent="0.3">
      <c r="A2047" t="s">
        <v>320</v>
      </c>
      <c r="B2047">
        <v>30.4</v>
      </c>
      <c r="C2047" t="str" cm="1">
        <f t="array" ref="C2047">_xlfn.IFS(medical_exam[[#This Row],[BMI]]&lt;18.5, "Underweight ", medical_exam[[#This Row],[BMI]]&lt;24.9, "Normal Weight", medical_exam[[#This Row],[BMI]]&lt;29.9, "Overweight ", TRUE, "Obesity")</f>
        <v>Obesity</v>
      </c>
      <c r="D2047">
        <v>5.56</v>
      </c>
      <c r="E2047" t="str" cm="1">
        <f t="array" ref="E2047">_xlfn.IFS(medical_exam[[#This Row],[HBA1C]]&lt;5.7, "Normal", medical_exam[[#This Row],[HBA1C]]&lt;6.4, "Prediabetes ", TRUE, "Diabetes")</f>
        <v>Normal</v>
      </c>
      <c r="F2047" s="6" t="s">
        <v>2381</v>
      </c>
      <c r="G2047" t="s">
        <v>2380</v>
      </c>
      <c r="H2047" t="s">
        <v>2379</v>
      </c>
      <c r="I2047">
        <v>1</v>
      </c>
      <c r="J2047" t="s">
        <v>2379</v>
      </c>
    </row>
    <row r="2048" spans="1:10" x14ac:dyDescent="0.3">
      <c r="A2048" t="s">
        <v>319</v>
      </c>
      <c r="B2048">
        <v>23.18</v>
      </c>
      <c r="C2048" t="str" cm="1">
        <f t="array" ref="C2048">_xlfn.IFS(medical_exam[[#This Row],[BMI]]&lt;18.5, "Underweight ", medical_exam[[#This Row],[BMI]]&lt;24.9, "Normal Weight", medical_exam[[#This Row],[BMI]]&lt;29.9, "Overweight ", TRUE, "Obesity")</f>
        <v>Normal Weight</v>
      </c>
      <c r="D2048">
        <v>4.24</v>
      </c>
      <c r="E2048" t="str" cm="1">
        <f t="array" ref="E2048">_xlfn.IFS(medical_exam[[#This Row],[HBA1C]]&lt;5.7, "Normal", medical_exam[[#This Row],[HBA1C]]&lt;6.4, "Prediabetes ", TRUE, "Diabetes")</f>
        <v>Normal</v>
      </c>
      <c r="F2048" s="6" t="s">
        <v>2379</v>
      </c>
      <c r="G2048" t="s">
        <v>2380</v>
      </c>
      <c r="H2048" t="s">
        <v>2379</v>
      </c>
      <c r="I2048">
        <v>1</v>
      </c>
      <c r="J2048" t="s">
        <v>2379</v>
      </c>
    </row>
    <row r="2049" spans="1:10" x14ac:dyDescent="0.3">
      <c r="A2049" t="s">
        <v>318</v>
      </c>
      <c r="B2049">
        <v>39.615000000000002</v>
      </c>
      <c r="C2049" t="str" cm="1">
        <f t="array" ref="C2049">_xlfn.IFS(medical_exam[[#This Row],[BMI]]&lt;18.5, "Underweight ", medical_exam[[#This Row],[BMI]]&lt;24.9, "Normal Weight", medical_exam[[#This Row],[BMI]]&lt;29.9, "Overweight ", TRUE, "Obesity")</f>
        <v>Obesity</v>
      </c>
      <c r="D2049">
        <v>6.32</v>
      </c>
      <c r="E2049" t="str" cm="1">
        <f t="array" ref="E2049">_xlfn.IFS(medical_exam[[#This Row],[HBA1C]]&lt;5.7, "Normal", medical_exam[[#This Row],[HBA1C]]&lt;6.4, "Prediabetes ", TRUE, "Diabetes")</f>
        <v xml:space="preserve">Prediabetes </v>
      </c>
      <c r="F2049" s="6" t="s">
        <v>2379</v>
      </c>
      <c r="G2049" t="s">
        <v>2379</v>
      </c>
      <c r="H2049" t="s">
        <v>2381</v>
      </c>
      <c r="I2049">
        <v>1</v>
      </c>
      <c r="J2049" t="s">
        <v>2379</v>
      </c>
    </row>
    <row r="2050" spans="1:10" x14ac:dyDescent="0.3">
      <c r="A2050" t="s">
        <v>317</v>
      </c>
      <c r="B2050">
        <v>30.59</v>
      </c>
      <c r="C2050" t="str" cm="1">
        <f t="array" ref="C2050">_xlfn.IFS(medical_exam[[#This Row],[BMI]]&lt;18.5, "Underweight ", medical_exam[[#This Row],[BMI]]&lt;24.9, "Normal Weight", medical_exam[[#This Row],[BMI]]&lt;29.9, "Overweight ", TRUE, "Obesity")</f>
        <v>Obesity</v>
      </c>
      <c r="D2050">
        <v>6.3</v>
      </c>
      <c r="E2050" t="str" cm="1">
        <f t="array" ref="E2050">_xlfn.IFS(medical_exam[[#This Row],[HBA1C]]&lt;5.7, "Normal", medical_exam[[#This Row],[HBA1C]]&lt;6.4, "Prediabetes ", TRUE, "Diabetes")</f>
        <v xml:space="preserve">Prediabetes </v>
      </c>
      <c r="F2050" s="6" t="s">
        <v>2381</v>
      </c>
      <c r="G2050" t="s">
        <v>2379</v>
      </c>
      <c r="H2050" t="s">
        <v>2381</v>
      </c>
      <c r="I2050">
        <v>1</v>
      </c>
      <c r="J2050" t="s">
        <v>2379</v>
      </c>
    </row>
    <row r="2051" spans="1:10" x14ac:dyDescent="0.3">
      <c r="A2051" t="s">
        <v>316</v>
      </c>
      <c r="B2051">
        <v>16.72</v>
      </c>
      <c r="C2051" t="str" cm="1">
        <f t="array" ref="C2051">_xlfn.IFS(medical_exam[[#This Row],[BMI]]&lt;18.5, "Underweight ", medical_exam[[#This Row],[BMI]]&lt;24.9, "Normal Weight", medical_exam[[#This Row],[BMI]]&lt;29.9, "Overweight ", TRUE, "Obesity")</f>
        <v xml:space="preserve">Underweight </v>
      </c>
      <c r="D2051">
        <v>4.38</v>
      </c>
      <c r="E2051" t="str" cm="1">
        <f t="array" ref="E2051">_xlfn.IFS(medical_exam[[#This Row],[HBA1C]]&lt;5.7, "Normal", medical_exam[[#This Row],[HBA1C]]&lt;6.4, "Prediabetes ", TRUE, "Diabetes")</f>
        <v>Normal</v>
      </c>
      <c r="F2051" s="6" t="s">
        <v>2381</v>
      </c>
      <c r="G2051" t="s">
        <v>2379</v>
      </c>
      <c r="H2051" t="s">
        <v>2379</v>
      </c>
      <c r="I2051">
        <v>1</v>
      </c>
      <c r="J2051" t="s">
        <v>2379</v>
      </c>
    </row>
    <row r="2052" spans="1:10" x14ac:dyDescent="0.3">
      <c r="A2052" t="s">
        <v>315</v>
      </c>
      <c r="B2052">
        <v>26.22</v>
      </c>
      <c r="C2052" t="str" cm="1">
        <f t="array" ref="C2052">_xlfn.IFS(medical_exam[[#This Row],[BMI]]&lt;18.5, "Underweight ", medical_exam[[#This Row],[BMI]]&lt;24.9, "Normal Weight", medical_exam[[#This Row],[BMI]]&lt;29.9, "Overweight ", TRUE, "Obesity")</f>
        <v xml:space="preserve">Overweight </v>
      </c>
      <c r="D2052">
        <v>4.6500000000000004</v>
      </c>
      <c r="E2052" t="str" cm="1">
        <f t="array" ref="E2052">_xlfn.IFS(medical_exam[[#This Row],[HBA1C]]&lt;5.7, "Normal", medical_exam[[#This Row],[HBA1C]]&lt;6.4, "Prediabetes ", TRUE, "Diabetes")</f>
        <v>Normal</v>
      </c>
      <c r="F2052" s="6" t="s">
        <v>2381</v>
      </c>
      <c r="G2052" t="s">
        <v>2379</v>
      </c>
      <c r="H2052" t="s">
        <v>2381</v>
      </c>
      <c r="I2052">
        <v>1</v>
      </c>
      <c r="J2052" t="s">
        <v>2379</v>
      </c>
    </row>
    <row r="2053" spans="1:10" x14ac:dyDescent="0.3">
      <c r="A2053" t="s">
        <v>314</v>
      </c>
      <c r="B2053">
        <v>31.824999999999999</v>
      </c>
      <c r="C2053" t="str" cm="1">
        <f t="array" ref="C2053">_xlfn.IFS(medical_exam[[#This Row],[BMI]]&lt;18.5, "Underweight ", medical_exam[[#This Row],[BMI]]&lt;24.9, "Normal Weight", medical_exam[[#This Row],[BMI]]&lt;29.9, "Overweight ", TRUE, "Obesity")</f>
        <v>Obesity</v>
      </c>
      <c r="D2053">
        <v>4.7</v>
      </c>
      <c r="E2053" t="str" cm="1">
        <f t="array" ref="E2053">_xlfn.IFS(medical_exam[[#This Row],[HBA1C]]&lt;5.7, "Normal", medical_exam[[#This Row],[HBA1C]]&lt;6.4, "Prediabetes ", TRUE, "Diabetes")</f>
        <v>Normal</v>
      </c>
      <c r="F2053" s="6" t="s">
        <v>2379</v>
      </c>
      <c r="G2053" t="s">
        <v>2379</v>
      </c>
      <c r="H2053" t="s">
        <v>2381</v>
      </c>
      <c r="I2053">
        <v>1</v>
      </c>
      <c r="J2053" t="s">
        <v>2379</v>
      </c>
    </row>
    <row r="2054" spans="1:10" x14ac:dyDescent="0.3">
      <c r="A2054" t="s">
        <v>313</v>
      </c>
      <c r="B2054">
        <v>25.745000000000001</v>
      </c>
      <c r="C2054" t="str" cm="1">
        <f t="array" ref="C2054">_xlfn.IFS(medical_exam[[#This Row],[BMI]]&lt;18.5, "Underweight ", medical_exam[[#This Row],[BMI]]&lt;24.9, "Normal Weight", medical_exam[[#This Row],[BMI]]&lt;29.9, "Overweight ", TRUE, "Obesity")</f>
        <v xml:space="preserve">Overweight </v>
      </c>
      <c r="D2054">
        <v>4.34</v>
      </c>
      <c r="E2054" t="str" cm="1">
        <f t="array" ref="E2054">_xlfn.IFS(medical_exam[[#This Row],[HBA1C]]&lt;5.7, "Normal", medical_exam[[#This Row],[HBA1C]]&lt;6.4, "Prediabetes ", TRUE, "Diabetes")</f>
        <v>Normal</v>
      </c>
      <c r="F2054" s="6" t="s">
        <v>2379</v>
      </c>
      <c r="G2054" t="s">
        <v>2379</v>
      </c>
      <c r="H2054" t="s">
        <v>2381</v>
      </c>
      <c r="I2054">
        <v>1</v>
      </c>
      <c r="J2054" t="s">
        <v>2379</v>
      </c>
    </row>
    <row r="2055" spans="1:10" x14ac:dyDescent="0.3">
      <c r="A2055" t="s">
        <v>312</v>
      </c>
      <c r="B2055">
        <v>24.605</v>
      </c>
      <c r="C2055" t="str" cm="1">
        <f t="array" ref="C2055">_xlfn.IFS(medical_exam[[#This Row],[BMI]]&lt;18.5, "Underweight ", medical_exam[[#This Row],[BMI]]&lt;24.9, "Normal Weight", medical_exam[[#This Row],[BMI]]&lt;29.9, "Overweight ", TRUE, "Obesity")</f>
        <v>Normal Weight</v>
      </c>
      <c r="D2055">
        <v>5.62</v>
      </c>
      <c r="E2055" t="str" cm="1">
        <f t="array" ref="E2055">_xlfn.IFS(medical_exam[[#This Row],[HBA1C]]&lt;5.7, "Normal", medical_exam[[#This Row],[HBA1C]]&lt;6.4, "Prediabetes ", TRUE, "Diabetes")</f>
        <v>Normal</v>
      </c>
      <c r="F2055" s="6" t="s">
        <v>2379</v>
      </c>
      <c r="G2055" t="s">
        <v>2379</v>
      </c>
      <c r="H2055" t="s">
        <v>2381</v>
      </c>
      <c r="I2055">
        <v>1</v>
      </c>
      <c r="J2055" t="s">
        <v>2379</v>
      </c>
    </row>
    <row r="2056" spans="1:10" x14ac:dyDescent="0.3">
      <c r="A2056" t="s">
        <v>311</v>
      </c>
      <c r="B2056">
        <v>24.51</v>
      </c>
      <c r="C2056" t="str" cm="1">
        <f t="array" ref="C2056">_xlfn.IFS(medical_exam[[#This Row],[BMI]]&lt;18.5, "Underweight ", medical_exam[[#This Row],[BMI]]&lt;24.9, "Normal Weight", medical_exam[[#This Row],[BMI]]&lt;29.9, "Overweight ", TRUE, "Obesity")</f>
        <v>Normal Weight</v>
      </c>
      <c r="D2056">
        <v>4.24</v>
      </c>
      <c r="E2056" t="str" cm="1">
        <f t="array" ref="E2056">_xlfn.IFS(medical_exam[[#This Row],[HBA1C]]&lt;5.7, "Normal", medical_exam[[#This Row],[HBA1C]]&lt;6.4, "Prediabetes ", TRUE, "Diabetes")</f>
        <v>Normal</v>
      </c>
      <c r="F2056" s="6" t="s">
        <v>2379</v>
      </c>
      <c r="G2056" t="s">
        <v>2379</v>
      </c>
      <c r="H2056" t="s">
        <v>2381</v>
      </c>
      <c r="I2056">
        <v>1</v>
      </c>
      <c r="J2056" t="s">
        <v>2379</v>
      </c>
    </row>
    <row r="2057" spans="1:10" x14ac:dyDescent="0.3">
      <c r="A2057" t="s">
        <v>310</v>
      </c>
      <c r="B2057">
        <v>31.065000000000001</v>
      </c>
      <c r="C2057" t="str" cm="1">
        <f t="array" ref="C2057">_xlfn.IFS(medical_exam[[#This Row],[BMI]]&lt;18.5, "Underweight ", medical_exam[[#This Row],[BMI]]&lt;24.9, "Normal Weight", medical_exam[[#This Row],[BMI]]&lt;29.9, "Overweight ", TRUE, "Obesity")</f>
        <v>Obesity</v>
      </c>
      <c r="D2057">
        <v>4.57</v>
      </c>
      <c r="E2057" t="str" cm="1">
        <f t="array" ref="E2057">_xlfn.IFS(medical_exam[[#This Row],[HBA1C]]&lt;5.7, "Normal", medical_exam[[#This Row],[HBA1C]]&lt;6.4, "Prediabetes ", TRUE, "Diabetes")</f>
        <v>Normal</v>
      </c>
      <c r="F2057" s="6" t="s">
        <v>2381</v>
      </c>
      <c r="G2057" t="s">
        <v>2379</v>
      </c>
      <c r="H2057" t="s">
        <v>2379</v>
      </c>
      <c r="I2057">
        <v>0</v>
      </c>
      <c r="J2057" t="s">
        <v>2379</v>
      </c>
    </row>
    <row r="2058" spans="1:10" x14ac:dyDescent="0.3">
      <c r="A2058" t="s">
        <v>309</v>
      </c>
      <c r="B2058">
        <v>28.12</v>
      </c>
      <c r="C2058" t="str" cm="1">
        <f t="array" ref="C2058">_xlfn.IFS(medical_exam[[#This Row],[BMI]]&lt;18.5, "Underweight ", medical_exam[[#This Row],[BMI]]&lt;24.9, "Normal Weight", medical_exam[[#This Row],[BMI]]&lt;29.9, "Overweight ", TRUE, "Obesity")</f>
        <v xml:space="preserve">Overweight </v>
      </c>
      <c r="D2058">
        <v>5.05</v>
      </c>
      <c r="E2058" t="str" cm="1">
        <f t="array" ref="E2058">_xlfn.IFS(medical_exam[[#This Row],[HBA1C]]&lt;5.7, "Normal", medical_exam[[#This Row],[HBA1C]]&lt;6.4, "Prediabetes ", TRUE, "Diabetes")</f>
        <v>Normal</v>
      </c>
      <c r="F2058" s="6" t="s">
        <v>2379</v>
      </c>
      <c r="G2058" t="s">
        <v>2379</v>
      </c>
      <c r="H2058" t="s">
        <v>2379</v>
      </c>
      <c r="I2058">
        <v>0</v>
      </c>
      <c r="J2058" t="s">
        <v>2379</v>
      </c>
    </row>
    <row r="2059" spans="1:10" x14ac:dyDescent="0.3">
      <c r="A2059" t="s">
        <v>308</v>
      </c>
      <c r="B2059">
        <v>38.06</v>
      </c>
      <c r="C2059" t="str" cm="1">
        <f t="array" ref="C2059">_xlfn.IFS(medical_exam[[#This Row],[BMI]]&lt;18.5, "Underweight ", medical_exam[[#This Row],[BMI]]&lt;24.9, "Normal Weight", medical_exam[[#This Row],[BMI]]&lt;29.9, "Overweight ", TRUE, "Obesity")</f>
        <v>Obesity</v>
      </c>
      <c r="D2059">
        <v>6.16</v>
      </c>
      <c r="E2059" t="str" cm="1">
        <f t="array" ref="E2059">_xlfn.IFS(medical_exam[[#This Row],[HBA1C]]&lt;5.7, "Normal", medical_exam[[#This Row],[HBA1C]]&lt;6.4, "Prediabetes ", TRUE, "Diabetes")</f>
        <v xml:space="preserve">Prediabetes </v>
      </c>
      <c r="F2059" s="6" t="s">
        <v>2379</v>
      </c>
      <c r="G2059" t="s">
        <v>2379</v>
      </c>
      <c r="H2059" t="s">
        <v>2379</v>
      </c>
      <c r="I2059">
        <v>0</v>
      </c>
      <c r="J2059" t="s">
        <v>2379</v>
      </c>
    </row>
    <row r="2060" spans="1:10" x14ac:dyDescent="0.3">
      <c r="A2060" t="s">
        <v>307</v>
      </c>
      <c r="B2060">
        <v>24.96</v>
      </c>
      <c r="C2060" t="str" cm="1">
        <f t="array" ref="C2060">_xlfn.IFS(medical_exam[[#This Row],[BMI]]&lt;18.5, "Underweight ", medical_exam[[#This Row],[BMI]]&lt;24.9, "Normal Weight", medical_exam[[#This Row],[BMI]]&lt;29.9, "Overweight ", TRUE, "Obesity")</f>
        <v xml:space="preserve">Overweight </v>
      </c>
      <c r="D2060">
        <v>4.57</v>
      </c>
      <c r="E2060" t="str" cm="1">
        <f t="array" ref="E2060">_xlfn.IFS(medical_exam[[#This Row],[HBA1C]]&lt;5.7, "Normal", medical_exam[[#This Row],[HBA1C]]&lt;6.4, "Prediabetes ", TRUE, "Diabetes")</f>
        <v>Normal</v>
      </c>
      <c r="F2060" s="6" t="s">
        <v>2379</v>
      </c>
      <c r="G2060" t="s">
        <v>2379</v>
      </c>
      <c r="H2060" t="s">
        <v>2379</v>
      </c>
      <c r="I2060">
        <v>0</v>
      </c>
      <c r="J2060" t="s">
        <v>2379</v>
      </c>
    </row>
    <row r="2061" spans="1:10" x14ac:dyDescent="0.3">
      <c r="A2061" t="s">
        <v>306</v>
      </c>
      <c r="B2061">
        <v>17.670000000000002</v>
      </c>
      <c r="C2061" t="str" cm="1">
        <f t="array" ref="C2061">_xlfn.IFS(medical_exam[[#This Row],[BMI]]&lt;18.5, "Underweight ", medical_exam[[#This Row],[BMI]]&lt;24.9, "Normal Weight", medical_exam[[#This Row],[BMI]]&lt;29.9, "Overweight ", TRUE, "Obesity")</f>
        <v xml:space="preserve">Underweight </v>
      </c>
      <c r="D2061">
        <v>5.53</v>
      </c>
      <c r="E2061" t="str" cm="1">
        <f t="array" ref="E2061">_xlfn.IFS(medical_exam[[#This Row],[HBA1C]]&lt;5.7, "Normal", medical_exam[[#This Row],[HBA1C]]&lt;6.4, "Prediabetes ", TRUE, "Diabetes")</f>
        <v>Normal</v>
      </c>
      <c r="F2061" s="6" t="s">
        <v>2381</v>
      </c>
      <c r="G2061" t="s">
        <v>2379</v>
      </c>
      <c r="H2061" t="s">
        <v>2379</v>
      </c>
      <c r="I2061">
        <v>0</v>
      </c>
      <c r="J2061" t="s">
        <v>2379</v>
      </c>
    </row>
    <row r="2062" spans="1:10" x14ac:dyDescent="0.3">
      <c r="A2062" t="s">
        <v>305</v>
      </c>
      <c r="B2062">
        <v>31.35</v>
      </c>
      <c r="C2062" t="str" cm="1">
        <f t="array" ref="C2062">_xlfn.IFS(medical_exam[[#This Row],[BMI]]&lt;18.5, "Underweight ", medical_exam[[#This Row],[BMI]]&lt;24.9, "Normal Weight", medical_exam[[#This Row],[BMI]]&lt;29.9, "Overweight ", TRUE, "Obesity")</f>
        <v>Obesity</v>
      </c>
      <c r="D2062">
        <v>5.84</v>
      </c>
      <c r="E2062" t="str" cm="1">
        <f t="array" ref="E2062">_xlfn.IFS(medical_exam[[#This Row],[HBA1C]]&lt;5.7, "Normal", medical_exam[[#This Row],[HBA1C]]&lt;6.4, "Prediabetes ", TRUE, "Diabetes")</f>
        <v xml:space="preserve">Prediabetes </v>
      </c>
      <c r="F2062" s="6" t="s">
        <v>2379</v>
      </c>
      <c r="G2062" t="s">
        <v>2380</v>
      </c>
      <c r="H2062" t="s">
        <v>2379</v>
      </c>
      <c r="I2062">
        <v>1</v>
      </c>
      <c r="J2062" t="s">
        <v>2379</v>
      </c>
    </row>
    <row r="2063" spans="1:10" x14ac:dyDescent="0.3">
      <c r="A2063" t="s">
        <v>304</v>
      </c>
      <c r="B2063">
        <v>28.31</v>
      </c>
      <c r="C2063" t="str" cm="1">
        <f t="array" ref="C2063">_xlfn.IFS(medical_exam[[#This Row],[BMI]]&lt;18.5, "Underweight ", medical_exam[[#This Row],[BMI]]&lt;24.9, "Normal Weight", medical_exam[[#This Row],[BMI]]&lt;29.9, "Overweight ", TRUE, "Obesity")</f>
        <v xml:space="preserve">Overweight </v>
      </c>
      <c r="D2063">
        <v>6.41</v>
      </c>
      <c r="E2063" t="str" cm="1">
        <f t="array" ref="E2063">_xlfn.IFS(medical_exam[[#This Row],[HBA1C]]&lt;5.7, "Normal", medical_exam[[#This Row],[HBA1C]]&lt;6.4, "Prediabetes ", TRUE, "Diabetes")</f>
        <v>Diabetes</v>
      </c>
      <c r="F2063" s="6" t="s">
        <v>2379</v>
      </c>
      <c r="G2063" t="s">
        <v>2380</v>
      </c>
      <c r="H2063" t="s">
        <v>2379</v>
      </c>
      <c r="I2063">
        <v>1</v>
      </c>
      <c r="J2063" t="s">
        <v>2379</v>
      </c>
    </row>
    <row r="2064" spans="1:10" x14ac:dyDescent="0.3">
      <c r="A2064" t="s">
        <v>303</v>
      </c>
      <c r="B2064">
        <v>30.3</v>
      </c>
      <c r="C2064" t="str" cm="1">
        <f t="array" ref="C2064">_xlfn.IFS(medical_exam[[#This Row],[BMI]]&lt;18.5, "Underweight ", medical_exam[[#This Row],[BMI]]&lt;24.9, "Normal Weight", medical_exam[[#This Row],[BMI]]&lt;29.9, "Overweight ", TRUE, "Obesity")</f>
        <v>Obesity</v>
      </c>
      <c r="D2064">
        <v>4.7300000000000004</v>
      </c>
      <c r="E2064" t="str" cm="1">
        <f t="array" ref="E2064">_xlfn.IFS(medical_exam[[#This Row],[HBA1C]]&lt;5.7, "Normal", medical_exam[[#This Row],[HBA1C]]&lt;6.4, "Prediabetes ", TRUE, "Diabetes")</f>
        <v>Normal</v>
      </c>
      <c r="F2064" s="6" t="s">
        <v>2381</v>
      </c>
      <c r="G2064" t="s">
        <v>2379</v>
      </c>
      <c r="H2064" t="s">
        <v>2381</v>
      </c>
      <c r="I2064">
        <v>1</v>
      </c>
      <c r="J2064" t="s">
        <v>2379</v>
      </c>
    </row>
    <row r="2065" spans="1:10" x14ac:dyDescent="0.3">
      <c r="A2065" t="s">
        <v>302</v>
      </c>
      <c r="B2065">
        <v>26.4</v>
      </c>
      <c r="C2065" t="str" cm="1">
        <f t="array" ref="C2065">_xlfn.IFS(medical_exam[[#This Row],[BMI]]&lt;18.5, "Underweight ", medical_exam[[#This Row],[BMI]]&lt;24.9, "Normal Weight", medical_exam[[#This Row],[BMI]]&lt;29.9, "Overweight ", TRUE, "Obesity")</f>
        <v xml:space="preserve">Overweight </v>
      </c>
      <c r="D2065">
        <v>6.22</v>
      </c>
      <c r="E2065" t="str" cm="1">
        <f t="array" ref="E2065">_xlfn.IFS(medical_exam[[#This Row],[HBA1C]]&lt;5.7, "Normal", medical_exam[[#This Row],[HBA1C]]&lt;6.4, "Prediabetes ", TRUE, "Diabetes")</f>
        <v xml:space="preserve">Prediabetes </v>
      </c>
      <c r="F2065" s="6" t="s">
        <v>2381</v>
      </c>
      <c r="G2065" t="s">
        <v>2379</v>
      </c>
      <c r="H2065" t="s">
        <v>2379</v>
      </c>
      <c r="I2065">
        <v>0</v>
      </c>
      <c r="J2065" t="s">
        <v>2379</v>
      </c>
    </row>
    <row r="2066" spans="1:10" x14ac:dyDescent="0.3">
      <c r="A2066" t="s">
        <v>301</v>
      </c>
      <c r="B2066">
        <v>22.135000000000002</v>
      </c>
      <c r="C2066" t="str" cm="1">
        <f t="array" ref="C2066">_xlfn.IFS(medical_exam[[#This Row],[BMI]]&lt;18.5, "Underweight ", medical_exam[[#This Row],[BMI]]&lt;24.9, "Normal Weight", medical_exam[[#This Row],[BMI]]&lt;29.9, "Overweight ", TRUE, "Obesity")</f>
        <v>Normal Weight</v>
      </c>
      <c r="D2066">
        <v>4.46</v>
      </c>
      <c r="E2066" t="str" cm="1">
        <f t="array" ref="E2066">_xlfn.IFS(medical_exam[[#This Row],[HBA1C]]&lt;5.7, "Normal", medical_exam[[#This Row],[HBA1C]]&lt;6.4, "Prediabetes ", TRUE, "Diabetes")</f>
        <v>Normal</v>
      </c>
      <c r="F2066" s="6" t="s">
        <v>2381</v>
      </c>
      <c r="G2066" t="s">
        <v>2379</v>
      </c>
      <c r="H2066" t="s">
        <v>2379</v>
      </c>
      <c r="I2066">
        <v>0</v>
      </c>
      <c r="J2066" t="s">
        <v>2379</v>
      </c>
    </row>
    <row r="2067" spans="1:10" x14ac:dyDescent="0.3">
      <c r="A2067" t="s">
        <v>300</v>
      </c>
      <c r="B2067">
        <v>17.399999999999999</v>
      </c>
      <c r="C2067" t="str" cm="1">
        <f t="array" ref="C2067">_xlfn.IFS(medical_exam[[#This Row],[BMI]]&lt;18.5, "Underweight ", medical_exam[[#This Row],[BMI]]&lt;24.9, "Normal Weight", medical_exam[[#This Row],[BMI]]&lt;29.9, "Overweight ", TRUE, "Obesity")</f>
        <v xml:space="preserve">Underweight </v>
      </c>
      <c r="D2067">
        <v>4.5</v>
      </c>
      <c r="E2067" t="str" cm="1">
        <f t="array" ref="E2067">_xlfn.IFS(medical_exam[[#This Row],[HBA1C]]&lt;5.7, "Normal", medical_exam[[#This Row],[HBA1C]]&lt;6.4, "Prediabetes ", TRUE, "Diabetes")</f>
        <v>Normal</v>
      </c>
      <c r="F2067" s="6" t="s">
        <v>2381</v>
      </c>
      <c r="G2067" t="s">
        <v>2379</v>
      </c>
      <c r="H2067" t="s">
        <v>2379</v>
      </c>
      <c r="I2067">
        <v>0</v>
      </c>
      <c r="J2067" t="s">
        <v>2379</v>
      </c>
    </row>
    <row r="2068" spans="1:10" x14ac:dyDescent="0.3">
      <c r="A2068" t="s">
        <v>298</v>
      </c>
      <c r="B2068">
        <v>28.06</v>
      </c>
      <c r="C2068" t="str" cm="1">
        <f t="array" ref="C2068">_xlfn.IFS(medical_exam[[#This Row],[BMI]]&lt;18.5, "Underweight ", medical_exam[[#This Row],[BMI]]&lt;24.9, "Normal Weight", medical_exam[[#This Row],[BMI]]&lt;29.9, "Overweight ", TRUE, "Obesity")</f>
        <v xml:space="preserve">Overweight </v>
      </c>
      <c r="D2068">
        <v>8.93</v>
      </c>
      <c r="E2068" t="str" cm="1">
        <f t="array" ref="E2068">_xlfn.IFS(medical_exam[[#This Row],[HBA1C]]&lt;5.7, "Normal", medical_exam[[#This Row],[HBA1C]]&lt;6.4, "Prediabetes ", TRUE, "Diabetes")</f>
        <v>Diabetes</v>
      </c>
      <c r="F2068" s="6" t="s">
        <v>2379</v>
      </c>
      <c r="G2068" t="s">
        <v>2379</v>
      </c>
      <c r="H2068" t="s">
        <v>2379</v>
      </c>
      <c r="I2068">
        <v>0</v>
      </c>
      <c r="J2068" t="s">
        <v>2379</v>
      </c>
    </row>
    <row r="2069" spans="1:10" x14ac:dyDescent="0.3">
      <c r="A2069" t="s">
        <v>297</v>
      </c>
      <c r="B2069">
        <v>31.13</v>
      </c>
      <c r="C2069" t="str" cm="1">
        <f t="array" ref="C2069">_xlfn.IFS(medical_exam[[#This Row],[BMI]]&lt;18.5, "Underweight ", medical_exam[[#This Row],[BMI]]&lt;24.9, "Normal Weight", medical_exam[[#This Row],[BMI]]&lt;29.9, "Overweight ", TRUE, "Obesity")</f>
        <v>Obesity</v>
      </c>
      <c r="D2069">
        <v>11.02</v>
      </c>
      <c r="E2069" t="str" cm="1">
        <f t="array" ref="E2069">_xlfn.IFS(medical_exam[[#This Row],[HBA1C]]&lt;5.7, "Normal", medical_exam[[#This Row],[HBA1C]]&lt;6.4, "Prediabetes ", TRUE, "Diabetes")</f>
        <v>Diabetes</v>
      </c>
      <c r="F2069" s="6" t="s">
        <v>2379</v>
      </c>
      <c r="G2069" t="s">
        <v>2379</v>
      </c>
      <c r="H2069" t="s">
        <v>2379</v>
      </c>
      <c r="I2069">
        <v>0</v>
      </c>
      <c r="J2069" t="s">
        <v>2379</v>
      </c>
    </row>
    <row r="2070" spans="1:10" x14ac:dyDescent="0.3">
      <c r="A2070" t="s">
        <v>296</v>
      </c>
      <c r="B2070">
        <v>18.46</v>
      </c>
      <c r="C2070" t="str" cm="1">
        <f t="array" ref="C2070">_xlfn.IFS(medical_exam[[#This Row],[BMI]]&lt;18.5, "Underweight ", medical_exam[[#This Row],[BMI]]&lt;24.9, "Normal Weight", medical_exam[[#This Row],[BMI]]&lt;29.9, "Overweight ", TRUE, "Obesity")</f>
        <v xml:space="preserve">Underweight </v>
      </c>
      <c r="D2070">
        <v>5.25</v>
      </c>
      <c r="E2070" t="str" cm="1">
        <f t="array" ref="E2070">_xlfn.IFS(medical_exam[[#This Row],[HBA1C]]&lt;5.7, "Normal", medical_exam[[#This Row],[HBA1C]]&lt;6.4, "Prediabetes ", TRUE, "Diabetes")</f>
        <v>Normal</v>
      </c>
      <c r="F2070" s="6" t="s">
        <v>2379</v>
      </c>
      <c r="G2070" t="s">
        <v>2379</v>
      </c>
      <c r="H2070" t="s">
        <v>2379</v>
      </c>
      <c r="I2070">
        <v>0</v>
      </c>
      <c r="J2070" t="s">
        <v>2379</v>
      </c>
    </row>
    <row r="2071" spans="1:10" x14ac:dyDescent="0.3">
      <c r="A2071" t="s">
        <v>295</v>
      </c>
      <c r="B2071">
        <v>17.3</v>
      </c>
      <c r="C2071" t="str" cm="1">
        <f t="array" ref="C2071">_xlfn.IFS(medical_exam[[#This Row],[BMI]]&lt;18.5, "Underweight ", medical_exam[[#This Row],[BMI]]&lt;24.9, "Normal Weight", medical_exam[[#This Row],[BMI]]&lt;29.9, "Overweight ", TRUE, "Obesity")</f>
        <v xml:space="preserve">Underweight </v>
      </c>
      <c r="D2071">
        <v>4.75</v>
      </c>
      <c r="E2071" t="str" cm="1">
        <f t="array" ref="E2071">_xlfn.IFS(medical_exam[[#This Row],[HBA1C]]&lt;5.7, "Normal", medical_exam[[#This Row],[HBA1C]]&lt;6.4, "Prediabetes ", TRUE, "Diabetes")</f>
        <v>Normal</v>
      </c>
      <c r="F2071" s="6" t="s">
        <v>2379</v>
      </c>
      <c r="G2071" t="s">
        <v>2379</v>
      </c>
      <c r="H2071" t="s">
        <v>2379</v>
      </c>
      <c r="I2071">
        <v>0</v>
      </c>
      <c r="J2071" t="s">
        <v>2379</v>
      </c>
    </row>
    <row r="2072" spans="1:10" x14ac:dyDescent="0.3">
      <c r="A2072" t="s">
        <v>294</v>
      </c>
      <c r="B2072">
        <v>35.625</v>
      </c>
      <c r="C2072" t="str" cm="1">
        <f t="array" ref="C2072">_xlfn.IFS(medical_exam[[#This Row],[BMI]]&lt;18.5, "Underweight ", medical_exam[[#This Row],[BMI]]&lt;24.9, "Normal Weight", medical_exam[[#This Row],[BMI]]&lt;29.9, "Overweight ", TRUE, "Obesity")</f>
        <v>Obesity</v>
      </c>
      <c r="D2072">
        <v>4.68</v>
      </c>
      <c r="E2072" t="str" cm="1">
        <f t="array" ref="E2072">_xlfn.IFS(medical_exam[[#This Row],[HBA1C]]&lt;5.7, "Normal", medical_exam[[#This Row],[HBA1C]]&lt;6.4, "Prediabetes ", TRUE, "Diabetes")</f>
        <v>Normal</v>
      </c>
      <c r="F2072" s="6" t="s">
        <v>2381</v>
      </c>
      <c r="G2072" t="s">
        <v>2379</v>
      </c>
      <c r="H2072" t="s">
        <v>2381</v>
      </c>
      <c r="I2072">
        <v>1</v>
      </c>
      <c r="J2072" t="s">
        <v>2379</v>
      </c>
    </row>
    <row r="2073" spans="1:10" x14ac:dyDescent="0.3">
      <c r="A2073" t="s">
        <v>293</v>
      </c>
      <c r="B2073">
        <v>20.234999999999999</v>
      </c>
      <c r="C2073" t="str" cm="1">
        <f t="array" ref="C2073">_xlfn.IFS(medical_exam[[#This Row],[BMI]]&lt;18.5, "Underweight ", medical_exam[[#This Row],[BMI]]&lt;24.9, "Normal Weight", medical_exam[[#This Row],[BMI]]&lt;29.9, "Overweight ", TRUE, "Obesity")</f>
        <v>Normal Weight</v>
      </c>
      <c r="D2073">
        <v>6.17</v>
      </c>
      <c r="E2073" t="str" cm="1">
        <f t="array" ref="E2073">_xlfn.IFS(medical_exam[[#This Row],[HBA1C]]&lt;5.7, "Normal", medical_exam[[#This Row],[HBA1C]]&lt;6.4, "Prediabetes ", TRUE, "Diabetes")</f>
        <v xml:space="preserve">Prediabetes </v>
      </c>
      <c r="F2073" s="6" t="s">
        <v>2381</v>
      </c>
      <c r="G2073" t="s">
        <v>2380</v>
      </c>
      <c r="H2073" t="s">
        <v>2379</v>
      </c>
      <c r="I2073">
        <v>2</v>
      </c>
      <c r="J2073" t="s">
        <v>2379</v>
      </c>
    </row>
    <row r="2074" spans="1:10" x14ac:dyDescent="0.3">
      <c r="A2074" t="s">
        <v>292</v>
      </c>
      <c r="B2074">
        <v>27.55</v>
      </c>
      <c r="C2074" t="str" cm="1">
        <f t="array" ref="C2074">_xlfn.IFS(medical_exam[[#This Row],[BMI]]&lt;18.5, "Underweight ", medical_exam[[#This Row],[BMI]]&lt;24.9, "Normal Weight", medical_exam[[#This Row],[BMI]]&lt;29.9, "Overweight ", TRUE, "Obesity")</f>
        <v xml:space="preserve">Overweight </v>
      </c>
      <c r="D2074">
        <v>4.5599999999999996</v>
      </c>
      <c r="E2074" t="str" cm="1">
        <f t="array" ref="E2074">_xlfn.IFS(medical_exam[[#This Row],[HBA1C]]&lt;5.7, "Normal", medical_exam[[#This Row],[HBA1C]]&lt;6.4, "Prediabetes ", TRUE, "Diabetes")</f>
        <v>Normal</v>
      </c>
      <c r="F2074" s="6" t="s">
        <v>2381</v>
      </c>
      <c r="G2074" t="s">
        <v>2379</v>
      </c>
      <c r="H2074" t="s">
        <v>2381</v>
      </c>
      <c r="I2074">
        <v>1</v>
      </c>
      <c r="J2074" t="s">
        <v>2379</v>
      </c>
    </row>
    <row r="2075" spans="1:10" x14ac:dyDescent="0.3">
      <c r="A2075" t="s">
        <v>291</v>
      </c>
      <c r="B2075">
        <v>17.97</v>
      </c>
      <c r="C2075" t="str" cm="1">
        <f t="array" ref="C2075">_xlfn.IFS(medical_exam[[#This Row],[BMI]]&lt;18.5, "Underweight ", medical_exam[[#This Row],[BMI]]&lt;24.9, "Normal Weight", medical_exam[[#This Row],[BMI]]&lt;29.9, "Overweight ", TRUE, "Obesity")</f>
        <v xml:space="preserve">Underweight </v>
      </c>
      <c r="D2075">
        <v>6.3</v>
      </c>
      <c r="E2075" t="str" cm="1">
        <f t="array" ref="E2075">_xlfn.IFS(medical_exam[[#This Row],[HBA1C]]&lt;5.7, "Normal", medical_exam[[#This Row],[HBA1C]]&lt;6.4, "Prediabetes ", TRUE, "Diabetes")</f>
        <v xml:space="preserve">Prediabetes </v>
      </c>
      <c r="F2075" s="6" t="s">
        <v>2379</v>
      </c>
      <c r="G2075" t="s">
        <v>2379</v>
      </c>
      <c r="H2075" t="s">
        <v>2379</v>
      </c>
      <c r="I2075">
        <v>0</v>
      </c>
      <c r="J2075" t="s">
        <v>2379</v>
      </c>
    </row>
    <row r="2076" spans="1:10" x14ac:dyDescent="0.3">
      <c r="A2076" t="s">
        <v>290</v>
      </c>
      <c r="B2076">
        <v>29.98</v>
      </c>
      <c r="C2076" t="str" cm="1">
        <f t="array" ref="C2076">_xlfn.IFS(medical_exam[[#This Row],[BMI]]&lt;18.5, "Underweight ", medical_exam[[#This Row],[BMI]]&lt;24.9, "Normal Weight", medical_exam[[#This Row],[BMI]]&lt;29.9, "Overweight ", TRUE, "Obesity")</f>
        <v>Obesity</v>
      </c>
      <c r="D2076">
        <v>6.03</v>
      </c>
      <c r="E2076" t="str" cm="1">
        <f t="array" ref="E2076">_xlfn.IFS(medical_exam[[#This Row],[HBA1C]]&lt;5.7, "Normal", medical_exam[[#This Row],[HBA1C]]&lt;6.4, "Prediabetes ", TRUE, "Diabetes")</f>
        <v xml:space="preserve">Prediabetes </v>
      </c>
      <c r="F2076" s="6" t="s">
        <v>2379</v>
      </c>
      <c r="G2076" t="s">
        <v>2380</v>
      </c>
      <c r="H2076" t="s">
        <v>2379</v>
      </c>
      <c r="I2076">
        <v>1</v>
      </c>
      <c r="J2076" t="s">
        <v>2379</v>
      </c>
    </row>
    <row r="2077" spans="1:10" x14ac:dyDescent="0.3">
      <c r="A2077" t="s">
        <v>289</v>
      </c>
      <c r="B2077">
        <v>33.659999999999997</v>
      </c>
      <c r="C2077" t="str" cm="1">
        <f t="array" ref="C2077">_xlfn.IFS(medical_exam[[#This Row],[BMI]]&lt;18.5, "Underweight ", medical_exam[[#This Row],[BMI]]&lt;24.9, "Normal Weight", medical_exam[[#This Row],[BMI]]&lt;29.9, "Overweight ", TRUE, "Obesity")</f>
        <v>Obesity</v>
      </c>
      <c r="D2077">
        <v>4.2</v>
      </c>
      <c r="E2077" t="str" cm="1">
        <f t="array" ref="E2077">_xlfn.IFS(medical_exam[[#This Row],[HBA1C]]&lt;5.7, "Normal", medical_exam[[#This Row],[HBA1C]]&lt;6.4, "Prediabetes ", TRUE, "Diabetes")</f>
        <v>Normal</v>
      </c>
      <c r="F2077" s="6" t="s">
        <v>2381</v>
      </c>
      <c r="G2077" t="s">
        <v>2379</v>
      </c>
      <c r="H2077" t="s">
        <v>2379</v>
      </c>
      <c r="I2077">
        <v>1</v>
      </c>
      <c r="J2077" t="s">
        <v>2379</v>
      </c>
    </row>
    <row r="2078" spans="1:10" x14ac:dyDescent="0.3">
      <c r="A2078" t="s">
        <v>288</v>
      </c>
      <c r="B2078">
        <v>32.67</v>
      </c>
      <c r="C2078" t="str" cm="1">
        <f t="array" ref="C2078">_xlfn.IFS(medical_exam[[#This Row],[BMI]]&lt;18.5, "Underweight ", medical_exam[[#This Row],[BMI]]&lt;24.9, "Normal Weight", medical_exam[[#This Row],[BMI]]&lt;29.9, "Overweight ", TRUE, "Obesity")</f>
        <v>Obesity</v>
      </c>
      <c r="D2078">
        <v>5.61</v>
      </c>
      <c r="E2078" t="str" cm="1">
        <f t="array" ref="E2078">_xlfn.IFS(medical_exam[[#This Row],[HBA1C]]&lt;5.7, "Normal", medical_exam[[#This Row],[HBA1C]]&lt;6.4, "Prediabetes ", TRUE, "Diabetes")</f>
        <v>Normal</v>
      </c>
      <c r="F2078" s="6" t="s">
        <v>2381</v>
      </c>
      <c r="G2078" t="s">
        <v>2379</v>
      </c>
      <c r="H2078" t="s">
        <v>2379</v>
      </c>
      <c r="I2078">
        <v>1</v>
      </c>
      <c r="J2078" t="s">
        <v>2379</v>
      </c>
    </row>
    <row r="2079" spans="1:10" x14ac:dyDescent="0.3">
      <c r="A2079" t="s">
        <v>287</v>
      </c>
      <c r="B2079">
        <v>30.5</v>
      </c>
      <c r="C2079" t="str" cm="1">
        <f t="array" ref="C2079">_xlfn.IFS(medical_exam[[#This Row],[BMI]]&lt;18.5, "Underweight ", medical_exam[[#This Row],[BMI]]&lt;24.9, "Normal Weight", medical_exam[[#This Row],[BMI]]&lt;29.9, "Overweight ", TRUE, "Obesity")</f>
        <v>Obesity</v>
      </c>
      <c r="D2079">
        <v>5.88</v>
      </c>
      <c r="E2079" t="str" cm="1">
        <f t="array" ref="E2079">_xlfn.IFS(medical_exam[[#This Row],[HBA1C]]&lt;5.7, "Normal", medical_exam[[#This Row],[HBA1C]]&lt;6.4, "Prediabetes ", TRUE, "Diabetes")</f>
        <v xml:space="preserve">Prediabetes </v>
      </c>
      <c r="F2079" s="6" t="s">
        <v>2381</v>
      </c>
      <c r="G2079" t="s">
        <v>2379</v>
      </c>
      <c r="H2079" t="s">
        <v>2379</v>
      </c>
      <c r="I2079">
        <v>1</v>
      </c>
      <c r="J2079" t="s">
        <v>2379</v>
      </c>
    </row>
    <row r="2080" spans="1:10" x14ac:dyDescent="0.3">
      <c r="A2080" t="s">
        <v>286</v>
      </c>
      <c r="B2080">
        <v>23.1</v>
      </c>
      <c r="C2080" t="str" cm="1">
        <f t="array" ref="C2080">_xlfn.IFS(medical_exam[[#This Row],[BMI]]&lt;18.5, "Underweight ", medical_exam[[#This Row],[BMI]]&lt;24.9, "Normal Weight", medical_exam[[#This Row],[BMI]]&lt;29.9, "Overweight ", TRUE, "Obesity")</f>
        <v>Normal Weight</v>
      </c>
      <c r="D2080">
        <v>5.92</v>
      </c>
      <c r="E2080" t="str" cm="1">
        <f t="array" ref="E2080">_xlfn.IFS(medical_exam[[#This Row],[HBA1C]]&lt;5.7, "Normal", medical_exam[[#This Row],[HBA1C]]&lt;6.4, "Prediabetes ", TRUE, "Diabetes")</f>
        <v xml:space="preserve">Prediabetes </v>
      </c>
      <c r="F2080" s="6" t="s">
        <v>2381</v>
      </c>
      <c r="G2080" t="s">
        <v>2379</v>
      </c>
      <c r="H2080" t="s">
        <v>2379</v>
      </c>
      <c r="I2080">
        <v>1</v>
      </c>
      <c r="J2080" t="s">
        <v>2379</v>
      </c>
    </row>
    <row r="2081" spans="1:10" x14ac:dyDescent="0.3">
      <c r="A2081" t="s">
        <v>285</v>
      </c>
      <c r="B2081">
        <v>39.49</v>
      </c>
      <c r="C2081" t="str" cm="1">
        <f t="array" ref="C2081">_xlfn.IFS(medical_exam[[#This Row],[BMI]]&lt;18.5, "Underweight ", medical_exam[[#This Row],[BMI]]&lt;24.9, "Normal Weight", medical_exam[[#This Row],[BMI]]&lt;29.9, "Overweight ", TRUE, "Obesity")</f>
        <v>Obesity</v>
      </c>
      <c r="D2081">
        <v>4.8099999999999996</v>
      </c>
      <c r="E2081" t="str" cm="1">
        <f t="array" ref="E2081">_xlfn.IFS(medical_exam[[#This Row],[HBA1C]]&lt;5.7, "Normal", medical_exam[[#This Row],[HBA1C]]&lt;6.4, "Prediabetes ", TRUE, "Diabetes")</f>
        <v>Normal</v>
      </c>
      <c r="F2081" s="6" t="s">
        <v>2379</v>
      </c>
      <c r="G2081" t="s">
        <v>2379</v>
      </c>
      <c r="H2081" t="s">
        <v>2379</v>
      </c>
      <c r="I2081">
        <v>1</v>
      </c>
      <c r="J2081" t="s">
        <v>2379</v>
      </c>
    </row>
    <row r="2082" spans="1:10" x14ac:dyDescent="0.3">
      <c r="A2082" t="s">
        <v>284</v>
      </c>
      <c r="B2082">
        <v>33.99</v>
      </c>
      <c r="C2082" t="str" cm="1">
        <f t="array" ref="C2082">_xlfn.IFS(medical_exam[[#This Row],[BMI]]&lt;18.5, "Underweight ", medical_exam[[#This Row],[BMI]]&lt;24.9, "Normal Weight", medical_exam[[#This Row],[BMI]]&lt;29.9, "Overweight ", TRUE, "Obesity")</f>
        <v>Obesity</v>
      </c>
      <c r="D2082">
        <v>4.55</v>
      </c>
      <c r="E2082" t="str" cm="1">
        <f t="array" ref="E2082">_xlfn.IFS(medical_exam[[#This Row],[HBA1C]]&lt;5.7, "Normal", medical_exam[[#This Row],[HBA1C]]&lt;6.4, "Prediabetes ", TRUE, "Diabetes")</f>
        <v>Normal</v>
      </c>
      <c r="F2082" s="6" t="s">
        <v>2379</v>
      </c>
      <c r="G2082" t="s">
        <v>2379</v>
      </c>
      <c r="H2082" t="s">
        <v>2379</v>
      </c>
      <c r="I2082">
        <v>1</v>
      </c>
      <c r="J2082" t="s">
        <v>2379</v>
      </c>
    </row>
    <row r="2083" spans="1:10" x14ac:dyDescent="0.3">
      <c r="A2083" t="s">
        <v>283</v>
      </c>
      <c r="B2083">
        <v>27.72</v>
      </c>
      <c r="C2083" t="str" cm="1">
        <f t="array" ref="C2083">_xlfn.IFS(medical_exam[[#This Row],[BMI]]&lt;18.5, "Underweight ", medical_exam[[#This Row],[BMI]]&lt;24.9, "Normal Weight", medical_exam[[#This Row],[BMI]]&lt;29.9, "Overweight ", TRUE, "Obesity")</f>
        <v xml:space="preserve">Overweight </v>
      </c>
      <c r="D2083">
        <v>6.43</v>
      </c>
      <c r="E2083" t="str" cm="1">
        <f t="array" ref="E2083">_xlfn.IFS(medical_exam[[#This Row],[HBA1C]]&lt;5.7, "Normal", medical_exam[[#This Row],[HBA1C]]&lt;6.4, "Prediabetes ", TRUE, "Diabetes")</f>
        <v>Diabetes</v>
      </c>
      <c r="F2083" s="6" t="s">
        <v>2379</v>
      </c>
      <c r="G2083" t="s">
        <v>2379</v>
      </c>
      <c r="H2083" t="s">
        <v>2379</v>
      </c>
      <c r="I2083">
        <v>1</v>
      </c>
      <c r="J2083" t="s">
        <v>2379</v>
      </c>
    </row>
    <row r="2084" spans="1:10" x14ac:dyDescent="0.3">
      <c r="A2084" t="s">
        <v>282</v>
      </c>
      <c r="B2084">
        <v>30.59</v>
      </c>
      <c r="C2084" t="str" cm="1">
        <f t="array" ref="C2084">_xlfn.IFS(medical_exam[[#This Row],[BMI]]&lt;18.5, "Underweight ", medical_exam[[#This Row],[BMI]]&lt;24.9, "Normal Weight", medical_exam[[#This Row],[BMI]]&lt;29.9, "Overweight ", TRUE, "Obesity")</f>
        <v>Obesity</v>
      </c>
      <c r="D2084">
        <v>11.62</v>
      </c>
      <c r="E2084" t="str" cm="1">
        <f t="array" ref="E2084">_xlfn.IFS(medical_exam[[#This Row],[HBA1C]]&lt;5.7, "Normal", medical_exam[[#This Row],[HBA1C]]&lt;6.4, "Prediabetes ", TRUE, "Diabetes")</f>
        <v>Diabetes</v>
      </c>
      <c r="F2084" s="6" t="s">
        <v>2379</v>
      </c>
      <c r="G2084" t="s">
        <v>2379</v>
      </c>
      <c r="H2084" t="s">
        <v>2379</v>
      </c>
      <c r="I2084">
        <v>0</v>
      </c>
      <c r="J2084" t="s">
        <v>2379</v>
      </c>
    </row>
    <row r="2085" spans="1:10" x14ac:dyDescent="0.3">
      <c r="A2085" t="s">
        <v>281</v>
      </c>
      <c r="B2085">
        <v>22.6</v>
      </c>
      <c r="C2085" t="str" cm="1">
        <f t="array" ref="C2085">_xlfn.IFS(medical_exam[[#This Row],[BMI]]&lt;18.5, "Underweight ", medical_exam[[#This Row],[BMI]]&lt;24.9, "Normal Weight", medical_exam[[#This Row],[BMI]]&lt;29.9, "Overweight ", TRUE, "Obesity")</f>
        <v>Normal Weight</v>
      </c>
      <c r="D2085">
        <v>6.04</v>
      </c>
      <c r="E2085" t="str" cm="1">
        <f t="array" ref="E2085">_xlfn.IFS(medical_exam[[#This Row],[HBA1C]]&lt;5.7, "Normal", medical_exam[[#This Row],[HBA1C]]&lt;6.4, "Prediabetes ", TRUE, "Diabetes")</f>
        <v xml:space="preserve">Prediabetes </v>
      </c>
      <c r="F2085" s="6" t="s">
        <v>2379</v>
      </c>
      <c r="G2085" t="s">
        <v>2379</v>
      </c>
      <c r="H2085" t="s">
        <v>2379</v>
      </c>
      <c r="I2085">
        <v>1</v>
      </c>
      <c r="J2085" t="s">
        <v>2379</v>
      </c>
    </row>
    <row r="2086" spans="1:10" x14ac:dyDescent="0.3">
      <c r="A2086" t="s">
        <v>280</v>
      </c>
      <c r="B2086">
        <v>28.785</v>
      </c>
      <c r="C2086" t="str" cm="1">
        <f t="array" ref="C2086">_xlfn.IFS(medical_exam[[#This Row],[BMI]]&lt;18.5, "Underweight ", medical_exam[[#This Row],[BMI]]&lt;24.9, "Normal Weight", medical_exam[[#This Row],[BMI]]&lt;29.9, "Overweight ", TRUE, "Obesity")</f>
        <v xml:space="preserve">Overweight </v>
      </c>
      <c r="D2086">
        <v>8.82</v>
      </c>
      <c r="E2086" t="str" cm="1">
        <f t="array" ref="E2086">_xlfn.IFS(medical_exam[[#This Row],[HBA1C]]&lt;5.7, "Normal", medical_exam[[#This Row],[HBA1C]]&lt;6.4, "Prediabetes ", TRUE, "Diabetes")</f>
        <v>Diabetes</v>
      </c>
      <c r="F2086" s="6" t="s">
        <v>2379</v>
      </c>
      <c r="G2086" t="s">
        <v>2379</v>
      </c>
      <c r="H2086" t="s">
        <v>2379</v>
      </c>
      <c r="I2086">
        <v>0</v>
      </c>
      <c r="J2086" t="s">
        <v>2379</v>
      </c>
    </row>
    <row r="2087" spans="1:10" x14ac:dyDescent="0.3">
      <c r="A2087" t="s">
        <v>279</v>
      </c>
      <c r="B2087">
        <v>50.38</v>
      </c>
      <c r="C2087" t="str" cm="1">
        <f t="array" ref="C2087">_xlfn.IFS(medical_exam[[#This Row],[BMI]]&lt;18.5, "Underweight ", medical_exam[[#This Row],[BMI]]&lt;24.9, "Normal Weight", medical_exam[[#This Row],[BMI]]&lt;29.9, "Overweight ", TRUE, "Obesity")</f>
        <v>Obesity</v>
      </c>
      <c r="D2087">
        <v>5.8</v>
      </c>
      <c r="E2087" t="str" cm="1">
        <f t="array" ref="E2087">_xlfn.IFS(medical_exam[[#This Row],[HBA1C]]&lt;5.7, "Normal", medical_exam[[#This Row],[HBA1C]]&lt;6.4, "Prediabetes ", TRUE, "Diabetes")</f>
        <v xml:space="preserve">Prediabetes </v>
      </c>
      <c r="F2087" s="6" t="s">
        <v>2379</v>
      </c>
      <c r="G2087" t="s">
        <v>2379</v>
      </c>
      <c r="H2087" t="s">
        <v>2379</v>
      </c>
      <c r="I2087">
        <v>0</v>
      </c>
      <c r="J2087" t="s">
        <v>2379</v>
      </c>
    </row>
    <row r="2088" spans="1:10" x14ac:dyDescent="0.3">
      <c r="A2088" t="s">
        <v>278</v>
      </c>
      <c r="B2088">
        <v>35.200000000000003</v>
      </c>
      <c r="C2088" t="str" cm="1">
        <f t="array" ref="C2088">_xlfn.IFS(medical_exam[[#This Row],[BMI]]&lt;18.5, "Underweight ", medical_exam[[#This Row],[BMI]]&lt;24.9, "Normal Weight", medical_exam[[#This Row],[BMI]]&lt;29.9, "Overweight ", TRUE, "Obesity")</f>
        <v>Obesity</v>
      </c>
      <c r="D2088">
        <v>4.28</v>
      </c>
      <c r="E2088" t="str" cm="1">
        <f t="array" ref="E2088">_xlfn.IFS(medical_exam[[#This Row],[HBA1C]]&lt;5.7, "Normal", medical_exam[[#This Row],[HBA1C]]&lt;6.4, "Prediabetes ", TRUE, "Diabetes")</f>
        <v>Normal</v>
      </c>
      <c r="F2088" s="6" t="s">
        <v>2379</v>
      </c>
      <c r="G2088" t="s">
        <v>2379</v>
      </c>
      <c r="H2088" t="s">
        <v>2379</v>
      </c>
      <c r="I2088">
        <v>0</v>
      </c>
      <c r="J2088" t="s">
        <v>2379</v>
      </c>
    </row>
    <row r="2089" spans="1:10" x14ac:dyDescent="0.3">
      <c r="A2089" t="s">
        <v>277</v>
      </c>
      <c r="B2089">
        <v>35.72</v>
      </c>
      <c r="C2089" t="str" cm="1">
        <f t="array" ref="C2089">_xlfn.IFS(medical_exam[[#This Row],[BMI]]&lt;18.5, "Underweight ", medical_exam[[#This Row],[BMI]]&lt;24.9, "Normal Weight", medical_exam[[#This Row],[BMI]]&lt;29.9, "Overweight ", TRUE, "Obesity")</f>
        <v>Obesity</v>
      </c>
      <c r="D2089">
        <v>5.5</v>
      </c>
      <c r="E2089" t="str" cm="1">
        <f t="array" ref="E2089">_xlfn.IFS(medical_exam[[#This Row],[HBA1C]]&lt;5.7, "Normal", medical_exam[[#This Row],[HBA1C]]&lt;6.4, "Prediabetes ", TRUE, "Diabetes")</f>
        <v>Normal</v>
      </c>
      <c r="F2089" s="6" t="s">
        <v>2381</v>
      </c>
      <c r="G2089" t="s">
        <v>2379</v>
      </c>
      <c r="H2089" t="s">
        <v>2379</v>
      </c>
      <c r="I2089">
        <v>0</v>
      </c>
      <c r="J2089" t="s">
        <v>2379</v>
      </c>
    </row>
    <row r="2090" spans="1:10" x14ac:dyDescent="0.3">
      <c r="A2090" t="s">
        <v>276</v>
      </c>
      <c r="B2090">
        <v>24.51</v>
      </c>
      <c r="C2090" t="str" cm="1">
        <f t="array" ref="C2090">_xlfn.IFS(medical_exam[[#This Row],[BMI]]&lt;18.5, "Underweight ", medical_exam[[#This Row],[BMI]]&lt;24.9, "Normal Weight", medical_exam[[#This Row],[BMI]]&lt;29.9, "Overweight ", TRUE, "Obesity")</f>
        <v>Normal Weight</v>
      </c>
      <c r="D2090">
        <v>4.6900000000000004</v>
      </c>
      <c r="E2090" t="str" cm="1">
        <f t="array" ref="E2090">_xlfn.IFS(medical_exam[[#This Row],[HBA1C]]&lt;5.7, "Normal", medical_exam[[#This Row],[HBA1C]]&lt;6.4, "Prediabetes ", TRUE, "Diabetes")</f>
        <v>Normal</v>
      </c>
      <c r="F2090" s="6" t="s">
        <v>2379</v>
      </c>
      <c r="G2090" t="s">
        <v>2379</v>
      </c>
      <c r="H2090" t="s">
        <v>2379</v>
      </c>
      <c r="I2090">
        <v>0</v>
      </c>
      <c r="J2090" t="s">
        <v>2379</v>
      </c>
    </row>
    <row r="2091" spans="1:10" x14ac:dyDescent="0.3">
      <c r="A2091" t="s">
        <v>274</v>
      </c>
      <c r="B2091">
        <v>23.844999999999999</v>
      </c>
      <c r="C2091" t="str" cm="1">
        <f t="array" ref="C2091">_xlfn.IFS(medical_exam[[#This Row],[BMI]]&lt;18.5, "Underweight ", medical_exam[[#This Row],[BMI]]&lt;24.9, "Normal Weight", medical_exam[[#This Row],[BMI]]&lt;29.9, "Overweight ", TRUE, "Obesity")</f>
        <v>Normal Weight</v>
      </c>
      <c r="D2091">
        <v>4.43</v>
      </c>
      <c r="E2091" t="str" cm="1">
        <f t="array" ref="E2091">_xlfn.IFS(medical_exam[[#This Row],[HBA1C]]&lt;5.7, "Normal", medical_exam[[#This Row],[HBA1C]]&lt;6.4, "Prediabetes ", TRUE, "Diabetes")</f>
        <v>Normal</v>
      </c>
      <c r="F2091" s="6" t="s">
        <v>2379</v>
      </c>
      <c r="G2091" t="s">
        <v>2379</v>
      </c>
      <c r="H2091" t="s">
        <v>2379</v>
      </c>
      <c r="I2091">
        <v>0</v>
      </c>
      <c r="J2091" t="s">
        <v>2379</v>
      </c>
    </row>
    <row r="2092" spans="1:10" x14ac:dyDescent="0.3">
      <c r="A2092" t="s">
        <v>273</v>
      </c>
      <c r="B2092">
        <v>15.68</v>
      </c>
      <c r="C2092" t="str" cm="1">
        <f t="array" ref="C2092">_xlfn.IFS(medical_exam[[#This Row],[BMI]]&lt;18.5, "Underweight ", medical_exam[[#This Row],[BMI]]&lt;24.9, "Normal Weight", medical_exam[[#This Row],[BMI]]&lt;29.9, "Overweight ", TRUE, "Obesity")</f>
        <v xml:space="preserve">Underweight </v>
      </c>
      <c r="D2092">
        <v>6.16</v>
      </c>
      <c r="E2092" t="str" cm="1">
        <f t="array" ref="E2092">_xlfn.IFS(medical_exam[[#This Row],[HBA1C]]&lt;5.7, "Normal", medical_exam[[#This Row],[HBA1C]]&lt;6.4, "Prediabetes ", TRUE, "Diabetes")</f>
        <v xml:space="preserve">Prediabetes </v>
      </c>
      <c r="F2092" s="6" t="s">
        <v>2381</v>
      </c>
      <c r="G2092" t="s">
        <v>2379</v>
      </c>
      <c r="H2092" t="s">
        <v>2379</v>
      </c>
      <c r="I2092">
        <v>1</v>
      </c>
      <c r="J2092" t="s">
        <v>2379</v>
      </c>
    </row>
    <row r="2093" spans="1:10" x14ac:dyDescent="0.3">
      <c r="A2093" t="s">
        <v>272</v>
      </c>
      <c r="B2093">
        <v>32.395000000000003</v>
      </c>
      <c r="C2093" t="str" cm="1">
        <f t="array" ref="C2093">_xlfn.IFS(medical_exam[[#This Row],[BMI]]&lt;18.5, "Underweight ", medical_exam[[#This Row],[BMI]]&lt;24.9, "Normal Weight", medical_exam[[#This Row],[BMI]]&lt;29.9, "Overweight ", TRUE, "Obesity")</f>
        <v>Obesity</v>
      </c>
      <c r="D2093">
        <v>6.66</v>
      </c>
      <c r="E2093" t="str" cm="1">
        <f t="array" ref="E2093">_xlfn.IFS(medical_exam[[#This Row],[HBA1C]]&lt;5.7, "Normal", medical_exam[[#This Row],[HBA1C]]&lt;6.4, "Prediabetes ", TRUE, "Diabetes")</f>
        <v>Diabetes</v>
      </c>
      <c r="F2093" s="6" t="s">
        <v>2379</v>
      </c>
      <c r="G2093" t="s">
        <v>2379</v>
      </c>
      <c r="H2093" t="s">
        <v>2379</v>
      </c>
      <c r="I2093">
        <v>0</v>
      </c>
      <c r="J2093" t="s">
        <v>2379</v>
      </c>
    </row>
    <row r="2094" spans="1:10" x14ac:dyDescent="0.3">
      <c r="A2094" t="s">
        <v>271</v>
      </c>
      <c r="B2094">
        <v>23.655000000000001</v>
      </c>
      <c r="C2094" t="str" cm="1">
        <f t="array" ref="C2094">_xlfn.IFS(medical_exam[[#This Row],[BMI]]&lt;18.5, "Underweight ", medical_exam[[#This Row],[BMI]]&lt;24.9, "Normal Weight", medical_exam[[#This Row],[BMI]]&lt;29.9, "Overweight ", TRUE, "Obesity")</f>
        <v>Normal Weight</v>
      </c>
      <c r="D2094">
        <v>5.92</v>
      </c>
      <c r="E2094" t="str" cm="1">
        <f t="array" ref="E2094">_xlfn.IFS(medical_exam[[#This Row],[HBA1C]]&lt;5.7, "Normal", medical_exam[[#This Row],[HBA1C]]&lt;6.4, "Prediabetes ", TRUE, "Diabetes")</f>
        <v xml:space="preserve">Prediabetes </v>
      </c>
      <c r="F2094" s="6" t="s">
        <v>2379</v>
      </c>
      <c r="G2094" t="s">
        <v>2379</v>
      </c>
      <c r="H2094" t="s">
        <v>2379</v>
      </c>
      <c r="I2094">
        <v>1</v>
      </c>
      <c r="J2094" t="s">
        <v>2379</v>
      </c>
    </row>
    <row r="2095" spans="1:10" x14ac:dyDescent="0.3">
      <c r="A2095" t="s">
        <v>270</v>
      </c>
      <c r="B2095">
        <v>28.4</v>
      </c>
      <c r="C2095" t="str" cm="1">
        <f t="array" ref="C2095">_xlfn.IFS(medical_exam[[#This Row],[BMI]]&lt;18.5, "Underweight ", medical_exam[[#This Row],[BMI]]&lt;24.9, "Normal Weight", medical_exam[[#This Row],[BMI]]&lt;29.9, "Overweight ", TRUE, "Obesity")</f>
        <v xml:space="preserve">Overweight </v>
      </c>
      <c r="D2095">
        <v>5.97</v>
      </c>
      <c r="E2095" t="str" cm="1">
        <f t="array" ref="E2095">_xlfn.IFS(medical_exam[[#This Row],[HBA1C]]&lt;5.7, "Normal", medical_exam[[#This Row],[HBA1C]]&lt;6.4, "Prediabetes ", TRUE, "Diabetes")</f>
        <v xml:space="preserve">Prediabetes </v>
      </c>
      <c r="F2095" s="6" t="s">
        <v>2379</v>
      </c>
      <c r="G2095" t="s">
        <v>2379</v>
      </c>
      <c r="H2095" t="s">
        <v>2381</v>
      </c>
      <c r="I2095">
        <v>1</v>
      </c>
      <c r="J2095" t="s">
        <v>2379</v>
      </c>
    </row>
    <row r="2096" spans="1:10" x14ac:dyDescent="0.3">
      <c r="A2096" t="s">
        <v>269</v>
      </c>
      <c r="B2096">
        <v>35.42</v>
      </c>
      <c r="C2096" t="str" cm="1">
        <f t="array" ref="C2096">_xlfn.IFS(medical_exam[[#This Row],[BMI]]&lt;18.5, "Underweight ", medical_exam[[#This Row],[BMI]]&lt;24.9, "Normal Weight", medical_exam[[#This Row],[BMI]]&lt;29.9, "Overweight ", TRUE, "Obesity")</f>
        <v>Obesity</v>
      </c>
      <c r="D2096">
        <v>4.6399999999999997</v>
      </c>
      <c r="E2096" t="str" cm="1">
        <f t="array" ref="E2096">_xlfn.IFS(medical_exam[[#This Row],[HBA1C]]&lt;5.7, "Normal", medical_exam[[#This Row],[HBA1C]]&lt;6.4, "Prediabetes ", TRUE, "Diabetes")</f>
        <v>Normal</v>
      </c>
      <c r="F2096" s="6" t="s">
        <v>2381</v>
      </c>
      <c r="G2096" t="s">
        <v>2379</v>
      </c>
      <c r="H2096" t="s">
        <v>2379</v>
      </c>
      <c r="I2096">
        <v>0</v>
      </c>
      <c r="J2096" t="s">
        <v>2379</v>
      </c>
    </row>
    <row r="2097" spans="1:10" x14ac:dyDescent="0.3">
      <c r="A2097" t="s">
        <v>268</v>
      </c>
      <c r="B2097">
        <v>26.18</v>
      </c>
      <c r="C2097" t="str" cm="1">
        <f t="array" ref="C2097">_xlfn.IFS(medical_exam[[#This Row],[BMI]]&lt;18.5, "Underweight ", medical_exam[[#This Row],[BMI]]&lt;24.9, "Normal Weight", medical_exam[[#This Row],[BMI]]&lt;29.9, "Overweight ", TRUE, "Obesity")</f>
        <v xml:space="preserve">Overweight </v>
      </c>
      <c r="D2097">
        <v>6.12</v>
      </c>
      <c r="E2097" t="str" cm="1">
        <f t="array" ref="E2097">_xlfn.IFS(medical_exam[[#This Row],[HBA1C]]&lt;5.7, "Normal", medical_exam[[#This Row],[HBA1C]]&lt;6.4, "Prediabetes ", TRUE, "Diabetes")</f>
        <v xml:space="preserve">Prediabetes </v>
      </c>
      <c r="F2097" s="6" t="s">
        <v>2379</v>
      </c>
      <c r="G2097" t="s">
        <v>2380</v>
      </c>
      <c r="H2097" t="s">
        <v>2379</v>
      </c>
      <c r="I2097">
        <v>1</v>
      </c>
      <c r="J2097" t="s">
        <v>2379</v>
      </c>
    </row>
    <row r="2098" spans="1:10" x14ac:dyDescent="0.3">
      <c r="A2098" t="s">
        <v>267</v>
      </c>
      <c r="B2098">
        <v>20.8</v>
      </c>
      <c r="C2098" t="str" cm="1">
        <f t="array" ref="C2098">_xlfn.IFS(medical_exam[[#This Row],[BMI]]&lt;18.5, "Underweight ", medical_exam[[#This Row],[BMI]]&lt;24.9, "Normal Weight", medical_exam[[#This Row],[BMI]]&lt;29.9, "Overweight ", TRUE, "Obesity")</f>
        <v>Normal Weight</v>
      </c>
      <c r="D2098">
        <v>4.87</v>
      </c>
      <c r="E2098" t="str" cm="1">
        <f t="array" ref="E2098">_xlfn.IFS(medical_exam[[#This Row],[HBA1C]]&lt;5.7, "Normal", medical_exam[[#This Row],[HBA1C]]&lt;6.4, "Prediabetes ", TRUE, "Diabetes")</f>
        <v>Normal</v>
      </c>
      <c r="F2098" s="6" t="s">
        <v>2381</v>
      </c>
      <c r="G2098" t="s">
        <v>2379</v>
      </c>
      <c r="H2098" t="s">
        <v>2379</v>
      </c>
      <c r="I2098">
        <v>0</v>
      </c>
      <c r="J2098" t="s">
        <v>2379</v>
      </c>
    </row>
    <row r="2099" spans="1:10" x14ac:dyDescent="0.3">
      <c r="A2099" t="s">
        <v>266</v>
      </c>
      <c r="B2099">
        <v>15.82</v>
      </c>
      <c r="C2099" t="str" cm="1">
        <f t="array" ref="C2099">_xlfn.IFS(medical_exam[[#This Row],[BMI]]&lt;18.5, "Underweight ", medical_exam[[#This Row],[BMI]]&lt;24.9, "Normal Weight", medical_exam[[#This Row],[BMI]]&lt;29.9, "Overweight ", TRUE, "Obesity")</f>
        <v xml:space="preserve">Underweight </v>
      </c>
      <c r="D2099">
        <v>4.5999999999999996</v>
      </c>
      <c r="E2099" t="str" cm="1">
        <f t="array" ref="E2099">_xlfn.IFS(medical_exam[[#This Row],[HBA1C]]&lt;5.7, "Normal", medical_exam[[#This Row],[HBA1C]]&lt;6.4, "Prediabetes ", TRUE, "Diabetes")</f>
        <v>Normal</v>
      </c>
      <c r="F2099" s="6" t="s">
        <v>2379</v>
      </c>
      <c r="G2099" t="s">
        <v>2379</v>
      </c>
      <c r="H2099" t="s">
        <v>2379</v>
      </c>
      <c r="I2099">
        <v>0</v>
      </c>
      <c r="J2099" t="s">
        <v>2379</v>
      </c>
    </row>
    <row r="2100" spans="1:10" x14ac:dyDescent="0.3">
      <c r="A2100" t="s">
        <v>265</v>
      </c>
      <c r="B2100">
        <v>17.670000000000002</v>
      </c>
      <c r="C2100" t="str" cm="1">
        <f t="array" ref="C2100">_xlfn.IFS(medical_exam[[#This Row],[BMI]]&lt;18.5, "Underweight ", medical_exam[[#This Row],[BMI]]&lt;24.9, "Normal Weight", medical_exam[[#This Row],[BMI]]&lt;29.9, "Overweight ", TRUE, "Obesity")</f>
        <v xml:space="preserve">Underweight </v>
      </c>
      <c r="D2100">
        <v>4.78</v>
      </c>
      <c r="E2100" t="str" cm="1">
        <f t="array" ref="E2100">_xlfn.IFS(medical_exam[[#This Row],[HBA1C]]&lt;5.7, "Normal", medical_exam[[#This Row],[HBA1C]]&lt;6.4, "Prediabetes ", TRUE, "Diabetes")</f>
        <v>Normal</v>
      </c>
      <c r="F2100" s="6" t="s">
        <v>2379</v>
      </c>
      <c r="G2100" t="s">
        <v>2379</v>
      </c>
      <c r="H2100" t="s">
        <v>2379</v>
      </c>
      <c r="I2100">
        <v>0</v>
      </c>
      <c r="J2100" t="s">
        <v>2379</v>
      </c>
    </row>
    <row r="2101" spans="1:10" x14ac:dyDescent="0.3">
      <c r="A2101" t="s">
        <v>264</v>
      </c>
      <c r="B2101">
        <v>31.92</v>
      </c>
      <c r="C2101" t="str" cm="1">
        <f t="array" ref="C2101">_xlfn.IFS(medical_exam[[#This Row],[BMI]]&lt;18.5, "Underweight ", medical_exam[[#This Row],[BMI]]&lt;24.9, "Normal Weight", medical_exam[[#This Row],[BMI]]&lt;29.9, "Overweight ", TRUE, "Obesity")</f>
        <v>Obesity</v>
      </c>
      <c r="D2101">
        <v>11.05</v>
      </c>
      <c r="E2101" t="str" cm="1">
        <f t="array" ref="E2101">_xlfn.IFS(medical_exam[[#This Row],[HBA1C]]&lt;5.7, "Normal", medical_exam[[#This Row],[HBA1C]]&lt;6.4, "Prediabetes ", TRUE, "Diabetes")</f>
        <v>Diabetes</v>
      </c>
      <c r="F2101" s="6" t="s">
        <v>2379</v>
      </c>
      <c r="G2101" t="s">
        <v>2379</v>
      </c>
      <c r="H2101" t="s">
        <v>2379</v>
      </c>
      <c r="I2101">
        <v>0</v>
      </c>
      <c r="J2101" t="s">
        <v>2379</v>
      </c>
    </row>
    <row r="2102" spans="1:10" x14ac:dyDescent="0.3">
      <c r="A2102" t="s">
        <v>263</v>
      </c>
      <c r="B2102">
        <v>28.975000000000001</v>
      </c>
      <c r="C2102" t="str" cm="1">
        <f t="array" ref="C2102">_xlfn.IFS(medical_exam[[#This Row],[BMI]]&lt;18.5, "Underweight ", medical_exam[[#This Row],[BMI]]&lt;24.9, "Normal Weight", medical_exam[[#This Row],[BMI]]&lt;29.9, "Overweight ", TRUE, "Obesity")</f>
        <v xml:space="preserve">Overweight </v>
      </c>
      <c r="D2102">
        <v>7.62</v>
      </c>
      <c r="E2102" t="str" cm="1">
        <f t="array" ref="E2102">_xlfn.IFS(medical_exam[[#This Row],[HBA1C]]&lt;5.7, "Normal", medical_exam[[#This Row],[HBA1C]]&lt;6.4, "Prediabetes ", TRUE, "Diabetes")</f>
        <v>Diabetes</v>
      </c>
      <c r="F2102" s="6" t="s">
        <v>2379</v>
      </c>
      <c r="G2102" t="s">
        <v>2379</v>
      </c>
      <c r="H2102" t="s">
        <v>2379</v>
      </c>
      <c r="I2102">
        <v>0</v>
      </c>
      <c r="J2102" t="s">
        <v>2379</v>
      </c>
    </row>
    <row r="2103" spans="1:10" x14ac:dyDescent="0.3">
      <c r="A2103" t="s">
        <v>262</v>
      </c>
      <c r="B2103">
        <v>31.73</v>
      </c>
      <c r="C2103" t="str" cm="1">
        <f t="array" ref="C2103">_xlfn.IFS(medical_exam[[#This Row],[BMI]]&lt;18.5, "Underweight ", medical_exam[[#This Row],[BMI]]&lt;24.9, "Normal Weight", medical_exam[[#This Row],[BMI]]&lt;29.9, "Overweight ", TRUE, "Obesity")</f>
        <v>Obesity</v>
      </c>
      <c r="D2103">
        <v>4.78</v>
      </c>
      <c r="E2103" t="str" cm="1">
        <f t="array" ref="E2103">_xlfn.IFS(medical_exam[[#This Row],[HBA1C]]&lt;5.7, "Normal", medical_exam[[#This Row],[HBA1C]]&lt;6.4, "Prediabetes ", TRUE, "Diabetes")</f>
        <v>Normal</v>
      </c>
      <c r="F2103" s="6" t="s">
        <v>2381</v>
      </c>
      <c r="G2103" t="s">
        <v>2380</v>
      </c>
      <c r="H2103" t="s">
        <v>2379</v>
      </c>
      <c r="I2103">
        <v>2</v>
      </c>
      <c r="J2103" t="s">
        <v>2379</v>
      </c>
    </row>
    <row r="2104" spans="1:10" x14ac:dyDescent="0.3">
      <c r="A2104" t="s">
        <v>261</v>
      </c>
      <c r="B2104">
        <v>28.88</v>
      </c>
      <c r="C2104" t="str" cm="1">
        <f t="array" ref="C2104">_xlfn.IFS(medical_exam[[#This Row],[BMI]]&lt;18.5, "Underweight ", medical_exam[[#This Row],[BMI]]&lt;24.9, "Normal Weight", medical_exam[[#This Row],[BMI]]&lt;29.9, "Overweight ", TRUE, "Obesity")</f>
        <v xml:space="preserve">Overweight </v>
      </c>
      <c r="D2104">
        <v>6.09</v>
      </c>
      <c r="E2104" t="str" cm="1">
        <f t="array" ref="E2104">_xlfn.IFS(medical_exam[[#This Row],[HBA1C]]&lt;5.7, "Normal", medical_exam[[#This Row],[HBA1C]]&lt;6.4, "Prediabetes ", TRUE, "Diabetes")</f>
        <v xml:space="preserve">Prediabetes </v>
      </c>
      <c r="F2104" s="6" t="s">
        <v>2381</v>
      </c>
      <c r="G2104" t="s">
        <v>2380</v>
      </c>
      <c r="H2104" t="s">
        <v>2379</v>
      </c>
      <c r="I2104">
        <v>2</v>
      </c>
      <c r="J2104" t="s">
        <v>2379</v>
      </c>
    </row>
    <row r="2105" spans="1:10" x14ac:dyDescent="0.3">
      <c r="A2105" t="s">
        <v>260</v>
      </c>
      <c r="B2105">
        <v>25.555</v>
      </c>
      <c r="C2105" t="str" cm="1">
        <f t="array" ref="C2105">_xlfn.IFS(medical_exam[[#This Row],[BMI]]&lt;18.5, "Underweight ", medical_exam[[#This Row],[BMI]]&lt;24.9, "Normal Weight", medical_exam[[#This Row],[BMI]]&lt;29.9, "Overweight ", TRUE, "Obesity")</f>
        <v xml:space="preserve">Overweight </v>
      </c>
      <c r="D2105">
        <v>5.1100000000000003</v>
      </c>
      <c r="E2105" t="str" cm="1">
        <f t="array" ref="E2105">_xlfn.IFS(medical_exam[[#This Row],[HBA1C]]&lt;5.7, "Normal", medical_exam[[#This Row],[HBA1C]]&lt;6.4, "Prediabetes ", TRUE, "Diabetes")</f>
        <v>Normal</v>
      </c>
      <c r="F2105" s="6" t="s">
        <v>2379</v>
      </c>
      <c r="G2105" t="s">
        <v>2379</v>
      </c>
      <c r="H2105" t="s">
        <v>2381</v>
      </c>
      <c r="I2105">
        <v>1</v>
      </c>
      <c r="J2105" t="s">
        <v>2379</v>
      </c>
    </row>
    <row r="2106" spans="1:10" x14ac:dyDescent="0.3">
      <c r="A2106" t="s">
        <v>259</v>
      </c>
      <c r="B2106">
        <v>37.29</v>
      </c>
      <c r="C2106" t="str" cm="1">
        <f t="array" ref="C2106">_xlfn.IFS(medical_exam[[#This Row],[BMI]]&lt;18.5, "Underweight ", medical_exam[[#This Row],[BMI]]&lt;24.9, "Normal Weight", medical_exam[[#This Row],[BMI]]&lt;29.9, "Overweight ", TRUE, "Obesity")</f>
        <v>Obesity</v>
      </c>
      <c r="D2106">
        <v>4.46</v>
      </c>
      <c r="E2106" t="str" cm="1">
        <f t="array" ref="E2106">_xlfn.IFS(medical_exam[[#This Row],[HBA1C]]&lt;5.7, "Normal", medical_exam[[#This Row],[HBA1C]]&lt;6.4, "Prediabetes ", TRUE, "Diabetes")</f>
        <v>Normal</v>
      </c>
      <c r="F2106" s="6" t="s">
        <v>2379</v>
      </c>
      <c r="G2106" t="s">
        <v>2380</v>
      </c>
      <c r="H2106" t="s">
        <v>2379</v>
      </c>
      <c r="I2106">
        <v>1</v>
      </c>
      <c r="J2106" t="s">
        <v>2379</v>
      </c>
    </row>
    <row r="2107" spans="1:10" x14ac:dyDescent="0.3">
      <c r="A2107" t="s">
        <v>258</v>
      </c>
      <c r="B2107">
        <v>40.28</v>
      </c>
      <c r="C2107" t="str" cm="1">
        <f t="array" ref="C2107">_xlfn.IFS(medical_exam[[#This Row],[BMI]]&lt;18.5, "Underweight ", medical_exam[[#This Row],[BMI]]&lt;24.9, "Normal Weight", medical_exam[[#This Row],[BMI]]&lt;29.9, "Overweight ", TRUE, "Obesity")</f>
        <v>Obesity</v>
      </c>
      <c r="D2107">
        <v>6.11</v>
      </c>
      <c r="E2107" t="str" cm="1">
        <f t="array" ref="E2107">_xlfn.IFS(medical_exam[[#This Row],[HBA1C]]&lt;5.7, "Normal", medical_exam[[#This Row],[HBA1C]]&lt;6.4, "Prediabetes ", TRUE, "Diabetes")</f>
        <v xml:space="preserve">Prediabetes </v>
      </c>
      <c r="F2107" s="6" t="s">
        <v>2379</v>
      </c>
      <c r="G2107" t="s">
        <v>2380</v>
      </c>
      <c r="H2107" t="s">
        <v>2379</v>
      </c>
      <c r="I2107">
        <v>1</v>
      </c>
      <c r="J2107" t="s">
        <v>2379</v>
      </c>
    </row>
    <row r="2108" spans="1:10" x14ac:dyDescent="0.3">
      <c r="A2108" t="s">
        <v>257</v>
      </c>
      <c r="B2108">
        <v>40.185000000000002</v>
      </c>
      <c r="C2108" t="str" cm="1">
        <f t="array" ref="C2108">_xlfn.IFS(medical_exam[[#This Row],[BMI]]&lt;18.5, "Underweight ", medical_exam[[#This Row],[BMI]]&lt;24.9, "Normal Weight", medical_exam[[#This Row],[BMI]]&lt;29.9, "Overweight ", TRUE, "Obesity")</f>
        <v>Obesity</v>
      </c>
      <c r="D2108">
        <v>4.66</v>
      </c>
      <c r="E2108" t="str" cm="1">
        <f t="array" ref="E2108">_xlfn.IFS(medical_exam[[#This Row],[HBA1C]]&lt;5.7, "Normal", medical_exam[[#This Row],[HBA1C]]&lt;6.4, "Prediabetes ", TRUE, "Diabetes")</f>
        <v>Normal</v>
      </c>
      <c r="F2108" s="6" t="s">
        <v>2379</v>
      </c>
      <c r="G2108" t="s">
        <v>2380</v>
      </c>
      <c r="H2108" t="s">
        <v>2379</v>
      </c>
      <c r="I2108">
        <v>1</v>
      </c>
      <c r="J2108" t="s">
        <v>2379</v>
      </c>
    </row>
    <row r="2109" spans="1:10" x14ac:dyDescent="0.3">
      <c r="A2109" t="s">
        <v>256</v>
      </c>
      <c r="B2109">
        <v>23.57</v>
      </c>
      <c r="C2109" t="str" cm="1">
        <f t="array" ref="C2109">_xlfn.IFS(medical_exam[[#This Row],[BMI]]&lt;18.5, "Underweight ", medical_exam[[#This Row],[BMI]]&lt;24.9, "Normal Weight", medical_exam[[#This Row],[BMI]]&lt;29.9, "Overweight ", TRUE, "Obesity")</f>
        <v>Normal Weight</v>
      </c>
      <c r="D2109">
        <v>6.14</v>
      </c>
      <c r="E2109" t="str" cm="1">
        <f t="array" ref="E2109">_xlfn.IFS(medical_exam[[#This Row],[HBA1C]]&lt;5.7, "Normal", medical_exam[[#This Row],[HBA1C]]&lt;6.4, "Prediabetes ", TRUE, "Diabetes")</f>
        <v xml:space="preserve">Prediabetes </v>
      </c>
      <c r="F2109" s="6" t="s">
        <v>2379</v>
      </c>
      <c r="G2109" t="s">
        <v>2379</v>
      </c>
      <c r="H2109" t="s">
        <v>2379</v>
      </c>
      <c r="I2109">
        <v>0</v>
      </c>
      <c r="J2109" t="s">
        <v>2379</v>
      </c>
    </row>
    <row r="2110" spans="1:10" x14ac:dyDescent="0.3">
      <c r="A2110" t="s">
        <v>255</v>
      </c>
      <c r="B2110">
        <v>35.625</v>
      </c>
      <c r="C2110" t="str" cm="1">
        <f t="array" ref="C2110">_xlfn.IFS(medical_exam[[#This Row],[BMI]]&lt;18.5, "Underweight ", medical_exam[[#This Row],[BMI]]&lt;24.9, "Normal Weight", medical_exam[[#This Row],[BMI]]&lt;29.9, "Overweight ", TRUE, "Obesity")</f>
        <v>Obesity</v>
      </c>
      <c r="D2110">
        <v>6.21</v>
      </c>
      <c r="E2110" t="str" cm="1">
        <f t="array" ref="E2110">_xlfn.IFS(medical_exam[[#This Row],[HBA1C]]&lt;5.7, "Normal", medical_exam[[#This Row],[HBA1C]]&lt;6.4, "Prediabetes ", TRUE, "Diabetes")</f>
        <v xml:space="preserve">Prediabetes </v>
      </c>
      <c r="F2110" s="6" t="s">
        <v>2379</v>
      </c>
      <c r="G2110" t="s">
        <v>2380</v>
      </c>
      <c r="H2110" t="s">
        <v>2379</v>
      </c>
      <c r="I2110">
        <v>1</v>
      </c>
      <c r="J2110" t="s">
        <v>2379</v>
      </c>
    </row>
    <row r="2111" spans="1:10" x14ac:dyDescent="0.3">
      <c r="A2111" t="s">
        <v>254</v>
      </c>
      <c r="B2111">
        <v>33.155000000000001</v>
      </c>
      <c r="C2111" t="str" cm="1">
        <f t="array" ref="C2111">_xlfn.IFS(medical_exam[[#This Row],[BMI]]&lt;18.5, "Underweight ", medical_exam[[#This Row],[BMI]]&lt;24.9, "Normal Weight", medical_exam[[#This Row],[BMI]]&lt;29.9, "Overweight ", TRUE, "Obesity")</f>
        <v>Obesity</v>
      </c>
      <c r="D2111">
        <v>4.5999999999999996</v>
      </c>
      <c r="E2111" t="str" cm="1">
        <f t="array" ref="E2111">_xlfn.IFS(medical_exam[[#This Row],[HBA1C]]&lt;5.7, "Normal", medical_exam[[#This Row],[HBA1C]]&lt;6.4, "Prediabetes ", TRUE, "Diabetes")</f>
        <v>Normal</v>
      </c>
      <c r="F2111" s="6" t="s">
        <v>2379</v>
      </c>
      <c r="G2111" t="s">
        <v>2380</v>
      </c>
      <c r="H2111" t="s">
        <v>2379</v>
      </c>
      <c r="I2111">
        <v>1</v>
      </c>
      <c r="J2111" t="s">
        <v>2379</v>
      </c>
    </row>
    <row r="2112" spans="1:10" x14ac:dyDescent="0.3">
      <c r="A2112" t="s">
        <v>253</v>
      </c>
      <c r="B2112">
        <v>31.92</v>
      </c>
      <c r="C2112" t="str" cm="1">
        <f t="array" ref="C2112">_xlfn.IFS(medical_exam[[#This Row],[BMI]]&lt;18.5, "Underweight ", medical_exam[[#This Row],[BMI]]&lt;24.9, "Normal Weight", medical_exam[[#This Row],[BMI]]&lt;29.9, "Overweight ", TRUE, "Obesity")</f>
        <v>Obesity</v>
      </c>
      <c r="D2112">
        <v>5.04</v>
      </c>
      <c r="E2112" t="str" cm="1">
        <f t="array" ref="E2112">_xlfn.IFS(medical_exam[[#This Row],[HBA1C]]&lt;5.7, "Normal", medical_exam[[#This Row],[HBA1C]]&lt;6.4, "Prediabetes ", TRUE, "Diabetes")</f>
        <v>Normal</v>
      </c>
      <c r="F2112" s="6" t="s">
        <v>2379</v>
      </c>
      <c r="G2112" t="s">
        <v>2380</v>
      </c>
      <c r="H2112" t="s">
        <v>2379</v>
      </c>
      <c r="I2112">
        <v>1</v>
      </c>
      <c r="J2112" t="s">
        <v>2379</v>
      </c>
    </row>
    <row r="2113" spans="1:10" x14ac:dyDescent="0.3">
      <c r="A2113" t="s">
        <v>252</v>
      </c>
      <c r="B2113">
        <v>30.305</v>
      </c>
      <c r="C2113" t="str" cm="1">
        <f t="array" ref="C2113">_xlfn.IFS(medical_exam[[#This Row],[BMI]]&lt;18.5, "Underweight ", medical_exam[[#This Row],[BMI]]&lt;24.9, "Normal Weight", medical_exam[[#This Row],[BMI]]&lt;29.9, "Overweight ", TRUE, "Obesity")</f>
        <v>Obesity</v>
      </c>
      <c r="D2113">
        <v>5.08</v>
      </c>
      <c r="E2113" t="str" cm="1">
        <f t="array" ref="E2113">_xlfn.IFS(medical_exam[[#This Row],[HBA1C]]&lt;5.7, "Normal", medical_exam[[#This Row],[HBA1C]]&lt;6.4, "Prediabetes ", TRUE, "Diabetes")</f>
        <v>Normal</v>
      </c>
      <c r="F2113" s="6" t="s">
        <v>2379</v>
      </c>
      <c r="G2113" t="s">
        <v>2380</v>
      </c>
      <c r="H2113" t="s">
        <v>2379</v>
      </c>
      <c r="I2113">
        <v>1</v>
      </c>
      <c r="J2113" t="s">
        <v>2379</v>
      </c>
    </row>
    <row r="2114" spans="1:10" x14ac:dyDescent="0.3">
      <c r="A2114" t="s">
        <v>251</v>
      </c>
      <c r="B2114">
        <v>30.114999999999998</v>
      </c>
      <c r="C2114" t="str" cm="1">
        <f t="array" ref="C2114">_xlfn.IFS(medical_exam[[#This Row],[BMI]]&lt;18.5, "Underweight ", medical_exam[[#This Row],[BMI]]&lt;24.9, "Normal Weight", medical_exam[[#This Row],[BMI]]&lt;29.9, "Overweight ", TRUE, "Obesity")</f>
        <v>Obesity</v>
      </c>
      <c r="D2114">
        <v>4.38</v>
      </c>
      <c r="E2114" t="str" cm="1">
        <f t="array" ref="E2114">_xlfn.IFS(medical_exam[[#This Row],[HBA1C]]&lt;5.7, "Normal", medical_exam[[#This Row],[HBA1C]]&lt;6.4, "Prediabetes ", TRUE, "Diabetes")</f>
        <v>Normal</v>
      </c>
      <c r="F2114" s="6" t="s">
        <v>2379</v>
      </c>
      <c r="G2114" t="s">
        <v>2380</v>
      </c>
      <c r="H2114" t="s">
        <v>2379</v>
      </c>
      <c r="I2114">
        <v>1</v>
      </c>
      <c r="J2114" t="s">
        <v>2379</v>
      </c>
    </row>
    <row r="2115" spans="1:10" x14ac:dyDescent="0.3">
      <c r="A2115" t="s">
        <v>250</v>
      </c>
      <c r="B2115">
        <v>24.09</v>
      </c>
      <c r="C2115" t="str" cm="1">
        <f t="array" ref="C2115">_xlfn.IFS(medical_exam[[#This Row],[BMI]]&lt;18.5, "Underweight ", medical_exam[[#This Row],[BMI]]&lt;24.9, "Normal Weight", medical_exam[[#This Row],[BMI]]&lt;29.9, "Overweight ", TRUE, "Obesity")</f>
        <v>Normal Weight</v>
      </c>
      <c r="D2115">
        <v>4.79</v>
      </c>
      <c r="E2115" t="str" cm="1">
        <f t="array" ref="E2115">_xlfn.IFS(medical_exam[[#This Row],[HBA1C]]&lt;5.7, "Normal", medical_exam[[#This Row],[HBA1C]]&lt;6.4, "Prediabetes ", TRUE, "Diabetes")</f>
        <v>Normal</v>
      </c>
      <c r="F2115" s="6" t="s">
        <v>2379</v>
      </c>
      <c r="G2115" t="s">
        <v>2380</v>
      </c>
      <c r="H2115" t="s">
        <v>2379</v>
      </c>
      <c r="I2115">
        <v>1</v>
      </c>
      <c r="J2115" t="s">
        <v>2379</v>
      </c>
    </row>
    <row r="2116" spans="1:10" x14ac:dyDescent="0.3">
      <c r="A2116" t="s">
        <v>249</v>
      </c>
      <c r="B2116">
        <v>28.215</v>
      </c>
      <c r="C2116" t="str" cm="1">
        <f t="array" ref="C2116">_xlfn.IFS(medical_exam[[#This Row],[BMI]]&lt;18.5, "Underweight ", medical_exam[[#This Row],[BMI]]&lt;24.9, "Normal Weight", medical_exam[[#This Row],[BMI]]&lt;29.9, "Overweight ", TRUE, "Obesity")</f>
        <v xml:space="preserve">Overweight </v>
      </c>
      <c r="D2116">
        <v>4.21</v>
      </c>
      <c r="E2116" t="str" cm="1">
        <f t="array" ref="E2116">_xlfn.IFS(medical_exam[[#This Row],[HBA1C]]&lt;5.7, "Normal", medical_exam[[#This Row],[HBA1C]]&lt;6.4, "Prediabetes ", TRUE, "Diabetes")</f>
        <v>Normal</v>
      </c>
      <c r="F2116" s="6" t="s">
        <v>2379</v>
      </c>
      <c r="G2116" t="s">
        <v>2380</v>
      </c>
      <c r="H2116" t="s">
        <v>2379</v>
      </c>
      <c r="I2116">
        <v>1</v>
      </c>
      <c r="J2116" t="s">
        <v>2379</v>
      </c>
    </row>
    <row r="2117" spans="1:10" x14ac:dyDescent="0.3">
      <c r="A2117" t="s">
        <v>247</v>
      </c>
      <c r="B2117">
        <v>26.315000000000001</v>
      </c>
      <c r="C2117" t="str" cm="1">
        <f t="array" ref="C2117">_xlfn.IFS(medical_exam[[#This Row],[BMI]]&lt;18.5, "Underweight ", medical_exam[[#This Row],[BMI]]&lt;24.9, "Normal Weight", medical_exam[[#This Row],[BMI]]&lt;29.9, "Overweight ", TRUE, "Obesity")</f>
        <v xml:space="preserve">Overweight </v>
      </c>
      <c r="D2117">
        <v>5.47</v>
      </c>
      <c r="E2117" t="str" cm="1">
        <f t="array" ref="E2117">_xlfn.IFS(medical_exam[[#This Row],[HBA1C]]&lt;5.7, "Normal", medical_exam[[#This Row],[HBA1C]]&lt;6.4, "Prediabetes ", TRUE, "Diabetes")</f>
        <v>Normal</v>
      </c>
      <c r="F2117" s="6" t="s">
        <v>2379</v>
      </c>
      <c r="G2117" t="s">
        <v>2380</v>
      </c>
      <c r="H2117" t="s">
        <v>2379</v>
      </c>
      <c r="I2117">
        <v>1</v>
      </c>
      <c r="J2117" t="s">
        <v>2379</v>
      </c>
    </row>
    <row r="2118" spans="1:10" x14ac:dyDescent="0.3">
      <c r="A2118" t="s">
        <v>245</v>
      </c>
      <c r="B2118">
        <v>25.08</v>
      </c>
      <c r="C2118" t="str" cm="1">
        <f t="array" ref="C2118">_xlfn.IFS(medical_exam[[#This Row],[BMI]]&lt;18.5, "Underweight ", medical_exam[[#This Row],[BMI]]&lt;24.9, "Normal Weight", medical_exam[[#This Row],[BMI]]&lt;29.9, "Overweight ", TRUE, "Obesity")</f>
        <v xml:space="preserve">Overweight </v>
      </c>
      <c r="D2118">
        <v>5.09</v>
      </c>
      <c r="E2118" t="str" cm="1">
        <f t="array" ref="E2118">_xlfn.IFS(medical_exam[[#This Row],[HBA1C]]&lt;5.7, "Normal", medical_exam[[#This Row],[HBA1C]]&lt;6.4, "Prediabetes ", TRUE, "Diabetes")</f>
        <v>Normal</v>
      </c>
      <c r="F2118" s="6" t="s">
        <v>2379</v>
      </c>
      <c r="G2118" t="s">
        <v>2380</v>
      </c>
      <c r="H2118" t="s">
        <v>2379</v>
      </c>
      <c r="I2118">
        <v>1</v>
      </c>
      <c r="J2118" t="s">
        <v>2379</v>
      </c>
    </row>
    <row r="2119" spans="1:10" x14ac:dyDescent="0.3">
      <c r="A2119" t="s">
        <v>244</v>
      </c>
      <c r="B2119">
        <v>15.41</v>
      </c>
      <c r="C2119" t="str" cm="1">
        <f t="array" ref="C2119">_xlfn.IFS(medical_exam[[#This Row],[BMI]]&lt;18.5, "Underweight ", medical_exam[[#This Row],[BMI]]&lt;24.9, "Normal Weight", medical_exam[[#This Row],[BMI]]&lt;29.9, "Overweight ", TRUE, "Obesity")</f>
        <v xml:space="preserve">Underweight </v>
      </c>
      <c r="D2119">
        <v>5.08</v>
      </c>
      <c r="E2119" t="str" cm="1">
        <f t="array" ref="E2119">_xlfn.IFS(medical_exam[[#This Row],[HBA1C]]&lt;5.7, "Normal", medical_exam[[#This Row],[HBA1C]]&lt;6.4, "Prediabetes ", TRUE, "Diabetes")</f>
        <v>Normal</v>
      </c>
      <c r="F2119" s="6" t="s">
        <v>2379</v>
      </c>
      <c r="G2119" t="s">
        <v>2379</v>
      </c>
      <c r="H2119" t="s">
        <v>2379</v>
      </c>
      <c r="I2119">
        <v>0</v>
      </c>
      <c r="J2119" t="s">
        <v>2379</v>
      </c>
    </row>
    <row r="2120" spans="1:10" x14ac:dyDescent="0.3">
      <c r="A2120" t="s">
        <v>243</v>
      </c>
      <c r="B2120">
        <v>23.83</v>
      </c>
      <c r="C2120" t="str" cm="1">
        <f t="array" ref="C2120">_xlfn.IFS(medical_exam[[#This Row],[BMI]]&lt;18.5, "Underweight ", medical_exam[[#This Row],[BMI]]&lt;24.9, "Normal Weight", medical_exam[[#This Row],[BMI]]&lt;29.9, "Overweight ", TRUE, "Obesity")</f>
        <v>Normal Weight</v>
      </c>
      <c r="D2120">
        <v>5.68</v>
      </c>
      <c r="E2120" t="str" cm="1">
        <f t="array" ref="E2120">_xlfn.IFS(medical_exam[[#This Row],[HBA1C]]&lt;5.7, "Normal", medical_exam[[#This Row],[HBA1C]]&lt;6.4, "Prediabetes ", TRUE, "Diabetes")</f>
        <v>Normal</v>
      </c>
      <c r="F2120" s="6" t="s">
        <v>2379</v>
      </c>
      <c r="G2120" t="s">
        <v>2379</v>
      </c>
      <c r="H2120" t="s">
        <v>2379</v>
      </c>
      <c r="I2120">
        <v>0</v>
      </c>
      <c r="J2120" t="s">
        <v>2379</v>
      </c>
    </row>
    <row r="2121" spans="1:10" x14ac:dyDescent="0.3">
      <c r="A2121" t="s">
        <v>242</v>
      </c>
      <c r="B2121">
        <v>36</v>
      </c>
      <c r="C2121" t="str" cm="1">
        <f t="array" ref="C2121">_xlfn.IFS(medical_exam[[#This Row],[BMI]]&lt;18.5, "Underweight ", medical_exam[[#This Row],[BMI]]&lt;24.9, "Normal Weight", medical_exam[[#This Row],[BMI]]&lt;29.9, "Overweight ", TRUE, "Obesity")</f>
        <v>Obesity</v>
      </c>
      <c r="D2121">
        <v>4.66</v>
      </c>
      <c r="E2121" t="str" cm="1">
        <f t="array" ref="E2121">_xlfn.IFS(medical_exam[[#This Row],[HBA1C]]&lt;5.7, "Normal", medical_exam[[#This Row],[HBA1C]]&lt;6.4, "Prediabetes ", TRUE, "Diabetes")</f>
        <v>Normal</v>
      </c>
      <c r="F2121" s="6" t="s">
        <v>2379</v>
      </c>
      <c r="G2121" t="s">
        <v>2380</v>
      </c>
      <c r="H2121" t="s">
        <v>2379</v>
      </c>
      <c r="I2121">
        <v>1</v>
      </c>
      <c r="J2121" t="s">
        <v>2379</v>
      </c>
    </row>
    <row r="2122" spans="1:10" x14ac:dyDescent="0.3">
      <c r="A2122" t="s">
        <v>241</v>
      </c>
      <c r="B2122">
        <v>28.82</v>
      </c>
      <c r="C2122" t="str" cm="1">
        <f t="array" ref="C2122">_xlfn.IFS(medical_exam[[#This Row],[BMI]]&lt;18.5, "Underweight ", medical_exam[[#This Row],[BMI]]&lt;24.9, "Normal Weight", medical_exam[[#This Row],[BMI]]&lt;29.9, "Overweight ", TRUE, "Obesity")</f>
        <v xml:space="preserve">Overweight </v>
      </c>
      <c r="D2122">
        <v>5.59</v>
      </c>
      <c r="E2122" t="str" cm="1">
        <f t="array" ref="E2122">_xlfn.IFS(medical_exam[[#This Row],[HBA1C]]&lt;5.7, "Normal", medical_exam[[#This Row],[HBA1C]]&lt;6.4, "Prediabetes ", TRUE, "Diabetes")</f>
        <v>Normal</v>
      </c>
      <c r="F2122" s="6" t="s">
        <v>2379</v>
      </c>
      <c r="G2122" t="s">
        <v>2380</v>
      </c>
      <c r="H2122" t="s">
        <v>2379</v>
      </c>
      <c r="I2122">
        <v>1</v>
      </c>
      <c r="J2122" t="s">
        <v>2379</v>
      </c>
    </row>
    <row r="2123" spans="1:10" x14ac:dyDescent="0.3">
      <c r="A2123" t="s">
        <v>240</v>
      </c>
      <c r="B2123">
        <v>28.05</v>
      </c>
      <c r="C2123" t="str" cm="1">
        <f t="array" ref="C2123">_xlfn.IFS(medical_exam[[#This Row],[BMI]]&lt;18.5, "Underweight ", medical_exam[[#This Row],[BMI]]&lt;24.9, "Normal Weight", medical_exam[[#This Row],[BMI]]&lt;29.9, "Overweight ", TRUE, "Obesity")</f>
        <v xml:space="preserve">Overweight </v>
      </c>
      <c r="D2123">
        <v>6.2</v>
      </c>
      <c r="E2123" t="str" cm="1">
        <f t="array" ref="E2123">_xlfn.IFS(medical_exam[[#This Row],[HBA1C]]&lt;5.7, "Normal", medical_exam[[#This Row],[HBA1C]]&lt;6.4, "Prediabetes ", TRUE, "Diabetes")</f>
        <v xml:space="preserve">Prediabetes </v>
      </c>
      <c r="F2123" s="6" t="s">
        <v>2379</v>
      </c>
      <c r="G2123" t="s">
        <v>2380</v>
      </c>
      <c r="H2123" t="s">
        <v>2379</v>
      </c>
      <c r="I2123">
        <v>1</v>
      </c>
      <c r="J2123" t="s">
        <v>2379</v>
      </c>
    </row>
    <row r="2124" spans="1:10" x14ac:dyDescent="0.3">
      <c r="A2124" t="s">
        <v>239</v>
      </c>
      <c r="B2124">
        <v>27.1</v>
      </c>
      <c r="C2124" t="str" cm="1">
        <f t="array" ref="C2124">_xlfn.IFS(medical_exam[[#This Row],[BMI]]&lt;18.5, "Underweight ", medical_exam[[#This Row],[BMI]]&lt;24.9, "Normal Weight", medical_exam[[#This Row],[BMI]]&lt;29.9, "Overweight ", TRUE, "Obesity")</f>
        <v xml:space="preserve">Overweight </v>
      </c>
      <c r="D2124">
        <v>4.45</v>
      </c>
      <c r="E2124" t="str" cm="1">
        <f t="array" ref="E2124">_xlfn.IFS(medical_exam[[#This Row],[HBA1C]]&lt;5.7, "Normal", medical_exam[[#This Row],[HBA1C]]&lt;6.4, "Prediabetes ", TRUE, "Diabetes")</f>
        <v>Normal</v>
      </c>
      <c r="F2124" s="6" t="s">
        <v>2379</v>
      </c>
      <c r="G2124" t="s">
        <v>2380</v>
      </c>
      <c r="H2124" t="s">
        <v>2379</v>
      </c>
      <c r="I2124">
        <v>1</v>
      </c>
      <c r="J2124" t="s">
        <v>2379</v>
      </c>
    </row>
    <row r="2125" spans="1:10" x14ac:dyDescent="0.3">
      <c r="A2125" t="s">
        <v>238</v>
      </c>
      <c r="B2125">
        <v>24.3</v>
      </c>
      <c r="C2125" t="str" cm="1">
        <f t="array" ref="C2125">_xlfn.IFS(medical_exam[[#This Row],[BMI]]&lt;18.5, "Underweight ", medical_exam[[#This Row],[BMI]]&lt;24.9, "Normal Weight", medical_exam[[#This Row],[BMI]]&lt;29.9, "Overweight ", TRUE, "Obesity")</f>
        <v>Normal Weight</v>
      </c>
      <c r="D2125">
        <v>6.1</v>
      </c>
      <c r="E2125" t="str" cm="1">
        <f t="array" ref="E2125">_xlfn.IFS(medical_exam[[#This Row],[HBA1C]]&lt;5.7, "Normal", medical_exam[[#This Row],[HBA1C]]&lt;6.4, "Prediabetes ", TRUE, "Diabetes")</f>
        <v xml:space="preserve">Prediabetes </v>
      </c>
      <c r="F2125" s="6" t="s">
        <v>2381</v>
      </c>
      <c r="G2125" t="s">
        <v>2380</v>
      </c>
      <c r="H2125" t="s">
        <v>2379</v>
      </c>
      <c r="I2125">
        <v>1</v>
      </c>
      <c r="J2125" t="s">
        <v>2379</v>
      </c>
    </row>
    <row r="2126" spans="1:10" x14ac:dyDescent="0.3">
      <c r="A2126" t="s">
        <v>237</v>
      </c>
      <c r="B2126">
        <v>30.72</v>
      </c>
      <c r="C2126" t="str" cm="1">
        <f t="array" ref="C2126">_xlfn.IFS(medical_exam[[#This Row],[BMI]]&lt;18.5, "Underweight ", medical_exam[[#This Row],[BMI]]&lt;24.9, "Normal Weight", medical_exam[[#This Row],[BMI]]&lt;29.9, "Overweight ", TRUE, "Obesity")</f>
        <v>Obesity</v>
      </c>
      <c r="D2126">
        <v>6.06</v>
      </c>
      <c r="E2126" t="str" cm="1">
        <f t="array" ref="E2126">_xlfn.IFS(medical_exam[[#This Row],[HBA1C]]&lt;5.7, "Normal", medical_exam[[#This Row],[HBA1C]]&lt;6.4, "Prediabetes ", TRUE, "Diabetes")</f>
        <v xml:space="preserve">Prediabetes </v>
      </c>
      <c r="F2126" s="6" t="s">
        <v>2379</v>
      </c>
      <c r="G2126" t="s">
        <v>2380</v>
      </c>
      <c r="H2126" t="s">
        <v>2379</v>
      </c>
      <c r="I2126">
        <v>1</v>
      </c>
      <c r="J2126" t="s">
        <v>2379</v>
      </c>
    </row>
    <row r="2127" spans="1:10" x14ac:dyDescent="0.3">
      <c r="A2127" t="s">
        <v>236</v>
      </c>
      <c r="B2127">
        <v>37.43</v>
      </c>
      <c r="C2127" t="str" cm="1">
        <f t="array" ref="C2127">_xlfn.IFS(medical_exam[[#This Row],[BMI]]&lt;18.5, "Underweight ", medical_exam[[#This Row],[BMI]]&lt;24.9, "Normal Weight", medical_exam[[#This Row],[BMI]]&lt;29.9, "Overweight ", TRUE, "Obesity")</f>
        <v>Obesity</v>
      </c>
      <c r="D2127">
        <v>4.5599999999999996</v>
      </c>
      <c r="E2127" t="str" cm="1">
        <f t="array" ref="E2127">_xlfn.IFS(medical_exam[[#This Row],[HBA1C]]&lt;5.7, "Normal", medical_exam[[#This Row],[HBA1C]]&lt;6.4, "Prediabetes ", TRUE, "Diabetes")</f>
        <v>Normal</v>
      </c>
      <c r="F2127" s="6" t="s">
        <v>2379</v>
      </c>
      <c r="G2127" t="s">
        <v>2379</v>
      </c>
      <c r="H2127" t="s">
        <v>2381</v>
      </c>
      <c r="I2127">
        <v>1</v>
      </c>
      <c r="J2127" t="s">
        <v>2379</v>
      </c>
    </row>
    <row r="2128" spans="1:10" x14ac:dyDescent="0.3">
      <c r="A2128" t="s">
        <v>235</v>
      </c>
      <c r="B2128">
        <v>25.74</v>
      </c>
      <c r="C2128" t="str" cm="1">
        <f t="array" ref="C2128">_xlfn.IFS(medical_exam[[#This Row],[BMI]]&lt;18.5, "Underweight ", medical_exam[[#This Row],[BMI]]&lt;24.9, "Normal Weight", medical_exam[[#This Row],[BMI]]&lt;29.9, "Overweight ", TRUE, "Obesity")</f>
        <v xml:space="preserve">Overweight </v>
      </c>
      <c r="D2128">
        <v>6.41</v>
      </c>
      <c r="E2128" t="str" cm="1">
        <f t="array" ref="E2128">_xlfn.IFS(medical_exam[[#This Row],[HBA1C]]&lt;5.7, "Normal", medical_exam[[#This Row],[HBA1C]]&lt;6.4, "Prediabetes ", TRUE, "Diabetes")</f>
        <v>Diabetes</v>
      </c>
      <c r="F2128" s="6" t="s">
        <v>2381</v>
      </c>
      <c r="G2128" t="s">
        <v>2379</v>
      </c>
      <c r="H2128" t="s">
        <v>2381</v>
      </c>
      <c r="I2128">
        <v>1</v>
      </c>
      <c r="J2128" t="s">
        <v>2379</v>
      </c>
    </row>
    <row r="2129" spans="1:10" x14ac:dyDescent="0.3">
      <c r="A2129" t="s">
        <v>234</v>
      </c>
      <c r="B2129">
        <v>36.575000000000003</v>
      </c>
      <c r="C2129" t="str" cm="1">
        <f t="array" ref="C2129">_xlfn.IFS(medical_exam[[#This Row],[BMI]]&lt;18.5, "Underweight ", medical_exam[[#This Row],[BMI]]&lt;24.9, "Normal Weight", medical_exam[[#This Row],[BMI]]&lt;29.9, "Overweight ", TRUE, "Obesity")</f>
        <v>Obesity</v>
      </c>
      <c r="D2129">
        <v>5.57</v>
      </c>
      <c r="E2129" t="str" cm="1">
        <f t="array" ref="E2129">_xlfn.IFS(medical_exam[[#This Row],[HBA1C]]&lt;5.7, "Normal", medical_exam[[#This Row],[HBA1C]]&lt;6.4, "Prediabetes ", TRUE, "Diabetes")</f>
        <v>Normal</v>
      </c>
      <c r="F2129" s="6" t="s">
        <v>2379</v>
      </c>
      <c r="G2129" t="s">
        <v>2379</v>
      </c>
      <c r="H2129" t="s">
        <v>2381</v>
      </c>
      <c r="I2129">
        <v>1</v>
      </c>
      <c r="J2129" t="s">
        <v>2379</v>
      </c>
    </row>
    <row r="2130" spans="1:10" x14ac:dyDescent="0.3">
      <c r="A2130" t="s">
        <v>233</v>
      </c>
      <c r="B2130">
        <v>35.15</v>
      </c>
      <c r="C2130" t="str" cm="1">
        <f t="array" ref="C2130">_xlfn.IFS(medical_exam[[#This Row],[BMI]]&lt;18.5, "Underweight ", medical_exam[[#This Row],[BMI]]&lt;24.9, "Normal Weight", medical_exam[[#This Row],[BMI]]&lt;29.9, "Overweight ", TRUE, "Obesity")</f>
        <v>Obesity</v>
      </c>
      <c r="D2130">
        <v>5.47</v>
      </c>
      <c r="E2130" t="str" cm="1">
        <f t="array" ref="E2130">_xlfn.IFS(medical_exam[[#This Row],[HBA1C]]&lt;5.7, "Normal", medical_exam[[#This Row],[HBA1C]]&lt;6.4, "Prediabetes ", TRUE, "Diabetes")</f>
        <v>Normal</v>
      </c>
      <c r="F2130" s="6" t="s">
        <v>2379</v>
      </c>
      <c r="G2130" t="s">
        <v>2379</v>
      </c>
      <c r="H2130" t="s">
        <v>2381</v>
      </c>
      <c r="I2130">
        <v>1</v>
      </c>
      <c r="J2130" t="s">
        <v>2379</v>
      </c>
    </row>
    <row r="2131" spans="1:10" x14ac:dyDescent="0.3">
      <c r="A2131" t="s">
        <v>232</v>
      </c>
      <c r="B2131">
        <v>32.11</v>
      </c>
      <c r="C2131" t="str" cm="1">
        <f t="array" ref="C2131">_xlfn.IFS(medical_exam[[#This Row],[BMI]]&lt;18.5, "Underweight ", medical_exam[[#This Row],[BMI]]&lt;24.9, "Normal Weight", medical_exam[[#This Row],[BMI]]&lt;29.9, "Overweight ", TRUE, "Obesity")</f>
        <v>Obesity</v>
      </c>
      <c r="D2131">
        <v>4.43</v>
      </c>
      <c r="E2131" t="str" cm="1">
        <f t="array" ref="E2131">_xlfn.IFS(medical_exam[[#This Row],[HBA1C]]&lt;5.7, "Normal", medical_exam[[#This Row],[HBA1C]]&lt;6.4, "Prediabetes ", TRUE, "Diabetes")</f>
        <v>Normal</v>
      </c>
      <c r="F2131" s="6" t="s">
        <v>2379</v>
      </c>
      <c r="G2131" t="s">
        <v>2379</v>
      </c>
      <c r="H2131" t="s">
        <v>2381</v>
      </c>
      <c r="I2131">
        <v>1</v>
      </c>
      <c r="J2131" t="s">
        <v>2379</v>
      </c>
    </row>
    <row r="2132" spans="1:10" x14ac:dyDescent="0.3">
      <c r="A2132" t="s">
        <v>231</v>
      </c>
      <c r="B2132">
        <v>30.495000000000001</v>
      </c>
      <c r="C2132" t="str" cm="1">
        <f t="array" ref="C2132">_xlfn.IFS(medical_exam[[#This Row],[BMI]]&lt;18.5, "Underweight ", medical_exam[[#This Row],[BMI]]&lt;24.9, "Normal Weight", medical_exam[[#This Row],[BMI]]&lt;29.9, "Overweight ", TRUE, "Obesity")</f>
        <v>Obesity</v>
      </c>
      <c r="D2132">
        <v>4.95</v>
      </c>
      <c r="E2132" t="str" cm="1">
        <f t="array" ref="E2132">_xlfn.IFS(medical_exam[[#This Row],[HBA1C]]&lt;5.7, "Normal", medical_exam[[#This Row],[HBA1C]]&lt;6.4, "Prediabetes ", TRUE, "Diabetes")</f>
        <v>Normal</v>
      </c>
      <c r="F2132" s="6" t="s">
        <v>2379</v>
      </c>
      <c r="G2132" t="s">
        <v>2379</v>
      </c>
      <c r="H2132" t="s">
        <v>2381</v>
      </c>
      <c r="I2132">
        <v>1</v>
      </c>
      <c r="J2132" t="s">
        <v>2379</v>
      </c>
    </row>
    <row r="2133" spans="1:10" x14ac:dyDescent="0.3">
      <c r="A2133" t="s">
        <v>230</v>
      </c>
      <c r="B2133">
        <v>29.24</v>
      </c>
      <c r="C2133" t="str" cm="1">
        <f t="array" ref="C2133">_xlfn.IFS(medical_exam[[#This Row],[BMI]]&lt;18.5, "Underweight ", medical_exam[[#This Row],[BMI]]&lt;24.9, "Normal Weight", medical_exam[[#This Row],[BMI]]&lt;29.9, "Overweight ", TRUE, "Obesity")</f>
        <v xml:space="preserve">Overweight </v>
      </c>
      <c r="D2133">
        <v>4.04</v>
      </c>
      <c r="E2133" t="str" cm="1">
        <f t="array" ref="E2133">_xlfn.IFS(medical_exam[[#This Row],[HBA1C]]&lt;5.7, "Normal", medical_exam[[#This Row],[HBA1C]]&lt;6.4, "Prediabetes ", TRUE, "Diabetes")</f>
        <v>Normal</v>
      </c>
      <c r="F2133" s="6" t="s">
        <v>2379</v>
      </c>
      <c r="G2133" t="s">
        <v>2380</v>
      </c>
      <c r="H2133" t="s">
        <v>2379</v>
      </c>
      <c r="I2133">
        <v>1</v>
      </c>
      <c r="J2133" t="s">
        <v>2379</v>
      </c>
    </row>
    <row r="2134" spans="1:10" x14ac:dyDescent="0.3">
      <c r="A2134" t="s">
        <v>229</v>
      </c>
      <c r="B2134">
        <v>22.515000000000001</v>
      </c>
      <c r="C2134" t="str" cm="1">
        <f t="array" ref="C2134">_xlfn.IFS(medical_exam[[#This Row],[BMI]]&lt;18.5, "Underweight ", medical_exam[[#This Row],[BMI]]&lt;24.9, "Normal Weight", medical_exam[[#This Row],[BMI]]&lt;29.9, "Overweight ", TRUE, "Obesity")</f>
        <v>Normal Weight</v>
      </c>
      <c r="D2134">
        <v>5.93</v>
      </c>
      <c r="E2134" t="str" cm="1">
        <f t="array" ref="E2134">_xlfn.IFS(medical_exam[[#This Row],[HBA1C]]&lt;5.7, "Normal", medical_exam[[#This Row],[HBA1C]]&lt;6.4, "Prediabetes ", TRUE, "Diabetes")</f>
        <v xml:space="preserve">Prediabetes </v>
      </c>
      <c r="F2134" s="6" t="s">
        <v>2379</v>
      </c>
      <c r="G2134" t="s">
        <v>2379</v>
      </c>
      <c r="H2134" t="s">
        <v>2381</v>
      </c>
      <c r="I2134">
        <v>1</v>
      </c>
      <c r="J2134" t="s">
        <v>2379</v>
      </c>
    </row>
    <row r="2135" spans="1:10" x14ac:dyDescent="0.3">
      <c r="A2135" t="s">
        <v>228</v>
      </c>
      <c r="B2135">
        <v>15.65</v>
      </c>
      <c r="C2135" t="str" cm="1">
        <f t="array" ref="C2135">_xlfn.IFS(medical_exam[[#This Row],[BMI]]&lt;18.5, "Underweight ", medical_exam[[#This Row],[BMI]]&lt;24.9, "Normal Weight", medical_exam[[#This Row],[BMI]]&lt;29.9, "Overweight ", TRUE, "Obesity")</f>
        <v xml:space="preserve">Underweight </v>
      </c>
      <c r="D2135">
        <v>4.2300000000000004</v>
      </c>
      <c r="E2135" t="str" cm="1">
        <f t="array" ref="E2135">_xlfn.IFS(medical_exam[[#This Row],[HBA1C]]&lt;5.7, "Normal", medical_exam[[#This Row],[HBA1C]]&lt;6.4, "Prediabetes ", TRUE, "Diabetes")</f>
        <v>Normal</v>
      </c>
      <c r="F2135" s="6" t="s">
        <v>2379</v>
      </c>
      <c r="G2135" t="s">
        <v>2379</v>
      </c>
      <c r="H2135" t="s">
        <v>2379</v>
      </c>
      <c r="I2135">
        <v>0</v>
      </c>
      <c r="J2135" t="s">
        <v>2379</v>
      </c>
    </row>
    <row r="2136" spans="1:10" x14ac:dyDescent="0.3">
      <c r="A2136" t="s">
        <v>227</v>
      </c>
      <c r="B2136">
        <v>27.36</v>
      </c>
      <c r="C2136" t="str" cm="1">
        <f t="array" ref="C2136">_xlfn.IFS(medical_exam[[#This Row],[BMI]]&lt;18.5, "Underweight ", medical_exam[[#This Row],[BMI]]&lt;24.9, "Normal Weight", medical_exam[[#This Row],[BMI]]&lt;29.9, "Overweight ", TRUE, "Obesity")</f>
        <v xml:space="preserve">Overweight </v>
      </c>
      <c r="D2136">
        <v>5.59</v>
      </c>
      <c r="E2136" t="str" cm="1">
        <f t="array" ref="E2136">_xlfn.IFS(medical_exam[[#This Row],[HBA1C]]&lt;5.7, "Normal", medical_exam[[#This Row],[HBA1C]]&lt;6.4, "Prediabetes ", TRUE, "Diabetes")</f>
        <v>Normal</v>
      </c>
      <c r="F2136" s="6" t="s">
        <v>2381</v>
      </c>
      <c r="G2136" t="s">
        <v>2379</v>
      </c>
      <c r="H2136" t="s">
        <v>2379</v>
      </c>
      <c r="I2136">
        <v>0</v>
      </c>
      <c r="J2136" t="s">
        <v>2379</v>
      </c>
    </row>
    <row r="2137" spans="1:10" x14ac:dyDescent="0.3">
      <c r="A2137" t="s">
        <v>226</v>
      </c>
      <c r="B2137">
        <v>22.3</v>
      </c>
      <c r="C2137" t="str" cm="1">
        <f t="array" ref="C2137">_xlfn.IFS(medical_exam[[#This Row],[BMI]]&lt;18.5, "Underweight ", medical_exam[[#This Row],[BMI]]&lt;24.9, "Normal Weight", medical_exam[[#This Row],[BMI]]&lt;29.9, "Overweight ", TRUE, "Obesity")</f>
        <v>Normal Weight</v>
      </c>
      <c r="D2137">
        <v>4.8899999999999997</v>
      </c>
      <c r="E2137" t="str" cm="1">
        <f t="array" ref="E2137">_xlfn.IFS(medical_exam[[#This Row],[HBA1C]]&lt;5.7, "Normal", medical_exam[[#This Row],[HBA1C]]&lt;6.4, "Prediabetes ", TRUE, "Diabetes")</f>
        <v>Normal</v>
      </c>
      <c r="F2137" s="6" t="s">
        <v>2381</v>
      </c>
      <c r="G2137" t="s">
        <v>2379</v>
      </c>
      <c r="H2137" t="s">
        <v>2379</v>
      </c>
      <c r="I2137">
        <v>0</v>
      </c>
      <c r="J2137" t="s">
        <v>2379</v>
      </c>
    </row>
    <row r="2138" spans="1:10" x14ac:dyDescent="0.3">
      <c r="A2138" t="s">
        <v>225</v>
      </c>
      <c r="B2138">
        <v>26.03</v>
      </c>
      <c r="C2138" t="str" cm="1">
        <f t="array" ref="C2138">_xlfn.IFS(medical_exam[[#This Row],[BMI]]&lt;18.5, "Underweight ", medical_exam[[#This Row],[BMI]]&lt;24.9, "Normal Weight", medical_exam[[#This Row],[BMI]]&lt;29.9, "Overweight ", TRUE, "Obesity")</f>
        <v xml:space="preserve">Overweight </v>
      </c>
      <c r="D2138">
        <v>5.81</v>
      </c>
      <c r="E2138" t="str" cm="1">
        <f t="array" ref="E2138">_xlfn.IFS(medical_exam[[#This Row],[HBA1C]]&lt;5.7, "Normal", medical_exam[[#This Row],[HBA1C]]&lt;6.4, "Prediabetes ", TRUE, "Diabetes")</f>
        <v xml:space="preserve">Prediabetes </v>
      </c>
      <c r="F2138" s="6" t="s">
        <v>2381</v>
      </c>
      <c r="G2138" t="s">
        <v>2379</v>
      </c>
      <c r="H2138" t="s">
        <v>2379</v>
      </c>
      <c r="I2138">
        <v>0</v>
      </c>
      <c r="J2138" t="s">
        <v>2379</v>
      </c>
    </row>
    <row r="2139" spans="1:10" x14ac:dyDescent="0.3">
      <c r="A2139" t="s">
        <v>224</v>
      </c>
      <c r="B2139">
        <v>27.74</v>
      </c>
      <c r="C2139" t="str" cm="1">
        <f t="array" ref="C2139">_xlfn.IFS(medical_exam[[#This Row],[BMI]]&lt;18.5, "Underweight ", medical_exam[[#This Row],[BMI]]&lt;24.9, "Normal Weight", medical_exam[[#This Row],[BMI]]&lt;29.9, "Overweight ", TRUE, "Obesity")</f>
        <v xml:space="preserve">Overweight </v>
      </c>
      <c r="D2139">
        <v>4.29</v>
      </c>
      <c r="E2139" t="str" cm="1">
        <f t="array" ref="E2139">_xlfn.IFS(medical_exam[[#This Row],[HBA1C]]&lt;5.7, "Normal", medical_exam[[#This Row],[HBA1C]]&lt;6.4, "Prediabetes ", TRUE, "Diabetes")</f>
        <v>Normal</v>
      </c>
      <c r="F2139" s="6" t="s">
        <v>2379</v>
      </c>
      <c r="G2139" t="s">
        <v>2380</v>
      </c>
      <c r="H2139" t="s">
        <v>2379</v>
      </c>
      <c r="I2139">
        <v>1</v>
      </c>
      <c r="J2139" t="s">
        <v>2379</v>
      </c>
    </row>
    <row r="2140" spans="1:10" x14ac:dyDescent="0.3">
      <c r="A2140" t="s">
        <v>223</v>
      </c>
      <c r="B2140">
        <v>32.11</v>
      </c>
      <c r="C2140" t="str" cm="1">
        <f t="array" ref="C2140">_xlfn.IFS(medical_exam[[#This Row],[BMI]]&lt;18.5, "Underweight ", medical_exam[[#This Row],[BMI]]&lt;24.9, "Normal Weight", medical_exam[[#This Row],[BMI]]&lt;29.9, "Overweight ", TRUE, "Obesity")</f>
        <v>Obesity</v>
      </c>
      <c r="D2140">
        <v>4.03</v>
      </c>
      <c r="E2140" t="str" cm="1">
        <f t="array" ref="E2140">_xlfn.IFS(medical_exam[[#This Row],[HBA1C]]&lt;5.7, "Normal", medical_exam[[#This Row],[HBA1C]]&lt;6.4, "Prediabetes ", TRUE, "Diabetes")</f>
        <v>Normal</v>
      </c>
      <c r="F2140" s="6" t="s">
        <v>2381</v>
      </c>
      <c r="G2140" t="s">
        <v>2380</v>
      </c>
      <c r="H2140" t="s">
        <v>2379</v>
      </c>
      <c r="I2140">
        <v>2</v>
      </c>
      <c r="J2140" t="s">
        <v>2379</v>
      </c>
    </row>
    <row r="2141" spans="1:10" x14ac:dyDescent="0.3">
      <c r="A2141" t="s">
        <v>222</v>
      </c>
      <c r="B2141">
        <v>25.175000000000001</v>
      </c>
      <c r="C2141" t="str" cm="1">
        <f t="array" ref="C2141">_xlfn.IFS(medical_exam[[#This Row],[BMI]]&lt;18.5, "Underweight ", medical_exam[[#This Row],[BMI]]&lt;24.9, "Normal Weight", medical_exam[[#This Row],[BMI]]&lt;29.9, "Overweight ", TRUE, "Obesity")</f>
        <v xml:space="preserve">Overweight </v>
      </c>
      <c r="D2141">
        <v>6.29</v>
      </c>
      <c r="E2141" t="str" cm="1">
        <f t="array" ref="E2141">_xlfn.IFS(medical_exam[[#This Row],[HBA1C]]&lt;5.7, "Normal", medical_exam[[#This Row],[HBA1C]]&lt;6.4, "Prediabetes ", TRUE, "Diabetes")</f>
        <v xml:space="preserve">Prediabetes </v>
      </c>
      <c r="F2141" s="6" t="s">
        <v>2381</v>
      </c>
      <c r="G2141" t="s">
        <v>2380</v>
      </c>
      <c r="H2141" t="s">
        <v>2379</v>
      </c>
      <c r="I2141">
        <v>2</v>
      </c>
      <c r="J2141" t="s">
        <v>2379</v>
      </c>
    </row>
    <row r="2142" spans="1:10" x14ac:dyDescent="0.3">
      <c r="A2142" t="s">
        <v>221</v>
      </c>
      <c r="B2142">
        <v>39.49</v>
      </c>
      <c r="C2142" t="str" cm="1">
        <f t="array" ref="C2142">_xlfn.IFS(medical_exam[[#This Row],[BMI]]&lt;18.5, "Underweight ", medical_exam[[#This Row],[BMI]]&lt;24.9, "Normal Weight", medical_exam[[#This Row],[BMI]]&lt;29.9, "Overweight ", TRUE, "Obesity")</f>
        <v>Obesity</v>
      </c>
      <c r="D2142">
        <v>4.4800000000000004</v>
      </c>
      <c r="E2142" t="str" cm="1">
        <f t="array" ref="E2142">_xlfn.IFS(medical_exam[[#This Row],[HBA1C]]&lt;5.7, "Normal", medical_exam[[#This Row],[HBA1C]]&lt;6.4, "Prediabetes ", TRUE, "Diabetes")</f>
        <v>Normal</v>
      </c>
      <c r="F2142" s="6" t="s">
        <v>2381</v>
      </c>
      <c r="G2142" t="s">
        <v>2379</v>
      </c>
      <c r="H2142" t="s">
        <v>2379</v>
      </c>
      <c r="I2142">
        <v>0</v>
      </c>
      <c r="J2142" t="s">
        <v>2379</v>
      </c>
    </row>
    <row r="2143" spans="1:10" x14ac:dyDescent="0.3">
      <c r="A2143" t="s">
        <v>220</v>
      </c>
      <c r="B2143">
        <v>34.869999999999997</v>
      </c>
      <c r="C2143" t="str" cm="1">
        <f t="array" ref="C2143">_xlfn.IFS(medical_exam[[#This Row],[BMI]]&lt;18.5, "Underweight ", medical_exam[[#This Row],[BMI]]&lt;24.9, "Normal Weight", medical_exam[[#This Row],[BMI]]&lt;29.9, "Overweight ", TRUE, "Obesity")</f>
        <v>Obesity</v>
      </c>
      <c r="D2143">
        <v>5.51</v>
      </c>
      <c r="E2143" t="str" cm="1">
        <f t="array" ref="E2143">_xlfn.IFS(medical_exam[[#This Row],[HBA1C]]&lt;5.7, "Normal", medical_exam[[#This Row],[HBA1C]]&lt;6.4, "Prediabetes ", TRUE, "Diabetes")</f>
        <v>Normal</v>
      </c>
      <c r="F2143" s="6" t="s">
        <v>2381</v>
      </c>
      <c r="G2143" t="s">
        <v>2379</v>
      </c>
      <c r="H2143" t="s">
        <v>2379</v>
      </c>
      <c r="I2143">
        <v>0</v>
      </c>
      <c r="J2143" t="s">
        <v>2379</v>
      </c>
    </row>
    <row r="2144" spans="1:10" x14ac:dyDescent="0.3">
      <c r="A2144" t="s">
        <v>219</v>
      </c>
      <c r="B2144">
        <v>34.6</v>
      </c>
      <c r="C2144" t="str" cm="1">
        <f t="array" ref="C2144">_xlfn.IFS(medical_exam[[#This Row],[BMI]]&lt;18.5, "Underweight ", medical_exam[[#This Row],[BMI]]&lt;24.9, "Normal Weight", medical_exam[[#This Row],[BMI]]&lt;29.9, "Overweight ", TRUE, "Obesity")</f>
        <v>Obesity</v>
      </c>
      <c r="D2144">
        <v>4.5</v>
      </c>
      <c r="E2144" t="str" cm="1">
        <f t="array" ref="E2144">_xlfn.IFS(medical_exam[[#This Row],[HBA1C]]&lt;5.7, "Normal", medical_exam[[#This Row],[HBA1C]]&lt;6.4, "Prediabetes ", TRUE, "Diabetes")</f>
        <v>Normal</v>
      </c>
      <c r="F2144" s="6" t="s">
        <v>2381</v>
      </c>
      <c r="G2144" t="s">
        <v>2379</v>
      </c>
      <c r="H2144" t="s">
        <v>2379</v>
      </c>
      <c r="I2144">
        <v>0</v>
      </c>
      <c r="J2144" t="s">
        <v>2379</v>
      </c>
    </row>
    <row r="2145" spans="1:10" x14ac:dyDescent="0.3">
      <c r="A2145" t="s">
        <v>218</v>
      </c>
      <c r="B2145">
        <v>25.8</v>
      </c>
      <c r="C2145" t="str" cm="1">
        <f t="array" ref="C2145">_xlfn.IFS(medical_exam[[#This Row],[BMI]]&lt;18.5, "Underweight ", medical_exam[[#This Row],[BMI]]&lt;24.9, "Normal Weight", medical_exam[[#This Row],[BMI]]&lt;29.9, "Overweight ", TRUE, "Obesity")</f>
        <v xml:space="preserve">Overweight </v>
      </c>
      <c r="D2145">
        <v>6.29</v>
      </c>
      <c r="E2145" t="str" cm="1">
        <f t="array" ref="E2145">_xlfn.IFS(medical_exam[[#This Row],[HBA1C]]&lt;5.7, "Normal", medical_exam[[#This Row],[HBA1C]]&lt;6.4, "Prediabetes ", TRUE, "Diabetes")</f>
        <v xml:space="preserve">Prediabetes </v>
      </c>
      <c r="F2145" s="6" t="s">
        <v>2381</v>
      </c>
      <c r="G2145" t="s">
        <v>2379</v>
      </c>
      <c r="H2145" t="s">
        <v>2379</v>
      </c>
      <c r="I2145">
        <v>0</v>
      </c>
      <c r="J2145" t="s">
        <v>2379</v>
      </c>
    </row>
    <row r="2146" spans="1:10" x14ac:dyDescent="0.3">
      <c r="A2146" t="s">
        <v>217</v>
      </c>
      <c r="B2146">
        <v>35.86</v>
      </c>
      <c r="C2146" t="str" cm="1">
        <f t="array" ref="C2146">_xlfn.IFS(medical_exam[[#This Row],[BMI]]&lt;18.5, "Underweight ", medical_exam[[#This Row],[BMI]]&lt;24.9, "Normal Weight", medical_exam[[#This Row],[BMI]]&lt;29.9, "Overweight ", TRUE, "Obesity")</f>
        <v>Obesity</v>
      </c>
      <c r="D2146">
        <v>4.33</v>
      </c>
      <c r="E2146" t="str" cm="1">
        <f t="array" ref="E2146">_xlfn.IFS(medical_exam[[#This Row],[HBA1C]]&lt;5.7, "Normal", medical_exam[[#This Row],[HBA1C]]&lt;6.4, "Prediabetes ", TRUE, "Diabetes")</f>
        <v>Normal</v>
      </c>
      <c r="F2146" s="6" t="s">
        <v>2379</v>
      </c>
      <c r="G2146" t="s">
        <v>2379</v>
      </c>
      <c r="H2146" t="s">
        <v>2379</v>
      </c>
      <c r="I2146">
        <v>1</v>
      </c>
      <c r="J2146" t="s">
        <v>2379</v>
      </c>
    </row>
    <row r="2147" spans="1:10" x14ac:dyDescent="0.3">
      <c r="A2147" t="s">
        <v>216</v>
      </c>
      <c r="B2147">
        <v>40.47</v>
      </c>
      <c r="C2147" t="str" cm="1">
        <f t="array" ref="C2147">_xlfn.IFS(medical_exam[[#This Row],[BMI]]&lt;18.5, "Underweight ", medical_exam[[#This Row],[BMI]]&lt;24.9, "Normal Weight", medical_exam[[#This Row],[BMI]]&lt;29.9, "Overweight ", TRUE, "Obesity")</f>
        <v>Obesity</v>
      </c>
      <c r="D2147">
        <v>11.15</v>
      </c>
      <c r="E2147" t="str" cm="1">
        <f t="array" ref="E2147">_xlfn.IFS(medical_exam[[#This Row],[HBA1C]]&lt;5.7, "Normal", medical_exam[[#This Row],[HBA1C]]&lt;6.4, "Prediabetes ", TRUE, "Diabetes")</f>
        <v>Diabetes</v>
      </c>
      <c r="F2147" s="6" t="s">
        <v>2379</v>
      </c>
      <c r="G2147" t="s">
        <v>2379</v>
      </c>
      <c r="H2147" t="s">
        <v>2379</v>
      </c>
      <c r="I2147">
        <v>0</v>
      </c>
      <c r="J2147" t="s">
        <v>2379</v>
      </c>
    </row>
    <row r="2148" spans="1:10" x14ac:dyDescent="0.3">
      <c r="A2148" t="s">
        <v>215</v>
      </c>
      <c r="B2148">
        <v>32.01</v>
      </c>
      <c r="C2148" t="str" cm="1">
        <f t="array" ref="C2148">_xlfn.IFS(medical_exam[[#This Row],[BMI]]&lt;18.5, "Underweight ", medical_exam[[#This Row],[BMI]]&lt;24.9, "Normal Weight", medical_exam[[#This Row],[BMI]]&lt;29.9, "Overweight ", TRUE, "Obesity")</f>
        <v>Obesity</v>
      </c>
      <c r="D2148">
        <v>6.45</v>
      </c>
      <c r="E2148" t="str" cm="1">
        <f t="array" ref="E2148">_xlfn.IFS(medical_exam[[#This Row],[HBA1C]]&lt;5.7, "Normal", medical_exam[[#This Row],[HBA1C]]&lt;6.4, "Prediabetes ", TRUE, "Diabetes")</f>
        <v>Diabetes</v>
      </c>
      <c r="F2148" s="6" t="s">
        <v>2379</v>
      </c>
      <c r="G2148" t="s">
        <v>2379</v>
      </c>
      <c r="H2148" t="s">
        <v>2379</v>
      </c>
      <c r="I2148">
        <v>1</v>
      </c>
      <c r="J2148" t="s">
        <v>2379</v>
      </c>
    </row>
    <row r="2149" spans="1:10" x14ac:dyDescent="0.3">
      <c r="A2149" t="s">
        <v>214</v>
      </c>
      <c r="B2149">
        <v>33</v>
      </c>
      <c r="C2149" t="str" cm="1">
        <f t="array" ref="C2149">_xlfn.IFS(medical_exam[[#This Row],[BMI]]&lt;18.5, "Underweight ", medical_exam[[#This Row],[BMI]]&lt;24.9, "Normal Weight", medical_exam[[#This Row],[BMI]]&lt;29.9, "Overweight ", TRUE, "Obesity")</f>
        <v>Obesity</v>
      </c>
      <c r="D2149">
        <v>9.27</v>
      </c>
      <c r="E2149" t="str" cm="1">
        <f t="array" ref="E2149">_xlfn.IFS(medical_exam[[#This Row],[HBA1C]]&lt;5.7, "Normal", medical_exam[[#This Row],[HBA1C]]&lt;6.4, "Prediabetes ", TRUE, "Diabetes")</f>
        <v>Diabetes</v>
      </c>
      <c r="F2149" s="6" t="s">
        <v>2379</v>
      </c>
      <c r="G2149" t="s">
        <v>2379</v>
      </c>
      <c r="H2149" t="s">
        <v>2379</v>
      </c>
      <c r="I2149">
        <v>0</v>
      </c>
      <c r="J2149" t="s">
        <v>2379</v>
      </c>
    </row>
    <row r="2150" spans="1:10" x14ac:dyDescent="0.3">
      <c r="A2150" t="s">
        <v>213</v>
      </c>
      <c r="B2150">
        <v>29.3</v>
      </c>
      <c r="C2150" t="str" cm="1">
        <f t="array" ref="C2150">_xlfn.IFS(medical_exam[[#This Row],[BMI]]&lt;18.5, "Underweight ", medical_exam[[#This Row],[BMI]]&lt;24.9, "Normal Weight", medical_exam[[#This Row],[BMI]]&lt;29.9, "Overweight ", TRUE, "Obesity")</f>
        <v xml:space="preserve">Overweight </v>
      </c>
      <c r="D2150">
        <v>6.15</v>
      </c>
      <c r="E2150" t="str" cm="1">
        <f t="array" ref="E2150">_xlfn.IFS(medical_exam[[#This Row],[HBA1C]]&lt;5.7, "Normal", medical_exam[[#This Row],[HBA1C]]&lt;6.4, "Prediabetes ", TRUE, "Diabetes")</f>
        <v xml:space="preserve">Prediabetes </v>
      </c>
      <c r="F2150" s="6" t="s">
        <v>2379</v>
      </c>
      <c r="G2150" t="s">
        <v>2379</v>
      </c>
      <c r="H2150" t="s">
        <v>2379</v>
      </c>
      <c r="I2150">
        <v>1</v>
      </c>
      <c r="J2150" t="s">
        <v>2379</v>
      </c>
    </row>
    <row r="2151" spans="1:10" x14ac:dyDescent="0.3">
      <c r="A2151" t="s">
        <v>212</v>
      </c>
      <c r="B2151">
        <v>25.8</v>
      </c>
      <c r="C2151" t="str" cm="1">
        <f t="array" ref="C2151">_xlfn.IFS(medical_exam[[#This Row],[BMI]]&lt;18.5, "Underweight ", medical_exam[[#This Row],[BMI]]&lt;24.9, "Normal Weight", medical_exam[[#This Row],[BMI]]&lt;29.9, "Overweight ", TRUE, "Obesity")</f>
        <v xml:space="preserve">Overweight </v>
      </c>
      <c r="D2151">
        <v>4.13</v>
      </c>
      <c r="E2151" t="str" cm="1">
        <f t="array" ref="E2151">_xlfn.IFS(medical_exam[[#This Row],[HBA1C]]&lt;5.7, "Normal", medical_exam[[#This Row],[HBA1C]]&lt;6.4, "Prediabetes ", TRUE, "Diabetes")</f>
        <v>Normal</v>
      </c>
      <c r="F2151" s="6" t="s">
        <v>2379</v>
      </c>
      <c r="G2151" t="s">
        <v>2379</v>
      </c>
      <c r="H2151" t="s">
        <v>2379</v>
      </c>
      <c r="I2151">
        <v>1</v>
      </c>
      <c r="J2151" t="s">
        <v>2379</v>
      </c>
    </row>
    <row r="2152" spans="1:10" x14ac:dyDescent="0.3">
      <c r="A2152" t="s">
        <v>211</v>
      </c>
      <c r="B2152">
        <v>23.4</v>
      </c>
      <c r="C2152" t="str" cm="1">
        <f t="array" ref="C2152">_xlfn.IFS(medical_exam[[#This Row],[BMI]]&lt;18.5, "Underweight ", medical_exam[[#This Row],[BMI]]&lt;24.9, "Normal Weight", medical_exam[[#This Row],[BMI]]&lt;29.9, "Overweight ", TRUE, "Obesity")</f>
        <v>Normal Weight</v>
      </c>
      <c r="D2152">
        <v>4.24</v>
      </c>
      <c r="E2152" t="str" cm="1">
        <f t="array" ref="E2152">_xlfn.IFS(medical_exam[[#This Row],[HBA1C]]&lt;5.7, "Normal", medical_exam[[#This Row],[HBA1C]]&lt;6.4, "Prediabetes ", TRUE, "Diabetes")</f>
        <v>Normal</v>
      </c>
      <c r="F2152" s="6" t="s">
        <v>2379</v>
      </c>
      <c r="G2152" t="s">
        <v>2379</v>
      </c>
      <c r="H2152" t="s">
        <v>2379</v>
      </c>
      <c r="I2152">
        <v>1</v>
      </c>
      <c r="J2152" t="s">
        <v>2379</v>
      </c>
    </row>
    <row r="2153" spans="1:10" x14ac:dyDescent="0.3">
      <c r="A2153" t="s">
        <v>210</v>
      </c>
      <c r="B2153">
        <v>27.93</v>
      </c>
      <c r="C2153" t="str" cm="1">
        <f t="array" ref="C2153">_xlfn.IFS(medical_exam[[#This Row],[BMI]]&lt;18.5, "Underweight ", medical_exam[[#This Row],[BMI]]&lt;24.9, "Normal Weight", medical_exam[[#This Row],[BMI]]&lt;29.9, "Overweight ", TRUE, "Obesity")</f>
        <v xml:space="preserve">Overweight </v>
      </c>
      <c r="D2153">
        <v>9.8800000000000008</v>
      </c>
      <c r="E2153" t="str" cm="1">
        <f t="array" ref="E2153">_xlfn.IFS(medical_exam[[#This Row],[HBA1C]]&lt;5.7, "Normal", medical_exam[[#This Row],[HBA1C]]&lt;6.4, "Prediabetes ", TRUE, "Diabetes")</f>
        <v>Diabetes</v>
      </c>
      <c r="F2153" s="6" t="s">
        <v>2379</v>
      </c>
      <c r="G2153" t="s">
        <v>2379</v>
      </c>
      <c r="H2153" t="s">
        <v>2379</v>
      </c>
      <c r="I2153">
        <v>0</v>
      </c>
      <c r="J2153" t="s">
        <v>2379</v>
      </c>
    </row>
    <row r="2154" spans="1:10" x14ac:dyDescent="0.3">
      <c r="A2154" t="s">
        <v>209</v>
      </c>
      <c r="B2154">
        <v>22</v>
      </c>
      <c r="C2154" t="str" cm="1">
        <f t="array" ref="C2154">_xlfn.IFS(medical_exam[[#This Row],[BMI]]&lt;18.5, "Underweight ", medical_exam[[#This Row],[BMI]]&lt;24.9, "Normal Weight", medical_exam[[#This Row],[BMI]]&lt;29.9, "Overweight ", TRUE, "Obesity")</f>
        <v>Normal Weight</v>
      </c>
      <c r="D2154">
        <v>9.5</v>
      </c>
      <c r="E2154" t="str" cm="1">
        <f t="array" ref="E2154">_xlfn.IFS(medical_exam[[#This Row],[HBA1C]]&lt;5.7, "Normal", medical_exam[[#This Row],[HBA1C]]&lt;6.4, "Prediabetes ", TRUE, "Diabetes")</f>
        <v>Diabetes</v>
      </c>
      <c r="F2154" s="6" t="s">
        <v>2379</v>
      </c>
      <c r="G2154" t="s">
        <v>2379</v>
      </c>
      <c r="H2154" t="s">
        <v>2379</v>
      </c>
      <c r="I2154">
        <v>0</v>
      </c>
      <c r="J2154" t="s">
        <v>2379</v>
      </c>
    </row>
    <row r="2155" spans="1:10" x14ac:dyDescent="0.3">
      <c r="A2155" t="s">
        <v>208</v>
      </c>
      <c r="B2155">
        <v>36.86</v>
      </c>
      <c r="C2155" t="str" cm="1">
        <f t="array" ref="C2155">_xlfn.IFS(medical_exam[[#This Row],[BMI]]&lt;18.5, "Underweight ", medical_exam[[#This Row],[BMI]]&lt;24.9, "Normal Weight", medical_exam[[#This Row],[BMI]]&lt;29.9, "Overweight ", TRUE, "Obesity")</f>
        <v>Obesity</v>
      </c>
      <c r="D2155">
        <v>4.97</v>
      </c>
      <c r="E2155" t="str" cm="1">
        <f t="array" ref="E2155">_xlfn.IFS(medical_exam[[#This Row],[HBA1C]]&lt;5.7, "Normal", medical_exam[[#This Row],[HBA1C]]&lt;6.4, "Prediabetes ", TRUE, "Diabetes")</f>
        <v>Normal</v>
      </c>
      <c r="F2155" s="6" t="s">
        <v>2381</v>
      </c>
      <c r="G2155" t="s">
        <v>2379</v>
      </c>
      <c r="H2155" t="s">
        <v>2379</v>
      </c>
      <c r="I2155">
        <v>0</v>
      </c>
      <c r="J2155" t="s">
        <v>2379</v>
      </c>
    </row>
    <row r="2156" spans="1:10" x14ac:dyDescent="0.3">
      <c r="A2156" t="s">
        <v>207</v>
      </c>
      <c r="B2156">
        <v>31.254999999999999</v>
      </c>
      <c r="C2156" t="str" cm="1">
        <f t="array" ref="C2156">_xlfn.IFS(medical_exam[[#This Row],[BMI]]&lt;18.5, "Underweight ", medical_exam[[#This Row],[BMI]]&lt;24.9, "Normal Weight", medical_exam[[#This Row],[BMI]]&lt;29.9, "Overweight ", TRUE, "Obesity")</f>
        <v>Obesity</v>
      </c>
      <c r="D2156">
        <v>5.49</v>
      </c>
      <c r="E2156" t="str" cm="1">
        <f t="array" ref="E2156">_xlfn.IFS(medical_exam[[#This Row],[HBA1C]]&lt;5.7, "Normal", medical_exam[[#This Row],[HBA1C]]&lt;6.4, "Prediabetes ", TRUE, "Diabetes")</f>
        <v>Normal</v>
      </c>
      <c r="F2156" s="6" t="s">
        <v>2381</v>
      </c>
      <c r="G2156" t="s">
        <v>2379</v>
      </c>
      <c r="H2156" t="s">
        <v>2379</v>
      </c>
      <c r="I2156">
        <v>0</v>
      </c>
      <c r="J2156" t="s">
        <v>2379</v>
      </c>
    </row>
    <row r="2157" spans="1:10" x14ac:dyDescent="0.3">
      <c r="A2157" t="s">
        <v>206</v>
      </c>
      <c r="B2157">
        <v>23.06</v>
      </c>
      <c r="C2157" t="str" cm="1">
        <f t="array" ref="C2157">_xlfn.IFS(medical_exam[[#This Row],[BMI]]&lt;18.5, "Underweight ", medical_exam[[#This Row],[BMI]]&lt;24.9, "Normal Weight", medical_exam[[#This Row],[BMI]]&lt;29.9, "Overweight ", TRUE, "Obesity")</f>
        <v>Normal Weight</v>
      </c>
      <c r="D2157">
        <v>4.47</v>
      </c>
      <c r="E2157" t="str" cm="1">
        <f t="array" ref="E2157">_xlfn.IFS(medical_exam[[#This Row],[HBA1C]]&lt;5.7, "Normal", medical_exam[[#This Row],[HBA1C]]&lt;6.4, "Prediabetes ", TRUE, "Diabetes")</f>
        <v>Normal</v>
      </c>
      <c r="F2157" s="6" t="s">
        <v>2379</v>
      </c>
      <c r="G2157" t="s">
        <v>2379</v>
      </c>
      <c r="H2157" t="s">
        <v>2379</v>
      </c>
      <c r="I2157">
        <v>0</v>
      </c>
      <c r="J2157" t="s">
        <v>2379</v>
      </c>
    </row>
    <row r="2158" spans="1:10" x14ac:dyDescent="0.3">
      <c r="A2158" t="s">
        <v>205</v>
      </c>
      <c r="B2158">
        <v>28.975000000000001</v>
      </c>
      <c r="C2158" t="str" cm="1">
        <f t="array" ref="C2158">_xlfn.IFS(medical_exam[[#This Row],[BMI]]&lt;18.5, "Underweight ", medical_exam[[#This Row],[BMI]]&lt;24.9, "Normal Weight", medical_exam[[#This Row],[BMI]]&lt;29.9, "Overweight ", TRUE, "Obesity")</f>
        <v xml:space="preserve">Overweight </v>
      </c>
      <c r="D2158">
        <v>4.34</v>
      </c>
      <c r="E2158" t="str" cm="1">
        <f t="array" ref="E2158">_xlfn.IFS(medical_exam[[#This Row],[HBA1C]]&lt;5.7, "Normal", medical_exam[[#This Row],[HBA1C]]&lt;6.4, "Prediabetes ", TRUE, "Diabetes")</f>
        <v>Normal</v>
      </c>
      <c r="F2158" s="6" t="s">
        <v>2381</v>
      </c>
      <c r="G2158" t="s">
        <v>2379</v>
      </c>
      <c r="H2158" t="s">
        <v>2379</v>
      </c>
      <c r="I2158">
        <v>0</v>
      </c>
      <c r="J2158" t="s">
        <v>2379</v>
      </c>
    </row>
    <row r="2159" spans="1:10" x14ac:dyDescent="0.3">
      <c r="A2159" t="s">
        <v>204</v>
      </c>
      <c r="B2159">
        <v>33.299999999999997</v>
      </c>
      <c r="C2159" t="str" cm="1">
        <f t="array" ref="C2159">_xlfn.IFS(medical_exam[[#This Row],[BMI]]&lt;18.5, "Underweight ", medical_exam[[#This Row],[BMI]]&lt;24.9, "Normal Weight", medical_exam[[#This Row],[BMI]]&lt;29.9, "Overweight ", TRUE, "Obesity")</f>
        <v>Obesity</v>
      </c>
      <c r="D2159">
        <v>9.49</v>
      </c>
      <c r="E2159" t="str" cm="1">
        <f t="array" ref="E2159">_xlfn.IFS(medical_exam[[#This Row],[HBA1C]]&lt;5.7, "Normal", medical_exam[[#This Row],[HBA1C]]&lt;6.4, "Prediabetes ", TRUE, "Diabetes")</f>
        <v>Diabetes</v>
      </c>
      <c r="F2159" s="6" t="s">
        <v>2379</v>
      </c>
      <c r="G2159" t="s">
        <v>2379</v>
      </c>
      <c r="H2159" t="s">
        <v>2379</v>
      </c>
      <c r="I2159">
        <v>0</v>
      </c>
      <c r="J2159" t="s">
        <v>2379</v>
      </c>
    </row>
    <row r="2160" spans="1:10" x14ac:dyDescent="0.3">
      <c r="A2160" t="s">
        <v>203</v>
      </c>
      <c r="B2160">
        <v>33</v>
      </c>
      <c r="C2160" t="str" cm="1">
        <f t="array" ref="C2160">_xlfn.IFS(medical_exam[[#This Row],[BMI]]&lt;18.5, "Underweight ", medical_exam[[#This Row],[BMI]]&lt;24.9, "Normal Weight", medical_exam[[#This Row],[BMI]]&lt;29.9, "Overweight ", TRUE, "Obesity")</f>
        <v>Obesity</v>
      </c>
      <c r="D2160">
        <v>10.16</v>
      </c>
      <c r="E2160" t="str" cm="1">
        <f t="array" ref="E2160">_xlfn.IFS(medical_exam[[#This Row],[HBA1C]]&lt;5.7, "Normal", medical_exam[[#This Row],[HBA1C]]&lt;6.4, "Prediabetes ", TRUE, "Diabetes")</f>
        <v>Diabetes</v>
      </c>
      <c r="F2160" s="6" t="s">
        <v>2379</v>
      </c>
      <c r="G2160" t="s">
        <v>2379</v>
      </c>
      <c r="H2160" t="s">
        <v>2379</v>
      </c>
      <c r="I2160">
        <v>0</v>
      </c>
      <c r="J2160" t="s">
        <v>2379</v>
      </c>
    </row>
    <row r="2161" spans="1:10" x14ac:dyDescent="0.3">
      <c r="A2161" t="s">
        <v>202</v>
      </c>
      <c r="B2161">
        <v>31.46</v>
      </c>
      <c r="C2161" t="str" cm="1">
        <f t="array" ref="C2161">_xlfn.IFS(medical_exam[[#This Row],[BMI]]&lt;18.5, "Underweight ", medical_exam[[#This Row],[BMI]]&lt;24.9, "Normal Weight", medical_exam[[#This Row],[BMI]]&lt;29.9, "Overweight ", TRUE, "Obesity")</f>
        <v>Obesity</v>
      </c>
      <c r="D2161">
        <v>11.19</v>
      </c>
      <c r="E2161" t="str" cm="1">
        <f t="array" ref="E2161">_xlfn.IFS(medical_exam[[#This Row],[HBA1C]]&lt;5.7, "Normal", medical_exam[[#This Row],[HBA1C]]&lt;6.4, "Prediabetes ", TRUE, "Diabetes")</f>
        <v>Diabetes</v>
      </c>
      <c r="F2161" s="6" t="s">
        <v>2379</v>
      </c>
      <c r="G2161" t="s">
        <v>2379</v>
      </c>
      <c r="H2161" t="s">
        <v>2379</v>
      </c>
      <c r="I2161">
        <v>0</v>
      </c>
      <c r="J2161" t="s">
        <v>2379</v>
      </c>
    </row>
    <row r="2162" spans="1:10" x14ac:dyDescent="0.3">
      <c r="A2162" t="s">
        <v>201</v>
      </c>
      <c r="B2162">
        <v>29.6</v>
      </c>
      <c r="C2162" t="str" cm="1">
        <f t="array" ref="C2162">_xlfn.IFS(medical_exam[[#This Row],[BMI]]&lt;18.5, "Underweight ", medical_exam[[#This Row],[BMI]]&lt;24.9, "Normal Weight", medical_exam[[#This Row],[BMI]]&lt;29.9, "Overweight ", TRUE, "Obesity")</f>
        <v xml:space="preserve">Overweight </v>
      </c>
      <c r="D2162">
        <v>11.03</v>
      </c>
      <c r="E2162" t="str" cm="1">
        <f t="array" ref="E2162">_xlfn.IFS(medical_exam[[#This Row],[HBA1C]]&lt;5.7, "Normal", medical_exam[[#This Row],[HBA1C]]&lt;6.4, "Prediabetes ", TRUE, "Diabetes")</f>
        <v>Diabetes</v>
      </c>
      <c r="F2162" s="6" t="s">
        <v>2379</v>
      </c>
      <c r="G2162" t="s">
        <v>2379</v>
      </c>
      <c r="H2162" t="s">
        <v>2379</v>
      </c>
      <c r="I2162">
        <v>0</v>
      </c>
      <c r="J2162" t="s">
        <v>2379</v>
      </c>
    </row>
    <row r="2163" spans="1:10" x14ac:dyDescent="0.3">
      <c r="A2163" t="s">
        <v>200</v>
      </c>
      <c r="B2163">
        <v>22.05</v>
      </c>
      <c r="C2163" t="str" cm="1">
        <f t="array" ref="C2163">_xlfn.IFS(medical_exam[[#This Row],[BMI]]&lt;18.5, "Underweight ", medical_exam[[#This Row],[BMI]]&lt;24.9, "Normal Weight", medical_exam[[#This Row],[BMI]]&lt;29.9, "Overweight ", TRUE, "Obesity")</f>
        <v>Normal Weight</v>
      </c>
      <c r="D2163">
        <v>4.43</v>
      </c>
      <c r="E2163" t="str" cm="1">
        <f t="array" ref="E2163">_xlfn.IFS(medical_exam[[#This Row],[HBA1C]]&lt;5.7, "Normal", medical_exam[[#This Row],[HBA1C]]&lt;6.4, "Prediabetes ", TRUE, "Diabetes")</f>
        <v>Normal</v>
      </c>
      <c r="F2163" s="6" t="s">
        <v>2381</v>
      </c>
      <c r="G2163" t="s">
        <v>2379</v>
      </c>
      <c r="H2163" t="s">
        <v>2379</v>
      </c>
      <c r="I2163">
        <v>0</v>
      </c>
      <c r="J2163" t="s">
        <v>2379</v>
      </c>
    </row>
    <row r="2164" spans="1:10" x14ac:dyDescent="0.3">
      <c r="A2164" t="s">
        <v>198</v>
      </c>
      <c r="B2164">
        <v>27.06</v>
      </c>
      <c r="C2164" t="str" cm="1">
        <f t="array" ref="C2164">_xlfn.IFS(medical_exam[[#This Row],[BMI]]&lt;18.5, "Underweight ", medical_exam[[#This Row],[BMI]]&lt;24.9, "Normal Weight", medical_exam[[#This Row],[BMI]]&lt;29.9, "Overweight ", TRUE, "Obesity")</f>
        <v xml:space="preserve">Overweight </v>
      </c>
      <c r="D2164">
        <v>6.14</v>
      </c>
      <c r="E2164" t="str" cm="1">
        <f t="array" ref="E2164">_xlfn.IFS(medical_exam[[#This Row],[HBA1C]]&lt;5.7, "Normal", medical_exam[[#This Row],[HBA1C]]&lt;6.4, "Prediabetes ", TRUE, "Diabetes")</f>
        <v xml:space="preserve">Prediabetes </v>
      </c>
      <c r="F2164" s="6" t="s">
        <v>2379</v>
      </c>
      <c r="G2164" t="s">
        <v>2380</v>
      </c>
      <c r="H2164" t="s">
        <v>2379</v>
      </c>
      <c r="I2164">
        <v>1</v>
      </c>
      <c r="J2164" t="s">
        <v>2379</v>
      </c>
    </row>
    <row r="2165" spans="1:10" x14ac:dyDescent="0.3">
      <c r="A2165" t="s">
        <v>197</v>
      </c>
      <c r="B2165">
        <v>20.49</v>
      </c>
      <c r="C2165" t="str" cm="1">
        <f t="array" ref="C2165">_xlfn.IFS(medical_exam[[#This Row],[BMI]]&lt;18.5, "Underweight ", medical_exam[[#This Row],[BMI]]&lt;24.9, "Normal Weight", medical_exam[[#This Row],[BMI]]&lt;29.9, "Overweight ", TRUE, "Obesity")</f>
        <v>Normal Weight</v>
      </c>
      <c r="D2165">
        <v>4.87</v>
      </c>
      <c r="E2165" t="str" cm="1">
        <f t="array" ref="E2165">_xlfn.IFS(medical_exam[[#This Row],[HBA1C]]&lt;5.7, "Normal", medical_exam[[#This Row],[HBA1C]]&lt;6.4, "Prediabetes ", TRUE, "Diabetes")</f>
        <v>Normal</v>
      </c>
      <c r="F2165" s="6" t="s">
        <v>2379</v>
      </c>
      <c r="G2165" t="s">
        <v>2379</v>
      </c>
      <c r="H2165" t="s">
        <v>2379</v>
      </c>
      <c r="I2165">
        <v>0</v>
      </c>
      <c r="J2165" t="s">
        <v>2379</v>
      </c>
    </row>
    <row r="2166" spans="1:10" x14ac:dyDescent="0.3">
      <c r="A2166" t="s">
        <v>196</v>
      </c>
      <c r="B2166">
        <v>28.4</v>
      </c>
      <c r="C2166" t="str" cm="1">
        <f t="array" ref="C2166">_xlfn.IFS(medical_exam[[#This Row],[BMI]]&lt;18.5, "Underweight ", medical_exam[[#This Row],[BMI]]&lt;24.9, "Normal Weight", medical_exam[[#This Row],[BMI]]&lt;29.9, "Overweight ", TRUE, "Obesity")</f>
        <v xml:space="preserve">Overweight </v>
      </c>
      <c r="D2166">
        <v>4.3</v>
      </c>
      <c r="E2166" t="str" cm="1">
        <f t="array" ref="E2166">_xlfn.IFS(medical_exam[[#This Row],[HBA1C]]&lt;5.7, "Normal", medical_exam[[#This Row],[HBA1C]]&lt;6.4, "Prediabetes ", TRUE, "Diabetes")</f>
        <v>Normal</v>
      </c>
      <c r="F2166" s="6" t="s">
        <v>2379</v>
      </c>
      <c r="G2166" t="s">
        <v>2379</v>
      </c>
      <c r="H2166" t="s">
        <v>2381</v>
      </c>
      <c r="I2166">
        <v>1</v>
      </c>
      <c r="J2166" t="s">
        <v>2379</v>
      </c>
    </row>
    <row r="2167" spans="1:10" x14ac:dyDescent="0.3">
      <c r="A2167" t="s">
        <v>195</v>
      </c>
      <c r="B2167">
        <v>41.91</v>
      </c>
      <c r="C2167" t="str" cm="1">
        <f t="array" ref="C2167">_xlfn.IFS(medical_exam[[#This Row],[BMI]]&lt;18.5, "Underweight ", medical_exam[[#This Row],[BMI]]&lt;24.9, "Normal Weight", medical_exam[[#This Row],[BMI]]&lt;29.9, "Overweight ", TRUE, "Obesity")</f>
        <v>Obesity</v>
      </c>
      <c r="D2167">
        <v>6.19</v>
      </c>
      <c r="E2167" t="str" cm="1">
        <f t="array" ref="E2167">_xlfn.IFS(medical_exam[[#This Row],[HBA1C]]&lt;5.7, "Normal", medical_exam[[#This Row],[HBA1C]]&lt;6.4, "Prediabetes ", TRUE, "Diabetes")</f>
        <v xml:space="preserve">Prediabetes </v>
      </c>
      <c r="F2167" s="6" t="s">
        <v>2379</v>
      </c>
      <c r="G2167" t="s">
        <v>2379</v>
      </c>
      <c r="H2167" t="s">
        <v>2379</v>
      </c>
      <c r="I2167">
        <v>0</v>
      </c>
      <c r="J2167" t="s">
        <v>2379</v>
      </c>
    </row>
    <row r="2168" spans="1:10" x14ac:dyDescent="0.3">
      <c r="A2168" t="s">
        <v>194</v>
      </c>
      <c r="B2168">
        <v>24.6</v>
      </c>
      <c r="C2168" t="str" cm="1">
        <f t="array" ref="C2168">_xlfn.IFS(medical_exam[[#This Row],[BMI]]&lt;18.5, "Underweight ", medical_exam[[#This Row],[BMI]]&lt;24.9, "Normal Weight", medical_exam[[#This Row],[BMI]]&lt;29.9, "Overweight ", TRUE, "Obesity")</f>
        <v>Normal Weight</v>
      </c>
      <c r="D2168">
        <v>6.19</v>
      </c>
      <c r="E2168" t="str" cm="1">
        <f t="array" ref="E2168">_xlfn.IFS(medical_exam[[#This Row],[HBA1C]]&lt;5.7, "Normal", medical_exam[[#This Row],[HBA1C]]&lt;6.4, "Prediabetes ", TRUE, "Diabetes")</f>
        <v xml:space="preserve">Prediabetes </v>
      </c>
      <c r="F2168" s="6" t="s">
        <v>2379</v>
      </c>
      <c r="G2168" t="s">
        <v>2379</v>
      </c>
      <c r="H2168" t="s">
        <v>2381</v>
      </c>
      <c r="I2168">
        <v>1</v>
      </c>
      <c r="J2168" t="s">
        <v>2379</v>
      </c>
    </row>
    <row r="2169" spans="1:10" x14ac:dyDescent="0.3">
      <c r="A2169" t="s">
        <v>193</v>
      </c>
      <c r="B2169">
        <v>20.9</v>
      </c>
      <c r="C2169" t="str" cm="1">
        <f t="array" ref="C2169">_xlfn.IFS(medical_exam[[#This Row],[BMI]]&lt;18.5, "Underweight ", medical_exam[[#This Row],[BMI]]&lt;24.9, "Normal Weight", medical_exam[[#This Row],[BMI]]&lt;29.9, "Overweight ", TRUE, "Obesity")</f>
        <v>Normal Weight</v>
      </c>
      <c r="D2169">
        <v>5.12</v>
      </c>
      <c r="E2169" t="str" cm="1">
        <f t="array" ref="E2169">_xlfn.IFS(medical_exam[[#This Row],[HBA1C]]&lt;5.7, "Normal", medical_exam[[#This Row],[HBA1C]]&lt;6.4, "Prediabetes ", TRUE, "Diabetes")</f>
        <v>Normal</v>
      </c>
      <c r="F2169" s="6" t="s">
        <v>2379</v>
      </c>
      <c r="G2169" t="s">
        <v>2379</v>
      </c>
      <c r="H2169" t="s">
        <v>2381</v>
      </c>
      <c r="I2169">
        <v>1</v>
      </c>
      <c r="J2169" t="s">
        <v>2379</v>
      </c>
    </row>
    <row r="2170" spans="1:10" x14ac:dyDescent="0.3">
      <c r="A2170" t="s">
        <v>192</v>
      </c>
      <c r="B2170">
        <v>34.4</v>
      </c>
      <c r="C2170" t="str" cm="1">
        <f t="array" ref="C2170">_xlfn.IFS(medical_exam[[#This Row],[BMI]]&lt;18.5, "Underweight ", medical_exam[[#This Row],[BMI]]&lt;24.9, "Normal Weight", medical_exam[[#This Row],[BMI]]&lt;29.9, "Overweight ", TRUE, "Obesity")</f>
        <v>Obesity</v>
      </c>
      <c r="D2170">
        <v>4.04</v>
      </c>
      <c r="E2170" t="str" cm="1">
        <f t="array" ref="E2170">_xlfn.IFS(medical_exam[[#This Row],[HBA1C]]&lt;5.7, "Normal", medical_exam[[#This Row],[HBA1C]]&lt;6.4, "Prediabetes ", TRUE, "Diabetes")</f>
        <v>Normal</v>
      </c>
      <c r="F2170" s="6" t="s">
        <v>2379</v>
      </c>
      <c r="G2170" t="s">
        <v>2379</v>
      </c>
      <c r="H2170" t="s">
        <v>2379</v>
      </c>
      <c r="I2170">
        <v>0</v>
      </c>
      <c r="J2170" t="s">
        <v>2379</v>
      </c>
    </row>
    <row r="2171" spans="1:10" x14ac:dyDescent="0.3">
      <c r="A2171" t="s">
        <v>191</v>
      </c>
      <c r="B2171">
        <v>32.56</v>
      </c>
      <c r="C2171" t="str" cm="1">
        <f t="array" ref="C2171">_xlfn.IFS(medical_exam[[#This Row],[BMI]]&lt;18.5, "Underweight ", medical_exam[[#This Row],[BMI]]&lt;24.9, "Normal Weight", medical_exam[[#This Row],[BMI]]&lt;29.9, "Overweight ", TRUE, "Obesity")</f>
        <v>Obesity</v>
      </c>
      <c r="D2171">
        <v>5.36</v>
      </c>
      <c r="E2171" t="str" cm="1">
        <f t="array" ref="E2171">_xlfn.IFS(medical_exam[[#This Row],[HBA1C]]&lt;5.7, "Normal", medical_exam[[#This Row],[HBA1C]]&lt;6.4, "Prediabetes ", TRUE, "Diabetes")</f>
        <v>Normal</v>
      </c>
      <c r="F2171" s="6" t="s">
        <v>2379</v>
      </c>
      <c r="G2171" t="s">
        <v>2379</v>
      </c>
      <c r="H2171" t="s">
        <v>2379</v>
      </c>
      <c r="I2171">
        <v>0</v>
      </c>
      <c r="J2171" t="s">
        <v>2379</v>
      </c>
    </row>
    <row r="2172" spans="1:10" x14ac:dyDescent="0.3">
      <c r="A2172" t="s">
        <v>190</v>
      </c>
      <c r="B2172">
        <v>27.98</v>
      </c>
      <c r="C2172" t="str" cm="1">
        <f t="array" ref="C2172">_xlfn.IFS(medical_exam[[#This Row],[BMI]]&lt;18.5, "Underweight ", medical_exam[[#This Row],[BMI]]&lt;24.9, "Normal Weight", medical_exam[[#This Row],[BMI]]&lt;29.9, "Overweight ", TRUE, "Obesity")</f>
        <v xml:space="preserve">Overweight </v>
      </c>
      <c r="D2172">
        <v>4.38</v>
      </c>
      <c r="E2172" t="str" cm="1">
        <f t="array" ref="E2172">_xlfn.IFS(medical_exam[[#This Row],[HBA1C]]&lt;5.7, "Normal", medical_exam[[#This Row],[HBA1C]]&lt;6.4, "Prediabetes ", TRUE, "Diabetes")</f>
        <v>Normal</v>
      </c>
      <c r="F2172" s="6" t="s">
        <v>2379</v>
      </c>
      <c r="G2172" t="s">
        <v>2380</v>
      </c>
      <c r="H2172" t="s">
        <v>2379</v>
      </c>
      <c r="I2172">
        <v>1</v>
      </c>
      <c r="J2172" t="s">
        <v>2379</v>
      </c>
    </row>
    <row r="2173" spans="1:10" x14ac:dyDescent="0.3">
      <c r="A2173" t="s">
        <v>189</v>
      </c>
      <c r="B2173">
        <v>26.51</v>
      </c>
      <c r="C2173" t="str" cm="1">
        <f t="array" ref="C2173">_xlfn.IFS(medical_exam[[#This Row],[BMI]]&lt;18.5, "Underweight ", medical_exam[[#This Row],[BMI]]&lt;24.9, "Normal Weight", medical_exam[[#This Row],[BMI]]&lt;29.9, "Overweight ", TRUE, "Obesity")</f>
        <v xml:space="preserve">Overweight </v>
      </c>
      <c r="D2173">
        <v>4.58</v>
      </c>
      <c r="E2173" t="str" cm="1">
        <f t="array" ref="E2173">_xlfn.IFS(medical_exam[[#This Row],[HBA1C]]&lt;5.7, "Normal", medical_exam[[#This Row],[HBA1C]]&lt;6.4, "Prediabetes ", TRUE, "Diabetes")</f>
        <v>Normal</v>
      </c>
      <c r="F2173" s="6" t="s">
        <v>2379</v>
      </c>
      <c r="G2173" t="s">
        <v>2379</v>
      </c>
      <c r="H2173" t="s">
        <v>2379</v>
      </c>
      <c r="I2173">
        <v>0</v>
      </c>
      <c r="J2173" t="s">
        <v>2379</v>
      </c>
    </row>
    <row r="2174" spans="1:10" x14ac:dyDescent="0.3">
      <c r="A2174" t="s">
        <v>188</v>
      </c>
      <c r="B2174">
        <v>29.734999999999999</v>
      </c>
      <c r="C2174" t="str" cm="1">
        <f t="array" ref="C2174">_xlfn.IFS(medical_exam[[#This Row],[BMI]]&lt;18.5, "Underweight ", medical_exam[[#This Row],[BMI]]&lt;24.9, "Normal Weight", medical_exam[[#This Row],[BMI]]&lt;29.9, "Overweight ", TRUE, "Obesity")</f>
        <v xml:space="preserve">Overweight </v>
      </c>
      <c r="D2174">
        <v>11.92</v>
      </c>
      <c r="E2174" t="str" cm="1">
        <f t="array" ref="E2174">_xlfn.IFS(medical_exam[[#This Row],[HBA1C]]&lt;5.7, "Normal", medical_exam[[#This Row],[HBA1C]]&lt;6.4, "Prediabetes ", TRUE, "Diabetes")</f>
        <v>Diabetes</v>
      </c>
      <c r="F2174" s="6" t="s">
        <v>2379</v>
      </c>
      <c r="G2174" t="s">
        <v>2379</v>
      </c>
      <c r="H2174" t="s">
        <v>2379</v>
      </c>
      <c r="I2174">
        <v>0</v>
      </c>
      <c r="J2174" t="s">
        <v>2379</v>
      </c>
    </row>
    <row r="2175" spans="1:10" x14ac:dyDescent="0.3">
      <c r="A2175" t="s">
        <v>187</v>
      </c>
      <c r="B2175">
        <v>40.5</v>
      </c>
      <c r="C2175" t="str" cm="1">
        <f t="array" ref="C2175">_xlfn.IFS(medical_exam[[#This Row],[BMI]]&lt;18.5, "Underweight ", medical_exam[[#This Row],[BMI]]&lt;24.9, "Normal Weight", medical_exam[[#This Row],[BMI]]&lt;29.9, "Overweight ", TRUE, "Obesity")</f>
        <v>Obesity</v>
      </c>
      <c r="D2175">
        <v>5.4</v>
      </c>
      <c r="E2175" t="str" cm="1">
        <f t="array" ref="E2175">_xlfn.IFS(medical_exam[[#This Row],[HBA1C]]&lt;5.7, "Normal", medical_exam[[#This Row],[HBA1C]]&lt;6.4, "Prediabetes ", TRUE, "Diabetes")</f>
        <v>Normal</v>
      </c>
      <c r="F2175" s="6" t="s">
        <v>2379</v>
      </c>
      <c r="G2175" t="s">
        <v>2379</v>
      </c>
      <c r="H2175" t="s">
        <v>2381</v>
      </c>
      <c r="I2175">
        <v>1</v>
      </c>
      <c r="J2175" t="s">
        <v>2379</v>
      </c>
    </row>
    <row r="2176" spans="1:10" x14ac:dyDescent="0.3">
      <c r="A2176" t="s">
        <v>186</v>
      </c>
      <c r="B2176">
        <v>25.64</v>
      </c>
      <c r="C2176" t="str" cm="1">
        <f t="array" ref="C2176">_xlfn.IFS(medical_exam[[#This Row],[BMI]]&lt;18.5, "Underweight ", medical_exam[[#This Row],[BMI]]&lt;24.9, "Normal Weight", medical_exam[[#This Row],[BMI]]&lt;29.9, "Overweight ", TRUE, "Obesity")</f>
        <v xml:space="preserve">Overweight </v>
      </c>
      <c r="D2176">
        <v>4.76</v>
      </c>
      <c r="E2176" t="str" cm="1">
        <f t="array" ref="E2176">_xlfn.IFS(medical_exam[[#This Row],[HBA1C]]&lt;5.7, "Normal", medical_exam[[#This Row],[HBA1C]]&lt;6.4, "Prediabetes ", TRUE, "Diabetes")</f>
        <v>Normal</v>
      </c>
      <c r="F2176" s="6" t="s">
        <v>2379</v>
      </c>
      <c r="G2176" t="s">
        <v>2379</v>
      </c>
      <c r="H2176" t="s">
        <v>2379</v>
      </c>
      <c r="I2176">
        <v>1</v>
      </c>
      <c r="J2176" t="s">
        <v>2379</v>
      </c>
    </row>
    <row r="2177" spans="1:10" x14ac:dyDescent="0.3">
      <c r="A2177" t="s">
        <v>185</v>
      </c>
      <c r="B2177">
        <v>32.9</v>
      </c>
      <c r="C2177" t="str" cm="1">
        <f t="array" ref="C2177">_xlfn.IFS(medical_exam[[#This Row],[BMI]]&lt;18.5, "Underweight ", medical_exam[[#This Row],[BMI]]&lt;24.9, "Normal Weight", medical_exam[[#This Row],[BMI]]&lt;29.9, "Overweight ", TRUE, "Obesity")</f>
        <v>Obesity</v>
      </c>
      <c r="D2177">
        <v>4.78</v>
      </c>
      <c r="E2177" t="str" cm="1">
        <f t="array" ref="E2177">_xlfn.IFS(medical_exam[[#This Row],[HBA1C]]&lt;5.7, "Normal", medical_exam[[#This Row],[HBA1C]]&lt;6.4, "Prediabetes ", TRUE, "Diabetes")</f>
        <v>Normal</v>
      </c>
      <c r="F2177" s="6" t="s">
        <v>2379</v>
      </c>
      <c r="G2177" t="s">
        <v>2379</v>
      </c>
      <c r="H2177" t="s">
        <v>2381</v>
      </c>
      <c r="I2177">
        <v>1</v>
      </c>
      <c r="J2177" t="s">
        <v>2379</v>
      </c>
    </row>
    <row r="2178" spans="1:10" x14ac:dyDescent="0.3">
      <c r="A2178" t="s">
        <v>184</v>
      </c>
      <c r="B2178">
        <v>29.8</v>
      </c>
      <c r="C2178" t="str" cm="1">
        <f t="array" ref="C2178">_xlfn.IFS(medical_exam[[#This Row],[BMI]]&lt;18.5, "Underweight ", medical_exam[[#This Row],[BMI]]&lt;24.9, "Normal Weight", medical_exam[[#This Row],[BMI]]&lt;29.9, "Overweight ", TRUE, "Obesity")</f>
        <v xml:space="preserve">Overweight </v>
      </c>
      <c r="D2178">
        <v>4.26</v>
      </c>
      <c r="E2178" t="str" cm="1">
        <f t="array" ref="E2178">_xlfn.IFS(medical_exam[[#This Row],[HBA1C]]&lt;5.7, "Normal", medical_exam[[#This Row],[HBA1C]]&lt;6.4, "Prediabetes ", TRUE, "Diabetes")</f>
        <v>Normal</v>
      </c>
      <c r="F2178" s="6" t="s">
        <v>2379</v>
      </c>
      <c r="G2178" t="s">
        <v>2379</v>
      </c>
      <c r="H2178" t="s">
        <v>2381</v>
      </c>
      <c r="I2178">
        <v>1</v>
      </c>
      <c r="J2178" t="s">
        <v>2379</v>
      </c>
    </row>
    <row r="2179" spans="1:10" x14ac:dyDescent="0.3">
      <c r="A2179" t="s">
        <v>183</v>
      </c>
      <c r="B2179">
        <v>28.9</v>
      </c>
      <c r="C2179" t="str" cm="1">
        <f t="array" ref="C2179">_xlfn.IFS(medical_exam[[#This Row],[BMI]]&lt;18.5, "Underweight ", medical_exam[[#This Row],[BMI]]&lt;24.9, "Normal Weight", medical_exam[[#This Row],[BMI]]&lt;29.9, "Overweight ", TRUE, "Obesity")</f>
        <v xml:space="preserve">Overweight </v>
      </c>
      <c r="D2179">
        <v>5.85</v>
      </c>
      <c r="E2179" t="str" cm="1">
        <f t="array" ref="E2179">_xlfn.IFS(medical_exam[[#This Row],[HBA1C]]&lt;5.7, "Normal", medical_exam[[#This Row],[HBA1C]]&lt;6.4, "Prediabetes ", TRUE, "Diabetes")</f>
        <v xml:space="preserve">Prediabetes </v>
      </c>
      <c r="F2179" s="6" t="s">
        <v>2379</v>
      </c>
      <c r="G2179" t="s">
        <v>2379</v>
      </c>
      <c r="H2179" t="s">
        <v>2381</v>
      </c>
      <c r="I2179">
        <v>1</v>
      </c>
      <c r="J2179" t="s">
        <v>2379</v>
      </c>
    </row>
    <row r="2180" spans="1:10" x14ac:dyDescent="0.3">
      <c r="A2180" t="s">
        <v>182</v>
      </c>
      <c r="B2180">
        <v>24.7</v>
      </c>
      <c r="C2180" t="str" cm="1">
        <f t="array" ref="C2180">_xlfn.IFS(medical_exam[[#This Row],[BMI]]&lt;18.5, "Underweight ", medical_exam[[#This Row],[BMI]]&lt;24.9, "Normal Weight", medical_exam[[#This Row],[BMI]]&lt;29.9, "Overweight ", TRUE, "Obesity")</f>
        <v>Normal Weight</v>
      </c>
      <c r="D2180">
        <v>5.32</v>
      </c>
      <c r="E2180" t="str" cm="1">
        <f t="array" ref="E2180">_xlfn.IFS(medical_exam[[#This Row],[HBA1C]]&lt;5.7, "Normal", medical_exam[[#This Row],[HBA1C]]&lt;6.4, "Prediabetes ", TRUE, "Diabetes")</f>
        <v>Normal</v>
      </c>
      <c r="F2180" s="6" t="s">
        <v>2379</v>
      </c>
      <c r="G2180" t="s">
        <v>2379</v>
      </c>
      <c r="H2180" t="s">
        <v>2381</v>
      </c>
      <c r="I2180">
        <v>1</v>
      </c>
      <c r="J2180" t="s">
        <v>2379</v>
      </c>
    </row>
    <row r="2181" spans="1:10" x14ac:dyDescent="0.3">
      <c r="A2181" t="s">
        <v>181</v>
      </c>
      <c r="B2181">
        <v>20.6</v>
      </c>
      <c r="C2181" t="str" cm="1">
        <f t="array" ref="C2181">_xlfn.IFS(medical_exam[[#This Row],[BMI]]&lt;18.5, "Underweight ", medical_exam[[#This Row],[BMI]]&lt;24.9, "Normal Weight", medical_exam[[#This Row],[BMI]]&lt;29.9, "Overweight ", TRUE, "Obesity")</f>
        <v>Normal Weight</v>
      </c>
      <c r="D2181">
        <v>5.14</v>
      </c>
      <c r="E2181" t="str" cm="1">
        <f t="array" ref="E2181">_xlfn.IFS(medical_exam[[#This Row],[HBA1C]]&lt;5.7, "Normal", medical_exam[[#This Row],[HBA1C]]&lt;6.4, "Prediabetes ", TRUE, "Diabetes")</f>
        <v>Normal</v>
      </c>
      <c r="F2181" s="6" t="s">
        <v>2379</v>
      </c>
      <c r="G2181" t="s">
        <v>2379</v>
      </c>
      <c r="H2181" t="s">
        <v>2381</v>
      </c>
      <c r="I2181">
        <v>1</v>
      </c>
      <c r="J2181" t="s">
        <v>2379</v>
      </c>
    </row>
    <row r="2182" spans="1:10" x14ac:dyDescent="0.3">
      <c r="A2182" t="s">
        <v>180</v>
      </c>
      <c r="B2182">
        <v>18.600000000000001</v>
      </c>
      <c r="C2182" t="str" cm="1">
        <f t="array" ref="C2182">_xlfn.IFS(medical_exam[[#This Row],[BMI]]&lt;18.5, "Underweight ", medical_exam[[#This Row],[BMI]]&lt;24.9, "Normal Weight", medical_exam[[#This Row],[BMI]]&lt;29.9, "Overweight ", TRUE, "Obesity")</f>
        <v>Normal Weight</v>
      </c>
      <c r="D2182">
        <v>5</v>
      </c>
      <c r="E2182" t="str" cm="1">
        <f t="array" ref="E2182">_xlfn.IFS(medical_exam[[#This Row],[HBA1C]]&lt;5.7, "Normal", medical_exam[[#This Row],[HBA1C]]&lt;6.4, "Prediabetes ", TRUE, "Diabetes")</f>
        <v>Normal</v>
      </c>
      <c r="F2182" s="6" t="s">
        <v>2379</v>
      </c>
      <c r="G2182" t="s">
        <v>2379</v>
      </c>
      <c r="H2182" t="s">
        <v>2381</v>
      </c>
      <c r="I2182">
        <v>1</v>
      </c>
      <c r="J2182" t="s">
        <v>2379</v>
      </c>
    </row>
    <row r="2183" spans="1:10" x14ac:dyDescent="0.3">
      <c r="A2183" t="s">
        <v>179</v>
      </c>
      <c r="B2183">
        <v>17.8</v>
      </c>
      <c r="C2183" t="str" cm="1">
        <f t="array" ref="C2183">_xlfn.IFS(medical_exam[[#This Row],[BMI]]&lt;18.5, "Underweight ", medical_exam[[#This Row],[BMI]]&lt;24.9, "Normal Weight", medical_exam[[#This Row],[BMI]]&lt;29.9, "Overweight ", TRUE, "Obesity")</f>
        <v xml:space="preserve">Underweight </v>
      </c>
      <c r="D2183">
        <v>4.55</v>
      </c>
      <c r="E2183" t="str" cm="1">
        <f t="array" ref="E2183">_xlfn.IFS(medical_exam[[#This Row],[HBA1C]]&lt;5.7, "Normal", medical_exam[[#This Row],[HBA1C]]&lt;6.4, "Prediabetes ", TRUE, "Diabetes")</f>
        <v>Normal</v>
      </c>
      <c r="F2183" s="6" t="s">
        <v>2379</v>
      </c>
      <c r="G2183" t="s">
        <v>2379</v>
      </c>
      <c r="H2183" t="s">
        <v>2381</v>
      </c>
      <c r="I2183">
        <v>1</v>
      </c>
      <c r="J2183" t="s">
        <v>2379</v>
      </c>
    </row>
    <row r="2184" spans="1:10" x14ac:dyDescent="0.3">
      <c r="A2184" t="s">
        <v>178</v>
      </c>
      <c r="B2184">
        <v>35.200000000000003</v>
      </c>
      <c r="C2184" t="str" cm="1">
        <f t="array" ref="C2184">_xlfn.IFS(medical_exam[[#This Row],[BMI]]&lt;18.5, "Underweight ", medical_exam[[#This Row],[BMI]]&lt;24.9, "Normal Weight", medical_exam[[#This Row],[BMI]]&lt;29.9, "Overweight ", TRUE, "Obesity")</f>
        <v>Obesity</v>
      </c>
      <c r="D2184">
        <v>5.97</v>
      </c>
      <c r="E2184" t="str" cm="1">
        <f t="array" ref="E2184">_xlfn.IFS(medical_exam[[#This Row],[HBA1C]]&lt;5.7, "Normal", medical_exam[[#This Row],[HBA1C]]&lt;6.4, "Prediabetes ", TRUE, "Diabetes")</f>
        <v xml:space="preserve">Prediabetes </v>
      </c>
      <c r="F2184" s="6" t="s">
        <v>2379</v>
      </c>
      <c r="G2184" t="s">
        <v>2380</v>
      </c>
      <c r="H2184" t="s">
        <v>2379</v>
      </c>
      <c r="I2184">
        <v>1</v>
      </c>
      <c r="J2184" t="s">
        <v>2379</v>
      </c>
    </row>
    <row r="2185" spans="1:10" x14ac:dyDescent="0.3">
      <c r="A2185" t="s">
        <v>177</v>
      </c>
      <c r="B2185">
        <v>33.770000000000003</v>
      </c>
      <c r="C2185" t="str" cm="1">
        <f t="array" ref="C2185">_xlfn.IFS(medical_exam[[#This Row],[BMI]]&lt;18.5, "Underweight ", medical_exam[[#This Row],[BMI]]&lt;24.9, "Normal Weight", medical_exam[[#This Row],[BMI]]&lt;29.9, "Overweight ", TRUE, "Obesity")</f>
        <v>Obesity</v>
      </c>
      <c r="D2185">
        <v>4.0199999999999996</v>
      </c>
      <c r="E2185" t="str" cm="1">
        <f t="array" ref="E2185">_xlfn.IFS(medical_exam[[#This Row],[HBA1C]]&lt;5.7, "Normal", medical_exam[[#This Row],[HBA1C]]&lt;6.4, "Prediabetes ", TRUE, "Diabetes")</f>
        <v>Normal</v>
      </c>
      <c r="F2185" s="6" t="s">
        <v>2379</v>
      </c>
      <c r="G2185" t="s">
        <v>2380</v>
      </c>
      <c r="H2185" t="s">
        <v>2379</v>
      </c>
      <c r="I2185">
        <v>1</v>
      </c>
      <c r="J2185" t="s">
        <v>2379</v>
      </c>
    </row>
    <row r="2186" spans="1:10" x14ac:dyDescent="0.3">
      <c r="A2186" t="s">
        <v>176</v>
      </c>
      <c r="B2186">
        <v>30.03</v>
      </c>
      <c r="C2186" t="str" cm="1">
        <f t="array" ref="C2186">_xlfn.IFS(medical_exam[[#This Row],[BMI]]&lt;18.5, "Underweight ", medical_exam[[#This Row],[BMI]]&lt;24.9, "Normal Weight", medical_exam[[#This Row],[BMI]]&lt;29.9, "Overweight ", TRUE, "Obesity")</f>
        <v>Obesity</v>
      </c>
      <c r="D2186">
        <v>4.04</v>
      </c>
      <c r="E2186" t="str" cm="1">
        <f t="array" ref="E2186">_xlfn.IFS(medical_exam[[#This Row],[HBA1C]]&lt;5.7, "Normal", medical_exam[[#This Row],[HBA1C]]&lt;6.4, "Prediabetes ", TRUE, "Diabetes")</f>
        <v>Normal</v>
      </c>
      <c r="F2186" s="6" t="s">
        <v>2379</v>
      </c>
      <c r="G2186" t="s">
        <v>2380</v>
      </c>
      <c r="H2186" t="s">
        <v>2379</v>
      </c>
      <c r="I2186">
        <v>1</v>
      </c>
      <c r="J2186" t="s">
        <v>2379</v>
      </c>
    </row>
    <row r="2187" spans="1:10" x14ac:dyDescent="0.3">
      <c r="A2187" t="s">
        <v>175</v>
      </c>
      <c r="B2187">
        <v>29.37</v>
      </c>
      <c r="C2187" t="str" cm="1">
        <f t="array" ref="C2187">_xlfn.IFS(medical_exam[[#This Row],[BMI]]&lt;18.5, "Underweight ", medical_exam[[#This Row],[BMI]]&lt;24.9, "Normal Weight", medical_exam[[#This Row],[BMI]]&lt;29.9, "Overweight ", TRUE, "Obesity")</f>
        <v xml:space="preserve">Overweight </v>
      </c>
      <c r="D2187">
        <v>5.54</v>
      </c>
      <c r="E2187" t="str" cm="1">
        <f t="array" ref="E2187">_xlfn.IFS(medical_exam[[#This Row],[HBA1C]]&lt;5.7, "Normal", medical_exam[[#This Row],[HBA1C]]&lt;6.4, "Prediabetes ", TRUE, "Diabetes")</f>
        <v>Normal</v>
      </c>
      <c r="F2187" s="6" t="s">
        <v>2379</v>
      </c>
      <c r="G2187" t="s">
        <v>2380</v>
      </c>
      <c r="H2187" t="s">
        <v>2379</v>
      </c>
      <c r="I2187">
        <v>1</v>
      </c>
      <c r="J2187" t="s">
        <v>2379</v>
      </c>
    </row>
    <row r="2188" spans="1:10" x14ac:dyDescent="0.3">
      <c r="A2188" t="s">
        <v>174</v>
      </c>
      <c r="B2188">
        <v>28.5</v>
      </c>
      <c r="C2188" t="str" cm="1">
        <f t="array" ref="C2188">_xlfn.IFS(medical_exam[[#This Row],[BMI]]&lt;18.5, "Underweight ", medical_exam[[#This Row],[BMI]]&lt;24.9, "Normal Weight", medical_exam[[#This Row],[BMI]]&lt;29.9, "Overweight ", TRUE, "Obesity")</f>
        <v xml:space="preserve">Overweight </v>
      </c>
      <c r="D2188">
        <v>4.03</v>
      </c>
      <c r="E2188" t="str" cm="1">
        <f t="array" ref="E2188">_xlfn.IFS(medical_exam[[#This Row],[HBA1C]]&lt;5.7, "Normal", medical_exam[[#This Row],[HBA1C]]&lt;6.4, "Prediabetes ", TRUE, "Diabetes")</f>
        <v>Normal</v>
      </c>
      <c r="F2188" s="6" t="s">
        <v>2379</v>
      </c>
      <c r="G2188" t="s">
        <v>2380</v>
      </c>
      <c r="H2188" t="s">
        <v>2379</v>
      </c>
      <c r="I2188">
        <v>1</v>
      </c>
      <c r="J2188" t="s">
        <v>2379</v>
      </c>
    </row>
    <row r="2189" spans="1:10" x14ac:dyDescent="0.3">
      <c r="A2189" t="s">
        <v>173</v>
      </c>
      <c r="B2189">
        <v>23.32</v>
      </c>
      <c r="C2189" t="str" cm="1">
        <f t="array" ref="C2189">_xlfn.IFS(medical_exam[[#This Row],[BMI]]&lt;18.5, "Underweight ", medical_exam[[#This Row],[BMI]]&lt;24.9, "Normal Weight", medical_exam[[#This Row],[BMI]]&lt;29.9, "Overweight ", TRUE, "Obesity")</f>
        <v>Normal Weight</v>
      </c>
      <c r="D2189">
        <v>5.62</v>
      </c>
      <c r="E2189" t="str" cm="1">
        <f t="array" ref="E2189">_xlfn.IFS(medical_exam[[#This Row],[HBA1C]]&lt;5.7, "Normal", medical_exam[[#This Row],[HBA1C]]&lt;6.4, "Prediabetes ", TRUE, "Diabetes")</f>
        <v>Normal</v>
      </c>
      <c r="F2189" s="6" t="s">
        <v>2379</v>
      </c>
      <c r="G2189" t="s">
        <v>2380</v>
      </c>
      <c r="H2189" t="s">
        <v>2379</v>
      </c>
      <c r="I2189">
        <v>1</v>
      </c>
      <c r="J2189" t="s">
        <v>2379</v>
      </c>
    </row>
    <row r="2190" spans="1:10" x14ac:dyDescent="0.3">
      <c r="A2190" t="s">
        <v>172</v>
      </c>
      <c r="B2190">
        <v>26.125</v>
      </c>
      <c r="C2190" t="str" cm="1">
        <f t="array" ref="C2190">_xlfn.IFS(medical_exam[[#This Row],[BMI]]&lt;18.5, "Underweight ", medical_exam[[#This Row],[BMI]]&lt;24.9, "Normal Weight", medical_exam[[#This Row],[BMI]]&lt;29.9, "Overweight ", TRUE, "Obesity")</f>
        <v xml:space="preserve">Overweight </v>
      </c>
      <c r="D2190">
        <v>5.27</v>
      </c>
      <c r="E2190" t="str" cm="1">
        <f t="array" ref="E2190">_xlfn.IFS(medical_exam[[#This Row],[HBA1C]]&lt;5.7, "Normal", medical_exam[[#This Row],[HBA1C]]&lt;6.4, "Prediabetes ", TRUE, "Diabetes")</f>
        <v>Normal</v>
      </c>
      <c r="F2190" s="6" t="s">
        <v>2379</v>
      </c>
      <c r="G2190" t="s">
        <v>2380</v>
      </c>
      <c r="H2190" t="s">
        <v>2379</v>
      </c>
      <c r="I2190">
        <v>1</v>
      </c>
      <c r="J2190" t="s">
        <v>2379</v>
      </c>
    </row>
    <row r="2191" spans="1:10" x14ac:dyDescent="0.3">
      <c r="A2191" t="s">
        <v>171</v>
      </c>
      <c r="B2191">
        <v>25.46</v>
      </c>
      <c r="C2191" t="str" cm="1">
        <f t="array" ref="C2191">_xlfn.IFS(medical_exam[[#This Row],[BMI]]&lt;18.5, "Underweight ", medical_exam[[#This Row],[BMI]]&lt;24.9, "Normal Weight", medical_exam[[#This Row],[BMI]]&lt;29.9, "Overweight ", TRUE, "Obesity")</f>
        <v xml:space="preserve">Overweight </v>
      </c>
      <c r="D2191">
        <v>5.18</v>
      </c>
      <c r="E2191" t="str" cm="1">
        <f t="array" ref="E2191">_xlfn.IFS(medical_exam[[#This Row],[HBA1C]]&lt;5.7, "Normal", medical_exam[[#This Row],[HBA1C]]&lt;6.4, "Prediabetes ", TRUE, "Diabetes")</f>
        <v>Normal</v>
      </c>
      <c r="F2191" s="6" t="s">
        <v>2379</v>
      </c>
      <c r="G2191" t="s">
        <v>2380</v>
      </c>
      <c r="H2191" t="s">
        <v>2379</v>
      </c>
      <c r="I2191">
        <v>1</v>
      </c>
      <c r="J2191" t="s">
        <v>2379</v>
      </c>
    </row>
    <row r="2192" spans="1:10" x14ac:dyDescent="0.3">
      <c r="A2192" t="s">
        <v>170</v>
      </c>
      <c r="B2192">
        <v>23.75</v>
      </c>
      <c r="C2192" t="str" cm="1">
        <f t="array" ref="C2192">_xlfn.IFS(medical_exam[[#This Row],[BMI]]&lt;18.5, "Underweight ", medical_exam[[#This Row],[BMI]]&lt;24.9, "Normal Weight", medical_exam[[#This Row],[BMI]]&lt;29.9, "Overweight ", TRUE, "Obesity")</f>
        <v>Normal Weight</v>
      </c>
      <c r="D2192">
        <v>5.27</v>
      </c>
      <c r="E2192" t="str" cm="1">
        <f t="array" ref="E2192">_xlfn.IFS(medical_exam[[#This Row],[HBA1C]]&lt;5.7, "Normal", medical_exam[[#This Row],[HBA1C]]&lt;6.4, "Prediabetes ", TRUE, "Diabetes")</f>
        <v>Normal</v>
      </c>
      <c r="F2192" s="6" t="s">
        <v>2379</v>
      </c>
      <c r="G2192" t="s">
        <v>2380</v>
      </c>
      <c r="H2192" t="s">
        <v>2379</v>
      </c>
      <c r="I2192">
        <v>1</v>
      </c>
      <c r="J2192" t="s">
        <v>2379</v>
      </c>
    </row>
    <row r="2193" spans="1:10" x14ac:dyDescent="0.3">
      <c r="A2193" t="s">
        <v>168</v>
      </c>
      <c r="B2193">
        <v>23.085000000000001</v>
      </c>
      <c r="C2193" t="str" cm="1">
        <f t="array" ref="C2193">_xlfn.IFS(medical_exam[[#This Row],[BMI]]&lt;18.5, "Underweight ", medical_exam[[#This Row],[BMI]]&lt;24.9, "Normal Weight", medical_exam[[#This Row],[BMI]]&lt;29.9, "Overweight ", TRUE, "Obesity")</f>
        <v>Normal Weight</v>
      </c>
      <c r="D2193">
        <v>5.62</v>
      </c>
      <c r="E2193" t="str" cm="1">
        <f t="array" ref="E2193">_xlfn.IFS(medical_exam[[#This Row],[HBA1C]]&lt;5.7, "Normal", medical_exam[[#This Row],[HBA1C]]&lt;6.4, "Prediabetes ", TRUE, "Diabetes")</f>
        <v>Normal</v>
      </c>
      <c r="F2193" s="6" t="s">
        <v>2379</v>
      </c>
      <c r="G2193" t="s">
        <v>2380</v>
      </c>
      <c r="H2193" t="s">
        <v>2379</v>
      </c>
      <c r="I2193">
        <v>1</v>
      </c>
      <c r="J2193" t="s">
        <v>2379</v>
      </c>
    </row>
    <row r="2194" spans="1:10" x14ac:dyDescent="0.3">
      <c r="A2194" t="s">
        <v>166</v>
      </c>
      <c r="B2194">
        <v>22.99</v>
      </c>
      <c r="C2194" t="str" cm="1">
        <f t="array" ref="C2194">_xlfn.IFS(medical_exam[[#This Row],[BMI]]&lt;18.5, "Underweight ", medical_exam[[#This Row],[BMI]]&lt;24.9, "Normal Weight", medical_exam[[#This Row],[BMI]]&lt;29.9, "Overweight ", TRUE, "Obesity")</f>
        <v>Normal Weight</v>
      </c>
      <c r="D2194">
        <v>5.0599999999999996</v>
      </c>
      <c r="E2194" t="str" cm="1">
        <f t="array" ref="E2194">_xlfn.IFS(medical_exam[[#This Row],[HBA1C]]&lt;5.7, "Normal", medical_exam[[#This Row],[HBA1C]]&lt;6.4, "Prediabetes ", TRUE, "Diabetes")</f>
        <v>Normal</v>
      </c>
      <c r="F2194" s="6" t="s">
        <v>2379</v>
      </c>
      <c r="G2194" t="s">
        <v>2380</v>
      </c>
      <c r="H2194" t="s">
        <v>2379</v>
      </c>
      <c r="I2194">
        <v>1</v>
      </c>
      <c r="J2194" t="s">
        <v>2379</v>
      </c>
    </row>
    <row r="2195" spans="1:10" x14ac:dyDescent="0.3">
      <c r="A2195" t="s">
        <v>164</v>
      </c>
      <c r="B2195">
        <v>21.47</v>
      </c>
      <c r="C2195" t="str" cm="1">
        <f t="array" ref="C2195">_xlfn.IFS(medical_exam[[#This Row],[BMI]]&lt;18.5, "Underweight ", medical_exam[[#This Row],[BMI]]&lt;24.9, "Normal Weight", medical_exam[[#This Row],[BMI]]&lt;29.9, "Overweight ", TRUE, "Obesity")</f>
        <v>Normal Weight</v>
      </c>
      <c r="D2195">
        <v>4.6900000000000004</v>
      </c>
      <c r="E2195" t="str" cm="1">
        <f t="array" ref="E2195">_xlfn.IFS(medical_exam[[#This Row],[HBA1C]]&lt;5.7, "Normal", medical_exam[[#This Row],[HBA1C]]&lt;6.4, "Prediabetes ", TRUE, "Diabetes")</f>
        <v>Normal</v>
      </c>
      <c r="F2195" s="6" t="s">
        <v>2379</v>
      </c>
      <c r="G2195" t="s">
        <v>2380</v>
      </c>
      <c r="H2195" t="s">
        <v>2379</v>
      </c>
      <c r="I2195">
        <v>1</v>
      </c>
      <c r="J2195" t="s">
        <v>2379</v>
      </c>
    </row>
    <row r="2196" spans="1:10" x14ac:dyDescent="0.3">
      <c r="A2196" t="s">
        <v>162</v>
      </c>
      <c r="B2196">
        <v>15.96</v>
      </c>
      <c r="C2196" t="str" cm="1">
        <f t="array" ref="C2196">_xlfn.IFS(medical_exam[[#This Row],[BMI]]&lt;18.5, "Underweight ", medical_exam[[#This Row],[BMI]]&lt;24.9, "Normal Weight", medical_exam[[#This Row],[BMI]]&lt;29.9, "Overweight ", TRUE, "Obesity")</f>
        <v xml:space="preserve">Underweight </v>
      </c>
      <c r="D2196">
        <v>5.44</v>
      </c>
      <c r="E2196" t="str" cm="1">
        <f t="array" ref="E2196">_xlfn.IFS(medical_exam[[#This Row],[HBA1C]]&lt;5.7, "Normal", medical_exam[[#This Row],[HBA1C]]&lt;6.4, "Prediabetes ", TRUE, "Diabetes")</f>
        <v>Normal</v>
      </c>
      <c r="F2196" s="6" t="s">
        <v>2379</v>
      </c>
      <c r="G2196" t="s">
        <v>2380</v>
      </c>
      <c r="H2196" t="s">
        <v>2379</v>
      </c>
      <c r="I2196">
        <v>1</v>
      </c>
      <c r="J2196" t="s">
        <v>2379</v>
      </c>
    </row>
    <row r="2197" spans="1:10" x14ac:dyDescent="0.3">
      <c r="A2197" t="s">
        <v>161</v>
      </c>
      <c r="B2197">
        <v>39.5</v>
      </c>
      <c r="C2197" t="str" cm="1">
        <f t="array" ref="C2197">_xlfn.IFS(medical_exam[[#This Row],[BMI]]&lt;18.5, "Underweight ", medical_exam[[#This Row],[BMI]]&lt;24.9, "Normal Weight", medical_exam[[#This Row],[BMI]]&lt;29.9, "Overweight ", TRUE, "Obesity")</f>
        <v>Obesity</v>
      </c>
      <c r="D2197">
        <v>5.05</v>
      </c>
      <c r="E2197" t="str" cm="1">
        <f t="array" ref="E2197">_xlfn.IFS(medical_exam[[#This Row],[HBA1C]]&lt;5.7, "Normal", medical_exam[[#This Row],[HBA1C]]&lt;6.4, "Prediabetes ", TRUE, "Diabetes")</f>
        <v>Normal</v>
      </c>
      <c r="F2197" s="6" t="s">
        <v>2379</v>
      </c>
      <c r="G2197" t="s">
        <v>2380</v>
      </c>
      <c r="H2197" t="s">
        <v>2379</v>
      </c>
      <c r="I2197">
        <v>1</v>
      </c>
      <c r="J2197" t="s">
        <v>2379</v>
      </c>
    </row>
    <row r="2198" spans="1:10" x14ac:dyDescent="0.3">
      <c r="A2198" t="s">
        <v>160</v>
      </c>
      <c r="B2198">
        <v>33.770000000000003</v>
      </c>
      <c r="C2198" t="str" cm="1">
        <f t="array" ref="C2198">_xlfn.IFS(medical_exam[[#This Row],[BMI]]&lt;18.5, "Underweight ", medical_exam[[#This Row],[BMI]]&lt;24.9, "Normal Weight", medical_exam[[#This Row],[BMI]]&lt;29.9, "Overweight ", TRUE, "Obesity")</f>
        <v>Obesity</v>
      </c>
      <c r="D2198">
        <v>6</v>
      </c>
      <c r="E2198" t="str" cm="1">
        <f t="array" ref="E2198">_xlfn.IFS(medical_exam[[#This Row],[HBA1C]]&lt;5.7, "Normal", medical_exam[[#This Row],[HBA1C]]&lt;6.4, "Prediabetes ", TRUE, "Diabetes")</f>
        <v xml:space="preserve">Prediabetes </v>
      </c>
      <c r="F2198" s="6" t="s">
        <v>2379</v>
      </c>
      <c r="G2198" t="s">
        <v>2380</v>
      </c>
      <c r="H2198" t="s">
        <v>2379</v>
      </c>
      <c r="I2198">
        <v>1</v>
      </c>
      <c r="J2198" t="s">
        <v>2379</v>
      </c>
    </row>
    <row r="2199" spans="1:10" x14ac:dyDescent="0.3">
      <c r="A2199" t="s">
        <v>159</v>
      </c>
      <c r="B2199">
        <v>26.84</v>
      </c>
      <c r="C2199" t="str" cm="1">
        <f t="array" ref="C2199">_xlfn.IFS(medical_exam[[#This Row],[BMI]]&lt;18.5, "Underweight ", medical_exam[[#This Row],[BMI]]&lt;24.9, "Normal Weight", medical_exam[[#This Row],[BMI]]&lt;29.9, "Overweight ", TRUE, "Obesity")</f>
        <v xml:space="preserve">Overweight </v>
      </c>
      <c r="D2199">
        <v>5.99</v>
      </c>
      <c r="E2199" t="str" cm="1">
        <f t="array" ref="E2199">_xlfn.IFS(medical_exam[[#This Row],[HBA1C]]&lt;5.7, "Normal", medical_exam[[#This Row],[HBA1C]]&lt;6.4, "Prediabetes ", TRUE, "Diabetes")</f>
        <v xml:space="preserve">Prediabetes </v>
      </c>
      <c r="F2199" s="6" t="s">
        <v>2381</v>
      </c>
      <c r="G2199" t="s">
        <v>2380</v>
      </c>
      <c r="H2199" t="s">
        <v>2379</v>
      </c>
      <c r="I2199">
        <v>1</v>
      </c>
      <c r="J2199" t="s">
        <v>2379</v>
      </c>
    </row>
    <row r="2200" spans="1:10" x14ac:dyDescent="0.3">
      <c r="A2200" t="s">
        <v>158</v>
      </c>
      <c r="B2200">
        <v>35.53</v>
      </c>
      <c r="C2200" t="str" cm="1">
        <f t="array" ref="C2200">_xlfn.IFS(medical_exam[[#This Row],[BMI]]&lt;18.5, "Underweight ", medical_exam[[#This Row],[BMI]]&lt;24.9, "Normal Weight", medical_exam[[#This Row],[BMI]]&lt;29.9, "Overweight ", TRUE, "Obesity")</f>
        <v>Obesity</v>
      </c>
      <c r="D2200">
        <v>4.3600000000000003</v>
      </c>
      <c r="E2200" t="str" cm="1">
        <f t="array" ref="E2200">_xlfn.IFS(medical_exam[[#This Row],[HBA1C]]&lt;5.7, "Normal", medical_exam[[#This Row],[HBA1C]]&lt;6.4, "Prediabetes ", TRUE, "Diabetes")</f>
        <v>Normal</v>
      </c>
      <c r="F2200" s="6" t="s">
        <v>2379</v>
      </c>
      <c r="G2200" t="s">
        <v>2379</v>
      </c>
      <c r="H2200" t="s">
        <v>2381</v>
      </c>
      <c r="I2200">
        <v>1</v>
      </c>
      <c r="J2200" t="s">
        <v>2379</v>
      </c>
    </row>
    <row r="2201" spans="1:10" x14ac:dyDescent="0.3">
      <c r="A2201" t="s">
        <v>157</v>
      </c>
      <c r="B2201">
        <v>30.59</v>
      </c>
      <c r="C2201" t="str" cm="1">
        <f t="array" ref="C2201">_xlfn.IFS(medical_exam[[#This Row],[BMI]]&lt;18.5, "Underweight ", medical_exam[[#This Row],[BMI]]&lt;24.9, "Normal Weight", medical_exam[[#This Row],[BMI]]&lt;29.9, "Overweight ", TRUE, "Obesity")</f>
        <v>Obesity</v>
      </c>
      <c r="D2201">
        <v>4.41</v>
      </c>
      <c r="E2201" t="str" cm="1">
        <f t="array" ref="E2201">_xlfn.IFS(medical_exam[[#This Row],[HBA1C]]&lt;5.7, "Normal", medical_exam[[#This Row],[HBA1C]]&lt;6.4, "Prediabetes ", TRUE, "Diabetes")</f>
        <v>Normal</v>
      </c>
      <c r="F2201" s="6" t="s">
        <v>2379</v>
      </c>
      <c r="G2201" t="s">
        <v>2379</v>
      </c>
      <c r="H2201" t="s">
        <v>2381</v>
      </c>
      <c r="I2201">
        <v>1</v>
      </c>
      <c r="J2201" t="s">
        <v>2379</v>
      </c>
    </row>
    <row r="2202" spans="1:10" x14ac:dyDescent="0.3">
      <c r="A2202" t="s">
        <v>156</v>
      </c>
      <c r="B2202">
        <v>30.59</v>
      </c>
      <c r="C2202" t="str" cm="1">
        <f t="array" ref="C2202">_xlfn.IFS(medical_exam[[#This Row],[BMI]]&lt;18.5, "Underweight ", medical_exam[[#This Row],[BMI]]&lt;24.9, "Normal Weight", medical_exam[[#This Row],[BMI]]&lt;29.9, "Overweight ", TRUE, "Obesity")</f>
        <v>Obesity</v>
      </c>
      <c r="D2202">
        <v>4.17</v>
      </c>
      <c r="E2202" t="str" cm="1">
        <f t="array" ref="E2202">_xlfn.IFS(medical_exam[[#This Row],[HBA1C]]&lt;5.7, "Normal", medical_exam[[#This Row],[HBA1C]]&lt;6.4, "Prediabetes ", TRUE, "Diabetes")</f>
        <v>Normal</v>
      </c>
      <c r="F2202" s="6" t="s">
        <v>2379</v>
      </c>
      <c r="G2202" t="s">
        <v>2379</v>
      </c>
      <c r="H2202" t="s">
        <v>2381</v>
      </c>
      <c r="I2202">
        <v>1</v>
      </c>
      <c r="J2202" t="s">
        <v>2379</v>
      </c>
    </row>
    <row r="2203" spans="1:10" x14ac:dyDescent="0.3">
      <c r="A2203" t="s">
        <v>155</v>
      </c>
      <c r="B2203">
        <v>27.835000000000001</v>
      </c>
      <c r="C2203" t="str" cm="1">
        <f t="array" ref="C2203">_xlfn.IFS(medical_exam[[#This Row],[BMI]]&lt;18.5, "Underweight ", medical_exam[[#This Row],[BMI]]&lt;24.9, "Normal Weight", medical_exam[[#This Row],[BMI]]&lt;29.9, "Overweight ", TRUE, "Obesity")</f>
        <v xml:space="preserve">Overweight </v>
      </c>
      <c r="D2203">
        <v>4.4400000000000004</v>
      </c>
      <c r="E2203" t="str" cm="1">
        <f t="array" ref="E2203">_xlfn.IFS(medical_exam[[#This Row],[HBA1C]]&lt;5.7, "Normal", medical_exam[[#This Row],[HBA1C]]&lt;6.4, "Prediabetes ", TRUE, "Diabetes")</f>
        <v>Normal</v>
      </c>
      <c r="F2203" s="6" t="s">
        <v>2379</v>
      </c>
      <c r="G2203" t="s">
        <v>2379</v>
      </c>
      <c r="H2203" t="s">
        <v>2381</v>
      </c>
      <c r="I2203">
        <v>1</v>
      </c>
      <c r="J2203" t="s">
        <v>2379</v>
      </c>
    </row>
    <row r="2204" spans="1:10" x14ac:dyDescent="0.3">
      <c r="A2204" t="s">
        <v>154</v>
      </c>
      <c r="B2204">
        <v>40.26</v>
      </c>
      <c r="C2204" t="str" cm="1">
        <f t="array" ref="C2204">_xlfn.IFS(medical_exam[[#This Row],[BMI]]&lt;18.5, "Underweight ", medical_exam[[#This Row],[BMI]]&lt;24.9, "Normal Weight", medical_exam[[#This Row],[BMI]]&lt;29.9, "Overweight ", TRUE, "Obesity")</f>
        <v>Obesity</v>
      </c>
      <c r="D2204">
        <v>5.52</v>
      </c>
      <c r="E2204" t="str" cm="1">
        <f t="array" ref="E2204">_xlfn.IFS(medical_exam[[#This Row],[HBA1C]]&lt;5.7, "Normal", medical_exam[[#This Row],[HBA1C]]&lt;6.4, "Prediabetes ", TRUE, "Diabetes")</f>
        <v>Normal</v>
      </c>
      <c r="F2204" s="6" t="s">
        <v>2379</v>
      </c>
      <c r="G2204" t="s">
        <v>2380</v>
      </c>
      <c r="H2204" t="s">
        <v>2379</v>
      </c>
      <c r="I2204">
        <v>1</v>
      </c>
      <c r="J2204" t="s">
        <v>2379</v>
      </c>
    </row>
    <row r="2205" spans="1:10" x14ac:dyDescent="0.3">
      <c r="A2205" t="s">
        <v>153</v>
      </c>
      <c r="B2205">
        <v>39.82</v>
      </c>
      <c r="C2205" t="str" cm="1">
        <f t="array" ref="C2205">_xlfn.IFS(medical_exam[[#This Row],[BMI]]&lt;18.5, "Underweight ", medical_exam[[#This Row],[BMI]]&lt;24.9, "Normal Weight", medical_exam[[#This Row],[BMI]]&lt;29.9, "Overweight ", TRUE, "Obesity")</f>
        <v>Obesity</v>
      </c>
      <c r="D2205">
        <v>6.01</v>
      </c>
      <c r="E2205" t="str" cm="1">
        <f t="array" ref="E2205">_xlfn.IFS(medical_exam[[#This Row],[HBA1C]]&lt;5.7, "Normal", medical_exam[[#This Row],[HBA1C]]&lt;6.4, "Prediabetes ", TRUE, "Diabetes")</f>
        <v xml:space="preserve">Prediabetes </v>
      </c>
      <c r="F2205" s="6" t="s">
        <v>2379</v>
      </c>
      <c r="G2205" t="s">
        <v>2380</v>
      </c>
      <c r="H2205" t="s">
        <v>2379</v>
      </c>
      <c r="I2205">
        <v>1</v>
      </c>
      <c r="J2205" t="s">
        <v>2379</v>
      </c>
    </row>
    <row r="2206" spans="1:10" x14ac:dyDescent="0.3">
      <c r="A2206" t="s">
        <v>152</v>
      </c>
      <c r="B2206">
        <v>39.159999999999997</v>
      </c>
      <c r="C2206" t="str" cm="1">
        <f t="array" ref="C2206">_xlfn.IFS(medical_exam[[#This Row],[BMI]]&lt;18.5, "Underweight ", medical_exam[[#This Row],[BMI]]&lt;24.9, "Normal Weight", medical_exam[[#This Row],[BMI]]&lt;29.9, "Overweight ", TRUE, "Obesity")</f>
        <v>Obesity</v>
      </c>
      <c r="D2206">
        <v>5.81</v>
      </c>
      <c r="E2206" t="str" cm="1">
        <f t="array" ref="E2206">_xlfn.IFS(medical_exam[[#This Row],[HBA1C]]&lt;5.7, "Normal", medical_exam[[#This Row],[HBA1C]]&lt;6.4, "Prediabetes ", TRUE, "Diabetes")</f>
        <v xml:space="preserve">Prediabetes </v>
      </c>
      <c r="F2206" s="6" t="s">
        <v>2379</v>
      </c>
      <c r="G2206" t="s">
        <v>2380</v>
      </c>
      <c r="H2206" t="s">
        <v>2379</v>
      </c>
      <c r="I2206">
        <v>1</v>
      </c>
      <c r="J2206" t="s">
        <v>2379</v>
      </c>
    </row>
    <row r="2207" spans="1:10" x14ac:dyDescent="0.3">
      <c r="A2207" t="s">
        <v>151</v>
      </c>
      <c r="B2207">
        <v>25.555</v>
      </c>
      <c r="C2207" t="str" cm="1">
        <f t="array" ref="C2207">_xlfn.IFS(medical_exam[[#This Row],[BMI]]&lt;18.5, "Underweight ", medical_exam[[#This Row],[BMI]]&lt;24.9, "Normal Weight", medical_exam[[#This Row],[BMI]]&lt;29.9, "Overweight ", TRUE, "Obesity")</f>
        <v xml:space="preserve">Overweight </v>
      </c>
      <c r="D2207">
        <v>4.37</v>
      </c>
      <c r="E2207" t="str" cm="1">
        <f t="array" ref="E2207">_xlfn.IFS(medical_exam[[#This Row],[HBA1C]]&lt;5.7, "Normal", medical_exam[[#This Row],[HBA1C]]&lt;6.4, "Prediabetes ", TRUE, "Diabetes")</f>
        <v>Normal</v>
      </c>
      <c r="F2207" s="6" t="s">
        <v>2379</v>
      </c>
      <c r="G2207" t="s">
        <v>2379</v>
      </c>
      <c r="H2207" t="s">
        <v>2381</v>
      </c>
      <c r="I2207">
        <v>1</v>
      </c>
      <c r="J2207" t="s">
        <v>2379</v>
      </c>
    </row>
    <row r="2208" spans="1:10" x14ac:dyDescent="0.3">
      <c r="A2208" t="s">
        <v>150</v>
      </c>
      <c r="B2208">
        <v>25.175000000000001</v>
      </c>
      <c r="C2208" t="str" cm="1">
        <f t="array" ref="C2208">_xlfn.IFS(medical_exam[[#This Row],[BMI]]&lt;18.5, "Underweight ", medical_exam[[#This Row],[BMI]]&lt;24.9, "Normal Weight", medical_exam[[#This Row],[BMI]]&lt;29.9, "Overweight ", TRUE, "Obesity")</f>
        <v xml:space="preserve">Overweight </v>
      </c>
      <c r="D2208">
        <v>5.74</v>
      </c>
      <c r="E2208" t="str" cm="1">
        <f t="array" ref="E2208">_xlfn.IFS(medical_exam[[#This Row],[HBA1C]]&lt;5.7, "Normal", medical_exam[[#This Row],[HBA1C]]&lt;6.4, "Prediabetes ", TRUE, "Diabetes")</f>
        <v xml:space="preserve">Prediabetes </v>
      </c>
      <c r="F2208" s="6" t="s">
        <v>2379</v>
      </c>
      <c r="G2208" t="s">
        <v>2379</v>
      </c>
      <c r="H2208" t="s">
        <v>2381</v>
      </c>
      <c r="I2208">
        <v>1</v>
      </c>
      <c r="J2208" t="s">
        <v>2379</v>
      </c>
    </row>
    <row r="2209" spans="1:10" x14ac:dyDescent="0.3">
      <c r="A2209" t="s">
        <v>149</v>
      </c>
      <c r="B2209">
        <v>38.28</v>
      </c>
      <c r="C2209" t="str" cm="1">
        <f t="array" ref="C2209">_xlfn.IFS(medical_exam[[#This Row],[BMI]]&lt;18.5, "Underweight ", medical_exam[[#This Row],[BMI]]&lt;24.9, "Normal Weight", medical_exam[[#This Row],[BMI]]&lt;29.9, "Overweight ", TRUE, "Obesity")</f>
        <v>Obesity</v>
      </c>
      <c r="D2209">
        <v>5.39</v>
      </c>
      <c r="E2209" t="str" cm="1">
        <f t="array" ref="E2209">_xlfn.IFS(medical_exam[[#This Row],[HBA1C]]&lt;5.7, "Normal", medical_exam[[#This Row],[HBA1C]]&lt;6.4, "Prediabetes ", TRUE, "Diabetes")</f>
        <v>Normal</v>
      </c>
      <c r="F2209" s="6" t="s">
        <v>2379</v>
      </c>
      <c r="G2209" t="s">
        <v>2380</v>
      </c>
      <c r="H2209" t="s">
        <v>2379</v>
      </c>
      <c r="I2209">
        <v>1</v>
      </c>
      <c r="J2209" t="s">
        <v>2379</v>
      </c>
    </row>
    <row r="2210" spans="1:10" x14ac:dyDescent="0.3">
      <c r="A2210" t="s">
        <v>148</v>
      </c>
      <c r="B2210">
        <v>38.17</v>
      </c>
      <c r="C2210" t="str" cm="1">
        <f t="array" ref="C2210">_xlfn.IFS(medical_exam[[#This Row],[BMI]]&lt;18.5, "Underweight ", medical_exam[[#This Row],[BMI]]&lt;24.9, "Normal Weight", medical_exam[[#This Row],[BMI]]&lt;29.9, "Overweight ", TRUE, "Obesity")</f>
        <v>Obesity</v>
      </c>
      <c r="D2210">
        <v>4.07</v>
      </c>
      <c r="E2210" t="str" cm="1">
        <f t="array" ref="E2210">_xlfn.IFS(medical_exam[[#This Row],[HBA1C]]&lt;5.7, "Normal", medical_exam[[#This Row],[HBA1C]]&lt;6.4, "Prediabetes ", TRUE, "Diabetes")</f>
        <v>Normal</v>
      </c>
      <c r="F2210" s="6" t="s">
        <v>2379</v>
      </c>
      <c r="G2210" t="s">
        <v>2380</v>
      </c>
      <c r="H2210" t="s">
        <v>2379</v>
      </c>
      <c r="I2210">
        <v>1</v>
      </c>
      <c r="J2210" t="s">
        <v>2379</v>
      </c>
    </row>
    <row r="2211" spans="1:10" x14ac:dyDescent="0.3">
      <c r="A2211" t="s">
        <v>147</v>
      </c>
      <c r="B2211">
        <v>36.85</v>
      </c>
      <c r="C2211" t="str" cm="1">
        <f t="array" ref="C2211">_xlfn.IFS(medical_exam[[#This Row],[BMI]]&lt;18.5, "Underweight ", medical_exam[[#This Row],[BMI]]&lt;24.9, "Normal Weight", medical_exam[[#This Row],[BMI]]&lt;29.9, "Overweight ", TRUE, "Obesity")</f>
        <v>Obesity</v>
      </c>
      <c r="D2211">
        <v>5.49</v>
      </c>
      <c r="E2211" t="str" cm="1">
        <f t="array" ref="E2211">_xlfn.IFS(medical_exam[[#This Row],[HBA1C]]&lt;5.7, "Normal", medical_exam[[#This Row],[HBA1C]]&lt;6.4, "Prediabetes ", TRUE, "Diabetes")</f>
        <v>Normal</v>
      </c>
      <c r="F2211" s="6" t="s">
        <v>2379</v>
      </c>
      <c r="G2211" t="s">
        <v>2380</v>
      </c>
      <c r="H2211" t="s">
        <v>2379</v>
      </c>
      <c r="I2211">
        <v>1</v>
      </c>
      <c r="J2211" t="s">
        <v>2379</v>
      </c>
    </row>
    <row r="2212" spans="1:10" x14ac:dyDescent="0.3">
      <c r="A2212" t="s">
        <v>146</v>
      </c>
      <c r="B2212">
        <v>22.61</v>
      </c>
      <c r="C2212" t="str" cm="1">
        <f t="array" ref="C2212">_xlfn.IFS(medical_exam[[#This Row],[BMI]]&lt;18.5, "Underweight ", medical_exam[[#This Row],[BMI]]&lt;24.9, "Normal Weight", medical_exam[[#This Row],[BMI]]&lt;29.9, "Overweight ", TRUE, "Obesity")</f>
        <v>Normal Weight</v>
      </c>
      <c r="D2212">
        <v>5.68</v>
      </c>
      <c r="E2212" t="str" cm="1">
        <f t="array" ref="E2212">_xlfn.IFS(medical_exam[[#This Row],[HBA1C]]&lt;5.7, "Normal", medical_exam[[#This Row],[HBA1C]]&lt;6.4, "Prediabetes ", TRUE, "Diabetes")</f>
        <v>Normal</v>
      </c>
      <c r="F2212" s="6" t="s">
        <v>2379</v>
      </c>
      <c r="G2212" t="s">
        <v>2379</v>
      </c>
      <c r="H2212" t="s">
        <v>2381</v>
      </c>
      <c r="I2212">
        <v>1</v>
      </c>
      <c r="J2212" t="s">
        <v>2379</v>
      </c>
    </row>
    <row r="2213" spans="1:10" x14ac:dyDescent="0.3">
      <c r="A2213" t="s">
        <v>145</v>
      </c>
      <c r="B2213">
        <v>21.754999999999999</v>
      </c>
      <c r="C2213" t="str" cm="1">
        <f t="array" ref="C2213">_xlfn.IFS(medical_exam[[#This Row],[BMI]]&lt;18.5, "Underweight ", medical_exam[[#This Row],[BMI]]&lt;24.9, "Normal Weight", medical_exam[[#This Row],[BMI]]&lt;29.9, "Overweight ", TRUE, "Obesity")</f>
        <v>Normal Weight</v>
      </c>
      <c r="D2213">
        <v>6.09</v>
      </c>
      <c r="E2213" t="str" cm="1">
        <f t="array" ref="E2213">_xlfn.IFS(medical_exam[[#This Row],[HBA1C]]&lt;5.7, "Normal", medical_exam[[#This Row],[HBA1C]]&lt;6.4, "Prediabetes ", TRUE, "Diabetes")</f>
        <v xml:space="preserve">Prediabetes </v>
      </c>
      <c r="F2213" s="6" t="s">
        <v>2379</v>
      </c>
      <c r="G2213" t="s">
        <v>2379</v>
      </c>
      <c r="H2213" t="s">
        <v>2381</v>
      </c>
      <c r="I2213">
        <v>1</v>
      </c>
      <c r="J2213" t="s">
        <v>2379</v>
      </c>
    </row>
    <row r="2214" spans="1:10" x14ac:dyDescent="0.3">
      <c r="A2214" t="s">
        <v>144</v>
      </c>
      <c r="B2214">
        <v>20.425000000000001</v>
      </c>
      <c r="C2214" t="str" cm="1">
        <f t="array" ref="C2214">_xlfn.IFS(medical_exam[[#This Row],[BMI]]&lt;18.5, "Underweight ", medical_exam[[#This Row],[BMI]]&lt;24.9, "Normal Weight", medical_exam[[#This Row],[BMI]]&lt;29.9, "Overweight ", TRUE, "Obesity")</f>
        <v>Normal Weight</v>
      </c>
      <c r="D2214">
        <v>5.53</v>
      </c>
      <c r="E2214" t="str" cm="1">
        <f t="array" ref="E2214">_xlfn.IFS(medical_exam[[#This Row],[HBA1C]]&lt;5.7, "Normal", medical_exam[[#This Row],[HBA1C]]&lt;6.4, "Prediabetes ", TRUE, "Diabetes")</f>
        <v>Normal</v>
      </c>
      <c r="F2214" s="6" t="s">
        <v>2379</v>
      </c>
      <c r="G2214" t="s">
        <v>2379</v>
      </c>
      <c r="H2214" t="s">
        <v>2381</v>
      </c>
      <c r="I2214">
        <v>1</v>
      </c>
      <c r="J2214" t="s">
        <v>2379</v>
      </c>
    </row>
    <row r="2215" spans="1:10" x14ac:dyDescent="0.3">
      <c r="A2215" t="s">
        <v>143</v>
      </c>
      <c r="B2215">
        <v>31.35</v>
      </c>
      <c r="C2215" t="str" cm="1">
        <f t="array" ref="C2215">_xlfn.IFS(medical_exam[[#This Row],[BMI]]&lt;18.5, "Underweight ", medical_exam[[#This Row],[BMI]]&lt;24.9, "Normal Weight", medical_exam[[#This Row],[BMI]]&lt;29.9, "Overweight ", TRUE, "Obesity")</f>
        <v>Obesity</v>
      </c>
      <c r="D2215">
        <v>4.28</v>
      </c>
      <c r="E2215" t="str" cm="1">
        <f t="array" ref="E2215">_xlfn.IFS(medical_exam[[#This Row],[HBA1C]]&lt;5.7, "Normal", medical_exam[[#This Row],[HBA1C]]&lt;6.4, "Prediabetes ", TRUE, "Diabetes")</f>
        <v>Normal</v>
      </c>
      <c r="F2215" s="6" t="s">
        <v>2379</v>
      </c>
      <c r="G2215" t="s">
        <v>2380</v>
      </c>
      <c r="H2215" t="s">
        <v>2379</v>
      </c>
      <c r="I2215">
        <v>1</v>
      </c>
      <c r="J2215" t="s">
        <v>2379</v>
      </c>
    </row>
    <row r="2216" spans="1:10" x14ac:dyDescent="0.3">
      <c r="A2216" t="s">
        <v>142</v>
      </c>
      <c r="B2216">
        <v>31.13</v>
      </c>
      <c r="C2216" t="str" cm="1">
        <f t="array" ref="C2216">_xlfn.IFS(medical_exam[[#This Row],[BMI]]&lt;18.5, "Underweight ", medical_exam[[#This Row],[BMI]]&lt;24.9, "Normal Weight", medical_exam[[#This Row],[BMI]]&lt;29.9, "Overweight ", TRUE, "Obesity")</f>
        <v>Obesity</v>
      </c>
      <c r="D2216">
        <v>6.01</v>
      </c>
      <c r="E2216" t="str" cm="1">
        <f t="array" ref="E2216">_xlfn.IFS(medical_exam[[#This Row],[HBA1C]]&lt;5.7, "Normal", medical_exam[[#This Row],[HBA1C]]&lt;6.4, "Prediabetes ", TRUE, "Diabetes")</f>
        <v xml:space="preserve">Prediabetes </v>
      </c>
      <c r="F2216" s="6" t="s">
        <v>2379</v>
      </c>
      <c r="G2216" t="s">
        <v>2380</v>
      </c>
      <c r="H2216" t="s">
        <v>2379</v>
      </c>
      <c r="I2216">
        <v>1</v>
      </c>
      <c r="J2216" t="s">
        <v>2379</v>
      </c>
    </row>
    <row r="2217" spans="1:10" x14ac:dyDescent="0.3">
      <c r="A2217" t="s">
        <v>141</v>
      </c>
      <c r="B2217">
        <v>17.48</v>
      </c>
      <c r="C2217" t="str" cm="1">
        <f t="array" ref="C2217">_xlfn.IFS(medical_exam[[#This Row],[BMI]]&lt;18.5, "Underweight ", medical_exam[[#This Row],[BMI]]&lt;24.9, "Normal Weight", medical_exam[[#This Row],[BMI]]&lt;29.9, "Overweight ", TRUE, "Obesity")</f>
        <v xml:space="preserve">Underweight </v>
      </c>
      <c r="D2217">
        <v>4.59</v>
      </c>
      <c r="E2217" t="str" cm="1">
        <f t="array" ref="E2217">_xlfn.IFS(medical_exam[[#This Row],[HBA1C]]&lt;5.7, "Normal", medical_exam[[#This Row],[HBA1C]]&lt;6.4, "Prediabetes ", TRUE, "Diabetes")</f>
        <v>Normal</v>
      </c>
      <c r="F2217" s="6" t="s">
        <v>2379</v>
      </c>
      <c r="G2217" t="s">
        <v>2379</v>
      </c>
      <c r="H2217" t="s">
        <v>2381</v>
      </c>
      <c r="I2217">
        <v>1</v>
      </c>
      <c r="J2217" t="s">
        <v>2379</v>
      </c>
    </row>
    <row r="2218" spans="1:10" x14ac:dyDescent="0.3">
      <c r="A2218" t="s">
        <v>140</v>
      </c>
      <c r="B2218">
        <v>22.57</v>
      </c>
      <c r="C2218" t="str" cm="1">
        <f t="array" ref="C2218">_xlfn.IFS(medical_exam[[#This Row],[BMI]]&lt;18.5, "Underweight ", medical_exam[[#This Row],[BMI]]&lt;24.9, "Normal Weight", medical_exam[[#This Row],[BMI]]&lt;29.9, "Overweight ", TRUE, "Obesity")</f>
        <v>Normal Weight</v>
      </c>
      <c r="D2218">
        <v>5.8</v>
      </c>
      <c r="E2218" t="str" cm="1">
        <f t="array" ref="E2218">_xlfn.IFS(medical_exam[[#This Row],[HBA1C]]&lt;5.7, "Normal", medical_exam[[#This Row],[HBA1C]]&lt;6.4, "Prediabetes ", TRUE, "Diabetes")</f>
        <v xml:space="preserve">Prediabetes </v>
      </c>
      <c r="F2218" s="6" t="s">
        <v>2381</v>
      </c>
      <c r="G2218" t="s">
        <v>2379</v>
      </c>
      <c r="H2218" t="s">
        <v>2379</v>
      </c>
      <c r="I2218">
        <v>1</v>
      </c>
      <c r="J2218" t="s">
        <v>2379</v>
      </c>
    </row>
    <row r="2219" spans="1:10" x14ac:dyDescent="0.3">
      <c r="A2219" t="s">
        <v>139</v>
      </c>
      <c r="B2219">
        <v>26.73</v>
      </c>
      <c r="C2219" t="str" cm="1">
        <f t="array" ref="C2219">_xlfn.IFS(medical_exam[[#This Row],[BMI]]&lt;18.5, "Underweight ", medical_exam[[#This Row],[BMI]]&lt;24.9, "Normal Weight", medical_exam[[#This Row],[BMI]]&lt;29.9, "Overweight ", TRUE, "Obesity")</f>
        <v xml:space="preserve">Overweight </v>
      </c>
      <c r="D2219">
        <v>5.08</v>
      </c>
      <c r="E2219" t="str" cm="1">
        <f t="array" ref="E2219">_xlfn.IFS(medical_exam[[#This Row],[HBA1C]]&lt;5.7, "Normal", medical_exam[[#This Row],[HBA1C]]&lt;6.4, "Prediabetes ", TRUE, "Diabetes")</f>
        <v>Normal</v>
      </c>
      <c r="F2219" s="6" t="s">
        <v>2379</v>
      </c>
      <c r="G2219" t="s">
        <v>2380</v>
      </c>
      <c r="H2219" t="s">
        <v>2379</v>
      </c>
      <c r="I2219">
        <v>1</v>
      </c>
      <c r="J2219" t="s">
        <v>2379</v>
      </c>
    </row>
    <row r="2220" spans="1:10" x14ac:dyDescent="0.3">
      <c r="A2220" t="s">
        <v>138</v>
      </c>
      <c r="B2220">
        <v>20.79</v>
      </c>
      <c r="C2220" t="str" cm="1">
        <f t="array" ref="C2220">_xlfn.IFS(medical_exam[[#This Row],[BMI]]&lt;18.5, "Underweight ", medical_exam[[#This Row],[BMI]]&lt;24.9, "Normal Weight", medical_exam[[#This Row],[BMI]]&lt;29.9, "Overweight ", TRUE, "Obesity")</f>
        <v>Normal Weight</v>
      </c>
      <c r="D2220">
        <v>5.84</v>
      </c>
      <c r="E2220" t="str" cm="1">
        <f t="array" ref="E2220">_xlfn.IFS(medical_exam[[#This Row],[HBA1C]]&lt;5.7, "Normal", medical_exam[[#This Row],[HBA1C]]&lt;6.4, "Prediabetes ", TRUE, "Diabetes")</f>
        <v xml:space="preserve">Prediabetes </v>
      </c>
      <c r="F2220" s="6" t="s">
        <v>2379</v>
      </c>
      <c r="G2220" t="s">
        <v>2380</v>
      </c>
      <c r="H2220" t="s">
        <v>2379</v>
      </c>
      <c r="I2220">
        <v>1</v>
      </c>
      <c r="J2220" t="s">
        <v>2379</v>
      </c>
    </row>
    <row r="2221" spans="1:10" x14ac:dyDescent="0.3">
      <c r="A2221" t="s">
        <v>137</v>
      </c>
      <c r="B2221">
        <v>20.149999999999999</v>
      </c>
      <c r="C2221" t="str" cm="1">
        <f t="array" ref="C2221">_xlfn.IFS(medical_exam[[#This Row],[BMI]]&lt;18.5, "Underweight ", medical_exam[[#This Row],[BMI]]&lt;24.9, "Normal Weight", medical_exam[[#This Row],[BMI]]&lt;29.9, "Overweight ", TRUE, "Obesity")</f>
        <v>Normal Weight</v>
      </c>
      <c r="D2221">
        <v>4.1500000000000004</v>
      </c>
      <c r="E2221" t="str" cm="1">
        <f t="array" ref="E2221">_xlfn.IFS(medical_exam[[#This Row],[HBA1C]]&lt;5.7, "Normal", medical_exam[[#This Row],[HBA1C]]&lt;6.4, "Prediabetes ", TRUE, "Diabetes")</f>
        <v>Normal</v>
      </c>
      <c r="F2221" s="6" t="s">
        <v>2379</v>
      </c>
      <c r="G2221" t="s">
        <v>2379</v>
      </c>
      <c r="H2221" t="s">
        <v>2379</v>
      </c>
      <c r="I2221">
        <v>1</v>
      </c>
      <c r="J2221" t="s">
        <v>2379</v>
      </c>
    </row>
    <row r="2222" spans="1:10" x14ac:dyDescent="0.3">
      <c r="A2222" t="s">
        <v>136</v>
      </c>
      <c r="B2222">
        <v>36.85</v>
      </c>
      <c r="C2222" t="str" cm="1">
        <f t="array" ref="C2222">_xlfn.IFS(medical_exam[[#This Row],[BMI]]&lt;18.5, "Underweight ", medical_exam[[#This Row],[BMI]]&lt;24.9, "Normal Weight", medical_exam[[#This Row],[BMI]]&lt;29.9, "Overweight ", TRUE, "Obesity")</f>
        <v>Obesity</v>
      </c>
      <c r="D2222">
        <v>4.3600000000000003</v>
      </c>
      <c r="E2222" t="str" cm="1">
        <f t="array" ref="E2222">_xlfn.IFS(medical_exam[[#This Row],[HBA1C]]&lt;5.7, "Normal", medical_exam[[#This Row],[HBA1C]]&lt;6.4, "Prediabetes ", TRUE, "Diabetes")</f>
        <v>Normal</v>
      </c>
      <c r="F2222" s="6" t="s">
        <v>2381</v>
      </c>
      <c r="G2222" t="s">
        <v>2379</v>
      </c>
      <c r="H2222" t="s">
        <v>2379</v>
      </c>
      <c r="I2222">
        <v>0</v>
      </c>
      <c r="J2222" t="s">
        <v>2379</v>
      </c>
    </row>
    <row r="2223" spans="1:10" x14ac:dyDescent="0.3">
      <c r="A2223" t="s">
        <v>135</v>
      </c>
      <c r="B2223">
        <v>35.53</v>
      </c>
      <c r="C2223" t="str" cm="1">
        <f t="array" ref="C2223">_xlfn.IFS(medical_exam[[#This Row],[BMI]]&lt;18.5, "Underweight ", medical_exam[[#This Row],[BMI]]&lt;24.9, "Normal Weight", medical_exam[[#This Row],[BMI]]&lt;29.9, "Overweight ", TRUE, "Obesity")</f>
        <v>Obesity</v>
      </c>
      <c r="D2223">
        <v>4.55</v>
      </c>
      <c r="E2223" t="str" cm="1">
        <f t="array" ref="E2223">_xlfn.IFS(medical_exam[[#This Row],[HBA1C]]&lt;5.7, "Normal", medical_exam[[#This Row],[HBA1C]]&lt;6.4, "Prediabetes ", TRUE, "Diabetes")</f>
        <v>Normal</v>
      </c>
      <c r="F2223" s="6" t="s">
        <v>2381</v>
      </c>
      <c r="G2223" t="s">
        <v>2379</v>
      </c>
      <c r="H2223" t="s">
        <v>2379</v>
      </c>
      <c r="I2223">
        <v>0</v>
      </c>
      <c r="J2223" t="s">
        <v>2379</v>
      </c>
    </row>
    <row r="2224" spans="1:10" x14ac:dyDescent="0.3">
      <c r="A2224" t="s">
        <v>134</v>
      </c>
      <c r="B2224">
        <v>31.1</v>
      </c>
      <c r="C2224" t="str" cm="1">
        <f t="array" ref="C2224">_xlfn.IFS(medical_exam[[#This Row],[BMI]]&lt;18.5, "Underweight ", medical_exam[[#This Row],[BMI]]&lt;24.9, "Normal Weight", medical_exam[[#This Row],[BMI]]&lt;29.9, "Overweight ", TRUE, "Obesity")</f>
        <v>Obesity</v>
      </c>
      <c r="D2224">
        <v>4.37</v>
      </c>
      <c r="E2224" t="str" cm="1">
        <f t="array" ref="E2224">_xlfn.IFS(medical_exam[[#This Row],[HBA1C]]&lt;5.7, "Normal", medical_exam[[#This Row],[HBA1C]]&lt;6.4, "Prediabetes ", TRUE, "Diabetes")</f>
        <v>Normal</v>
      </c>
      <c r="F2224" s="6" t="s">
        <v>2381</v>
      </c>
      <c r="G2224" t="s">
        <v>2379</v>
      </c>
      <c r="H2224" t="s">
        <v>2379</v>
      </c>
      <c r="I2224">
        <v>0</v>
      </c>
      <c r="J2224" t="s">
        <v>2379</v>
      </c>
    </row>
    <row r="2225" spans="1:10" x14ac:dyDescent="0.3">
      <c r="A2225" t="s">
        <v>133</v>
      </c>
      <c r="B2225">
        <v>23.21</v>
      </c>
      <c r="C2225" t="str" cm="1">
        <f t="array" ref="C2225">_xlfn.IFS(medical_exam[[#This Row],[BMI]]&lt;18.5, "Underweight ", medical_exam[[#This Row],[BMI]]&lt;24.9, "Normal Weight", medical_exam[[#This Row],[BMI]]&lt;29.9, "Overweight ", TRUE, "Obesity")</f>
        <v>Normal Weight</v>
      </c>
      <c r="D2225">
        <v>5.24</v>
      </c>
      <c r="E2225" t="str" cm="1">
        <f t="array" ref="E2225">_xlfn.IFS(medical_exam[[#This Row],[HBA1C]]&lt;5.7, "Normal", medical_exam[[#This Row],[HBA1C]]&lt;6.4, "Prediabetes ", TRUE, "Diabetes")</f>
        <v>Normal</v>
      </c>
      <c r="F2225" s="6" t="s">
        <v>2381</v>
      </c>
      <c r="G2225" t="s">
        <v>2379</v>
      </c>
      <c r="H2225" t="s">
        <v>2379</v>
      </c>
      <c r="I2225">
        <v>0</v>
      </c>
      <c r="J2225" t="s">
        <v>2379</v>
      </c>
    </row>
    <row r="2226" spans="1:10" x14ac:dyDescent="0.3">
      <c r="A2226" t="s">
        <v>132</v>
      </c>
      <c r="B2226">
        <v>18.36</v>
      </c>
      <c r="C2226" t="str" cm="1">
        <f t="array" ref="C2226">_xlfn.IFS(medical_exam[[#This Row],[BMI]]&lt;18.5, "Underweight ", medical_exam[[#This Row],[BMI]]&lt;24.9, "Normal Weight", medical_exam[[#This Row],[BMI]]&lt;29.9, "Overweight ", TRUE, "Obesity")</f>
        <v xml:space="preserve">Underweight </v>
      </c>
      <c r="D2226">
        <v>5.96</v>
      </c>
      <c r="E2226" t="str" cm="1">
        <f t="array" ref="E2226">_xlfn.IFS(medical_exam[[#This Row],[HBA1C]]&lt;5.7, "Normal", medical_exam[[#This Row],[HBA1C]]&lt;6.4, "Prediabetes ", TRUE, "Diabetes")</f>
        <v xml:space="preserve">Prediabetes </v>
      </c>
      <c r="F2226" s="6" t="s">
        <v>2379</v>
      </c>
      <c r="G2226" t="s">
        <v>2379</v>
      </c>
      <c r="H2226" t="s">
        <v>2379</v>
      </c>
      <c r="I2226">
        <v>1</v>
      </c>
      <c r="J2226" t="s">
        <v>2379</v>
      </c>
    </row>
    <row r="2227" spans="1:10" x14ac:dyDescent="0.3">
      <c r="A2227" t="s">
        <v>131</v>
      </c>
      <c r="B2227">
        <v>15.92</v>
      </c>
      <c r="C2227" t="str" cm="1">
        <f t="array" ref="C2227">_xlfn.IFS(medical_exam[[#This Row],[BMI]]&lt;18.5, "Underweight ", medical_exam[[#This Row],[BMI]]&lt;24.9, "Normal Weight", medical_exam[[#This Row],[BMI]]&lt;29.9, "Overweight ", TRUE, "Obesity")</f>
        <v xml:space="preserve">Underweight </v>
      </c>
      <c r="D2227">
        <v>4.76</v>
      </c>
      <c r="E2227" t="str" cm="1">
        <f t="array" ref="E2227">_xlfn.IFS(medical_exam[[#This Row],[HBA1C]]&lt;5.7, "Normal", medical_exam[[#This Row],[HBA1C]]&lt;6.4, "Prediabetes ", TRUE, "Diabetes")</f>
        <v>Normal</v>
      </c>
      <c r="F2227" s="6" t="s">
        <v>2381</v>
      </c>
      <c r="G2227" t="s">
        <v>2379</v>
      </c>
      <c r="H2227" t="s">
        <v>2379</v>
      </c>
      <c r="I2227">
        <v>1</v>
      </c>
      <c r="J2227" t="s">
        <v>2379</v>
      </c>
    </row>
    <row r="2228" spans="1:10" x14ac:dyDescent="0.3">
      <c r="A2228" t="s">
        <v>130</v>
      </c>
      <c r="B2228">
        <v>15.17</v>
      </c>
      <c r="C2228" t="str" cm="1">
        <f t="array" ref="C2228">_xlfn.IFS(medical_exam[[#This Row],[BMI]]&lt;18.5, "Underweight ", medical_exam[[#This Row],[BMI]]&lt;24.9, "Normal Weight", medical_exam[[#This Row],[BMI]]&lt;29.9, "Overweight ", TRUE, "Obesity")</f>
        <v xml:space="preserve">Underweight </v>
      </c>
      <c r="D2228">
        <v>4.3</v>
      </c>
      <c r="E2228" t="str" cm="1">
        <f t="array" ref="E2228">_xlfn.IFS(medical_exam[[#This Row],[HBA1C]]&lt;5.7, "Normal", medical_exam[[#This Row],[HBA1C]]&lt;6.4, "Prediabetes ", TRUE, "Diabetes")</f>
        <v>Normal</v>
      </c>
      <c r="F2228" s="6" t="s">
        <v>2381</v>
      </c>
      <c r="G2228" t="s">
        <v>2379</v>
      </c>
      <c r="H2228" t="s">
        <v>2381</v>
      </c>
      <c r="I2228">
        <v>1</v>
      </c>
      <c r="J2228" t="s">
        <v>2379</v>
      </c>
    </row>
    <row r="2229" spans="1:10" x14ac:dyDescent="0.3">
      <c r="A2229" t="s">
        <v>129</v>
      </c>
      <c r="B2229">
        <v>16.63</v>
      </c>
      <c r="C2229" t="str" cm="1">
        <f t="array" ref="C2229">_xlfn.IFS(medical_exam[[#This Row],[BMI]]&lt;18.5, "Underweight ", medical_exam[[#This Row],[BMI]]&lt;24.9, "Normal Weight", medical_exam[[#This Row],[BMI]]&lt;29.9, "Overweight ", TRUE, "Obesity")</f>
        <v xml:space="preserve">Underweight </v>
      </c>
      <c r="D2229">
        <v>4.5</v>
      </c>
      <c r="E2229" t="str" cm="1">
        <f t="array" ref="E2229">_xlfn.IFS(medical_exam[[#This Row],[HBA1C]]&lt;5.7, "Normal", medical_exam[[#This Row],[HBA1C]]&lt;6.4, "Prediabetes ", TRUE, "Diabetes")</f>
        <v>Normal</v>
      </c>
      <c r="F2229" s="6" t="s">
        <v>2379</v>
      </c>
      <c r="G2229" t="s">
        <v>2379</v>
      </c>
      <c r="H2229" t="s">
        <v>2379</v>
      </c>
      <c r="I2229">
        <v>1</v>
      </c>
      <c r="J2229" t="s">
        <v>2379</v>
      </c>
    </row>
    <row r="2230" spans="1:10" x14ac:dyDescent="0.3">
      <c r="A2230" t="s">
        <v>128</v>
      </c>
      <c r="B2230">
        <v>19.39</v>
      </c>
      <c r="C2230" t="str" cm="1">
        <f t="array" ref="C2230">_xlfn.IFS(medical_exam[[#This Row],[BMI]]&lt;18.5, "Underweight ", medical_exam[[#This Row],[BMI]]&lt;24.9, "Normal Weight", medical_exam[[#This Row],[BMI]]&lt;29.9, "Overweight ", TRUE, "Obesity")</f>
        <v>Normal Weight</v>
      </c>
      <c r="D2230">
        <v>5.59</v>
      </c>
      <c r="E2230" t="str" cm="1">
        <f t="array" ref="E2230">_xlfn.IFS(medical_exam[[#This Row],[HBA1C]]&lt;5.7, "Normal", medical_exam[[#This Row],[HBA1C]]&lt;6.4, "Prediabetes ", TRUE, "Diabetes")</f>
        <v>Normal</v>
      </c>
      <c r="F2230" s="6" t="s">
        <v>2379</v>
      </c>
      <c r="G2230" t="s">
        <v>2379</v>
      </c>
      <c r="H2230" t="s">
        <v>2381</v>
      </c>
      <c r="I2230">
        <v>1</v>
      </c>
      <c r="J2230" t="s">
        <v>2379</v>
      </c>
    </row>
    <row r="2231" spans="1:10" x14ac:dyDescent="0.3">
      <c r="A2231" t="s">
        <v>127</v>
      </c>
      <c r="B2231">
        <v>17.34</v>
      </c>
      <c r="C2231" t="str" cm="1">
        <f t="array" ref="C2231">_xlfn.IFS(medical_exam[[#This Row],[BMI]]&lt;18.5, "Underweight ", medical_exam[[#This Row],[BMI]]&lt;24.9, "Normal Weight", medical_exam[[#This Row],[BMI]]&lt;29.9, "Overweight ", TRUE, "Obesity")</f>
        <v xml:space="preserve">Underweight </v>
      </c>
      <c r="D2231">
        <v>6.29</v>
      </c>
      <c r="E2231" t="str" cm="1">
        <f t="array" ref="E2231">_xlfn.IFS(medical_exam[[#This Row],[HBA1C]]&lt;5.7, "Normal", medical_exam[[#This Row],[HBA1C]]&lt;6.4, "Prediabetes ", TRUE, "Diabetes")</f>
        <v xml:space="preserve">Prediabetes </v>
      </c>
      <c r="F2231" s="6" t="s">
        <v>2381</v>
      </c>
      <c r="G2231" t="s">
        <v>2379</v>
      </c>
      <c r="H2231" t="s">
        <v>2381</v>
      </c>
      <c r="I2231">
        <v>1</v>
      </c>
      <c r="J2231" t="s">
        <v>2379</v>
      </c>
    </row>
    <row r="2232" spans="1:10" x14ac:dyDescent="0.3">
      <c r="A2232" t="s">
        <v>126</v>
      </c>
      <c r="B2232">
        <v>17.940000000000001</v>
      </c>
      <c r="C2232" t="str" cm="1">
        <f t="array" ref="C2232">_xlfn.IFS(medical_exam[[#This Row],[BMI]]&lt;18.5, "Underweight ", medical_exam[[#This Row],[BMI]]&lt;24.9, "Normal Weight", medical_exam[[#This Row],[BMI]]&lt;29.9, "Overweight ", TRUE, "Obesity")</f>
        <v xml:space="preserve">Underweight </v>
      </c>
      <c r="D2232">
        <v>4.1900000000000004</v>
      </c>
      <c r="E2232" t="str" cm="1">
        <f t="array" ref="E2232">_xlfn.IFS(medical_exam[[#This Row],[HBA1C]]&lt;5.7, "Normal", medical_exam[[#This Row],[HBA1C]]&lt;6.4, "Prediabetes ", TRUE, "Diabetes")</f>
        <v>Normal</v>
      </c>
      <c r="F2232" s="6" t="s">
        <v>2379</v>
      </c>
      <c r="G2232" t="s">
        <v>2380</v>
      </c>
      <c r="H2232" t="s">
        <v>2379</v>
      </c>
      <c r="I2232">
        <v>1</v>
      </c>
      <c r="J2232" t="s">
        <v>2379</v>
      </c>
    </row>
    <row r="2233" spans="1:10" x14ac:dyDescent="0.3">
      <c r="A2233" t="s">
        <v>125</v>
      </c>
      <c r="B2233">
        <v>16.670000000000002</v>
      </c>
      <c r="C2233" t="str" cm="1">
        <f t="array" ref="C2233">_xlfn.IFS(medical_exam[[#This Row],[BMI]]&lt;18.5, "Underweight ", medical_exam[[#This Row],[BMI]]&lt;24.9, "Normal Weight", medical_exam[[#This Row],[BMI]]&lt;29.9, "Overweight ", TRUE, "Obesity")</f>
        <v xml:space="preserve">Underweight </v>
      </c>
      <c r="D2233">
        <v>4.7</v>
      </c>
      <c r="E2233" t="str" cm="1">
        <f t="array" ref="E2233">_xlfn.IFS(medical_exam[[#This Row],[HBA1C]]&lt;5.7, "Normal", medical_exam[[#This Row],[HBA1C]]&lt;6.4, "Prediabetes ", TRUE, "Diabetes")</f>
        <v>Normal</v>
      </c>
      <c r="F2233" s="6" t="s">
        <v>2381</v>
      </c>
      <c r="G2233" t="s">
        <v>2379</v>
      </c>
      <c r="H2233" t="s">
        <v>2381</v>
      </c>
      <c r="I2233">
        <v>1</v>
      </c>
      <c r="J2233" t="s">
        <v>2379</v>
      </c>
    </row>
    <row r="2234" spans="1:10" x14ac:dyDescent="0.3">
      <c r="A2234" t="s">
        <v>124</v>
      </c>
      <c r="B2234">
        <v>20.58</v>
      </c>
      <c r="C2234" t="str" cm="1">
        <f t="array" ref="C2234">_xlfn.IFS(medical_exam[[#This Row],[BMI]]&lt;18.5, "Underweight ", medical_exam[[#This Row],[BMI]]&lt;24.9, "Normal Weight", medical_exam[[#This Row],[BMI]]&lt;29.9, "Overweight ", TRUE, "Obesity")</f>
        <v>Normal Weight</v>
      </c>
      <c r="D2234">
        <v>5.64</v>
      </c>
      <c r="E2234" t="str" cm="1">
        <f t="array" ref="E2234">_xlfn.IFS(medical_exam[[#This Row],[HBA1C]]&lt;5.7, "Normal", medical_exam[[#This Row],[HBA1C]]&lt;6.4, "Prediabetes ", TRUE, "Diabetes")</f>
        <v>Normal</v>
      </c>
      <c r="F2234" s="6" t="s">
        <v>2381</v>
      </c>
      <c r="G2234" t="s">
        <v>2379</v>
      </c>
      <c r="H2234" t="s">
        <v>2379</v>
      </c>
      <c r="I2234">
        <v>0</v>
      </c>
      <c r="J2234" t="s">
        <v>2379</v>
      </c>
    </row>
    <row r="2235" spans="1:10" x14ac:dyDescent="0.3">
      <c r="A2235" t="s">
        <v>123</v>
      </c>
      <c r="B2235">
        <v>16.5</v>
      </c>
      <c r="C2235" t="str" cm="1">
        <f t="array" ref="C2235">_xlfn.IFS(medical_exam[[#This Row],[BMI]]&lt;18.5, "Underweight ", medical_exam[[#This Row],[BMI]]&lt;24.9, "Normal Weight", medical_exam[[#This Row],[BMI]]&lt;29.9, "Overweight ", TRUE, "Obesity")</f>
        <v xml:space="preserve">Underweight </v>
      </c>
      <c r="D2235">
        <v>4.1100000000000003</v>
      </c>
      <c r="E2235" t="str" cm="1">
        <f t="array" ref="E2235">_xlfn.IFS(medical_exam[[#This Row],[HBA1C]]&lt;5.7, "Normal", medical_exam[[#This Row],[HBA1C]]&lt;6.4, "Prediabetes ", TRUE, "Diabetes")</f>
        <v>Normal</v>
      </c>
      <c r="F2235" s="6" t="s">
        <v>2381</v>
      </c>
      <c r="G2235" t="s">
        <v>2379</v>
      </c>
      <c r="H2235" t="s">
        <v>2379</v>
      </c>
      <c r="I2235">
        <v>0</v>
      </c>
      <c r="J2235" t="s">
        <v>2379</v>
      </c>
    </row>
    <row r="2236" spans="1:10" x14ac:dyDescent="0.3">
      <c r="A2236" t="s">
        <v>122</v>
      </c>
      <c r="B2236">
        <v>15.41</v>
      </c>
      <c r="C2236" t="str" cm="1">
        <f t="array" ref="C2236">_xlfn.IFS(medical_exam[[#This Row],[BMI]]&lt;18.5, "Underweight ", medical_exam[[#This Row],[BMI]]&lt;24.9, "Normal Weight", medical_exam[[#This Row],[BMI]]&lt;29.9, "Overweight ", TRUE, "Obesity")</f>
        <v xml:space="preserve">Underweight </v>
      </c>
      <c r="D2236">
        <v>5.43</v>
      </c>
      <c r="E2236" t="str" cm="1">
        <f t="array" ref="E2236">_xlfn.IFS(medical_exam[[#This Row],[HBA1C]]&lt;5.7, "Normal", medical_exam[[#This Row],[HBA1C]]&lt;6.4, "Prediabetes ", TRUE, "Diabetes")</f>
        <v>Normal</v>
      </c>
      <c r="F2236" s="6" t="s">
        <v>2381</v>
      </c>
      <c r="G2236" t="s">
        <v>2379</v>
      </c>
      <c r="H2236" t="s">
        <v>2381</v>
      </c>
      <c r="I2236">
        <v>1</v>
      </c>
      <c r="J2236" t="s">
        <v>2379</v>
      </c>
    </row>
    <row r="2237" spans="1:10" x14ac:dyDescent="0.3">
      <c r="A2237" t="s">
        <v>121</v>
      </c>
      <c r="B2237">
        <v>24.59</v>
      </c>
      <c r="C2237" t="str" cm="1">
        <f t="array" ref="C2237">_xlfn.IFS(medical_exam[[#This Row],[BMI]]&lt;18.5, "Underweight ", medical_exam[[#This Row],[BMI]]&lt;24.9, "Normal Weight", medical_exam[[#This Row],[BMI]]&lt;29.9, "Overweight ", TRUE, "Obesity")</f>
        <v>Normal Weight</v>
      </c>
      <c r="D2237">
        <v>4.38</v>
      </c>
      <c r="E2237" t="str" cm="1">
        <f t="array" ref="E2237">_xlfn.IFS(medical_exam[[#This Row],[HBA1C]]&lt;5.7, "Normal", medical_exam[[#This Row],[HBA1C]]&lt;6.4, "Prediabetes ", TRUE, "Diabetes")</f>
        <v>Normal</v>
      </c>
      <c r="F2237" s="6" t="s">
        <v>2379</v>
      </c>
      <c r="G2237" t="s">
        <v>2379</v>
      </c>
      <c r="H2237" t="s">
        <v>2379</v>
      </c>
      <c r="I2237">
        <v>1</v>
      </c>
      <c r="J2237" t="s">
        <v>2379</v>
      </c>
    </row>
    <row r="2238" spans="1:10" x14ac:dyDescent="0.3">
      <c r="A2238" t="s">
        <v>120</v>
      </c>
      <c r="B2238">
        <v>33.33</v>
      </c>
      <c r="C2238" t="str" cm="1">
        <f t="array" ref="C2238">_xlfn.IFS(medical_exam[[#This Row],[BMI]]&lt;18.5, "Underweight ", medical_exam[[#This Row],[BMI]]&lt;24.9, "Normal Weight", medical_exam[[#This Row],[BMI]]&lt;29.9, "Overweight ", TRUE, "Obesity")</f>
        <v>Obesity</v>
      </c>
      <c r="D2238">
        <v>9.7899999999999991</v>
      </c>
      <c r="E2238" t="str" cm="1">
        <f t="array" ref="E2238">_xlfn.IFS(medical_exam[[#This Row],[HBA1C]]&lt;5.7, "Normal", medical_exam[[#This Row],[HBA1C]]&lt;6.4, "Prediabetes ", TRUE, "Diabetes")</f>
        <v>Diabetes</v>
      </c>
      <c r="F2238" s="6" t="s">
        <v>2379</v>
      </c>
      <c r="G2238" t="s">
        <v>2379</v>
      </c>
      <c r="H2238" t="s">
        <v>2379</v>
      </c>
      <c r="I2238">
        <v>0</v>
      </c>
      <c r="J2238" t="s">
        <v>2379</v>
      </c>
    </row>
    <row r="2239" spans="1:10" x14ac:dyDescent="0.3">
      <c r="A2239" t="s">
        <v>119</v>
      </c>
      <c r="B2239">
        <v>18.5</v>
      </c>
      <c r="C2239" t="str" cm="1">
        <f t="array" ref="C2239">_xlfn.IFS(medical_exam[[#This Row],[BMI]]&lt;18.5, "Underweight ", medical_exam[[#This Row],[BMI]]&lt;24.9, "Normal Weight", medical_exam[[#This Row],[BMI]]&lt;29.9, "Overweight ", TRUE, "Obesity")</f>
        <v>Normal Weight</v>
      </c>
      <c r="D2239">
        <v>11.84</v>
      </c>
      <c r="E2239" t="str" cm="1">
        <f t="array" ref="E2239">_xlfn.IFS(medical_exam[[#This Row],[HBA1C]]&lt;5.7, "Normal", medical_exam[[#This Row],[HBA1C]]&lt;6.4, "Prediabetes ", TRUE, "Diabetes")</f>
        <v>Diabetes</v>
      </c>
      <c r="F2239" s="6" t="s">
        <v>2379</v>
      </c>
      <c r="G2239" t="s">
        <v>2379</v>
      </c>
      <c r="H2239" t="s">
        <v>2379</v>
      </c>
      <c r="I2239">
        <v>0</v>
      </c>
      <c r="J2239" t="s">
        <v>2379</v>
      </c>
    </row>
    <row r="2240" spans="1:10" x14ac:dyDescent="0.3">
      <c r="A2240" t="s">
        <v>118</v>
      </c>
      <c r="B2240">
        <v>18.579999999999998</v>
      </c>
      <c r="C2240" t="str" cm="1">
        <f t="array" ref="C2240">_xlfn.IFS(medical_exam[[#This Row],[BMI]]&lt;18.5, "Underweight ", medical_exam[[#This Row],[BMI]]&lt;24.9, "Normal Weight", medical_exam[[#This Row],[BMI]]&lt;29.9, "Overweight ", TRUE, "Obesity")</f>
        <v>Normal Weight</v>
      </c>
      <c r="D2240">
        <v>6.22</v>
      </c>
      <c r="E2240" t="str" cm="1">
        <f t="array" ref="E2240">_xlfn.IFS(medical_exam[[#This Row],[HBA1C]]&lt;5.7, "Normal", medical_exam[[#This Row],[HBA1C]]&lt;6.4, "Prediabetes ", TRUE, "Diabetes")</f>
        <v xml:space="preserve">Prediabetes </v>
      </c>
      <c r="F2240" s="6" t="s">
        <v>2379</v>
      </c>
      <c r="G2240" t="s">
        <v>2379</v>
      </c>
      <c r="H2240" t="s">
        <v>2379</v>
      </c>
      <c r="I2240">
        <v>0</v>
      </c>
      <c r="J2240" t="s">
        <v>2379</v>
      </c>
    </row>
    <row r="2241" spans="1:10" x14ac:dyDescent="0.3">
      <c r="A2241" t="s">
        <v>117</v>
      </c>
      <c r="B2241">
        <v>16.64</v>
      </c>
      <c r="C2241" t="str" cm="1">
        <f t="array" ref="C2241">_xlfn.IFS(medical_exam[[#This Row],[BMI]]&lt;18.5, "Underweight ", medical_exam[[#This Row],[BMI]]&lt;24.9, "Normal Weight", medical_exam[[#This Row],[BMI]]&lt;29.9, "Overweight ", TRUE, "Obesity")</f>
        <v xml:space="preserve">Underweight </v>
      </c>
      <c r="D2241">
        <v>10.01</v>
      </c>
      <c r="E2241" t="str" cm="1">
        <f t="array" ref="E2241">_xlfn.IFS(medical_exam[[#This Row],[HBA1C]]&lt;5.7, "Normal", medical_exam[[#This Row],[HBA1C]]&lt;6.4, "Prediabetes ", TRUE, "Diabetes")</f>
        <v>Diabetes</v>
      </c>
      <c r="F2241" s="6" t="s">
        <v>2379</v>
      </c>
      <c r="G2241" t="s">
        <v>2379</v>
      </c>
      <c r="H2241" t="s">
        <v>2379</v>
      </c>
      <c r="I2241">
        <v>0</v>
      </c>
      <c r="J2241" t="s">
        <v>2379</v>
      </c>
    </row>
    <row r="2242" spans="1:10" x14ac:dyDescent="0.3">
      <c r="A2242" t="s">
        <v>116</v>
      </c>
      <c r="B2242">
        <v>19.329999999999998</v>
      </c>
      <c r="C2242" t="str" cm="1">
        <f t="array" ref="C2242">_xlfn.IFS(medical_exam[[#This Row],[BMI]]&lt;18.5, "Underweight ", medical_exam[[#This Row],[BMI]]&lt;24.9, "Normal Weight", medical_exam[[#This Row],[BMI]]&lt;29.9, "Overweight ", TRUE, "Obesity")</f>
        <v>Normal Weight</v>
      </c>
      <c r="D2242">
        <v>4.32</v>
      </c>
      <c r="E2242" t="str" cm="1">
        <f t="array" ref="E2242">_xlfn.IFS(medical_exam[[#This Row],[HBA1C]]&lt;5.7, "Normal", medical_exam[[#This Row],[HBA1C]]&lt;6.4, "Prediabetes ", TRUE, "Diabetes")</f>
        <v>Normal</v>
      </c>
      <c r="F2242" s="6" t="s">
        <v>2379</v>
      </c>
      <c r="G2242" t="s">
        <v>2379</v>
      </c>
      <c r="H2242" t="s">
        <v>2379</v>
      </c>
      <c r="I2242">
        <v>1</v>
      </c>
      <c r="J2242" t="s">
        <v>2379</v>
      </c>
    </row>
    <row r="2243" spans="1:10" x14ac:dyDescent="0.3">
      <c r="A2243" t="s">
        <v>115</v>
      </c>
      <c r="B2243">
        <v>21.26</v>
      </c>
      <c r="C2243" t="str" cm="1">
        <f t="array" ref="C2243">_xlfn.IFS(medical_exam[[#This Row],[BMI]]&lt;18.5, "Underweight ", medical_exam[[#This Row],[BMI]]&lt;24.9, "Normal Weight", medical_exam[[#This Row],[BMI]]&lt;29.9, "Overweight ", TRUE, "Obesity")</f>
        <v>Normal Weight</v>
      </c>
      <c r="D2243">
        <v>5.65</v>
      </c>
      <c r="E2243" t="str" cm="1">
        <f t="array" ref="E2243">_xlfn.IFS(medical_exam[[#This Row],[HBA1C]]&lt;5.7, "Normal", medical_exam[[#This Row],[HBA1C]]&lt;6.4, "Prediabetes ", TRUE, "Diabetes")</f>
        <v>Normal</v>
      </c>
      <c r="F2243" s="6" t="s">
        <v>2381</v>
      </c>
      <c r="G2243" t="s">
        <v>2379</v>
      </c>
      <c r="H2243" t="s">
        <v>2381</v>
      </c>
      <c r="I2243">
        <v>1</v>
      </c>
      <c r="J2243" t="s">
        <v>2379</v>
      </c>
    </row>
    <row r="2244" spans="1:10" x14ac:dyDescent="0.3">
      <c r="A2244" t="s">
        <v>114</v>
      </c>
      <c r="B2244">
        <v>15.6</v>
      </c>
      <c r="C2244" t="str" cm="1">
        <f t="array" ref="C2244">_xlfn.IFS(medical_exam[[#This Row],[BMI]]&lt;18.5, "Underweight ", medical_exam[[#This Row],[BMI]]&lt;24.9, "Normal Weight", medical_exam[[#This Row],[BMI]]&lt;29.9, "Overweight ", TRUE, "Obesity")</f>
        <v xml:space="preserve">Underweight </v>
      </c>
      <c r="D2244">
        <v>4.12</v>
      </c>
      <c r="E2244" t="str" cm="1">
        <f t="array" ref="E2244">_xlfn.IFS(medical_exam[[#This Row],[HBA1C]]&lt;5.7, "Normal", medical_exam[[#This Row],[HBA1C]]&lt;6.4, "Prediabetes ", TRUE, "Diabetes")</f>
        <v>Normal</v>
      </c>
      <c r="F2244" s="6" t="s">
        <v>2381</v>
      </c>
      <c r="G2244" t="s">
        <v>2379</v>
      </c>
      <c r="H2244" t="s">
        <v>2379</v>
      </c>
      <c r="I2244">
        <v>1</v>
      </c>
      <c r="J2244" t="s">
        <v>2379</v>
      </c>
    </row>
    <row r="2245" spans="1:10" x14ac:dyDescent="0.3">
      <c r="A2245" t="s">
        <v>113</v>
      </c>
      <c r="B2245">
        <v>24.39</v>
      </c>
      <c r="C2245" t="str" cm="1">
        <f t="array" ref="C2245">_xlfn.IFS(medical_exam[[#This Row],[BMI]]&lt;18.5, "Underweight ", medical_exam[[#This Row],[BMI]]&lt;24.9, "Normal Weight", medical_exam[[#This Row],[BMI]]&lt;29.9, "Overweight ", TRUE, "Obesity")</f>
        <v>Normal Weight</v>
      </c>
      <c r="D2245">
        <v>6.24</v>
      </c>
      <c r="E2245" t="str" cm="1">
        <f t="array" ref="E2245">_xlfn.IFS(medical_exam[[#This Row],[HBA1C]]&lt;5.7, "Normal", medical_exam[[#This Row],[HBA1C]]&lt;6.4, "Prediabetes ", TRUE, "Diabetes")</f>
        <v xml:space="preserve">Prediabetes </v>
      </c>
      <c r="F2245" s="6" t="s">
        <v>2379</v>
      </c>
      <c r="G2245" t="s">
        <v>2379</v>
      </c>
      <c r="H2245" t="s">
        <v>2379</v>
      </c>
      <c r="I2245">
        <v>1</v>
      </c>
      <c r="J2245" t="s">
        <v>2379</v>
      </c>
    </row>
    <row r="2246" spans="1:10" x14ac:dyDescent="0.3">
      <c r="A2246" t="s">
        <v>112</v>
      </c>
      <c r="B2246">
        <v>24.75</v>
      </c>
      <c r="C2246" t="str" cm="1">
        <f t="array" ref="C2246">_xlfn.IFS(medical_exam[[#This Row],[BMI]]&lt;18.5, "Underweight ", medical_exam[[#This Row],[BMI]]&lt;24.9, "Normal Weight", medical_exam[[#This Row],[BMI]]&lt;29.9, "Overweight ", TRUE, "Obesity")</f>
        <v>Normal Weight</v>
      </c>
      <c r="D2246">
        <v>4.83</v>
      </c>
      <c r="E2246" t="str" cm="1">
        <f t="array" ref="E2246">_xlfn.IFS(medical_exam[[#This Row],[HBA1C]]&lt;5.7, "Normal", medical_exam[[#This Row],[HBA1C]]&lt;6.4, "Prediabetes ", TRUE, "Diabetes")</f>
        <v>Normal</v>
      </c>
      <c r="F2246" s="6" t="s">
        <v>2379</v>
      </c>
      <c r="G2246" t="s">
        <v>2379</v>
      </c>
      <c r="H2246" t="s">
        <v>2379</v>
      </c>
      <c r="I2246">
        <v>0</v>
      </c>
      <c r="J2246" t="s">
        <v>2379</v>
      </c>
    </row>
    <row r="2247" spans="1:10" x14ac:dyDescent="0.3">
      <c r="A2247" t="s">
        <v>111</v>
      </c>
      <c r="B2247">
        <v>20.88</v>
      </c>
      <c r="C2247" t="str" cm="1">
        <f t="array" ref="C2247">_xlfn.IFS(medical_exam[[#This Row],[BMI]]&lt;18.5, "Underweight ", medical_exam[[#This Row],[BMI]]&lt;24.9, "Normal Weight", medical_exam[[#This Row],[BMI]]&lt;29.9, "Overweight ", TRUE, "Obesity")</f>
        <v>Normal Weight</v>
      </c>
      <c r="D2247">
        <v>7.4</v>
      </c>
      <c r="E2247" t="str" cm="1">
        <f t="array" ref="E2247">_xlfn.IFS(medical_exam[[#This Row],[HBA1C]]&lt;5.7, "Normal", medical_exam[[#This Row],[HBA1C]]&lt;6.4, "Prediabetes ", TRUE, "Diabetes")</f>
        <v>Diabetes</v>
      </c>
      <c r="F2247" s="6" t="s">
        <v>2379</v>
      </c>
      <c r="G2247" t="s">
        <v>2379</v>
      </c>
      <c r="H2247" t="s">
        <v>2379</v>
      </c>
      <c r="I2247">
        <v>0</v>
      </c>
      <c r="J2247" t="s">
        <v>2379</v>
      </c>
    </row>
    <row r="2248" spans="1:10" x14ac:dyDescent="0.3">
      <c r="A2248" t="s">
        <v>110</v>
      </c>
      <c r="B2248">
        <v>20.43</v>
      </c>
      <c r="C2248" t="str" cm="1">
        <f t="array" ref="C2248">_xlfn.IFS(medical_exam[[#This Row],[BMI]]&lt;18.5, "Underweight ", medical_exam[[#This Row],[BMI]]&lt;24.9, "Normal Weight", medical_exam[[#This Row],[BMI]]&lt;29.9, "Overweight ", TRUE, "Obesity")</f>
        <v>Normal Weight</v>
      </c>
      <c r="D2248">
        <v>4.54</v>
      </c>
      <c r="E2248" t="str" cm="1">
        <f t="array" ref="E2248">_xlfn.IFS(medical_exam[[#This Row],[HBA1C]]&lt;5.7, "Normal", medical_exam[[#This Row],[HBA1C]]&lt;6.4, "Prediabetes ", TRUE, "Diabetes")</f>
        <v>Normal</v>
      </c>
      <c r="F2248" s="6" t="s">
        <v>2379</v>
      </c>
      <c r="G2248" t="s">
        <v>2379</v>
      </c>
      <c r="H2248" t="s">
        <v>2379</v>
      </c>
      <c r="I2248">
        <v>0</v>
      </c>
      <c r="J2248" t="s">
        <v>2379</v>
      </c>
    </row>
    <row r="2249" spans="1:10" x14ac:dyDescent="0.3">
      <c r="A2249" t="s">
        <v>109</v>
      </c>
      <c r="B2249">
        <v>15.18</v>
      </c>
      <c r="C2249" t="str" cm="1">
        <f t="array" ref="C2249">_xlfn.IFS(medical_exam[[#This Row],[BMI]]&lt;18.5, "Underweight ", medical_exam[[#This Row],[BMI]]&lt;24.9, "Normal Weight", medical_exam[[#This Row],[BMI]]&lt;29.9, "Overweight ", TRUE, "Obesity")</f>
        <v xml:space="preserve">Underweight </v>
      </c>
      <c r="D2249">
        <v>11.11</v>
      </c>
      <c r="E2249" t="str" cm="1">
        <f t="array" ref="E2249">_xlfn.IFS(medical_exam[[#This Row],[HBA1C]]&lt;5.7, "Normal", medical_exam[[#This Row],[HBA1C]]&lt;6.4, "Prediabetes ", TRUE, "Diabetes")</f>
        <v>Diabetes</v>
      </c>
      <c r="F2249" s="6" t="s">
        <v>2379</v>
      </c>
      <c r="G2249" t="s">
        <v>2379</v>
      </c>
      <c r="H2249" t="s">
        <v>2379</v>
      </c>
      <c r="I2249">
        <v>0</v>
      </c>
      <c r="J2249" t="s">
        <v>2379</v>
      </c>
    </row>
    <row r="2250" spans="1:10" x14ac:dyDescent="0.3">
      <c r="A2250" t="s">
        <v>108</v>
      </c>
      <c r="B2250">
        <v>15.12</v>
      </c>
      <c r="C2250" t="str" cm="1">
        <f t="array" ref="C2250">_xlfn.IFS(medical_exam[[#This Row],[BMI]]&lt;18.5, "Underweight ", medical_exam[[#This Row],[BMI]]&lt;24.9, "Normal Weight", medical_exam[[#This Row],[BMI]]&lt;29.9, "Overweight ", TRUE, "Obesity")</f>
        <v xml:space="preserve">Underweight </v>
      </c>
      <c r="D2250">
        <v>4.03</v>
      </c>
      <c r="E2250" t="str" cm="1">
        <f t="array" ref="E2250">_xlfn.IFS(medical_exam[[#This Row],[HBA1C]]&lt;5.7, "Normal", medical_exam[[#This Row],[HBA1C]]&lt;6.4, "Prediabetes ", TRUE, "Diabetes")</f>
        <v>Normal</v>
      </c>
      <c r="F2250" s="6" t="s">
        <v>2381</v>
      </c>
      <c r="G2250" t="s">
        <v>2379</v>
      </c>
      <c r="H2250" t="s">
        <v>2379</v>
      </c>
      <c r="I2250">
        <v>0</v>
      </c>
      <c r="J2250" t="s">
        <v>2379</v>
      </c>
    </row>
    <row r="2251" spans="1:10" x14ac:dyDescent="0.3">
      <c r="A2251" t="s">
        <v>107</v>
      </c>
      <c r="B2251">
        <v>23.88</v>
      </c>
      <c r="C2251" t="str" cm="1">
        <f t="array" ref="C2251">_xlfn.IFS(medical_exam[[#This Row],[BMI]]&lt;18.5, "Underweight ", medical_exam[[#This Row],[BMI]]&lt;24.9, "Normal Weight", medical_exam[[#This Row],[BMI]]&lt;29.9, "Overweight ", TRUE, "Obesity")</f>
        <v>Normal Weight</v>
      </c>
      <c r="D2251">
        <v>4.51</v>
      </c>
      <c r="E2251" t="str" cm="1">
        <f t="array" ref="E2251">_xlfn.IFS(medical_exam[[#This Row],[HBA1C]]&lt;5.7, "Normal", medical_exam[[#This Row],[HBA1C]]&lt;6.4, "Prediabetes ", TRUE, "Diabetes")</f>
        <v>Normal</v>
      </c>
      <c r="F2251" s="6" t="s">
        <v>2379</v>
      </c>
      <c r="G2251" t="s">
        <v>2379</v>
      </c>
      <c r="H2251" t="s">
        <v>2379</v>
      </c>
      <c r="I2251">
        <v>1</v>
      </c>
      <c r="J2251" t="s">
        <v>2379</v>
      </c>
    </row>
    <row r="2252" spans="1:10" x14ac:dyDescent="0.3">
      <c r="A2252" t="s">
        <v>106</v>
      </c>
      <c r="B2252">
        <v>16.13</v>
      </c>
      <c r="C2252" t="str" cm="1">
        <f t="array" ref="C2252">_xlfn.IFS(medical_exam[[#This Row],[BMI]]&lt;18.5, "Underweight ", medical_exam[[#This Row],[BMI]]&lt;24.9, "Normal Weight", medical_exam[[#This Row],[BMI]]&lt;29.9, "Overweight ", TRUE, "Obesity")</f>
        <v xml:space="preserve">Underweight </v>
      </c>
      <c r="D2252">
        <v>5.56</v>
      </c>
      <c r="E2252" t="str" cm="1">
        <f t="array" ref="E2252">_xlfn.IFS(medical_exam[[#This Row],[HBA1C]]&lt;5.7, "Normal", medical_exam[[#This Row],[HBA1C]]&lt;6.4, "Prediabetes ", TRUE, "Diabetes")</f>
        <v>Normal</v>
      </c>
      <c r="F2252" s="6" t="s">
        <v>2379</v>
      </c>
      <c r="G2252" t="s">
        <v>2380</v>
      </c>
      <c r="H2252" t="s">
        <v>2379</v>
      </c>
      <c r="I2252">
        <v>1</v>
      </c>
      <c r="J2252" t="s">
        <v>2379</v>
      </c>
    </row>
    <row r="2253" spans="1:10" x14ac:dyDescent="0.3">
      <c r="A2253" t="s">
        <v>105</v>
      </c>
      <c r="B2253">
        <v>24.09</v>
      </c>
      <c r="C2253" t="str" cm="1">
        <f t="array" ref="C2253">_xlfn.IFS(medical_exam[[#This Row],[BMI]]&lt;18.5, "Underweight ", medical_exam[[#This Row],[BMI]]&lt;24.9, "Normal Weight", medical_exam[[#This Row],[BMI]]&lt;29.9, "Overweight ", TRUE, "Obesity")</f>
        <v>Normal Weight</v>
      </c>
      <c r="D2253">
        <v>4.0999999999999996</v>
      </c>
      <c r="E2253" t="str" cm="1">
        <f t="array" ref="E2253">_xlfn.IFS(medical_exam[[#This Row],[HBA1C]]&lt;5.7, "Normal", medical_exam[[#This Row],[HBA1C]]&lt;6.4, "Prediabetes ", TRUE, "Diabetes")</f>
        <v>Normal</v>
      </c>
      <c r="F2253" s="6" t="s">
        <v>2379</v>
      </c>
      <c r="G2253" t="s">
        <v>2380</v>
      </c>
      <c r="H2253" t="s">
        <v>2379</v>
      </c>
      <c r="I2253">
        <v>1</v>
      </c>
      <c r="J2253" t="s">
        <v>2379</v>
      </c>
    </row>
    <row r="2254" spans="1:10" x14ac:dyDescent="0.3">
      <c r="A2254" t="s">
        <v>104</v>
      </c>
      <c r="B2254">
        <v>19.43</v>
      </c>
      <c r="C2254" t="str" cm="1">
        <f t="array" ref="C2254">_xlfn.IFS(medical_exam[[#This Row],[BMI]]&lt;18.5, "Underweight ", medical_exam[[#This Row],[BMI]]&lt;24.9, "Normal Weight", medical_exam[[#This Row],[BMI]]&lt;29.9, "Overweight ", TRUE, "Obesity")</f>
        <v>Normal Weight</v>
      </c>
      <c r="D2254">
        <v>5.85</v>
      </c>
      <c r="E2254" t="str" cm="1">
        <f t="array" ref="E2254">_xlfn.IFS(medical_exam[[#This Row],[HBA1C]]&lt;5.7, "Normal", medical_exam[[#This Row],[HBA1C]]&lt;6.4, "Prediabetes ", TRUE, "Diabetes")</f>
        <v xml:space="preserve">Prediabetes </v>
      </c>
      <c r="F2254" s="6" t="s">
        <v>2379</v>
      </c>
      <c r="G2254" t="s">
        <v>2380</v>
      </c>
      <c r="H2254" t="s">
        <v>2379</v>
      </c>
      <c r="I2254">
        <v>1</v>
      </c>
      <c r="J2254" t="s">
        <v>2379</v>
      </c>
    </row>
    <row r="2255" spans="1:10" x14ac:dyDescent="0.3">
      <c r="A2255" t="s">
        <v>103</v>
      </c>
      <c r="B2255">
        <v>15.22</v>
      </c>
      <c r="C2255" t="str" cm="1">
        <f t="array" ref="C2255">_xlfn.IFS(medical_exam[[#This Row],[BMI]]&lt;18.5, "Underweight ", medical_exam[[#This Row],[BMI]]&lt;24.9, "Normal Weight", medical_exam[[#This Row],[BMI]]&lt;29.9, "Overweight ", TRUE, "Obesity")</f>
        <v xml:space="preserve">Underweight </v>
      </c>
      <c r="D2255">
        <v>4.92</v>
      </c>
      <c r="E2255" t="str" cm="1">
        <f t="array" ref="E2255">_xlfn.IFS(medical_exam[[#This Row],[HBA1C]]&lt;5.7, "Normal", medical_exam[[#This Row],[HBA1C]]&lt;6.4, "Prediabetes ", TRUE, "Diabetes")</f>
        <v>Normal</v>
      </c>
      <c r="F2255" s="6" t="s">
        <v>2381</v>
      </c>
      <c r="G2255" t="s">
        <v>2379</v>
      </c>
      <c r="H2255" t="s">
        <v>2381</v>
      </c>
      <c r="I2255">
        <v>1</v>
      </c>
      <c r="J2255" t="s">
        <v>2379</v>
      </c>
    </row>
    <row r="2256" spans="1:10" x14ac:dyDescent="0.3">
      <c r="A2256" t="s">
        <v>102</v>
      </c>
      <c r="B2256">
        <v>20.72</v>
      </c>
      <c r="C2256" t="str" cm="1">
        <f t="array" ref="C2256">_xlfn.IFS(medical_exam[[#This Row],[BMI]]&lt;18.5, "Underweight ", medical_exam[[#This Row],[BMI]]&lt;24.9, "Normal Weight", medical_exam[[#This Row],[BMI]]&lt;29.9, "Overweight ", TRUE, "Obesity")</f>
        <v>Normal Weight</v>
      </c>
      <c r="D2256">
        <v>9.4600000000000009</v>
      </c>
      <c r="E2256" t="str" cm="1">
        <f t="array" ref="E2256">_xlfn.IFS(medical_exam[[#This Row],[HBA1C]]&lt;5.7, "Normal", medical_exam[[#This Row],[HBA1C]]&lt;6.4, "Prediabetes ", TRUE, "Diabetes")</f>
        <v>Diabetes</v>
      </c>
      <c r="F2256" s="6" t="s">
        <v>2379</v>
      </c>
      <c r="G2256" t="s">
        <v>2379</v>
      </c>
      <c r="H2256" t="s">
        <v>2379</v>
      </c>
      <c r="I2256">
        <v>0</v>
      </c>
      <c r="J2256" t="s">
        <v>2379</v>
      </c>
    </row>
    <row r="2257" spans="1:10" x14ac:dyDescent="0.3">
      <c r="A2257" t="s">
        <v>101</v>
      </c>
      <c r="B2257">
        <v>35.4</v>
      </c>
      <c r="C2257" t="str" cm="1">
        <f t="array" ref="C2257">_xlfn.IFS(medical_exam[[#This Row],[BMI]]&lt;18.5, "Underweight ", medical_exam[[#This Row],[BMI]]&lt;24.9, "Normal Weight", medical_exam[[#This Row],[BMI]]&lt;29.9, "Overweight ", TRUE, "Obesity")</f>
        <v>Obesity</v>
      </c>
      <c r="D2257">
        <v>5.94</v>
      </c>
      <c r="E2257" t="str" cm="1">
        <f t="array" ref="E2257">_xlfn.IFS(medical_exam[[#This Row],[HBA1C]]&lt;5.7, "Normal", medical_exam[[#This Row],[HBA1C]]&lt;6.4, "Prediabetes ", TRUE, "Diabetes")</f>
        <v xml:space="preserve">Prediabetes </v>
      </c>
      <c r="F2257" s="6" t="s">
        <v>2379</v>
      </c>
      <c r="G2257" t="s">
        <v>2379</v>
      </c>
      <c r="H2257" t="s">
        <v>2381</v>
      </c>
      <c r="I2257">
        <v>1</v>
      </c>
      <c r="J2257" t="s">
        <v>2379</v>
      </c>
    </row>
    <row r="2258" spans="1:10" x14ac:dyDescent="0.3">
      <c r="A2258" t="s">
        <v>100</v>
      </c>
      <c r="B2258">
        <v>34.4</v>
      </c>
      <c r="C2258" t="str" cm="1">
        <f t="array" ref="C2258">_xlfn.IFS(medical_exam[[#This Row],[BMI]]&lt;18.5, "Underweight ", medical_exam[[#This Row],[BMI]]&lt;24.9, "Normal Weight", medical_exam[[#This Row],[BMI]]&lt;29.9, "Overweight ", TRUE, "Obesity")</f>
        <v>Obesity</v>
      </c>
      <c r="D2258">
        <v>5.7</v>
      </c>
      <c r="E2258" t="str" cm="1">
        <f t="array" ref="E2258">_xlfn.IFS(medical_exam[[#This Row],[HBA1C]]&lt;5.7, "Normal", medical_exam[[#This Row],[HBA1C]]&lt;6.4, "Prediabetes ", TRUE, "Diabetes")</f>
        <v xml:space="preserve">Prediabetes </v>
      </c>
      <c r="F2258" s="6" t="s">
        <v>2379</v>
      </c>
      <c r="G2258" t="s">
        <v>2379</v>
      </c>
      <c r="H2258" t="s">
        <v>2381</v>
      </c>
      <c r="I2258">
        <v>1</v>
      </c>
      <c r="J2258" t="s">
        <v>2379</v>
      </c>
    </row>
    <row r="2259" spans="1:10" x14ac:dyDescent="0.3">
      <c r="A2259" t="s">
        <v>99</v>
      </c>
      <c r="B2259">
        <v>34.1</v>
      </c>
      <c r="C2259" t="str" cm="1">
        <f t="array" ref="C2259">_xlfn.IFS(medical_exam[[#This Row],[BMI]]&lt;18.5, "Underweight ", medical_exam[[#This Row],[BMI]]&lt;24.9, "Normal Weight", medical_exam[[#This Row],[BMI]]&lt;29.9, "Overweight ", TRUE, "Obesity")</f>
        <v>Obesity</v>
      </c>
      <c r="D2259">
        <v>4.13</v>
      </c>
      <c r="E2259" t="str" cm="1">
        <f t="array" ref="E2259">_xlfn.IFS(medical_exam[[#This Row],[HBA1C]]&lt;5.7, "Normal", medical_exam[[#This Row],[HBA1C]]&lt;6.4, "Prediabetes ", TRUE, "Diabetes")</f>
        <v>Normal</v>
      </c>
      <c r="F2259" s="6" t="s">
        <v>2379</v>
      </c>
      <c r="G2259" t="s">
        <v>2379</v>
      </c>
      <c r="H2259" t="s">
        <v>2381</v>
      </c>
      <c r="I2259">
        <v>1</v>
      </c>
      <c r="J2259" t="s">
        <v>2379</v>
      </c>
    </row>
    <row r="2260" spans="1:10" x14ac:dyDescent="0.3">
      <c r="A2260" t="s">
        <v>98</v>
      </c>
      <c r="B2260">
        <v>30.4</v>
      </c>
      <c r="C2260" t="str" cm="1">
        <f t="array" ref="C2260">_xlfn.IFS(medical_exam[[#This Row],[BMI]]&lt;18.5, "Underweight ", medical_exam[[#This Row],[BMI]]&lt;24.9, "Normal Weight", medical_exam[[#This Row],[BMI]]&lt;29.9, "Overweight ", TRUE, "Obesity")</f>
        <v>Obesity</v>
      </c>
      <c r="D2260">
        <v>4.7699999999999996</v>
      </c>
      <c r="E2260" t="str" cm="1">
        <f t="array" ref="E2260">_xlfn.IFS(medical_exam[[#This Row],[HBA1C]]&lt;5.7, "Normal", medical_exam[[#This Row],[HBA1C]]&lt;6.4, "Prediabetes ", TRUE, "Diabetes")</f>
        <v>Normal</v>
      </c>
      <c r="F2260" s="6" t="s">
        <v>2379</v>
      </c>
      <c r="G2260" t="s">
        <v>2379</v>
      </c>
      <c r="H2260" t="s">
        <v>2381</v>
      </c>
      <c r="I2260">
        <v>1</v>
      </c>
      <c r="J2260" t="s">
        <v>2379</v>
      </c>
    </row>
    <row r="2261" spans="1:10" x14ac:dyDescent="0.3">
      <c r="A2261" t="s">
        <v>97</v>
      </c>
      <c r="B2261">
        <v>28.7</v>
      </c>
      <c r="C2261" t="str" cm="1">
        <f t="array" ref="C2261">_xlfn.IFS(medical_exam[[#This Row],[BMI]]&lt;18.5, "Underweight ", medical_exam[[#This Row],[BMI]]&lt;24.9, "Normal Weight", medical_exam[[#This Row],[BMI]]&lt;29.9, "Overweight ", TRUE, "Obesity")</f>
        <v xml:space="preserve">Overweight </v>
      </c>
      <c r="D2261">
        <v>4.99</v>
      </c>
      <c r="E2261" t="str" cm="1">
        <f t="array" ref="E2261">_xlfn.IFS(medical_exam[[#This Row],[HBA1C]]&lt;5.7, "Normal", medical_exam[[#This Row],[HBA1C]]&lt;6.4, "Prediabetes ", TRUE, "Diabetes")</f>
        <v>Normal</v>
      </c>
      <c r="F2261" s="6" t="s">
        <v>2379</v>
      </c>
      <c r="G2261" t="s">
        <v>2379</v>
      </c>
      <c r="H2261" t="s">
        <v>2381</v>
      </c>
      <c r="I2261">
        <v>1</v>
      </c>
      <c r="J2261" t="s">
        <v>2379</v>
      </c>
    </row>
    <row r="2262" spans="1:10" x14ac:dyDescent="0.3">
      <c r="A2262" t="s">
        <v>96</v>
      </c>
      <c r="B2262">
        <v>17.440000000000001</v>
      </c>
      <c r="C2262" t="str" cm="1">
        <f t="array" ref="C2262">_xlfn.IFS(medical_exam[[#This Row],[BMI]]&lt;18.5, "Underweight ", medical_exam[[#This Row],[BMI]]&lt;24.9, "Normal Weight", medical_exam[[#This Row],[BMI]]&lt;29.9, "Overweight ", TRUE, "Obesity")</f>
        <v xml:space="preserve">Underweight </v>
      </c>
      <c r="D2262">
        <v>4.42</v>
      </c>
      <c r="E2262" t="str" cm="1">
        <f t="array" ref="E2262">_xlfn.IFS(medical_exam[[#This Row],[HBA1C]]&lt;5.7, "Normal", medical_exam[[#This Row],[HBA1C]]&lt;6.4, "Prediabetes ", TRUE, "Diabetes")</f>
        <v>Normal</v>
      </c>
      <c r="F2262" s="6" t="s">
        <v>2381</v>
      </c>
      <c r="G2262" t="s">
        <v>2379</v>
      </c>
      <c r="H2262" t="s">
        <v>2381</v>
      </c>
      <c r="I2262">
        <v>1</v>
      </c>
      <c r="J2262" t="s">
        <v>2379</v>
      </c>
    </row>
    <row r="2263" spans="1:10" x14ac:dyDescent="0.3">
      <c r="A2263" t="s">
        <v>95</v>
      </c>
      <c r="B2263">
        <v>27.6</v>
      </c>
      <c r="C2263" t="str" cm="1">
        <f t="array" ref="C2263">_xlfn.IFS(medical_exam[[#This Row],[BMI]]&lt;18.5, "Underweight ", medical_exam[[#This Row],[BMI]]&lt;24.9, "Normal Weight", medical_exam[[#This Row],[BMI]]&lt;29.9, "Overweight ", TRUE, "Obesity")</f>
        <v xml:space="preserve">Overweight </v>
      </c>
      <c r="D2263">
        <v>4.01</v>
      </c>
      <c r="E2263" t="str" cm="1">
        <f t="array" ref="E2263">_xlfn.IFS(medical_exam[[#This Row],[HBA1C]]&lt;5.7, "Normal", medical_exam[[#This Row],[HBA1C]]&lt;6.4, "Prediabetes ", TRUE, "Diabetes")</f>
        <v>Normal</v>
      </c>
      <c r="F2263" s="6" t="s">
        <v>2379</v>
      </c>
      <c r="G2263" t="s">
        <v>2379</v>
      </c>
      <c r="H2263" t="s">
        <v>2381</v>
      </c>
      <c r="I2263">
        <v>1</v>
      </c>
      <c r="J2263" t="s">
        <v>2379</v>
      </c>
    </row>
    <row r="2264" spans="1:10" x14ac:dyDescent="0.3">
      <c r="A2264" t="s">
        <v>94</v>
      </c>
      <c r="B2264">
        <v>20.7</v>
      </c>
      <c r="C2264" t="str" cm="1">
        <f t="array" ref="C2264">_xlfn.IFS(medical_exam[[#This Row],[BMI]]&lt;18.5, "Underweight ", medical_exam[[#This Row],[BMI]]&lt;24.9, "Normal Weight", medical_exam[[#This Row],[BMI]]&lt;29.9, "Overweight ", TRUE, "Obesity")</f>
        <v>Normal Weight</v>
      </c>
      <c r="D2264">
        <v>4.49</v>
      </c>
      <c r="E2264" t="str" cm="1">
        <f t="array" ref="E2264">_xlfn.IFS(medical_exam[[#This Row],[HBA1C]]&lt;5.7, "Normal", medical_exam[[#This Row],[HBA1C]]&lt;6.4, "Prediabetes ", TRUE, "Diabetes")</f>
        <v>Normal</v>
      </c>
      <c r="F2264" s="6" t="s">
        <v>2379</v>
      </c>
      <c r="G2264" t="s">
        <v>2379</v>
      </c>
      <c r="H2264" t="s">
        <v>2381</v>
      </c>
      <c r="I2264">
        <v>1</v>
      </c>
      <c r="J2264" t="s">
        <v>2379</v>
      </c>
    </row>
    <row r="2265" spans="1:10" x14ac:dyDescent="0.3">
      <c r="A2265" t="s">
        <v>93</v>
      </c>
      <c r="B2265">
        <v>20.3</v>
      </c>
      <c r="C2265" t="str" cm="1">
        <f t="array" ref="C2265">_xlfn.IFS(medical_exam[[#This Row],[BMI]]&lt;18.5, "Underweight ", medical_exam[[#This Row],[BMI]]&lt;24.9, "Normal Weight", medical_exam[[#This Row],[BMI]]&lt;29.9, "Overweight ", TRUE, "Obesity")</f>
        <v>Normal Weight</v>
      </c>
      <c r="D2265">
        <v>6.37</v>
      </c>
      <c r="E2265" t="str" cm="1">
        <f t="array" ref="E2265">_xlfn.IFS(medical_exam[[#This Row],[HBA1C]]&lt;5.7, "Normal", medical_exam[[#This Row],[HBA1C]]&lt;6.4, "Prediabetes ", TRUE, "Diabetes")</f>
        <v xml:space="preserve">Prediabetes </v>
      </c>
      <c r="F2265" s="6" t="s">
        <v>2379</v>
      </c>
      <c r="G2265" t="s">
        <v>2379</v>
      </c>
      <c r="H2265" t="s">
        <v>2381</v>
      </c>
      <c r="I2265">
        <v>1</v>
      </c>
      <c r="J2265" t="s">
        <v>2379</v>
      </c>
    </row>
    <row r="2266" spans="1:10" x14ac:dyDescent="0.3">
      <c r="A2266" t="s">
        <v>92</v>
      </c>
      <c r="B2266">
        <v>19.8</v>
      </c>
      <c r="C2266" t="str" cm="1">
        <f t="array" ref="C2266">_xlfn.IFS(medical_exam[[#This Row],[BMI]]&lt;18.5, "Underweight ", medical_exam[[#This Row],[BMI]]&lt;24.9, "Normal Weight", medical_exam[[#This Row],[BMI]]&lt;29.9, "Overweight ", TRUE, "Obesity")</f>
        <v>Normal Weight</v>
      </c>
      <c r="D2266">
        <v>5.12</v>
      </c>
      <c r="E2266" t="str" cm="1">
        <f t="array" ref="E2266">_xlfn.IFS(medical_exam[[#This Row],[HBA1C]]&lt;5.7, "Normal", medical_exam[[#This Row],[HBA1C]]&lt;6.4, "Prediabetes ", TRUE, "Diabetes")</f>
        <v>Normal</v>
      </c>
      <c r="F2266" s="6" t="s">
        <v>2379</v>
      </c>
      <c r="G2266" t="s">
        <v>2379</v>
      </c>
      <c r="H2266" t="s">
        <v>2381</v>
      </c>
      <c r="I2266">
        <v>1</v>
      </c>
      <c r="J2266" t="s">
        <v>2379</v>
      </c>
    </row>
    <row r="2267" spans="1:10" x14ac:dyDescent="0.3">
      <c r="A2267" t="s">
        <v>91</v>
      </c>
      <c r="B2267">
        <v>21.87</v>
      </c>
      <c r="C2267" t="str" cm="1">
        <f t="array" ref="C2267">_xlfn.IFS(medical_exam[[#This Row],[BMI]]&lt;18.5, "Underweight ", medical_exam[[#This Row],[BMI]]&lt;24.9, "Normal Weight", medical_exam[[#This Row],[BMI]]&lt;29.9, "Overweight ", TRUE, "Obesity")</f>
        <v>Normal Weight</v>
      </c>
      <c r="D2267">
        <v>8.59</v>
      </c>
      <c r="E2267" t="str" cm="1">
        <f t="array" ref="E2267">_xlfn.IFS(medical_exam[[#This Row],[HBA1C]]&lt;5.7, "Normal", medical_exam[[#This Row],[HBA1C]]&lt;6.4, "Prediabetes ", TRUE, "Diabetes")</f>
        <v>Diabetes</v>
      </c>
      <c r="F2267" s="6" t="s">
        <v>2379</v>
      </c>
      <c r="G2267" t="s">
        <v>2379</v>
      </c>
      <c r="H2267" t="s">
        <v>2379</v>
      </c>
      <c r="I2267">
        <v>0</v>
      </c>
      <c r="J2267" t="s">
        <v>2379</v>
      </c>
    </row>
    <row r="2268" spans="1:10" x14ac:dyDescent="0.3">
      <c r="A2268" t="s">
        <v>90</v>
      </c>
      <c r="B2268">
        <v>16.600000000000001</v>
      </c>
      <c r="C2268" t="str" cm="1">
        <f t="array" ref="C2268">_xlfn.IFS(medical_exam[[#This Row],[BMI]]&lt;18.5, "Underweight ", medical_exam[[#This Row],[BMI]]&lt;24.9, "Normal Weight", medical_exam[[#This Row],[BMI]]&lt;29.9, "Overweight ", TRUE, "Obesity")</f>
        <v xml:space="preserve">Underweight </v>
      </c>
      <c r="D2268">
        <v>5.87</v>
      </c>
      <c r="E2268" t="str" cm="1">
        <f t="array" ref="E2268">_xlfn.IFS(medical_exam[[#This Row],[HBA1C]]&lt;5.7, "Normal", medical_exam[[#This Row],[HBA1C]]&lt;6.4, "Prediabetes ", TRUE, "Diabetes")</f>
        <v xml:space="preserve">Prediabetes </v>
      </c>
      <c r="F2268" s="6" t="s">
        <v>2379</v>
      </c>
      <c r="G2268" t="s">
        <v>2379</v>
      </c>
      <c r="H2268" t="s">
        <v>2379</v>
      </c>
      <c r="I2268">
        <v>1</v>
      </c>
      <c r="J2268" t="s">
        <v>2379</v>
      </c>
    </row>
    <row r="2269" spans="1:10" x14ac:dyDescent="0.3">
      <c r="A2269" t="s">
        <v>89</v>
      </c>
      <c r="B2269">
        <v>21.98</v>
      </c>
      <c r="C2269" t="str" cm="1">
        <f t="array" ref="C2269">_xlfn.IFS(medical_exam[[#This Row],[BMI]]&lt;18.5, "Underweight ", medical_exam[[#This Row],[BMI]]&lt;24.9, "Normal Weight", medical_exam[[#This Row],[BMI]]&lt;29.9, "Overweight ", TRUE, "Obesity")</f>
        <v>Normal Weight</v>
      </c>
      <c r="D2269">
        <v>7.03</v>
      </c>
      <c r="E2269" t="str" cm="1">
        <f t="array" ref="E2269">_xlfn.IFS(medical_exam[[#This Row],[HBA1C]]&lt;5.7, "Normal", medical_exam[[#This Row],[HBA1C]]&lt;6.4, "Prediabetes ", TRUE, "Diabetes")</f>
        <v>Diabetes</v>
      </c>
      <c r="F2269" s="6" t="s">
        <v>2379</v>
      </c>
      <c r="G2269" t="s">
        <v>2379</v>
      </c>
      <c r="H2269" t="s">
        <v>2379</v>
      </c>
      <c r="I2269">
        <v>0</v>
      </c>
      <c r="J2269" t="s">
        <v>2379</v>
      </c>
    </row>
    <row r="2270" spans="1:10" x14ac:dyDescent="0.3">
      <c r="A2270" t="s">
        <v>88</v>
      </c>
      <c r="B2270">
        <v>19.7</v>
      </c>
      <c r="C2270" t="str" cm="1">
        <f t="array" ref="C2270">_xlfn.IFS(medical_exam[[#This Row],[BMI]]&lt;18.5, "Underweight ", medical_exam[[#This Row],[BMI]]&lt;24.9, "Normal Weight", medical_exam[[#This Row],[BMI]]&lt;29.9, "Overweight ", TRUE, "Obesity")</f>
        <v>Normal Weight</v>
      </c>
      <c r="D2270">
        <v>5.51</v>
      </c>
      <c r="E2270" t="str" cm="1">
        <f t="array" ref="E2270">_xlfn.IFS(medical_exam[[#This Row],[HBA1C]]&lt;5.7, "Normal", medical_exam[[#This Row],[HBA1C]]&lt;6.4, "Prediabetes ", TRUE, "Diabetes")</f>
        <v>Normal</v>
      </c>
      <c r="F2270" s="6" t="s">
        <v>2379</v>
      </c>
      <c r="G2270" t="s">
        <v>2379</v>
      </c>
      <c r="H2270" t="s">
        <v>2379</v>
      </c>
      <c r="I2270">
        <v>1</v>
      </c>
      <c r="J2270" t="s">
        <v>2379</v>
      </c>
    </row>
    <row r="2271" spans="1:10" x14ac:dyDescent="0.3">
      <c r="A2271" t="s">
        <v>87</v>
      </c>
      <c r="B2271">
        <v>19.21</v>
      </c>
      <c r="C2271" t="str" cm="1">
        <f t="array" ref="C2271">_xlfn.IFS(medical_exam[[#This Row],[BMI]]&lt;18.5, "Underweight ", medical_exam[[#This Row],[BMI]]&lt;24.9, "Normal Weight", medical_exam[[#This Row],[BMI]]&lt;29.9, "Overweight ", TRUE, "Obesity")</f>
        <v>Normal Weight</v>
      </c>
      <c r="D2271">
        <v>4.76</v>
      </c>
      <c r="E2271" t="str" cm="1">
        <f t="array" ref="E2271">_xlfn.IFS(medical_exam[[#This Row],[HBA1C]]&lt;5.7, "Normal", medical_exam[[#This Row],[HBA1C]]&lt;6.4, "Prediabetes ", TRUE, "Diabetes")</f>
        <v>Normal</v>
      </c>
      <c r="F2271" s="6" t="s">
        <v>2379</v>
      </c>
      <c r="G2271" t="s">
        <v>2380</v>
      </c>
      <c r="H2271" t="s">
        <v>2379</v>
      </c>
      <c r="I2271">
        <v>1</v>
      </c>
      <c r="J2271" t="s">
        <v>2379</v>
      </c>
    </row>
    <row r="2272" spans="1:10" x14ac:dyDescent="0.3">
      <c r="A2272" t="s">
        <v>86</v>
      </c>
      <c r="B2272">
        <v>19.3</v>
      </c>
      <c r="C2272" t="str" cm="1">
        <f t="array" ref="C2272">_xlfn.IFS(medical_exam[[#This Row],[BMI]]&lt;18.5, "Underweight ", medical_exam[[#This Row],[BMI]]&lt;24.9, "Normal Weight", medical_exam[[#This Row],[BMI]]&lt;29.9, "Overweight ", TRUE, "Obesity")</f>
        <v>Normal Weight</v>
      </c>
      <c r="D2272">
        <v>4.7</v>
      </c>
      <c r="E2272" t="str" cm="1">
        <f t="array" ref="E2272">_xlfn.IFS(medical_exam[[#This Row],[HBA1C]]&lt;5.7, "Normal", medical_exam[[#This Row],[HBA1C]]&lt;6.4, "Prediabetes ", TRUE, "Diabetes")</f>
        <v>Normal</v>
      </c>
      <c r="F2272" s="6" t="s">
        <v>2379</v>
      </c>
      <c r="G2272" t="s">
        <v>2380</v>
      </c>
      <c r="H2272" t="s">
        <v>2379</v>
      </c>
      <c r="I2272">
        <v>1</v>
      </c>
      <c r="J2272" t="s">
        <v>2379</v>
      </c>
    </row>
    <row r="2273" spans="1:10" x14ac:dyDescent="0.3">
      <c r="A2273" t="s">
        <v>85</v>
      </c>
      <c r="B2273">
        <v>16.22</v>
      </c>
      <c r="C2273" t="str" cm="1">
        <f t="array" ref="C2273">_xlfn.IFS(medical_exam[[#This Row],[BMI]]&lt;18.5, "Underweight ", medical_exam[[#This Row],[BMI]]&lt;24.9, "Normal Weight", medical_exam[[#This Row],[BMI]]&lt;29.9, "Overweight ", TRUE, "Obesity")</f>
        <v xml:space="preserve">Underweight </v>
      </c>
      <c r="D2273">
        <v>6.21</v>
      </c>
      <c r="E2273" t="str" cm="1">
        <f t="array" ref="E2273">_xlfn.IFS(medical_exam[[#This Row],[HBA1C]]&lt;5.7, "Normal", medical_exam[[#This Row],[HBA1C]]&lt;6.4, "Prediabetes ", TRUE, "Diabetes")</f>
        <v xml:space="preserve">Prediabetes </v>
      </c>
      <c r="F2273" s="6" t="s">
        <v>2381</v>
      </c>
      <c r="G2273" t="s">
        <v>2379</v>
      </c>
      <c r="H2273" t="s">
        <v>2379</v>
      </c>
      <c r="I2273">
        <v>0</v>
      </c>
      <c r="J2273" t="s">
        <v>2379</v>
      </c>
    </row>
    <row r="2274" spans="1:10" x14ac:dyDescent="0.3">
      <c r="A2274" t="s">
        <v>84</v>
      </c>
      <c r="B2274">
        <v>17.12</v>
      </c>
      <c r="C2274" t="str" cm="1">
        <f t="array" ref="C2274">_xlfn.IFS(medical_exam[[#This Row],[BMI]]&lt;18.5, "Underweight ", medical_exam[[#This Row],[BMI]]&lt;24.9, "Normal Weight", medical_exam[[#This Row],[BMI]]&lt;29.9, "Overweight ", TRUE, "Obesity")</f>
        <v xml:space="preserve">Underweight </v>
      </c>
      <c r="D2274">
        <v>4.5199999999999996</v>
      </c>
      <c r="E2274" t="str" cm="1">
        <f t="array" ref="E2274">_xlfn.IFS(medical_exam[[#This Row],[HBA1C]]&lt;5.7, "Normal", medical_exam[[#This Row],[HBA1C]]&lt;6.4, "Prediabetes ", TRUE, "Diabetes")</f>
        <v>Normal</v>
      </c>
      <c r="F2274" s="6" t="s">
        <v>2379</v>
      </c>
      <c r="G2274" t="s">
        <v>2380</v>
      </c>
      <c r="H2274" t="s">
        <v>2379</v>
      </c>
      <c r="I2274">
        <v>1</v>
      </c>
      <c r="J2274" t="s">
        <v>2379</v>
      </c>
    </row>
    <row r="2275" spans="1:10" x14ac:dyDescent="0.3">
      <c r="A2275" t="s">
        <v>83</v>
      </c>
      <c r="B2275">
        <v>19.07</v>
      </c>
      <c r="C2275" t="str" cm="1">
        <f t="array" ref="C2275">_xlfn.IFS(medical_exam[[#This Row],[BMI]]&lt;18.5, "Underweight ", medical_exam[[#This Row],[BMI]]&lt;24.9, "Normal Weight", medical_exam[[#This Row],[BMI]]&lt;29.9, "Overweight ", TRUE, "Obesity")</f>
        <v>Normal Weight</v>
      </c>
      <c r="D2275">
        <v>5.45</v>
      </c>
      <c r="E2275" t="str" cm="1">
        <f t="array" ref="E2275">_xlfn.IFS(medical_exam[[#This Row],[HBA1C]]&lt;5.7, "Normal", medical_exam[[#This Row],[HBA1C]]&lt;6.4, "Prediabetes ", TRUE, "Diabetes")</f>
        <v>Normal</v>
      </c>
      <c r="F2275" s="6" t="s">
        <v>2379</v>
      </c>
      <c r="G2275" t="s">
        <v>2379</v>
      </c>
      <c r="H2275" t="s">
        <v>2379</v>
      </c>
      <c r="I2275">
        <v>1</v>
      </c>
      <c r="J2275" t="s">
        <v>2379</v>
      </c>
    </row>
    <row r="2276" spans="1:10" x14ac:dyDescent="0.3">
      <c r="A2276" t="s">
        <v>82</v>
      </c>
      <c r="B2276">
        <v>15.56</v>
      </c>
      <c r="C2276" t="str" cm="1">
        <f t="array" ref="C2276">_xlfn.IFS(medical_exam[[#This Row],[BMI]]&lt;18.5, "Underweight ", medical_exam[[#This Row],[BMI]]&lt;24.9, "Normal Weight", medical_exam[[#This Row],[BMI]]&lt;29.9, "Overweight ", TRUE, "Obesity")</f>
        <v xml:space="preserve">Underweight </v>
      </c>
      <c r="D2276">
        <v>4.42</v>
      </c>
      <c r="E2276" t="str" cm="1">
        <f t="array" ref="E2276">_xlfn.IFS(medical_exam[[#This Row],[HBA1C]]&lt;5.7, "Normal", medical_exam[[#This Row],[HBA1C]]&lt;6.4, "Prediabetes ", TRUE, "Diabetes")</f>
        <v>Normal</v>
      </c>
      <c r="F2276" s="6" t="s">
        <v>2379</v>
      </c>
      <c r="G2276" t="s">
        <v>2379</v>
      </c>
      <c r="H2276" t="s">
        <v>2379</v>
      </c>
      <c r="I2276">
        <v>0</v>
      </c>
      <c r="J2276" t="s">
        <v>2379</v>
      </c>
    </row>
    <row r="2277" spans="1:10" x14ac:dyDescent="0.3">
      <c r="A2277" t="s">
        <v>81</v>
      </c>
      <c r="B2277">
        <v>22.76</v>
      </c>
      <c r="C2277" t="str" cm="1">
        <f t="array" ref="C2277">_xlfn.IFS(medical_exam[[#This Row],[BMI]]&lt;18.5, "Underweight ", medical_exam[[#This Row],[BMI]]&lt;24.9, "Normal Weight", medical_exam[[#This Row],[BMI]]&lt;29.9, "Overweight ", TRUE, "Obesity")</f>
        <v>Normal Weight</v>
      </c>
      <c r="D2277">
        <v>9.44</v>
      </c>
      <c r="E2277" t="str" cm="1">
        <f t="array" ref="E2277">_xlfn.IFS(medical_exam[[#This Row],[HBA1C]]&lt;5.7, "Normal", medical_exam[[#This Row],[HBA1C]]&lt;6.4, "Prediabetes ", TRUE, "Diabetes")</f>
        <v>Diabetes</v>
      </c>
      <c r="F2277" s="6" t="s">
        <v>2379</v>
      </c>
      <c r="G2277" t="s">
        <v>2379</v>
      </c>
      <c r="H2277" t="s">
        <v>2379</v>
      </c>
      <c r="I2277">
        <v>0</v>
      </c>
      <c r="J2277" t="s">
        <v>2379</v>
      </c>
    </row>
    <row r="2278" spans="1:10" x14ac:dyDescent="0.3">
      <c r="A2278" t="s">
        <v>80</v>
      </c>
      <c r="B2278">
        <v>22.79</v>
      </c>
      <c r="C2278" t="str" cm="1">
        <f t="array" ref="C2278">_xlfn.IFS(medical_exam[[#This Row],[BMI]]&lt;18.5, "Underweight ", medical_exam[[#This Row],[BMI]]&lt;24.9, "Normal Weight", medical_exam[[#This Row],[BMI]]&lt;29.9, "Overweight ", TRUE, "Obesity")</f>
        <v>Normal Weight</v>
      </c>
      <c r="D2278">
        <v>6.15</v>
      </c>
      <c r="E2278" t="str" cm="1">
        <f t="array" ref="E2278">_xlfn.IFS(medical_exam[[#This Row],[HBA1C]]&lt;5.7, "Normal", medical_exam[[#This Row],[HBA1C]]&lt;6.4, "Prediabetes ", TRUE, "Diabetes")</f>
        <v xml:space="preserve">Prediabetes </v>
      </c>
      <c r="F2278" s="6" t="s">
        <v>2381</v>
      </c>
      <c r="G2278" t="s">
        <v>2379</v>
      </c>
      <c r="H2278" t="s">
        <v>2381</v>
      </c>
      <c r="I2278">
        <v>1</v>
      </c>
      <c r="J2278" t="s">
        <v>2379</v>
      </c>
    </row>
    <row r="2279" spans="1:10" x14ac:dyDescent="0.3">
      <c r="A2279" t="s">
        <v>79</v>
      </c>
      <c r="B2279">
        <v>17.41</v>
      </c>
      <c r="C2279" t="str" cm="1">
        <f t="array" ref="C2279">_xlfn.IFS(medical_exam[[#This Row],[BMI]]&lt;18.5, "Underweight ", medical_exam[[#This Row],[BMI]]&lt;24.9, "Normal Weight", medical_exam[[#This Row],[BMI]]&lt;29.9, "Overweight ", TRUE, "Obesity")</f>
        <v xml:space="preserve">Underweight </v>
      </c>
      <c r="D2279">
        <v>5.13</v>
      </c>
      <c r="E2279" t="str" cm="1">
        <f t="array" ref="E2279">_xlfn.IFS(medical_exam[[#This Row],[HBA1C]]&lt;5.7, "Normal", medical_exam[[#This Row],[HBA1C]]&lt;6.4, "Prediabetes ", TRUE, "Diabetes")</f>
        <v>Normal</v>
      </c>
      <c r="F2279" s="6" t="s">
        <v>2381</v>
      </c>
      <c r="G2279" t="s">
        <v>2379</v>
      </c>
      <c r="H2279" t="s">
        <v>2379</v>
      </c>
      <c r="I2279">
        <v>0</v>
      </c>
      <c r="J2279" t="s">
        <v>2379</v>
      </c>
    </row>
    <row r="2280" spans="1:10" x14ac:dyDescent="0.3">
      <c r="A2280" t="s">
        <v>78</v>
      </c>
      <c r="B2280">
        <v>19.32</v>
      </c>
      <c r="C2280" t="str" cm="1">
        <f t="array" ref="C2280">_xlfn.IFS(medical_exam[[#This Row],[BMI]]&lt;18.5, "Underweight ", medical_exam[[#This Row],[BMI]]&lt;24.9, "Normal Weight", medical_exam[[#This Row],[BMI]]&lt;29.9, "Overweight ", TRUE, "Obesity")</f>
        <v>Normal Weight</v>
      </c>
      <c r="D2280">
        <v>4.96</v>
      </c>
      <c r="E2280" t="str" cm="1">
        <f t="array" ref="E2280">_xlfn.IFS(medical_exam[[#This Row],[HBA1C]]&lt;5.7, "Normal", medical_exam[[#This Row],[HBA1C]]&lt;6.4, "Prediabetes ", TRUE, "Diabetes")</f>
        <v>Normal</v>
      </c>
      <c r="F2280" s="6" t="s">
        <v>2381</v>
      </c>
      <c r="G2280" t="s">
        <v>2379</v>
      </c>
      <c r="H2280" t="s">
        <v>2379</v>
      </c>
      <c r="I2280">
        <v>0</v>
      </c>
      <c r="J2280" t="s">
        <v>2379</v>
      </c>
    </row>
    <row r="2281" spans="1:10" x14ac:dyDescent="0.3">
      <c r="A2281" t="s">
        <v>77</v>
      </c>
      <c r="B2281">
        <v>18.25</v>
      </c>
      <c r="C2281" t="str" cm="1">
        <f t="array" ref="C2281">_xlfn.IFS(medical_exam[[#This Row],[BMI]]&lt;18.5, "Underweight ", medical_exam[[#This Row],[BMI]]&lt;24.9, "Normal Weight", medical_exam[[#This Row],[BMI]]&lt;29.9, "Overweight ", TRUE, "Obesity")</f>
        <v xml:space="preserve">Underweight </v>
      </c>
      <c r="D2281">
        <v>10.95</v>
      </c>
      <c r="E2281" t="str" cm="1">
        <f t="array" ref="E2281">_xlfn.IFS(medical_exam[[#This Row],[HBA1C]]&lt;5.7, "Normal", medical_exam[[#This Row],[HBA1C]]&lt;6.4, "Prediabetes ", TRUE, "Diabetes")</f>
        <v>Diabetes</v>
      </c>
      <c r="F2281" s="6" t="s">
        <v>2379</v>
      </c>
      <c r="G2281" t="s">
        <v>2379</v>
      </c>
      <c r="H2281" t="s">
        <v>2379</v>
      </c>
      <c r="I2281">
        <v>0</v>
      </c>
      <c r="J2281" t="s">
        <v>2379</v>
      </c>
    </row>
    <row r="2282" spans="1:10" x14ac:dyDescent="0.3">
      <c r="A2282" t="s">
        <v>76</v>
      </c>
      <c r="B2282">
        <v>53.13</v>
      </c>
      <c r="C2282" t="str" cm="1">
        <f t="array" ref="C2282">_xlfn.IFS(medical_exam[[#This Row],[BMI]]&lt;18.5, "Underweight ", medical_exam[[#This Row],[BMI]]&lt;24.9, "Normal Weight", medical_exam[[#This Row],[BMI]]&lt;29.9, "Overweight ", TRUE, "Obesity")</f>
        <v>Obesity</v>
      </c>
      <c r="D2282">
        <v>4.4400000000000004</v>
      </c>
      <c r="E2282" t="str" cm="1">
        <f t="array" ref="E2282">_xlfn.IFS(medical_exam[[#This Row],[HBA1C]]&lt;5.7, "Normal", medical_exam[[#This Row],[HBA1C]]&lt;6.4, "Prediabetes ", TRUE, "Diabetes")</f>
        <v>Normal</v>
      </c>
      <c r="F2282" s="6" t="s">
        <v>2379</v>
      </c>
      <c r="G2282" t="s">
        <v>2380</v>
      </c>
      <c r="H2282" t="s">
        <v>2379</v>
      </c>
      <c r="I2282">
        <v>1</v>
      </c>
      <c r="J2282" t="s">
        <v>2379</v>
      </c>
    </row>
    <row r="2283" spans="1:10" x14ac:dyDescent="0.3">
      <c r="A2283" t="s">
        <v>75</v>
      </c>
      <c r="B2283">
        <v>20.46</v>
      </c>
      <c r="C2283" t="str" cm="1">
        <f t="array" ref="C2283">_xlfn.IFS(medical_exam[[#This Row],[BMI]]&lt;18.5, "Underweight ", medical_exam[[#This Row],[BMI]]&lt;24.9, "Normal Weight", medical_exam[[#This Row],[BMI]]&lt;29.9, "Overweight ", TRUE, "Obesity")</f>
        <v>Normal Weight</v>
      </c>
      <c r="D2283">
        <v>4.0199999999999996</v>
      </c>
      <c r="E2283" t="str" cm="1">
        <f t="array" ref="E2283">_xlfn.IFS(medical_exam[[#This Row],[HBA1C]]&lt;5.7, "Normal", medical_exam[[#This Row],[HBA1C]]&lt;6.4, "Prediabetes ", TRUE, "Diabetes")</f>
        <v>Normal</v>
      </c>
      <c r="F2283" s="6" t="s">
        <v>2379</v>
      </c>
      <c r="G2283" t="s">
        <v>2379</v>
      </c>
      <c r="H2283" t="s">
        <v>2379</v>
      </c>
      <c r="I2283">
        <v>0</v>
      </c>
      <c r="J2283" t="s">
        <v>2379</v>
      </c>
    </row>
    <row r="2284" spans="1:10" x14ac:dyDescent="0.3">
      <c r="A2284" t="s">
        <v>74</v>
      </c>
      <c r="B2284">
        <v>43.01</v>
      </c>
      <c r="C2284" t="str" cm="1">
        <f t="array" ref="C2284">_xlfn.IFS(medical_exam[[#This Row],[BMI]]&lt;18.5, "Underweight ", medical_exam[[#This Row],[BMI]]&lt;24.9, "Normal Weight", medical_exam[[#This Row],[BMI]]&lt;29.9, "Overweight ", TRUE, "Obesity")</f>
        <v>Obesity</v>
      </c>
      <c r="D2284">
        <v>5.44</v>
      </c>
      <c r="E2284" t="str" cm="1">
        <f t="array" ref="E2284">_xlfn.IFS(medical_exam[[#This Row],[HBA1C]]&lt;5.7, "Normal", medical_exam[[#This Row],[HBA1C]]&lt;6.4, "Prediabetes ", TRUE, "Diabetes")</f>
        <v>Normal</v>
      </c>
      <c r="F2284" s="6" t="s">
        <v>2379</v>
      </c>
      <c r="G2284" t="s">
        <v>2380</v>
      </c>
      <c r="H2284" t="s">
        <v>2379</v>
      </c>
      <c r="I2284">
        <v>1</v>
      </c>
      <c r="J2284" t="s">
        <v>2379</v>
      </c>
    </row>
    <row r="2285" spans="1:10" x14ac:dyDescent="0.3">
      <c r="A2285" t="s">
        <v>73</v>
      </c>
      <c r="B2285">
        <v>15.01</v>
      </c>
      <c r="C2285" t="str" cm="1">
        <f t="array" ref="C2285">_xlfn.IFS(medical_exam[[#This Row],[BMI]]&lt;18.5, "Underweight ", medical_exam[[#This Row],[BMI]]&lt;24.9, "Normal Weight", medical_exam[[#This Row],[BMI]]&lt;29.9, "Overweight ", TRUE, "Obesity")</f>
        <v xml:space="preserve">Underweight </v>
      </c>
      <c r="D2285">
        <v>4.1500000000000004</v>
      </c>
      <c r="E2285" t="str" cm="1">
        <f t="array" ref="E2285">_xlfn.IFS(medical_exam[[#This Row],[HBA1C]]&lt;5.7, "Normal", medical_exam[[#This Row],[HBA1C]]&lt;6.4, "Prediabetes ", TRUE, "Diabetes")</f>
        <v>Normal</v>
      </c>
      <c r="F2285" s="6" t="s">
        <v>2379</v>
      </c>
      <c r="G2285" t="s">
        <v>2379</v>
      </c>
      <c r="H2285" t="s">
        <v>2381</v>
      </c>
      <c r="I2285">
        <v>1</v>
      </c>
      <c r="J2285" t="s">
        <v>2379</v>
      </c>
    </row>
    <row r="2286" spans="1:10" x14ac:dyDescent="0.3">
      <c r="A2286" t="s">
        <v>72</v>
      </c>
      <c r="B2286">
        <v>41.14</v>
      </c>
      <c r="C2286" t="str" cm="1">
        <f t="array" ref="C2286">_xlfn.IFS(medical_exam[[#This Row],[BMI]]&lt;18.5, "Underweight ", medical_exam[[#This Row],[BMI]]&lt;24.9, "Normal Weight", medical_exam[[#This Row],[BMI]]&lt;29.9, "Overweight ", TRUE, "Obesity")</f>
        <v>Obesity</v>
      </c>
      <c r="D2286">
        <v>6.02</v>
      </c>
      <c r="E2286" t="str" cm="1">
        <f t="array" ref="E2286">_xlfn.IFS(medical_exam[[#This Row],[HBA1C]]&lt;5.7, "Normal", medical_exam[[#This Row],[HBA1C]]&lt;6.4, "Prediabetes ", TRUE, "Diabetes")</f>
        <v xml:space="preserve">Prediabetes </v>
      </c>
      <c r="F2286" s="6" t="s">
        <v>2379</v>
      </c>
      <c r="G2286" t="s">
        <v>2380</v>
      </c>
      <c r="H2286" t="s">
        <v>2379</v>
      </c>
      <c r="I2286">
        <v>1</v>
      </c>
      <c r="J2286" t="s">
        <v>2379</v>
      </c>
    </row>
    <row r="2287" spans="1:10" x14ac:dyDescent="0.3">
      <c r="A2287" t="s">
        <v>71</v>
      </c>
      <c r="B2287">
        <v>16.55</v>
      </c>
      <c r="C2287" t="str" cm="1">
        <f t="array" ref="C2287">_xlfn.IFS(medical_exam[[#This Row],[BMI]]&lt;18.5, "Underweight ", medical_exam[[#This Row],[BMI]]&lt;24.9, "Normal Weight", medical_exam[[#This Row],[BMI]]&lt;29.9, "Overweight ", TRUE, "Obesity")</f>
        <v xml:space="preserve">Underweight </v>
      </c>
      <c r="D2287">
        <v>7.73</v>
      </c>
      <c r="E2287" t="str" cm="1">
        <f t="array" ref="E2287">_xlfn.IFS(medical_exam[[#This Row],[HBA1C]]&lt;5.7, "Normal", medical_exam[[#This Row],[HBA1C]]&lt;6.4, "Prediabetes ", TRUE, "Diabetes")</f>
        <v>Diabetes</v>
      </c>
      <c r="F2287" s="6" t="s">
        <v>2379</v>
      </c>
      <c r="G2287" t="s">
        <v>2379</v>
      </c>
      <c r="H2287" t="s">
        <v>2379</v>
      </c>
      <c r="I2287">
        <v>0</v>
      </c>
      <c r="J2287" t="s">
        <v>2379</v>
      </c>
    </row>
    <row r="2288" spans="1:10" x14ac:dyDescent="0.3">
      <c r="A2288" t="s">
        <v>70</v>
      </c>
      <c r="B2288">
        <v>37.29</v>
      </c>
      <c r="C2288" t="str" cm="1">
        <f t="array" ref="C2288">_xlfn.IFS(medical_exam[[#This Row],[BMI]]&lt;18.5, "Underweight ", medical_exam[[#This Row],[BMI]]&lt;24.9, "Normal Weight", medical_exam[[#This Row],[BMI]]&lt;29.9, "Overweight ", TRUE, "Obesity")</f>
        <v>Obesity</v>
      </c>
      <c r="D2288">
        <v>5.03</v>
      </c>
      <c r="E2288" t="str" cm="1">
        <f t="array" ref="E2288">_xlfn.IFS(medical_exam[[#This Row],[HBA1C]]&lt;5.7, "Normal", medical_exam[[#This Row],[HBA1C]]&lt;6.4, "Prediabetes ", TRUE, "Diabetes")</f>
        <v>Normal</v>
      </c>
      <c r="F2288" s="6" t="s">
        <v>2379</v>
      </c>
      <c r="G2288" t="s">
        <v>2380</v>
      </c>
      <c r="H2288" t="s">
        <v>2379</v>
      </c>
      <c r="I2288">
        <v>1</v>
      </c>
      <c r="J2288" t="s">
        <v>2379</v>
      </c>
    </row>
    <row r="2289" spans="1:10" x14ac:dyDescent="0.3">
      <c r="A2289" t="s">
        <v>69</v>
      </c>
      <c r="B2289">
        <v>16.739999999999998</v>
      </c>
      <c r="C2289" t="str" cm="1">
        <f t="array" ref="C2289">_xlfn.IFS(medical_exam[[#This Row],[BMI]]&lt;18.5, "Underweight ", medical_exam[[#This Row],[BMI]]&lt;24.9, "Normal Weight", medical_exam[[#This Row],[BMI]]&lt;29.9, "Overweight ", TRUE, "Obesity")</f>
        <v xml:space="preserve">Underweight </v>
      </c>
      <c r="D2289">
        <v>4.08</v>
      </c>
      <c r="E2289" t="str" cm="1">
        <f t="array" ref="E2289">_xlfn.IFS(medical_exam[[#This Row],[HBA1C]]&lt;5.7, "Normal", medical_exam[[#This Row],[HBA1C]]&lt;6.4, "Prediabetes ", TRUE, "Diabetes")</f>
        <v>Normal</v>
      </c>
      <c r="F2289" s="6" t="s">
        <v>2381</v>
      </c>
      <c r="G2289" t="s">
        <v>2379</v>
      </c>
      <c r="H2289" t="s">
        <v>2379</v>
      </c>
      <c r="I2289">
        <v>0</v>
      </c>
      <c r="J2289" t="s">
        <v>2379</v>
      </c>
    </row>
    <row r="2290" spans="1:10" x14ac:dyDescent="0.3">
      <c r="A2290" t="s">
        <v>68</v>
      </c>
      <c r="B2290">
        <v>34.43</v>
      </c>
      <c r="C2290" t="str" cm="1">
        <f t="array" ref="C2290">_xlfn.IFS(medical_exam[[#This Row],[BMI]]&lt;18.5, "Underweight ", medical_exam[[#This Row],[BMI]]&lt;24.9, "Normal Weight", medical_exam[[#This Row],[BMI]]&lt;29.9, "Overweight ", TRUE, "Obesity")</f>
        <v>Obesity</v>
      </c>
      <c r="D2290">
        <v>4.2699999999999996</v>
      </c>
      <c r="E2290" t="str" cm="1">
        <f t="array" ref="E2290">_xlfn.IFS(medical_exam[[#This Row],[HBA1C]]&lt;5.7, "Normal", medical_exam[[#This Row],[HBA1C]]&lt;6.4, "Prediabetes ", TRUE, "Diabetes")</f>
        <v>Normal</v>
      </c>
      <c r="F2290" s="6" t="s">
        <v>2379</v>
      </c>
      <c r="G2290" t="s">
        <v>2380</v>
      </c>
      <c r="H2290" t="s">
        <v>2379</v>
      </c>
      <c r="I2290">
        <v>1</v>
      </c>
      <c r="J2290" t="s">
        <v>2379</v>
      </c>
    </row>
    <row r="2291" spans="1:10" x14ac:dyDescent="0.3">
      <c r="A2291" t="s">
        <v>67</v>
      </c>
      <c r="B2291">
        <v>34.1</v>
      </c>
      <c r="C2291" t="str" cm="1">
        <f t="array" ref="C2291">_xlfn.IFS(medical_exam[[#This Row],[BMI]]&lt;18.5, "Underweight ", medical_exam[[#This Row],[BMI]]&lt;24.9, "Normal Weight", medical_exam[[#This Row],[BMI]]&lt;29.9, "Overweight ", TRUE, "Obesity")</f>
        <v>Obesity</v>
      </c>
      <c r="D2291">
        <v>4.07</v>
      </c>
      <c r="E2291" t="str" cm="1">
        <f t="array" ref="E2291">_xlfn.IFS(medical_exam[[#This Row],[HBA1C]]&lt;5.7, "Normal", medical_exam[[#This Row],[HBA1C]]&lt;6.4, "Prediabetes ", TRUE, "Diabetes")</f>
        <v>Normal</v>
      </c>
      <c r="F2291" s="6" t="s">
        <v>2379</v>
      </c>
      <c r="G2291" t="s">
        <v>2380</v>
      </c>
      <c r="H2291" t="s">
        <v>2379</v>
      </c>
      <c r="I2291">
        <v>1</v>
      </c>
      <c r="J2291" t="s">
        <v>2379</v>
      </c>
    </row>
    <row r="2292" spans="1:10" x14ac:dyDescent="0.3">
      <c r="A2292" t="s">
        <v>66</v>
      </c>
      <c r="B2292">
        <v>19.3</v>
      </c>
      <c r="C2292" t="str" cm="1">
        <f t="array" ref="C2292">_xlfn.IFS(medical_exam[[#This Row],[BMI]]&lt;18.5, "Underweight ", medical_exam[[#This Row],[BMI]]&lt;24.9, "Normal Weight", medical_exam[[#This Row],[BMI]]&lt;29.9, "Overweight ", TRUE, "Obesity")</f>
        <v>Normal Weight</v>
      </c>
      <c r="D2292">
        <v>10.36</v>
      </c>
      <c r="E2292" t="str" cm="1">
        <f t="array" ref="E2292">_xlfn.IFS(medical_exam[[#This Row],[HBA1C]]&lt;5.7, "Normal", medical_exam[[#This Row],[HBA1C]]&lt;6.4, "Prediabetes ", TRUE, "Diabetes")</f>
        <v>Diabetes</v>
      </c>
      <c r="F2292" s="6" t="s">
        <v>2379</v>
      </c>
      <c r="G2292" t="s">
        <v>2379</v>
      </c>
      <c r="H2292" t="s">
        <v>2379</v>
      </c>
      <c r="I2292">
        <v>0</v>
      </c>
      <c r="J2292" t="s">
        <v>2379</v>
      </c>
    </row>
    <row r="2293" spans="1:10" x14ac:dyDescent="0.3">
      <c r="A2293" t="s">
        <v>65</v>
      </c>
      <c r="B2293">
        <v>33.659999999999997</v>
      </c>
      <c r="C2293" t="str" cm="1">
        <f t="array" ref="C2293">_xlfn.IFS(medical_exam[[#This Row],[BMI]]&lt;18.5, "Underweight ", medical_exam[[#This Row],[BMI]]&lt;24.9, "Normal Weight", medical_exam[[#This Row],[BMI]]&lt;29.9, "Overweight ", TRUE, "Obesity")</f>
        <v>Obesity</v>
      </c>
      <c r="D2293">
        <v>5.71</v>
      </c>
      <c r="E2293" t="str" cm="1">
        <f t="array" ref="E2293">_xlfn.IFS(medical_exam[[#This Row],[HBA1C]]&lt;5.7, "Normal", medical_exam[[#This Row],[HBA1C]]&lt;6.4, "Prediabetes ", TRUE, "Diabetes")</f>
        <v xml:space="preserve">Prediabetes </v>
      </c>
      <c r="F2293" s="6" t="s">
        <v>2379</v>
      </c>
      <c r="G2293" t="s">
        <v>2380</v>
      </c>
      <c r="H2293" t="s">
        <v>2379</v>
      </c>
      <c r="I2293">
        <v>1</v>
      </c>
      <c r="J2293" t="s">
        <v>2379</v>
      </c>
    </row>
    <row r="2294" spans="1:10" x14ac:dyDescent="0.3">
      <c r="A2294" t="s">
        <v>64</v>
      </c>
      <c r="B2294">
        <v>33.33</v>
      </c>
      <c r="C2294" t="str" cm="1">
        <f t="array" ref="C2294">_xlfn.IFS(medical_exam[[#This Row],[BMI]]&lt;18.5, "Underweight ", medical_exam[[#This Row],[BMI]]&lt;24.9, "Normal Weight", medical_exam[[#This Row],[BMI]]&lt;29.9, "Overweight ", TRUE, "Obesity")</f>
        <v>Obesity</v>
      </c>
      <c r="D2294">
        <v>6.08</v>
      </c>
      <c r="E2294" t="str" cm="1">
        <f t="array" ref="E2294">_xlfn.IFS(medical_exam[[#This Row],[HBA1C]]&lt;5.7, "Normal", medical_exam[[#This Row],[HBA1C]]&lt;6.4, "Prediabetes ", TRUE, "Diabetes")</f>
        <v xml:space="preserve">Prediabetes </v>
      </c>
      <c r="F2294" s="6" t="s">
        <v>2379</v>
      </c>
      <c r="G2294" t="s">
        <v>2380</v>
      </c>
      <c r="H2294" t="s">
        <v>2379</v>
      </c>
      <c r="I2294">
        <v>1</v>
      </c>
      <c r="J2294" t="s">
        <v>2379</v>
      </c>
    </row>
    <row r="2295" spans="1:10" x14ac:dyDescent="0.3">
      <c r="A2295" t="s">
        <v>63</v>
      </c>
      <c r="B2295">
        <v>21.84</v>
      </c>
      <c r="C2295" t="str" cm="1">
        <f t="array" ref="C2295">_xlfn.IFS(medical_exam[[#This Row],[BMI]]&lt;18.5, "Underweight ", medical_exam[[#This Row],[BMI]]&lt;24.9, "Normal Weight", medical_exam[[#This Row],[BMI]]&lt;29.9, "Overweight ", TRUE, "Obesity")</f>
        <v>Normal Weight</v>
      </c>
      <c r="D2295">
        <v>5.71</v>
      </c>
      <c r="E2295" t="str" cm="1">
        <f t="array" ref="E2295">_xlfn.IFS(medical_exam[[#This Row],[HBA1C]]&lt;5.7, "Normal", medical_exam[[#This Row],[HBA1C]]&lt;6.4, "Prediabetes ", TRUE, "Diabetes")</f>
        <v xml:space="preserve">Prediabetes </v>
      </c>
      <c r="F2295" s="6" t="s">
        <v>2379</v>
      </c>
      <c r="G2295" t="s">
        <v>2380</v>
      </c>
      <c r="H2295" t="s">
        <v>2379</v>
      </c>
      <c r="I2295">
        <v>1</v>
      </c>
      <c r="J2295" t="s">
        <v>2379</v>
      </c>
    </row>
    <row r="2296" spans="1:10" x14ac:dyDescent="0.3">
      <c r="A2296" t="s">
        <v>62</v>
      </c>
      <c r="B2296">
        <v>16.87</v>
      </c>
      <c r="C2296" t="str" cm="1">
        <f t="array" ref="C2296">_xlfn.IFS(medical_exam[[#This Row],[BMI]]&lt;18.5, "Underweight ", medical_exam[[#This Row],[BMI]]&lt;24.9, "Normal Weight", medical_exam[[#This Row],[BMI]]&lt;29.9, "Overweight ", TRUE, "Obesity")</f>
        <v xml:space="preserve">Underweight </v>
      </c>
      <c r="D2296">
        <v>9.1300000000000008</v>
      </c>
      <c r="E2296" t="str" cm="1">
        <f t="array" ref="E2296">_xlfn.IFS(medical_exam[[#This Row],[HBA1C]]&lt;5.7, "Normal", medical_exam[[#This Row],[HBA1C]]&lt;6.4, "Prediabetes ", TRUE, "Diabetes")</f>
        <v>Diabetes</v>
      </c>
      <c r="F2296" s="6" t="s">
        <v>2379</v>
      </c>
      <c r="G2296" t="s">
        <v>2379</v>
      </c>
      <c r="H2296" t="s">
        <v>2379</v>
      </c>
      <c r="I2296">
        <v>0</v>
      </c>
      <c r="J2296" t="s">
        <v>2379</v>
      </c>
    </row>
    <row r="2297" spans="1:10" x14ac:dyDescent="0.3">
      <c r="A2297" t="s">
        <v>61</v>
      </c>
      <c r="B2297">
        <v>30.14</v>
      </c>
      <c r="C2297" t="str" cm="1">
        <f t="array" ref="C2297">_xlfn.IFS(medical_exam[[#This Row],[BMI]]&lt;18.5, "Underweight ", medical_exam[[#This Row],[BMI]]&lt;24.9, "Normal Weight", medical_exam[[#This Row],[BMI]]&lt;29.9, "Overweight ", TRUE, "Obesity")</f>
        <v>Obesity</v>
      </c>
      <c r="D2297">
        <v>5.49</v>
      </c>
      <c r="E2297" t="str" cm="1">
        <f t="array" ref="E2297">_xlfn.IFS(medical_exam[[#This Row],[HBA1C]]&lt;5.7, "Normal", medical_exam[[#This Row],[HBA1C]]&lt;6.4, "Prediabetes ", TRUE, "Diabetes")</f>
        <v>Normal</v>
      </c>
      <c r="F2297" s="6" t="s">
        <v>2379</v>
      </c>
      <c r="G2297" t="s">
        <v>2380</v>
      </c>
      <c r="H2297" t="s">
        <v>2379</v>
      </c>
      <c r="I2297">
        <v>1</v>
      </c>
      <c r="J2297" t="s">
        <v>2379</v>
      </c>
    </row>
    <row r="2298" spans="1:10" x14ac:dyDescent="0.3">
      <c r="A2298" t="s">
        <v>60</v>
      </c>
      <c r="B2298">
        <v>23.21</v>
      </c>
      <c r="C2298" t="str" cm="1">
        <f t="array" ref="C2298">_xlfn.IFS(medical_exam[[#This Row],[BMI]]&lt;18.5, "Underweight ", medical_exam[[#This Row],[BMI]]&lt;24.9, "Normal Weight", medical_exam[[#This Row],[BMI]]&lt;29.9, "Overweight ", TRUE, "Obesity")</f>
        <v>Normal Weight</v>
      </c>
      <c r="D2298">
        <v>4.37</v>
      </c>
      <c r="E2298" t="str" cm="1">
        <f t="array" ref="E2298">_xlfn.IFS(medical_exam[[#This Row],[HBA1C]]&lt;5.7, "Normal", medical_exam[[#This Row],[HBA1C]]&lt;6.4, "Prediabetes ", TRUE, "Diabetes")</f>
        <v>Normal</v>
      </c>
      <c r="F2298" s="6" t="s">
        <v>2379</v>
      </c>
      <c r="G2298" t="s">
        <v>2380</v>
      </c>
      <c r="H2298" t="s">
        <v>2379</v>
      </c>
      <c r="I2298">
        <v>1</v>
      </c>
      <c r="J2298" t="s">
        <v>2379</v>
      </c>
    </row>
    <row r="2299" spans="1:10" x14ac:dyDescent="0.3">
      <c r="A2299" t="s">
        <v>59</v>
      </c>
      <c r="B2299">
        <v>17.170000000000002</v>
      </c>
      <c r="C2299" t="str" cm="1">
        <f t="array" ref="C2299">_xlfn.IFS(medical_exam[[#This Row],[BMI]]&lt;18.5, "Underweight ", medical_exam[[#This Row],[BMI]]&lt;24.9, "Normal Weight", medical_exam[[#This Row],[BMI]]&lt;29.9, "Overweight ", TRUE, "Obesity")</f>
        <v xml:space="preserve">Underweight </v>
      </c>
      <c r="D2299">
        <v>8.4600000000000009</v>
      </c>
      <c r="E2299" t="str" cm="1">
        <f t="array" ref="E2299">_xlfn.IFS(medical_exam[[#This Row],[HBA1C]]&lt;5.7, "Normal", medical_exam[[#This Row],[HBA1C]]&lt;6.4, "Prediabetes ", TRUE, "Diabetes")</f>
        <v>Diabetes</v>
      </c>
      <c r="F2299" s="6" t="s">
        <v>2379</v>
      </c>
      <c r="G2299" t="s">
        <v>2379</v>
      </c>
      <c r="H2299" t="s">
        <v>2379</v>
      </c>
      <c r="I2299">
        <v>0</v>
      </c>
      <c r="J2299" t="s">
        <v>2379</v>
      </c>
    </row>
    <row r="2300" spans="1:10" x14ac:dyDescent="0.3">
      <c r="A2300" t="s">
        <v>58</v>
      </c>
      <c r="B2300">
        <v>15.61</v>
      </c>
      <c r="C2300" t="str" cm="1">
        <f t="array" ref="C2300">_xlfn.IFS(medical_exam[[#This Row],[BMI]]&lt;18.5, "Underweight ", medical_exam[[#This Row],[BMI]]&lt;24.9, "Normal Weight", medical_exam[[#This Row],[BMI]]&lt;29.9, "Overweight ", TRUE, "Obesity")</f>
        <v xml:space="preserve">Underweight </v>
      </c>
      <c r="D2300">
        <v>5.28</v>
      </c>
      <c r="E2300" t="str" cm="1">
        <f t="array" ref="E2300">_xlfn.IFS(medical_exam[[#This Row],[HBA1C]]&lt;5.7, "Normal", medical_exam[[#This Row],[HBA1C]]&lt;6.4, "Prediabetes ", TRUE, "Diabetes")</f>
        <v>Normal</v>
      </c>
      <c r="F2300" s="6" t="s">
        <v>2379</v>
      </c>
      <c r="G2300" t="s">
        <v>2379</v>
      </c>
      <c r="H2300" t="s">
        <v>2379</v>
      </c>
      <c r="I2300">
        <v>1</v>
      </c>
      <c r="J2300" t="s">
        <v>2379</v>
      </c>
    </row>
    <row r="2301" spans="1:10" x14ac:dyDescent="0.3">
      <c r="A2301" t="s">
        <v>57</v>
      </c>
      <c r="B2301">
        <v>17.98</v>
      </c>
      <c r="C2301" t="str" cm="1">
        <f t="array" ref="C2301">_xlfn.IFS(medical_exam[[#This Row],[BMI]]&lt;18.5, "Underweight ", medical_exam[[#This Row],[BMI]]&lt;24.9, "Normal Weight", medical_exam[[#This Row],[BMI]]&lt;29.9, "Overweight ", TRUE, "Obesity")</f>
        <v xml:space="preserve">Underweight </v>
      </c>
      <c r="D2301">
        <v>5.33</v>
      </c>
      <c r="E2301" t="str" cm="1">
        <f t="array" ref="E2301">_xlfn.IFS(medical_exam[[#This Row],[HBA1C]]&lt;5.7, "Normal", medical_exam[[#This Row],[HBA1C]]&lt;6.4, "Prediabetes ", TRUE, "Diabetes")</f>
        <v>Normal</v>
      </c>
      <c r="F2301" s="6" t="s">
        <v>2381</v>
      </c>
      <c r="G2301" t="s">
        <v>2379</v>
      </c>
      <c r="H2301" t="s">
        <v>2381</v>
      </c>
      <c r="I2301">
        <v>1</v>
      </c>
      <c r="J2301" t="s">
        <v>2379</v>
      </c>
    </row>
    <row r="2302" spans="1:10" x14ac:dyDescent="0.3">
      <c r="A2302" t="s">
        <v>56</v>
      </c>
      <c r="B2302">
        <v>21.64</v>
      </c>
      <c r="C2302" t="str" cm="1">
        <f t="array" ref="C2302">_xlfn.IFS(medical_exam[[#This Row],[BMI]]&lt;18.5, "Underweight ", medical_exam[[#This Row],[BMI]]&lt;24.9, "Normal Weight", medical_exam[[#This Row],[BMI]]&lt;29.9, "Overweight ", TRUE, "Obesity")</f>
        <v>Normal Weight</v>
      </c>
      <c r="D2302">
        <v>5.5</v>
      </c>
      <c r="E2302" t="str" cm="1">
        <f t="array" ref="E2302">_xlfn.IFS(medical_exam[[#This Row],[HBA1C]]&lt;5.7, "Normal", medical_exam[[#This Row],[HBA1C]]&lt;6.4, "Prediabetes ", TRUE, "Diabetes")</f>
        <v>Normal</v>
      </c>
      <c r="F2302" s="6" t="s">
        <v>2379</v>
      </c>
      <c r="G2302" t="s">
        <v>2380</v>
      </c>
      <c r="H2302" t="s">
        <v>2379</v>
      </c>
      <c r="I2302">
        <v>1</v>
      </c>
      <c r="J2302" t="s">
        <v>2379</v>
      </c>
    </row>
    <row r="2303" spans="1:10" x14ac:dyDescent="0.3">
      <c r="A2303" t="s">
        <v>55</v>
      </c>
      <c r="B2303">
        <v>16.399999999999999</v>
      </c>
      <c r="C2303" t="str" cm="1">
        <f t="array" ref="C2303">_xlfn.IFS(medical_exam[[#This Row],[BMI]]&lt;18.5, "Underweight ", medical_exam[[#This Row],[BMI]]&lt;24.9, "Normal Weight", medical_exam[[#This Row],[BMI]]&lt;29.9, "Overweight ", TRUE, "Obesity")</f>
        <v xml:space="preserve">Underweight </v>
      </c>
      <c r="D2303">
        <v>5.4</v>
      </c>
      <c r="E2303" t="str" cm="1">
        <f t="array" ref="E2303">_xlfn.IFS(medical_exam[[#This Row],[HBA1C]]&lt;5.7, "Normal", medical_exam[[#This Row],[HBA1C]]&lt;6.4, "Prediabetes ", TRUE, "Diabetes")</f>
        <v>Normal</v>
      </c>
      <c r="F2303" s="6" t="s">
        <v>2379</v>
      </c>
      <c r="G2303" t="s">
        <v>2379</v>
      </c>
      <c r="H2303" t="s">
        <v>2381</v>
      </c>
      <c r="I2303">
        <v>1</v>
      </c>
      <c r="J2303" t="s">
        <v>2379</v>
      </c>
    </row>
    <row r="2304" spans="1:10" x14ac:dyDescent="0.3">
      <c r="A2304" t="s">
        <v>54</v>
      </c>
      <c r="B2304">
        <v>15.77</v>
      </c>
      <c r="C2304" t="str" cm="1">
        <f t="array" ref="C2304">_xlfn.IFS(medical_exam[[#This Row],[BMI]]&lt;18.5, "Underweight ", medical_exam[[#This Row],[BMI]]&lt;24.9, "Normal Weight", medical_exam[[#This Row],[BMI]]&lt;29.9, "Overweight ", TRUE, "Obesity")</f>
        <v xml:space="preserve">Underweight </v>
      </c>
      <c r="D2304">
        <v>6.05</v>
      </c>
      <c r="E2304" t="str" cm="1">
        <f t="array" ref="E2304">_xlfn.IFS(medical_exam[[#This Row],[HBA1C]]&lt;5.7, "Normal", medical_exam[[#This Row],[HBA1C]]&lt;6.4, "Prediabetes ", TRUE, "Diabetes")</f>
        <v xml:space="preserve">Prediabetes </v>
      </c>
      <c r="F2304" s="6" t="s">
        <v>2381</v>
      </c>
      <c r="G2304" t="s">
        <v>2379</v>
      </c>
      <c r="H2304" t="s">
        <v>2379</v>
      </c>
      <c r="I2304">
        <v>1</v>
      </c>
      <c r="J2304" t="s">
        <v>2379</v>
      </c>
    </row>
    <row r="2305" spans="1:10" x14ac:dyDescent="0.3">
      <c r="A2305" t="s">
        <v>53</v>
      </c>
      <c r="B2305">
        <v>18.27</v>
      </c>
      <c r="C2305" t="str" cm="1">
        <f t="array" ref="C2305">_xlfn.IFS(medical_exam[[#This Row],[BMI]]&lt;18.5, "Underweight ", medical_exam[[#This Row],[BMI]]&lt;24.9, "Normal Weight", medical_exam[[#This Row],[BMI]]&lt;29.9, "Overweight ", TRUE, "Obesity")</f>
        <v xml:space="preserve">Underweight </v>
      </c>
      <c r="D2305">
        <v>11.46</v>
      </c>
      <c r="E2305" t="str" cm="1">
        <f t="array" ref="E2305">_xlfn.IFS(medical_exam[[#This Row],[HBA1C]]&lt;5.7, "Normal", medical_exam[[#This Row],[HBA1C]]&lt;6.4, "Prediabetes ", TRUE, "Diabetes")</f>
        <v>Diabetes</v>
      </c>
      <c r="F2305" s="6" t="s">
        <v>2379</v>
      </c>
      <c r="G2305" t="s">
        <v>2379</v>
      </c>
      <c r="H2305" t="s">
        <v>2379</v>
      </c>
      <c r="I2305">
        <v>0</v>
      </c>
      <c r="J2305" t="s">
        <v>2379</v>
      </c>
    </row>
    <row r="2306" spans="1:10" x14ac:dyDescent="0.3">
      <c r="A2306" t="s">
        <v>52</v>
      </c>
      <c r="B2306">
        <v>16.489999999999998</v>
      </c>
      <c r="C2306" t="str" cm="1">
        <f t="array" ref="C2306">_xlfn.IFS(medical_exam[[#This Row],[BMI]]&lt;18.5, "Underweight ", medical_exam[[#This Row],[BMI]]&lt;24.9, "Normal Weight", medical_exam[[#This Row],[BMI]]&lt;29.9, "Overweight ", TRUE, "Obesity")</f>
        <v xml:space="preserve">Underweight </v>
      </c>
      <c r="D2306">
        <v>8.48</v>
      </c>
      <c r="E2306" t="str" cm="1">
        <f t="array" ref="E2306">_xlfn.IFS(medical_exam[[#This Row],[HBA1C]]&lt;5.7, "Normal", medical_exam[[#This Row],[HBA1C]]&lt;6.4, "Prediabetes ", TRUE, "Diabetes")</f>
        <v>Diabetes</v>
      </c>
      <c r="F2306" s="6" t="s">
        <v>2379</v>
      </c>
      <c r="G2306" t="s">
        <v>2379</v>
      </c>
      <c r="H2306" t="s">
        <v>2379</v>
      </c>
      <c r="I2306">
        <v>0</v>
      </c>
      <c r="J2306" t="s">
        <v>2379</v>
      </c>
    </row>
    <row r="2307" spans="1:10" x14ac:dyDescent="0.3">
      <c r="A2307" t="s">
        <v>51</v>
      </c>
      <c r="B2307">
        <v>16.14</v>
      </c>
      <c r="C2307" t="str" cm="1">
        <f t="array" ref="C2307">_xlfn.IFS(medical_exam[[#This Row],[BMI]]&lt;18.5, "Underweight ", medical_exam[[#This Row],[BMI]]&lt;24.9, "Normal Weight", medical_exam[[#This Row],[BMI]]&lt;29.9, "Overweight ", TRUE, "Obesity")</f>
        <v xml:space="preserve">Underweight </v>
      </c>
      <c r="D2307">
        <v>4.8600000000000003</v>
      </c>
      <c r="E2307" t="str" cm="1">
        <f t="array" ref="E2307">_xlfn.IFS(medical_exam[[#This Row],[HBA1C]]&lt;5.7, "Normal", medical_exam[[#This Row],[HBA1C]]&lt;6.4, "Prediabetes ", TRUE, "Diabetes")</f>
        <v>Normal</v>
      </c>
      <c r="F2307" s="6" t="s">
        <v>2379</v>
      </c>
      <c r="G2307" t="s">
        <v>2379</v>
      </c>
      <c r="H2307" t="s">
        <v>2379</v>
      </c>
      <c r="I2307">
        <v>0</v>
      </c>
      <c r="J2307" t="s">
        <v>2379</v>
      </c>
    </row>
    <row r="2308" spans="1:10" x14ac:dyDescent="0.3">
      <c r="A2308" t="s">
        <v>50</v>
      </c>
      <c r="B2308">
        <v>20.85</v>
      </c>
      <c r="C2308" t="str" cm="1">
        <f t="array" ref="C2308">_xlfn.IFS(medical_exam[[#This Row],[BMI]]&lt;18.5, "Underweight ", medical_exam[[#This Row],[BMI]]&lt;24.9, "Normal Weight", medical_exam[[#This Row],[BMI]]&lt;29.9, "Overweight ", TRUE, "Obesity")</f>
        <v>Normal Weight</v>
      </c>
      <c r="D2308">
        <v>4.45</v>
      </c>
      <c r="E2308" t="str" cm="1">
        <f t="array" ref="E2308">_xlfn.IFS(medical_exam[[#This Row],[HBA1C]]&lt;5.7, "Normal", medical_exam[[#This Row],[HBA1C]]&lt;6.4, "Prediabetes ", TRUE, "Diabetes")</f>
        <v>Normal</v>
      </c>
      <c r="F2308" s="6" t="s">
        <v>2381</v>
      </c>
      <c r="G2308" t="s">
        <v>2379</v>
      </c>
      <c r="H2308" t="s">
        <v>2379</v>
      </c>
      <c r="I2308">
        <v>1</v>
      </c>
      <c r="J2308" t="s">
        <v>2379</v>
      </c>
    </row>
    <row r="2309" spans="1:10" x14ac:dyDescent="0.3">
      <c r="A2309" t="s">
        <v>49</v>
      </c>
      <c r="B2309">
        <v>15.88</v>
      </c>
      <c r="C2309" t="str" cm="1">
        <f t="array" ref="C2309">_xlfn.IFS(medical_exam[[#This Row],[BMI]]&lt;18.5, "Underweight ", medical_exam[[#This Row],[BMI]]&lt;24.9, "Normal Weight", medical_exam[[#This Row],[BMI]]&lt;29.9, "Overweight ", TRUE, "Obesity")</f>
        <v xml:space="preserve">Underweight </v>
      </c>
      <c r="D2309">
        <v>4.3600000000000003</v>
      </c>
      <c r="E2309" t="str" cm="1">
        <f t="array" ref="E2309">_xlfn.IFS(medical_exam[[#This Row],[HBA1C]]&lt;5.7, "Normal", medical_exam[[#This Row],[HBA1C]]&lt;6.4, "Prediabetes ", TRUE, "Diabetes")</f>
        <v>Normal</v>
      </c>
      <c r="F2309" s="6" t="s">
        <v>2379</v>
      </c>
      <c r="G2309" t="s">
        <v>2379</v>
      </c>
      <c r="H2309" t="s">
        <v>2379</v>
      </c>
      <c r="I2309">
        <v>0</v>
      </c>
      <c r="J2309" t="s">
        <v>2379</v>
      </c>
    </row>
    <row r="2310" spans="1:10" x14ac:dyDescent="0.3">
      <c r="A2310" t="s">
        <v>48</v>
      </c>
      <c r="B2310">
        <v>20.66</v>
      </c>
      <c r="C2310" t="str" cm="1">
        <f t="array" ref="C2310">_xlfn.IFS(medical_exam[[#This Row],[BMI]]&lt;18.5, "Underweight ", medical_exam[[#This Row],[BMI]]&lt;24.9, "Normal Weight", medical_exam[[#This Row],[BMI]]&lt;29.9, "Overweight ", TRUE, "Obesity")</f>
        <v>Normal Weight</v>
      </c>
      <c r="D2310">
        <v>5.8</v>
      </c>
      <c r="E2310" t="str" cm="1">
        <f t="array" ref="E2310">_xlfn.IFS(medical_exam[[#This Row],[HBA1C]]&lt;5.7, "Normal", medical_exam[[#This Row],[HBA1C]]&lt;6.4, "Prediabetes ", TRUE, "Diabetes")</f>
        <v xml:space="preserve">Prediabetes </v>
      </c>
      <c r="F2310" s="6" t="s">
        <v>2379</v>
      </c>
      <c r="G2310" t="s">
        <v>2380</v>
      </c>
      <c r="H2310" t="s">
        <v>2379</v>
      </c>
      <c r="I2310">
        <v>1</v>
      </c>
      <c r="J2310" t="s">
        <v>2379</v>
      </c>
    </row>
    <row r="2311" spans="1:10" x14ac:dyDescent="0.3">
      <c r="A2311" t="s">
        <v>47</v>
      </c>
      <c r="B2311">
        <v>20.399999999999999</v>
      </c>
      <c r="C2311" t="str" cm="1">
        <f t="array" ref="C2311">_xlfn.IFS(medical_exam[[#This Row],[BMI]]&lt;18.5, "Underweight ", medical_exam[[#This Row],[BMI]]&lt;24.9, "Normal Weight", medical_exam[[#This Row],[BMI]]&lt;29.9, "Overweight ", TRUE, "Obesity")</f>
        <v>Normal Weight</v>
      </c>
      <c r="D2311">
        <v>5.27</v>
      </c>
      <c r="E2311" t="str" cm="1">
        <f t="array" ref="E2311">_xlfn.IFS(medical_exam[[#This Row],[HBA1C]]&lt;5.7, "Normal", medical_exam[[#This Row],[HBA1C]]&lt;6.4, "Prediabetes ", TRUE, "Diabetes")</f>
        <v>Normal</v>
      </c>
      <c r="F2311" s="6" t="s">
        <v>2379</v>
      </c>
      <c r="G2311" t="s">
        <v>2379</v>
      </c>
      <c r="H2311" t="s">
        <v>2379</v>
      </c>
      <c r="I2311">
        <v>0</v>
      </c>
      <c r="J2311" t="s">
        <v>2379</v>
      </c>
    </row>
    <row r="2312" spans="1:10" x14ac:dyDescent="0.3">
      <c r="A2312" t="s">
        <v>46</v>
      </c>
      <c r="B2312">
        <v>25.19</v>
      </c>
      <c r="C2312" t="str" cm="1">
        <f t="array" ref="C2312">_xlfn.IFS(medical_exam[[#This Row],[BMI]]&lt;18.5, "Underweight ", medical_exam[[#This Row],[BMI]]&lt;24.9, "Normal Weight", medical_exam[[#This Row],[BMI]]&lt;29.9, "Overweight ", TRUE, "Obesity")</f>
        <v xml:space="preserve">Overweight </v>
      </c>
      <c r="D2312">
        <v>5.64</v>
      </c>
      <c r="E2312" t="str" cm="1">
        <f t="array" ref="E2312">_xlfn.IFS(medical_exam[[#This Row],[HBA1C]]&lt;5.7, "Normal", medical_exam[[#This Row],[HBA1C]]&lt;6.4, "Prediabetes ", TRUE, "Diabetes")</f>
        <v>Normal</v>
      </c>
      <c r="F2312" s="6" t="s">
        <v>2381</v>
      </c>
      <c r="G2312" t="s">
        <v>2379</v>
      </c>
      <c r="H2312" t="s">
        <v>2379</v>
      </c>
      <c r="I2312">
        <v>0</v>
      </c>
      <c r="J2312" t="s">
        <v>2379</v>
      </c>
    </row>
    <row r="2313" spans="1:10" x14ac:dyDescent="0.3">
      <c r="A2313" t="s">
        <v>45</v>
      </c>
      <c r="B2313">
        <v>20.54</v>
      </c>
      <c r="C2313" t="str" cm="1">
        <f t="array" ref="C2313">_xlfn.IFS(medical_exam[[#This Row],[BMI]]&lt;18.5, "Underweight ", medical_exam[[#This Row],[BMI]]&lt;24.9, "Normal Weight", medical_exam[[#This Row],[BMI]]&lt;29.9, "Overweight ", TRUE, "Obesity")</f>
        <v>Normal Weight</v>
      </c>
      <c r="D2313">
        <v>4.2</v>
      </c>
      <c r="E2313" t="str" cm="1">
        <f t="array" ref="E2313">_xlfn.IFS(medical_exam[[#This Row],[HBA1C]]&lt;5.7, "Normal", medical_exam[[#This Row],[HBA1C]]&lt;6.4, "Prediabetes ", TRUE, "Diabetes")</f>
        <v>Normal</v>
      </c>
      <c r="F2313" s="6" t="s">
        <v>2381</v>
      </c>
      <c r="G2313" t="s">
        <v>2379</v>
      </c>
      <c r="H2313" t="s">
        <v>2379</v>
      </c>
      <c r="I2313">
        <v>1</v>
      </c>
      <c r="J2313" t="s">
        <v>2379</v>
      </c>
    </row>
    <row r="2314" spans="1:10" x14ac:dyDescent="0.3">
      <c r="A2314" t="s">
        <v>44</v>
      </c>
      <c r="B2314">
        <v>20.13</v>
      </c>
      <c r="C2314" t="str" cm="1">
        <f t="array" ref="C2314">_xlfn.IFS(medical_exam[[#This Row],[BMI]]&lt;18.5, "Underweight ", medical_exam[[#This Row],[BMI]]&lt;24.9, "Normal Weight", medical_exam[[#This Row],[BMI]]&lt;29.9, "Overweight ", TRUE, "Obesity")</f>
        <v>Normal Weight</v>
      </c>
      <c r="D2314">
        <v>5.42</v>
      </c>
      <c r="E2314" t="str" cm="1">
        <f t="array" ref="E2314">_xlfn.IFS(medical_exam[[#This Row],[HBA1C]]&lt;5.7, "Normal", medical_exam[[#This Row],[HBA1C]]&lt;6.4, "Prediabetes ", TRUE, "Diabetes")</f>
        <v>Normal</v>
      </c>
      <c r="F2314" s="6" t="s">
        <v>2379</v>
      </c>
      <c r="G2314" t="s">
        <v>2379</v>
      </c>
      <c r="H2314" t="s">
        <v>2379</v>
      </c>
      <c r="I2314">
        <v>0</v>
      </c>
      <c r="J2314" t="s">
        <v>2379</v>
      </c>
    </row>
    <row r="2315" spans="1:10" x14ac:dyDescent="0.3">
      <c r="A2315" t="s">
        <v>43</v>
      </c>
      <c r="B2315">
        <v>18.93</v>
      </c>
      <c r="C2315" t="str" cm="1">
        <f t="array" ref="C2315">_xlfn.IFS(medical_exam[[#This Row],[BMI]]&lt;18.5, "Underweight ", medical_exam[[#This Row],[BMI]]&lt;24.9, "Normal Weight", medical_exam[[#This Row],[BMI]]&lt;29.9, "Overweight ", TRUE, "Obesity")</f>
        <v>Normal Weight</v>
      </c>
      <c r="D2315">
        <v>6.11</v>
      </c>
      <c r="E2315" t="str" cm="1">
        <f t="array" ref="E2315">_xlfn.IFS(medical_exam[[#This Row],[HBA1C]]&lt;5.7, "Normal", medical_exam[[#This Row],[HBA1C]]&lt;6.4, "Prediabetes ", TRUE, "Diabetes")</f>
        <v xml:space="preserve">Prediabetes </v>
      </c>
      <c r="F2315" s="6" t="s">
        <v>2379</v>
      </c>
      <c r="G2315" t="s">
        <v>2379</v>
      </c>
      <c r="H2315" t="s">
        <v>2381</v>
      </c>
      <c r="I2315">
        <v>1</v>
      </c>
      <c r="J2315" t="s">
        <v>2379</v>
      </c>
    </row>
    <row r="2316" spans="1:10" x14ac:dyDescent="0.3">
      <c r="A2316" t="s">
        <v>42</v>
      </c>
      <c r="B2316">
        <v>24.14</v>
      </c>
      <c r="C2316" t="str" cm="1">
        <f t="array" ref="C2316">_xlfn.IFS(medical_exam[[#This Row],[BMI]]&lt;18.5, "Underweight ", medical_exam[[#This Row],[BMI]]&lt;24.9, "Normal Weight", medical_exam[[#This Row],[BMI]]&lt;29.9, "Overweight ", TRUE, "Obesity")</f>
        <v>Normal Weight</v>
      </c>
      <c r="D2316">
        <v>5.29</v>
      </c>
      <c r="E2316" t="str" cm="1">
        <f t="array" ref="E2316">_xlfn.IFS(medical_exam[[#This Row],[HBA1C]]&lt;5.7, "Normal", medical_exam[[#This Row],[HBA1C]]&lt;6.4, "Prediabetes ", TRUE, "Diabetes")</f>
        <v>Normal</v>
      </c>
      <c r="F2316" s="6" t="s">
        <v>2379</v>
      </c>
      <c r="G2316" t="s">
        <v>2380</v>
      </c>
      <c r="H2316" t="s">
        <v>2379</v>
      </c>
      <c r="I2316">
        <v>1</v>
      </c>
      <c r="J2316" t="s">
        <v>2379</v>
      </c>
    </row>
    <row r="2317" spans="1:10" x14ac:dyDescent="0.3">
      <c r="A2317" t="s">
        <v>40</v>
      </c>
      <c r="B2317">
        <v>25.03</v>
      </c>
      <c r="C2317" t="str" cm="1">
        <f t="array" ref="C2317">_xlfn.IFS(medical_exam[[#This Row],[BMI]]&lt;18.5, "Underweight ", medical_exam[[#This Row],[BMI]]&lt;24.9, "Normal Weight", medical_exam[[#This Row],[BMI]]&lt;29.9, "Overweight ", TRUE, "Obesity")</f>
        <v xml:space="preserve">Overweight </v>
      </c>
      <c r="D2317">
        <v>5.91</v>
      </c>
      <c r="E2317" t="str" cm="1">
        <f t="array" ref="E2317">_xlfn.IFS(medical_exam[[#This Row],[HBA1C]]&lt;5.7, "Normal", medical_exam[[#This Row],[HBA1C]]&lt;6.4, "Prediabetes ", TRUE, "Diabetes")</f>
        <v xml:space="preserve">Prediabetes </v>
      </c>
      <c r="F2317" s="6" t="s">
        <v>2379</v>
      </c>
      <c r="G2317" t="s">
        <v>2380</v>
      </c>
      <c r="H2317" t="s">
        <v>2379</v>
      </c>
      <c r="I2317">
        <v>1</v>
      </c>
      <c r="J2317" t="s">
        <v>2379</v>
      </c>
    </row>
    <row r="2318" spans="1:10" x14ac:dyDescent="0.3">
      <c r="A2318" t="s">
        <v>39</v>
      </c>
      <c r="B2318">
        <v>20.47</v>
      </c>
      <c r="C2318" t="str" cm="1">
        <f t="array" ref="C2318">_xlfn.IFS(medical_exam[[#This Row],[BMI]]&lt;18.5, "Underweight ", medical_exam[[#This Row],[BMI]]&lt;24.9, "Normal Weight", medical_exam[[#This Row],[BMI]]&lt;29.9, "Overweight ", TRUE, "Obesity")</f>
        <v>Normal Weight</v>
      </c>
      <c r="D2318">
        <v>5.81</v>
      </c>
      <c r="E2318" t="str" cm="1">
        <f t="array" ref="E2318">_xlfn.IFS(medical_exam[[#This Row],[HBA1C]]&lt;5.7, "Normal", medical_exam[[#This Row],[HBA1C]]&lt;6.4, "Prediabetes ", TRUE, "Diabetes")</f>
        <v xml:space="preserve">Prediabetes </v>
      </c>
      <c r="F2318" s="6" t="s">
        <v>2381</v>
      </c>
      <c r="G2318" t="s">
        <v>2379</v>
      </c>
      <c r="H2318" t="s">
        <v>2379</v>
      </c>
      <c r="I2318">
        <v>1</v>
      </c>
      <c r="J2318" t="s">
        <v>2379</v>
      </c>
    </row>
    <row r="2319" spans="1:10" x14ac:dyDescent="0.3">
      <c r="A2319" t="s">
        <v>38</v>
      </c>
      <c r="B2319">
        <v>18.82</v>
      </c>
      <c r="C2319" t="str" cm="1">
        <f t="array" ref="C2319">_xlfn.IFS(medical_exam[[#This Row],[BMI]]&lt;18.5, "Underweight ", medical_exam[[#This Row],[BMI]]&lt;24.9, "Normal Weight", medical_exam[[#This Row],[BMI]]&lt;29.9, "Overweight ", TRUE, "Obesity")</f>
        <v>Normal Weight</v>
      </c>
      <c r="D2319">
        <v>5.51</v>
      </c>
      <c r="E2319" t="str" cm="1">
        <f t="array" ref="E2319">_xlfn.IFS(medical_exam[[#This Row],[HBA1C]]&lt;5.7, "Normal", medical_exam[[#This Row],[HBA1C]]&lt;6.4, "Prediabetes ", TRUE, "Diabetes")</f>
        <v>Normal</v>
      </c>
      <c r="F2319" s="6" t="s">
        <v>2381</v>
      </c>
      <c r="G2319" t="s">
        <v>2379</v>
      </c>
      <c r="H2319" t="s">
        <v>2379</v>
      </c>
      <c r="I2319">
        <v>0</v>
      </c>
      <c r="J2319" t="s">
        <v>2379</v>
      </c>
    </row>
    <row r="2320" spans="1:10" x14ac:dyDescent="0.3">
      <c r="A2320" t="s">
        <v>37</v>
      </c>
      <c r="B2320">
        <v>17.079999999999998</v>
      </c>
      <c r="C2320" t="str" cm="1">
        <f t="array" ref="C2320">_xlfn.IFS(medical_exam[[#This Row],[BMI]]&lt;18.5, "Underweight ", medical_exam[[#This Row],[BMI]]&lt;24.9, "Normal Weight", medical_exam[[#This Row],[BMI]]&lt;29.9, "Overweight ", TRUE, "Obesity")</f>
        <v xml:space="preserve">Underweight </v>
      </c>
      <c r="D2320">
        <v>5.73</v>
      </c>
      <c r="E2320" t="str" cm="1">
        <f t="array" ref="E2320">_xlfn.IFS(medical_exam[[#This Row],[HBA1C]]&lt;5.7, "Normal", medical_exam[[#This Row],[HBA1C]]&lt;6.4, "Prediabetes ", TRUE, "Diabetes")</f>
        <v xml:space="preserve">Prediabetes </v>
      </c>
      <c r="F2320" s="6" t="s">
        <v>2379</v>
      </c>
      <c r="G2320" t="s">
        <v>2379</v>
      </c>
      <c r="H2320" t="s">
        <v>2381</v>
      </c>
      <c r="I2320">
        <v>1</v>
      </c>
      <c r="J2320" t="s">
        <v>2379</v>
      </c>
    </row>
    <row r="2321" spans="1:10" x14ac:dyDescent="0.3">
      <c r="A2321" t="s">
        <v>35</v>
      </c>
      <c r="B2321">
        <v>19.21</v>
      </c>
      <c r="C2321" t="str" cm="1">
        <f t="array" ref="C2321">_xlfn.IFS(medical_exam[[#This Row],[BMI]]&lt;18.5, "Underweight ", medical_exam[[#This Row],[BMI]]&lt;24.9, "Normal Weight", medical_exam[[#This Row],[BMI]]&lt;29.9, "Overweight ", TRUE, "Obesity")</f>
        <v>Normal Weight</v>
      </c>
      <c r="D2321">
        <v>5.53</v>
      </c>
      <c r="E2321" t="str" cm="1">
        <f t="array" ref="E2321">_xlfn.IFS(medical_exam[[#This Row],[HBA1C]]&lt;5.7, "Normal", medical_exam[[#This Row],[HBA1C]]&lt;6.4, "Prediabetes ", TRUE, "Diabetes")</f>
        <v>Normal</v>
      </c>
      <c r="F2321" s="6" t="s">
        <v>2381</v>
      </c>
      <c r="G2321" t="s">
        <v>2379</v>
      </c>
      <c r="H2321" t="s">
        <v>2379</v>
      </c>
      <c r="I2321">
        <v>0</v>
      </c>
      <c r="J2321" t="s">
        <v>2379</v>
      </c>
    </row>
    <row r="2322" spans="1:10" x14ac:dyDescent="0.3">
      <c r="A2322" t="s">
        <v>33</v>
      </c>
      <c r="B2322">
        <v>17.86</v>
      </c>
      <c r="C2322" t="str" cm="1">
        <f t="array" ref="C2322">_xlfn.IFS(medical_exam[[#This Row],[BMI]]&lt;18.5, "Underweight ", medical_exam[[#This Row],[BMI]]&lt;24.9, "Normal Weight", medical_exam[[#This Row],[BMI]]&lt;29.9, "Overweight ", TRUE, "Obesity")</f>
        <v xml:space="preserve">Underweight </v>
      </c>
      <c r="D2322">
        <v>5.43</v>
      </c>
      <c r="E2322" t="str" cm="1">
        <f t="array" ref="E2322">_xlfn.IFS(medical_exam[[#This Row],[HBA1C]]&lt;5.7, "Normal", medical_exam[[#This Row],[HBA1C]]&lt;6.4, "Prediabetes ", TRUE, "Diabetes")</f>
        <v>Normal</v>
      </c>
      <c r="F2322" s="6" t="s">
        <v>2379</v>
      </c>
      <c r="G2322" t="s">
        <v>2379</v>
      </c>
      <c r="H2322" t="s">
        <v>2381</v>
      </c>
      <c r="I2322">
        <v>1</v>
      </c>
      <c r="J2322" t="s">
        <v>2379</v>
      </c>
    </row>
    <row r="2323" spans="1:10" x14ac:dyDescent="0.3">
      <c r="A2323" t="s">
        <v>32</v>
      </c>
      <c r="B2323">
        <v>21.38</v>
      </c>
      <c r="C2323" t="str" cm="1">
        <f t="array" ref="C2323">_xlfn.IFS(medical_exam[[#This Row],[BMI]]&lt;18.5, "Underweight ", medical_exam[[#This Row],[BMI]]&lt;24.9, "Normal Weight", medical_exam[[#This Row],[BMI]]&lt;29.9, "Overweight ", TRUE, "Obesity")</f>
        <v>Normal Weight</v>
      </c>
      <c r="D2323">
        <v>8.01</v>
      </c>
      <c r="E2323" t="str" cm="1">
        <f t="array" ref="E2323">_xlfn.IFS(medical_exam[[#This Row],[HBA1C]]&lt;5.7, "Normal", medical_exam[[#This Row],[HBA1C]]&lt;6.4, "Prediabetes ", TRUE, "Diabetes")</f>
        <v>Diabetes</v>
      </c>
      <c r="F2323" s="6" t="s">
        <v>2379</v>
      </c>
      <c r="G2323" t="s">
        <v>2379</v>
      </c>
      <c r="H2323" t="s">
        <v>2379</v>
      </c>
      <c r="I2323">
        <v>0</v>
      </c>
      <c r="J2323" t="s">
        <v>2379</v>
      </c>
    </row>
    <row r="2324" spans="1:10" x14ac:dyDescent="0.3">
      <c r="A2324" t="s">
        <v>31</v>
      </c>
      <c r="B2324">
        <v>23.35</v>
      </c>
      <c r="C2324" t="str" cm="1">
        <f t="array" ref="C2324">_xlfn.IFS(medical_exam[[#This Row],[BMI]]&lt;18.5, "Underweight ", medical_exam[[#This Row],[BMI]]&lt;24.9, "Normal Weight", medical_exam[[#This Row],[BMI]]&lt;29.9, "Overweight ", TRUE, "Obesity")</f>
        <v>Normal Weight</v>
      </c>
      <c r="D2324">
        <v>5.94</v>
      </c>
      <c r="E2324" t="str" cm="1">
        <f t="array" ref="E2324">_xlfn.IFS(medical_exam[[#This Row],[HBA1C]]&lt;5.7, "Normal", medical_exam[[#This Row],[HBA1C]]&lt;6.4, "Prediabetes ", TRUE, "Diabetes")</f>
        <v xml:space="preserve">Prediabetes </v>
      </c>
      <c r="F2324" s="6" t="s">
        <v>2379</v>
      </c>
      <c r="G2324" t="s">
        <v>2379</v>
      </c>
      <c r="H2324" t="s">
        <v>2379</v>
      </c>
      <c r="I2324">
        <v>0</v>
      </c>
      <c r="J2324" t="s">
        <v>2379</v>
      </c>
    </row>
    <row r="2325" spans="1:10" x14ac:dyDescent="0.3">
      <c r="A2325" t="s">
        <v>29</v>
      </c>
      <c r="B2325">
        <v>22.24</v>
      </c>
      <c r="C2325" t="str" cm="1">
        <f t="array" ref="C2325">_xlfn.IFS(medical_exam[[#This Row],[BMI]]&lt;18.5, "Underweight ", medical_exam[[#This Row],[BMI]]&lt;24.9, "Normal Weight", medical_exam[[#This Row],[BMI]]&lt;29.9, "Overweight ", TRUE, "Obesity")</f>
        <v>Normal Weight</v>
      </c>
      <c r="D2325">
        <v>5.04</v>
      </c>
      <c r="E2325" t="str" cm="1">
        <f t="array" ref="E2325">_xlfn.IFS(medical_exam[[#This Row],[HBA1C]]&lt;5.7, "Normal", medical_exam[[#This Row],[HBA1C]]&lt;6.4, "Prediabetes ", TRUE, "Diabetes")</f>
        <v>Normal</v>
      </c>
      <c r="F2325" s="6" t="s">
        <v>2379</v>
      </c>
      <c r="G2325" t="s">
        <v>2379</v>
      </c>
      <c r="H2325" t="s">
        <v>2379</v>
      </c>
      <c r="I2325">
        <v>0</v>
      </c>
      <c r="J2325" t="s">
        <v>2379</v>
      </c>
    </row>
    <row r="2326" spans="1:10" x14ac:dyDescent="0.3">
      <c r="A2326" t="s">
        <v>28</v>
      </c>
      <c r="B2326">
        <v>24.76</v>
      </c>
      <c r="C2326" t="str" cm="1">
        <f t="array" ref="C2326">_xlfn.IFS(medical_exam[[#This Row],[BMI]]&lt;18.5, "Underweight ", medical_exam[[#This Row],[BMI]]&lt;24.9, "Normal Weight", medical_exam[[#This Row],[BMI]]&lt;29.9, "Overweight ", TRUE, "Obesity")</f>
        <v>Normal Weight</v>
      </c>
      <c r="D2326">
        <v>4.54</v>
      </c>
      <c r="E2326" t="str" cm="1">
        <f t="array" ref="E2326">_xlfn.IFS(medical_exam[[#This Row],[HBA1C]]&lt;5.7, "Normal", medical_exam[[#This Row],[HBA1C]]&lt;6.4, "Prediabetes ", TRUE, "Diabetes")</f>
        <v>Normal</v>
      </c>
      <c r="F2326" s="6" t="s">
        <v>2381</v>
      </c>
      <c r="G2326" t="s">
        <v>2379</v>
      </c>
      <c r="H2326" t="s">
        <v>2379</v>
      </c>
      <c r="I2326">
        <v>0</v>
      </c>
      <c r="J2326" t="s">
        <v>2379</v>
      </c>
    </row>
    <row r="2327" spans="1:10" x14ac:dyDescent="0.3">
      <c r="A2327" t="s">
        <v>27</v>
      </c>
      <c r="B2327">
        <v>20.100000000000001</v>
      </c>
      <c r="C2327" t="str" cm="1">
        <f t="array" ref="C2327">_xlfn.IFS(medical_exam[[#This Row],[BMI]]&lt;18.5, "Underweight ", medical_exam[[#This Row],[BMI]]&lt;24.9, "Normal Weight", medical_exam[[#This Row],[BMI]]&lt;29.9, "Overweight ", TRUE, "Obesity")</f>
        <v>Normal Weight</v>
      </c>
      <c r="D2327">
        <v>5.6</v>
      </c>
      <c r="E2327" t="str" cm="1">
        <f t="array" ref="E2327">_xlfn.IFS(medical_exam[[#This Row],[HBA1C]]&lt;5.7, "Normal", medical_exam[[#This Row],[HBA1C]]&lt;6.4, "Prediabetes ", TRUE, "Diabetes")</f>
        <v>Normal</v>
      </c>
      <c r="F2327" s="6" t="s">
        <v>2381</v>
      </c>
      <c r="G2327" t="s">
        <v>2379</v>
      </c>
      <c r="H2327" t="s">
        <v>2381</v>
      </c>
      <c r="I2327">
        <v>1</v>
      </c>
      <c r="J2327" t="s">
        <v>2379</v>
      </c>
    </row>
    <row r="2328" spans="1:10" x14ac:dyDescent="0.3">
      <c r="A2328" t="s">
        <v>26</v>
      </c>
      <c r="B2328">
        <v>21.77</v>
      </c>
      <c r="C2328" t="str" cm="1">
        <f t="array" ref="C2328">_xlfn.IFS(medical_exam[[#This Row],[BMI]]&lt;18.5, "Underweight ", medical_exam[[#This Row],[BMI]]&lt;24.9, "Normal Weight", medical_exam[[#This Row],[BMI]]&lt;29.9, "Overweight ", TRUE, "Obesity")</f>
        <v>Normal Weight</v>
      </c>
      <c r="D2328">
        <v>10.67</v>
      </c>
      <c r="E2328" t="str" cm="1">
        <f t="array" ref="E2328">_xlfn.IFS(medical_exam[[#This Row],[HBA1C]]&lt;5.7, "Normal", medical_exam[[#This Row],[HBA1C]]&lt;6.4, "Prediabetes ", TRUE, "Diabetes")</f>
        <v>Diabetes</v>
      </c>
      <c r="F2328" s="6" t="s">
        <v>2379</v>
      </c>
      <c r="G2328" t="s">
        <v>2379</v>
      </c>
      <c r="H2328" t="s">
        <v>2379</v>
      </c>
      <c r="I2328">
        <v>0</v>
      </c>
      <c r="J2328" t="s">
        <v>2379</v>
      </c>
    </row>
    <row r="2329" spans="1:10" x14ac:dyDescent="0.3">
      <c r="A2329" t="s">
        <v>25</v>
      </c>
      <c r="B2329">
        <v>17.82</v>
      </c>
      <c r="C2329" t="str" cm="1">
        <f t="array" ref="C2329">_xlfn.IFS(medical_exam[[#This Row],[BMI]]&lt;18.5, "Underweight ", medical_exam[[#This Row],[BMI]]&lt;24.9, "Normal Weight", medical_exam[[#This Row],[BMI]]&lt;29.9, "Overweight ", TRUE, "Obesity")</f>
        <v xml:space="preserve">Underweight </v>
      </c>
      <c r="D2329">
        <v>5.26</v>
      </c>
      <c r="E2329" t="str" cm="1">
        <f t="array" ref="E2329">_xlfn.IFS(medical_exam[[#This Row],[HBA1C]]&lt;5.7, "Normal", medical_exam[[#This Row],[HBA1C]]&lt;6.4, "Prediabetes ", TRUE, "Diabetes")</f>
        <v>Normal</v>
      </c>
      <c r="F2329" s="6" t="s">
        <v>2381</v>
      </c>
      <c r="G2329" t="s">
        <v>2379</v>
      </c>
      <c r="H2329" t="s">
        <v>2379</v>
      </c>
      <c r="I2329">
        <v>1</v>
      </c>
      <c r="J2329" t="s">
        <v>2379</v>
      </c>
    </row>
    <row r="2330" spans="1:10" x14ac:dyDescent="0.3">
      <c r="A2330" t="s">
        <v>24</v>
      </c>
      <c r="B2330">
        <v>17.07</v>
      </c>
      <c r="C2330" t="str" cm="1">
        <f t="array" ref="C2330">_xlfn.IFS(medical_exam[[#This Row],[BMI]]&lt;18.5, "Underweight ", medical_exam[[#This Row],[BMI]]&lt;24.9, "Normal Weight", medical_exam[[#This Row],[BMI]]&lt;29.9, "Overweight ", TRUE, "Obesity")</f>
        <v xml:space="preserve">Underweight </v>
      </c>
      <c r="D2330">
        <v>5.22</v>
      </c>
      <c r="E2330" t="str" cm="1">
        <f t="array" ref="E2330">_xlfn.IFS(medical_exam[[#This Row],[HBA1C]]&lt;5.7, "Normal", medical_exam[[#This Row],[HBA1C]]&lt;6.4, "Prediabetes ", TRUE, "Diabetes")</f>
        <v>Normal</v>
      </c>
      <c r="F2330" s="6" t="s">
        <v>2379</v>
      </c>
      <c r="G2330" t="s">
        <v>2379</v>
      </c>
      <c r="H2330" t="s">
        <v>2381</v>
      </c>
      <c r="I2330">
        <v>1</v>
      </c>
      <c r="J2330" t="s">
        <v>2379</v>
      </c>
    </row>
    <row r="2331" spans="1:10" x14ac:dyDescent="0.3">
      <c r="A2331" t="s">
        <v>22</v>
      </c>
      <c r="B2331">
        <v>22.24</v>
      </c>
      <c r="C2331" t="str" cm="1">
        <f t="array" ref="C2331">_xlfn.IFS(medical_exam[[#This Row],[BMI]]&lt;18.5, "Underweight ", medical_exam[[#This Row],[BMI]]&lt;24.9, "Normal Weight", medical_exam[[#This Row],[BMI]]&lt;29.9, "Overweight ", TRUE, "Obesity")</f>
        <v>Normal Weight</v>
      </c>
      <c r="D2331">
        <v>4.29</v>
      </c>
      <c r="E2331" t="str" cm="1">
        <f t="array" ref="E2331">_xlfn.IFS(medical_exam[[#This Row],[HBA1C]]&lt;5.7, "Normal", medical_exam[[#This Row],[HBA1C]]&lt;6.4, "Prediabetes ", TRUE, "Diabetes")</f>
        <v>Normal</v>
      </c>
      <c r="F2331" s="6" t="s">
        <v>2381</v>
      </c>
      <c r="G2331" t="s">
        <v>2379</v>
      </c>
      <c r="H2331" t="s">
        <v>2379</v>
      </c>
      <c r="I2331">
        <v>0</v>
      </c>
      <c r="J2331" t="s">
        <v>2379</v>
      </c>
    </row>
    <row r="2332" spans="1:10" x14ac:dyDescent="0.3">
      <c r="A2332" t="s">
        <v>21</v>
      </c>
      <c r="B2332">
        <v>22.34</v>
      </c>
      <c r="C2332" t="str" cm="1">
        <f t="array" ref="C2332">_xlfn.IFS(medical_exam[[#This Row],[BMI]]&lt;18.5, "Underweight ", medical_exam[[#This Row],[BMI]]&lt;24.9, "Normal Weight", medical_exam[[#This Row],[BMI]]&lt;29.9, "Overweight ", TRUE, "Obesity")</f>
        <v>Normal Weight</v>
      </c>
      <c r="D2332">
        <v>5.57</v>
      </c>
      <c r="E2332" t="str" cm="1">
        <f t="array" ref="E2332">_xlfn.IFS(medical_exam[[#This Row],[HBA1C]]&lt;5.7, "Normal", medical_exam[[#This Row],[HBA1C]]&lt;6.4, "Prediabetes ", TRUE, "Diabetes")</f>
        <v>Normal</v>
      </c>
      <c r="F2332" s="6" t="s">
        <v>2379</v>
      </c>
      <c r="G2332" t="s">
        <v>2379</v>
      </c>
      <c r="H2332" t="s">
        <v>2379</v>
      </c>
      <c r="I2332">
        <v>1</v>
      </c>
      <c r="J2332" t="s">
        <v>2379</v>
      </c>
    </row>
    <row r="2333" spans="1:10" x14ac:dyDescent="0.3">
      <c r="A2333" t="s">
        <v>19</v>
      </c>
      <c r="B2333">
        <v>17.7</v>
      </c>
      <c r="C2333" t="str" cm="1">
        <f t="array" ref="C2333">_xlfn.IFS(medical_exam[[#This Row],[BMI]]&lt;18.5, "Underweight ", medical_exam[[#This Row],[BMI]]&lt;24.9, "Normal Weight", medical_exam[[#This Row],[BMI]]&lt;29.9, "Overweight ", TRUE, "Obesity")</f>
        <v xml:space="preserve">Underweight </v>
      </c>
      <c r="D2333">
        <v>6.28</v>
      </c>
      <c r="E2333" t="str" cm="1">
        <f t="array" ref="E2333">_xlfn.IFS(medical_exam[[#This Row],[HBA1C]]&lt;5.7, "Normal", medical_exam[[#This Row],[HBA1C]]&lt;6.4, "Prediabetes ", TRUE, "Diabetes")</f>
        <v xml:space="preserve">Prediabetes </v>
      </c>
      <c r="F2333" s="6" t="s">
        <v>2379</v>
      </c>
      <c r="G2333" t="s">
        <v>2379</v>
      </c>
      <c r="H2333" t="s">
        <v>2379</v>
      </c>
      <c r="I2333">
        <v>1</v>
      </c>
      <c r="J2333" t="s">
        <v>2379</v>
      </c>
    </row>
    <row r="2334" spans="1:10" x14ac:dyDescent="0.3">
      <c r="A2334" t="s">
        <v>17</v>
      </c>
      <c r="B2334">
        <v>16.47</v>
      </c>
      <c r="C2334" t="str" cm="1">
        <f t="array" ref="C2334">_xlfn.IFS(medical_exam[[#This Row],[BMI]]&lt;18.5, "Underweight ", medical_exam[[#This Row],[BMI]]&lt;24.9, "Normal Weight", medical_exam[[#This Row],[BMI]]&lt;29.9, "Overweight ", TRUE, "Obesity")</f>
        <v xml:space="preserve">Underweight </v>
      </c>
      <c r="D2334">
        <v>6.35</v>
      </c>
      <c r="E2334" t="str" cm="1">
        <f t="array" ref="E2334">_xlfn.IFS(medical_exam[[#This Row],[HBA1C]]&lt;5.7, "Normal", medical_exam[[#This Row],[HBA1C]]&lt;6.4, "Prediabetes ", TRUE, "Diabetes")</f>
        <v xml:space="preserve">Prediabetes </v>
      </c>
      <c r="F2334" s="6" t="s">
        <v>2379</v>
      </c>
      <c r="G2334" t="s">
        <v>2379</v>
      </c>
      <c r="H2334" t="s">
        <v>2381</v>
      </c>
      <c r="I2334">
        <v>1</v>
      </c>
      <c r="J2334" t="s">
        <v>2379</v>
      </c>
    </row>
    <row r="2335" spans="1:10" x14ac:dyDescent="0.3">
      <c r="A2335" t="s">
        <v>14</v>
      </c>
      <c r="B2335">
        <v>17.600000000000001</v>
      </c>
      <c r="C2335" t="str" cm="1">
        <f t="array" ref="C2335">_xlfn.IFS(medical_exam[[#This Row],[BMI]]&lt;18.5, "Underweight ", medical_exam[[#This Row],[BMI]]&lt;24.9, "Normal Weight", medical_exam[[#This Row],[BMI]]&lt;29.9, "Overweight ", TRUE, "Obesity")</f>
        <v xml:space="preserve">Underweight </v>
      </c>
      <c r="D2335">
        <v>4.3899999999999997</v>
      </c>
      <c r="E2335" t="str" cm="1">
        <f t="array" ref="E2335">_xlfn.IFS(medical_exam[[#This Row],[HBA1C]]&lt;5.7, "Normal", medical_exam[[#This Row],[HBA1C]]&lt;6.4, "Prediabetes ", TRUE, "Diabetes")</f>
        <v>Normal</v>
      </c>
      <c r="F2335" s="6" t="s">
        <v>2379</v>
      </c>
      <c r="G2335" t="s">
        <v>2379</v>
      </c>
      <c r="H2335" t="s">
        <v>2379</v>
      </c>
      <c r="I2335">
        <v>1</v>
      </c>
      <c r="J2335" t="s">
        <v>2379</v>
      </c>
    </row>
    <row r="2336" spans="1:10" x14ac:dyDescent="0.3">
      <c r="A2336" t="s">
        <v>9</v>
      </c>
      <c r="B2336">
        <v>17.579999999999998</v>
      </c>
      <c r="C2336" t="str" cm="1">
        <f t="array" ref="C2336">_xlfn.IFS(medical_exam[[#This Row],[BMI]]&lt;18.5, "Underweight ", medical_exam[[#This Row],[BMI]]&lt;24.9, "Normal Weight", medical_exam[[#This Row],[BMI]]&lt;29.9, "Overweight ", TRUE, "Obesity")</f>
        <v xml:space="preserve">Underweight </v>
      </c>
      <c r="D2336">
        <v>4.51</v>
      </c>
      <c r="E2336" t="str" cm="1">
        <f t="array" ref="E2336">_xlfn.IFS(medical_exam[[#This Row],[HBA1C]]&lt;5.7, "Normal", medical_exam[[#This Row],[HBA1C]]&lt;6.4, "Prediabetes ", TRUE, "Diabetes")</f>
        <v>Normal</v>
      </c>
      <c r="F2336" s="6" t="s">
        <v>2379</v>
      </c>
      <c r="G2336" t="s">
        <v>2379</v>
      </c>
      <c r="H2336" t="s">
        <v>2379</v>
      </c>
      <c r="I2336">
        <v>1</v>
      </c>
      <c r="J2336" t="s">
        <v>2379</v>
      </c>
    </row>
  </sheetData>
  <dataConsolid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344"/>
  <sheetViews>
    <sheetView workbookViewId="0">
      <selection activeCell="E22" sqref="E22"/>
    </sheetView>
  </sheetViews>
  <sheetFormatPr defaultRowHeight="14.4" x14ac:dyDescent="0.3"/>
  <cols>
    <col min="1" max="1" width="14.44140625" style="19" customWidth="1"/>
    <col min="3" max="3" width="9.109375" customWidth="1"/>
    <col min="5" max="5" width="14.88671875" style="17" customWidth="1"/>
    <col min="6" max="6" width="14.88671875" style="19" customWidth="1"/>
    <col min="7" max="7" width="10.44140625" customWidth="1"/>
    <col min="8" max="8" width="16.6640625" style="21" customWidth="1"/>
    <col min="9" max="9" width="14.44140625" customWidth="1"/>
    <col min="10" max="11" width="10.21875" customWidth="1"/>
  </cols>
  <sheetData>
    <row r="1" spans="1:14" s="2" customFormat="1" ht="18.899999999999999" customHeight="1" x14ac:dyDescent="0.3">
      <c r="A1" s="18" t="s">
        <v>0</v>
      </c>
      <c r="B1" s="7" t="s">
        <v>1</v>
      </c>
      <c r="C1" s="7" t="s">
        <v>2</v>
      </c>
      <c r="D1" s="7" t="s">
        <v>3</v>
      </c>
      <c r="E1" s="16" t="s">
        <v>6037</v>
      </c>
      <c r="F1" s="18" t="s">
        <v>6042</v>
      </c>
      <c r="G1" s="7" t="s">
        <v>4</v>
      </c>
      <c r="H1" s="20" t="s">
        <v>5</v>
      </c>
      <c r="I1" s="7" t="s">
        <v>6</v>
      </c>
      <c r="J1" s="7" t="s">
        <v>7</v>
      </c>
      <c r="K1" s="7" t="s">
        <v>8</v>
      </c>
    </row>
    <row r="2" spans="1:14" x14ac:dyDescent="0.3">
      <c r="A2" t="s">
        <v>9</v>
      </c>
      <c r="B2">
        <v>1992</v>
      </c>
      <c r="C2" t="s">
        <v>10</v>
      </c>
      <c r="D2">
        <v>9</v>
      </c>
      <c r="E2" s="17">
        <f>DATE(Hosp_details[[#This Row],[year]],MONTH("1-"&amp;Hosp_details[[#This Row],[month]]),Hosp_details[[#This Row],[date]])</f>
        <v>33794</v>
      </c>
      <c r="F2" s="19">
        <f>DATEDIF(Hosp_details[[#This Row],[Date of Birth]], DATE(2023,6, 8),"Y")</f>
        <v>30</v>
      </c>
      <c r="G2">
        <v>0</v>
      </c>
      <c r="H2" s="21">
        <v>563.84</v>
      </c>
      <c r="I2" t="s">
        <v>11</v>
      </c>
      <c r="J2" t="s">
        <v>12</v>
      </c>
      <c r="K2" t="s">
        <v>13</v>
      </c>
    </row>
    <row r="3" spans="1:14" x14ac:dyDescent="0.3">
      <c r="A3" t="s">
        <v>14</v>
      </c>
      <c r="B3">
        <v>1992</v>
      </c>
      <c r="C3" t="s">
        <v>34</v>
      </c>
      <c r="D3">
        <v>30</v>
      </c>
      <c r="E3" s="17">
        <f>DATE(Hosp_details[[#This Row],[year]], MONTH("1-"&amp;Hosp_details[[#This Row],[month]]), Hosp_details[[#This Row],[date]])</f>
        <v>33846</v>
      </c>
      <c r="F3" s="19">
        <f>DATEDIF(Hosp_details[[#This Row],[Date of Birth]], DATE(2023,6, 8),"Y")</f>
        <v>30</v>
      </c>
      <c r="G3">
        <v>0</v>
      </c>
      <c r="H3" s="21">
        <v>570.62</v>
      </c>
      <c r="I3" t="s">
        <v>11</v>
      </c>
      <c r="J3" t="s">
        <v>16</v>
      </c>
      <c r="K3" t="s">
        <v>13</v>
      </c>
    </row>
    <row r="4" spans="1:14" x14ac:dyDescent="0.3">
      <c r="A4" t="s">
        <v>17</v>
      </c>
      <c r="B4">
        <v>1993</v>
      </c>
      <c r="C4" t="s">
        <v>20</v>
      </c>
      <c r="D4">
        <v>30</v>
      </c>
      <c r="E4" s="17">
        <f>DATE(Hosp_details[[#This Row],[year]], MONTH("1-"&amp;Hosp_details[[#This Row],[month]]), Hosp_details[[#This Row],[date]])</f>
        <v>34242</v>
      </c>
      <c r="F4" s="19">
        <f>DATEDIF(Hosp_details[[#This Row],[Date of Birth]], DATE(2023,6, 8),"Y")</f>
        <v>29</v>
      </c>
      <c r="G4">
        <v>0</v>
      </c>
      <c r="H4" s="21">
        <v>600</v>
      </c>
      <c r="I4" t="s">
        <v>11</v>
      </c>
      <c r="J4" t="s">
        <v>16</v>
      </c>
      <c r="K4" t="s">
        <v>13</v>
      </c>
    </row>
    <row r="5" spans="1:14" x14ac:dyDescent="0.3">
      <c r="A5" t="s">
        <v>19</v>
      </c>
      <c r="B5">
        <v>1992</v>
      </c>
      <c r="C5" t="s">
        <v>36</v>
      </c>
      <c r="D5">
        <v>13</v>
      </c>
      <c r="E5" s="17">
        <f>DATE(Hosp_details[[#This Row],[year]], MONTH("1-"&amp;Hosp_details[[#This Row],[month]]), Hosp_details[[#This Row],[date]])</f>
        <v>33890</v>
      </c>
      <c r="F5" s="19">
        <f>DATEDIF(Hosp_details[[#This Row],[Date of Birth]], DATE(2023,6, 8),"Y")</f>
        <v>30</v>
      </c>
      <c r="G5">
        <v>0</v>
      </c>
      <c r="H5" s="21">
        <v>604.54</v>
      </c>
      <c r="I5" t="s">
        <v>12</v>
      </c>
      <c r="J5" t="s">
        <v>12</v>
      </c>
      <c r="K5" t="s">
        <v>13</v>
      </c>
    </row>
    <row r="6" spans="1:14" x14ac:dyDescent="0.3">
      <c r="A6" t="s">
        <v>21</v>
      </c>
      <c r="B6">
        <v>1998</v>
      </c>
      <c r="C6" t="s">
        <v>15</v>
      </c>
      <c r="D6">
        <v>27</v>
      </c>
      <c r="E6" s="17">
        <f>DATE(Hosp_details[[#This Row],[year]], MONTH("1-"&amp;Hosp_details[[#This Row],[month]]), Hosp_details[[#This Row],[date]])</f>
        <v>36126</v>
      </c>
      <c r="F6" s="19">
        <f>DATEDIF(Hosp_details[[#This Row],[Date of Birth]], DATE(2023,6, 8),"Y")</f>
        <v>24</v>
      </c>
      <c r="G6">
        <v>0</v>
      </c>
      <c r="H6" s="21">
        <v>637.26</v>
      </c>
      <c r="I6" t="s">
        <v>12</v>
      </c>
      <c r="J6" t="s">
        <v>12</v>
      </c>
      <c r="K6" t="s">
        <v>13</v>
      </c>
    </row>
    <row r="7" spans="1:14" x14ac:dyDescent="0.3">
      <c r="A7" t="s">
        <v>22</v>
      </c>
      <c r="B7">
        <v>2001</v>
      </c>
      <c r="C7" t="s">
        <v>30</v>
      </c>
      <c r="D7">
        <v>20</v>
      </c>
      <c r="E7" s="17">
        <f>DATE(Hosp_details[[#This Row],[year]], MONTH("1-"&amp;Hosp_details[[#This Row],[month]]), Hosp_details[[#This Row],[date]])</f>
        <v>37245</v>
      </c>
      <c r="F7" s="19">
        <f>DATEDIF(Hosp_details[[#This Row],[Date of Birth]], DATE(2023,6, 8),"Y")</f>
        <v>21</v>
      </c>
      <c r="G7">
        <v>0</v>
      </c>
      <c r="H7" s="21">
        <v>646.14</v>
      </c>
      <c r="I7" t="s">
        <v>12</v>
      </c>
      <c r="J7" t="s">
        <v>12</v>
      </c>
      <c r="K7" t="s">
        <v>23</v>
      </c>
    </row>
    <row r="8" spans="1:14" x14ac:dyDescent="0.3">
      <c r="A8" t="s">
        <v>24</v>
      </c>
      <c r="B8">
        <v>1993</v>
      </c>
      <c r="C8" t="s">
        <v>2394</v>
      </c>
      <c r="D8">
        <v>1</v>
      </c>
      <c r="E8" s="17">
        <f>DATE(Hosp_details[[#This Row],[year]], MONTH("1-"&amp;Hosp_details[[#This Row],[month]]), Hosp_details[[#This Row],[date]])</f>
        <v>33970</v>
      </c>
      <c r="F8" s="19">
        <f>DATEDIF(Hosp_details[[#This Row],[Date of Birth]], DATE(2023,6, 8),"Y")</f>
        <v>30</v>
      </c>
      <c r="G8">
        <v>0</v>
      </c>
      <c r="H8" s="21">
        <v>650</v>
      </c>
      <c r="I8" t="s">
        <v>12</v>
      </c>
      <c r="J8" t="s">
        <v>12</v>
      </c>
      <c r="K8" t="s">
        <v>13</v>
      </c>
      <c r="M8" s="15"/>
    </row>
    <row r="9" spans="1:14" x14ac:dyDescent="0.3">
      <c r="A9" t="s">
        <v>25</v>
      </c>
      <c r="B9">
        <v>1995</v>
      </c>
      <c r="C9" t="s">
        <v>2395</v>
      </c>
      <c r="D9">
        <v>4</v>
      </c>
      <c r="E9" s="17">
        <f>DATE(Hosp_details[[#This Row],[year]], MONTH("1-"&amp;Hosp_details[[#This Row],[month]]), Hosp_details[[#This Row],[date]])</f>
        <v>34734</v>
      </c>
      <c r="F9" s="19">
        <f>DATEDIF(Hosp_details[[#This Row],[Date of Birth]], DATE(2023,6, 8),"Y")</f>
        <v>28</v>
      </c>
      <c r="G9">
        <v>0</v>
      </c>
      <c r="H9" s="21">
        <v>650</v>
      </c>
      <c r="I9" t="s">
        <v>12</v>
      </c>
      <c r="J9" t="s">
        <v>12</v>
      </c>
      <c r="K9" t="s">
        <v>13</v>
      </c>
      <c r="M9" s="15"/>
    </row>
    <row r="10" spans="1:14" x14ac:dyDescent="0.3">
      <c r="A10" t="s">
        <v>26</v>
      </c>
      <c r="B10">
        <v>2002</v>
      </c>
      <c r="C10" t="s">
        <v>2396</v>
      </c>
      <c r="D10">
        <v>29</v>
      </c>
      <c r="E10" s="17">
        <f>DATE(Hosp_details[[#This Row],[year]], MONTH("1-"&amp;Hosp_details[[#This Row],[month]]), Hosp_details[[#This Row],[date]])</f>
        <v>37344</v>
      </c>
      <c r="F10" s="19">
        <f>DATEDIF(Hosp_details[[#This Row],[Date of Birth]], DATE(2023,6, 8),"Y")</f>
        <v>21</v>
      </c>
      <c r="G10">
        <v>0</v>
      </c>
      <c r="H10" s="21">
        <v>668</v>
      </c>
      <c r="I10" t="s">
        <v>12</v>
      </c>
      <c r="J10" t="s">
        <v>11</v>
      </c>
      <c r="K10" t="s">
        <v>23</v>
      </c>
    </row>
    <row r="11" spans="1:14" x14ac:dyDescent="0.3">
      <c r="A11" t="s">
        <v>27</v>
      </c>
      <c r="B11">
        <v>1997</v>
      </c>
      <c r="C11" t="s">
        <v>2397</v>
      </c>
      <c r="D11">
        <v>9</v>
      </c>
      <c r="E11" s="17">
        <f>DATE(Hosp_details[[#This Row],[year]], MONTH("1-"&amp;Hosp_details[[#This Row],[month]]), Hosp_details[[#This Row],[date]])</f>
        <v>35529</v>
      </c>
      <c r="F11" s="19">
        <f>DATEDIF(Hosp_details[[#This Row],[Date of Birth]], DATE(2023,6, 8),"Y")</f>
        <v>26</v>
      </c>
      <c r="G11">
        <v>0</v>
      </c>
      <c r="H11" s="21">
        <v>670</v>
      </c>
      <c r="I11" t="s">
        <v>12</v>
      </c>
      <c r="J11" t="s">
        <v>12</v>
      </c>
      <c r="K11" t="s">
        <v>13</v>
      </c>
      <c r="N11" s="15"/>
    </row>
    <row r="12" spans="1:14" x14ac:dyDescent="0.3">
      <c r="A12" t="s">
        <v>28</v>
      </c>
      <c r="B12">
        <v>2001</v>
      </c>
      <c r="C12" t="s">
        <v>2398</v>
      </c>
      <c r="D12">
        <v>12</v>
      </c>
      <c r="E12" s="17">
        <f>DATE(Hosp_details[[#This Row],[year]], MONTH("1-"&amp;Hosp_details[[#This Row],[month]]), Hosp_details[[#This Row],[date]])</f>
        <v>37023</v>
      </c>
      <c r="F12" s="19">
        <f>DATEDIF(Hosp_details[[#This Row],[Date of Birth]], DATE(2023,6, 8),"Y")</f>
        <v>22</v>
      </c>
      <c r="G12">
        <v>0</v>
      </c>
      <c r="H12" s="21">
        <v>687.54</v>
      </c>
      <c r="I12" t="s">
        <v>12</v>
      </c>
      <c r="J12" t="s">
        <v>11</v>
      </c>
      <c r="K12" t="s">
        <v>13</v>
      </c>
    </row>
    <row r="13" spans="1:14" x14ac:dyDescent="0.3">
      <c r="A13" t="s">
        <v>29</v>
      </c>
      <c r="B13">
        <v>1999</v>
      </c>
      <c r="C13" t="s">
        <v>18</v>
      </c>
      <c r="D13">
        <v>26</v>
      </c>
      <c r="E13" s="17">
        <f>DATE(Hosp_details[[#This Row],[year]], MONTH("1-"&amp;Hosp_details[[#This Row],[month]]), Hosp_details[[#This Row],[date]])</f>
        <v>36337</v>
      </c>
      <c r="F13" s="19">
        <f>DATEDIF(Hosp_details[[#This Row],[Date of Birth]], DATE(2023,6, 8),"Y")</f>
        <v>23</v>
      </c>
      <c r="G13">
        <v>0</v>
      </c>
      <c r="H13" s="21">
        <v>700</v>
      </c>
      <c r="I13" t="s">
        <v>11</v>
      </c>
      <c r="J13" t="s">
        <v>12</v>
      </c>
      <c r="K13" t="s">
        <v>13</v>
      </c>
    </row>
    <row r="14" spans="1:14" x14ac:dyDescent="0.3">
      <c r="A14" t="s">
        <v>31</v>
      </c>
      <c r="B14">
        <v>1999</v>
      </c>
      <c r="C14" t="s">
        <v>10</v>
      </c>
      <c r="D14">
        <v>14</v>
      </c>
      <c r="E14" s="17">
        <f>DATE(Hosp_details[[#This Row],[year]], MONTH("1-"&amp;Hosp_details[[#This Row],[month]]), Hosp_details[[#This Row],[date]])</f>
        <v>36355</v>
      </c>
      <c r="F14" s="19">
        <f>DATEDIF(Hosp_details[[#This Row],[Date of Birth]], DATE(2023,6, 8),"Y")</f>
        <v>23</v>
      </c>
      <c r="G14">
        <v>0</v>
      </c>
      <c r="H14" s="21">
        <v>722.99</v>
      </c>
      <c r="I14" t="s">
        <v>12</v>
      </c>
      <c r="J14" t="s">
        <v>16</v>
      </c>
      <c r="K14" t="s">
        <v>13</v>
      </c>
    </row>
    <row r="15" spans="1:14" x14ac:dyDescent="0.3">
      <c r="A15" t="s">
        <v>32</v>
      </c>
      <c r="B15">
        <v>2002</v>
      </c>
      <c r="C15" t="s">
        <v>34</v>
      </c>
      <c r="D15">
        <v>19</v>
      </c>
      <c r="E15" s="17">
        <f>DATE(Hosp_details[[#This Row],[year]], MONTH("1-"&amp;Hosp_details[[#This Row],[month]]), Hosp_details[[#This Row],[date]])</f>
        <v>37487</v>
      </c>
      <c r="F15" s="19">
        <f>DATEDIF(Hosp_details[[#This Row],[Date of Birth]], DATE(2023,6, 8),"Y")</f>
        <v>20</v>
      </c>
      <c r="G15">
        <v>0</v>
      </c>
      <c r="H15" s="21">
        <v>750</v>
      </c>
      <c r="I15" t="s">
        <v>12</v>
      </c>
      <c r="J15" t="s">
        <v>16</v>
      </c>
      <c r="K15" t="s">
        <v>23</v>
      </c>
    </row>
    <row r="16" spans="1:14" x14ac:dyDescent="0.3">
      <c r="A16" t="s">
        <v>33</v>
      </c>
      <c r="B16">
        <v>1993</v>
      </c>
      <c r="C16" t="s">
        <v>20</v>
      </c>
      <c r="D16">
        <v>9</v>
      </c>
      <c r="E16" s="17">
        <f>DATE(Hosp_details[[#This Row],[year]], MONTH("1-"&amp;Hosp_details[[#This Row],[month]]), Hosp_details[[#This Row],[date]])</f>
        <v>34221</v>
      </c>
      <c r="F16" s="19">
        <f>DATEDIF(Hosp_details[[#This Row],[Date of Birth]], DATE(2023,6, 8),"Y")</f>
        <v>29</v>
      </c>
      <c r="G16">
        <v>0</v>
      </c>
      <c r="H16" s="21">
        <v>760</v>
      </c>
      <c r="I16" t="s">
        <v>12</v>
      </c>
      <c r="J16" t="s">
        <v>16</v>
      </c>
      <c r="K16" t="s">
        <v>13</v>
      </c>
    </row>
    <row r="17" spans="1:11" x14ac:dyDescent="0.3">
      <c r="A17" t="s">
        <v>35</v>
      </c>
      <c r="B17">
        <v>1996</v>
      </c>
      <c r="C17" t="s">
        <v>36</v>
      </c>
      <c r="D17">
        <v>22</v>
      </c>
      <c r="E17" s="17">
        <f>DATE(Hosp_details[[#This Row],[year]], MONTH("1-"&amp;Hosp_details[[#This Row],[month]]), Hosp_details[[#This Row],[date]])</f>
        <v>35360</v>
      </c>
      <c r="F17" s="19">
        <f>DATEDIF(Hosp_details[[#This Row],[Date of Birth]], DATE(2023,6, 8),"Y")</f>
        <v>26</v>
      </c>
      <c r="G17">
        <v>0</v>
      </c>
      <c r="H17" s="21">
        <v>760</v>
      </c>
      <c r="I17" t="s">
        <v>12</v>
      </c>
      <c r="J17" t="s">
        <v>12</v>
      </c>
      <c r="K17" t="s">
        <v>13</v>
      </c>
    </row>
    <row r="18" spans="1:11" x14ac:dyDescent="0.3">
      <c r="A18" t="s">
        <v>37</v>
      </c>
      <c r="B18">
        <v>1993</v>
      </c>
      <c r="C18" t="s">
        <v>15</v>
      </c>
      <c r="D18">
        <v>28</v>
      </c>
      <c r="E18" s="17">
        <f>DATE(Hosp_details[[#This Row],[year]], MONTH("1-"&amp;Hosp_details[[#This Row],[month]]), Hosp_details[[#This Row],[date]])</f>
        <v>34301</v>
      </c>
      <c r="F18" s="19">
        <f>DATEDIF(Hosp_details[[#This Row],[Date of Birth]], DATE(2023,6, 8),"Y")</f>
        <v>29</v>
      </c>
      <c r="G18">
        <v>0</v>
      </c>
      <c r="H18" s="21">
        <v>770</v>
      </c>
      <c r="I18" t="s">
        <v>12</v>
      </c>
      <c r="J18" t="s">
        <v>12</v>
      </c>
      <c r="K18" t="s">
        <v>13</v>
      </c>
    </row>
    <row r="19" spans="1:11" x14ac:dyDescent="0.3">
      <c r="A19" t="s">
        <v>38</v>
      </c>
      <c r="B19">
        <v>1996</v>
      </c>
      <c r="C19" t="s">
        <v>30</v>
      </c>
      <c r="D19">
        <v>18</v>
      </c>
      <c r="E19" s="17">
        <f>DATE(Hosp_details[[#This Row],[year]], MONTH("1-"&amp;Hosp_details[[#This Row],[month]]), Hosp_details[[#This Row],[date]])</f>
        <v>35417</v>
      </c>
      <c r="F19" s="19">
        <f>DATEDIF(Hosp_details[[#This Row],[Date of Birth]], DATE(2023,6, 8),"Y")</f>
        <v>26</v>
      </c>
      <c r="G19">
        <v>0</v>
      </c>
      <c r="H19" s="21">
        <v>770.38</v>
      </c>
      <c r="I19" t="s">
        <v>12</v>
      </c>
      <c r="J19" t="s">
        <v>11</v>
      </c>
      <c r="K19" t="s">
        <v>23</v>
      </c>
    </row>
    <row r="20" spans="1:11" x14ac:dyDescent="0.3">
      <c r="A20" t="s">
        <v>39</v>
      </c>
      <c r="B20">
        <v>1995</v>
      </c>
      <c r="C20" t="s">
        <v>2394</v>
      </c>
      <c r="D20">
        <v>7</v>
      </c>
      <c r="E20" s="17">
        <f>DATE(Hosp_details[[#This Row],[year]], MONTH("1-"&amp;Hosp_details[[#This Row],[month]]), Hosp_details[[#This Row],[date]])</f>
        <v>34706</v>
      </c>
      <c r="F20" s="19">
        <f>DATEDIF(Hosp_details[[#This Row],[Date of Birth]], DATE(2023,6, 8),"Y")</f>
        <v>28</v>
      </c>
      <c r="G20">
        <v>0</v>
      </c>
      <c r="H20" s="21">
        <v>773.54</v>
      </c>
      <c r="I20" t="s">
        <v>12</v>
      </c>
      <c r="J20" t="s">
        <v>11</v>
      </c>
      <c r="K20" t="s">
        <v>13</v>
      </c>
    </row>
    <row r="21" spans="1:11" x14ac:dyDescent="0.3">
      <c r="A21" t="s">
        <v>40</v>
      </c>
      <c r="B21">
        <v>2004</v>
      </c>
      <c r="C21" t="s">
        <v>2395</v>
      </c>
      <c r="D21">
        <v>7</v>
      </c>
      <c r="E21" s="17">
        <f>DATE(Hosp_details[[#This Row],[year]], MONTH("1-"&amp;Hosp_details[[#This Row],[month]]), Hosp_details[[#This Row],[date]])</f>
        <v>38024</v>
      </c>
      <c r="F21" s="19">
        <f>DATEDIF(Hosp_details[[#This Row],[Date of Birth]], DATE(2023,6, 8),"Y")</f>
        <v>19</v>
      </c>
      <c r="G21">
        <v>0</v>
      </c>
      <c r="H21" s="21">
        <v>830.52</v>
      </c>
      <c r="I21" t="s">
        <v>12</v>
      </c>
      <c r="J21" t="s">
        <v>11</v>
      </c>
      <c r="K21" t="s">
        <v>41</v>
      </c>
    </row>
    <row r="22" spans="1:11" x14ac:dyDescent="0.3">
      <c r="A22" t="s">
        <v>42</v>
      </c>
      <c r="B22">
        <v>2000</v>
      </c>
      <c r="C22" t="s">
        <v>2396</v>
      </c>
      <c r="D22">
        <v>18</v>
      </c>
      <c r="E22" s="17">
        <f>DATE(Hosp_details[[#This Row],[year]], MONTH("1-"&amp;Hosp_details[[#This Row],[month]]), Hosp_details[[#This Row],[date]])</f>
        <v>36603</v>
      </c>
      <c r="F22" s="19">
        <f>DATEDIF(Hosp_details[[#This Row],[Date of Birth]], DATE(2023,6, 8),"Y")</f>
        <v>23</v>
      </c>
      <c r="G22">
        <v>0</v>
      </c>
      <c r="H22" s="21">
        <v>865.41</v>
      </c>
      <c r="I22" t="s">
        <v>12</v>
      </c>
      <c r="J22" t="s">
        <v>16</v>
      </c>
      <c r="K22" t="s">
        <v>13</v>
      </c>
    </row>
    <row r="23" spans="1:11" x14ac:dyDescent="0.3">
      <c r="A23" t="s">
        <v>43</v>
      </c>
      <c r="B23">
        <v>1993</v>
      </c>
      <c r="C23" t="s">
        <v>2397</v>
      </c>
      <c r="D23">
        <v>27</v>
      </c>
      <c r="E23" s="17">
        <f>DATE(Hosp_details[[#This Row],[year]], MONTH("1-"&amp;Hosp_details[[#This Row],[month]]), Hosp_details[[#This Row],[date]])</f>
        <v>34086</v>
      </c>
      <c r="F23" s="19">
        <f>DATEDIF(Hosp_details[[#This Row],[Date of Birth]], DATE(2023,6, 8),"Y")</f>
        <v>30</v>
      </c>
      <c r="G23">
        <v>0</v>
      </c>
      <c r="H23" s="21">
        <v>896.21</v>
      </c>
      <c r="I23" t="s">
        <v>12</v>
      </c>
      <c r="J23" t="s">
        <v>16</v>
      </c>
      <c r="K23" t="s">
        <v>13</v>
      </c>
    </row>
    <row r="24" spans="1:11" x14ac:dyDescent="0.3">
      <c r="A24" t="s">
        <v>44</v>
      </c>
      <c r="B24">
        <v>1994</v>
      </c>
      <c r="C24" t="s">
        <v>2398</v>
      </c>
      <c r="D24">
        <v>30</v>
      </c>
      <c r="E24" s="17">
        <f>DATE(Hosp_details[[#This Row],[year]], MONTH("1-"&amp;Hosp_details[[#This Row],[month]]), Hosp_details[[#This Row],[date]])</f>
        <v>34484</v>
      </c>
      <c r="F24" s="19">
        <f>DATEDIF(Hosp_details[[#This Row],[Date of Birth]], DATE(2023,6, 8),"Y")</f>
        <v>29</v>
      </c>
      <c r="G24">
        <v>0</v>
      </c>
      <c r="H24" s="21">
        <v>915.07</v>
      </c>
      <c r="I24" t="s">
        <v>12</v>
      </c>
      <c r="J24" t="s">
        <v>16</v>
      </c>
      <c r="K24" t="s">
        <v>13</v>
      </c>
    </row>
    <row r="25" spans="1:11" x14ac:dyDescent="0.3">
      <c r="A25" t="s">
        <v>45</v>
      </c>
      <c r="B25">
        <v>1995</v>
      </c>
      <c r="C25" t="s">
        <v>18</v>
      </c>
      <c r="D25">
        <v>28</v>
      </c>
      <c r="E25" s="17">
        <f>DATE(Hosp_details[[#This Row],[year]], MONTH("1-"&amp;Hosp_details[[#This Row],[month]]), Hosp_details[[#This Row],[date]])</f>
        <v>34878</v>
      </c>
      <c r="F25" s="19">
        <f>DATEDIF(Hosp_details[[#This Row],[Date of Birth]], DATE(2023,6, 8),"Y")</f>
        <v>27</v>
      </c>
      <c r="G25">
        <v>0</v>
      </c>
      <c r="H25" s="21">
        <v>928.59</v>
      </c>
      <c r="I25" t="s">
        <v>12</v>
      </c>
      <c r="J25" t="s">
        <v>16</v>
      </c>
      <c r="K25" t="s">
        <v>13</v>
      </c>
    </row>
    <row r="26" spans="1:11" x14ac:dyDescent="0.3">
      <c r="A26" t="s">
        <v>46</v>
      </c>
      <c r="B26">
        <v>2001</v>
      </c>
      <c r="C26" t="s">
        <v>10</v>
      </c>
      <c r="D26">
        <v>19</v>
      </c>
      <c r="E26" s="17">
        <f>DATE(Hosp_details[[#This Row],[year]], MONTH("1-"&amp;Hosp_details[[#This Row],[month]]), Hosp_details[[#This Row],[date]])</f>
        <v>37091</v>
      </c>
      <c r="F26" s="19">
        <f>DATEDIF(Hosp_details[[#This Row],[Date of Birth]], DATE(2023,6, 8),"Y")</f>
        <v>21</v>
      </c>
      <c r="G26">
        <v>0</v>
      </c>
      <c r="H26" s="21">
        <v>964.71</v>
      </c>
      <c r="I26" t="s">
        <v>12</v>
      </c>
      <c r="J26" t="s">
        <v>11</v>
      </c>
      <c r="K26" t="s">
        <v>13</v>
      </c>
    </row>
    <row r="27" spans="1:11" x14ac:dyDescent="0.3">
      <c r="A27" t="s">
        <v>47</v>
      </c>
      <c r="B27">
        <v>1994</v>
      </c>
      <c r="C27" t="s">
        <v>34</v>
      </c>
      <c r="D27">
        <v>22</v>
      </c>
      <c r="E27" s="17">
        <f>DATE(Hosp_details[[#This Row],[year]], MONTH("1-"&amp;Hosp_details[[#This Row],[month]]), Hosp_details[[#This Row],[date]])</f>
        <v>34568</v>
      </c>
      <c r="F27" s="19">
        <f>DATEDIF(Hosp_details[[#This Row],[Date of Birth]], DATE(2023,6, 8),"Y")</f>
        <v>28</v>
      </c>
      <c r="G27">
        <v>0</v>
      </c>
      <c r="H27" s="21">
        <v>1006.65</v>
      </c>
      <c r="I27" t="s">
        <v>12</v>
      </c>
      <c r="J27" t="s">
        <v>11</v>
      </c>
      <c r="K27" t="s">
        <v>13</v>
      </c>
    </row>
    <row r="28" spans="1:11" x14ac:dyDescent="0.3">
      <c r="A28" t="s">
        <v>48</v>
      </c>
      <c r="B28">
        <v>2000</v>
      </c>
      <c r="C28" t="s">
        <v>20</v>
      </c>
      <c r="D28">
        <v>9</v>
      </c>
      <c r="E28" s="17">
        <f>DATE(Hosp_details[[#This Row],[year]], MONTH("1-"&amp;Hosp_details[[#This Row],[month]]), Hosp_details[[#This Row],[date]])</f>
        <v>36778</v>
      </c>
      <c r="F28" s="19">
        <f>DATEDIF(Hosp_details[[#This Row],[Date of Birth]], DATE(2023,6, 8),"Y")</f>
        <v>22</v>
      </c>
      <c r="G28">
        <v>0</v>
      </c>
      <c r="H28" s="21">
        <v>1012</v>
      </c>
      <c r="I28" t="s">
        <v>12</v>
      </c>
      <c r="J28" t="s">
        <v>11</v>
      </c>
      <c r="K28" t="s">
        <v>13</v>
      </c>
    </row>
    <row r="29" spans="1:11" x14ac:dyDescent="0.3">
      <c r="A29" t="s">
        <v>49</v>
      </c>
      <c r="B29">
        <v>1999</v>
      </c>
      <c r="C29" t="s">
        <v>36</v>
      </c>
      <c r="D29">
        <v>5</v>
      </c>
      <c r="E29" s="17">
        <f>DATE(Hosp_details[[#This Row],[year]], MONTH("1-"&amp;Hosp_details[[#This Row],[month]]), Hosp_details[[#This Row],[date]])</f>
        <v>36438</v>
      </c>
      <c r="F29" s="19">
        <f>DATEDIF(Hosp_details[[#This Row],[Date of Birth]], DATE(2023,6, 8),"Y")</f>
        <v>23</v>
      </c>
      <c r="G29">
        <v>0</v>
      </c>
      <c r="H29" s="21">
        <v>1019</v>
      </c>
      <c r="I29" t="s">
        <v>12</v>
      </c>
      <c r="J29" t="s">
        <v>11</v>
      </c>
      <c r="K29" t="s">
        <v>13</v>
      </c>
    </row>
    <row r="30" spans="1:11" x14ac:dyDescent="0.3">
      <c r="A30" t="s">
        <v>50</v>
      </c>
      <c r="B30">
        <v>1995</v>
      </c>
      <c r="C30" t="s">
        <v>15</v>
      </c>
      <c r="D30">
        <v>5</v>
      </c>
      <c r="E30" s="17">
        <f>DATE(Hosp_details[[#This Row],[year]], MONTH("1-"&amp;Hosp_details[[#This Row],[month]]), Hosp_details[[#This Row],[date]])</f>
        <v>35008</v>
      </c>
      <c r="F30" s="19">
        <f>DATEDIF(Hosp_details[[#This Row],[Date of Birth]], DATE(2023,6, 8),"Y")</f>
        <v>27</v>
      </c>
      <c r="G30">
        <v>0</v>
      </c>
      <c r="H30" s="21">
        <v>1033.74</v>
      </c>
      <c r="I30" t="s">
        <v>12</v>
      </c>
      <c r="J30" t="s">
        <v>16</v>
      </c>
      <c r="K30" t="s">
        <v>13</v>
      </c>
    </row>
    <row r="31" spans="1:11" x14ac:dyDescent="0.3">
      <c r="A31" t="s">
        <v>51</v>
      </c>
      <c r="B31">
        <v>1994</v>
      </c>
      <c r="C31" t="s">
        <v>30</v>
      </c>
      <c r="D31">
        <v>17</v>
      </c>
      <c r="E31" s="17">
        <f>DATE(Hosp_details[[#This Row],[year]], MONTH("1-"&amp;Hosp_details[[#This Row],[month]]), Hosp_details[[#This Row],[date]])</f>
        <v>34685</v>
      </c>
      <c r="F31" s="19">
        <f>DATEDIF(Hosp_details[[#This Row],[Date of Birth]], DATE(2023,6, 8),"Y")</f>
        <v>28</v>
      </c>
      <c r="G31">
        <v>0</v>
      </c>
      <c r="H31" s="21">
        <v>1044</v>
      </c>
      <c r="I31" t="s">
        <v>12</v>
      </c>
      <c r="J31" t="s">
        <v>11</v>
      </c>
      <c r="K31" t="s">
        <v>13</v>
      </c>
    </row>
    <row r="32" spans="1:11" x14ac:dyDescent="0.3">
      <c r="A32" t="s">
        <v>52</v>
      </c>
      <c r="B32">
        <v>2002</v>
      </c>
      <c r="C32" t="s">
        <v>2394</v>
      </c>
      <c r="D32">
        <v>20</v>
      </c>
      <c r="E32" s="17">
        <f>DATE(Hosp_details[[#This Row],[year]], MONTH("1-"&amp;Hosp_details[[#This Row],[month]]), Hosp_details[[#This Row],[date]])</f>
        <v>37276</v>
      </c>
      <c r="F32" s="19">
        <f>DATEDIF(Hosp_details[[#This Row],[Date of Birth]], DATE(2023,6, 8),"Y")</f>
        <v>21</v>
      </c>
      <c r="G32">
        <v>0</v>
      </c>
      <c r="H32" s="21">
        <v>1047</v>
      </c>
      <c r="I32" t="s">
        <v>12</v>
      </c>
      <c r="J32" t="s">
        <v>16</v>
      </c>
      <c r="K32" t="s">
        <v>13</v>
      </c>
    </row>
    <row r="33" spans="1:11" x14ac:dyDescent="0.3">
      <c r="A33" t="s">
        <v>53</v>
      </c>
      <c r="B33">
        <v>2002</v>
      </c>
      <c r="C33" t="s">
        <v>2395</v>
      </c>
      <c r="D33">
        <v>1</v>
      </c>
      <c r="E33" s="17">
        <f>DATE(Hosp_details[[#This Row],[year]], MONTH("1-"&amp;Hosp_details[[#This Row],[month]]), Hosp_details[[#This Row],[date]])</f>
        <v>37288</v>
      </c>
      <c r="F33" s="19">
        <f>DATEDIF(Hosp_details[[#This Row],[Date of Birth]], DATE(2023,6, 8),"Y")</f>
        <v>21</v>
      </c>
      <c r="G33">
        <v>0</v>
      </c>
      <c r="H33" s="21">
        <v>1049</v>
      </c>
      <c r="I33" t="s">
        <v>12</v>
      </c>
      <c r="J33" t="s">
        <v>11</v>
      </c>
      <c r="K33" t="s">
        <v>23</v>
      </c>
    </row>
    <row r="34" spans="1:11" x14ac:dyDescent="0.3">
      <c r="A34" t="s">
        <v>54</v>
      </c>
      <c r="B34">
        <v>1995</v>
      </c>
      <c r="C34" t="s">
        <v>2396</v>
      </c>
      <c r="D34">
        <v>1</v>
      </c>
      <c r="E34" s="17">
        <f>DATE(Hosp_details[[#This Row],[year]], MONTH("1-"&amp;Hosp_details[[#This Row],[month]]), Hosp_details[[#This Row],[date]])</f>
        <v>34759</v>
      </c>
      <c r="F34" s="19">
        <f>DATEDIF(Hosp_details[[#This Row],[Date of Birth]], DATE(2023,6, 8),"Y")</f>
        <v>28</v>
      </c>
      <c r="G34">
        <v>0</v>
      </c>
      <c r="H34" s="21">
        <v>1056</v>
      </c>
      <c r="I34" t="s">
        <v>12</v>
      </c>
      <c r="J34" t="s">
        <v>11</v>
      </c>
      <c r="K34" t="s">
        <v>13</v>
      </c>
    </row>
    <row r="35" spans="1:11" x14ac:dyDescent="0.3">
      <c r="A35" t="s">
        <v>55</v>
      </c>
      <c r="B35">
        <v>1993</v>
      </c>
      <c r="C35" t="s">
        <v>2397</v>
      </c>
      <c r="D35">
        <v>28</v>
      </c>
      <c r="E35" s="17">
        <f>DATE(Hosp_details[[#This Row],[year]], MONTH("1-"&amp;Hosp_details[[#This Row],[month]]), Hosp_details[[#This Row],[date]])</f>
        <v>34087</v>
      </c>
      <c r="F35" s="19">
        <f>DATEDIF(Hosp_details[[#This Row],[Date of Birth]], DATE(2023,6, 8),"Y")</f>
        <v>30</v>
      </c>
      <c r="G35">
        <v>0</v>
      </c>
      <c r="H35" s="21">
        <v>1068</v>
      </c>
      <c r="I35" t="s">
        <v>12</v>
      </c>
      <c r="J35" t="s">
        <v>16</v>
      </c>
      <c r="K35" t="s">
        <v>13</v>
      </c>
    </row>
    <row r="36" spans="1:11" x14ac:dyDescent="0.3">
      <c r="A36" t="s">
        <v>56</v>
      </c>
      <c r="B36">
        <v>2004</v>
      </c>
      <c r="C36" t="s">
        <v>2398</v>
      </c>
      <c r="D36">
        <v>24</v>
      </c>
      <c r="E36" s="17">
        <f>DATE(Hosp_details[[#This Row],[year]], MONTH("1-"&amp;Hosp_details[[#This Row],[month]]), Hosp_details[[#This Row],[date]])</f>
        <v>38131</v>
      </c>
      <c r="F36" s="19">
        <f>DATEDIF(Hosp_details[[#This Row],[Date of Birth]], DATE(2023,6, 8),"Y")</f>
        <v>19</v>
      </c>
      <c r="G36">
        <v>0</v>
      </c>
      <c r="H36" s="21">
        <v>1070</v>
      </c>
      <c r="I36" t="s">
        <v>12</v>
      </c>
      <c r="J36" t="s">
        <v>12</v>
      </c>
      <c r="K36" t="s">
        <v>13</v>
      </c>
    </row>
    <row r="37" spans="1:11" x14ac:dyDescent="0.3">
      <c r="A37" t="s">
        <v>57</v>
      </c>
      <c r="B37">
        <v>1997</v>
      </c>
      <c r="C37" t="s">
        <v>18</v>
      </c>
      <c r="D37">
        <v>13</v>
      </c>
      <c r="E37" s="17">
        <f>DATE(Hosp_details[[#This Row],[year]], MONTH("1-"&amp;Hosp_details[[#This Row],[month]]), Hosp_details[[#This Row],[date]])</f>
        <v>35594</v>
      </c>
      <c r="F37" s="19">
        <f>DATEDIF(Hosp_details[[#This Row],[Date of Birth]], DATE(2023,6, 8),"Y")</f>
        <v>25</v>
      </c>
      <c r="G37">
        <v>0</v>
      </c>
      <c r="H37" s="21">
        <v>1071</v>
      </c>
      <c r="I37" t="s">
        <v>12</v>
      </c>
      <c r="J37" t="s">
        <v>12</v>
      </c>
      <c r="K37" t="s">
        <v>13</v>
      </c>
    </row>
    <row r="38" spans="1:11" x14ac:dyDescent="0.3">
      <c r="A38" t="s">
        <v>58</v>
      </c>
      <c r="B38">
        <v>1998</v>
      </c>
      <c r="C38" t="s">
        <v>10</v>
      </c>
      <c r="D38">
        <v>26</v>
      </c>
      <c r="E38" s="17">
        <f>DATE(Hosp_details[[#This Row],[year]], MONTH("1-"&amp;Hosp_details[[#This Row],[month]]), Hosp_details[[#This Row],[date]])</f>
        <v>36002</v>
      </c>
      <c r="F38" s="19">
        <f>DATEDIF(Hosp_details[[#This Row],[Date of Birth]], DATE(2023,6, 8),"Y")</f>
        <v>24</v>
      </c>
      <c r="G38">
        <v>0</v>
      </c>
      <c r="H38" s="21">
        <v>1082</v>
      </c>
      <c r="I38" t="s">
        <v>12</v>
      </c>
      <c r="J38" t="s">
        <v>11</v>
      </c>
      <c r="K38" t="s">
        <v>13</v>
      </c>
    </row>
    <row r="39" spans="1:11" x14ac:dyDescent="0.3">
      <c r="A39" t="s">
        <v>59</v>
      </c>
      <c r="B39">
        <v>2002</v>
      </c>
      <c r="C39" t="s">
        <v>34</v>
      </c>
      <c r="D39">
        <v>13</v>
      </c>
      <c r="E39" s="17">
        <f>DATE(Hosp_details[[#This Row],[year]], MONTH("1-"&amp;Hosp_details[[#This Row],[month]]), Hosp_details[[#This Row],[date]])</f>
        <v>37481</v>
      </c>
      <c r="F39" s="19">
        <f>DATEDIF(Hosp_details[[#This Row],[Date of Birth]], DATE(2023,6, 8),"Y")</f>
        <v>20</v>
      </c>
      <c r="G39">
        <v>0</v>
      </c>
      <c r="H39" s="21">
        <v>1086</v>
      </c>
      <c r="I39" t="s">
        <v>12</v>
      </c>
      <c r="J39" t="s">
        <v>12</v>
      </c>
      <c r="K39" t="s">
        <v>13</v>
      </c>
    </row>
    <row r="40" spans="1:11" x14ac:dyDescent="0.3">
      <c r="A40" t="s">
        <v>60</v>
      </c>
      <c r="B40">
        <v>2004</v>
      </c>
      <c r="C40" t="s">
        <v>20</v>
      </c>
      <c r="D40">
        <v>12</v>
      </c>
      <c r="E40" s="17">
        <f>DATE(Hosp_details[[#This Row],[year]], MONTH("1-"&amp;Hosp_details[[#This Row],[month]]), Hosp_details[[#This Row],[date]])</f>
        <v>38242</v>
      </c>
      <c r="F40" s="19">
        <f>DATEDIF(Hosp_details[[#This Row],[Date of Birth]], DATE(2023,6, 8),"Y")</f>
        <v>18</v>
      </c>
      <c r="G40">
        <v>0</v>
      </c>
      <c r="H40" s="21">
        <v>1121.8699999999999</v>
      </c>
      <c r="I40" t="s">
        <v>12</v>
      </c>
      <c r="J40" t="s">
        <v>16</v>
      </c>
      <c r="K40" t="s">
        <v>13</v>
      </c>
    </row>
    <row r="41" spans="1:11" x14ac:dyDescent="0.3">
      <c r="A41" t="s">
        <v>61</v>
      </c>
      <c r="B41">
        <v>2004</v>
      </c>
      <c r="C41" t="s">
        <v>36</v>
      </c>
      <c r="D41">
        <v>14</v>
      </c>
      <c r="E41" s="17">
        <f>DATE(Hosp_details[[#This Row],[year]], MONTH("1-"&amp;Hosp_details[[#This Row],[month]]), Hosp_details[[#This Row],[date]])</f>
        <v>38274</v>
      </c>
      <c r="F41" s="19">
        <f>DATEDIF(Hosp_details[[#This Row],[Date of Birth]], DATE(2023,6, 8),"Y")</f>
        <v>18</v>
      </c>
      <c r="G41">
        <v>0</v>
      </c>
      <c r="H41" s="21">
        <v>1131.51</v>
      </c>
      <c r="I41" t="s">
        <v>12</v>
      </c>
      <c r="J41" t="s">
        <v>16</v>
      </c>
      <c r="K41" t="s">
        <v>13</v>
      </c>
    </row>
    <row r="42" spans="1:11" x14ac:dyDescent="0.3">
      <c r="A42" t="s">
        <v>62</v>
      </c>
      <c r="B42">
        <v>2002</v>
      </c>
      <c r="C42" t="s">
        <v>15</v>
      </c>
      <c r="D42">
        <v>19</v>
      </c>
      <c r="E42" s="17">
        <f>DATE(Hosp_details[[#This Row],[year]], MONTH("1-"&amp;Hosp_details[[#This Row],[month]]), Hosp_details[[#This Row],[date]])</f>
        <v>37579</v>
      </c>
      <c r="F42" s="19">
        <f>DATEDIF(Hosp_details[[#This Row],[Date of Birth]], DATE(2023,6, 8),"Y")</f>
        <v>20</v>
      </c>
      <c r="G42">
        <v>0</v>
      </c>
      <c r="H42" s="21">
        <v>1132</v>
      </c>
      <c r="I42" t="s">
        <v>12</v>
      </c>
      <c r="J42" t="s">
        <v>16</v>
      </c>
      <c r="K42" t="s">
        <v>13</v>
      </c>
    </row>
    <row r="43" spans="1:11" x14ac:dyDescent="0.3">
      <c r="A43" t="s">
        <v>63</v>
      </c>
      <c r="B43">
        <v>2004</v>
      </c>
      <c r="C43" t="s">
        <v>30</v>
      </c>
      <c r="D43">
        <v>6</v>
      </c>
      <c r="E43" s="17">
        <f>DATE(Hosp_details[[#This Row],[year]], MONTH("1-"&amp;Hosp_details[[#This Row],[month]]), Hosp_details[[#This Row],[date]])</f>
        <v>38327</v>
      </c>
      <c r="F43" s="19">
        <f>DATEDIF(Hosp_details[[#This Row],[Date of Birth]], DATE(2023,6, 8),"Y")</f>
        <v>18</v>
      </c>
      <c r="G43">
        <v>0</v>
      </c>
      <c r="H43" s="21">
        <v>1135</v>
      </c>
      <c r="I43" t="s">
        <v>12</v>
      </c>
      <c r="J43" t="s">
        <v>12</v>
      </c>
      <c r="K43" t="s">
        <v>13</v>
      </c>
    </row>
    <row r="44" spans="1:11" x14ac:dyDescent="0.3">
      <c r="A44" t="s">
        <v>64</v>
      </c>
      <c r="B44">
        <v>2004</v>
      </c>
      <c r="C44" t="s">
        <v>2394</v>
      </c>
      <c r="D44">
        <v>11</v>
      </c>
      <c r="E44" s="17">
        <f>DATE(Hosp_details[[#This Row],[year]], MONTH("1-"&amp;Hosp_details[[#This Row],[month]]), Hosp_details[[#This Row],[date]])</f>
        <v>37997</v>
      </c>
      <c r="F44" s="19">
        <f>DATEDIF(Hosp_details[[#This Row],[Date of Birth]], DATE(2023,6, 8),"Y")</f>
        <v>19</v>
      </c>
      <c r="G44">
        <v>0</v>
      </c>
      <c r="H44" s="21">
        <v>1135.94</v>
      </c>
      <c r="I44" t="s">
        <v>12</v>
      </c>
      <c r="J44" t="s">
        <v>12</v>
      </c>
      <c r="K44" t="s">
        <v>13</v>
      </c>
    </row>
    <row r="45" spans="1:11" x14ac:dyDescent="0.3">
      <c r="A45" t="s">
        <v>65</v>
      </c>
      <c r="B45">
        <v>2004</v>
      </c>
      <c r="C45" t="s">
        <v>2395</v>
      </c>
      <c r="D45">
        <v>28</v>
      </c>
      <c r="E45" s="17">
        <f>DATE(Hosp_details[[#This Row],[year]], MONTH("1-"&amp;Hosp_details[[#This Row],[month]]), Hosp_details[[#This Row],[date]])</f>
        <v>38045</v>
      </c>
      <c r="F45" s="19">
        <f>DATEDIF(Hosp_details[[#This Row],[Date of Birth]], DATE(2023,6, 8),"Y")</f>
        <v>19</v>
      </c>
      <c r="G45">
        <v>0</v>
      </c>
      <c r="H45" s="21">
        <v>1136.4000000000001</v>
      </c>
      <c r="I45" t="s">
        <v>12</v>
      </c>
      <c r="J45" t="s">
        <v>12</v>
      </c>
      <c r="K45" t="s">
        <v>13</v>
      </c>
    </row>
    <row r="46" spans="1:11" x14ac:dyDescent="0.3">
      <c r="A46" t="s">
        <v>66</v>
      </c>
      <c r="B46">
        <v>2002</v>
      </c>
      <c r="C46" t="s">
        <v>2396</v>
      </c>
      <c r="D46">
        <v>11</v>
      </c>
      <c r="E46" s="17">
        <f>DATE(Hosp_details[[#This Row],[year]], MONTH("1-"&amp;Hosp_details[[#This Row],[month]]), Hosp_details[[#This Row],[date]])</f>
        <v>37326</v>
      </c>
      <c r="F46" s="19">
        <f>DATEDIF(Hosp_details[[#This Row],[Date of Birth]], DATE(2023,6, 8),"Y")</f>
        <v>21</v>
      </c>
      <c r="G46">
        <v>0</v>
      </c>
      <c r="H46" s="21">
        <v>1137</v>
      </c>
      <c r="I46" t="s">
        <v>12</v>
      </c>
      <c r="J46" t="s">
        <v>16</v>
      </c>
      <c r="K46" t="s">
        <v>13</v>
      </c>
    </row>
    <row r="47" spans="1:11" x14ac:dyDescent="0.3">
      <c r="A47" t="s">
        <v>6028</v>
      </c>
      <c r="B47">
        <v>2004</v>
      </c>
      <c r="C47" t="s">
        <v>2397</v>
      </c>
      <c r="D47">
        <v>6</v>
      </c>
      <c r="E47" s="17">
        <f>DATE(Hosp_details[[#This Row],[year]], MONTH("1-"&amp;Hosp_details[[#This Row],[month]]), Hosp_details[[#This Row],[date]])</f>
        <v>38083</v>
      </c>
      <c r="F47" s="19">
        <f>DATEDIF(Hosp_details[[#This Row],[Date of Birth]], DATE(2023,6, 8),"Y")</f>
        <v>19</v>
      </c>
      <c r="G47">
        <v>0</v>
      </c>
      <c r="H47" s="21">
        <v>1137.01</v>
      </c>
      <c r="I47" t="s">
        <v>12</v>
      </c>
      <c r="J47" t="s">
        <v>16</v>
      </c>
      <c r="K47" t="s">
        <v>13</v>
      </c>
    </row>
    <row r="48" spans="1:11" x14ac:dyDescent="0.3">
      <c r="A48" t="s">
        <v>67</v>
      </c>
      <c r="B48">
        <v>2004</v>
      </c>
      <c r="C48" t="s">
        <v>2398</v>
      </c>
      <c r="D48">
        <v>15</v>
      </c>
      <c r="E48" s="17">
        <f>DATE(Hosp_details[[#This Row],[year]], MONTH("1-"&amp;Hosp_details[[#This Row],[month]]), Hosp_details[[#This Row],[date]])</f>
        <v>38122</v>
      </c>
      <c r="F48" s="19">
        <f>DATEDIF(Hosp_details[[#This Row],[Date of Birth]], DATE(2023,6, 8),"Y")</f>
        <v>19</v>
      </c>
      <c r="G48">
        <v>0</v>
      </c>
      <c r="H48" s="21">
        <v>1137.01</v>
      </c>
      <c r="I48" t="s">
        <v>12</v>
      </c>
      <c r="J48" t="s">
        <v>16</v>
      </c>
      <c r="K48" t="s">
        <v>13</v>
      </c>
    </row>
    <row r="49" spans="1:11" x14ac:dyDescent="0.3">
      <c r="A49" t="s">
        <v>68</v>
      </c>
      <c r="B49">
        <v>2004</v>
      </c>
      <c r="C49" t="s">
        <v>18</v>
      </c>
      <c r="D49">
        <v>27</v>
      </c>
      <c r="E49" s="17">
        <f>DATE(Hosp_details[[#This Row],[year]], MONTH("1-"&amp;Hosp_details[[#This Row],[month]]), Hosp_details[[#This Row],[date]])</f>
        <v>38165</v>
      </c>
      <c r="F49" s="19">
        <f>DATEDIF(Hosp_details[[#This Row],[Date of Birth]], DATE(2023,6, 8),"Y")</f>
        <v>18</v>
      </c>
      <c r="G49">
        <v>0</v>
      </c>
      <c r="H49" s="21">
        <v>1137.47</v>
      </c>
      <c r="I49" t="s">
        <v>12</v>
      </c>
      <c r="J49" t="s">
        <v>11</v>
      </c>
      <c r="K49" t="s">
        <v>13</v>
      </c>
    </row>
    <row r="50" spans="1:11" x14ac:dyDescent="0.3">
      <c r="A50" t="s">
        <v>69</v>
      </c>
      <c r="B50">
        <v>2001</v>
      </c>
      <c r="C50" t="s">
        <v>10</v>
      </c>
      <c r="D50">
        <v>25</v>
      </c>
      <c r="E50" s="17">
        <f>DATE(Hosp_details[[#This Row],[year]], MONTH("1-"&amp;Hosp_details[[#This Row],[month]]), Hosp_details[[#This Row],[date]])</f>
        <v>37097</v>
      </c>
      <c r="F50" s="19">
        <f>DATEDIF(Hosp_details[[#This Row],[Date of Birth]], DATE(2023,6, 8),"Y")</f>
        <v>21</v>
      </c>
      <c r="G50">
        <v>0</v>
      </c>
      <c r="H50" s="21">
        <v>1141</v>
      </c>
      <c r="I50" t="s">
        <v>12</v>
      </c>
      <c r="J50" t="s">
        <v>16</v>
      </c>
      <c r="K50" t="s">
        <v>13</v>
      </c>
    </row>
    <row r="51" spans="1:11" x14ac:dyDescent="0.3">
      <c r="A51" t="s">
        <v>70</v>
      </c>
      <c r="B51">
        <v>2004</v>
      </c>
      <c r="C51" t="s">
        <v>34</v>
      </c>
      <c r="D51">
        <v>12</v>
      </c>
      <c r="E51" s="17">
        <f>DATE(Hosp_details[[#This Row],[year]], MONTH("1-"&amp;Hosp_details[[#This Row],[month]]), Hosp_details[[#This Row],[date]])</f>
        <v>38211</v>
      </c>
      <c r="F51" s="19">
        <f>DATEDIF(Hosp_details[[#This Row],[Date of Birth]], DATE(2023,6, 8),"Y")</f>
        <v>18</v>
      </c>
      <c r="G51">
        <v>0</v>
      </c>
      <c r="H51" s="21">
        <v>1141.45</v>
      </c>
      <c r="I51" t="s">
        <v>12</v>
      </c>
      <c r="J51" t="s">
        <v>12</v>
      </c>
      <c r="K51" t="s">
        <v>13</v>
      </c>
    </row>
    <row r="52" spans="1:11" x14ac:dyDescent="0.3">
      <c r="A52" t="s">
        <v>71</v>
      </c>
      <c r="B52">
        <v>2002</v>
      </c>
      <c r="C52" t="s">
        <v>20</v>
      </c>
      <c r="D52">
        <v>1</v>
      </c>
      <c r="E52" s="17">
        <f>DATE(Hosp_details[[#This Row],[year]], MONTH("1-"&amp;Hosp_details[[#This Row],[month]]), Hosp_details[[#This Row],[date]])</f>
        <v>37500</v>
      </c>
      <c r="F52" s="19">
        <f>DATEDIF(Hosp_details[[#This Row],[Date of Birth]], DATE(2023,6, 8),"Y")</f>
        <v>20</v>
      </c>
      <c r="G52">
        <v>0</v>
      </c>
      <c r="H52" s="21">
        <v>1142</v>
      </c>
      <c r="I52" t="s">
        <v>12</v>
      </c>
      <c r="J52" t="s">
        <v>11</v>
      </c>
      <c r="K52" t="s">
        <v>41</v>
      </c>
    </row>
    <row r="53" spans="1:11" x14ac:dyDescent="0.3">
      <c r="A53" t="s">
        <v>72</v>
      </c>
      <c r="B53">
        <v>2004</v>
      </c>
      <c r="C53" t="s">
        <v>36</v>
      </c>
      <c r="D53">
        <v>10</v>
      </c>
      <c r="E53" s="17">
        <f>DATE(Hosp_details[[#This Row],[year]], MONTH("1-"&amp;Hosp_details[[#This Row],[month]]), Hosp_details[[#This Row],[date]])</f>
        <v>38270</v>
      </c>
      <c r="F53" s="19">
        <f>DATEDIF(Hosp_details[[#This Row],[Date of Birth]], DATE(2023,6, 8),"Y")</f>
        <v>18</v>
      </c>
      <c r="G53">
        <v>0</v>
      </c>
      <c r="H53" s="21">
        <v>1146.8</v>
      </c>
      <c r="I53" t="s">
        <v>11</v>
      </c>
      <c r="J53" t="s">
        <v>11</v>
      </c>
      <c r="K53" t="s">
        <v>13</v>
      </c>
    </row>
    <row r="54" spans="1:11" x14ac:dyDescent="0.3">
      <c r="A54" t="s">
        <v>73</v>
      </c>
      <c r="B54">
        <v>2003</v>
      </c>
      <c r="C54" t="s">
        <v>15</v>
      </c>
      <c r="D54">
        <v>12</v>
      </c>
      <c r="E54" s="17">
        <f>DATE(Hosp_details[[#This Row],[year]], MONTH("1-"&amp;Hosp_details[[#This Row],[month]]), Hosp_details[[#This Row],[date]])</f>
        <v>37937</v>
      </c>
      <c r="F54" s="19">
        <f>DATEDIF(Hosp_details[[#This Row],[Date of Birth]], DATE(2023,6, 8),"Y")</f>
        <v>19</v>
      </c>
      <c r="G54">
        <v>0</v>
      </c>
      <c r="H54" s="21">
        <v>1149</v>
      </c>
      <c r="I54" t="s">
        <v>11</v>
      </c>
      <c r="J54" t="s">
        <v>16</v>
      </c>
      <c r="K54" t="s">
        <v>23</v>
      </c>
    </row>
    <row r="55" spans="1:11" x14ac:dyDescent="0.3">
      <c r="A55" t="s">
        <v>74</v>
      </c>
      <c r="B55">
        <v>2004</v>
      </c>
      <c r="C55" t="s">
        <v>30</v>
      </c>
      <c r="D55">
        <v>18</v>
      </c>
      <c r="E55" s="17">
        <f>DATE(Hosp_details[[#This Row],[year]], MONTH("1-"&amp;Hosp_details[[#This Row],[month]]), Hosp_details[[#This Row],[date]])</f>
        <v>38339</v>
      </c>
      <c r="F55" s="19">
        <f>DATEDIF(Hosp_details[[#This Row],[Date of Birth]], DATE(2023,6, 8),"Y")</f>
        <v>18</v>
      </c>
      <c r="G55">
        <v>0</v>
      </c>
      <c r="H55" s="21">
        <v>1149.4000000000001</v>
      </c>
      <c r="I55" t="s">
        <v>11</v>
      </c>
      <c r="J55" t="s">
        <v>11</v>
      </c>
      <c r="K55" t="s">
        <v>13</v>
      </c>
    </row>
    <row r="56" spans="1:11" x14ac:dyDescent="0.3">
      <c r="A56" t="s">
        <v>75</v>
      </c>
      <c r="B56">
        <v>1994</v>
      </c>
      <c r="C56" t="s">
        <v>2394</v>
      </c>
      <c r="D56">
        <v>26</v>
      </c>
      <c r="E56" s="17">
        <f>DATE(Hosp_details[[#This Row],[year]], MONTH("1-"&amp;Hosp_details[[#This Row],[month]]), Hosp_details[[#This Row],[date]])</f>
        <v>34360</v>
      </c>
      <c r="F56" s="19">
        <f>DATEDIF(Hosp_details[[#This Row],[Date of Birth]], DATE(2023,6, 8),"Y")</f>
        <v>29</v>
      </c>
      <c r="G56">
        <v>0</v>
      </c>
      <c r="H56" s="21">
        <v>1158.32</v>
      </c>
      <c r="I56" t="s">
        <v>11</v>
      </c>
      <c r="J56" t="s">
        <v>16</v>
      </c>
      <c r="K56" t="s">
        <v>13</v>
      </c>
    </row>
    <row r="57" spans="1:11" x14ac:dyDescent="0.3">
      <c r="A57" t="s">
        <v>76</v>
      </c>
      <c r="B57">
        <v>2004</v>
      </c>
      <c r="C57" t="s">
        <v>2395</v>
      </c>
      <c r="D57">
        <v>11</v>
      </c>
      <c r="E57" s="17">
        <f>DATE(Hosp_details[[#This Row],[year]], MONTH("1-"&amp;Hosp_details[[#This Row],[month]]), Hosp_details[[#This Row],[date]])</f>
        <v>38028</v>
      </c>
      <c r="F57" s="19">
        <f>DATEDIF(Hosp_details[[#This Row],[Date of Birth]], DATE(2023,6, 8),"Y")</f>
        <v>19</v>
      </c>
      <c r="G57">
        <v>0</v>
      </c>
      <c r="H57" s="21">
        <v>1163.46</v>
      </c>
      <c r="I57" t="s">
        <v>11</v>
      </c>
      <c r="J57" t="s">
        <v>12</v>
      </c>
      <c r="K57" t="s">
        <v>13</v>
      </c>
    </row>
    <row r="58" spans="1:11" x14ac:dyDescent="0.3">
      <c r="A58" t="s">
        <v>77</v>
      </c>
      <c r="B58">
        <v>2002</v>
      </c>
      <c r="C58" t="s">
        <v>2396</v>
      </c>
      <c r="D58">
        <v>11</v>
      </c>
      <c r="E58" s="17">
        <f>DATE(Hosp_details[[#This Row],[year]], MONTH("1-"&amp;Hosp_details[[#This Row],[month]]), Hosp_details[[#This Row],[date]])</f>
        <v>37326</v>
      </c>
      <c r="F58" s="19">
        <f>DATEDIF(Hosp_details[[#This Row],[Date of Birth]], DATE(2023,6, 8),"Y")</f>
        <v>21</v>
      </c>
      <c r="G58">
        <v>0</v>
      </c>
      <c r="H58" s="21">
        <v>1165</v>
      </c>
      <c r="I58" t="s">
        <v>11</v>
      </c>
      <c r="J58" t="s">
        <v>12</v>
      </c>
      <c r="K58" t="s">
        <v>23</v>
      </c>
    </row>
    <row r="59" spans="1:11" x14ac:dyDescent="0.3">
      <c r="A59" t="s">
        <v>78</v>
      </c>
      <c r="B59">
        <v>2001</v>
      </c>
      <c r="C59" t="s">
        <v>2397</v>
      </c>
      <c r="D59">
        <v>12</v>
      </c>
      <c r="E59" s="17">
        <f>DATE(Hosp_details[[#This Row],[year]], MONTH("1-"&amp;Hosp_details[[#This Row],[month]]), Hosp_details[[#This Row],[date]])</f>
        <v>36993</v>
      </c>
      <c r="F59" s="19">
        <f>DATEDIF(Hosp_details[[#This Row],[Date of Birth]], DATE(2023,6, 8),"Y")</f>
        <v>22</v>
      </c>
      <c r="G59">
        <v>0</v>
      </c>
      <c r="H59" s="21">
        <v>1167</v>
      </c>
      <c r="I59" t="s">
        <v>11</v>
      </c>
      <c r="J59" t="s">
        <v>16</v>
      </c>
      <c r="K59" t="s">
        <v>13</v>
      </c>
    </row>
    <row r="60" spans="1:11" x14ac:dyDescent="0.3">
      <c r="A60" t="s">
        <v>79</v>
      </c>
      <c r="B60">
        <v>1996</v>
      </c>
      <c r="C60" t="s">
        <v>2398</v>
      </c>
      <c r="D60">
        <v>11</v>
      </c>
      <c r="E60" s="17">
        <f>DATE(Hosp_details[[#This Row],[year]], MONTH("1-"&amp;Hosp_details[[#This Row],[month]]), Hosp_details[[#This Row],[date]])</f>
        <v>35196</v>
      </c>
      <c r="F60" s="19">
        <f>DATEDIF(Hosp_details[[#This Row],[Date of Birth]], DATE(2023,6, 8),"Y")</f>
        <v>27</v>
      </c>
      <c r="G60">
        <v>0</v>
      </c>
      <c r="H60" s="21">
        <v>1178</v>
      </c>
      <c r="I60" t="s">
        <v>11</v>
      </c>
      <c r="J60" t="s">
        <v>12</v>
      </c>
      <c r="K60" t="s">
        <v>13</v>
      </c>
    </row>
    <row r="61" spans="1:11" x14ac:dyDescent="0.3">
      <c r="A61" t="s">
        <v>80</v>
      </c>
      <c r="B61">
        <v>1997</v>
      </c>
      <c r="C61" t="s">
        <v>18</v>
      </c>
      <c r="D61">
        <v>28</v>
      </c>
      <c r="E61" s="17">
        <f>DATE(Hosp_details[[#This Row],[year]], MONTH("1-"&amp;Hosp_details[[#This Row],[month]]), Hosp_details[[#This Row],[date]])</f>
        <v>35609</v>
      </c>
      <c r="F61" s="19">
        <f>DATEDIF(Hosp_details[[#This Row],[Date of Birth]], DATE(2023,6, 8),"Y")</f>
        <v>25</v>
      </c>
      <c r="G61">
        <v>0</v>
      </c>
      <c r="H61" s="21">
        <v>1178.07</v>
      </c>
      <c r="I61" t="s">
        <v>11</v>
      </c>
      <c r="J61" t="s">
        <v>11</v>
      </c>
      <c r="K61" t="s">
        <v>13</v>
      </c>
    </row>
    <row r="62" spans="1:11" x14ac:dyDescent="0.3">
      <c r="A62" t="s">
        <v>81</v>
      </c>
      <c r="B62">
        <v>2002</v>
      </c>
      <c r="C62" t="s">
        <v>10</v>
      </c>
      <c r="D62">
        <v>26</v>
      </c>
      <c r="E62" s="17">
        <f>DATE(Hosp_details[[#This Row],[year]], MONTH("1-"&amp;Hosp_details[[#This Row],[month]]), Hosp_details[[#This Row],[date]])</f>
        <v>37463</v>
      </c>
      <c r="F62" s="19">
        <f>DATEDIF(Hosp_details[[#This Row],[Date of Birth]], DATE(2023,6, 8),"Y")</f>
        <v>20</v>
      </c>
      <c r="G62">
        <v>0</v>
      </c>
      <c r="H62" s="21">
        <v>1191</v>
      </c>
      <c r="I62" t="s">
        <v>11</v>
      </c>
      <c r="J62" t="s">
        <v>16</v>
      </c>
      <c r="K62" t="s">
        <v>13</v>
      </c>
    </row>
    <row r="63" spans="1:11" x14ac:dyDescent="0.3">
      <c r="A63" t="s">
        <v>82</v>
      </c>
      <c r="B63">
        <v>1999</v>
      </c>
      <c r="C63" t="s">
        <v>34</v>
      </c>
      <c r="D63">
        <v>28</v>
      </c>
      <c r="E63" s="17">
        <f>DATE(Hosp_details[[#This Row],[year]], MONTH("1-"&amp;Hosp_details[[#This Row],[month]]), Hosp_details[[#This Row],[date]])</f>
        <v>36400</v>
      </c>
      <c r="F63" s="19">
        <f>DATEDIF(Hosp_details[[#This Row],[Date of Birth]], DATE(2023,6, 8),"Y")</f>
        <v>23</v>
      </c>
      <c r="G63">
        <v>0</v>
      </c>
      <c r="H63" s="21">
        <v>1200</v>
      </c>
      <c r="I63" t="s">
        <v>11</v>
      </c>
      <c r="J63" t="s">
        <v>12</v>
      </c>
      <c r="K63" t="s">
        <v>23</v>
      </c>
    </row>
    <row r="64" spans="1:11" x14ac:dyDescent="0.3">
      <c r="A64" t="s">
        <v>83</v>
      </c>
      <c r="B64">
        <v>1992</v>
      </c>
      <c r="C64" t="s">
        <v>20</v>
      </c>
      <c r="D64">
        <v>6</v>
      </c>
      <c r="E64" s="17">
        <f>DATE(Hosp_details[[#This Row],[year]], MONTH("1-"&amp;Hosp_details[[#This Row],[month]]), Hosp_details[[#This Row],[date]])</f>
        <v>33853</v>
      </c>
      <c r="F64" s="19">
        <f>DATEDIF(Hosp_details[[#This Row],[Date of Birth]], DATE(2023,6, 8),"Y")</f>
        <v>30</v>
      </c>
      <c r="G64">
        <v>0</v>
      </c>
      <c r="H64" s="21">
        <v>1200.55</v>
      </c>
      <c r="I64" t="s">
        <v>11</v>
      </c>
      <c r="J64" t="s">
        <v>12</v>
      </c>
      <c r="K64" t="s">
        <v>13</v>
      </c>
    </row>
    <row r="65" spans="1:11" x14ac:dyDescent="0.3">
      <c r="A65" t="s">
        <v>84</v>
      </c>
      <c r="B65">
        <v>2004</v>
      </c>
      <c r="C65" t="s">
        <v>36</v>
      </c>
      <c r="D65">
        <v>2</v>
      </c>
      <c r="E65" s="17">
        <f>DATE(Hosp_details[[#This Row],[year]], MONTH("1-"&amp;Hosp_details[[#This Row],[month]]), Hosp_details[[#This Row],[date]])</f>
        <v>38262</v>
      </c>
      <c r="F65" s="19">
        <f>DATEDIF(Hosp_details[[#This Row],[Date of Birth]], DATE(2023,6, 8),"Y")</f>
        <v>18</v>
      </c>
      <c r="G65">
        <v>0</v>
      </c>
      <c r="H65" s="21">
        <v>1210</v>
      </c>
      <c r="I65" t="s">
        <v>11</v>
      </c>
      <c r="J65" t="s">
        <v>16</v>
      </c>
      <c r="K65" t="s">
        <v>13</v>
      </c>
    </row>
    <row r="66" spans="1:11" x14ac:dyDescent="0.3">
      <c r="A66" t="s">
        <v>85</v>
      </c>
      <c r="B66">
        <v>1996</v>
      </c>
      <c r="C66" t="s">
        <v>15</v>
      </c>
      <c r="D66">
        <v>4</v>
      </c>
      <c r="E66" s="17">
        <f>DATE(Hosp_details[[#This Row],[year]], MONTH("1-"&amp;Hosp_details[[#This Row],[month]]), Hosp_details[[#This Row],[date]])</f>
        <v>35373</v>
      </c>
      <c r="F66" s="19">
        <f>DATEDIF(Hosp_details[[#This Row],[Date of Birth]], DATE(2023,6, 8),"Y")</f>
        <v>26</v>
      </c>
      <c r="G66">
        <v>0</v>
      </c>
      <c r="H66" s="21">
        <v>1220</v>
      </c>
      <c r="I66" t="s">
        <v>11</v>
      </c>
      <c r="J66" t="s">
        <v>12</v>
      </c>
      <c r="K66" t="s">
        <v>23</v>
      </c>
    </row>
    <row r="67" spans="1:11" x14ac:dyDescent="0.3">
      <c r="A67" t="s">
        <v>86</v>
      </c>
      <c r="B67">
        <v>2004</v>
      </c>
      <c r="C67" t="s">
        <v>30</v>
      </c>
      <c r="D67">
        <v>9</v>
      </c>
      <c r="E67" s="17">
        <f>DATE(Hosp_details[[#This Row],[year]], MONTH("1-"&amp;Hosp_details[[#This Row],[month]]), Hosp_details[[#This Row],[date]])</f>
        <v>38330</v>
      </c>
      <c r="F67" s="19">
        <f>DATEDIF(Hosp_details[[#This Row],[Date of Birth]], DATE(2023,6, 8),"Y")</f>
        <v>18</v>
      </c>
      <c r="G67">
        <v>0</v>
      </c>
      <c r="H67" s="21">
        <v>1224</v>
      </c>
      <c r="I67" t="s">
        <v>11</v>
      </c>
      <c r="J67" t="s">
        <v>16</v>
      </c>
      <c r="K67" t="s">
        <v>13</v>
      </c>
    </row>
    <row r="68" spans="1:11" x14ac:dyDescent="0.3">
      <c r="A68" t="s">
        <v>87</v>
      </c>
      <c r="B68">
        <v>2004</v>
      </c>
      <c r="C68" t="s">
        <v>2394</v>
      </c>
      <c r="D68">
        <v>16</v>
      </c>
      <c r="E68" s="17">
        <f>DATE(Hosp_details[[#This Row],[year]], MONTH("1-"&amp;Hosp_details[[#This Row],[month]]), Hosp_details[[#This Row],[date]])</f>
        <v>38002</v>
      </c>
      <c r="F68" s="19">
        <f>DATEDIF(Hosp_details[[#This Row],[Date of Birth]], DATE(2023,6, 8),"Y")</f>
        <v>19</v>
      </c>
      <c r="G68">
        <v>0</v>
      </c>
      <c r="H68" s="21">
        <v>1228</v>
      </c>
      <c r="I68" t="s">
        <v>11</v>
      </c>
      <c r="J68" t="s">
        <v>16</v>
      </c>
      <c r="K68" t="s">
        <v>23</v>
      </c>
    </row>
    <row r="69" spans="1:11" x14ac:dyDescent="0.3">
      <c r="A69" t="s">
        <v>88</v>
      </c>
      <c r="B69">
        <v>1998</v>
      </c>
      <c r="C69" t="s">
        <v>2395</v>
      </c>
      <c r="D69">
        <v>13</v>
      </c>
      <c r="E69" s="17">
        <f>DATE(Hosp_details[[#This Row],[year]], MONTH("1-"&amp;Hosp_details[[#This Row],[month]]), Hosp_details[[#This Row],[date]])</f>
        <v>35839</v>
      </c>
      <c r="F69" s="19">
        <f>DATEDIF(Hosp_details[[#This Row],[Date of Birth]], DATE(2023,6, 8),"Y")</f>
        <v>25</v>
      </c>
      <c r="G69">
        <v>0</v>
      </c>
      <c r="H69" s="21">
        <v>1234</v>
      </c>
      <c r="I69" t="s">
        <v>11</v>
      </c>
      <c r="J69" t="s">
        <v>16</v>
      </c>
      <c r="K69" t="s">
        <v>13</v>
      </c>
    </row>
    <row r="70" spans="1:11" x14ac:dyDescent="0.3">
      <c r="A70" t="s">
        <v>89</v>
      </c>
      <c r="B70">
        <v>2002</v>
      </c>
      <c r="C70" t="s">
        <v>2396</v>
      </c>
      <c r="D70">
        <v>12</v>
      </c>
      <c r="E70" s="17">
        <f>DATE(Hosp_details[[#This Row],[year]], MONTH("1-"&amp;Hosp_details[[#This Row],[month]]), Hosp_details[[#This Row],[date]])</f>
        <v>37327</v>
      </c>
      <c r="F70" s="19">
        <f>DATEDIF(Hosp_details[[#This Row],[Date of Birth]], DATE(2023,6, 8),"Y")</f>
        <v>21</v>
      </c>
      <c r="G70">
        <v>0</v>
      </c>
      <c r="H70" s="21">
        <v>1237</v>
      </c>
      <c r="I70" t="s">
        <v>11</v>
      </c>
      <c r="J70" t="s">
        <v>11</v>
      </c>
      <c r="K70" t="s">
        <v>13</v>
      </c>
    </row>
    <row r="71" spans="1:11" x14ac:dyDescent="0.3">
      <c r="A71" t="s">
        <v>90</v>
      </c>
      <c r="B71">
        <v>1998</v>
      </c>
      <c r="C71" t="s">
        <v>2397</v>
      </c>
      <c r="D71">
        <v>11</v>
      </c>
      <c r="E71" s="17">
        <f>DATE(Hosp_details[[#This Row],[year]], MONTH("1-"&amp;Hosp_details[[#This Row],[month]]), Hosp_details[[#This Row],[date]])</f>
        <v>35896</v>
      </c>
      <c r="F71" s="19">
        <f>DATEDIF(Hosp_details[[#This Row],[Date of Birth]], DATE(2023,6, 8),"Y")</f>
        <v>25</v>
      </c>
      <c r="G71">
        <v>0</v>
      </c>
      <c r="H71" s="21">
        <v>1240</v>
      </c>
      <c r="I71" t="s">
        <v>11</v>
      </c>
      <c r="J71" t="s">
        <v>16</v>
      </c>
      <c r="K71" t="s">
        <v>23</v>
      </c>
    </row>
    <row r="72" spans="1:11" x14ac:dyDescent="0.3">
      <c r="A72" t="s">
        <v>91</v>
      </c>
      <c r="B72">
        <v>2002</v>
      </c>
      <c r="C72" t="s">
        <v>2398</v>
      </c>
      <c r="D72">
        <v>1</v>
      </c>
      <c r="E72" s="17">
        <f>DATE(Hosp_details[[#This Row],[year]], MONTH("1-"&amp;Hosp_details[[#This Row],[month]]), Hosp_details[[#This Row],[date]])</f>
        <v>37377</v>
      </c>
      <c r="F72" s="19">
        <f>DATEDIF(Hosp_details[[#This Row],[Date of Birth]], DATE(2023,6, 8),"Y")</f>
        <v>21</v>
      </c>
      <c r="G72">
        <v>0</v>
      </c>
      <c r="H72" s="21">
        <v>1241</v>
      </c>
      <c r="I72" t="s">
        <v>11</v>
      </c>
      <c r="J72" t="s">
        <v>11</v>
      </c>
      <c r="K72" t="s">
        <v>13</v>
      </c>
    </row>
    <row r="73" spans="1:11" x14ac:dyDescent="0.3">
      <c r="A73" t="s">
        <v>92</v>
      </c>
      <c r="B73">
        <v>2003</v>
      </c>
      <c r="C73" t="s">
        <v>18</v>
      </c>
      <c r="D73">
        <v>2</v>
      </c>
      <c r="E73" s="17">
        <f>DATE(Hosp_details[[#This Row],[year]], MONTH("1-"&amp;Hosp_details[[#This Row],[month]]), Hosp_details[[#This Row],[date]])</f>
        <v>37774</v>
      </c>
      <c r="F73" s="19">
        <f>DATEDIF(Hosp_details[[#This Row],[Date of Birth]], DATE(2023,6, 8),"Y")</f>
        <v>20</v>
      </c>
      <c r="G73">
        <v>0</v>
      </c>
      <c r="H73" s="21">
        <v>1241.57</v>
      </c>
      <c r="I73" t="s">
        <v>11</v>
      </c>
      <c r="J73" t="s">
        <v>11</v>
      </c>
      <c r="K73" t="s">
        <v>41</v>
      </c>
    </row>
    <row r="74" spans="1:11" x14ac:dyDescent="0.3">
      <c r="A74" t="s">
        <v>93</v>
      </c>
      <c r="B74">
        <v>2003</v>
      </c>
      <c r="C74" t="s">
        <v>10</v>
      </c>
      <c r="D74">
        <v>15</v>
      </c>
      <c r="E74" s="17">
        <f>DATE(Hosp_details[[#This Row],[year]], MONTH("1-"&amp;Hosp_details[[#This Row],[month]]), Hosp_details[[#This Row],[date]])</f>
        <v>37817</v>
      </c>
      <c r="F74" s="19">
        <f>DATEDIF(Hosp_details[[#This Row],[Date of Birth]], DATE(2023,6, 8),"Y")</f>
        <v>19</v>
      </c>
      <c r="G74">
        <v>0</v>
      </c>
      <c r="H74" s="21">
        <v>1242.26</v>
      </c>
      <c r="I74" t="s">
        <v>11</v>
      </c>
      <c r="J74" t="s">
        <v>16</v>
      </c>
      <c r="K74" t="s">
        <v>41</v>
      </c>
    </row>
    <row r="75" spans="1:11" x14ac:dyDescent="0.3">
      <c r="A75" t="s">
        <v>94</v>
      </c>
      <c r="B75">
        <v>2003</v>
      </c>
      <c r="C75" t="s">
        <v>34</v>
      </c>
      <c r="D75">
        <v>8</v>
      </c>
      <c r="E75" s="17">
        <f>DATE(Hosp_details[[#This Row],[year]], MONTH("1-"&amp;Hosp_details[[#This Row],[month]]), Hosp_details[[#This Row],[date]])</f>
        <v>37841</v>
      </c>
      <c r="F75" s="19">
        <f>DATEDIF(Hosp_details[[#This Row],[Date of Birth]], DATE(2023,6, 8),"Y")</f>
        <v>19</v>
      </c>
      <c r="G75">
        <v>0</v>
      </c>
      <c r="H75" s="21">
        <v>1242.82</v>
      </c>
      <c r="I75" t="s">
        <v>11</v>
      </c>
      <c r="J75" t="s">
        <v>16</v>
      </c>
      <c r="K75" t="s">
        <v>41</v>
      </c>
    </row>
    <row r="76" spans="1:11" x14ac:dyDescent="0.3">
      <c r="A76" t="s">
        <v>95</v>
      </c>
      <c r="B76">
        <v>2003</v>
      </c>
      <c r="C76" t="s">
        <v>20</v>
      </c>
      <c r="D76">
        <v>15</v>
      </c>
      <c r="E76" s="17">
        <f>DATE(Hosp_details[[#This Row],[year]], MONTH("1-"&amp;Hosp_details[[#This Row],[month]]), Hosp_details[[#This Row],[date]])</f>
        <v>37879</v>
      </c>
      <c r="F76" s="19">
        <f>DATEDIF(Hosp_details[[#This Row],[Date of Birth]], DATE(2023,6, 8),"Y")</f>
        <v>19</v>
      </c>
      <c r="G76">
        <v>0</v>
      </c>
      <c r="H76" s="21">
        <v>1252.4100000000001</v>
      </c>
      <c r="I76" t="s">
        <v>11</v>
      </c>
      <c r="J76" t="s">
        <v>12</v>
      </c>
      <c r="K76" t="s">
        <v>41</v>
      </c>
    </row>
    <row r="77" spans="1:11" x14ac:dyDescent="0.3">
      <c r="A77" t="s">
        <v>96</v>
      </c>
      <c r="B77">
        <v>1997</v>
      </c>
      <c r="C77" t="s">
        <v>36</v>
      </c>
      <c r="D77">
        <v>4</v>
      </c>
      <c r="E77" s="17">
        <f>DATE(Hosp_details[[#This Row],[year]], MONTH("1-"&amp;Hosp_details[[#This Row],[month]]), Hosp_details[[#This Row],[date]])</f>
        <v>35707</v>
      </c>
      <c r="F77" s="19">
        <f>DATEDIF(Hosp_details[[#This Row],[Date of Birth]], DATE(2023,6, 8),"Y")</f>
        <v>25</v>
      </c>
      <c r="G77">
        <v>0</v>
      </c>
      <c r="H77" s="21">
        <v>1253</v>
      </c>
      <c r="I77" t="s">
        <v>11</v>
      </c>
      <c r="J77" t="s">
        <v>11</v>
      </c>
      <c r="K77" t="s">
        <v>13</v>
      </c>
    </row>
    <row r="78" spans="1:11" x14ac:dyDescent="0.3">
      <c r="A78" t="s">
        <v>97</v>
      </c>
      <c r="B78">
        <v>2003</v>
      </c>
      <c r="C78" t="s">
        <v>15</v>
      </c>
      <c r="D78">
        <v>10</v>
      </c>
      <c r="E78" s="17">
        <f>DATE(Hosp_details[[#This Row],[year]], MONTH("1-"&amp;Hosp_details[[#This Row],[month]]), Hosp_details[[#This Row],[date]])</f>
        <v>37935</v>
      </c>
      <c r="F78" s="19">
        <f>DATEDIF(Hosp_details[[#This Row],[Date of Birth]], DATE(2023,6, 8),"Y")</f>
        <v>19</v>
      </c>
      <c r="G78">
        <v>0</v>
      </c>
      <c r="H78" s="21">
        <v>1253.94</v>
      </c>
      <c r="I78" t="s">
        <v>11</v>
      </c>
      <c r="J78" t="s">
        <v>11</v>
      </c>
      <c r="K78" t="s">
        <v>41</v>
      </c>
    </row>
    <row r="79" spans="1:11" x14ac:dyDescent="0.3">
      <c r="A79" t="s">
        <v>98</v>
      </c>
      <c r="B79">
        <v>2003</v>
      </c>
      <c r="C79" t="s">
        <v>30</v>
      </c>
      <c r="D79">
        <v>13</v>
      </c>
      <c r="E79" s="17">
        <f>DATE(Hosp_details[[#This Row],[year]], MONTH("1-"&amp;Hosp_details[[#This Row],[month]]), Hosp_details[[#This Row],[date]])</f>
        <v>37968</v>
      </c>
      <c r="F79" s="19">
        <f>DATEDIF(Hosp_details[[#This Row],[Date of Birth]], DATE(2023,6, 8),"Y")</f>
        <v>19</v>
      </c>
      <c r="G79">
        <v>0</v>
      </c>
      <c r="H79" s="21">
        <v>1256.3</v>
      </c>
      <c r="I79" t="s">
        <v>11</v>
      </c>
      <c r="J79" t="s">
        <v>12</v>
      </c>
      <c r="K79" t="s">
        <v>41</v>
      </c>
    </row>
    <row r="80" spans="1:11" x14ac:dyDescent="0.3">
      <c r="A80" t="s">
        <v>99</v>
      </c>
      <c r="B80">
        <v>2003</v>
      </c>
      <c r="C80" t="s">
        <v>2394</v>
      </c>
      <c r="D80">
        <v>30</v>
      </c>
      <c r="E80" s="17">
        <f>DATE(Hosp_details[[#This Row],[year]], MONTH("1-"&amp;Hosp_details[[#This Row],[month]]), Hosp_details[[#This Row],[date]])</f>
        <v>37651</v>
      </c>
      <c r="F80" s="19">
        <f>DATEDIF(Hosp_details[[#This Row],[Date of Birth]], DATE(2023,6, 8),"Y")</f>
        <v>20</v>
      </c>
      <c r="G80">
        <v>0</v>
      </c>
      <c r="H80" s="21">
        <v>1261.44</v>
      </c>
      <c r="I80" t="s">
        <v>11</v>
      </c>
      <c r="J80" t="s">
        <v>12</v>
      </c>
      <c r="K80" t="s">
        <v>41</v>
      </c>
    </row>
    <row r="81" spans="1:11" x14ac:dyDescent="0.3">
      <c r="A81" t="s">
        <v>100</v>
      </c>
      <c r="B81">
        <v>2003</v>
      </c>
      <c r="C81" t="s">
        <v>2395</v>
      </c>
      <c r="D81">
        <v>15</v>
      </c>
      <c r="E81" s="17">
        <f>DATE(Hosp_details[[#This Row],[year]], MONTH("1-"&amp;Hosp_details[[#This Row],[month]]), Hosp_details[[#This Row],[date]])</f>
        <v>37667</v>
      </c>
      <c r="F81" s="19">
        <f>DATEDIF(Hosp_details[[#This Row],[Date of Birth]], DATE(2023,6, 8),"Y")</f>
        <v>20</v>
      </c>
      <c r="G81">
        <v>0</v>
      </c>
      <c r="H81" s="21">
        <v>1261.8599999999999</v>
      </c>
      <c r="I81" t="s">
        <v>11</v>
      </c>
      <c r="J81" t="s">
        <v>12</v>
      </c>
      <c r="K81" t="s">
        <v>41</v>
      </c>
    </row>
    <row r="82" spans="1:11" x14ac:dyDescent="0.3">
      <c r="A82"/>
      <c r="B82">
        <v>2003</v>
      </c>
      <c r="C82" t="s">
        <v>2396</v>
      </c>
      <c r="D82">
        <v>21</v>
      </c>
      <c r="E82" s="17">
        <f>DATE(Hosp_details[[#This Row],[year]], MONTH("1-"&amp;Hosp_details[[#This Row],[month]]), Hosp_details[[#This Row],[date]])</f>
        <v>37701</v>
      </c>
      <c r="F82" s="19">
        <f>DATEDIF(Hosp_details[[#This Row],[Date of Birth]], DATE(2023,6, 8),"Y")</f>
        <v>20</v>
      </c>
      <c r="G82">
        <v>0</v>
      </c>
      <c r="H82" s="21">
        <v>1263.25</v>
      </c>
      <c r="I82" t="s">
        <v>11</v>
      </c>
      <c r="J82" t="s">
        <v>12</v>
      </c>
      <c r="K82" t="s">
        <v>41</v>
      </c>
    </row>
    <row r="83" spans="1:11" x14ac:dyDescent="0.3">
      <c r="A83" t="s">
        <v>102</v>
      </c>
      <c r="B83">
        <v>2002</v>
      </c>
      <c r="C83" t="s">
        <v>2397</v>
      </c>
      <c r="D83">
        <v>4</v>
      </c>
      <c r="E83" s="17">
        <f>DATE(Hosp_details[[#This Row],[year]], MONTH("1-"&amp;Hosp_details[[#This Row],[month]]), Hosp_details[[#This Row],[date]])</f>
        <v>37350</v>
      </c>
      <c r="F83" s="19">
        <f>DATEDIF(Hosp_details[[#This Row],[Date of Birth]], DATE(2023,6, 8),"Y")</f>
        <v>21</v>
      </c>
      <c r="G83">
        <v>0</v>
      </c>
      <c r="H83" s="21">
        <v>1267</v>
      </c>
      <c r="I83" t="s">
        <v>11</v>
      </c>
      <c r="J83" t="s">
        <v>16</v>
      </c>
      <c r="K83" t="s">
        <v>13</v>
      </c>
    </row>
    <row r="84" spans="1:11" x14ac:dyDescent="0.3">
      <c r="A84" t="s">
        <v>103</v>
      </c>
      <c r="B84">
        <v>1997</v>
      </c>
      <c r="C84" t="s">
        <v>2398</v>
      </c>
      <c r="D84">
        <v>26</v>
      </c>
      <c r="E84" s="17">
        <f>DATE(Hosp_details[[#This Row],[year]], MONTH("1-"&amp;Hosp_details[[#This Row],[month]]), Hosp_details[[#This Row],[date]])</f>
        <v>35576</v>
      </c>
      <c r="F84" s="19">
        <f>DATEDIF(Hosp_details[[#This Row],[Date of Birth]], DATE(2023,6, 8),"Y")</f>
        <v>26</v>
      </c>
      <c r="G84">
        <v>0</v>
      </c>
      <c r="H84" s="21">
        <v>1276</v>
      </c>
      <c r="I84" t="s">
        <v>11</v>
      </c>
      <c r="J84" t="s">
        <v>11</v>
      </c>
      <c r="K84" t="s">
        <v>23</v>
      </c>
    </row>
    <row r="85" spans="1:11" x14ac:dyDescent="0.3">
      <c r="A85" t="s">
        <v>104</v>
      </c>
      <c r="B85">
        <v>2004</v>
      </c>
      <c r="C85" t="s">
        <v>18</v>
      </c>
      <c r="D85">
        <v>30</v>
      </c>
      <c r="E85" s="17">
        <f>DATE(Hosp_details[[#This Row],[year]], MONTH("1-"&amp;Hosp_details[[#This Row],[month]]), Hosp_details[[#This Row],[date]])</f>
        <v>38168</v>
      </c>
      <c r="F85" s="19">
        <f>DATEDIF(Hosp_details[[#This Row],[Date of Birth]], DATE(2023,6, 8),"Y")</f>
        <v>18</v>
      </c>
      <c r="G85">
        <v>0</v>
      </c>
      <c r="H85" s="21">
        <v>1283</v>
      </c>
      <c r="I85" t="s">
        <v>11</v>
      </c>
      <c r="J85" t="s">
        <v>16</v>
      </c>
      <c r="K85" t="s">
        <v>13</v>
      </c>
    </row>
    <row r="86" spans="1:11" x14ac:dyDescent="0.3">
      <c r="A86" t="s">
        <v>105</v>
      </c>
      <c r="B86">
        <v>2004</v>
      </c>
      <c r="C86" t="s">
        <v>10</v>
      </c>
      <c r="D86">
        <v>28</v>
      </c>
      <c r="E86" s="17">
        <f>DATE(Hosp_details[[#This Row],[year]], MONTH("1-"&amp;Hosp_details[[#This Row],[month]]), Hosp_details[[#This Row],[date]])</f>
        <v>38196</v>
      </c>
      <c r="F86" s="19">
        <f>DATEDIF(Hosp_details[[#This Row],[Date of Birth]], DATE(2023,6, 8),"Y")</f>
        <v>18</v>
      </c>
      <c r="G86">
        <v>0</v>
      </c>
      <c r="H86" s="21">
        <v>1285</v>
      </c>
      <c r="I86" t="s">
        <v>11</v>
      </c>
      <c r="J86" t="s">
        <v>12</v>
      </c>
      <c r="K86" t="s">
        <v>13</v>
      </c>
    </row>
    <row r="87" spans="1:11" x14ac:dyDescent="0.3">
      <c r="A87" t="s">
        <v>106</v>
      </c>
      <c r="B87">
        <v>2000</v>
      </c>
      <c r="C87" t="s">
        <v>34</v>
      </c>
      <c r="D87">
        <v>26</v>
      </c>
      <c r="E87" s="17">
        <f>DATE(Hosp_details[[#This Row],[year]], MONTH("1-"&amp;Hosp_details[[#This Row],[month]]), Hosp_details[[#This Row],[date]])</f>
        <v>36764</v>
      </c>
      <c r="F87" s="19">
        <f>DATEDIF(Hosp_details[[#This Row],[Date of Birth]], DATE(2023,6, 8),"Y")</f>
        <v>22</v>
      </c>
      <c r="G87">
        <v>0</v>
      </c>
      <c r="H87" s="21">
        <v>1286</v>
      </c>
      <c r="I87" t="s">
        <v>11</v>
      </c>
      <c r="J87" t="s">
        <v>11</v>
      </c>
      <c r="K87" t="s">
        <v>13</v>
      </c>
    </row>
    <row r="88" spans="1:11" x14ac:dyDescent="0.3">
      <c r="A88" t="s">
        <v>107</v>
      </c>
      <c r="B88">
        <v>1998</v>
      </c>
      <c r="C88" t="s">
        <v>20</v>
      </c>
      <c r="D88">
        <v>4</v>
      </c>
      <c r="E88" s="17">
        <f>DATE(Hosp_details[[#This Row],[year]], MONTH("1-"&amp;Hosp_details[[#This Row],[month]]), Hosp_details[[#This Row],[date]])</f>
        <v>36042</v>
      </c>
      <c r="F88" s="19">
        <f>DATEDIF(Hosp_details[[#This Row],[Date of Birth]], DATE(2023,6, 8),"Y")</f>
        <v>24</v>
      </c>
      <c r="G88">
        <v>0</v>
      </c>
      <c r="H88" s="21">
        <v>1290.93</v>
      </c>
      <c r="I88" t="s">
        <v>11</v>
      </c>
      <c r="J88" t="s">
        <v>11</v>
      </c>
      <c r="K88" t="s">
        <v>13</v>
      </c>
    </row>
    <row r="89" spans="1:11" x14ac:dyDescent="0.3">
      <c r="A89" t="s">
        <v>108</v>
      </c>
      <c r="B89">
        <v>2001</v>
      </c>
      <c r="C89" t="s">
        <v>36</v>
      </c>
      <c r="D89">
        <v>29</v>
      </c>
      <c r="E89" s="17">
        <f>DATE(Hosp_details[[#This Row],[year]], MONTH("1-"&amp;Hosp_details[[#This Row],[month]]), Hosp_details[[#This Row],[date]])</f>
        <v>37193</v>
      </c>
      <c r="F89" s="19">
        <f>DATEDIF(Hosp_details[[#This Row],[Date of Birth]], DATE(2023,6, 8),"Y")</f>
        <v>21</v>
      </c>
      <c r="G89">
        <v>0</v>
      </c>
      <c r="H89" s="21">
        <v>1293</v>
      </c>
      <c r="I89" t="s">
        <v>11</v>
      </c>
      <c r="J89" t="s">
        <v>12</v>
      </c>
      <c r="K89" t="s">
        <v>23</v>
      </c>
    </row>
    <row r="90" spans="1:11" x14ac:dyDescent="0.3">
      <c r="A90" t="s">
        <v>109</v>
      </c>
      <c r="B90">
        <v>2002</v>
      </c>
      <c r="C90" t="s">
        <v>15</v>
      </c>
      <c r="D90">
        <v>10</v>
      </c>
      <c r="E90" s="17">
        <f>DATE(Hosp_details[[#This Row],[year]], MONTH("1-"&amp;Hosp_details[[#This Row],[month]]), Hosp_details[[#This Row],[date]])</f>
        <v>37570</v>
      </c>
      <c r="F90" s="19">
        <f>DATEDIF(Hosp_details[[#This Row],[Date of Birth]], DATE(2023,6, 8),"Y")</f>
        <v>20</v>
      </c>
      <c r="G90">
        <v>0</v>
      </c>
      <c r="H90" s="21">
        <v>1304</v>
      </c>
      <c r="I90" t="s">
        <v>11</v>
      </c>
      <c r="J90" t="s">
        <v>11</v>
      </c>
      <c r="K90" t="s">
        <v>23</v>
      </c>
    </row>
    <row r="91" spans="1:11" x14ac:dyDescent="0.3">
      <c r="A91" t="s">
        <v>110</v>
      </c>
      <c r="B91">
        <v>1999</v>
      </c>
      <c r="C91" t="s">
        <v>30</v>
      </c>
      <c r="D91">
        <v>2</v>
      </c>
      <c r="E91" s="17">
        <f>DATE(Hosp_details[[#This Row],[year]], MONTH("1-"&amp;Hosp_details[[#This Row],[month]]), Hosp_details[[#This Row],[date]])</f>
        <v>36496</v>
      </c>
      <c r="F91" s="19">
        <f>DATEDIF(Hosp_details[[#This Row],[Date of Birth]], DATE(2023,6, 8),"Y")</f>
        <v>23</v>
      </c>
      <c r="G91">
        <v>0</v>
      </c>
      <c r="H91" s="21">
        <v>1304</v>
      </c>
      <c r="I91" t="s">
        <v>11</v>
      </c>
      <c r="J91" t="s">
        <v>11</v>
      </c>
      <c r="K91" t="s">
        <v>13</v>
      </c>
    </row>
    <row r="92" spans="1:11" x14ac:dyDescent="0.3">
      <c r="A92" t="s">
        <v>111</v>
      </c>
      <c r="B92">
        <v>2002</v>
      </c>
      <c r="C92" t="s">
        <v>2394</v>
      </c>
      <c r="D92">
        <v>13</v>
      </c>
      <c r="E92" s="17">
        <f>DATE(Hosp_details[[#This Row],[year]], MONTH("1-"&amp;Hosp_details[[#This Row],[month]]), Hosp_details[[#This Row],[date]])</f>
        <v>37269</v>
      </c>
      <c r="F92" s="19">
        <f>DATEDIF(Hosp_details[[#This Row],[Date of Birth]], DATE(2023,6, 8),"Y")</f>
        <v>21</v>
      </c>
      <c r="G92">
        <v>0</v>
      </c>
      <c r="H92" s="21">
        <v>1315</v>
      </c>
      <c r="I92" t="s">
        <v>11</v>
      </c>
      <c r="J92" t="s">
        <v>11</v>
      </c>
      <c r="K92" t="s">
        <v>13</v>
      </c>
    </row>
    <row r="93" spans="1:11" x14ac:dyDescent="0.3">
      <c r="A93" t="s">
        <v>112</v>
      </c>
      <c r="B93">
        <v>1999</v>
      </c>
      <c r="C93" t="s">
        <v>2395</v>
      </c>
      <c r="D93">
        <v>14</v>
      </c>
      <c r="E93" s="17">
        <f>DATE(Hosp_details[[#This Row],[year]], MONTH("1-"&amp;Hosp_details[[#This Row],[month]]), Hosp_details[[#This Row],[date]])</f>
        <v>36205</v>
      </c>
      <c r="F93" s="19">
        <f>DATEDIF(Hosp_details[[#This Row],[Date of Birth]], DATE(2023,6, 8),"Y")</f>
        <v>24</v>
      </c>
      <c r="G93">
        <v>0</v>
      </c>
      <c r="H93" s="21">
        <v>1329.17</v>
      </c>
      <c r="I93" t="s">
        <v>11</v>
      </c>
      <c r="J93" t="s">
        <v>12</v>
      </c>
      <c r="K93" t="s">
        <v>13</v>
      </c>
    </row>
    <row r="94" spans="1:11" x14ac:dyDescent="0.3">
      <c r="A94" t="s">
        <v>113</v>
      </c>
      <c r="B94">
        <v>1998</v>
      </c>
      <c r="C94" t="s">
        <v>2396</v>
      </c>
      <c r="D94">
        <v>12</v>
      </c>
      <c r="E94" s="17">
        <f>DATE(Hosp_details[[#This Row],[year]], MONTH("1-"&amp;Hosp_details[[#This Row],[month]]), Hosp_details[[#This Row],[date]])</f>
        <v>35866</v>
      </c>
      <c r="F94" s="19">
        <f>DATEDIF(Hosp_details[[#This Row],[Date of Birth]], DATE(2023,6, 8),"Y")</f>
        <v>25</v>
      </c>
      <c r="G94">
        <v>0</v>
      </c>
      <c r="H94" s="21">
        <v>1332.61</v>
      </c>
      <c r="I94" t="s">
        <v>11</v>
      </c>
      <c r="J94" t="s">
        <v>12</v>
      </c>
      <c r="K94" t="s">
        <v>13</v>
      </c>
    </row>
    <row r="95" spans="1:11" x14ac:dyDescent="0.3">
      <c r="A95" t="s">
        <v>114</v>
      </c>
      <c r="B95">
        <v>1995</v>
      </c>
      <c r="C95" t="s">
        <v>2397</v>
      </c>
      <c r="D95">
        <v>30</v>
      </c>
      <c r="E95" s="17">
        <f>DATE(Hosp_details[[#This Row],[year]], MONTH("1-"&amp;Hosp_details[[#This Row],[month]]), Hosp_details[[#This Row],[date]])</f>
        <v>34819</v>
      </c>
      <c r="F95" s="19">
        <f>DATEDIF(Hosp_details[[#This Row],[Date of Birth]], DATE(2023,6, 8),"Y")</f>
        <v>28</v>
      </c>
      <c r="G95">
        <v>0</v>
      </c>
      <c r="H95" s="21">
        <v>1338</v>
      </c>
      <c r="I95" t="s">
        <v>11</v>
      </c>
      <c r="J95" t="s">
        <v>12</v>
      </c>
      <c r="K95" t="s">
        <v>23</v>
      </c>
    </row>
    <row r="96" spans="1:11" x14ac:dyDescent="0.3">
      <c r="A96" t="s">
        <v>115</v>
      </c>
      <c r="B96">
        <v>1997</v>
      </c>
      <c r="C96" t="s">
        <v>2398</v>
      </c>
      <c r="D96">
        <v>7</v>
      </c>
      <c r="E96" s="17">
        <f>DATE(Hosp_details[[#This Row],[year]], MONTH("1-"&amp;Hosp_details[[#This Row],[month]]), Hosp_details[[#This Row],[date]])</f>
        <v>35557</v>
      </c>
      <c r="F96" s="19">
        <f>DATEDIF(Hosp_details[[#This Row],[Date of Birth]], DATE(2023,6, 8),"Y")</f>
        <v>26</v>
      </c>
      <c r="G96">
        <v>0</v>
      </c>
      <c r="H96" s="21">
        <v>1341.16</v>
      </c>
      <c r="I96" t="s">
        <v>11</v>
      </c>
      <c r="J96" t="s">
        <v>11</v>
      </c>
      <c r="K96" t="s">
        <v>23</v>
      </c>
    </row>
    <row r="97" spans="1:11" x14ac:dyDescent="0.3">
      <c r="A97" t="s">
        <v>116</v>
      </c>
      <c r="B97">
        <v>1998</v>
      </c>
      <c r="C97" t="s">
        <v>18</v>
      </c>
      <c r="D97">
        <v>3</v>
      </c>
      <c r="E97" s="17">
        <f>DATE(Hosp_details[[#This Row],[year]], MONTH("1-"&amp;Hosp_details[[#This Row],[month]]), Hosp_details[[#This Row],[date]])</f>
        <v>35949</v>
      </c>
      <c r="F97" s="19">
        <f>DATEDIF(Hosp_details[[#This Row],[Date of Birth]], DATE(2023,6, 8),"Y")</f>
        <v>25</v>
      </c>
      <c r="G97">
        <v>0</v>
      </c>
      <c r="H97" s="21">
        <v>1359</v>
      </c>
      <c r="I97" t="s">
        <v>11</v>
      </c>
      <c r="J97" t="s">
        <v>16</v>
      </c>
      <c r="K97" t="s">
        <v>13</v>
      </c>
    </row>
    <row r="98" spans="1:11" x14ac:dyDescent="0.3">
      <c r="A98" t="s">
        <v>117</v>
      </c>
      <c r="B98">
        <v>2002</v>
      </c>
      <c r="C98" t="s">
        <v>10</v>
      </c>
      <c r="D98">
        <v>15</v>
      </c>
      <c r="E98" s="17">
        <f>DATE(Hosp_details[[#This Row],[year]], MONTH("1-"&amp;Hosp_details[[#This Row],[month]]), Hosp_details[[#This Row],[date]])</f>
        <v>37452</v>
      </c>
      <c r="F98" s="19">
        <f>DATEDIF(Hosp_details[[#This Row],[Date of Birth]], DATE(2023,6, 8),"Y")</f>
        <v>20</v>
      </c>
      <c r="G98">
        <v>0</v>
      </c>
      <c r="H98" s="21">
        <v>1382</v>
      </c>
      <c r="I98" t="s">
        <v>11</v>
      </c>
      <c r="J98" t="s">
        <v>16</v>
      </c>
      <c r="K98" t="s">
        <v>13</v>
      </c>
    </row>
    <row r="99" spans="1:11" x14ac:dyDescent="0.3">
      <c r="A99" t="s">
        <v>118</v>
      </c>
      <c r="B99">
        <v>1999</v>
      </c>
      <c r="C99" t="s">
        <v>34</v>
      </c>
      <c r="D99">
        <v>6</v>
      </c>
      <c r="E99" s="17">
        <f>DATE(Hosp_details[[#This Row],[year]], MONTH("1-"&amp;Hosp_details[[#This Row],[month]]), Hosp_details[[#This Row],[date]])</f>
        <v>36378</v>
      </c>
      <c r="F99" s="19">
        <f>DATEDIF(Hosp_details[[#This Row],[Date of Birth]], DATE(2023,6, 8),"Y")</f>
        <v>23</v>
      </c>
      <c r="G99">
        <v>0</v>
      </c>
      <c r="H99" s="21">
        <v>1389</v>
      </c>
      <c r="I99" t="s">
        <v>11</v>
      </c>
      <c r="J99" t="s">
        <v>11</v>
      </c>
      <c r="K99" t="s">
        <v>13</v>
      </c>
    </row>
    <row r="100" spans="1:11" x14ac:dyDescent="0.3">
      <c r="A100" t="s">
        <v>119</v>
      </c>
      <c r="B100">
        <v>2002</v>
      </c>
      <c r="C100" t="s">
        <v>20</v>
      </c>
      <c r="D100">
        <v>14</v>
      </c>
      <c r="E100" s="17">
        <f>DATE(Hosp_details[[#This Row],[year]], MONTH("1-"&amp;Hosp_details[[#This Row],[month]]), Hosp_details[[#This Row],[date]])</f>
        <v>37513</v>
      </c>
      <c r="F100" s="19">
        <f>DATEDIF(Hosp_details[[#This Row],[Date of Birth]], DATE(2023,6, 8),"Y")</f>
        <v>20</v>
      </c>
      <c r="G100">
        <v>0</v>
      </c>
      <c r="H100" s="21">
        <v>1390</v>
      </c>
      <c r="I100" t="s">
        <v>11</v>
      </c>
      <c r="J100" t="s">
        <v>11</v>
      </c>
      <c r="K100" t="s">
        <v>13</v>
      </c>
    </row>
    <row r="101" spans="1:11" x14ac:dyDescent="0.3">
      <c r="A101" t="s">
        <v>120</v>
      </c>
      <c r="B101">
        <v>2002</v>
      </c>
      <c r="C101" t="s">
        <v>36</v>
      </c>
      <c r="D101">
        <v>22</v>
      </c>
      <c r="E101" s="17">
        <f>DATE(Hosp_details[[#This Row],[year]], MONTH("1-"&amp;Hosp_details[[#This Row],[month]]), Hosp_details[[#This Row],[date]])</f>
        <v>37551</v>
      </c>
      <c r="F101" s="19">
        <f>DATEDIF(Hosp_details[[#This Row],[Date of Birth]], DATE(2023,6, 8),"Y")</f>
        <v>20</v>
      </c>
      <c r="G101">
        <v>0</v>
      </c>
      <c r="H101" s="21">
        <v>1391.53</v>
      </c>
      <c r="I101" t="s">
        <v>11</v>
      </c>
      <c r="J101" t="s">
        <v>16</v>
      </c>
      <c r="K101" t="s">
        <v>13</v>
      </c>
    </row>
    <row r="102" spans="1:11" x14ac:dyDescent="0.3">
      <c r="A102" t="s">
        <v>121</v>
      </c>
      <c r="B102">
        <v>1998</v>
      </c>
      <c r="C102" t="s">
        <v>15</v>
      </c>
      <c r="D102">
        <v>5</v>
      </c>
      <c r="E102" s="17">
        <f>DATE(Hosp_details[[#This Row],[year]], MONTH("1-"&amp;Hosp_details[[#This Row],[month]]), Hosp_details[[#This Row],[date]])</f>
        <v>36104</v>
      </c>
      <c r="F102" s="19">
        <f>DATEDIF(Hosp_details[[#This Row],[Date of Birth]], DATE(2023,6, 8),"Y")</f>
        <v>24</v>
      </c>
      <c r="G102">
        <v>0</v>
      </c>
      <c r="H102" s="21">
        <v>1400.44</v>
      </c>
      <c r="I102" t="s">
        <v>11</v>
      </c>
      <c r="J102" t="s">
        <v>11</v>
      </c>
      <c r="K102" t="s">
        <v>13</v>
      </c>
    </row>
    <row r="103" spans="1:11" x14ac:dyDescent="0.3">
      <c r="A103" t="s">
        <v>122</v>
      </c>
      <c r="B103">
        <v>1997</v>
      </c>
      <c r="C103" t="s">
        <v>30</v>
      </c>
      <c r="D103">
        <v>27</v>
      </c>
      <c r="E103" s="17">
        <f>DATE(Hosp_details[[#This Row],[year]], MONTH("1-"&amp;Hosp_details[[#This Row],[month]]), Hosp_details[[#This Row],[date]])</f>
        <v>35791</v>
      </c>
      <c r="F103" s="19">
        <f>DATEDIF(Hosp_details[[#This Row],[Date of Birth]], DATE(2023,6, 8),"Y")</f>
        <v>25</v>
      </c>
      <c r="G103">
        <v>0</v>
      </c>
      <c r="H103" s="21">
        <v>1402</v>
      </c>
      <c r="I103" t="s">
        <v>11</v>
      </c>
      <c r="J103" t="s">
        <v>12</v>
      </c>
      <c r="K103" t="s">
        <v>41</v>
      </c>
    </row>
    <row r="104" spans="1:11" x14ac:dyDescent="0.3">
      <c r="A104" t="s">
        <v>123</v>
      </c>
      <c r="B104">
        <v>1996</v>
      </c>
      <c r="C104" t="s">
        <v>2394</v>
      </c>
      <c r="D104">
        <v>23</v>
      </c>
      <c r="E104" s="17">
        <f>DATE(Hosp_details[[#This Row],[year]], MONTH("1-"&amp;Hosp_details[[#This Row],[month]]), Hosp_details[[#This Row],[date]])</f>
        <v>35087</v>
      </c>
      <c r="F104" s="19">
        <f>DATEDIF(Hosp_details[[#This Row],[Date of Birth]], DATE(2023,6, 8),"Y")</f>
        <v>27</v>
      </c>
      <c r="G104">
        <v>0</v>
      </c>
      <c r="H104" s="21">
        <v>1417</v>
      </c>
      <c r="I104" t="s">
        <v>11</v>
      </c>
      <c r="J104" t="s">
        <v>12</v>
      </c>
      <c r="K104" t="s">
        <v>13</v>
      </c>
    </row>
    <row r="105" spans="1:11" x14ac:dyDescent="0.3">
      <c r="A105" t="s">
        <v>124</v>
      </c>
      <c r="B105">
        <v>2001</v>
      </c>
      <c r="C105" t="s">
        <v>2395</v>
      </c>
      <c r="D105">
        <v>23</v>
      </c>
      <c r="E105" s="17">
        <f>DATE(Hosp_details[[#This Row],[year]], MONTH("1-"&amp;Hosp_details[[#This Row],[month]]), Hosp_details[[#This Row],[date]])</f>
        <v>36945</v>
      </c>
      <c r="F105" s="19">
        <f>DATEDIF(Hosp_details[[#This Row],[Date of Birth]], DATE(2023,6, 8),"Y")</f>
        <v>22</v>
      </c>
      <c r="G105">
        <v>0</v>
      </c>
      <c r="H105" s="21">
        <v>1421</v>
      </c>
      <c r="I105" t="s">
        <v>11</v>
      </c>
      <c r="J105" t="s">
        <v>11</v>
      </c>
      <c r="K105" t="s">
        <v>13</v>
      </c>
    </row>
    <row r="106" spans="1:11" x14ac:dyDescent="0.3">
      <c r="A106" t="s">
        <v>125</v>
      </c>
      <c r="B106">
        <v>1997</v>
      </c>
      <c r="C106" t="s">
        <v>2396</v>
      </c>
      <c r="D106">
        <v>5</v>
      </c>
      <c r="E106" s="17">
        <f>DATE(Hosp_details[[#This Row],[year]], MONTH("1-"&amp;Hosp_details[[#This Row],[month]]), Hosp_details[[#This Row],[date]])</f>
        <v>35494</v>
      </c>
      <c r="F106" s="19">
        <f>DATEDIF(Hosp_details[[#This Row],[Date of Birth]], DATE(2023,6, 8),"Y")</f>
        <v>26</v>
      </c>
      <c r="G106">
        <v>0</v>
      </c>
      <c r="H106" s="21">
        <v>1422</v>
      </c>
      <c r="I106" t="s">
        <v>11</v>
      </c>
      <c r="J106" t="s">
        <v>11</v>
      </c>
      <c r="K106" t="s">
        <v>13</v>
      </c>
    </row>
    <row r="107" spans="1:11" x14ac:dyDescent="0.3">
      <c r="A107" t="s">
        <v>126</v>
      </c>
      <c r="B107">
        <v>2000</v>
      </c>
      <c r="C107" t="s">
        <v>2397</v>
      </c>
      <c r="D107">
        <v>1</v>
      </c>
      <c r="E107" s="17">
        <f>DATE(Hosp_details[[#This Row],[year]], MONTH("1-"&amp;Hosp_details[[#This Row],[month]]), Hosp_details[[#This Row],[date]])</f>
        <v>36617</v>
      </c>
      <c r="F107" s="19">
        <f>DATEDIF(Hosp_details[[#This Row],[Date of Birth]], DATE(2023,6, 8),"Y")</f>
        <v>23</v>
      </c>
      <c r="G107">
        <v>0</v>
      </c>
      <c r="H107" s="21">
        <v>1438</v>
      </c>
      <c r="I107" t="s">
        <v>11</v>
      </c>
      <c r="J107" t="s">
        <v>11</v>
      </c>
      <c r="K107" t="s">
        <v>13</v>
      </c>
    </row>
    <row r="108" spans="1:11" x14ac:dyDescent="0.3">
      <c r="A108" t="s">
        <v>127</v>
      </c>
      <c r="B108">
        <v>1997</v>
      </c>
      <c r="C108" t="s">
        <v>2398</v>
      </c>
      <c r="D108">
        <v>19</v>
      </c>
      <c r="E108" s="17">
        <f>DATE(Hosp_details[[#This Row],[year]], MONTH("1-"&amp;Hosp_details[[#This Row],[month]]), Hosp_details[[#This Row],[date]])</f>
        <v>35569</v>
      </c>
      <c r="F108" s="19">
        <f>DATEDIF(Hosp_details[[#This Row],[Date of Birth]], DATE(2023,6, 8),"Y")</f>
        <v>26</v>
      </c>
      <c r="G108">
        <v>0</v>
      </c>
      <c r="H108" s="21">
        <v>1445</v>
      </c>
      <c r="I108" t="s">
        <v>11</v>
      </c>
      <c r="J108" t="s">
        <v>16</v>
      </c>
      <c r="K108" t="s">
        <v>13</v>
      </c>
    </row>
    <row r="109" spans="1:11" x14ac:dyDescent="0.3">
      <c r="A109" t="s">
        <v>128</v>
      </c>
      <c r="B109">
        <v>2003</v>
      </c>
      <c r="C109" t="s">
        <v>18</v>
      </c>
      <c r="D109">
        <v>20</v>
      </c>
      <c r="E109" s="17">
        <f>DATE(Hosp_details[[#This Row],[year]], MONTH("1-"&amp;Hosp_details[[#This Row],[month]]), Hosp_details[[#This Row],[date]])</f>
        <v>37792</v>
      </c>
      <c r="F109" s="19">
        <f>DATEDIF(Hosp_details[[#This Row],[Date of Birth]], DATE(2023,6, 8),"Y")</f>
        <v>19</v>
      </c>
      <c r="G109">
        <v>0</v>
      </c>
      <c r="H109" s="21">
        <v>1467</v>
      </c>
      <c r="I109" t="s">
        <v>11</v>
      </c>
      <c r="J109" t="s">
        <v>11</v>
      </c>
      <c r="K109" t="s">
        <v>13</v>
      </c>
    </row>
    <row r="110" spans="1:11" x14ac:dyDescent="0.3">
      <c r="A110" t="s">
        <v>129</v>
      </c>
      <c r="B110">
        <v>1998</v>
      </c>
      <c r="C110" t="s">
        <v>10</v>
      </c>
      <c r="D110">
        <v>7</v>
      </c>
      <c r="E110" s="17">
        <f>DATE(Hosp_details[[#This Row],[year]], MONTH("1-"&amp;Hosp_details[[#This Row],[month]]), Hosp_details[[#This Row],[date]])</f>
        <v>35983</v>
      </c>
      <c r="F110" s="19">
        <f>DATEDIF(Hosp_details[[#This Row],[Date of Birth]], DATE(2023,6, 8),"Y")</f>
        <v>24</v>
      </c>
      <c r="G110">
        <v>0</v>
      </c>
      <c r="H110" s="21">
        <v>1477</v>
      </c>
      <c r="I110" t="s">
        <v>11</v>
      </c>
      <c r="J110" t="s">
        <v>16</v>
      </c>
      <c r="K110" t="s">
        <v>13</v>
      </c>
    </row>
    <row r="111" spans="1:11" x14ac:dyDescent="0.3">
      <c r="A111" t="s">
        <v>130</v>
      </c>
      <c r="B111">
        <v>1997</v>
      </c>
      <c r="C111" t="s">
        <v>34</v>
      </c>
      <c r="D111">
        <v>9</v>
      </c>
      <c r="E111" s="17">
        <f>DATE(Hosp_details[[#This Row],[year]], MONTH("1-"&amp;Hosp_details[[#This Row],[month]]), Hosp_details[[#This Row],[date]])</f>
        <v>35651</v>
      </c>
      <c r="F111" s="19">
        <f>DATEDIF(Hosp_details[[#This Row],[Date of Birth]], DATE(2023,6, 8),"Y")</f>
        <v>25</v>
      </c>
      <c r="G111">
        <v>0</v>
      </c>
      <c r="H111" s="21">
        <v>1481</v>
      </c>
      <c r="I111" t="s">
        <v>11</v>
      </c>
      <c r="J111" t="s">
        <v>16</v>
      </c>
      <c r="K111" t="s">
        <v>23</v>
      </c>
    </row>
    <row r="112" spans="1:11" x14ac:dyDescent="0.3">
      <c r="A112" t="s">
        <v>131</v>
      </c>
      <c r="B112">
        <v>1995</v>
      </c>
      <c r="C112" t="s">
        <v>20</v>
      </c>
      <c r="D112">
        <v>7</v>
      </c>
      <c r="E112" s="17">
        <f>DATE(Hosp_details[[#This Row],[year]], MONTH("1-"&amp;Hosp_details[[#This Row],[month]]), Hosp_details[[#This Row],[date]])</f>
        <v>34949</v>
      </c>
      <c r="F112" s="19">
        <f>DATEDIF(Hosp_details[[#This Row],[Date of Birth]], DATE(2023,6, 8),"Y")</f>
        <v>27</v>
      </c>
      <c r="G112">
        <v>0</v>
      </c>
      <c r="H112" s="21">
        <v>1493</v>
      </c>
      <c r="I112" t="s">
        <v>11</v>
      </c>
      <c r="J112" t="s">
        <v>12</v>
      </c>
      <c r="K112" t="s">
        <v>13</v>
      </c>
    </row>
    <row r="113" spans="1:11" x14ac:dyDescent="0.3">
      <c r="A113" t="s">
        <v>132</v>
      </c>
      <c r="B113">
        <v>1998</v>
      </c>
      <c r="C113" t="s">
        <v>36</v>
      </c>
      <c r="D113">
        <v>19</v>
      </c>
      <c r="E113" s="17">
        <f>DATE(Hosp_details[[#This Row],[year]], MONTH("1-"&amp;Hosp_details[[#This Row],[month]]), Hosp_details[[#This Row],[date]])</f>
        <v>36087</v>
      </c>
      <c r="F113" s="19">
        <f>DATEDIF(Hosp_details[[#This Row],[Date of Birth]], DATE(2023,6, 8),"Y")</f>
        <v>24</v>
      </c>
      <c r="G113">
        <v>0</v>
      </c>
      <c r="H113" s="21">
        <v>1497</v>
      </c>
      <c r="I113" t="s">
        <v>11</v>
      </c>
      <c r="J113" t="s">
        <v>11</v>
      </c>
      <c r="K113" t="s">
        <v>13</v>
      </c>
    </row>
    <row r="114" spans="1:11" x14ac:dyDescent="0.3">
      <c r="A114" t="s">
        <v>133</v>
      </c>
      <c r="B114">
        <v>2001</v>
      </c>
      <c r="C114" t="s">
        <v>15</v>
      </c>
      <c r="D114">
        <v>25</v>
      </c>
      <c r="E114" s="17">
        <f>DATE(Hosp_details[[#This Row],[year]], MONTH("1-"&amp;Hosp_details[[#This Row],[month]]), Hosp_details[[#This Row],[date]])</f>
        <v>37220</v>
      </c>
      <c r="F114" s="19">
        <f>DATEDIF(Hosp_details[[#This Row],[Date of Birth]], DATE(2023,6, 8),"Y")</f>
        <v>21</v>
      </c>
      <c r="G114">
        <v>0</v>
      </c>
      <c r="H114" s="21">
        <v>1515.34</v>
      </c>
      <c r="I114" t="s">
        <v>11</v>
      </c>
      <c r="J114" t="s">
        <v>12</v>
      </c>
      <c r="K114" t="s">
        <v>13</v>
      </c>
    </row>
    <row r="115" spans="1:11" x14ac:dyDescent="0.3">
      <c r="A115" t="s">
        <v>134</v>
      </c>
      <c r="B115">
        <v>2001</v>
      </c>
      <c r="C115" t="s">
        <v>30</v>
      </c>
      <c r="D115">
        <v>7</v>
      </c>
      <c r="E115" s="17">
        <f>DATE(Hosp_details[[#This Row],[year]], MONTH("1-"&amp;Hosp_details[[#This Row],[month]]), Hosp_details[[#This Row],[date]])</f>
        <v>37232</v>
      </c>
      <c r="F115" s="19">
        <f>DATEDIF(Hosp_details[[#This Row],[Date of Birth]], DATE(2023,6, 8),"Y")</f>
        <v>21</v>
      </c>
      <c r="G115">
        <v>0</v>
      </c>
      <c r="H115" s="21">
        <v>1526.31</v>
      </c>
      <c r="I115" t="s">
        <v>11</v>
      </c>
      <c r="J115" t="s">
        <v>12</v>
      </c>
      <c r="K115" t="s">
        <v>41</v>
      </c>
    </row>
    <row r="116" spans="1:11" x14ac:dyDescent="0.3">
      <c r="A116" t="s">
        <v>135</v>
      </c>
      <c r="B116">
        <v>2001</v>
      </c>
      <c r="C116" t="s">
        <v>2394</v>
      </c>
      <c r="D116">
        <v>2</v>
      </c>
      <c r="E116" s="17">
        <f>DATE(Hosp_details[[#This Row],[year]], MONTH("1-"&amp;Hosp_details[[#This Row],[month]]), Hosp_details[[#This Row],[date]])</f>
        <v>36893</v>
      </c>
      <c r="F116" s="19">
        <f>DATEDIF(Hosp_details[[#This Row],[Date of Birth]], DATE(2023,6, 8),"Y")</f>
        <v>22</v>
      </c>
      <c r="G116">
        <v>0</v>
      </c>
      <c r="H116" s="21">
        <v>1532.47</v>
      </c>
      <c r="I116" t="s">
        <v>11</v>
      </c>
      <c r="J116" t="s">
        <v>11</v>
      </c>
      <c r="K116" t="s">
        <v>13</v>
      </c>
    </row>
    <row r="117" spans="1:11" x14ac:dyDescent="0.3">
      <c r="A117" t="s">
        <v>136</v>
      </c>
      <c r="B117">
        <v>2001</v>
      </c>
      <c r="C117" t="s">
        <v>2395</v>
      </c>
      <c r="D117">
        <v>5</v>
      </c>
      <c r="E117" s="17">
        <f>DATE(Hosp_details[[#This Row],[year]], MONTH("1-"&amp;Hosp_details[[#This Row],[month]]), Hosp_details[[#This Row],[date]])</f>
        <v>36927</v>
      </c>
      <c r="F117" s="19">
        <f>DATEDIF(Hosp_details[[#This Row],[Date of Birth]], DATE(2023,6, 8),"Y")</f>
        <v>22</v>
      </c>
      <c r="G117">
        <v>0</v>
      </c>
      <c r="H117" s="21">
        <v>1534.3</v>
      </c>
      <c r="I117" t="s">
        <v>11</v>
      </c>
      <c r="J117" t="s">
        <v>11</v>
      </c>
      <c r="K117" t="s">
        <v>13</v>
      </c>
    </row>
    <row r="118" spans="1:11" x14ac:dyDescent="0.3">
      <c r="A118" t="s">
        <v>137</v>
      </c>
      <c r="B118">
        <v>1992</v>
      </c>
      <c r="C118" t="s">
        <v>2396</v>
      </c>
      <c r="D118">
        <v>22</v>
      </c>
      <c r="E118" s="17">
        <f>DATE(Hosp_details[[#This Row],[year]], MONTH("1-"&amp;Hosp_details[[#This Row],[month]]), Hosp_details[[#This Row],[date]])</f>
        <v>33685</v>
      </c>
      <c r="F118" s="19">
        <f>DATEDIF(Hosp_details[[#This Row],[Date of Birth]], DATE(2023,6, 8),"Y")</f>
        <v>31</v>
      </c>
      <c r="G118">
        <v>0</v>
      </c>
      <c r="H118" s="21">
        <v>1566.88</v>
      </c>
      <c r="I118" t="s">
        <v>11</v>
      </c>
      <c r="J118" t="s">
        <v>16</v>
      </c>
      <c r="K118" t="s">
        <v>13</v>
      </c>
    </row>
    <row r="119" spans="1:11" x14ac:dyDescent="0.3">
      <c r="A119" t="s">
        <v>138</v>
      </c>
      <c r="B119">
        <v>2004</v>
      </c>
      <c r="C119" t="s">
        <v>2397</v>
      </c>
      <c r="D119">
        <v>19</v>
      </c>
      <c r="E119" s="17">
        <f>DATE(Hosp_details[[#This Row],[year]], MONTH("1-"&amp;Hosp_details[[#This Row],[month]]), Hosp_details[[#This Row],[date]])</f>
        <v>38096</v>
      </c>
      <c r="F119" s="19">
        <f>DATEDIF(Hosp_details[[#This Row],[Date of Birth]], DATE(2023,6, 8),"Y")</f>
        <v>19</v>
      </c>
      <c r="G119">
        <v>0</v>
      </c>
      <c r="H119" s="21">
        <v>1607.51</v>
      </c>
      <c r="I119" t="s">
        <v>11</v>
      </c>
      <c r="J119" t="s">
        <v>12</v>
      </c>
      <c r="K119" t="s">
        <v>13</v>
      </c>
    </row>
    <row r="120" spans="1:11" x14ac:dyDescent="0.3">
      <c r="A120" t="s">
        <v>139</v>
      </c>
      <c r="B120">
        <v>2004</v>
      </c>
      <c r="C120" t="s">
        <v>2398</v>
      </c>
      <c r="D120">
        <v>22</v>
      </c>
      <c r="E120" s="17">
        <f>DATE(Hosp_details[[#This Row],[year]], MONTH("1-"&amp;Hosp_details[[#This Row],[month]]), Hosp_details[[#This Row],[date]])</f>
        <v>38129</v>
      </c>
      <c r="F120" s="19">
        <f>DATEDIF(Hosp_details[[#This Row],[Date of Birth]], DATE(2023,6, 8),"Y")</f>
        <v>19</v>
      </c>
      <c r="G120">
        <v>0</v>
      </c>
      <c r="H120" s="21">
        <v>1615.77</v>
      </c>
      <c r="I120" t="s">
        <v>11</v>
      </c>
      <c r="J120" t="s">
        <v>16</v>
      </c>
      <c r="K120" t="s">
        <v>13</v>
      </c>
    </row>
    <row r="121" spans="1:11" x14ac:dyDescent="0.3">
      <c r="A121" t="s">
        <v>140</v>
      </c>
      <c r="B121">
        <v>1995</v>
      </c>
      <c r="C121" t="s">
        <v>18</v>
      </c>
      <c r="D121">
        <v>5</v>
      </c>
      <c r="E121" s="17">
        <f>DATE(Hosp_details[[#This Row],[year]], MONTH("1-"&amp;Hosp_details[[#This Row],[month]]), Hosp_details[[#This Row],[date]])</f>
        <v>34855</v>
      </c>
      <c r="F121" s="19">
        <f>DATEDIF(Hosp_details[[#This Row],[Date of Birth]], DATE(2023,6, 8),"Y")</f>
        <v>28</v>
      </c>
      <c r="G121">
        <v>0</v>
      </c>
      <c r="H121" s="21">
        <v>1617.16</v>
      </c>
      <c r="I121" t="s">
        <v>11</v>
      </c>
      <c r="J121" t="s">
        <v>16</v>
      </c>
      <c r="K121" t="s">
        <v>13</v>
      </c>
    </row>
    <row r="122" spans="1:11" x14ac:dyDescent="0.3">
      <c r="A122" t="s">
        <v>141</v>
      </c>
      <c r="B122">
        <v>2003</v>
      </c>
      <c r="C122" t="s">
        <v>10</v>
      </c>
      <c r="D122">
        <v>14</v>
      </c>
      <c r="E122" s="17">
        <f>DATE(Hosp_details[[#This Row],[year]], MONTH("1-"&amp;Hosp_details[[#This Row],[month]]), Hosp_details[[#This Row],[date]])</f>
        <v>37816</v>
      </c>
      <c r="F122" s="19">
        <f>DATEDIF(Hosp_details[[#This Row],[Date of Birth]], DATE(2023,6, 8),"Y")</f>
        <v>19</v>
      </c>
      <c r="G122">
        <v>0</v>
      </c>
      <c r="H122" s="21">
        <v>1621.34</v>
      </c>
      <c r="I122" t="s">
        <v>11</v>
      </c>
      <c r="J122" t="s">
        <v>11</v>
      </c>
      <c r="K122" t="s">
        <v>23</v>
      </c>
    </row>
    <row r="123" spans="1:11" x14ac:dyDescent="0.3">
      <c r="A123" t="s">
        <v>142</v>
      </c>
      <c r="B123">
        <v>2004</v>
      </c>
      <c r="C123" t="s">
        <v>34</v>
      </c>
      <c r="D123">
        <v>21</v>
      </c>
      <c r="E123" s="17">
        <f>DATE(Hosp_details[[#This Row],[year]], MONTH("1-"&amp;Hosp_details[[#This Row],[month]]), Hosp_details[[#This Row],[date]])</f>
        <v>38220</v>
      </c>
      <c r="F123" s="19">
        <f>DATEDIF(Hosp_details[[#This Row],[Date of Birth]], DATE(2023,6, 8),"Y")</f>
        <v>18</v>
      </c>
      <c r="G123">
        <v>0</v>
      </c>
      <c r="H123" s="21">
        <v>1621.88</v>
      </c>
      <c r="I123" t="s">
        <v>11</v>
      </c>
      <c r="J123" t="s">
        <v>11</v>
      </c>
      <c r="K123" t="s">
        <v>13</v>
      </c>
    </row>
    <row r="124" spans="1:11" x14ac:dyDescent="0.3">
      <c r="A124" t="s">
        <v>143</v>
      </c>
      <c r="B124">
        <v>2004</v>
      </c>
      <c r="C124" t="s">
        <v>20</v>
      </c>
      <c r="D124">
        <v>25</v>
      </c>
      <c r="E124" s="17">
        <f>DATE(Hosp_details[[#This Row],[year]], MONTH("1-"&amp;Hosp_details[[#This Row],[month]]), Hosp_details[[#This Row],[date]])</f>
        <v>38255</v>
      </c>
      <c r="F124" s="19">
        <f>DATEDIF(Hosp_details[[#This Row],[Date of Birth]], DATE(2023,6, 8),"Y")</f>
        <v>18</v>
      </c>
      <c r="G124">
        <v>0</v>
      </c>
      <c r="H124" s="21">
        <v>1622.19</v>
      </c>
      <c r="I124" t="s">
        <v>11</v>
      </c>
      <c r="J124" t="s">
        <v>16</v>
      </c>
      <c r="K124" t="s">
        <v>13</v>
      </c>
    </row>
    <row r="125" spans="1:11" x14ac:dyDescent="0.3">
      <c r="A125" t="s">
        <v>144</v>
      </c>
      <c r="B125">
        <v>2003</v>
      </c>
      <c r="C125" t="s">
        <v>36</v>
      </c>
      <c r="D125">
        <v>9</v>
      </c>
      <c r="E125" s="17">
        <f>DATE(Hosp_details[[#This Row],[year]], MONTH("1-"&amp;Hosp_details[[#This Row],[month]]), Hosp_details[[#This Row],[date]])</f>
        <v>37903</v>
      </c>
      <c r="F125" s="19">
        <f>DATEDIF(Hosp_details[[#This Row],[Date of Birth]], DATE(2023,6, 8),"Y")</f>
        <v>19</v>
      </c>
      <c r="G125">
        <v>0</v>
      </c>
      <c r="H125" s="21">
        <v>1625.43</v>
      </c>
      <c r="I125" t="s">
        <v>11</v>
      </c>
      <c r="J125" t="s">
        <v>12</v>
      </c>
      <c r="K125" t="s">
        <v>23</v>
      </c>
    </row>
    <row r="126" spans="1:11" x14ac:dyDescent="0.3">
      <c r="A126" t="s">
        <v>145</v>
      </c>
      <c r="B126">
        <v>2003</v>
      </c>
      <c r="C126" t="s">
        <v>15</v>
      </c>
      <c r="D126">
        <v>4</v>
      </c>
      <c r="E126" s="17">
        <f>DATE(Hosp_details[[#This Row],[year]], MONTH("1-"&amp;Hosp_details[[#This Row],[month]]), Hosp_details[[#This Row],[date]])</f>
        <v>37929</v>
      </c>
      <c r="F126" s="19">
        <f>DATEDIF(Hosp_details[[#This Row],[Date of Birth]], DATE(2023,6, 8),"Y")</f>
        <v>19</v>
      </c>
      <c r="G126">
        <v>0</v>
      </c>
      <c r="H126" s="21">
        <v>1627.28</v>
      </c>
      <c r="I126" t="s">
        <v>11</v>
      </c>
      <c r="J126" t="s">
        <v>11</v>
      </c>
      <c r="K126" t="s">
        <v>23</v>
      </c>
    </row>
    <row r="127" spans="1:11" x14ac:dyDescent="0.3">
      <c r="A127" t="s">
        <v>146</v>
      </c>
      <c r="B127">
        <v>2003</v>
      </c>
      <c r="C127" t="s">
        <v>30</v>
      </c>
      <c r="D127">
        <v>17</v>
      </c>
      <c r="E127" s="17">
        <f>DATE(Hosp_details[[#This Row],[year]], MONTH("1-"&amp;Hosp_details[[#This Row],[month]]), Hosp_details[[#This Row],[date]])</f>
        <v>37972</v>
      </c>
      <c r="F127" s="19">
        <f>DATEDIF(Hosp_details[[#This Row],[Date of Birth]], DATE(2023,6, 8),"Y")</f>
        <v>19</v>
      </c>
      <c r="G127">
        <v>0</v>
      </c>
      <c r="H127" s="21">
        <v>1628.47</v>
      </c>
      <c r="I127" t="s">
        <v>11</v>
      </c>
      <c r="J127" t="s">
        <v>16</v>
      </c>
      <c r="K127" t="s">
        <v>23</v>
      </c>
    </row>
    <row r="128" spans="1:11" x14ac:dyDescent="0.3">
      <c r="A128" t="s">
        <v>147</v>
      </c>
      <c r="B128">
        <v>2004</v>
      </c>
      <c r="C128" t="s">
        <v>2394</v>
      </c>
      <c r="D128">
        <v>4</v>
      </c>
      <c r="E128" s="17">
        <f>DATE(Hosp_details[[#This Row],[year]], MONTH("1-"&amp;Hosp_details[[#This Row],[month]]), Hosp_details[[#This Row],[date]])</f>
        <v>37990</v>
      </c>
      <c r="F128" s="19">
        <f>DATEDIF(Hosp_details[[#This Row],[Date of Birth]], DATE(2023,6, 8),"Y")</f>
        <v>19</v>
      </c>
      <c r="G128">
        <v>0</v>
      </c>
      <c r="H128" s="21">
        <v>1629.83</v>
      </c>
      <c r="I128" t="s">
        <v>11</v>
      </c>
      <c r="J128" t="s">
        <v>11</v>
      </c>
      <c r="K128" t="s">
        <v>13</v>
      </c>
    </row>
    <row r="129" spans="1:11" x14ac:dyDescent="0.3">
      <c r="A129" t="s">
        <v>148</v>
      </c>
      <c r="B129">
        <v>2004</v>
      </c>
      <c r="C129" t="s">
        <v>2395</v>
      </c>
      <c r="D129">
        <v>5</v>
      </c>
      <c r="E129" s="17">
        <f>DATE(Hosp_details[[#This Row],[year]], MONTH("1-"&amp;Hosp_details[[#This Row],[month]]), Hosp_details[[#This Row],[date]])</f>
        <v>38022</v>
      </c>
      <c r="F129" s="19">
        <f>DATEDIF(Hosp_details[[#This Row],[Date of Birth]], DATE(2023,6, 8),"Y")</f>
        <v>19</v>
      </c>
      <c r="G129">
        <v>0</v>
      </c>
      <c r="H129" s="21">
        <v>1631.67</v>
      </c>
      <c r="I129" t="s">
        <v>11</v>
      </c>
      <c r="J129" t="s">
        <v>12</v>
      </c>
      <c r="K129" t="s">
        <v>13</v>
      </c>
    </row>
    <row r="130" spans="1:11" x14ac:dyDescent="0.3">
      <c r="A130" t="s">
        <v>149</v>
      </c>
      <c r="B130">
        <v>2004</v>
      </c>
      <c r="C130" t="s">
        <v>2396</v>
      </c>
      <c r="D130">
        <v>9</v>
      </c>
      <c r="E130" s="17">
        <f>DATE(Hosp_details[[#This Row],[year]], MONTH("1-"&amp;Hosp_details[[#This Row],[month]]), Hosp_details[[#This Row],[date]])</f>
        <v>38055</v>
      </c>
      <c r="F130" s="19">
        <f>DATEDIF(Hosp_details[[#This Row],[Date of Birth]], DATE(2023,6, 8),"Y")</f>
        <v>19</v>
      </c>
      <c r="G130">
        <v>0</v>
      </c>
      <c r="H130" s="21">
        <v>1631.82</v>
      </c>
      <c r="I130" t="s">
        <v>11</v>
      </c>
      <c r="J130" t="s">
        <v>16</v>
      </c>
      <c r="K130" t="s">
        <v>13</v>
      </c>
    </row>
    <row r="131" spans="1:11" x14ac:dyDescent="0.3">
      <c r="A131" t="s">
        <v>150</v>
      </c>
      <c r="B131">
        <v>2003</v>
      </c>
      <c r="C131" t="s">
        <v>2397</v>
      </c>
      <c r="D131">
        <v>3</v>
      </c>
      <c r="E131" s="17">
        <f>DATE(Hosp_details[[#This Row],[year]], MONTH("1-"&amp;Hosp_details[[#This Row],[month]]), Hosp_details[[#This Row],[date]])</f>
        <v>37714</v>
      </c>
      <c r="F131" s="19">
        <f>DATEDIF(Hosp_details[[#This Row],[Date of Birth]], DATE(2023,6, 8),"Y")</f>
        <v>20</v>
      </c>
      <c r="G131">
        <v>0</v>
      </c>
      <c r="H131" s="21">
        <v>1632.04</v>
      </c>
      <c r="I131" t="s">
        <v>11</v>
      </c>
      <c r="J131" t="s">
        <v>11</v>
      </c>
      <c r="K131" t="s">
        <v>23</v>
      </c>
    </row>
    <row r="132" spans="1:11" x14ac:dyDescent="0.3">
      <c r="A132" t="s">
        <v>151</v>
      </c>
      <c r="B132">
        <v>2003</v>
      </c>
      <c r="C132" t="s">
        <v>2398</v>
      </c>
      <c r="D132">
        <v>16</v>
      </c>
      <c r="E132" s="17">
        <f>DATE(Hosp_details[[#This Row],[year]], MONTH("1-"&amp;Hosp_details[[#This Row],[month]]), Hosp_details[[#This Row],[date]])</f>
        <v>37757</v>
      </c>
      <c r="F132" s="19">
        <f>DATEDIF(Hosp_details[[#This Row],[Date of Birth]], DATE(2023,6, 8),"Y")</f>
        <v>20</v>
      </c>
      <c r="G132">
        <v>0</v>
      </c>
      <c r="H132" s="21">
        <v>1632.56</v>
      </c>
      <c r="I132" t="s">
        <v>11</v>
      </c>
      <c r="J132" t="s">
        <v>11</v>
      </c>
      <c r="K132" t="s">
        <v>23</v>
      </c>
    </row>
    <row r="133" spans="1:11" x14ac:dyDescent="0.3">
      <c r="A133" t="s">
        <v>152</v>
      </c>
      <c r="B133">
        <v>2004</v>
      </c>
      <c r="C133" t="s">
        <v>18</v>
      </c>
      <c r="D133">
        <v>13</v>
      </c>
      <c r="E133" s="17">
        <f>DATE(Hosp_details[[#This Row],[year]], MONTH("1-"&amp;Hosp_details[[#This Row],[month]]), Hosp_details[[#This Row],[date]])</f>
        <v>38151</v>
      </c>
      <c r="F133" s="19">
        <f>DATEDIF(Hosp_details[[#This Row],[Date of Birth]], DATE(2023,6, 8),"Y")</f>
        <v>18</v>
      </c>
      <c r="G133">
        <v>0</v>
      </c>
      <c r="H133" s="21">
        <v>1633.04</v>
      </c>
      <c r="I133" t="s">
        <v>11</v>
      </c>
      <c r="J133" t="s">
        <v>11</v>
      </c>
      <c r="K133" t="s">
        <v>13</v>
      </c>
    </row>
    <row r="134" spans="1:11" x14ac:dyDescent="0.3">
      <c r="A134" t="s">
        <v>153</v>
      </c>
      <c r="B134">
        <v>2004</v>
      </c>
      <c r="C134" t="s">
        <v>10</v>
      </c>
      <c r="D134">
        <v>8</v>
      </c>
      <c r="E134" s="17">
        <f>DATE(Hosp_details[[#This Row],[year]], MONTH("1-"&amp;Hosp_details[[#This Row],[month]]), Hosp_details[[#This Row],[date]])</f>
        <v>38176</v>
      </c>
      <c r="F134" s="19">
        <f>DATEDIF(Hosp_details[[#This Row],[Date of Birth]], DATE(2023,6, 8),"Y")</f>
        <v>18</v>
      </c>
      <c r="G134">
        <v>0</v>
      </c>
      <c r="H134" s="21">
        <v>1633.96</v>
      </c>
      <c r="I134" t="s">
        <v>11</v>
      </c>
      <c r="J134" t="s">
        <v>16</v>
      </c>
      <c r="K134" t="s">
        <v>13</v>
      </c>
    </row>
    <row r="135" spans="1:11" x14ac:dyDescent="0.3">
      <c r="A135" t="s">
        <v>154</v>
      </c>
      <c r="B135">
        <v>2004</v>
      </c>
      <c r="C135" t="s">
        <v>34</v>
      </c>
      <c r="D135">
        <v>13</v>
      </c>
      <c r="E135" s="17">
        <f>DATE(Hosp_details[[#This Row],[year]], MONTH("1-"&amp;Hosp_details[[#This Row],[month]]), Hosp_details[[#This Row],[date]])</f>
        <v>38212</v>
      </c>
      <c r="F135" s="19">
        <f>DATEDIF(Hosp_details[[#This Row],[Date of Birth]], DATE(2023,6, 8),"Y")</f>
        <v>18</v>
      </c>
      <c r="G135">
        <v>0</v>
      </c>
      <c r="H135" s="21">
        <v>1634.57</v>
      </c>
      <c r="I135" t="s">
        <v>11</v>
      </c>
      <c r="J135" t="s">
        <v>11</v>
      </c>
      <c r="K135" t="s">
        <v>13</v>
      </c>
    </row>
    <row r="136" spans="1:11" x14ac:dyDescent="0.3">
      <c r="A136" t="s">
        <v>155</v>
      </c>
      <c r="B136">
        <v>2003</v>
      </c>
      <c r="C136" t="s">
        <v>20</v>
      </c>
      <c r="D136">
        <v>30</v>
      </c>
      <c r="E136" s="17">
        <f>DATE(Hosp_details[[#This Row],[year]], MONTH("1-"&amp;Hosp_details[[#This Row],[month]]), Hosp_details[[#This Row],[date]])</f>
        <v>37894</v>
      </c>
      <c r="F136" s="19">
        <f>DATEDIF(Hosp_details[[#This Row],[Date of Birth]], DATE(2023,6, 8),"Y")</f>
        <v>19</v>
      </c>
      <c r="G136">
        <v>0</v>
      </c>
      <c r="H136" s="21">
        <v>1635.73</v>
      </c>
      <c r="I136" t="s">
        <v>11</v>
      </c>
      <c r="J136" t="s">
        <v>12</v>
      </c>
      <c r="K136" t="s">
        <v>23</v>
      </c>
    </row>
    <row r="137" spans="1:11" x14ac:dyDescent="0.3">
      <c r="A137" t="s">
        <v>156</v>
      </c>
      <c r="B137">
        <v>2003</v>
      </c>
      <c r="C137" t="s">
        <v>36</v>
      </c>
      <c r="D137">
        <v>16</v>
      </c>
      <c r="E137" s="17">
        <f>DATE(Hosp_details[[#This Row],[year]], MONTH("1-"&amp;Hosp_details[[#This Row],[month]]), Hosp_details[[#This Row],[date]])</f>
        <v>37910</v>
      </c>
      <c r="F137" s="19">
        <f>DATEDIF(Hosp_details[[#This Row],[Date of Birth]], DATE(2023,6, 8),"Y")</f>
        <v>19</v>
      </c>
      <c r="G137">
        <v>0</v>
      </c>
      <c r="H137" s="21">
        <v>1639.56</v>
      </c>
      <c r="I137" t="s">
        <v>11</v>
      </c>
      <c r="J137" t="s">
        <v>11</v>
      </c>
      <c r="K137" t="s">
        <v>23</v>
      </c>
    </row>
    <row r="138" spans="1:11" x14ac:dyDescent="0.3">
      <c r="A138" t="s">
        <v>157</v>
      </c>
      <c r="B138">
        <v>2003</v>
      </c>
      <c r="C138" t="s">
        <v>15</v>
      </c>
      <c r="D138">
        <v>21</v>
      </c>
      <c r="E138" s="17">
        <f>DATE(Hosp_details[[#This Row],[year]], MONTH("1-"&amp;Hosp_details[[#This Row],[month]]), Hosp_details[[#This Row],[date]])</f>
        <v>37946</v>
      </c>
      <c r="F138" s="19">
        <f>DATEDIF(Hosp_details[[#This Row],[Date of Birth]], DATE(2023,6, 8),"Y")</f>
        <v>19</v>
      </c>
      <c r="G138">
        <v>0</v>
      </c>
      <c r="H138" s="21">
        <v>1639.56</v>
      </c>
      <c r="I138" t="s">
        <v>11</v>
      </c>
      <c r="J138" t="s">
        <v>11</v>
      </c>
      <c r="K138" t="s">
        <v>23</v>
      </c>
    </row>
    <row r="139" spans="1:11" x14ac:dyDescent="0.3">
      <c r="A139" t="s">
        <v>158</v>
      </c>
      <c r="B139">
        <v>2003</v>
      </c>
      <c r="C139" t="s">
        <v>30</v>
      </c>
      <c r="D139">
        <v>30</v>
      </c>
      <c r="E139" s="17">
        <f>DATE(Hosp_details[[#This Row],[year]], MONTH("1-"&amp;Hosp_details[[#This Row],[month]]), Hosp_details[[#This Row],[date]])</f>
        <v>37985</v>
      </c>
      <c r="F139" s="19">
        <f>DATEDIF(Hosp_details[[#This Row],[Date of Birth]], DATE(2023,6, 8),"Y")</f>
        <v>19</v>
      </c>
      <c r="G139">
        <v>0</v>
      </c>
      <c r="H139" s="21">
        <v>1646.43</v>
      </c>
      <c r="I139" t="s">
        <v>11</v>
      </c>
      <c r="J139" t="s">
        <v>16</v>
      </c>
      <c r="K139" t="s">
        <v>23</v>
      </c>
    </row>
    <row r="140" spans="1:11" x14ac:dyDescent="0.3">
      <c r="A140" t="s">
        <v>159</v>
      </c>
      <c r="B140">
        <v>2000</v>
      </c>
      <c r="C140" t="s">
        <v>2394</v>
      </c>
      <c r="D140">
        <v>23</v>
      </c>
      <c r="E140" s="17">
        <f>DATE(Hosp_details[[#This Row],[year]], MONTH("1-"&amp;Hosp_details[[#This Row],[month]]), Hosp_details[[#This Row],[date]])</f>
        <v>36548</v>
      </c>
      <c r="F140" s="19">
        <f>DATEDIF(Hosp_details[[#This Row],[Date of Birth]], DATE(2023,6, 8),"Y")</f>
        <v>23</v>
      </c>
      <c r="G140">
        <v>0</v>
      </c>
      <c r="H140" s="21">
        <v>1665</v>
      </c>
      <c r="I140" t="s">
        <v>11</v>
      </c>
      <c r="J140" t="s">
        <v>11</v>
      </c>
      <c r="K140" t="s">
        <v>13</v>
      </c>
    </row>
    <row r="141" spans="1:11" x14ac:dyDescent="0.3">
      <c r="A141" t="s">
        <v>160</v>
      </c>
      <c r="B141">
        <v>2000</v>
      </c>
      <c r="C141" t="s">
        <v>2395</v>
      </c>
      <c r="D141">
        <v>10</v>
      </c>
      <c r="E141" s="17">
        <f>DATE(Hosp_details[[#This Row],[year]], MONTH("1-"&amp;Hosp_details[[#This Row],[month]]), Hosp_details[[#This Row],[date]])</f>
        <v>36566</v>
      </c>
      <c r="F141" s="19">
        <f>DATEDIF(Hosp_details[[#This Row],[Date of Birth]], DATE(2023,6, 8),"Y")</f>
        <v>23</v>
      </c>
      <c r="G141">
        <v>0</v>
      </c>
      <c r="H141" s="21">
        <v>1674.63</v>
      </c>
      <c r="I141" t="s">
        <v>11</v>
      </c>
      <c r="J141" t="s">
        <v>11</v>
      </c>
      <c r="K141" t="s">
        <v>13</v>
      </c>
    </row>
    <row r="142" spans="1:11" x14ac:dyDescent="0.3">
      <c r="A142" t="s">
        <v>161</v>
      </c>
      <c r="B142">
        <v>2000</v>
      </c>
      <c r="C142" t="s">
        <v>2396</v>
      </c>
      <c r="D142">
        <v>21</v>
      </c>
      <c r="E142" s="17">
        <f>DATE(Hosp_details[[#This Row],[year]], MONTH("1-"&amp;Hosp_details[[#This Row],[month]]), Hosp_details[[#This Row],[date]])</f>
        <v>36606</v>
      </c>
      <c r="F142" s="19">
        <f>DATEDIF(Hosp_details[[#This Row],[Date of Birth]], DATE(2023,6, 8),"Y")</f>
        <v>23</v>
      </c>
      <c r="G142">
        <v>0</v>
      </c>
      <c r="H142" s="21">
        <v>1682.6</v>
      </c>
      <c r="I142" t="s">
        <v>11</v>
      </c>
      <c r="J142" t="s">
        <v>11</v>
      </c>
      <c r="K142" t="s">
        <v>41</v>
      </c>
    </row>
    <row r="143" spans="1:11" x14ac:dyDescent="0.3">
      <c r="A143" t="s">
        <v>162</v>
      </c>
      <c r="B143">
        <v>2004</v>
      </c>
      <c r="C143" t="s">
        <v>2397</v>
      </c>
      <c r="D143">
        <v>17</v>
      </c>
      <c r="E143" s="17">
        <f>DATE(Hosp_details[[#This Row],[year]], MONTH("1-"&amp;Hosp_details[[#This Row],[month]]), Hosp_details[[#This Row],[date]])</f>
        <v>38094</v>
      </c>
      <c r="F143" s="19">
        <f>DATEDIF(Hosp_details[[#This Row],[Date of Birth]], DATE(2023,6, 8),"Y")</f>
        <v>19</v>
      </c>
      <c r="G143">
        <v>0</v>
      </c>
      <c r="H143" s="21">
        <v>1694.8</v>
      </c>
      <c r="I143" t="s">
        <v>11</v>
      </c>
      <c r="J143" t="s">
        <v>11</v>
      </c>
      <c r="K143" t="s">
        <v>163</v>
      </c>
    </row>
    <row r="144" spans="1:11" x14ac:dyDescent="0.3">
      <c r="A144" t="s">
        <v>164</v>
      </c>
      <c r="B144">
        <v>2004</v>
      </c>
      <c r="C144" t="s">
        <v>2398</v>
      </c>
      <c r="D144">
        <v>10</v>
      </c>
      <c r="E144" s="17">
        <f>DATE(Hosp_details[[#This Row],[year]], MONTH("1-"&amp;Hosp_details[[#This Row],[month]]), Hosp_details[[#This Row],[date]])</f>
        <v>38117</v>
      </c>
      <c r="F144" s="19">
        <f>DATEDIF(Hosp_details[[#This Row],[Date of Birth]], DATE(2023,6, 8),"Y")</f>
        <v>19</v>
      </c>
      <c r="G144">
        <v>0</v>
      </c>
      <c r="H144" s="21">
        <v>1702.46</v>
      </c>
      <c r="I144" t="s">
        <v>11</v>
      </c>
      <c r="J144" t="s">
        <v>12</v>
      </c>
      <c r="K144" t="s">
        <v>165</v>
      </c>
    </row>
    <row r="145" spans="1:11" x14ac:dyDescent="0.3">
      <c r="A145" t="s">
        <v>166</v>
      </c>
      <c r="B145">
        <v>2004</v>
      </c>
      <c r="C145" t="s">
        <v>18</v>
      </c>
      <c r="D145">
        <v>7</v>
      </c>
      <c r="E145" s="17">
        <f>DATE(Hosp_details[[#This Row],[year]], MONTH("1-"&amp;Hosp_details[[#This Row],[month]]), Hosp_details[[#This Row],[date]])</f>
        <v>38145</v>
      </c>
      <c r="F145" s="19">
        <f>DATEDIF(Hosp_details[[#This Row],[Date of Birth]], DATE(2023,6, 8),"Y")</f>
        <v>19</v>
      </c>
      <c r="G145">
        <v>0</v>
      </c>
      <c r="H145" s="21">
        <v>1704.57</v>
      </c>
      <c r="I145" t="s">
        <v>11</v>
      </c>
      <c r="J145" t="s">
        <v>16</v>
      </c>
      <c r="K145" t="s">
        <v>167</v>
      </c>
    </row>
    <row r="146" spans="1:11" x14ac:dyDescent="0.3">
      <c r="A146" t="s">
        <v>168</v>
      </c>
      <c r="B146">
        <v>2004</v>
      </c>
      <c r="C146" t="s">
        <v>10</v>
      </c>
      <c r="D146">
        <v>14</v>
      </c>
      <c r="E146" s="17">
        <f>DATE(Hosp_details[[#This Row],[year]], MONTH("1-"&amp;Hosp_details[[#This Row],[month]]), Hosp_details[[#This Row],[date]])</f>
        <v>38182</v>
      </c>
      <c r="F146" s="19">
        <f>DATEDIF(Hosp_details[[#This Row],[Date of Birth]], DATE(2023,6, 8),"Y")</f>
        <v>18</v>
      </c>
      <c r="G146">
        <v>0</v>
      </c>
      <c r="H146" s="21">
        <v>1704.7</v>
      </c>
      <c r="I146" t="s">
        <v>11</v>
      </c>
      <c r="J146" t="s">
        <v>12</v>
      </c>
      <c r="K146" t="s">
        <v>169</v>
      </c>
    </row>
    <row r="147" spans="1:11" x14ac:dyDescent="0.3">
      <c r="A147" t="s">
        <v>170</v>
      </c>
      <c r="B147">
        <v>2004</v>
      </c>
      <c r="C147" t="s">
        <v>34</v>
      </c>
      <c r="D147">
        <v>6</v>
      </c>
      <c r="E147" s="17">
        <f>DATE(Hosp_details[[#This Row],[year]], MONTH("1-"&amp;Hosp_details[[#This Row],[month]]), Hosp_details[[#This Row],[date]])</f>
        <v>38205</v>
      </c>
      <c r="F147" s="19">
        <f>DATEDIF(Hosp_details[[#This Row],[Date of Birth]], DATE(2023,6, 8),"Y")</f>
        <v>18</v>
      </c>
      <c r="G147">
        <v>0</v>
      </c>
      <c r="H147" s="21">
        <v>1705.62</v>
      </c>
      <c r="I147" t="s">
        <v>11</v>
      </c>
      <c r="J147" t="s">
        <v>11</v>
      </c>
      <c r="K147" t="s">
        <v>163</v>
      </c>
    </row>
    <row r="148" spans="1:11" x14ac:dyDescent="0.3">
      <c r="A148" t="s">
        <v>171</v>
      </c>
      <c r="B148">
        <v>2004</v>
      </c>
      <c r="C148" t="s">
        <v>20</v>
      </c>
      <c r="D148">
        <v>17</v>
      </c>
      <c r="E148" s="17">
        <f>DATE(Hosp_details[[#This Row],[year]], MONTH("1-"&amp;Hosp_details[[#This Row],[month]]), Hosp_details[[#This Row],[date]])</f>
        <v>38247</v>
      </c>
      <c r="F148" s="19">
        <f>DATEDIF(Hosp_details[[#This Row],[Date of Birth]], DATE(2023,6, 8),"Y")</f>
        <v>18</v>
      </c>
      <c r="G148">
        <v>0</v>
      </c>
      <c r="H148" s="21">
        <v>1708</v>
      </c>
      <c r="I148" t="s">
        <v>12</v>
      </c>
      <c r="J148" t="s">
        <v>11</v>
      </c>
      <c r="K148" t="s">
        <v>167</v>
      </c>
    </row>
    <row r="149" spans="1:11" x14ac:dyDescent="0.3">
      <c r="A149" t="s">
        <v>172</v>
      </c>
      <c r="B149">
        <v>2004</v>
      </c>
      <c r="C149" t="s">
        <v>36</v>
      </c>
      <c r="D149">
        <v>12</v>
      </c>
      <c r="E149" s="17">
        <f>DATE(Hosp_details[[#This Row],[year]], MONTH("1-"&amp;Hosp_details[[#This Row],[month]]), Hosp_details[[#This Row],[date]])</f>
        <v>38272</v>
      </c>
      <c r="F149" s="19">
        <f>DATEDIF(Hosp_details[[#This Row],[Date of Birth]], DATE(2023,6, 8),"Y")</f>
        <v>18</v>
      </c>
      <c r="G149">
        <v>0</v>
      </c>
      <c r="H149" s="21">
        <v>1708.93</v>
      </c>
      <c r="I149" t="s">
        <v>12</v>
      </c>
      <c r="J149" t="s">
        <v>16</v>
      </c>
      <c r="K149" t="s">
        <v>165</v>
      </c>
    </row>
    <row r="150" spans="1:11" x14ac:dyDescent="0.3">
      <c r="A150" t="s">
        <v>173</v>
      </c>
      <c r="B150">
        <v>2004</v>
      </c>
      <c r="C150" t="s">
        <v>15</v>
      </c>
      <c r="D150">
        <v>19</v>
      </c>
      <c r="E150" s="17">
        <f>DATE(Hosp_details[[#This Row],[year]], MONTH("1-"&amp;Hosp_details[[#This Row],[month]]), Hosp_details[[#This Row],[date]])</f>
        <v>38310</v>
      </c>
      <c r="F150" s="19">
        <f>DATEDIF(Hosp_details[[#This Row],[Date of Birth]], DATE(2023,6, 8),"Y")</f>
        <v>18</v>
      </c>
      <c r="G150">
        <v>1</v>
      </c>
      <c r="H150" s="21">
        <v>1711.03</v>
      </c>
      <c r="I150" t="s">
        <v>12</v>
      </c>
      <c r="J150" t="s">
        <v>12</v>
      </c>
      <c r="K150" t="s">
        <v>13</v>
      </c>
    </row>
    <row r="151" spans="1:11" x14ac:dyDescent="0.3">
      <c r="A151" t="s">
        <v>174</v>
      </c>
      <c r="B151">
        <v>2004</v>
      </c>
      <c r="C151" t="s">
        <v>30</v>
      </c>
      <c r="D151">
        <v>21</v>
      </c>
      <c r="E151" s="17">
        <f>DATE(Hosp_details[[#This Row],[year]], MONTH("1-"&amp;Hosp_details[[#This Row],[month]]), Hosp_details[[#This Row],[date]])</f>
        <v>38342</v>
      </c>
      <c r="F151" s="19">
        <f>DATEDIF(Hosp_details[[#This Row],[Date of Birth]], DATE(2023,6, 8),"Y")</f>
        <v>18</v>
      </c>
      <c r="G151">
        <v>0</v>
      </c>
      <c r="H151" s="21">
        <v>1712.23</v>
      </c>
      <c r="I151" t="s">
        <v>12</v>
      </c>
      <c r="J151" t="s">
        <v>16</v>
      </c>
      <c r="K151" t="s">
        <v>167</v>
      </c>
    </row>
    <row r="152" spans="1:11" x14ac:dyDescent="0.3">
      <c r="A152" t="s">
        <v>175</v>
      </c>
      <c r="B152">
        <v>2004</v>
      </c>
      <c r="C152" t="s">
        <v>2394</v>
      </c>
      <c r="D152">
        <v>10</v>
      </c>
      <c r="E152" s="17">
        <f>DATE(Hosp_details[[#This Row],[year]], MONTH("1-"&amp;Hosp_details[[#This Row],[month]]), Hosp_details[[#This Row],[date]])</f>
        <v>37996</v>
      </c>
      <c r="F152" s="19">
        <f>DATEDIF(Hosp_details[[#This Row],[Date of Birth]], DATE(2023,6, 8),"Y")</f>
        <v>19</v>
      </c>
      <c r="G152">
        <v>1</v>
      </c>
      <c r="H152" s="21">
        <v>1719.44</v>
      </c>
      <c r="I152" t="s">
        <v>12</v>
      </c>
      <c r="J152" t="s">
        <v>12</v>
      </c>
      <c r="K152" t="s">
        <v>13</v>
      </c>
    </row>
    <row r="153" spans="1:11" x14ac:dyDescent="0.3">
      <c r="A153" t="s">
        <v>176</v>
      </c>
      <c r="B153">
        <v>2004</v>
      </c>
      <c r="C153" t="s">
        <v>2395</v>
      </c>
      <c r="D153">
        <v>11</v>
      </c>
      <c r="E153" s="17">
        <f>DATE(Hosp_details[[#This Row],[year]], MONTH("1-"&amp;Hosp_details[[#This Row],[month]]), Hosp_details[[#This Row],[date]])</f>
        <v>38028</v>
      </c>
      <c r="F153" s="19">
        <f>DATEDIF(Hosp_details[[#This Row],[Date of Birth]], DATE(2023,6, 8),"Y")</f>
        <v>19</v>
      </c>
      <c r="G153">
        <v>1</v>
      </c>
      <c r="H153" s="21">
        <v>1720.35</v>
      </c>
      <c r="I153" t="s">
        <v>12</v>
      </c>
      <c r="J153" t="s">
        <v>12</v>
      </c>
      <c r="K153" t="s">
        <v>13</v>
      </c>
    </row>
    <row r="154" spans="1:11" x14ac:dyDescent="0.3">
      <c r="A154" t="s">
        <v>177</v>
      </c>
      <c r="B154">
        <v>2004</v>
      </c>
      <c r="C154" t="s">
        <v>2396</v>
      </c>
      <c r="D154">
        <v>21</v>
      </c>
      <c r="E154" s="17">
        <f>DATE(Hosp_details[[#This Row],[year]], MONTH("1-"&amp;Hosp_details[[#This Row],[month]]), Hosp_details[[#This Row],[date]])</f>
        <v>38067</v>
      </c>
      <c r="F154" s="19">
        <f>DATEDIF(Hosp_details[[#This Row],[Date of Birth]], DATE(2023,6, 8),"Y")</f>
        <v>19</v>
      </c>
      <c r="G154">
        <v>1</v>
      </c>
      <c r="H154" s="21">
        <v>1725.55</v>
      </c>
      <c r="I154" t="s">
        <v>12</v>
      </c>
      <c r="J154" t="s">
        <v>11</v>
      </c>
      <c r="K154" t="s">
        <v>13</v>
      </c>
    </row>
    <row r="155" spans="1:11" x14ac:dyDescent="0.3">
      <c r="A155" t="s">
        <v>178</v>
      </c>
      <c r="B155">
        <v>2004</v>
      </c>
      <c r="C155" t="s">
        <v>2397</v>
      </c>
      <c r="D155">
        <v>9</v>
      </c>
      <c r="E155" s="17">
        <f>DATE(Hosp_details[[#This Row],[year]], MONTH("1-"&amp;Hosp_details[[#This Row],[month]]), Hosp_details[[#This Row],[date]])</f>
        <v>38086</v>
      </c>
      <c r="F155" s="19">
        <f>DATEDIF(Hosp_details[[#This Row],[Date of Birth]], DATE(2023,6, 8),"Y")</f>
        <v>19</v>
      </c>
      <c r="G155">
        <v>1</v>
      </c>
      <c r="H155" s="21">
        <v>1727.54</v>
      </c>
      <c r="I155" t="s">
        <v>12</v>
      </c>
      <c r="J155" t="s">
        <v>16</v>
      </c>
      <c r="K155" t="s">
        <v>13</v>
      </c>
    </row>
    <row r="156" spans="1:11" x14ac:dyDescent="0.3">
      <c r="A156" t="s">
        <v>179</v>
      </c>
      <c r="B156">
        <v>2003</v>
      </c>
      <c r="C156" t="s">
        <v>2398</v>
      </c>
      <c r="D156">
        <v>21</v>
      </c>
      <c r="E156" s="17">
        <f>DATE(Hosp_details[[#This Row],[year]], MONTH("1-"&amp;Hosp_details[[#This Row],[month]]), Hosp_details[[#This Row],[date]])</f>
        <v>37762</v>
      </c>
      <c r="F156" s="19">
        <f>DATEDIF(Hosp_details[[#This Row],[Date of Birth]], DATE(2023,6, 8),"Y")</f>
        <v>20</v>
      </c>
      <c r="G156">
        <v>0</v>
      </c>
      <c r="H156" s="21">
        <v>1727.79</v>
      </c>
      <c r="I156" t="s">
        <v>12</v>
      </c>
      <c r="J156" t="s">
        <v>12</v>
      </c>
      <c r="K156" t="s">
        <v>41</v>
      </c>
    </row>
    <row r="157" spans="1:11" x14ac:dyDescent="0.3">
      <c r="A157" t="s">
        <v>180</v>
      </c>
      <c r="B157">
        <v>2003</v>
      </c>
      <c r="C157" t="s">
        <v>18</v>
      </c>
      <c r="D157">
        <v>1</v>
      </c>
      <c r="E157" s="17">
        <f>DATE(Hosp_details[[#This Row],[year]], MONTH("1-"&amp;Hosp_details[[#This Row],[month]]), Hosp_details[[#This Row],[date]])</f>
        <v>37773</v>
      </c>
      <c r="F157" s="19">
        <f>DATEDIF(Hosp_details[[#This Row],[Date of Birth]], DATE(2023,6, 8),"Y")</f>
        <v>20</v>
      </c>
      <c r="G157">
        <v>0</v>
      </c>
      <c r="H157" s="21">
        <v>1728.9</v>
      </c>
      <c r="I157" t="s">
        <v>12</v>
      </c>
      <c r="J157" t="s">
        <v>11</v>
      </c>
      <c r="K157" t="s">
        <v>41</v>
      </c>
    </row>
    <row r="158" spans="1:11" x14ac:dyDescent="0.3">
      <c r="A158" t="s">
        <v>181</v>
      </c>
      <c r="B158">
        <v>2003</v>
      </c>
      <c r="C158" t="s">
        <v>10</v>
      </c>
      <c r="D158">
        <v>9</v>
      </c>
      <c r="E158" s="17">
        <f>DATE(Hosp_details[[#This Row],[year]], MONTH("1-"&amp;Hosp_details[[#This Row],[month]]), Hosp_details[[#This Row],[date]])</f>
        <v>37811</v>
      </c>
      <c r="F158" s="19">
        <f>DATEDIF(Hosp_details[[#This Row],[Date of Birth]], DATE(2023,6, 8),"Y")</f>
        <v>19</v>
      </c>
      <c r="G158">
        <v>0</v>
      </c>
      <c r="H158" s="21">
        <v>1731.68</v>
      </c>
      <c r="I158" t="s">
        <v>12</v>
      </c>
      <c r="J158" t="s">
        <v>11</v>
      </c>
      <c r="K158" t="s">
        <v>41</v>
      </c>
    </row>
    <row r="159" spans="1:11" x14ac:dyDescent="0.3">
      <c r="A159" t="s">
        <v>182</v>
      </c>
      <c r="B159">
        <v>2003</v>
      </c>
      <c r="C159" t="s">
        <v>34</v>
      </c>
      <c r="D159">
        <v>14</v>
      </c>
      <c r="E159" s="17">
        <f>DATE(Hosp_details[[#This Row],[year]], MONTH("1-"&amp;Hosp_details[[#This Row],[month]]), Hosp_details[[#This Row],[date]])</f>
        <v>37847</v>
      </c>
      <c r="F159" s="19">
        <f>DATEDIF(Hosp_details[[#This Row],[Date of Birth]], DATE(2023,6, 8),"Y")</f>
        <v>19</v>
      </c>
      <c r="G159">
        <v>0</v>
      </c>
      <c r="H159" s="21">
        <v>1737.38</v>
      </c>
      <c r="I159" t="s">
        <v>12</v>
      </c>
      <c r="J159" t="s">
        <v>11</v>
      </c>
      <c r="K159" t="s">
        <v>41</v>
      </c>
    </row>
    <row r="160" spans="1:11" x14ac:dyDescent="0.3">
      <c r="A160" t="s">
        <v>183</v>
      </c>
      <c r="B160">
        <v>2003</v>
      </c>
      <c r="C160" t="s">
        <v>20</v>
      </c>
      <c r="D160">
        <v>25</v>
      </c>
      <c r="E160" s="17">
        <f>DATE(Hosp_details[[#This Row],[year]], MONTH("1-"&amp;Hosp_details[[#This Row],[month]]), Hosp_details[[#This Row],[date]])</f>
        <v>37889</v>
      </c>
      <c r="F160" s="19">
        <f>DATEDIF(Hosp_details[[#This Row],[Date of Birth]], DATE(2023,6, 8),"Y")</f>
        <v>19</v>
      </c>
      <c r="G160">
        <v>0</v>
      </c>
      <c r="H160" s="21">
        <v>1743.21</v>
      </c>
      <c r="I160" t="s">
        <v>12</v>
      </c>
      <c r="J160" t="s">
        <v>16</v>
      </c>
      <c r="K160" t="s">
        <v>41</v>
      </c>
    </row>
    <row r="161" spans="1:11" x14ac:dyDescent="0.3">
      <c r="A161" t="s">
        <v>184</v>
      </c>
      <c r="B161">
        <v>2003</v>
      </c>
      <c r="C161" t="s">
        <v>36</v>
      </c>
      <c r="D161">
        <v>28</v>
      </c>
      <c r="E161" s="17">
        <f>DATE(Hosp_details[[#This Row],[year]], MONTH("1-"&amp;Hosp_details[[#This Row],[month]]), Hosp_details[[#This Row],[date]])</f>
        <v>37922</v>
      </c>
      <c r="F161" s="19">
        <f>DATEDIF(Hosp_details[[#This Row],[Date of Birth]], DATE(2023,6, 8),"Y")</f>
        <v>19</v>
      </c>
      <c r="G161">
        <v>0</v>
      </c>
      <c r="H161" s="21">
        <v>1744.47</v>
      </c>
      <c r="I161" t="s">
        <v>12</v>
      </c>
      <c r="J161" t="s">
        <v>16</v>
      </c>
      <c r="K161" t="s">
        <v>41</v>
      </c>
    </row>
    <row r="162" spans="1:11" x14ac:dyDescent="0.3">
      <c r="A162" t="s">
        <v>185</v>
      </c>
      <c r="B162">
        <v>2003</v>
      </c>
      <c r="C162" t="s">
        <v>15</v>
      </c>
      <c r="D162">
        <v>26</v>
      </c>
      <c r="E162" s="17">
        <f>DATE(Hosp_details[[#This Row],[year]], MONTH("1-"&amp;Hosp_details[[#This Row],[month]]), Hosp_details[[#This Row],[date]])</f>
        <v>37951</v>
      </c>
      <c r="F162" s="19">
        <f>DATEDIF(Hosp_details[[#This Row],[Date of Birth]], DATE(2023,6, 8),"Y")</f>
        <v>19</v>
      </c>
      <c r="G162">
        <v>0</v>
      </c>
      <c r="H162" s="21">
        <v>1748.77</v>
      </c>
      <c r="I162" t="s">
        <v>12</v>
      </c>
      <c r="J162" t="s">
        <v>16</v>
      </c>
      <c r="K162" t="s">
        <v>41</v>
      </c>
    </row>
    <row r="163" spans="1:11" x14ac:dyDescent="0.3">
      <c r="A163" t="s">
        <v>186</v>
      </c>
      <c r="B163">
        <v>1998</v>
      </c>
      <c r="C163" t="s">
        <v>30</v>
      </c>
      <c r="D163">
        <v>7</v>
      </c>
      <c r="E163" s="17">
        <f>DATE(Hosp_details[[#This Row],[year]], MONTH("1-"&amp;Hosp_details[[#This Row],[month]]), Hosp_details[[#This Row],[date]])</f>
        <v>36136</v>
      </c>
      <c r="F163" s="19">
        <f>DATEDIF(Hosp_details[[#This Row],[Date of Birth]], DATE(2023,6, 8),"Y")</f>
        <v>24</v>
      </c>
      <c r="G163">
        <v>0</v>
      </c>
      <c r="H163" s="21">
        <v>1756.6</v>
      </c>
      <c r="I163" t="s">
        <v>12</v>
      </c>
      <c r="J163" t="s">
        <v>12</v>
      </c>
      <c r="K163" t="s">
        <v>13</v>
      </c>
    </row>
    <row r="164" spans="1:11" x14ac:dyDescent="0.3">
      <c r="A164" t="s">
        <v>187</v>
      </c>
      <c r="B164">
        <v>2003</v>
      </c>
      <c r="C164" t="s">
        <v>2394</v>
      </c>
      <c r="D164">
        <v>19</v>
      </c>
      <c r="E164" s="17">
        <f>DATE(Hosp_details[[#This Row],[year]], MONTH("1-"&amp;Hosp_details[[#This Row],[month]]), Hosp_details[[#This Row],[date]])</f>
        <v>37640</v>
      </c>
      <c r="F164" s="19">
        <f>DATEDIF(Hosp_details[[#This Row],[Date of Birth]], DATE(2023,6, 8),"Y")</f>
        <v>20</v>
      </c>
      <c r="G164">
        <v>0</v>
      </c>
      <c r="H164" s="21">
        <v>1759.34</v>
      </c>
      <c r="I164" t="s">
        <v>12</v>
      </c>
      <c r="J164" t="s">
        <v>16</v>
      </c>
      <c r="K164" t="s">
        <v>41</v>
      </c>
    </row>
    <row r="165" spans="1:11" x14ac:dyDescent="0.3">
      <c r="A165" t="s">
        <v>188</v>
      </c>
      <c r="B165">
        <v>2002</v>
      </c>
      <c r="C165" t="s">
        <v>2395</v>
      </c>
      <c r="D165">
        <v>13</v>
      </c>
      <c r="E165" s="17">
        <f>DATE(Hosp_details[[#This Row],[year]], MONTH("1-"&amp;Hosp_details[[#This Row],[month]]), Hosp_details[[#This Row],[date]])</f>
        <v>37300</v>
      </c>
      <c r="F165" s="19">
        <f>DATEDIF(Hosp_details[[#This Row],[Date of Birth]], DATE(2023,6, 8),"Y")</f>
        <v>21</v>
      </c>
      <c r="G165">
        <v>0</v>
      </c>
      <c r="H165" s="21">
        <v>1769.53</v>
      </c>
      <c r="I165" t="s">
        <v>12</v>
      </c>
      <c r="J165" t="s">
        <v>12</v>
      </c>
      <c r="K165" t="s">
        <v>23</v>
      </c>
    </row>
    <row r="166" spans="1:11" x14ac:dyDescent="0.3">
      <c r="A166" t="s">
        <v>189</v>
      </c>
      <c r="B166">
        <v>1999</v>
      </c>
      <c r="C166" t="s">
        <v>2396</v>
      </c>
      <c r="D166">
        <v>25</v>
      </c>
      <c r="E166" s="17">
        <f>DATE(Hosp_details[[#This Row],[year]], MONTH("1-"&amp;Hosp_details[[#This Row],[month]]), Hosp_details[[#This Row],[date]])</f>
        <v>36244</v>
      </c>
      <c r="F166" s="19">
        <f>DATEDIF(Hosp_details[[#This Row],[Date of Birth]], DATE(2023,6, 8),"Y")</f>
        <v>24</v>
      </c>
      <c r="G166">
        <v>0</v>
      </c>
      <c r="H166" s="21">
        <v>1815.88</v>
      </c>
      <c r="I166" t="s">
        <v>12</v>
      </c>
      <c r="J166" t="s">
        <v>12</v>
      </c>
      <c r="K166" t="s">
        <v>13</v>
      </c>
    </row>
    <row r="167" spans="1:11" x14ac:dyDescent="0.3">
      <c r="A167" t="s">
        <v>190</v>
      </c>
      <c r="B167">
        <v>2004</v>
      </c>
      <c r="C167" t="s">
        <v>2397</v>
      </c>
      <c r="D167">
        <v>19</v>
      </c>
      <c r="E167" s="17">
        <f>DATE(Hosp_details[[#This Row],[year]], MONTH("1-"&amp;Hosp_details[[#This Row],[month]]), Hosp_details[[#This Row],[date]])</f>
        <v>38096</v>
      </c>
      <c r="F167" s="19">
        <f>DATEDIF(Hosp_details[[#This Row],[Date of Birth]], DATE(2023,6, 8),"Y")</f>
        <v>19</v>
      </c>
      <c r="G167">
        <v>0</v>
      </c>
      <c r="H167" s="21">
        <v>1822.54</v>
      </c>
      <c r="I167" t="s">
        <v>12</v>
      </c>
      <c r="J167" t="s">
        <v>16</v>
      </c>
      <c r="K167" t="s">
        <v>23</v>
      </c>
    </row>
    <row r="168" spans="1:11" x14ac:dyDescent="0.3">
      <c r="A168" t="s">
        <v>191</v>
      </c>
      <c r="B168">
        <v>1999</v>
      </c>
      <c r="C168" t="s">
        <v>2398</v>
      </c>
      <c r="D168">
        <v>17</v>
      </c>
      <c r="E168" s="17">
        <f>DATE(Hosp_details[[#This Row],[year]], MONTH("1-"&amp;Hosp_details[[#This Row],[month]]), Hosp_details[[#This Row],[date]])</f>
        <v>36297</v>
      </c>
      <c r="F168" s="19">
        <f>DATEDIF(Hosp_details[[#This Row],[Date of Birth]], DATE(2023,6, 8),"Y")</f>
        <v>24</v>
      </c>
      <c r="G168">
        <v>0</v>
      </c>
      <c r="H168" s="21">
        <v>1824.29</v>
      </c>
      <c r="I168" t="s">
        <v>12</v>
      </c>
      <c r="J168" t="s">
        <v>12</v>
      </c>
      <c r="K168" t="s">
        <v>13</v>
      </c>
    </row>
    <row r="169" spans="1:11" x14ac:dyDescent="0.3">
      <c r="A169" t="s">
        <v>192</v>
      </c>
      <c r="B169">
        <v>1999</v>
      </c>
      <c r="C169" t="s">
        <v>18</v>
      </c>
      <c r="D169">
        <v>1</v>
      </c>
      <c r="E169" s="17">
        <f>DATE(Hosp_details[[#This Row],[year]], MONTH("1-"&amp;Hosp_details[[#This Row],[month]]), Hosp_details[[#This Row],[date]])</f>
        <v>36312</v>
      </c>
      <c r="F169" s="19">
        <f>DATEDIF(Hosp_details[[#This Row],[Date of Birth]], DATE(2023,6, 8),"Y")</f>
        <v>24</v>
      </c>
      <c r="G169">
        <v>0</v>
      </c>
      <c r="H169" s="21">
        <v>1826.84</v>
      </c>
      <c r="I169" t="s">
        <v>12</v>
      </c>
      <c r="J169" t="s">
        <v>11</v>
      </c>
      <c r="K169" t="s">
        <v>41</v>
      </c>
    </row>
    <row r="170" spans="1:11" x14ac:dyDescent="0.3">
      <c r="A170" t="s">
        <v>193</v>
      </c>
      <c r="B170">
        <v>2003</v>
      </c>
      <c r="C170" t="s">
        <v>10</v>
      </c>
      <c r="D170">
        <v>11</v>
      </c>
      <c r="E170" s="17">
        <f>DATE(Hosp_details[[#This Row],[year]], MONTH("1-"&amp;Hosp_details[[#This Row],[month]]), Hosp_details[[#This Row],[date]])</f>
        <v>37813</v>
      </c>
      <c r="F170" s="19">
        <f>DATEDIF(Hosp_details[[#This Row],[Date of Birth]], DATE(2023,6, 8),"Y")</f>
        <v>19</v>
      </c>
      <c r="G170">
        <v>1</v>
      </c>
      <c r="H170" s="21">
        <v>1832.09</v>
      </c>
      <c r="I170" t="s">
        <v>12</v>
      </c>
      <c r="J170" t="s">
        <v>12</v>
      </c>
      <c r="K170" t="s">
        <v>41</v>
      </c>
    </row>
    <row r="171" spans="1:11" x14ac:dyDescent="0.3">
      <c r="A171" t="s">
        <v>194</v>
      </c>
      <c r="B171">
        <v>2003</v>
      </c>
      <c r="C171" t="s">
        <v>34</v>
      </c>
      <c r="D171">
        <v>4</v>
      </c>
      <c r="E171" s="17">
        <f>DATE(Hosp_details[[#This Row],[year]], MONTH("1-"&amp;Hosp_details[[#This Row],[month]]), Hosp_details[[#This Row],[date]])</f>
        <v>37837</v>
      </c>
      <c r="F171" s="19">
        <f>DATEDIF(Hosp_details[[#This Row],[Date of Birth]], DATE(2023,6, 8),"Y")</f>
        <v>19</v>
      </c>
      <c r="G171">
        <v>1</v>
      </c>
      <c r="H171" s="21">
        <v>1837.24</v>
      </c>
      <c r="I171" t="s">
        <v>12</v>
      </c>
      <c r="J171" t="s">
        <v>11</v>
      </c>
      <c r="K171" t="s">
        <v>41</v>
      </c>
    </row>
    <row r="172" spans="1:11" x14ac:dyDescent="0.3">
      <c r="A172" t="s">
        <v>195</v>
      </c>
      <c r="B172">
        <v>1999</v>
      </c>
      <c r="C172" t="s">
        <v>20</v>
      </c>
      <c r="D172">
        <v>12</v>
      </c>
      <c r="E172" s="17">
        <f>DATE(Hosp_details[[#This Row],[year]], MONTH("1-"&amp;Hosp_details[[#This Row],[month]]), Hosp_details[[#This Row],[date]])</f>
        <v>36415</v>
      </c>
      <c r="F172" s="19">
        <f>DATEDIF(Hosp_details[[#This Row],[Date of Birth]], DATE(2023,6, 8),"Y")</f>
        <v>23</v>
      </c>
      <c r="G172">
        <v>0</v>
      </c>
      <c r="H172" s="21">
        <v>1837.28</v>
      </c>
      <c r="I172" t="s">
        <v>12</v>
      </c>
      <c r="J172" t="s">
        <v>11</v>
      </c>
      <c r="K172" t="s">
        <v>13</v>
      </c>
    </row>
    <row r="173" spans="1:11" x14ac:dyDescent="0.3">
      <c r="A173" t="s">
        <v>196</v>
      </c>
      <c r="B173">
        <v>2003</v>
      </c>
      <c r="C173" t="s">
        <v>36</v>
      </c>
      <c r="D173">
        <v>20</v>
      </c>
      <c r="E173" s="17">
        <f>DATE(Hosp_details[[#This Row],[year]], MONTH("1-"&amp;Hosp_details[[#This Row],[month]]), Hosp_details[[#This Row],[date]])</f>
        <v>37914</v>
      </c>
      <c r="F173" s="19">
        <f>DATEDIF(Hosp_details[[#This Row],[Date of Birth]], DATE(2023,6, 8),"Y")</f>
        <v>19</v>
      </c>
      <c r="G173">
        <v>1</v>
      </c>
      <c r="H173" s="21">
        <v>1842.52</v>
      </c>
      <c r="I173" t="s">
        <v>12</v>
      </c>
      <c r="J173" t="s">
        <v>11</v>
      </c>
      <c r="K173" t="s">
        <v>41</v>
      </c>
    </row>
    <row r="174" spans="1:11" x14ac:dyDescent="0.3">
      <c r="A174" t="s">
        <v>197</v>
      </c>
      <c r="B174">
        <v>1994</v>
      </c>
      <c r="C174" t="s">
        <v>15</v>
      </c>
      <c r="D174">
        <v>6</v>
      </c>
      <c r="E174" s="17">
        <f>DATE(Hosp_details[[#This Row],[year]], MONTH("1-"&amp;Hosp_details[[#This Row],[month]]), Hosp_details[[#This Row],[date]])</f>
        <v>34644</v>
      </c>
      <c r="F174" s="19">
        <f>DATEDIF(Hosp_details[[#This Row],[Date of Birth]], DATE(2023,6, 8),"Y")</f>
        <v>28</v>
      </c>
      <c r="G174">
        <v>0</v>
      </c>
      <c r="H174" s="21">
        <v>1850.55</v>
      </c>
      <c r="I174" t="s">
        <v>12</v>
      </c>
      <c r="J174" t="s">
        <v>11</v>
      </c>
      <c r="K174" t="s">
        <v>23</v>
      </c>
    </row>
    <row r="175" spans="1:11" x14ac:dyDescent="0.3">
      <c r="A175" t="s">
        <v>198</v>
      </c>
      <c r="B175">
        <v>2004</v>
      </c>
      <c r="C175" t="s">
        <v>30</v>
      </c>
      <c r="D175">
        <v>27</v>
      </c>
      <c r="E175" s="17">
        <f>DATE(Hosp_details[[#This Row],[year]], MONTH("1-"&amp;Hosp_details[[#This Row],[month]]), Hosp_details[[#This Row],[date]])</f>
        <v>38348</v>
      </c>
      <c r="F175" s="19">
        <f>DATEDIF(Hosp_details[[#This Row],[Date of Birth]], DATE(2023,6, 8),"Y")</f>
        <v>18</v>
      </c>
      <c r="G175">
        <v>0</v>
      </c>
      <c r="H175" s="21">
        <v>1863.45</v>
      </c>
      <c r="I175" t="s">
        <v>12</v>
      </c>
      <c r="J175" t="s">
        <v>16</v>
      </c>
      <c r="K175" t="s">
        <v>199</v>
      </c>
    </row>
    <row r="176" spans="1:11" x14ac:dyDescent="0.3">
      <c r="A176" t="s">
        <v>200</v>
      </c>
      <c r="B176">
        <v>1996</v>
      </c>
      <c r="C176" t="s">
        <v>2394</v>
      </c>
      <c r="D176">
        <v>2</v>
      </c>
      <c r="E176" s="17">
        <f>DATE(Hosp_details[[#This Row],[year]], MONTH("1-"&amp;Hosp_details[[#This Row],[month]]), Hosp_details[[#This Row],[date]])</f>
        <v>35066</v>
      </c>
      <c r="F176" s="19">
        <f>DATEDIF(Hosp_details[[#This Row],[Date of Birth]], DATE(2023,6, 8),"Y")</f>
        <v>27</v>
      </c>
      <c r="G176">
        <v>0</v>
      </c>
      <c r="H176" s="21">
        <v>1865.98</v>
      </c>
      <c r="I176" t="s">
        <v>12</v>
      </c>
      <c r="J176" t="s">
        <v>12</v>
      </c>
      <c r="K176" t="s">
        <v>23</v>
      </c>
    </row>
    <row r="177" spans="1:11" x14ac:dyDescent="0.3">
      <c r="A177" t="s">
        <v>201</v>
      </c>
      <c r="B177">
        <v>2002</v>
      </c>
      <c r="C177" t="s">
        <v>2395</v>
      </c>
      <c r="D177">
        <v>22</v>
      </c>
      <c r="E177" s="17">
        <f>DATE(Hosp_details[[#This Row],[year]], MONTH("1-"&amp;Hosp_details[[#This Row],[month]]), Hosp_details[[#This Row],[date]])</f>
        <v>37309</v>
      </c>
      <c r="F177" s="19">
        <f>DATEDIF(Hosp_details[[#This Row],[Date of Birth]], DATE(2023,6, 8),"Y")</f>
        <v>21</v>
      </c>
      <c r="G177">
        <v>0</v>
      </c>
      <c r="H177" s="21">
        <v>1875.34</v>
      </c>
      <c r="I177" t="s">
        <v>12</v>
      </c>
      <c r="J177" t="s">
        <v>11</v>
      </c>
      <c r="K177" t="s">
        <v>41</v>
      </c>
    </row>
    <row r="178" spans="1:11" x14ac:dyDescent="0.3">
      <c r="A178" t="s">
        <v>202</v>
      </c>
      <c r="B178">
        <v>2002</v>
      </c>
      <c r="C178" t="s">
        <v>2396</v>
      </c>
      <c r="D178">
        <v>29</v>
      </c>
      <c r="E178" s="17">
        <f>DATE(Hosp_details[[#This Row],[year]], MONTH("1-"&amp;Hosp_details[[#This Row],[month]]), Hosp_details[[#This Row],[date]])</f>
        <v>37344</v>
      </c>
      <c r="F178" s="19">
        <f>DATEDIF(Hosp_details[[#This Row],[Date of Birth]], DATE(2023,6, 8),"Y")</f>
        <v>21</v>
      </c>
      <c r="G178">
        <v>0</v>
      </c>
      <c r="H178" s="21">
        <v>1877.93</v>
      </c>
      <c r="I178" t="s">
        <v>12</v>
      </c>
      <c r="J178" t="s">
        <v>16</v>
      </c>
      <c r="K178" t="s">
        <v>13</v>
      </c>
    </row>
    <row r="179" spans="1:11" x14ac:dyDescent="0.3">
      <c r="A179" t="s">
        <v>203</v>
      </c>
      <c r="B179">
        <v>2002</v>
      </c>
      <c r="C179" t="s">
        <v>2397</v>
      </c>
      <c r="D179">
        <v>29</v>
      </c>
      <c r="E179" s="17">
        <f>DATE(Hosp_details[[#This Row],[year]], MONTH("1-"&amp;Hosp_details[[#This Row],[month]]), Hosp_details[[#This Row],[date]])</f>
        <v>37375</v>
      </c>
      <c r="F179" s="19">
        <f>DATEDIF(Hosp_details[[#This Row],[Date of Birth]], DATE(2023,6, 8),"Y")</f>
        <v>21</v>
      </c>
      <c r="G179">
        <v>0</v>
      </c>
      <c r="H179" s="21">
        <v>1880.07</v>
      </c>
      <c r="I179" t="s">
        <v>12</v>
      </c>
      <c r="J179" t="s">
        <v>11</v>
      </c>
      <c r="K179" t="s">
        <v>13</v>
      </c>
    </row>
    <row r="180" spans="1:11" x14ac:dyDescent="0.3">
      <c r="A180" t="s">
        <v>204</v>
      </c>
      <c r="B180">
        <v>2002</v>
      </c>
      <c r="C180" t="s">
        <v>2398</v>
      </c>
      <c r="D180">
        <v>21</v>
      </c>
      <c r="E180" s="17">
        <f>DATE(Hosp_details[[#This Row],[year]], MONTH("1-"&amp;Hosp_details[[#This Row],[month]]), Hosp_details[[#This Row],[date]])</f>
        <v>37397</v>
      </c>
      <c r="F180" s="19">
        <f>DATEDIF(Hosp_details[[#This Row],[Date of Birth]], DATE(2023,6, 8),"Y")</f>
        <v>21</v>
      </c>
      <c r="G180">
        <v>0</v>
      </c>
      <c r="H180" s="21">
        <v>1880.49</v>
      </c>
      <c r="I180" t="s">
        <v>12</v>
      </c>
      <c r="J180" t="s">
        <v>16</v>
      </c>
      <c r="K180" t="s">
        <v>41</v>
      </c>
    </row>
    <row r="181" spans="1:11" x14ac:dyDescent="0.3">
      <c r="A181" t="s">
        <v>205</v>
      </c>
      <c r="B181">
        <v>2001</v>
      </c>
      <c r="C181" t="s">
        <v>18</v>
      </c>
      <c r="D181">
        <v>10</v>
      </c>
      <c r="E181" s="17">
        <f>DATE(Hosp_details[[#This Row],[year]], MONTH("1-"&amp;Hosp_details[[#This Row],[month]]), Hosp_details[[#This Row],[date]])</f>
        <v>37052</v>
      </c>
      <c r="F181" s="19">
        <f>DATEDIF(Hosp_details[[#This Row],[Date of Birth]], DATE(2023,6, 8),"Y")</f>
        <v>21</v>
      </c>
      <c r="G181">
        <v>0</v>
      </c>
      <c r="H181" s="21">
        <v>1906.36</v>
      </c>
      <c r="I181" t="s">
        <v>12</v>
      </c>
      <c r="J181" t="s">
        <v>16</v>
      </c>
      <c r="K181" t="s">
        <v>23</v>
      </c>
    </row>
    <row r="182" spans="1:11" x14ac:dyDescent="0.3">
      <c r="A182" t="s">
        <v>206</v>
      </c>
      <c r="B182">
        <v>1994</v>
      </c>
      <c r="C182" t="s">
        <v>10</v>
      </c>
      <c r="D182">
        <v>6</v>
      </c>
      <c r="E182" s="17">
        <f>DATE(Hosp_details[[#This Row],[year]], MONTH("1-"&amp;Hosp_details[[#This Row],[month]]), Hosp_details[[#This Row],[date]])</f>
        <v>34521</v>
      </c>
      <c r="F182" s="19">
        <f>DATEDIF(Hosp_details[[#This Row],[Date of Birth]], DATE(2023,6, 8),"Y")</f>
        <v>28</v>
      </c>
      <c r="G182">
        <v>0</v>
      </c>
      <c r="H182" s="21">
        <v>1908.9</v>
      </c>
      <c r="I182" t="s">
        <v>12</v>
      </c>
      <c r="J182" t="s">
        <v>12</v>
      </c>
      <c r="K182" t="s">
        <v>13</v>
      </c>
    </row>
    <row r="183" spans="1:11" x14ac:dyDescent="0.3">
      <c r="A183" t="s">
        <v>207</v>
      </c>
      <c r="B183">
        <v>2001</v>
      </c>
      <c r="C183" t="s">
        <v>34</v>
      </c>
      <c r="D183">
        <v>3</v>
      </c>
      <c r="E183" s="17">
        <f>DATE(Hosp_details[[#This Row],[year]], MONTH("1-"&amp;Hosp_details[[#This Row],[month]]), Hosp_details[[#This Row],[date]])</f>
        <v>37106</v>
      </c>
      <c r="F183" s="19">
        <f>DATEDIF(Hosp_details[[#This Row],[Date of Birth]], DATE(2023,6, 8),"Y")</f>
        <v>21</v>
      </c>
      <c r="G183">
        <v>0</v>
      </c>
      <c r="H183" s="21">
        <v>1909.53</v>
      </c>
      <c r="I183" t="s">
        <v>12</v>
      </c>
      <c r="J183" t="s">
        <v>12</v>
      </c>
      <c r="K183" t="s">
        <v>23</v>
      </c>
    </row>
    <row r="184" spans="1:11" x14ac:dyDescent="0.3">
      <c r="A184" t="s">
        <v>208</v>
      </c>
      <c r="B184">
        <v>2001</v>
      </c>
      <c r="C184" t="s">
        <v>20</v>
      </c>
      <c r="D184">
        <v>9</v>
      </c>
      <c r="E184" s="17">
        <f>DATE(Hosp_details[[#This Row],[year]], MONTH("1-"&amp;Hosp_details[[#This Row],[month]]), Hosp_details[[#This Row],[date]])</f>
        <v>37143</v>
      </c>
      <c r="F184" s="19">
        <f>DATEDIF(Hosp_details[[#This Row],[Date of Birth]], DATE(2023,6, 8),"Y")</f>
        <v>21</v>
      </c>
      <c r="G184">
        <v>0</v>
      </c>
      <c r="H184" s="21">
        <v>1917.32</v>
      </c>
      <c r="I184" t="s">
        <v>12</v>
      </c>
      <c r="J184" t="s">
        <v>11</v>
      </c>
      <c r="K184" t="s">
        <v>23</v>
      </c>
    </row>
    <row r="185" spans="1:11" x14ac:dyDescent="0.3">
      <c r="A185" t="s">
        <v>209</v>
      </c>
      <c r="B185">
        <v>2002</v>
      </c>
      <c r="C185" t="s">
        <v>36</v>
      </c>
      <c r="D185">
        <v>7</v>
      </c>
      <c r="E185" s="17">
        <f>DATE(Hosp_details[[#This Row],[year]], MONTH("1-"&amp;Hosp_details[[#This Row],[month]]), Hosp_details[[#This Row],[date]])</f>
        <v>37536</v>
      </c>
      <c r="F185" s="19">
        <f>DATEDIF(Hosp_details[[#This Row],[Date of Birth]], DATE(2023,6, 8),"Y")</f>
        <v>20</v>
      </c>
      <c r="G185">
        <v>1</v>
      </c>
      <c r="H185" s="21">
        <v>1964.78</v>
      </c>
      <c r="I185" t="s">
        <v>12</v>
      </c>
      <c r="J185" t="s">
        <v>16</v>
      </c>
      <c r="K185" t="s">
        <v>41</v>
      </c>
    </row>
    <row r="186" spans="1:11" x14ac:dyDescent="0.3">
      <c r="A186" t="s">
        <v>210</v>
      </c>
      <c r="B186">
        <v>2002</v>
      </c>
      <c r="C186" t="s">
        <v>15</v>
      </c>
      <c r="D186">
        <v>29</v>
      </c>
      <c r="E186" s="17">
        <f>DATE(Hosp_details[[#This Row],[year]], MONTH("1-"&amp;Hosp_details[[#This Row],[month]]), Hosp_details[[#This Row],[date]])</f>
        <v>37589</v>
      </c>
      <c r="F186" s="19">
        <f>DATEDIF(Hosp_details[[#This Row],[Date of Birth]], DATE(2023,6, 8),"Y")</f>
        <v>20</v>
      </c>
      <c r="G186">
        <v>0</v>
      </c>
      <c r="H186" s="21">
        <v>1967.02</v>
      </c>
      <c r="I186" t="s">
        <v>12</v>
      </c>
      <c r="J186" t="s">
        <v>11</v>
      </c>
      <c r="K186" t="s">
        <v>167</v>
      </c>
    </row>
    <row r="187" spans="1:11" x14ac:dyDescent="0.3">
      <c r="A187" t="s">
        <v>211</v>
      </c>
      <c r="B187">
        <v>1998</v>
      </c>
      <c r="C187" t="s">
        <v>30</v>
      </c>
      <c r="D187">
        <v>28</v>
      </c>
      <c r="E187" s="17">
        <f>DATE(Hosp_details[[#This Row],[year]], MONTH("1-"&amp;Hosp_details[[#This Row],[month]]), Hosp_details[[#This Row],[date]])</f>
        <v>36157</v>
      </c>
      <c r="F187" s="19">
        <f>DATEDIF(Hosp_details[[#This Row],[Date of Birth]], DATE(2023,6, 8),"Y")</f>
        <v>24</v>
      </c>
      <c r="G187">
        <v>0</v>
      </c>
      <c r="H187" s="21">
        <v>1969.61</v>
      </c>
      <c r="I187" t="s">
        <v>12</v>
      </c>
      <c r="J187" t="s">
        <v>12</v>
      </c>
      <c r="K187" t="s">
        <v>41</v>
      </c>
    </row>
    <row r="188" spans="1:11" x14ac:dyDescent="0.3">
      <c r="A188" t="s">
        <v>212</v>
      </c>
      <c r="B188">
        <v>1998</v>
      </c>
      <c r="C188" t="s">
        <v>2394</v>
      </c>
      <c r="D188">
        <v>5</v>
      </c>
      <c r="E188" s="17">
        <f>DATE(Hosp_details[[#This Row],[year]], MONTH("1-"&amp;Hosp_details[[#This Row],[month]]), Hosp_details[[#This Row],[date]])</f>
        <v>35800</v>
      </c>
      <c r="F188" s="19">
        <f>DATEDIF(Hosp_details[[#This Row],[Date of Birth]], DATE(2023,6, 8),"Y")</f>
        <v>25</v>
      </c>
      <c r="G188">
        <v>0</v>
      </c>
      <c r="H188" s="21">
        <v>1972.95</v>
      </c>
      <c r="I188" t="s">
        <v>12</v>
      </c>
      <c r="J188" t="s">
        <v>16</v>
      </c>
      <c r="K188" t="s">
        <v>41</v>
      </c>
    </row>
    <row r="189" spans="1:11" x14ac:dyDescent="0.3">
      <c r="A189" t="s">
        <v>213</v>
      </c>
      <c r="B189">
        <v>1998</v>
      </c>
      <c r="C189" t="s">
        <v>2395</v>
      </c>
      <c r="D189">
        <v>29</v>
      </c>
      <c r="E189" s="17">
        <f>DATE(Hosp_details[[#This Row],[year]], MONTH("1-"&amp;Hosp_details[[#This Row],[month]]), Hosp_details[[#This Row],[date]])</f>
        <v>35855</v>
      </c>
      <c r="F189" s="19">
        <f>DATEDIF(Hosp_details[[#This Row],[Date of Birth]], DATE(2023,6, 8),"Y")</f>
        <v>25</v>
      </c>
      <c r="G189">
        <v>0</v>
      </c>
      <c r="H189" s="21">
        <v>1977.82</v>
      </c>
      <c r="I189" t="s">
        <v>12</v>
      </c>
      <c r="J189" t="s">
        <v>16</v>
      </c>
      <c r="K189" t="s">
        <v>41</v>
      </c>
    </row>
    <row r="190" spans="1:11" x14ac:dyDescent="0.3">
      <c r="A190" t="s">
        <v>214</v>
      </c>
      <c r="B190">
        <v>2002</v>
      </c>
      <c r="C190" t="s">
        <v>2396</v>
      </c>
      <c r="D190">
        <v>16</v>
      </c>
      <c r="E190" s="17">
        <f>DATE(Hosp_details[[#This Row],[year]], MONTH("1-"&amp;Hosp_details[[#This Row],[month]]), Hosp_details[[#This Row],[date]])</f>
        <v>37331</v>
      </c>
      <c r="F190" s="19">
        <f>DATEDIF(Hosp_details[[#This Row],[Date of Birth]], DATE(2023,6, 8),"Y")</f>
        <v>21</v>
      </c>
      <c r="G190">
        <v>1</v>
      </c>
      <c r="H190" s="21">
        <v>1980.07</v>
      </c>
      <c r="I190" t="s">
        <v>12</v>
      </c>
      <c r="J190" t="s">
        <v>12</v>
      </c>
      <c r="K190" t="s">
        <v>41</v>
      </c>
    </row>
    <row r="191" spans="1:11" x14ac:dyDescent="0.3">
      <c r="A191" t="s">
        <v>215</v>
      </c>
      <c r="B191">
        <v>1998</v>
      </c>
      <c r="C191" t="s">
        <v>2397</v>
      </c>
      <c r="D191">
        <v>29</v>
      </c>
      <c r="E191" s="17">
        <f>DATE(Hosp_details[[#This Row],[year]], MONTH("1-"&amp;Hosp_details[[#This Row],[month]]), Hosp_details[[#This Row],[date]])</f>
        <v>35914</v>
      </c>
      <c r="F191" s="19">
        <f>DATEDIF(Hosp_details[[#This Row],[Date of Birth]], DATE(2023,6, 8),"Y")</f>
        <v>25</v>
      </c>
      <c r="G191">
        <v>0</v>
      </c>
      <c r="H191" s="21">
        <v>1981.58</v>
      </c>
      <c r="I191" t="s">
        <v>12</v>
      </c>
      <c r="J191" t="s">
        <v>16</v>
      </c>
      <c r="K191" t="s">
        <v>13</v>
      </c>
    </row>
    <row r="192" spans="1:11" x14ac:dyDescent="0.3">
      <c r="A192" t="s">
        <v>216</v>
      </c>
      <c r="B192">
        <v>2002</v>
      </c>
      <c r="C192" t="s">
        <v>2398</v>
      </c>
      <c r="D192">
        <v>29</v>
      </c>
      <c r="E192" s="17">
        <f>DATE(Hosp_details[[#This Row],[year]], MONTH("1-"&amp;Hosp_details[[#This Row],[month]]), Hosp_details[[#This Row],[date]])</f>
        <v>37405</v>
      </c>
      <c r="F192" s="19">
        <f>DATEDIF(Hosp_details[[#This Row],[Date of Birth]], DATE(2023,6, 8),"Y")</f>
        <v>21</v>
      </c>
      <c r="G192">
        <v>0</v>
      </c>
      <c r="H192" s="21">
        <v>1984.45</v>
      </c>
      <c r="I192" t="s">
        <v>12</v>
      </c>
      <c r="J192" t="s">
        <v>12</v>
      </c>
      <c r="K192" t="s">
        <v>167</v>
      </c>
    </row>
    <row r="193" spans="1:11" x14ac:dyDescent="0.3">
      <c r="A193" t="s">
        <v>217</v>
      </c>
      <c r="B193">
        <v>1998</v>
      </c>
      <c r="C193" t="s">
        <v>18</v>
      </c>
      <c r="D193">
        <v>14</v>
      </c>
      <c r="E193" s="17">
        <f>DATE(Hosp_details[[#This Row],[year]], MONTH("1-"&amp;Hosp_details[[#This Row],[month]]), Hosp_details[[#This Row],[date]])</f>
        <v>35960</v>
      </c>
      <c r="F193" s="19">
        <f>DATEDIF(Hosp_details[[#This Row],[Date of Birth]], DATE(2023,6, 8),"Y")</f>
        <v>24</v>
      </c>
      <c r="G193">
        <v>0</v>
      </c>
      <c r="H193" s="21">
        <v>1986.93</v>
      </c>
      <c r="I193" t="s">
        <v>12</v>
      </c>
      <c r="J193" t="s">
        <v>11</v>
      </c>
      <c r="K193" t="s">
        <v>13</v>
      </c>
    </row>
    <row r="194" spans="1:11" x14ac:dyDescent="0.3">
      <c r="A194" t="s">
        <v>218</v>
      </c>
      <c r="B194">
        <v>2001</v>
      </c>
      <c r="C194" t="s">
        <v>10</v>
      </c>
      <c r="D194">
        <v>14</v>
      </c>
      <c r="E194" s="17">
        <f>DATE(Hosp_details[[#This Row],[year]], MONTH("1-"&amp;Hosp_details[[#This Row],[month]]), Hosp_details[[#This Row],[date]])</f>
        <v>37086</v>
      </c>
      <c r="F194" s="19">
        <f>DATEDIF(Hosp_details[[#This Row],[Date of Birth]], DATE(2023,6, 8),"Y")</f>
        <v>21</v>
      </c>
      <c r="G194">
        <v>0</v>
      </c>
      <c r="H194" s="21">
        <v>2007.95</v>
      </c>
      <c r="I194" t="s">
        <v>12</v>
      </c>
      <c r="J194" t="s">
        <v>11</v>
      </c>
      <c r="K194" t="s">
        <v>41</v>
      </c>
    </row>
    <row r="195" spans="1:11" x14ac:dyDescent="0.3">
      <c r="A195" t="s">
        <v>219</v>
      </c>
      <c r="B195">
        <v>2001</v>
      </c>
      <c r="C195" t="s">
        <v>34</v>
      </c>
      <c r="D195">
        <v>1</v>
      </c>
      <c r="E195" s="17">
        <f>DATE(Hosp_details[[#This Row],[year]], MONTH("1-"&amp;Hosp_details[[#This Row],[month]]), Hosp_details[[#This Row],[date]])</f>
        <v>37104</v>
      </c>
      <c r="F195" s="19">
        <f>DATEDIF(Hosp_details[[#This Row],[Date of Birth]], DATE(2023,6, 8),"Y")</f>
        <v>21</v>
      </c>
      <c r="G195">
        <v>0</v>
      </c>
      <c r="H195" s="21">
        <v>2020.18</v>
      </c>
      <c r="I195" t="s">
        <v>12</v>
      </c>
      <c r="J195" t="s">
        <v>16</v>
      </c>
      <c r="K195" t="s">
        <v>41</v>
      </c>
    </row>
    <row r="196" spans="1:11" x14ac:dyDescent="0.3">
      <c r="A196" t="s">
        <v>220</v>
      </c>
      <c r="B196">
        <v>2001</v>
      </c>
      <c r="C196" t="s">
        <v>20</v>
      </c>
      <c r="D196">
        <v>6</v>
      </c>
      <c r="E196" s="17">
        <f>DATE(Hosp_details[[#This Row],[year]], MONTH("1-"&amp;Hosp_details[[#This Row],[month]]), Hosp_details[[#This Row],[date]])</f>
        <v>37140</v>
      </c>
      <c r="F196" s="19">
        <f>DATEDIF(Hosp_details[[#This Row],[Date of Birth]], DATE(2023,6, 8),"Y")</f>
        <v>21</v>
      </c>
      <c r="G196">
        <v>0</v>
      </c>
      <c r="H196" s="21">
        <v>2020.55</v>
      </c>
      <c r="I196" t="s">
        <v>12</v>
      </c>
      <c r="J196" t="s">
        <v>11</v>
      </c>
      <c r="K196" t="s">
        <v>13</v>
      </c>
    </row>
    <row r="197" spans="1:11" x14ac:dyDescent="0.3">
      <c r="A197" t="s">
        <v>221</v>
      </c>
      <c r="B197">
        <v>2001</v>
      </c>
      <c r="C197" t="s">
        <v>36</v>
      </c>
      <c r="D197">
        <v>4</v>
      </c>
      <c r="E197" s="17">
        <f>DATE(Hosp_details[[#This Row],[year]], MONTH("1-"&amp;Hosp_details[[#This Row],[month]]), Hosp_details[[#This Row],[date]])</f>
        <v>37168</v>
      </c>
      <c r="F197" s="19">
        <f>DATEDIF(Hosp_details[[#This Row],[Date of Birth]], DATE(2023,6, 8),"Y")</f>
        <v>21</v>
      </c>
      <c r="G197">
        <v>0</v>
      </c>
      <c r="H197" s="21">
        <v>2026.97</v>
      </c>
      <c r="I197" t="s">
        <v>12</v>
      </c>
      <c r="J197" t="s">
        <v>11</v>
      </c>
      <c r="K197" t="s">
        <v>13</v>
      </c>
    </row>
    <row r="198" spans="1:11" x14ac:dyDescent="0.3">
      <c r="A198" t="s">
        <v>222</v>
      </c>
      <c r="B198">
        <v>2000</v>
      </c>
      <c r="C198" t="s">
        <v>15</v>
      </c>
      <c r="D198">
        <v>2</v>
      </c>
      <c r="E198" s="17">
        <f>DATE(Hosp_details[[#This Row],[year]], MONTH("1-"&amp;Hosp_details[[#This Row],[month]]), Hosp_details[[#This Row],[date]])</f>
        <v>36832</v>
      </c>
      <c r="F198" s="19">
        <f>DATEDIF(Hosp_details[[#This Row],[Date of Birth]], DATE(2023,6, 8),"Y")</f>
        <v>22</v>
      </c>
      <c r="G198">
        <v>0</v>
      </c>
      <c r="H198" s="21">
        <v>2045.69</v>
      </c>
      <c r="I198" t="s">
        <v>12</v>
      </c>
      <c r="J198" t="s">
        <v>12</v>
      </c>
      <c r="K198" t="s">
        <v>23</v>
      </c>
    </row>
    <row r="199" spans="1:11" x14ac:dyDescent="0.3">
      <c r="A199" t="s">
        <v>223</v>
      </c>
      <c r="B199">
        <v>2000</v>
      </c>
      <c r="C199" t="s">
        <v>30</v>
      </c>
      <c r="D199">
        <v>26</v>
      </c>
      <c r="E199" s="17">
        <f>DATE(Hosp_details[[#This Row],[year]], MONTH("1-"&amp;Hosp_details[[#This Row],[month]]), Hosp_details[[#This Row],[date]])</f>
        <v>36886</v>
      </c>
      <c r="F199" s="19">
        <f>DATEDIF(Hosp_details[[#This Row],[Date of Birth]], DATE(2023,6, 8),"Y")</f>
        <v>22</v>
      </c>
      <c r="G199">
        <v>0</v>
      </c>
      <c r="H199" s="21">
        <v>2055.3200000000002</v>
      </c>
      <c r="I199" t="s">
        <v>12</v>
      </c>
      <c r="J199" t="s">
        <v>12</v>
      </c>
      <c r="K199" t="s">
        <v>23</v>
      </c>
    </row>
    <row r="200" spans="1:11" x14ac:dyDescent="0.3">
      <c r="A200" t="s">
        <v>224</v>
      </c>
      <c r="B200">
        <v>2004</v>
      </c>
      <c r="C200" t="s">
        <v>2394</v>
      </c>
      <c r="D200">
        <v>12</v>
      </c>
      <c r="E200" s="17">
        <f>DATE(Hosp_details[[#This Row],[year]], MONTH("1-"&amp;Hosp_details[[#This Row],[month]]), Hosp_details[[#This Row],[date]])</f>
        <v>37998</v>
      </c>
      <c r="F200" s="19">
        <f>DATEDIF(Hosp_details[[#This Row],[Date of Birth]], DATE(2023,6, 8),"Y")</f>
        <v>19</v>
      </c>
      <c r="G200">
        <v>0</v>
      </c>
      <c r="H200" s="21">
        <v>2094.1</v>
      </c>
      <c r="I200" t="s">
        <v>12</v>
      </c>
      <c r="J200" t="s">
        <v>11</v>
      </c>
      <c r="K200" t="s">
        <v>199</v>
      </c>
    </row>
    <row r="201" spans="1:11" x14ac:dyDescent="0.3">
      <c r="A201" t="s">
        <v>225</v>
      </c>
      <c r="B201">
        <v>2001</v>
      </c>
      <c r="C201" t="s">
        <v>2395</v>
      </c>
      <c r="D201">
        <v>14</v>
      </c>
      <c r="E201" s="17">
        <f>DATE(Hosp_details[[#This Row],[year]], MONTH("1-"&amp;Hosp_details[[#This Row],[month]]), Hosp_details[[#This Row],[date]])</f>
        <v>36936</v>
      </c>
      <c r="F201" s="19">
        <f>DATEDIF(Hosp_details[[#This Row],[Date of Birth]], DATE(2023,6, 8),"Y")</f>
        <v>22</v>
      </c>
      <c r="G201">
        <v>0</v>
      </c>
      <c r="H201" s="21">
        <v>2102.2600000000002</v>
      </c>
      <c r="I201" t="s">
        <v>12</v>
      </c>
      <c r="J201" t="s">
        <v>11</v>
      </c>
      <c r="K201" t="s">
        <v>165</v>
      </c>
    </row>
    <row r="202" spans="1:11" x14ac:dyDescent="0.3">
      <c r="A202" t="s">
        <v>226</v>
      </c>
      <c r="B202">
        <v>2001</v>
      </c>
      <c r="C202" t="s">
        <v>2396</v>
      </c>
      <c r="D202">
        <v>22</v>
      </c>
      <c r="E202" s="17">
        <f>DATE(Hosp_details[[#This Row],[year]], MONTH("1-"&amp;Hosp_details[[#This Row],[month]]), Hosp_details[[#This Row],[date]])</f>
        <v>36972</v>
      </c>
      <c r="F202" s="19">
        <f>DATEDIF(Hosp_details[[#This Row],[Date of Birth]], DATE(2023,6, 8),"Y")</f>
        <v>22</v>
      </c>
      <c r="G202">
        <v>1</v>
      </c>
      <c r="H202" s="21">
        <v>2103.08</v>
      </c>
      <c r="I202" t="s">
        <v>12</v>
      </c>
      <c r="J202" t="s">
        <v>11</v>
      </c>
      <c r="K202" t="s">
        <v>41</v>
      </c>
    </row>
    <row r="203" spans="1:11" x14ac:dyDescent="0.3">
      <c r="A203" t="s">
        <v>227</v>
      </c>
      <c r="B203">
        <v>2001</v>
      </c>
      <c r="C203" t="s">
        <v>2397</v>
      </c>
      <c r="D203">
        <v>28</v>
      </c>
      <c r="E203" s="17">
        <f>DATE(Hosp_details[[#This Row],[year]], MONTH("1-"&amp;Hosp_details[[#This Row],[month]]), Hosp_details[[#This Row],[date]])</f>
        <v>37009</v>
      </c>
      <c r="F203" s="19">
        <f>DATEDIF(Hosp_details[[#This Row],[Date of Birth]], DATE(2023,6, 8),"Y")</f>
        <v>22</v>
      </c>
      <c r="G203">
        <v>0</v>
      </c>
      <c r="H203" s="21">
        <v>2104.11</v>
      </c>
      <c r="I203" t="s">
        <v>11</v>
      </c>
      <c r="J203" t="s">
        <v>16</v>
      </c>
      <c r="K203" t="s">
        <v>167</v>
      </c>
    </row>
    <row r="204" spans="1:11" x14ac:dyDescent="0.3">
      <c r="A204" t="s">
        <v>228</v>
      </c>
      <c r="B204">
        <v>1989</v>
      </c>
      <c r="C204" t="s">
        <v>2398</v>
      </c>
      <c r="D204">
        <v>21</v>
      </c>
      <c r="E204" s="17">
        <f>DATE(Hosp_details[[#This Row],[year]], MONTH("1-"&amp;Hosp_details[[#This Row],[month]]), Hosp_details[[#This Row],[date]])</f>
        <v>32649</v>
      </c>
      <c r="F204" s="19">
        <f>DATEDIF(Hosp_details[[#This Row],[Date of Birth]], DATE(2023,6, 8),"Y")</f>
        <v>34</v>
      </c>
      <c r="G204">
        <v>3</v>
      </c>
      <c r="H204" s="21">
        <v>2106.2600000000002</v>
      </c>
      <c r="I204" t="s">
        <v>11</v>
      </c>
      <c r="J204" t="s">
        <v>11</v>
      </c>
      <c r="K204" t="s">
        <v>13</v>
      </c>
    </row>
    <row r="205" spans="1:11" x14ac:dyDescent="0.3">
      <c r="A205" t="s">
        <v>229</v>
      </c>
      <c r="B205">
        <v>2003</v>
      </c>
      <c r="C205" t="s">
        <v>18</v>
      </c>
      <c r="D205">
        <v>30</v>
      </c>
      <c r="E205" s="17">
        <f>DATE(Hosp_details[[#This Row],[year]], MONTH("1-"&amp;Hosp_details[[#This Row],[month]]), Hosp_details[[#This Row],[date]])</f>
        <v>37802</v>
      </c>
      <c r="F205" s="19">
        <f>DATEDIF(Hosp_details[[#This Row],[Date of Birth]], DATE(2023,6, 8),"Y")</f>
        <v>19</v>
      </c>
      <c r="G205">
        <v>0</v>
      </c>
      <c r="H205" s="21">
        <v>2117.34</v>
      </c>
      <c r="I205" t="s">
        <v>11</v>
      </c>
      <c r="J205" t="s">
        <v>12</v>
      </c>
      <c r="K205" t="s">
        <v>23</v>
      </c>
    </row>
    <row r="206" spans="1:11" x14ac:dyDescent="0.3">
      <c r="A206" t="s">
        <v>230</v>
      </c>
      <c r="B206">
        <v>2004</v>
      </c>
      <c r="C206" t="s">
        <v>10</v>
      </c>
      <c r="D206">
        <v>4</v>
      </c>
      <c r="E206" s="17">
        <f>DATE(Hosp_details[[#This Row],[year]], MONTH("1-"&amp;Hosp_details[[#This Row],[month]]), Hosp_details[[#This Row],[date]])</f>
        <v>38172</v>
      </c>
      <c r="F206" s="19">
        <f>DATEDIF(Hosp_details[[#This Row],[Date of Birth]], DATE(2023,6, 8),"Y")</f>
        <v>18</v>
      </c>
      <c r="G206">
        <v>0</v>
      </c>
      <c r="H206" s="21">
        <v>2118.61</v>
      </c>
      <c r="I206" t="s">
        <v>11</v>
      </c>
      <c r="J206" t="s">
        <v>16</v>
      </c>
      <c r="K206" t="s">
        <v>23</v>
      </c>
    </row>
    <row r="207" spans="1:11" x14ac:dyDescent="0.3">
      <c r="A207" t="s">
        <v>231</v>
      </c>
      <c r="B207">
        <v>2003</v>
      </c>
      <c r="C207" t="s">
        <v>34</v>
      </c>
      <c r="D207">
        <v>30</v>
      </c>
      <c r="E207" s="17">
        <f>DATE(Hosp_details[[#This Row],[year]], MONTH("1-"&amp;Hosp_details[[#This Row],[month]]), Hosp_details[[#This Row],[date]])</f>
        <v>37863</v>
      </c>
      <c r="F207" s="19">
        <f>DATEDIF(Hosp_details[[#This Row],[Date of Birth]], DATE(2023,6, 8),"Y")</f>
        <v>19</v>
      </c>
      <c r="G207">
        <v>0</v>
      </c>
      <c r="H207" s="21">
        <v>2128.4299999999998</v>
      </c>
      <c r="I207" t="s">
        <v>11</v>
      </c>
      <c r="J207" t="s">
        <v>16</v>
      </c>
      <c r="K207" t="s">
        <v>23</v>
      </c>
    </row>
    <row r="208" spans="1:11" x14ac:dyDescent="0.3">
      <c r="A208" t="s">
        <v>232</v>
      </c>
      <c r="B208">
        <v>2003</v>
      </c>
      <c r="C208" t="s">
        <v>20</v>
      </c>
      <c r="D208">
        <v>22</v>
      </c>
      <c r="E208" s="17">
        <f>DATE(Hosp_details[[#This Row],[year]], MONTH("1-"&amp;Hosp_details[[#This Row],[month]]), Hosp_details[[#This Row],[date]])</f>
        <v>37886</v>
      </c>
      <c r="F208" s="19">
        <f>DATEDIF(Hosp_details[[#This Row],[Date of Birth]], DATE(2023,6, 8),"Y")</f>
        <v>19</v>
      </c>
      <c r="G208">
        <v>0</v>
      </c>
      <c r="H208" s="21">
        <v>2130.6799999999998</v>
      </c>
      <c r="I208" t="s">
        <v>11</v>
      </c>
      <c r="J208" t="s">
        <v>12</v>
      </c>
      <c r="K208" t="s">
        <v>23</v>
      </c>
    </row>
    <row r="209" spans="1:11" x14ac:dyDescent="0.3">
      <c r="A209" t="s">
        <v>233</v>
      </c>
      <c r="B209">
        <v>2003</v>
      </c>
      <c r="C209" t="s">
        <v>36</v>
      </c>
      <c r="D209">
        <v>1</v>
      </c>
      <c r="E209" s="17">
        <f>DATE(Hosp_details[[#This Row],[year]], MONTH("1-"&amp;Hosp_details[[#This Row],[month]]), Hosp_details[[#This Row],[date]])</f>
        <v>37895</v>
      </c>
      <c r="F209" s="19">
        <f>DATEDIF(Hosp_details[[#This Row],[Date of Birth]], DATE(2023,6, 8),"Y")</f>
        <v>19</v>
      </c>
      <c r="G209">
        <v>0</v>
      </c>
      <c r="H209" s="21">
        <v>2134.9</v>
      </c>
      <c r="I209" t="s">
        <v>11</v>
      </c>
      <c r="J209" t="s">
        <v>12</v>
      </c>
      <c r="K209" t="s">
        <v>23</v>
      </c>
    </row>
    <row r="210" spans="1:11" x14ac:dyDescent="0.3">
      <c r="A210" t="s">
        <v>234</v>
      </c>
      <c r="B210">
        <v>2003</v>
      </c>
      <c r="C210" t="s">
        <v>15</v>
      </c>
      <c r="D210">
        <v>26</v>
      </c>
      <c r="E210" s="17">
        <f>DATE(Hosp_details[[#This Row],[year]], MONTH("1-"&amp;Hosp_details[[#This Row],[month]]), Hosp_details[[#This Row],[date]])</f>
        <v>37951</v>
      </c>
      <c r="F210" s="19">
        <f>DATEDIF(Hosp_details[[#This Row],[Date of Birth]], DATE(2023,6, 8),"Y")</f>
        <v>19</v>
      </c>
      <c r="G210">
        <v>0</v>
      </c>
      <c r="H210" s="21">
        <v>2136.88</v>
      </c>
      <c r="I210" t="s">
        <v>11</v>
      </c>
      <c r="J210" t="s">
        <v>11</v>
      </c>
      <c r="K210" t="s">
        <v>23</v>
      </c>
    </row>
    <row r="211" spans="1:11" x14ac:dyDescent="0.3">
      <c r="A211" t="s">
        <v>235</v>
      </c>
      <c r="B211">
        <v>1997</v>
      </c>
      <c r="C211" t="s">
        <v>30</v>
      </c>
      <c r="D211">
        <v>3</v>
      </c>
      <c r="E211" s="17">
        <f>DATE(Hosp_details[[#This Row],[year]], MONTH("1-"&amp;Hosp_details[[#This Row],[month]]), Hosp_details[[#This Row],[date]])</f>
        <v>35767</v>
      </c>
      <c r="F211" s="19">
        <f>DATEDIF(Hosp_details[[#This Row],[Date of Birth]], DATE(2023,6, 8),"Y")</f>
        <v>25</v>
      </c>
      <c r="G211">
        <v>0</v>
      </c>
      <c r="H211" s="21">
        <v>2137.65</v>
      </c>
      <c r="I211" t="s">
        <v>12</v>
      </c>
      <c r="J211" t="s">
        <v>16</v>
      </c>
      <c r="K211" t="s">
        <v>13</v>
      </c>
    </row>
    <row r="212" spans="1:11" x14ac:dyDescent="0.3">
      <c r="A212" t="s">
        <v>236</v>
      </c>
      <c r="B212">
        <v>2003</v>
      </c>
      <c r="C212" t="s">
        <v>2394</v>
      </c>
      <c r="D212">
        <v>19</v>
      </c>
      <c r="E212" s="17">
        <f>DATE(Hosp_details[[#This Row],[year]], MONTH("1-"&amp;Hosp_details[[#This Row],[month]]), Hosp_details[[#This Row],[date]])</f>
        <v>37640</v>
      </c>
      <c r="F212" s="19">
        <f>DATEDIF(Hosp_details[[#This Row],[Date of Birth]], DATE(2023,6, 8),"Y")</f>
        <v>20</v>
      </c>
      <c r="G212">
        <v>0</v>
      </c>
      <c r="H212" s="21">
        <v>2138.0700000000002</v>
      </c>
      <c r="I212" t="s">
        <v>11</v>
      </c>
      <c r="J212" t="s">
        <v>16</v>
      </c>
      <c r="K212" t="s">
        <v>23</v>
      </c>
    </row>
    <row r="213" spans="1:11" x14ac:dyDescent="0.3">
      <c r="A213" t="s">
        <v>237</v>
      </c>
      <c r="B213">
        <v>2004</v>
      </c>
      <c r="C213" t="s">
        <v>2395</v>
      </c>
      <c r="D213">
        <v>4</v>
      </c>
      <c r="E213" s="17">
        <f>DATE(Hosp_details[[#This Row],[year]], MONTH("1-"&amp;Hosp_details[[#This Row],[month]]), Hosp_details[[#This Row],[date]])</f>
        <v>38021</v>
      </c>
      <c r="F213" s="19">
        <f>DATEDIF(Hosp_details[[#This Row],[Date of Birth]], DATE(2023,6, 8),"Y")</f>
        <v>19</v>
      </c>
      <c r="G213">
        <v>0</v>
      </c>
      <c r="H213" s="21">
        <v>2144.85</v>
      </c>
      <c r="I213" t="s">
        <v>11</v>
      </c>
      <c r="J213" t="s">
        <v>16</v>
      </c>
      <c r="K213" t="s">
        <v>41</v>
      </c>
    </row>
    <row r="214" spans="1:11" x14ac:dyDescent="0.3">
      <c r="A214" t="s">
        <v>238</v>
      </c>
      <c r="B214">
        <v>2000</v>
      </c>
      <c r="C214" t="s">
        <v>2396</v>
      </c>
      <c r="D214">
        <v>27</v>
      </c>
      <c r="E214" s="17">
        <f>DATE(Hosp_details[[#This Row],[year]], MONTH("1-"&amp;Hosp_details[[#This Row],[month]]), Hosp_details[[#This Row],[date]])</f>
        <v>36612</v>
      </c>
      <c r="F214" s="19">
        <f>DATEDIF(Hosp_details[[#This Row],[Date of Birth]], DATE(2023,6, 8),"Y")</f>
        <v>23</v>
      </c>
      <c r="G214">
        <v>0</v>
      </c>
      <c r="H214" s="21">
        <v>2150.4699999999998</v>
      </c>
      <c r="I214" t="s">
        <v>11</v>
      </c>
      <c r="J214" t="s">
        <v>12</v>
      </c>
      <c r="K214" t="s">
        <v>41</v>
      </c>
    </row>
    <row r="215" spans="1:11" x14ac:dyDescent="0.3">
      <c r="A215" t="s">
        <v>239</v>
      </c>
      <c r="B215">
        <v>2000</v>
      </c>
      <c r="C215" t="s">
        <v>2397</v>
      </c>
      <c r="D215">
        <v>22</v>
      </c>
      <c r="E215" s="17">
        <f>DATE(Hosp_details[[#This Row],[year]], MONTH("1-"&amp;Hosp_details[[#This Row],[month]]), Hosp_details[[#This Row],[date]])</f>
        <v>36638</v>
      </c>
      <c r="F215" s="19">
        <f>DATEDIF(Hosp_details[[#This Row],[Date of Birth]], DATE(2023,6, 8),"Y")</f>
        <v>23</v>
      </c>
      <c r="G215">
        <v>0</v>
      </c>
      <c r="H215" s="21">
        <v>2154.36</v>
      </c>
      <c r="I215" t="s">
        <v>11</v>
      </c>
      <c r="J215" t="s">
        <v>11</v>
      </c>
      <c r="K215" t="s">
        <v>41</v>
      </c>
    </row>
    <row r="216" spans="1:11" x14ac:dyDescent="0.3">
      <c r="A216" t="s">
        <v>240</v>
      </c>
      <c r="B216">
        <v>2000</v>
      </c>
      <c r="C216" t="s">
        <v>2398</v>
      </c>
      <c r="D216">
        <v>29</v>
      </c>
      <c r="E216" s="17">
        <f>DATE(Hosp_details[[#This Row],[year]], MONTH("1-"&amp;Hosp_details[[#This Row],[month]]), Hosp_details[[#This Row],[date]])</f>
        <v>36675</v>
      </c>
      <c r="F216" s="19">
        <f>DATEDIF(Hosp_details[[#This Row],[Date of Birth]], DATE(2023,6, 8),"Y")</f>
        <v>23</v>
      </c>
      <c r="G216">
        <v>0</v>
      </c>
      <c r="H216" s="21">
        <v>2155.6799999999998</v>
      </c>
      <c r="I216" t="s">
        <v>11</v>
      </c>
      <c r="J216" t="s">
        <v>12</v>
      </c>
      <c r="K216" t="s">
        <v>13</v>
      </c>
    </row>
    <row r="217" spans="1:11" x14ac:dyDescent="0.3">
      <c r="A217" t="s">
        <v>241</v>
      </c>
      <c r="B217">
        <v>2000</v>
      </c>
      <c r="C217" t="s">
        <v>18</v>
      </c>
      <c r="D217">
        <v>10</v>
      </c>
      <c r="E217" s="17">
        <f>DATE(Hosp_details[[#This Row],[year]], MONTH("1-"&amp;Hosp_details[[#This Row],[month]]), Hosp_details[[#This Row],[date]])</f>
        <v>36687</v>
      </c>
      <c r="F217" s="19">
        <f>DATEDIF(Hosp_details[[#This Row],[Date of Birth]], DATE(2023,6, 8),"Y")</f>
        <v>22</v>
      </c>
      <c r="G217">
        <v>0</v>
      </c>
      <c r="H217" s="21">
        <v>2156.75</v>
      </c>
      <c r="I217" t="s">
        <v>11</v>
      </c>
      <c r="J217" t="s">
        <v>11</v>
      </c>
      <c r="K217" t="s">
        <v>13</v>
      </c>
    </row>
    <row r="218" spans="1:11" x14ac:dyDescent="0.3">
      <c r="A218" t="s">
        <v>242</v>
      </c>
      <c r="B218">
        <v>2000</v>
      </c>
      <c r="C218" t="s">
        <v>10</v>
      </c>
      <c r="D218">
        <v>23</v>
      </c>
      <c r="E218" s="17">
        <f>DATE(Hosp_details[[#This Row],[year]], MONTH("1-"&amp;Hosp_details[[#This Row],[month]]), Hosp_details[[#This Row],[date]])</f>
        <v>36730</v>
      </c>
      <c r="F218" s="19">
        <f>DATEDIF(Hosp_details[[#This Row],[Date of Birth]], DATE(2023,6, 8),"Y")</f>
        <v>22</v>
      </c>
      <c r="G218">
        <v>0</v>
      </c>
      <c r="H218" s="21">
        <v>2166.73</v>
      </c>
      <c r="I218" t="s">
        <v>11</v>
      </c>
      <c r="J218" t="s">
        <v>11</v>
      </c>
      <c r="K218" t="s">
        <v>41</v>
      </c>
    </row>
    <row r="219" spans="1:11" x14ac:dyDescent="0.3">
      <c r="A219" t="s">
        <v>243</v>
      </c>
      <c r="B219">
        <v>1994</v>
      </c>
      <c r="C219" t="s">
        <v>34</v>
      </c>
      <c r="D219">
        <v>27</v>
      </c>
      <c r="E219" s="17">
        <f>DATE(Hosp_details[[#This Row],[year]], MONTH("1-"&amp;Hosp_details[[#This Row],[month]]), Hosp_details[[#This Row],[date]])</f>
        <v>34573</v>
      </c>
      <c r="F219" s="19">
        <f>DATEDIF(Hosp_details[[#This Row],[Date of Birth]], DATE(2023,6, 8),"Y")</f>
        <v>28</v>
      </c>
      <c r="G219">
        <v>0</v>
      </c>
      <c r="H219" s="21">
        <v>2170.08</v>
      </c>
      <c r="I219" t="s">
        <v>11</v>
      </c>
      <c r="J219" t="s">
        <v>11</v>
      </c>
      <c r="K219" t="s">
        <v>13</v>
      </c>
    </row>
    <row r="220" spans="1:11" x14ac:dyDescent="0.3">
      <c r="A220" t="s">
        <v>244</v>
      </c>
      <c r="B220">
        <v>1991</v>
      </c>
      <c r="C220" t="s">
        <v>20</v>
      </c>
      <c r="D220">
        <v>16</v>
      </c>
      <c r="E220" s="17">
        <f>DATE(Hosp_details[[#This Row],[year]], MONTH("1-"&amp;Hosp_details[[#This Row],[month]]), Hosp_details[[#This Row],[date]])</f>
        <v>33497</v>
      </c>
      <c r="F220" s="19">
        <f>DATEDIF(Hosp_details[[#This Row],[Date of Birth]], DATE(2023,6, 8),"Y")</f>
        <v>31</v>
      </c>
      <c r="G220">
        <v>3</v>
      </c>
      <c r="H220" s="21">
        <v>2193.1999999999998</v>
      </c>
      <c r="I220" t="s">
        <v>11</v>
      </c>
      <c r="J220" t="s">
        <v>11</v>
      </c>
      <c r="K220" t="s">
        <v>23</v>
      </c>
    </row>
    <row r="221" spans="1:11" x14ac:dyDescent="0.3">
      <c r="A221" t="s">
        <v>245</v>
      </c>
      <c r="B221">
        <v>2004</v>
      </c>
      <c r="C221" t="s">
        <v>36</v>
      </c>
      <c r="D221">
        <v>7</v>
      </c>
      <c r="E221" s="17">
        <f>DATE(Hosp_details[[#This Row],[year]], MONTH("1-"&amp;Hosp_details[[#This Row],[month]]), Hosp_details[[#This Row],[date]])</f>
        <v>38267</v>
      </c>
      <c r="F221" s="19">
        <f>DATEDIF(Hosp_details[[#This Row],[Date of Birth]], DATE(2023,6, 8),"Y")</f>
        <v>18</v>
      </c>
      <c r="G221">
        <v>0</v>
      </c>
      <c r="H221" s="21">
        <v>2196.4699999999998</v>
      </c>
      <c r="I221" t="s">
        <v>11</v>
      </c>
      <c r="J221" t="s">
        <v>12</v>
      </c>
      <c r="K221" t="s">
        <v>246</v>
      </c>
    </row>
    <row r="222" spans="1:11" x14ac:dyDescent="0.3">
      <c r="A222" t="s">
        <v>247</v>
      </c>
      <c r="B222">
        <v>2004</v>
      </c>
      <c r="C222" t="s">
        <v>15</v>
      </c>
      <c r="D222">
        <v>3</v>
      </c>
      <c r="E222" s="17">
        <f>DATE(Hosp_details[[#This Row],[year]], MONTH("1-"&amp;Hosp_details[[#This Row],[month]]), Hosp_details[[#This Row],[date]])</f>
        <v>38294</v>
      </c>
      <c r="F222" s="19">
        <f>DATEDIF(Hosp_details[[#This Row],[Date of Birth]], DATE(2023,6, 8),"Y")</f>
        <v>18</v>
      </c>
      <c r="G222">
        <v>0</v>
      </c>
      <c r="H222" s="21">
        <v>2198.19</v>
      </c>
      <c r="I222" t="s">
        <v>11</v>
      </c>
      <c r="J222" t="s">
        <v>16</v>
      </c>
      <c r="K222" t="s">
        <v>248</v>
      </c>
    </row>
    <row r="223" spans="1:11" x14ac:dyDescent="0.3">
      <c r="A223" t="s">
        <v>249</v>
      </c>
      <c r="B223">
        <v>2004</v>
      </c>
      <c r="C223" t="s">
        <v>30</v>
      </c>
      <c r="D223">
        <v>12</v>
      </c>
      <c r="E223" s="17">
        <f>DATE(Hosp_details[[#This Row],[year]], MONTH("1-"&amp;Hosp_details[[#This Row],[month]]), Hosp_details[[#This Row],[date]])</f>
        <v>38333</v>
      </c>
      <c r="F223" s="19">
        <f>DATEDIF(Hosp_details[[#This Row],[Date of Birth]], DATE(2023,6, 8),"Y")</f>
        <v>18</v>
      </c>
      <c r="G223">
        <v>0</v>
      </c>
      <c r="H223" s="21">
        <v>2200.83</v>
      </c>
      <c r="I223" t="s">
        <v>11</v>
      </c>
      <c r="J223" t="s">
        <v>11</v>
      </c>
      <c r="K223" t="s">
        <v>246</v>
      </c>
    </row>
    <row r="224" spans="1:11" x14ac:dyDescent="0.3">
      <c r="A224" t="s">
        <v>250</v>
      </c>
      <c r="B224">
        <v>2004</v>
      </c>
      <c r="C224" t="s">
        <v>2394</v>
      </c>
      <c r="D224">
        <v>27</v>
      </c>
      <c r="E224" s="17">
        <f>DATE(Hosp_details[[#This Row],[year]], MONTH("1-"&amp;Hosp_details[[#This Row],[month]]), Hosp_details[[#This Row],[date]])</f>
        <v>38013</v>
      </c>
      <c r="F224" s="19">
        <f>DATEDIF(Hosp_details[[#This Row],[Date of Birth]], DATE(2023,6, 8),"Y")</f>
        <v>19</v>
      </c>
      <c r="G224">
        <v>1</v>
      </c>
      <c r="H224" s="21">
        <v>2201.1</v>
      </c>
      <c r="I224" t="s">
        <v>11</v>
      </c>
      <c r="J224" t="s">
        <v>12</v>
      </c>
      <c r="K224" t="s">
        <v>13</v>
      </c>
    </row>
    <row r="225" spans="1:11" x14ac:dyDescent="0.3">
      <c r="A225" t="s">
        <v>251</v>
      </c>
      <c r="B225">
        <v>2004</v>
      </c>
      <c r="C225" t="s">
        <v>2395</v>
      </c>
      <c r="D225">
        <v>6</v>
      </c>
      <c r="E225" s="17">
        <f>DATE(Hosp_details[[#This Row],[year]], MONTH("1-"&amp;Hosp_details[[#This Row],[month]]), Hosp_details[[#This Row],[date]])</f>
        <v>38023</v>
      </c>
      <c r="F225" s="19">
        <f>DATEDIF(Hosp_details[[#This Row],[Date of Birth]], DATE(2023,6, 8),"Y")</f>
        <v>19</v>
      </c>
      <c r="G225">
        <v>0</v>
      </c>
      <c r="H225" s="21">
        <v>2203.4699999999998</v>
      </c>
      <c r="I225" t="s">
        <v>11</v>
      </c>
      <c r="J225" t="s">
        <v>11</v>
      </c>
      <c r="K225" t="s">
        <v>246</v>
      </c>
    </row>
    <row r="226" spans="1:11" x14ac:dyDescent="0.3">
      <c r="A226" t="s">
        <v>252</v>
      </c>
      <c r="B226">
        <v>2004</v>
      </c>
      <c r="C226" t="s">
        <v>2396</v>
      </c>
      <c r="D226">
        <v>28</v>
      </c>
      <c r="E226" s="17">
        <f>DATE(Hosp_details[[#This Row],[year]], MONTH("1-"&amp;Hosp_details[[#This Row],[month]]), Hosp_details[[#This Row],[date]])</f>
        <v>38074</v>
      </c>
      <c r="F226" s="19">
        <f>DATEDIF(Hosp_details[[#This Row],[Date of Birth]], DATE(2023,6, 8),"Y")</f>
        <v>19</v>
      </c>
      <c r="G226">
        <v>0</v>
      </c>
      <c r="H226" s="21">
        <v>2203.7399999999998</v>
      </c>
      <c r="I226" t="s">
        <v>11</v>
      </c>
      <c r="J226" t="s">
        <v>11</v>
      </c>
      <c r="K226" t="s">
        <v>246</v>
      </c>
    </row>
    <row r="227" spans="1:11" x14ac:dyDescent="0.3">
      <c r="A227" t="s">
        <v>253</v>
      </c>
      <c r="B227">
        <v>2004</v>
      </c>
      <c r="C227" t="s">
        <v>2397</v>
      </c>
      <c r="D227">
        <v>13</v>
      </c>
      <c r="E227" s="17">
        <f>DATE(Hosp_details[[#This Row],[year]], MONTH("1-"&amp;Hosp_details[[#This Row],[month]]), Hosp_details[[#This Row],[date]])</f>
        <v>38090</v>
      </c>
      <c r="F227" s="19">
        <f>DATEDIF(Hosp_details[[#This Row],[Date of Birth]], DATE(2023,6, 8),"Y")</f>
        <v>19</v>
      </c>
      <c r="G227">
        <v>0</v>
      </c>
      <c r="H227" s="21">
        <v>2205.98</v>
      </c>
      <c r="I227" t="s">
        <v>11</v>
      </c>
      <c r="J227" t="s">
        <v>12</v>
      </c>
      <c r="K227" t="s">
        <v>246</v>
      </c>
    </row>
    <row r="228" spans="1:11" x14ac:dyDescent="0.3">
      <c r="A228" t="s">
        <v>254</v>
      </c>
      <c r="B228">
        <v>2004</v>
      </c>
      <c r="C228" t="s">
        <v>2398</v>
      </c>
      <c r="D228">
        <v>6</v>
      </c>
      <c r="E228" s="17">
        <f>DATE(Hosp_details[[#This Row],[year]], MONTH("1-"&amp;Hosp_details[[#This Row],[month]]), Hosp_details[[#This Row],[date]])</f>
        <v>38113</v>
      </c>
      <c r="F228" s="19">
        <f>DATEDIF(Hosp_details[[#This Row],[Date of Birth]], DATE(2023,6, 8),"Y")</f>
        <v>19</v>
      </c>
      <c r="G228">
        <v>0</v>
      </c>
      <c r="H228" s="21">
        <v>2207.6999999999998</v>
      </c>
      <c r="I228" t="s">
        <v>11</v>
      </c>
      <c r="J228" t="s">
        <v>11</v>
      </c>
      <c r="K228" t="s">
        <v>246</v>
      </c>
    </row>
    <row r="229" spans="1:11" x14ac:dyDescent="0.3">
      <c r="A229" t="s">
        <v>255</v>
      </c>
      <c r="B229">
        <v>2004</v>
      </c>
      <c r="C229" t="s">
        <v>18</v>
      </c>
      <c r="D229">
        <v>27</v>
      </c>
      <c r="E229" s="17">
        <f>DATE(Hosp_details[[#This Row],[year]], MONTH("1-"&amp;Hosp_details[[#This Row],[month]]), Hosp_details[[#This Row],[date]])</f>
        <v>38165</v>
      </c>
      <c r="F229" s="19">
        <f>DATEDIF(Hosp_details[[#This Row],[Date of Birth]], DATE(2023,6, 8),"Y")</f>
        <v>18</v>
      </c>
      <c r="G229">
        <v>0</v>
      </c>
      <c r="H229" s="21">
        <v>2211.13</v>
      </c>
      <c r="I229" t="s">
        <v>11</v>
      </c>
      <c r="J229" t="s">
        <v>11</v>
      </c>
      <c r="K229" t="s">
        <v>246</v>
      </c>
    </row>
    <row r="230" spans="1:11" x14ac:dyDescent="0.3">
      <c r="A230" t="s">
        <v>256</v>
      </c>
      <c r="B230">
        <v>1994</v>
      </c>
      <c r="C230" t="s">
        <v>10</v>
      </c>
      <c r="D230">
        <v>17</v>
      </c>
      <c r="E230" s="17">
        <f>DATE(Hosp_details[[#This Row],[year]], MONTH("1-"&amp;Hosp_details[[#This Row],[month]]), Hosp_details[[#This Row],[date]])</f>
        <v>34532</v>
      </c>
      <c r="F230" s="19">
        <f>DATEDIF(Hosp_details[[#This Row],[Date of Birth]], DATE(2023,6, 8),"Y")</f>
        <v>28</v>
      </c>
      <c r="G230">
        <v>0</v>
      </c>
      <c r="H230" s="21">
        <v>2213.21</v>
      </c>
      <c r="I230" t="s">
        <v>11</v>
      </c>
      <c r="J230" t="s">
        <v>11</v>
      </c>
      <c r="K230" t="s">
        <v>13</v>
      </c>
    </row>
    <row r="231" spans="1:11" x14ac:dyDescent="0.3">
      <c r="A231" t="s">
        <v>257</v>
      </c>
      <c r="B231">
        <v>2004</v>
      </c>
      <c r="C231" t="s">
        <v>34</v>
      </c>
      <c r="D231">
        <v>13</v>
      </c>
      <c r="E231" s="17">
        <f>DATE(Hosp_details[[#This Row],[year]], MONTH("1-"&amp;Hosp_details[[#This Row],[month]]), Hosp_details[[#This Row],[date]])</f>
        <v>38212</v>
      </c>
      <c r="F231" s="19">
        <f>DATEDIF(Hosp_details[[#This Row],[Date of Birth]], DATE(2023,6, 8),"Y")</f>
        <v>18</v>
      </c>
      <c r="G231">
        <v>0</v>
      </c>
      <c r="H231" s="21">
        <v>2217.4699999999998</v>
      </c>
      <c r="I231" t="s">
        <v>11</v>
      </c>
      <c r="J231" t="s">
        <v>16</v>
      </c>
      <c r="K231" t="s">
        <v>246</v>
      </c>
    </row>
    <row r="232" spans="1:11" x14ac:dyDescent="0.3">
      <c r="A232" t="s">
        <v>258</v>
      </c>
      <c r="B232">
        <v>2004</v>
      </c>
      <c r="C232" t="s">
        <v>20</v>
      </c>
      <c r="D232">
        <v>25</v>
      </c>
      <c r="E232" s="17">
        <f>DATE(Hosp_details[[#This Row],[year]], MONTH("1-"&amp;Hosp_details[[#This Row],[month]]), Hosp_details[[#This Row],[date]])</f>
        <v>38255</v>
      </c>
      <c r="F232" s="19">
        <f>DATEDIF(Hosp_details[[#This Row],[Date of Birth]], DATE(2023,6, 8),"Y")</f>
        <v>18</v>
      </c>
      <c r="G232">
        <v>0</v>
      </c>
      <c r="H232" s="21">
        <v>2217.6</v>
      </c>
      <c r="I232" t="s">
        <v>11</v>
      </c>
      <c r="J232" t="s">
        <v>16</v>
      </c>
      <c r="K232" t="s">
        <v>246</v>
      </c>
    </row>
    <row r="233" spans="1:11" x14ac:dyDescent="0.3">
      <c r="A233" t="s">
        <v>259</v>
      </c>
      <c r="B233">
        <v>2004</v>
      </c>
      <c r="C233" t="s">
        <v>36</v>
      </c>
      <c r="D233">
        <v>12</v>
      </c>
      <c r="E233" s="17">
        <f>DATE(Hosp_details[[#This Row],[year]], MONTH("1-"&amp;Hosp_details[[#This Row],[month]]), Hosp_details[[#This Row],[date]])</f>
        <v>38272</v>
      </c>
      <c r="F233" s="19">
        <f>DATEDIF(Hosp_details[[#This Row],[Date of Birth]], DATE(2023,6, 8),"Y")</f>
        <v>18</v>
      </c>
      <c r="G233">
        <v>1</v>
      </c>
      <c r="H233" s="21">
        <v>2219.4499999999998</v>
      </c>
      <c r="I233" t="s">
        <v>11</v>
      </c>
      <c r="J233" t="s">
        <v>16</v>
      </c>
      <c r="K233" t="s">
        <v>13</v>
      </c>
    </row>
    <row r="234" spans="1:11" x14ac:dyDescent="0.3">
      <c r="A234" t="s">
        <v>260</v>
      </c>
      <c r="B234">
        <v>2003</v>
      </c>
      <c r="C234" t="s">
        <v>15</v>
      </c>
      <c r="D234">
        <v>10</v>
      </c>
      <c r="E234" s="17">
        <f>DATE(Hosp_details[[#This Row],[year]], MONTH("1-"&amp;Hosp_details[[#This Row],[month]]), Hosp_details[[#This Row],[date]])</f>
        <v>37935</v>
      </c>
      <c r="F234" s="19">
        <f>DATEDIF(Hosp_details[[#This Row],[Date of Birth]], DATE(2023,6, 8),"Y")</f>
        <v>19</v>
      </c>
      <c r="G234">
        <v>1</v>
      </c>
      <c r="H234" s="21">
        <v>2221.56</v>
      </c>
      <c r="I234" t="s">
        <v>11</v>
      </c>
      <c r="J234" t="s">
        <v>12</v>
      </c>
      <c r="K234" t="s">
        <v>23</v>
      </c>
    </row>
    <row r="235" spans="1:11" x14ac:dyDescent="0.3">
      <c r="A235" t="s">
        <v>261</v>
      </c>
      <c r="B235">
        <v>2000</v>
      </c>
      <c r="C235" t="s">
        <v>30</v>
      </c>
      <c r="D235">
        <v>30</v>
      </c>
      <c r="E235" s="17">
        <f>DATE(Hosp_details[[#This Row],[year]], MONTH("1-"&amp;Hosp_details[[#This Row],[month]]), Hosp_details[[#This Row],[date]])</f>
        <v>36890</v>
      </c>
      <c r="F235" s="19">
        <f>DATEDIF(Hosp_details[[#This Row],[Date of Birth]], DATE(2023,6, 8),"Y")</f>
        <v>22</v>
      </c>
      <c r="G235">
        <v>0</v>
      </c>
      <c r="H235" s="21">
        <v>2250.84</v>
      </c>
      <c r="I235" t="s">
        <v>11</v>
      </c>
      <c r="J235" t="s">
        <v>11</v>
      </c>
      <c r="K235" t="s">
        <v>169</v>
      </c>
    </row>
    <row r="236" spans="1:11" x14ac:dyDescent="0.3">
      <c r="A236" t="s">
        <v>262</v>
      </c>
      <c r="B236">
        <v>2000</v>
      </c>
      <c r="C236" t="s">
        <v>2394</v>
      </c>
      <c r="D236">
        <v>11</v>
      </c>
      <c r="E236" s="17">
        <f>DATE(Hosp_details[[#This Row],[year]], MONTH("1-"&amp;Hosp_details[[#This Row],[month]]), Hosp_details[[#This Row],[date]])</f>
        <v>36536</v>
      </c>
      <c r="F236" s="19">
        <f>DATEDIF(Hosp_details[[#This Row],[Date of Birth]], DATE(2023,6, 8),"Y")</f>
        <v>23</v>
      </c>
      <c r="G236">
        <v>0</v>
      </c>
      <c r="H236" s="21">
        <v>2254.8000000000002</v>
      </c>
      <c r="I236" t="s">
        <v>11</v>
      </c>
      <c r="J236" t="s">
        <v>12</v>
      </c>
      <c r="K236" t="s">
        <v>167</v>
      </c>
    </row>
    <row r="237" spans="1:11" x14ac:dyDescent="0.3">
      <c r="A237" t="s">
        <v>263</v>
      </c>
      <c r="B237">
        <v>2002</v>
      </c>
      <c r="C237" t="s">
        <v>2395</v>
      </c>
      <c r="D237">
        <v>15</v>
      </c>
      <c r="E237" s="17">
        <f>DATE(Hosp_details[[#This Row],[year]], MONTH("1-"&amp;Hosp_details[[#This Row],[month]]), Hosp_details[[#This Row],[date]])</f>
        <v>37302</v>
      </c>
      <c r="F237" s="19">
        <f>DATEDIF(Hosp_details[[#This Row],[Date of Birth]], DATE(2023,6, 8),"Y")</f>
        <v>21</v>
      </c>
      <c r="G237">
        <v>0</v>
      </c>
      <c r="H237" s="21">
        <v>2257.48</v>
      </c>
      <c r="I237" t="s">
        <v>11</v>
      </c>
      <c r="J237" t="s">
        <v>16</v>
      </c>
      <c r="K237" t="s">
        <v>23</v>
      </c>
    </row>
    <row r="238" spans="1:11" x14ac:dyDescent="0.3">
      <c r="A238" t="s">
        <v>264</v>
      </c>
      <c r="B238">
        <v>2002</v>
      </c>
      <c r="C238" t="s">
        <v>2396</v>
      </c>
      <c r="D238">
        <v>12</v>
      </c>
      <c r="E238" s="17">
        <f>DATE(Hosp_details[[#This Row],[year]], MONTH("1-"&amp;Hosp_details[[#This Row],[month]]), Hosp_details[[#This Row],[date]])</f>
        <v>37327</v>
      </c>
      <c r="F238" s="19">
        <f>DATEDIF(Hosp_details[[#This Row],[Date of Birth]], DATE(2023,6, 8),"Y")</f>
        <v>21</v>
      </c>
      <c r="G238">
        <v>0</v>
      </c>
      <c r="H238" s="21">
        <v>2261.5700000000002</v>
      </c>
      <c r="I238" t="s">
        <v>11</v>
      </c>
      <c r="J238" t="s">
        <v>16</v>
      </c>
      <c r="K238" t="s">
        <v>23</v>
      </c>
    </row>
    <row r="239" spans="1:11" x14ac:dyDescent="0.3">
      <c r="A239" t="s">
        <v>265</v>
      </c>
      <c r="B239">
        <v>1991</v>
      </c>
      <c r="C239" t="s">
        <v>2397</v>
      </c>
      <c r="D239">
        <v>16</v>
      </c>
      <c r="E239" s="17">
        <f>DATE(Hosp_details[[#This Row],[year]], MONTH("1-"&amp;Hosp_details[[#This Row],[month]]), Hosp_details[[#This Row],[date]])</f>
        <v>33344</v>
      </c>
      <c r="F239" s="19">
        <f>DATEDIF(Hosp_details[[#This Row],[Date of Birth]], DATE(2023,6, 8),"Y")</f>
        <v>32</v>
      </c>
      <c r="G239">
        <v>3</v>
      </c>
      <c r="H239" s="21">
        <v>2277.7199999999998</v>
      </c>
      <c r="I239" t="s">
        <v>11</v>
      </c>
      <c r="J239" t="s">
        <v>16</v>
      </c>
      <c r="K239" t="s">
        <v>13</v>
      </c>
    </row>
    <row r="240" spans="1:11" x14ac:dyDescent="0.3">
      <c r="A240" t="s">
        <v>266</v>
      </c>
      <c r="B240">
        <v>1989</v>
      </c>
      <c r="C240" t="s">
        <v>2398</v>
      </c>
      <c r="D240">
        <v>5</v>
      </c>
      <c r="E240" s="17">
        <f>DATE(Hosp_details[[#This Row],[year]], MONTH("1-"&amp;Hosp_details[[#This Row],[month]]), Hosp_details[[#This Row],[date]])</f>
        <v>32633</v>
      </c>
      <c r="F240" s="19">
        <f>DATEDIF(Hosp_details[[#This Row],[Date of Birth]], DATE(2023,6, 8),"Y")</f>
        <v>34</v>
      </c>
      <c r="G240">
        <v>3</v>
      </c>
      <c r="H240" s="21">
        <v>2295.2399999999998</v>
      </c>
      <c r="I240" t="s">
        <v>11</v>
      </c>
      <c r="J240" t="s">
        <v>16</v>
      </c>
      <c r="K240" t="s">
        <v>13</v>
      </c>
    </row>
    <row r="241" spans="1:11" x14ac:dyDescent="0.3">
      <c r="A241" t="s">
        <v>267</v>
      </c>
      <c r="B241">
        <v>1996</v>
      </c>
      <c r="C241" t="s">
        <v>18</v>
      </c>
      <c r="D241">
        <v>28</v>
      </c>
      <c r="E241" s="17">
        <f>DATE(Hosp_details[[#This Row],[year]], MONTH("1-"&amp;Hosp_details[[#This Row],[month]]), Hosp_details[[#This Row],[date]])</f>
        <v>35244</v>
      </c>
      <c r="F241" s="19">
        <f>DATEDIF(Hosp_details[[#This Row],[Date of Birth]], DATE(2023,6, 8),"Y")</f>
        <v>26</v>
      </c>
      <c r="G241">
        <v>0</v>
      </c>
      <c r="H241" s="21">
        <v>2302.3000000000002</v>
      </c>
      <c r="I241" t="s">
        <v>16</v>
      </c>
      <c r="J241" t="s">
        <v>11</v>
      </c>
      <c r="K241" t="s">
        <v>41</v>
      </c>
    </row>
    <row r="242" spans="1:11" x14ac:dyDescent="0.3">
      <c r="A242" t="s">
        <v>268</v>
      </c>
      <c r="B242">
        <v>2004</v>
      </c>
      <c r="C242" t="s">
        <v>10</v>
      </c>
      <c r="D242">
        <v>6</v>
      </c>
      <c r="E242" s="17">
        <f>DATE(Hosp_details[[#This Row],[year]], MONTH("1-"&amp;Hosp_details[[#This Row],[month]]), Hosp_details[[#This Row],[date]])</f>
        <v>38174</v>
      </c>
      <c r="F242" s="19">
        <f>DATEDIF(Hosp_details[[#This Row],[Date of Birth]], DATE(2023,6, 8),"Y")</f>
        <v>18</v>
      </c>
      <c r="G242">
        <v>2</v>
      </c>
      <c r="H242" s="21">
        <v>2304</v>
      </c>
      <c r="I242" t="s">
        <v>11</v>
      </c>
      <c r="J242" t="s">
        <v>12</v>
      </c>
      <c r="K242" t="s">
        <v>13</v>
      </c>
    </row>
    <row r="243" spans="1:11" x14ac:dyDescent="0.3">
      <c r="A243" t="s">
        <v>269</v>
      </c>
      <c r="B243">
        <v>1996</v>
      </c>
      <c r="C243" t="s">
        <v>34</v>
      </c>
      <c r="D243">
        <v>17</v>
      </c>
      <c r="E243" s="17">
        <f>DATE(Hosp_details[[#This Row],[year]], MONTH("1-"&amp;Hosp_details[[#This Row],[month]]), Hosp_details[[#This Row],[date]])</f>
        <v>35294</v>
      </c>
      <c r="F243" s="19">
        <f>DATEDIF(Hosp_details[[#This Row],[Date of Birth]], DATE(2023,6, 8),"Y")</f>
        <v>26</v>
      </c>
      <c r="G243">
        <v>0</v>
      </c>
      <c r="H243" s="21">
        <v>2322.62</v>
      </c>
      <c r="I243" t="s">
        <v>11</v>
      </c>
      <c r="J243" t="s">
        <v>16</v>
      </c>
      <c r="K243" t="s">
        <v>13</v>
      </c>
    </row>
    <row r="244" spans="1:11" x14ac:dyDescent="0.3">
      <c r="A244" t="s">
        <v>270</v>
      </c>
      <c r="B244">
        <v>2003</v>
      </c>
      <c r="C244" t="s">
        <v>20</v>
      </c>
      <c r="D244">
        <v>18</v>
      </c>
      <c r="E244" s="17">
        <f>DATE(Hosp_details[[#This Row],[year]], MONTH("1-"&amp;Hosp_details[[#This Row],[month]]), Hosp_details[[#This Row],[date]])</f>
        <v>37882</v>
      </c>
      <c r="F244" s="19">
        <f>DATEDIF(Hosp_details[[#This Row],[Date of Birth]], DATE(2023,6, 8),"Y")</f>
        <v>19</v>
      </c>
      <c r="G244">
        <v>1</v>
      </c>
      <c r="H244" s="21">
        <v>2331.52</v>
      </c>
      <c r="I244" t="s">
        <v>11</v>
      </c>
      <c r="J244" t="s">
        <v>12</v>
      </c>
      <c r="K244" t="s">
        <v>41</v>
      </c>
    </row>
    <row r="245" spans="1:11" x14ac:dyDescent="0.3">
      <c r="A245" t="s">
        <v>271</v>
      </c>
      <c r="B245">
        <v>1998</v>
      </c>
      <c r="C245" t="s">
        <v>36</v>
      </c>
      <c r="D245">
        <v>21</v>
      </c>
      <c r="E245" s="17">
        <f>DATE(Hosp_details[[#This Row],[year]], MONTH("1-"&amp;Hosp_details[[#This Row],[month]]), Hosp_details[[#This Row],[date]])</f>
        <v>36089</v>
      </c>
      <c r="F245" s="19">
        <f>DATEDIF(Hosp_details[[#This Row],[Date of Birth]], DATE(2023,6, 8),"Y")</f>
        <v>24</v>
      </c>
      <c r="G245">
        <v>0</v>
      </c>
      <c r="H245" s="21">
        <v>2352.9699999999998</v>
      </c>
      <c r="I245" t="s">
        <v>12</v>
      </c>
      <c r="J245" t="s">
        <v>12</v>
      </c>
      <c r="K245" t="s">
        <v>23</v>
      </c>
    </row>
    <row r="246" spans="1:11" x14ac:dyDescent="0.3">
      <c r="A246" t="s">
        <v>272</v>
      </c>
      <c r="B246">
        <v>2002</v>
      </c>
      <c r="C246" t="s">
        <v>15</v>
      </c>
      <c r="D246">
        <v>5</v>
      </c>
      <c r="E246" s="17">
        <f>DATE(Hosp_details[[#This Row],[year]], MONTH("1-"&amp;Hosp_details[[#This Row],[month]]), Hosp_details[[#This Row],[date]])</f>
        <v>37565</v>
      </c>
      <c r="F246" s="19">
        <f>DATEDIF(Hosp_details[[#This Row],[Date of Birth]], DATE(2023,6, 8),"Y")</f>
        <v>20</v>
      </c>
      <c r="G246">
        <v>1</v>
      </c>
      <c r="H246" s="21">
        <v>2362.23</v>
      </c>
      <c r="I246" t="s">
        <v>11</v>
      </c>
      <c r="J246" t="s">
        <v>16</v>
      </c>
      <c r="K246" t="s">
        <v>23</v>
      </c>
    </row>
    <row r="247" spans="1:11" x14ac:dyDescent="0.3">
      <c r="A247" t="s">
        <v>273</v>
      </c>
      <c r="B247">
        <v>1988</v>
      </c>
      <c r="C247" t="s">
        <v>30</v>
      </c>
      <c r="D247">
        <v>12</v>
      </c>
      <c r="E247" s="17">
        <f>DATE(Hosp_details[[#This Row],[year]], MONTH("1-"&amp;Hosp_details[[#This Row],[month]]), Hosp_details[[#This Row],[date]])</f>
        <v>32489</v>
      </c>
      <c r="F247" s="19">
        <f>DATEDIF(Hosp_details[[#This Row],[Date of Birth]], DATE(2023,6, 8),"Y")</f>
        <v>34</v>
      </c>
      <c r="G247">
        <v>3</v>
      </c>
      <c r="H247" s="21">
        <v>2373.3000000000002</v>
      </c>
      <c r="I247" t="s">
        <v>11</v>
      </c>
      <c r="J247" t="s">
        <v>11</v>
      </c>
      <c r="K247" t="s">
        <v>13</v>
      </c>
    </row>
    <row r="248" spans="1:11" x14ac:dyDescent="0.3">
      <c r="A248" t="s">
        <v>274</v>
      </c>
      <c r="B248">
        <v>1999</v>
      </c>
      <c r="C248" t="s">
        <v>2394</v>
      </c>
      <c r="D248">
        <v>17</v>
      </c>
      <c r="E248" s="17">
        <f>DATE(Hosp_details[[#This Row],[year]], MONTH("1-"&amp;Hosp_details[[#This Row],[month]]), Hosp_details[[#This Row],[date]])</f>
        <v>36177</v>
      </c>
      <c r="F248" s="19">
        <f>DATEDIF(Hosp_details[[#This Row],[Date of Birth]], DATE(2023,6, 8),"Y")</f>
        <v>24</v>
      </c>
      <c r="G248">
        <v>0</v>
      </c>
      <c r="H248" s="21">
        <v>2395.17</v>
      </c>
      <c r="I248" t="s">
        <v>11</v>
      </c>
      <c r="J248" t="s">
        <v>16</v>
      </c>
      <c r="K248" t="s">
        <v>275</v>
      </c>
    </row>
    <row r="249" spans="1:11" x14ac:dyDescent="0.3">
      <c r="A249" t="s">
        <v>276</v>
      </c>
      <c r="B249">
        <v>1999</v>
      </c>
      <c r="C249" t="s">
        <v>2395</v>
      </c>
      <c r="D249">
        <v>10</v>
      </c>
      <c r="E249" s="17">
        <f>DATE(Hosp_details[[#This Row],[year]], MONTH("1-"&amp;Hosp_details[[#This Row],[month]]), Hosp_details[[#This Row],[date]])</f>
        <v>36201</v>
      </c>
      <c r="F249" s="19">
        <f>DATEDIF(Hosp_details[[#This Row],[Date of Birth]], DATE(2023,6, 8),"Y")</f>
        <v>24</v>
      </c>
      <c r="G249">
        <v>0</v>
      </c>
      <c r="H249" s="21">
        <v>2396.1</v>
      </c>
      <c r="I249" t="s">
        <v>11</v>
      </c>
      <c r="J249" t="s">
        <v>16</v>
      </c>
      <c r="K249" t="s">
        <v>165</v>
      </c>
    </row>
    <row r="250" spans="1:11" x14ac:dyDescent="0.3">
      <c r="A250" t="s">
        <v>277</v>
      </c>
      <c r="B250">
        <v>2001</v>
      </c>
      <c r="C250" t="s">
        <v>2396</v>
      </c>
      <c r="D250">
        <v>3</v>
      </c>
      <c r="E250" s="17">
        <f>DATE(Hosp_details[[#This Row],[year]], MONTH("1-"&amp;Hosp_details[[#This Row],[month]]), Hosp_details[[#This Row],[date]])</f>
        <v>36953</v>
      </c>
      <c r="F250" s="19">
        <f>DATEDIF(Hosp_details[[#This Row],[Date of Birth]], DATE(2023,6, 8),"Y")</f>
        <v>22</v>
      </c>
      <c r="G250">
        <v>0</v>
      </c>
      <c r="H250" s="21">
        <v>2404.73</v>
      </c>
      <c r="I250" t="s">
        <v>11</v>
      </c>
      <c r="J250" t="s">
        <v>12</v>
      </c>
      <c r="K250" t="s">
        <v>23</v>
      </c>
    </row>
    <row r="251" spans="1:11" x14ac:dyDescent="0.3">
      <c r="A251" t="s">
        <v>278</v>
      </c>
      <c r="B251">
        <v>1999</v>
      </c>
      <c r="C251" t="s">
        <v>2397</v>
      </c>
      <c r="D251">
        <v>12</v>
      </c>
      <c r="E251" s="17">
        <f>DATE(Hosp_details[[#This Row],[year]], MONTH("1-"&amp;Hosp_details[[#This Row],[month]]), Hosp_details[[#This Row],[date]])</f>
        <v>36262</v>
      </c>
      <c r="F251" s="19">
        <f>DATEDIF(Hosp_details[[#This Row],[Date of Birth]], DATE(2023,6, 8),"Y")</f>
        <v>24</v>
      </c>
      <c r="G251">
        <v>1</v>
      </c>
      <c r="H251" s="21">
        <v>2416.96</v>
      </c>
      <c r="I251" t="s">
        <v>11</v>
      </c>
      <c r="J251" t="s">
        <v>11</v>
      </c>
      <c r="K251" t="s">
        <v>41</v>
      </c>
    </row>
    <row r="252" spans="1:11" x14ac:dyDescent="0.3">
      <c r="A252" t="s">
        <v>279</v>
      </c>
      <c r="B252">
        <v>1999</v>
      </c>
      <c r="C252" t="s">
        <v>2398</v>
      </c>
      <c r="D252">
        <v>21</v>
      </c>
      <c r="E252" s="17">
        <f>DATE(Hosp_details[[#This Row],[year]], MONTH("1-"&amp;Hosp_details[[#This Row],[month]]), Hosp_details[[#This Row],[date]])</f>
        <v>36301</v>
      </c>
      <c r="F252" s="19">
        <f>DATEDIF(Hosp_details[[#This Row],[Date of Birth]], DATE(2023,6, 8),"Y")</f>
        <v>24</v>
      </c>
      <c r="G252">
        <v>1</v>
      </c>
      <c r="H252" s="21">
        <v>2438.06</v>
      </c>
      <c r="I252" t="s">
        <v>11</v>
      </c>
      <c r="J252" t="s">
        <v>11</v>
      </c>
      <c r="K252" t="s">
        <v>13</v>
      </c>
    </row>
    <row r="253" spans="1:11" x14ac:dyDescent="0.3">
      <c r="A253" t="s">
        <v>280</v>
      </c>
      <c r="B253">
        <v>2002</v>
      </c>
      <c r="C253" t="s">
        <v>18</v>
      </c>
      <c r="D253">
        <v>29</v>
      </c>
      <c r="E253" s="17">
        <f>DATE(Hosp_details[[#This Row],[year]], MONTH("1-"&amp;Hosp_details[[#This Row],[month]]), Hosp_details[[#This Row],[date]])</f>
        <v>37436</v>
      </c>
      <c r="F253" s="19">
        <f>DATEDIF(Hosp_details[[#This Row],[Date of Birth]], DATE(2023,6, 8),"Y")</f>
        <v>20</v>
      </c>
      <c r="G253">
        <v>0</v>
      </c>
      <c r="H253" s="21">
        <v>2457.21</v>
      </c>
      <c r="I253" t="s">
        <v>11</v>
      </c>
      <c r="J253" t="s">
        <v>16</v>
      </c>
      <c r="K253" t="s">
        <v>246</v>
      </c>
    </row>
    <row r="254" spans="1:11" x14ac:dyDescent="0.3">
      <c r="A254" t="s">
        <v>281</v>
      </c>
      <c r="B254">
        <v>1998</v>
      </c>
      <c r="C254" t="s">
        <v>10</v>
      </c>
      <c r="D254">
        <v>19</v>
      </c>
      <c r="E254" s="17">
        <f>DATE(Hosp_details[[#This Row],[year]], MONTH("1-"&amp;Hosp_details[[#This Row],[month]]), Hosp_details[[#This Row],[date]])</f>
        <v>35995</v>
      </c>
      <c r="F254" s="19">
        <f>DATEDIF(Hosp_details[[#This Row],[Date of Birth]], DATE(2023,6, 8),"Y")</f>
        <v>24</v>
      </c>
      <c r="G254">
        <v>0</v>
      </c>
      <c r="H254" s="21">
        <v>2457.5</v>
      </c>
      <c r="I254" t="s">
        <v>11</v>
      </c>
      <c r="J254" t="s">
        <v>16</v>
      </c>
      <c r="K254" t="s">
        <v>41</v>
      </c>
    </row>
    <row r="255" spans="1:11" x14ac:dyDescent="0.3">
      <c r="A255" t="s">
        <v>282</v>
      </c>
      <c r="B255">
        <v>2002</v>
      </c>
      <c r="C255" t="s">
        <v>34</v>
      </c>
      <c r="D255">
        <v>11</v>
      </c>
      <c r="E255" s="17">
        <f>DATE(Hosp_details[[#This Row],[year]], MONTH("1-"&amp;Hosp_details[[#This Row],[month]]), Hosp_details[[#This Row],[date]])</f>
        <v>37479</v>
      </c>
      <c r="F255" s="19">
        <f>DATEDIF(Hosp_details[[#This Row],[Date of Birth]], DATE(2023,6, 8),"Y")</f>
        <v>20</v>
      </c>
      <c r="G255">
        <v>0</v>
      </c>
      <c r="H255" s="21">
        <v>2459.7199999999998</v>
      </c>
      <c r="I255" t="s">
        <v>11</v>
      </c>
      <c r="J255" t="s">
        <v>11</v>
      </c>
      <c r="K255" t="s">
        <v>246</v>
      </c>
    </row>
    <row r="256" spans="1:11" x14ac:dyDescent="0.3">
      <c r="A256" t="s">
        <v>283</v>
      </c>
      <c r="B256">
        <v>1998</v>
      </c>
      <c r="C256" t="s">
        <v>20</v>
      </c>
      <c r="D256">
        <v>17</v>
      </c>
      <c r="E256" s="17">
        <f>DATE(Hosp_details[[#This Row],[year]], MONTH("1-"&amp;Hosp_details[[#This Row],[month]]), Hosp_details[[#This Row],[date]])</f>
        <v>36055</v>
      </c>
      <c r="F256" s="19">
        <f>DATEDIF(Hosp_details[[#This Row],[Date of Birth]], DATE(2023,6, 8),"Y")</f>
        <v>24</v>
      </c>
      <c r="G256">
        <v>0</v>
      </c>
      <c r="H256" s="21">
        <v>2464.62</v>
      </c>
      <c r="I256" t="s">
        <v>11</v>
      </c>
      <c r="J256" t="s">
        <v>12</v>
      </c>
      <c r="K256" t="s">
        <v>13</v>
      </c>
    </row>
    <row r="257" spans="1:11" x14ac:dyDescent="0.3">
      <c r="A257" t="s">
        <v>284</v>
      </c>
      <c r="B257">
        <v>1998</v>
      </c>
      <c r="C257" t="s">
        <v>36</v>
      </c>
      <c r="D257">
        <v>2</v>
      </c>
      <c r="E257" s="17">
        <f>DATE(Hosp_details[[#This Row],[year]], MONTH("1-"&amp;Hosp_details[[#This Row],[month]]), Hosp_details[[#This Row],[date]])</f>
        <v>36070</v>
      </c>
      <c r="F257" s="19">
        <f>DATEDIF(Hosp_details[[#This Row],[Date of Birth]], DATE(2023,6, 8),"Y")</f>
        <v>24</v>
      </c>
      <c r="G257">
        <v>0</v>
      </c>
      <c r="H257" s="21">
        <v>2473.33</v>
      </c>
      <c r="I257" t="s">
        <v>11</v>
      </c>
      <c r="J257" t="s">
        <v>12</v>
      </c>
      <c r="K257" t="s">
        <v>13</v>
      </c>
    </row>
    <row r="258" spans="1:11" x14ac:dyDescent="0.3">
      <c r="A258" t="s">
        <v>285</v>
      </c>
      <c r="B258">
        <v>1998</v>
      </c>
      <c r="C258" t="s">
        <v>15</v>
      </c>
      <c r="D258">
        <v>20</v>
      </c>
      <c r="E258" s="17">
        <f>DATE(Hosp_details[[#This Row],[year]], MONTH("1-"&amp;Hosp_details[[#This Row],[month]]), Hosp_details[[#This Row],[date]])</f>
        <v>36119</v>
      </c>
      <c r="F258" s="19">
        <f>DATEDIF(Hosp_details[[#This Row],[Date of Birth]], DATE(2023,6, 8),"Y")</f>
        <v>24</v>
      </c>
      <c r="G258">
        <v>0</v>
      </c>
      <c r="H258" s="21">
        <v>2480.98</v>
      </c>
      <c r="I258" t="s">
        <v>11</v>
      </c>
      <c r="J258" t="s">
        <v>11</v>
      </c>
      <c r="K258" t="s">
        <v>13</v>
      </c>
    </row>
    <row r="259" spans="1:11" x14ac:dyDescent="0.3">
      <c r="A259" t="s">
        <v>286</v>
      </c>
      <c r="B259">
        <v>1995</v>
      </c>
      <c r="C259" t="s">
        <v>30</v>
      </c>
      <c r="D259">
        <v>6</v>
      </c>
      <c r="E259" s="17">
        <f>DATE(Hosp_details[[#This Row],[year]], MONTH("1-"&amp;Hosp_details[[#This Row],[month]]), Hosp_details[[#This Row],[date]])</f>
        <v>35039</v>
      </c>
      <c r="F259" s="19">
        <f>DATEDIF(Hosp_details[[#This Row],[Date of Birth]], DATE(2023,6, 8),"Y")</f>
        <v>27</v>
      </c>
      <c r="G259">
        <v>0</v>
      </c>
      <c r="H259" s="21">
        <v>2483.7399999999998</v>
      </c>
      <c r="I259" t="s">
        <v>12</v>
      </c>
      <c r="J259" t="s">
        <v>11</v>
      </c>
      <c r="K259" t="s">
        <v>13</v>
      </c>
    </row>
    <row r="260" spans="1:11" x14ac:dyDescent="0.3">
      <c r="A260" t="s">
        <v>287</v>
      </c>
      <c r="B260">
        <v>1995</v>
      </c>
      <c r="C260" t="s">
        <v>2394</v>
      </c>
      <c r="D260">
        <v>14</v>
      </c>
      <c r="E260" s="17">
        <f>DATE(Hosp_details[[#This Row],[year]], MONTH("1-"&amp;Hosp_details[[#This Row],[month]]), Hosp_details[[#This Row],[date]])</f>
        <v>34713</v>
      </c>
      <c r="F260" s="19">
        <f>DATEDIF(Hosp_details[[#This Row],[Date of Birth]], DATE(2023,6, 8),"Y")</f>
        <v>28</v>
      </c>
      <c r="G260">
        <v>0</v>
      </c>
      <c r="H260" s="21">
        <v>2494.02</v>
      </c>
      <c r="I260" t="s">
        <v>12</v>
      </c>
      <c r="J260" t="s">
        <v>16</v>
      </c>
      <c r="K260" t="s">
        <v>41</v>
      </c>
    </row>
    <row r="261" spans="1:11" x14ac:dyDescent="0.3">
      <c r="A261" t="s">
        <v>288</v>
      </c>
      <c r="B261">
        <v>1995</v>
      </c>
      <c r="C261" t="s">
        <v>2395</v>
      </c>
      <c r="D261">
        <v>9</v>
      </c>
      <c r="E261" s="17">
        <f>DATE(Hosp_details[[#This Row],[year]], MONTH("1-"&amp;Hosp_details[[#This Row],[month]]), Hosp_details[[#This Row],[date]])</f>
        <v>34739</v>
      </c>
      <c r="F261" s="19">
        <f>DATEDIF(Hosp_details[[#This Row],[Date of Birth]], DATE(2023,6, 8),"Y")</f>
        <v>28</v>
      </c>
      <c r="G261">
        <v>0</v>
      </c>
      <c r="H261" s="21">
        <v>2497.04</v>
      </c>
      <c r="I261" t="s">
        <v>12</v>
      </c>
      <c r="J261" t="s">
        <v>12</v>
      </c>
      <c r="K261" t="s">
        <v>13</v>
      </c>
    </row>
    <row r="262" spans="1:11" x14ac:dyDescent="0.3">
      <c r="A262" t="s">
        <v>289</v>
      </c>
      <c r="B262">
        <v>1995</v>
      </c>
      <c r="C262" t="s">
        <v>2396</v>
      </c>
      <c r="D262">
        <v>15</v>
      </c>
      <c r="E262" s="17">
        <f>DATE(Hosp_details[[#This Row],[year]], MONTH("1-"&amp;Hosp_details[[#This Row],[month]]), Hosp_details[[#This Row],[date]])</f>
        <v>34773</v>
      </c>
      <c r="F262" s="19">
        <f>DATEDIF(Hosp_details[[#This Row],[Date of Birth]], DATE(2023,6, 8),"Y")</f>
        <v>28</v>
      </c>
      <c r="G262">
        <v>0</v>
      </c>
      <c r="H262" s="21">
        <v>2498.41</v>
      </c>
      <c r="I262" t="s">
        <v>12</v>
      </c>
      <c r="J262" t="s">
        <v>12</v>
      </c>
      <c r="K262" t="s">
        <v>13</v>
      </c>
    </row>
    <row r="263" spans="1:11" x14ac:dyDescent="0.3">
      <c r="A263" t="s">
        <v>290</v>
      </c>
      <c r="B263">
        <v>2004</v>
      </c>
      <c r="C263" t="s">
        <v>2397</v>
      </c>
      <c r="D263">
        <v>6</v>
      </c>
      <c r="E263" s="17">
        <f>DATE(Hosp_details[[#This Row],[year]], MONTH("1-"&amp;Hosp_details[[#This Row],[month]]), Hosp_details[[#This Row],[date]])</f>
        <v>38083</v>
      </c>
      <c r="F263" s="19">
        <f>DATEDIF(Hosp_details[[#This Row],[Date of Birth]], DATE(2023,6, 8),"Y")</f>
        <v>19</v>
      </c>
      <c r="G263">
        <v>0</v>
      </c>
      <c r="H263" s="21">
        <v>2500.9299999999998</v>
      </c>
      <c r="I263" t="s">
        <v>11</v>
      </c>
      <c r="J263" t="s">
        <v>11</v>
      </c>
      <c r="K263" t="s">
        <v>23</v>
      </c>
    </row>
    <row r="264" spans="1:11" x14ac:dyDescent="0.3">
      <c r="A264" t="s">
        <v>291</v>
      </c>
      <c r="B264">
        <v>1991</v>
      </c>
      <c r="C264" t="s">
        <v>2398</v>
      </c>
      <c r="D264">
        <v>5</v>
      </c>
      <c r="E264" s="17">
        <f>DATE(Hosp_details[[#This Row],[year]], MONTH("1-"&amp;Hosp_details[[#This Row],[month]]), Hosp_details[[#This Row],[date]])</f>
        <v>33363</v>
      </c>
      <c r="F264" s="19">
        <f>DATEDIF(Hosp_details[[#This Row],[Date of Birth]], DATE(2023,6, 8),"Y")</f>
        <v>32</v>
      </c>
      <c r="G264">
        <v>3</v>
      </c>
      <c r="H264" s="21">
        <v>2510.79</v>
      </c>
      <c r="I264" t="s">
        <v>11</v>
      </c>
      <c r="J264" t="s">
        <v>16</v>
      </c>
      <c r="K264" t="s">
        <v>13</v>
      </c>
    </row>
    <row r="265" spans="1:11" x14ac:dyDescent="0.3">
      <c r="A265" t="s">
        <v>292</v>
      </c>
      <c r="B265">
        <v>1997</v>
      </c>
      <c r="C265" t="s">
        <v>18</v>
      </c>
      <c r="D265">
        <v>2</v>
      </c>
      <c r="E265" s="17">
        <f>DATE(Hosp_details[[#This Row],[year]], MONTH("1-"&amp;Hosp_details[[#This Row],[month]]), Hosp_details[[#This Row],[date]])</f>
        <v>35583</v>
      </c>
      <c r="F265" s="19">
        <f>DATEDIF(Hosp_details[[#This Row],[Date of Birth]], DATE(2023,6, 8),"Y")</f>
        <v>26</v>
      </c>
      <c r="G265">
        <v>0</v>
      </c>
      <c r="H265" s="21">
        <v>2523.17</v>
      </c>
      <c r="I265" t="s">
        <v>12</v>
      </c>
      <c r="J265" t="s">
        <v>16</v>
      </c>
      <c r="K265" t="s">
        <v>23</v>
      </c>
    </row>
    <row r="266" spans="1:11" x14ac:dyDescent="0.3">
      <c r="A266" t="s">
        <v>293</v>
      </c>
      <c r="B266">
        <v>2000</v>
      </c>
      <c r="C266" t="s">
        <v>10</v>
      </c>
      <c r="D266">
        <v>25</v>
      </c>
      <c r="E266" s="17">
        <f>DATE(Hosp_details[[#This Row],[year]], MONTH("1-"&amp;Hosp_details[[#This Row],[month]]), Hosp_details[[#This Row],[date]])</f>
        <v>36732</v>
      </c>
      <c r="F266" s="19">
        <f>DATEDIF(Hosp_details[[#This Row],[Date of Birth]], DATE(2023,6, 8),"Y")</f>
        <v>22</v>
      </c>
      <c r="G266">
        <v>0</v>
      </c>
      <c r="H266" s="21">
        <v>2527.8200000000002</v>
      </c>
      <c r="I266" t="s">
        <v>11</v>
      </c>
      <c r="J266" t="s">
        <v>12</v>
      </c>
      <c r="K266" t="s">
        <v>23</v>
      </c>
    </row>
    <row r="267" spans="1:11" x14ac:dyDescent="0.3">
      <c r="A267" t="s">
        <v>294</v>
      </c>
      <c r="B267">
        <v>1997</v>
      </c>
      <c r="C267" t="s">
        <v>34</v>
      </c>
      <c r="D267">
        <v>28</v>
      </c>
      <c r="E267" s="17">
        <f>DATE(Hosp_details[[#This Row],[year]], MONTH("1-"&amp;Hosp_details[[#This Row],[month]]), Hosp_details[[#This Row],[date]])</f>
        <v>35670</v>
      </c>
      <c r="F267" s="19">
        <f>DATEDIF(Hosp_details[[#This Row],[Date of Birth]], DATE(2023,6, 8),"Y")</f>
        <v>25</v>
      </c>
      <c r="G267">
        <v>0</v>
      </c>
      <c r="H267" s="21">
        <v>2534.39</v>
      </c>
      <c r="I267" t="s">
        <v>12</v>
      </c>
      <c r="J267" t="s">
        <v>12</v>
      </c>
      <c r="K267" t="s">
        <v>23</v>
      </c>
    </row>
    <row r="268" spans="1:11" x14ac:dyDescent="0.3">
      <c r="A268" t="s">
        <v>295</v>
      </c>
      <c r="B268">
        <v>1990</v>
      </c>
      <c r="C268" t="s">
        <v>20</v>
      </c>
      <c r="D268">
        <v>1</v>
      </c>
      <c r="E268" s="17">
        <f>DATE(Hosp_details[[#This Row],[year]], MONTH("1-"&amp;Hosp_details[[#This Row],[month]]), Hosp_details[[#This Row],[date]])</f>
        <v>33117</v>
      </c>
      <c r="F268" s="19">
        <f>DATEDIF(Hosp_details[[#This Row],[Date of Birth]], DATE(2023,6, 8),"Y")</f>
        <v>32</v>
      </c>
      <c r="G268">
        <v>3</v>
      </c>
      <c r="H268" s="21">
        <v>2540.39</v>
      </c>
      <c r="I268" t="s">
        <v>11</v>
      </c>
      <c r="J268" t="s">
        <v>11</v>
      </c>
      <c r="K268" t="s">
        <v>13</v>
      </c>
    </row>
    <row r="269" spans="1:11" x14ac:dyDescent="0.3">
      <c r="A269" t="s">
        <v>296</v>
      </c>
      <c r="B269">
        <v>1991</v>
      </c>
      <c r="C269" t="s">
        <v>36</v>
      </c>
      <c r="D269">
        <v>17</v>
      </c>
      <c r="E269" s="17">
        <f>DATE(Hosp_details[[#This Row],[year]], MONTH("1-"&amp;Hosp_details[[#This Row],[month]]), Hosp_details[[#This Row],[date]])</f>
        <v>33528</v>
      </c>
      <c r="F269" s="19">
        <f>DATEDIF(Hosp_details[[#This Row],[Date of Birth]], DATE(2023,6, 8),"Y")</f>
        <v>31</v>
      </c>
      <c r="G269">
        <v>3</v>
      </c>
      <c r="H269" s="21">
        <v>2545.6799999999998</v>
      </c>
      <c r="I269" t="s">
        <v>11</v>
      </c>
      <c r="J269" t="s">
        <v>16</v>
      </c>
      <c r="K269" t="s">
        <v>13</v>
      </c>
    </row>
    <row r="270" spans="1:11" x14ac:dyDescent="0.3">
      <c r="A270" t="s">
        <v>297</v>
      </c>
      <c r="B270">
        <v>2002</v>
      </c>
      <c r="C270" t="s">
        <v>15</v>
      </c>
      <c r="D270">
        <v>11</v>
      </c>
      <c r="E270" s="17">
        <f>DATE(Hosp_details[[#This Row],[year]], MONTH("1-"&amp;Hosp_details[[#This Row],[month]]), Hosp_details[[#This Row],[date]])</f>
        <v>37571</v>
      </c>
      <c r="F270" s="19">
        <f>DATEDIF(Hosp_details[[#This Row],[Date of Birth]], DATE(2023,6, 8),"Y")</f>
        <v>20</v>
      </c>
      <c r="G270">
        <v>2</v>
      </c>
      <c r="H270" s="21">
        <v>2566.4699999999998</v>
      </c>
      <c r="I270" t="s">
        <v>11</v>
      </c>
      <c r="J270" t="s">
        <v>12</v>
      </c>
      <c r="K270" t="s">
        <v>13</v>
      </c>
    </row>
    <row r="271" spans="1:11" x14ac:dyDescent="0.3">
      <c r="A271" t="s">
        <v>298</v>
      </c>
      <c r="B271">
        <v>2002</v>
      </c>
      <c r="C271" t="s">
        <v>30</v>
      </c>
      <c r="D271">
        <v>20</v>
      </c>
      <c r="E271" s="17">
        <f>DATE(Hosp_details[[#This Row],[year]], MONTH("1-"&amp;Hosp_details[[#This Row],[month]]), Hosp_details[[#This Row],[date]])</f>
        <v>37610</v>
      </c>
      <c r="F271" s="19">
        <f>DATEDIF(Hosp_details[[#This Row],[Date of Birth]], DATE(2023,6, 8),"Y")</f>
        <v>20</v>
      </c>
      <c r="G271">
        <v>0</v>
      </c>
      <c r="H271" s="21">
        <v>2585.04</v>
      </c>
      <c r="I271" t="s">
        <v>11</v>
      </c>
      <c r="J271" t="s">
        <v>11</v>
      </c>
      <c r="K271" t="s">
        <v>299</v>
      </c>
    </row>
    <row r="272" spans="1:11" x14ac:dyDescent="0.3">
      <c r="A272" t="s">
        <v>300</v>
      </c>
      <c r="B272">
        <v>2001</v>
      </c>
      <c r="C272" t="s">
        <v>2394</v>
      </c>
      <c r="D272">
        <v>15</v>
      </c>
      <c r="E272" s="17">
        <f>DATE(Hosp_details[[#This Row],[year]], MONTH("1-"&amp;Hosp_details[[#This Row],[month]]), Hosp_details[[#This Row],[date]])</f>
        <v>36906</v>
      </c>
      <c r="F272" s="19">
        <f>DATEDIF(Hosp_details[[#This Row],[Date of Birth]], DATE(2023,6, 8),"Y")</f>
        <v>22</v>
      </c>
      <c r="G272">
        <v>1</v>
      </c>
      <c r="H272" s="21">
        <v>2585.27</v>
      </c>
      <c r="I272" t="s">
        <v>11</v>
      </c>
      <c r="J272" t="s">
        <v>12</v>
      </c>
      <c r="K272" t="s">
        <v>41</v>
      </c>
    </row>
    <row r="273" spans="1:11" x14ac:dyDescent="0.3">
      <c r="A273" t="s">
        <v>301</v>
      </c>
      <c r="B273">
        <v>2001</v>
      </c>
      <c r="C273" t="s">
        <v>2395</v>
      </c>
      <c r="D273">
        <v>28</v>
      </c>
      <c r="E273" s="17">
        <f>DATE(Hosp_details[[#This Row],[year]], MONTH("1-"&amp;Hosp_details[[#This Row],[month]]), Hosp_details[[#This Row],[date]])</f>
        <v>36950</v>
      </c>
      <c r="F273" s="19">
        <f>DATEDIF(Hosp_details[[#This Row],[Date of Birth]], DATE(2023,6, 8),"Y")</f>
        <v>22</v>
      </c>
      <c r="G273">
        <v>0</v>
      </c>
      <c r="H273" s="21">
        <v>2585.85</v>
      </c>
      <c r="I273" t="s">
        <v>11</v>
      </c>
      <c r="J273" t="s">
        <v>11</v>
      </c>
      <c r="K273" t="s">
        <v>246</v>
      </c>
    </row>
    <row r="274" spans="1:11" x14ac:dyDescent="0.3">
      <c r="A274" t="s">
        <v>302</v>
      </c>
      <c r="B274">
        <v>2001</v>
      </c>
      <c r="C274" t="s">
        <v>2396</v>
      </c>
      <c r="D274">
        <v>26</v>
      </c>
      <c r="E274" s="17">
        <f>DATE(Hosp_details[[#This Row],[year]], MONTH("1-"&amp;Hosp_details[[#This Row],[month]]), Hosp_details[[#This Row],[date]])</f>
        <v>36976</v>
      </c>
      <c r="F274" s="19">
        <f>DATEDIF(Hosp_details[[#This Row],[Date of Birth]], DATE(2023,6, 8),"Y")</f>
        <v>22</v>
      </c>
      <c r="G274">
        <v>1</v>
      </c>
      <c r="H274" s="21">
        <v>2597.7800000000002</v>
      </c>
      <c r="I274" t="s">
        <v>11</v>
      </c>
      <c r="J274" t="s">
        <v>16</v>
      </c>
      <c r="K274" t="s">
        <v>41</v>
      </c>
    </row>
    <row r="275" spans="1:11" x14ac:dyDescent="0.3">
      <c r="A275" t="s">
        <v>303</v>
      </c>
      <c r="B275">
        <v>1997</v>
      </c>
      <c r="C275" t="s">
        <v>2397</v>
      </c>
      <c r="D275">
        <v>26</v>
      </c>
      <c r="E275" s="17">
        <f>DATE(Hosp_details[[#This Row],[year]], MONTH("1-"&amp;Hosp_details[[#This Row],[month]]), Hosp_details[[#This Row],[date]])</f>
        <v>35546</v>
      </c>
      <c r="F275" s="19">
        <f>DATEDIF(Hosp_details[[#This Row],[Date of Birth]], DATE(2023,6, 8),"Y")</f>
        <v>26</v>
      </c>
      <c r="G275">
        <v>0</v>
      </c>
      <c r="H275" s="21">
        <v>2632.99</v>
      </c>
      <c r="I275" t="s">
        <v>11</v>
      </c>
      <c r="J275" t="s">
        <v>16</v>
      </c>
      <c r="K275" t="s">
        <v>41</v>
      </c>
    </row>
    <row r="276" spans="1:11" x14ac:dyDescent="0.3">
      <c r="A276" t="s">
        <v>304</v>
      </c>
      <c r="B276">
        <v>2000</v>
      </c>
      <c r="C276" t="s">
        <v>2398</v>
      </c>
      <c r="D276">
        <v>24</v>
      </c>
      <c r="E276" s="17">
        <f>DATE(Hosp_details[[#This Row],[year]], MONTH("1-"&amp;Hosp_details[[#This Row],[month]]), Hosp_details[[#This Row],[date]])</f>
        <v>36670</v>
      </c>
      <c r="F276" s="19">
        <f>DATEDIF(Hosp_details[[#This Row],[Date of Birth]], DATE(2023,6, 8),"Y")</f>
        <v>23</v>
      </c>
      <c r="G276">
        <v>1</v>
      </c>
      <c r="H276" s="21">
        <v>2639.04</v>
      </c>
      <c r="I276" t="s">
        <v>11</v>
      </c>
      <c r="J276" t="s">
        <v>11</v>
      </c>
      <c r="K276" t="s">
        <v>23</v>
      </c>
    </row>
    <row r="277" spans="1:11" x14ac:dyDescent="0.3">
      <c r="A277" t="s">
        <v>305</v>
      </c>
      <c r="B277">
        <v>2000</v>
      </c>
      <c r="C277" t="s">
        <v>18</v>
      </c>
      <c r="D277">
        <v>9</v>
      </c>
      <c r="E277" s="17">
        <f>DATE(Hosp_details[[#This Row],[year]], MONTH("1-"&amp;Hosp_details[[#This Row],[month]]), Hosp_details[[#This Row],[date]])</f>
        <v>36686</v>
      </c>
      <c r="F277" s="19">
        <f>DATEDIF(Hosp_details[[#This Row],[Date of Birth]], DATE(2023,6, 8),"Y")</f>
        <v>22</v>
      </c>
      <c r="G277">
        <v>1</v>
      </c>
      <c r="H277" s="21">
        <v>2643.27</v>
      </c>
      <c r="I277" t="s">
        <v>11</v>
      </c>
      <c r="J277" t="s">
        <v>16</v>
      </c>
      <c r="K277" t="s">
        <v>23</v>
      </c>
    </row>
    <row r="278" spans="1:11" x14ac:dyDescent="0.3">
      <c r="A278" t="s">
        <v>306</v>
      </c>
      <c r="B278">
        <v>1996</v>
      </c>
      <c r="C278" t="s">
        <v>10</v>
      </c>
      <c r="D278">
        <v>5</v>
      </c>
      <c r="E278" s="17">
        <f>DATE(Hosp_details[[#This Row],[year]], MONTH("1-"&amp;Hosp_details[[#This Row],[month]]), Hosp_details[[#This Row],[date]])</f>
        <v>35251</v>
      </c>
      <c r="F278" s="19">
        <f>DATEDIF(Hosp_details[[#This Row],[Date of Birth]], DATE(2023,6, 8),"Y")</f>
        <v>26</v>
      </c>
      <c r="G278">
        <v>0</v>
      </c>
      <c r="H278" s="21">
        <v>2680.95</v>
      </c>
      <c r="I278" t="s">
        <v>12</v>
      </c>
      <c r="J278" t="s">
        <v>11</v>
      </c>
      <c r="K278" t="s">
        <v>23</v>
      </c>
    </row>
    <row r="279" spans="1:11" x14ac:dyDescent="0.3">
      <c r="A279" t="s">
        <v>307</v>
      </c>
      <c r="B279">
        <v>1994</v>
      </c>
      <c r="C279" t="s">
        <v>34</v>
      </c>
      <c r="D279">
        <v>17</v>
      </c>
      <c r="E279" s="17">
        <f>DATE(Hosp_details[[#This Row],[year]], MONTH("1-"&amp;Hosp_details[[#This Row],[month]]), Hosp_details[[#This Row],[date]])</f>
        <v>34563</v>
      </c>
      <c r="F279" s="19">
        <f>DATEDIF(Hosp_details[[#This Row],[Date of Birth]], DATE(2023,6, 8),"Y")</f>
        <v>28</v>
      </c>
      <c r="G279">
        <v>0</v>
      </c>
      <c r="H279" s="21">
        <v>2684.69</v>
      </c>
      <c r="I279" t="s">
        <v>11</v>
      </c>
      <c r="J279" t="s">
        <v>11</v>
      </c>
      <c r="K279" t="s">
        <v>13</v>
      </c>
    </row>
    <row r="280" spans="1:11" x14ac:dyDescent="0.3">
      <c r="A280" t="s">
        <v>308</v>
      </c>
      <c r="B280">
        <v>1994</v>
      </c>
      <c r="C280" t="s">
        <v>20</v>
      </c>
      <c r="D280">
        <v>2</v>
      </c>
      <c r="E280" s="17">
        <f>DATE(Hosp_details[[#This Row],[year]], MONTH("1-"&amp;Hosp_details[[#This Row],[month]]), Hosp_details[[#This Row],[date]])</f>
        <v>34579</v>
      </c>
      <c r="F280" s="19">
        <f>DATEDIF(Hosp_details[[#This Row],[Date of Birth]], DATE(2023,6, 8),"Y")</f>
        <v>28</v>
      </c>
      <c r="G280">
        <v>0</v>
      </c>
      <c r="H280" s="21">
        <v>2689.5</v>
      </c>
      <c r="I280" t="s">
        <v>12</v>
      </c>
      <c r="J280" t="s">
        <v>11</v>
      </c>
      <c r="K280" t="s">
        <v>13</v>
      </c>
    </row>
    <row r="281" spans="1:11" x14ac:dyDescent="0.3">
      <c r="A281" t="s">
        <v>309</v>
      </c>
      <c r="B281">
        <v>1999</v>
      </c>
      <c r="C281" t="s">
        <v>36</v>
      </c>
      <c r="D281">
        <v>11</v>
      </c>
      <c r="E281" s="17">
        <f>DATE(Hosp_details[[#This Row],[year]], MONTH("1-"&amp;Hosp_details[[#This Row],[month]]), Hosp_details[[#This Row],[date]])</f>
        <v>36444</v>
      </c>
      <c r="F281" s="19">
        <f>DATEDIF(Hosp_details[[#This Row],[Date of Birth]], DATE(2023,6, 8),"Y")</f>
        <v>23</v>
      </c>
      <c r="G281">
        <v>0</v>
      </c>
      <c r="H281" s="21">
        <v>2690.11</v>
      </c>
      <c r="I281" t="s">
        <v>11</v>
      </c>
      <c r="J281" t="s">
        <v>11</v>
      </c>
      <c r="K281" t="s">
        <v>23</v>
      </c>
    </row>
    <row r="282" spans="1:11" x14ac:dyDescent="0.3">
      <c r="A282" t="s">
        <v>310</v>
      </c>
      <c r="B282">
        <v>1996</v>
      </c>
      <c r="C282" t="s">
        <v>15</v>
      </c>
      <c r="D282">
        <v>13</v>
      </c>
      <c r="E282" s="17">
        <f>DATE(Hosp_details[[#This Row],[year]], MONTH("1-"&amp;Hosp_details[[#This Row],[month]]), Hosp_details[[#This Row],[date]])</f>
        <v>35382</v>
      </c>
      <c r="F282" s="19">
        <f>DATEDIF(Hosp_details[[#This Row],[Date of Birth]], DATE(2023,6, 8),"Y")</f>
        <v>26</v>
      </c>
      <c r="G282">
        <v>0</v>
      </c>
      <c r="H282" s="21">
        <v>2699.57</v>
      </c>
      <c r="I282" t="s">
        <v>11</v>
      </c>
      <c r="J282" t="s">
        <v>16</v>
      </c>
      <c r="K282" t="s">
        <v>23</v>
      </c>
    </row>
    <row r="283" spans="1:11" x14ac:dyDescent="0.3">
      <c r="A283" t="s">
        <v>311</v>
      </c>
      <c r="B283">
        <v>2003</v>
      </c>
      <c r="C283" t="s">
        <v>30</v>
      </c>
      <c r="D283">
        <v>17</v>
      </c>
      <c r="E283" s="17">
        <f>DATE(Hosp_details[[#This Row],[year]], MONTH("1-"&amp;Hosp_details[[#This Row],[month]]), Hosp_details[[#This Row],[date]])</f>
        <v>37972</v>
      </c>
      <c r="F283" s="19">
        <f>DATEDIF(Hosp_details[[#This Row],[Date of Birth]], DATE(2023,6, 8),"Y")</f>
        <v>19</v>
      </c>
      <c r="G283">
        <v>1</v>
      </c>
      <c r="H283" s="21">
        <v>2709.11</v>
      </c>
      <c r="I283" t="s">
        <v>11</v>
      </c>
      <c r="J283" t="s">
        <v>11</v>
      </c>
      <c r="K283" t="s">
        <v>23</v>
      </c>
    </row>
    <row r="284" spans="1:11" x14ac:dyDescent="0.3">
      <c r="A284" t="s">
        <v>312</v>
      </c>
      <c r="B284">
        <v>2003</v>
      </c>
      <c r="C284" t="s">
        <v>2394</v>
      </c>
      <c r="D284">
        <v>21</v>
      </c>
      <c r="E284" s="17">
        <f>DATE(Hosp_details[[#This Row],[year]], MONTH("1-"&amp;Hosp_details[[#This Row],[month]]), Hosp_details[[#This Row],[date]])</f>
        <v>37642</v>
      </c>
      <c r="F284" s="19">
        <f>DATEDIF(Hosp_details[[#This Row],[Date of Birth]], DATE(2023,6, 8),"Y")</f>
        <v>20</v>
      </c>
      <c r="G284">
        <v>1</v>
      </c>
      <c r="H284" s="21">
        <v>2709.24</v>
      </c>
      <c r="I284" t="s">
        <v>11</v>
      </c>
      <c r="J284" t="s">
        <v>11</v>
      </c>
      <c r="K284" t="s">
        <v>23</v>
      </c>
    </row>
    <row r="285" spans="1:11" x14ac:dyDescent="0.3">
      <c r="A285" t="s">
        <v>313</v>
      </c>
      <c r="B285">
        <v>2003</v>
      </c>
      <c r="C285" t="s">
        <v>2395</v>
      </c>
      <c r="D285">
        <v>1</v>
      </c>
      <c r="E285" s="17">
        <f>DATE(Hosp_details[[#This Row],[year]], MONTH("1-"&amp;Hosp_details[[#This Row],[month]]), Hosp_details[[#This Row],[date]])</f>
        <v>37653</v>
      </c>
      <c r="F285" s="19">
        <f>DATEDIF(Hosp_details[[#This Row],[Date of Birth]], DATE(2023,6, 8),"Y")</f>
        <v>20</v>
      </c>
      <c r="G285">
        <v>1</v>
      </c>
      <c r="H285" s="21">
        <v>2710.83</v>
      </c>
      <c r="I285" t="s">
        <v>11</v>
      </c>
      <c r="J285" t="s">
        <v>12</v>
      </c>
      <c r="K285" t="s">
        <v>23</v>
      </c>
    </row>
    <row r="286" spans="1:11" x14ac:dyDescent="0.3">
      <c r="A286" t="s">
        <v>314</v>
      </c>
      <c r="B286">
        <v>2003</v>
      </c>
      <c r="C286" t="s">
        <v>2396</v>
      </c>
      <c r="D286">
        <v>6</v>
      </c>
      <c r="E286" s="17">
        <f>DATE(Hosp_details[[#This Row],[year]], MONTH("1-"&amp;Hosp_details[[#This Row],[month]]), Hosp_details[[#This Row],[date]])</f>
        <v>37686</v>
      </c>
      <c r="F286" s="19">
        <f>DATEDIF(Hosp_details[[#This Row],[Date of Birth]], DATE(2023,6, 8),"Y")</f>
        <v>20</v>
      </c>
      <c r="G286">
        <v>1</v>
      </c>
      <c r="H286" s="21">
        <v>2719.28</v>
      </c>
      <c r="I286" t="s">
        <v>11</v>
      </c>
      <c r="J286" t="s">
        <v>11</v>
      </c>
      <c r="K286" t="s">
        <v>23</v>
      </c>
    </row>
    <row r="287" spans="1:11" x14ac:dyDescent="0.3">
      <c r="A287" t="s">
        <v>315</v>
      </c>
      <c r="B287">
        <v>1997</v>
      </c>
      <c r="C287" t="s">
        <v>2397</v>
      </c>
      <c r="D287">
        <v>30</v>
      </c>
      <c r="E287" s="17">
        <f>DATE(Hosp_details[[#This Row],[year]], MONTH("1-"&amp;Hosp_details[[#This Row],[month]]), Hosp_details[[#This Row],[date]])</f>
        <v>35550</v>
      </c>
      <c r="F287" s="19">
        <f>DATEDIF(Hosp_details[[#This Row],[Date of Birth]], DATE(2023,6, 8),"Y")</f>
        <v>26</v>
      </c>
      <c r="G287">
        <v>0</v>
      </c>
      <c r="H287" s="21">
        <v>2721.32</v>
      </c>
      <c r="I287" t="s">
        <v>16</v>
      </c>
      <c r="J287" t="s">
        <v>12</v>
      </c>
      <c r="K287" t="s">
        <v>275</v>
      </c>
    </row>
    <row r="288" spans="1:11" x14ac:dyDescent="0.3">
      <c r="A288" t="s">
        <v>316</v>
      </c>
      <c r="B288">
        <v>1988</v>
      </c>
      <c r="C288" t="s">
        <v>2398</v>
      </c>
      <c r="D288">
        <v>20</v>
      </c>
      <c r="E288" s="17">
        <f>DATE(Hosp_details[[#This Row],[year]], MONTH("1-"&amp;Hosp_details[[#This Row],[month]]), Hosp_details[[#This Row],[date]])</f>
        <v>32283</v>
      </c>
      <c r="F288" s="19">
        <f>DATEDIF(Hosp_details[[#This Row],[Date of Birth]], DATE(2023,6, 8),"Y")</f>
        <v>35</v>
      </c>
      <c r="G288">
        <v>3</v>
      </c>
      <c r="H288" s="21">
        <v>2726.06</v>
      </c>
      <c r="I288" t="s">
        <v>11</v>
      </c>
      <c r="J288" t="s">
        <v>11</v>
      </c>
      <c r="K288" t="s">
        <v>13</v>
      </c>
    </row>
    <row r="289" spans="1:11" x14ac:dyDescent="0.3">
      <c r="A289" t="s">
        <v>317</v>
      </c>
      <c r="B289">
        <v>1997</v>
      </c>
      <c r="C289" t="s">
        <v>18</v>
      </c>
      <c r="D289">
        <v>6</v>
      </c>
      <c r="E289" s="17">
        <f>DATE(Hosp_details[[#This Row],[year]], MONTH("1-"&amp;Hosp_details[[#This Row],[month]]), Hosp_details[[#This Row],[date]])</f>
        <v>35587</v>
      </c>
      <c r="F289" s="19">
        <f>DATEDIF(Hosp_details[[#This Row],[Date of Birth]], DATE(2023,6, 8),"Y")</f>
        <v>26</v>
      </c>
      <c r="G289">
        <v>0</v>
      </c>
      <c r="H289" s="21">
        <v>2727.4</v>
      </c>
      <c r="I289" t="s">
        <v>12</v>
      </c>
      <c r="J289" t="s">
        <v>12</v>
      </c>
      <c r="K289" t="s">
        <v>167</v>
      </c>
    </row>
    <row r="290" spans="1:11" x14ac:dyDescent="0.3">
      <c r="A290" t="s">
        <v>318</v>
      </c>
      <c r="B290">
        <v>2003</v>
      </c>
      <c r="C290" t="s">
        <v>10</v>
      </c>
      <c r="D290">
        <v>3</v>
      </c>
      <c r="E290" s="17">
        <f>DATE(Hosp_details[[#This Row],[year]], MONTH("1-"&amp;Hosp_details[[#This Row],[month]]), Hosp_details[[#This Row],[date]])</f>
        <v>37805</v>
      </c>
      <c r="F290" s="19">
        <f>DATEDIF(Hosp_details[[#This Row],[Date of Birth]], DATE(2023,6, 8),"Y")</f>
        <v>19</v>
      </c>
      <c r="G290">
        <v>1</v>
      </c>
      <c r="H290" s="21">
        <v>2730.11</v>
      </c>
      <c r="I290" t="s">
        <v>11</v>
      </c>
      <c r="J290" t="s">
        <v>12</v>
      </c>
      <c r="K290" t="s">
        <v>23</v>
      </c>
    </row>
    <row r="291" spans="1:11" x14ac:dyDescent="0.3">
      <c r="A291" t="s">
        <v>319</v>
      </c>
      <c r="B291">
        <v>2000</v>
      </c>
      <c r="C291" t="s">
        <v>34</v>
      </c>
      <c r="D291">
        <v>17</v>
      </c>
      <c r="E291" s="17">
        <f>DATE(Hosp_details[[#This Row],[year]], MONTH("1-"&amp;Hosp_details[[#This Row],[month]]), Hosp_details[[#This Row],[date]])</f>
        <v>36755</v>
      </c>
      <c r="F291" s="19">
        <f>DATEDIF(Hosp_details[[#This Row],[Date of Birth]], DATE(2023,6, 8),"Y")</f>
        <v>22</v>
      </c>
      <c r="G291">
        <v>0</v>
      </c>
      <c r="H291" s="21">
        <v>2731.91</v>
      </c>
      <c r="I291" t="s">
        <v>11</v>
      </c>
      <c r="J291" t="s">
        <v>12</v>
      </c>
      <c r="K291" t="s">
        <v>246</v>
      </c>
    </row>
    <row r="292" spans="1:11" x14ac:dyDescent="0.3">
      <c r="A292" t="s">
        <v>320</v>
      </c>
      <c r="B292">
        <v>2000</v>
      </c>
      <c r="C292" t="s">
        <v>20</v>
      </c>
      <c r="D292">
        <v>3</v>
      </c>
      <c r="E292" s="17">
        <f>DATE(Hosp_details[[#This Row],[year]], MONTH("1-"&amp;Hosp_details[[#This Row],[month]]), Hosp_details[[#This Row],[date]])</f>
        <v>36772</v>
      </c>
      <c r="F292" s="19">
        <f>DATEDIF(Hosp_details[[#This Row],[Date of Birth]], DATE(2023,6, 8),"Y")</f>
        <v>22</v>
      </c>
      <c r="G292">
        <v>0</v>
      </c>
      <c r="H292" s="21">
        <v>2741.95</v>
      </c>
      <c r="I292" t="s">
        <v>11</v>
      </c>
      <c r="J292" t="s">
        <v>12</v>
      </c>
      <c r="K292" t="s">
        <v>246</v>
      </c>
    </row>
    <row r="293" spans="1:11" x14ac:dyDescent="0.3">
      <c r="A293" t="s">
        <v>321</v>
      </c>
      <c r="B293">
        <v>2000</v>
      </c>
      <c r="C293" t="s">
        <v>36</v>
      </c>
      <c r="D293">
        <v>11</v>
      </c>
      <c r="E293" s="17">
        <f>DATE(Hosp_details[[#This Row],[year]], MONTH("1-"&amp;Hosp_details[[#This Row],[month]]), Hosp_details[[#This Row],[date]])</f>
        <v>36810</v>
      </c>
      <c r="F293" s="19">
        <f>DATEDIF(Hosp_details[[#This Row],[Date of Birth]], DATE(2023,6, 8),"Y")</f>
        <v>22</v>
      </c>
      <c r="G293">
        <v>0</v>
      </c>
      <c r="H293" s="21">
        <v>2755.02</v>
      </c>
      <c r="I293" t="s">
        <v>11</v>
      </c>
      <c r="J293" t="s">
        <v>16</v>
      </c>
      <c r="K293" t="s">
        <v>246</v>
      </c>
    </row>
    <row r="294" spans="1:11" x14ac:dyDescent="0.3">
      <c r="A294" t="s">
        <v>322</v>
      </c>
      <c r="B294">
        <v>1997</v>
      </c>
      <c r="C294" t="s">
        <v>15</v>
      </c>
      <c r="D294">
        <v>10</v>
      </c>
      <c r="E294" s="17">
        <f>DATE(Hosp_details[[#This Row],[year]], MONTH("1-"&amp;Hosp_details[[#This Row],[month]]), Hosp_details[[#This Row],[date]])</f>
        <v>35744</v>
      </c>
      <c r="F294" s="19">
        <f>DATEDIF(Hosp_details[[#This Row],[Date of Birth]], DATE(2023,6, 8),"Y")</f>
        <v>25</v>
      </c>
      <c r="G294">
        <v>0</v>
      </c>
      <c r="H294" s="21">
        <v>2758.99</v>
      </c>
      <c r="I294" t="s">
        <v>11</v>
      </c>
      <c r="J294" t="s">
        <v>16</v>
      </c>
      <c r="K294" t="s">
        <v>23</v>
      </c>
    </row>
    <row r="295" spans="1:11" x14ac:dyDescent="0.3">
      <c r="A295" t="s">
        <v>323</v>
      </c>
      <c r="B295">
        <v>2004</v>
      </c>
      <c r="C295" t="s">
        <v>30</v>
      </c>
      <c r="D295">
        <v>14</v>
      </c>
      <c r="E295" s="17">
        <f>DATE(Hosp_details[[#This Row],[year]], MONTH("1-"&amp;Hosp_details[[#This Row],[month]]), Hosp_details[[#This Row],[date]])</f>
        <v>38335</v>
      </c>
      <c r="F295" s="19">
        <f>DATEDIF(Hosp_details[[#This Row],[Date of Birth]], DATE(2023,6, 8),"Y")</f>
        <v>18</v>
      </c>
      <c r="G295">
        <v>0</v>
      </c>
      <c r="H295" s="21">
        <v>2773.46</v>
      </c>
      <c r="I295" t="s">
        <v>11</v>
      </c>
      <c r="J295" t="s">
        <v>16</v>
      </c>
      <c r="K295" t="s">
        <v>299</v>
      </c>
    </row>
    <row r="296" spans="1:11" x14ac:dyDescent="0.3">
      <c r="A296" t="s">
        <v>6028</v>
      </c>
      <c r="B296">
        <v>1999</v>
      </c>
      <c r="C296" t="s">
        <v>2394</v>
      </c>
      <c r="D296">
        <v>9</v>
      </c>
      <c r="E296" s="17">
        <f>DATE(Hosp_details[[#This Row],[year]], MONTH("1-"&amp;Hosp_details[[#This Row],[month]]), Hosp_details[[#This Row],[date]])</f>
        <v>36169</v>
      </c>
      <c r="F296" s="19">
        <f>DATEDIF(Hosp_details[[#This Row],[Date of Birth]], DATE(2023,6, 8),"Y")</f>
        <v>24</v>
      </c>
      <c r="G296">
        <v>1</v>
      </c>
      <c r="H296" s="21">
        <v>2775.19</v>
      </c>
      <c r="I296" t="s">
        <v>11</v>
      </c>
      <c r="J296" t="s">
        <v>16</v>
      </c>
      <c r="K296" t="s">
        <v>23</v>
      </c>
    </row>
    <row r="297" spans="1:11" x14ac:dyDescent="0.3">
      <c r="A297" t="s">
        <v>324</v>
      </c>
      <c r="B297">
        <v>1999</v>
      </c>
      <c r="C297" t="s">
        <v>2395</v>
      </c>
      <c r="D297">
        <v>29</v>
      </c>
      <c r="E297" s="17">
        <f>DATE(Hosp_details[[#This Row],[year]], MONTH("1-"&amp;Hosp_details[[#This Row],[month]]), Hosp_details[[#This Row],[date]])</f>
        <v>36220</v>
      </c>
      <c r="F297" s="19">
        <f>DATEDIF(Hosp_details[[#This Row],[Date of Birth]], DATE(2023,6, 8),"Y")</f>
        <v>24</v>
      </c>
      <c r="G297">
        <v>1</v>
      </c>
      <c r="H297" s="21">
        <v>2775.19</v>
      </c>
      <c r="I297" t="s">
        <v>11</v>
      </c>
      <c r="J297" t="s">
        <v>16</v>
      </c>
      <c r="K297" t="s">
        <v>23</v>
      </c>
    </row>
    <row r="298" spans="1:11" x14ac:dyDescent="0.3">
      <c r="A298" t="s">
        <v>325</v>
      </c>
      <c r="B298">
        <v>1999</v>
      </c>
      <c r="C298" t="s">
        <v>2396</v>
      </c>
      <c r="D298">
        <v>24</v>
      </c>
      <c r="E298" s="17">
        <f>DATE(Hosp_details[[#This Row],[year]], MONTH("1-"&amp;Hosp_details[[#This Row],[month]]), Hosp_details[[#This Row],[date]])</f>
        <v>36243</v>
      </c>
      <c r="F298" s="19">
        <f>DATEDIF(Hosp_details[[#This Row],[Date of Birth]], DATE(2023,6, 8),"Y")</f>
        <v>24</v>
      </c>
      <c r="G298">
        <v>1</v>
      </c>
      <c r="H298" s="21">
        <v>2789.06</v>
      </c>
      <c r="I298" t="s">
        <v>11</v>
      </c>
      <c r="J298" t="s">
        <v>12</v>
      </c>
      <c r="K298" t="s">
        <v>23</v>
      </c>
    </row>
    <row r="299" spans="1:11" x14ac:dyDescent="0.3">
      <c r="A299" t="s">
        <v>326</v>
      </c>
      <c r="B299">
        <v>2004</v>
      </c>
      <c r="C299" t="s">
        <v>2397</v>
      </c>
      <c r="D299">
        <v>4</v>
      </c>
      <c r="E299" s="17">
        <f>DATE(Hosp_details[[#This Row],[year]], MONTH("1-"&amp;Hosp_details[[#This Row],[month]]), Hosp_details[[#This Row],[date]])</f>
        <v>38081</v>
      </c>
      <c r="F299" s="19">
        <f>DATEDIF(Hosp_details[[#This Row],[Date of Birth]], DATE(2023,6, 8),"Y")</f>
        <v>19</v>
      </c>
      <c r="G299">
        <v>2</v>
      </c>
      <c r="H299" s="21">
        <v>2801.26</v>
      </c>
      <c r="I299" t="s">
        <v>11</v>
      </c>
      <c r="J299" t="s">
        <v>12</v>
      </c>
      <c r="K299" t="s">
        <v>13</v>
      </c>
    </row>
    <row r="300" spans="1:11" x14ac:dyDescent="0.3">
      <c r="A300" t="s">
        <v>327</v>
      </c>
      <c r="B300">
        <v>2003</v>
      </c>
      <c r="C300" t="s">
        <v>2398</v>
      </c>
      <c r="D300">
        <v>23</v>
      </c>
      <c r="E300" s="17">
        <f>DATE(Hosp_details[[#This Row],[year]], MONTH("1-"&amp;Hosp_details[[#This Row],[month]]), Hosp_details[[#This Row],[date]])</f>
        <v>37764</v>
      </c>
      <c r="F300" s="19">
        <f>DATEDIF(Hosp_details[[#This Row],[Date of Birth]], DATE(2023,6, 8),"Y")</f>
        <v>20</v>
      </c>
      <c r="G300">
        <v>2</v>
      </c>
      <c r="H300" s="21">
        <v>2803.7</v>
      </c>
      <c r="I300" t="s">
        <v>11</v>
      </c>
      <c r="J300" t="s">
        <v>16</v>
      </c>
      <c r="K300" t="s">
        <v>23</v>
      </c>
    </row>
    <row r="301" spans="1:11" x14ac:dyDescent="0.3">
      <c r="A301" t="s">
        <v>328</v>
      </c>
      <c r="B301">
        <v>2000</v>
      </c>
      <c r="C301" t="s">
        <v>18</v>
      </c>
      <c r="D301">
        <v>1</v>
      </c>
      <c r="E301" s="17">
        <f>DATE(Hosp_details[[#This Row],[year]], MONTH("1-"&amp;Hosp_details[[#This Row],[month]]), Hosp_details[[#This Row],[date]])</f>
        <v>36678</v>
      </c>
      <c r="F301" s="19">
        <f>DATEDIF(Hosp_details[[#This Row],[Date of Birth]], DATE(2023,6, 8),"Y")</f>
        <v>23</v>
      </c>
      <c r="G301">
        <v>0</v>
      </c>
      <c r="H301" s="21">
        <v>2819.51</v>
      </c>
      <c r="I301" t="s">
        <v>11</v>
      </c>
      <c r="J301" t="s">
        <v>12</v>
      </c>
      <c r="K301" t="s">
        <v>41</v>
      </c>
    </row>
    <row r="302" spans="1:11" x14ac:dyDescent="0.3">
      <c r="A302" t="s">
        <v>329</v>
      </c>
      <c r="B302">
        <v>1998</v>
      </c>
      <c r="C302" t="s">
        <v>10</v>
      </c>
      <c r="D302">
        <v>15</v>
      </c>
      <c r="E302" s="17">
        <f>DATE(Hosp_details[[#This Row],[year]], MONTH("1-"&amp;Hosp_details[[#This Row],[month]]), Hosp_details[[#This Row],[date]])</f>
        <v>35991</v>
      </c>
      <c r="F302" s="19">
        <f>DATEDIF(Hosp_details[[#This Row],[Date of Birth]], DATE(2023,6, 8),"Y")</f>
        <v>24</v>
      </c>
      <c r="G302">
        <v>0</v>
      </c>
      <c r="H302" s="21">
        <v>2842.76</v>
      </c>
      <c r="I302" t="s">
        <v>11</v>
      </c>
      <c r="J302" t="s">
        <v>12</v>
      </c>
      <c r="K302" t="s">
        <v>23</v>
      </c>
    </row>
    <row r="303" spans="1:11" x14ac:dyDescent="0.3">
      <c r="A303" t="s">
        <v>330</v>
      </c>
      <c r="B303">
        <v>1998</v>
      </c>
      <c r="C303" t="s">
        <v>34</v>
      </c>
      <c r="D303">
        <v>17</v>
      </c>
      <c r="E303" s="17">
        <f>DATE(Hosp_details[[#This Row],[year]], MONTH("1-"&amp;Hosp_details[[#This Row],[month]]), Hosp_details[[#This Row],[date]])</f>
        <v>36024</v>
      </c>
      <c r="F303" s="19">
        <f>DATEDIF(Hosp_details[[#This Row],[Date of Birth]], DATE(2023,6, 8),"Y")</f>
        <v>24</v>
      </c>
      <c r="G303">
        <v>0</v>
      </c>
      <c r="H303" s="21">
        <v>2850.68</v>
      </c>
      <c r="I303" t="s">
        <v>11</v>
      </c>
      <c r="J303" t="s">
        <v>12</v>
      </c>
      <c r="K303" t="s">
        <v>23</v>
      </c>
    </row>
    <row r="304" spans="1:11" x14ac:dyDescent="0.3">
      <c r="A304" t="s">
        <v>331</v>
      </c>
      <c r="B304">
        <v>1998</v>
      </c>
      <c r="C304" t="s">
        <v>20</v>
      </c>
      <c r="D304">
        <v>4</v>
      </c>
      <c r="E304" s="17">
        <f>DATE(Hosp_details[[#This Row],[year]], MONTH("1-"&amp;Hosp_details[[#This Row],[month]]), Hosp_details[[#This Row],[date]])</f>
        <v>36042</v>
      </c>
      <c r="F304" s="19">
        <f>DATEDIF(Hosp_details[[#This Row],[Date of Birth]], DATE(2023,6, 8),"Y")</f>
        <v>24</v>
      </c>
      <c r="G304">
        <v>0</v>
      </c>
      <c r="H304" s="21">
        <v>2855.44</v>
      </c>
      <c r="I304" t="s">
        <v>11</v>
      </c>
      <c r="J304" t="s">
        <v>12</v>
      </c>
      <c r="K304" t="s">
        <v>23</v>
      </c>
    </row>
    <row r="305" spans="1:11" x14ac:dyDescent="0.3">
      <c r="A305" t="s">
        <v>332</v>
      </c>
      <c r="B305">
        <v>1993</v>
      </c>
      <c r="C305" t="s">
        <v>36</v>
      </c>
      <c r="D305">
        <v>1</v>
      </c>
      <c r="E305" s="17">
        <f>DATE(Hosp_details[[#This Row],[year]], MONTH("1-"&amp;Hosp_details[[#This Row],[month]]), Hosp_details[[#This Row],[date]])</f>
        <v>34243</v>
      </c>
      <c r="F305" s="19">
        <f>DATEDIF(Hosp_details[[#This Row],[Date of Birth]], DATE(2023,6, 8),"Y")</f>
        <v>29</v>
      </c>
      <c r="G305">
        <v>0</v>
      </c>
      <c r="H305" s="21">
        <v>2866.09</v>
      </c>
      <c r="I305" t="s">
        <v>12</v>
      </c>
      <c r="J305" t="s">
        <v>12</v>
      </c>
      <c r="K305" t="s">
        <v>41</v>
      </c>
    </row>
    <row r="306" spans="1:11" x14ac:dyDescent="0.3">
      <c r="A306" t="s">
        <v>333</v>
      </c>
      <c r="B306">
        <v>1993</v>
      </c>
      <c r="C306" t="s">
        <v>15</v>
      </c>
      <c r="D306">
        <v>12</v>
      </c>
      <c r="E306" s="17">
        <f>DATE(Hosp_details[[#This Row],[year]], MONTH("1-"&amp;Hosp_details[[#This Row],[month]]), Hosp_details[[#This Row],[date]])</f>
        <v>34285</v>
      </c>
      <c r="F306" s="19">
        <f>DATEDIF(Hosp_details[[#This Row],[Date of Birth]], DATE(2023,6, 8),"Y")</f>
        <v>29</v>
      </c>
      <c r="G306">
        <v>0</v>
      </c>
      <c r="H306" s="21">
        <v>2867.12</v>
      </c>
      <c r="I306" t="s">
        <v>16</v>
      </c>
      <c r="J306" t="s">
        <v>12</v>
      </c>
      <c r="K306" t="s">
        <v>13</v>
      </c>
    </row>
    <row r="307" spans="1:11" x14ac:dyDescent="0.3">
      <c r="A307" t="s">
        <v>334</v>
      </c>
      <c r="B307">
        <v>1996</v>
      </c>
      <c r="C307" t="s">
        <v>30</v>
      </c>
      <c r="D307">
        <v>21</v>
      </c>
      <c r="E307" s="17">
        <f>DATE(Hosp_details[[#This Row],[year]], MONTH("1-"&amp;Hosp_details[[#This Row],[month]]), Hosp_details[[#This Row],[date]])</f>
        <v>35420</v>
      </c>
      <c r="F307" s="19">
        <f>DATEDIF(Hosp_details[[#This Row],[Date of Birth]], DATE(2023,6, 8),"Y")</f>
        <v>26</v>
      </c>
      <c r="G307">
        <v>0</v>
      </c>
      <c r="H307" s="21">
        <v>2897.32</v>
      </c>
      <c r="I307" t="s">
        <v>12</v>
      </c>
      <c r="J307" t="s">
        <v>12</v>
      </c>
      <c r="K307" t="s">
        <v>167</v>
      </c>
    </row>
    <row r="308" spans="1:11" x14ac:dyDescent="0.3">
      <c r="A308" t="s">
        <v>335</v>
      </c>
      <c r="B308">
        <v>2000</v>
      </c>
      <c r="C308" t="s">
        <v>2394</v>
      </c>
      <c r="D308">
        <v>14</v>
      </c>
      <c r="E308" s="17">
        <f>DATE(Hosp_details[[#This Row],[year]], MONTH("1-"&amp;Hosp_details[[#This Row],[month]]), Hosp_details[[#This Row],[date]])</f>
        <v>36539</v>
      </c>
      <c r="F308" s="19">
        <f>DATEDIF(Hosp_details[[#This Row],[Date of Birth]], DATE(2023,6, 8),"Y")</f>
        <v>23</v>
      </c>
      <c r="G308">
        <v>0</v>
      </c>
      <c r="H308" s="21">
        <v>2897.46</v>
      </c>
      <c r="I308" t="s">
        <v>11</v>
      </c>
      <c r="J308" t="s">
        <v>16</v>
      </c>
      <c r="K308" t="s">
        <v>23</v>
      </c>
    </row>
    <row r="309" spans="1:11" x14ac:dyDescent="0.3">
      <c r="A309" t="s">
        <v>336</v>
      </c>
      <c r="B309">
        <v>1999</v>
      </c>
      <c r="C309" t="s">
        <v>2395</v>
      </c>
      <c r="D309">
        <v>1</v>
      </c>
      <c r="E309" s="17">
        <f>DATE(Hosp_details[[#This Row],[year]], MONTH("1-"&amp;Hosp_details[[#This Row],[month]]), Hosp_details[[#This Row],[date]])</f>
        <v>36192</v>
      </c>
      <c r="F309" s="19">
        <f>DATEDIF(Hosp_details[[#This Row],[Date of Birth]], DATE(2023,6, 8),"Y")</f>
        <v>24</v>
      </c>
      <c r="G309">
        <v>0</v>
      </c>
      <c r="H309" s="21">
        <v>2899.49</v>
      </c>
      <c r="I309" t="s">
        <v>11</v>
      </c>
      <c r="J309" t="s">
        <v>11</v>
      </c>
      <c r="K309" t="s">
        <v>246</v>
      </c>
    </row>
    <row r="310" spans="1:11" x14ac:dyDescent="0.3">
      <c r="A310" t="s">
        <v>337</v>
      </c>
      <c r="B310">
        <v>1996</v>
      </c>
      <c r="C310" t="s">
        <v>2396</v>
      </c>
      <c r="D310">
        <v>24</v>
      </c>
      <c r="E310" s="17">
        <f>DATE(Hosp_details[[#This Row],[year]], MONTH("1-"&amp;Hosp_details[[#This Row],[month]]), Hosp_details[[#This Row],[date]])</f>
        <v>35148</v>
      </c>
      <c r="F310" s="19">
        <f>DATEDIF(Hosp_details[[#This Row],[Date of Birth]], DATE(2023,6, 8),"Y")</f>
        <v>27</v>
      </c>
      <c r="G310">
        <v>1</v>
      </c>
      <c r="H310" s="21">
        <v>2902.91</v>
      </c>
      <c r="I310" t="s">
        <v>11</v>
      </c>
      <c r="J310" t="s">
        <v>11</v>
      </c>
      <c r="K310" t="s">
        <v>13</v>
      </c>
    </row>
    <row r="311" spans="1:11" x14ac:dyDescent="0.3">
      <c r="A311" t="s">
        <v>338</v>
      </c>
      <c r="B311">
        <v>1996</v>
      </c>
      <c r="C311" t="s">
        <v>2397</v>
      </c>
      <c r="D311">
        <v>13</v>
      </c>
      <c r="E311" s="17">
        <f>DATE(Hosp_details[[#This Row],[year]], MONTH("1-"&amp;Hosp_details[[#This Row],[month]]), Hosp_details[[#This Row],[date]])</f>
        <v>35168</v>
      </c>
      <c r="F311" s="19">
        <f>DATEDIF(Hosp_details[[#This Row],[Date of Birth]], DATE(2023,6, 8),"Y")</f>
        <v>27</v>
      </c>
      <c r="G311">
        <v>1</v>
      </c>
      <c r="H311" s="21">
        <v>2904.09</v>
      </c>
      <c r="I311" t="s">
        <v>11</v>
      </c>
      <c r="J311" t="s">
        <v>11</v>
      </c>
      <c r="K311" t="s">
        <v>41</v>
      </c>
    </row>
    <row r="312" spans="1:11" x14ac:dyDescent="0.3">
      <c r="A312" t="s">
        <v>339</v>
      </c>
      <c r="B312">
        <v>2003</v>
      </c>
      <c r="C312" t="s">
        <v>2398</v>
      </c>
      <c r="D312">
        <v>5</v>
      </c>
      <c r="E312" s="17">
        <f>DATE(Hosp_details[[#This Row],[year]], MONTH("1-"&amp;Hosp_details[[#This Row],[month]]), Hosp_details[[#This Row],[date]])</f>
        <v>37746</v>
      </c>
      <c r="F312" s="19">
        <f>DATEDIF(Hosp_details[[#This Row],[Date of Birth]], DATE(2023,6, 8),"Y")</f>
        <v>20</v>
      </c>
      <c r="G312">
        <v>2</v>
      </c>
      <c r="H312" s="21">
        <v>2913.57</v>
      </c>
      <c r="I312" t="s">
        <v>11</v>
      </c>
      <c r="J312" t="s">
        <v>11</v>
      </c>
      <c r="K312" t="s">
        <v>41</v>
      </c>
    </row>
    <row r="313" spans="1:11" x14ac:dyDescent="0.3">
      <c r="A313" t="s">
        <v>340</v>
      </c>
      <c r="B313">
        <v>1996</v>
      </c>
      <c r="C313" t="s">
        <v>18</v>
      </c>
      <c r="D313">
        <v>30</v>
      </c>
      <c r="E313" s="17">
        <f>DATE(Hosp_details[[#This Row],[year]], MONTH("1-"&amp;Hosp_details[[#This Row],[month]]), Hosp_details[[#This Row],[date]])</f>
        <v>35246</v>
      </c>
      <c r="F313" s="19">
        <f>DATEDIF(Hosp_details[[#This Row],[Date of Birth]], DATE(2023,6, 8),"Y")</f>
        <v>26</v>
      </c>
      <c r="G313">
        <v>1</v>
      </c>
      <c r="H313" s="21">
        <v>2927.06</v>
      </c>
      <c r="I313" t="s">
        <v>11</v>
      </c>
      <c r="J313" t="s">
        <v>11</v>
      </c>
      <c r="K313" t="s">
        <v>13</v>
      </c>
    </row>
    <row r="314" spans="1:11" x14ac:dyDescent="0.3">
      <c r="A314" t="s">
        <v>341</v>
      </c>
      <c r="B314">
        <v>2002</v>
      </c>
      <c r="C314" t="s">
        <v>10</v>
      </c>
      <c r="D314">
        <v>30</v>
      </c>
      <c r="E314" s="17">
        <f>DATE(Hosp_details[[#This Row],[year]], MONTH("1-"&amp;Hosp_details[[#This Row],[month]]), Hosp_details[[#This Row],[date]])</f>
        <v>37467</v>
      </c>
      <c r="F314" s="19">
        <f>DATEDIF(Hosp_details[[#This Row],[Date of Birth]], DATE(2023,6, 8),"Y")</f>
        <v>20</v>
      </c>
      <c r="G314">
        <v>0</v>
      </c>
      <c r="H314" s="21">
        <v>2943.41</v>
      </c>
      <c r="I314" t="s">
        <v>11</v>
      </c>
      <c r="J314" t="s">
        <v>12</v>
      </c>
      <c r="K314" t="s">
        <v>23</v>
      </c>
    </row>
    <row r="315" spans="1:11" x14ac:dyDescent="0.3">
      <c r="A315" t="s">
        <v>342</v>
      </c>
      <c r="B315">
        <v>1995</v>
      </c>
      <c r="C315" t="s">
        <v>34</v>
      </c>
      <c r="D315">
        <v>24</v>
      </c>
      <c r="E315" s="17">
        <f>DATE(Hosp_details[[#This Row],[year]], MONTH("1-"&amp;Hosp_details[[#This Row],[month]]), Hosp_details[[#This Row],[date]])</f>
        <v>34935</v>
      </c>
      <c r="F315" s="19">
        <f>DATEDIF(Hosp_details[[#This Row],[Date of Birth]], DATE(2023,6, 8),"Y")</f>
        <v>27</v>
      </c>
      <c r="G315">
        <v>0</v>
      </c>
      <c r="H315" s="21">
        <v>2974.13</v>
      </c>
      <c r="I315" t="s">
        <v>11</v>
      </c>
      <c r="J315" t="s">
        <v>16</v>
      </c>
      <c r="K315" t="s">
        <v>41</v>
      </c>
    </row>
    <row r="316" spans="1:11" x14ac:dyDescent="0.3">
      <c r="A316" t="s">
        <v>343</v>
      </c>
      <c r="B316">
        <v>1987</v>
      </c>
      <c r="C316" t="s">
        <v>20</v>
      </c>
      <c r="D316">
        <v>18</v>
      </c>
      <c r="E316" s="17">
        <f>DATE(Hosp_details[[#This Row],[year]], MONTH("1-"&amp;Hosp_details[[#This Row],[month]]), Hosp_details[[#This Row],[date]])</f>
        <v>32038</v>
      </c>
      <c r="F316" s="19">
        <f>DATEDIF(Hosp_details[[#This Row],[Date of Birth]], DATE(2023,6, 8),"Y")</f>
        <v>35</v>
      </c>
      <c r="G316">
        <v>3</v>
      </c>
      <c r="H316" s="21">
        <v>2979.52</v>
      </c>
      <c r="I316" t="s">
        <v>11</v>
      </c>
      <c r="J316" t="s">
        <v>12</v>
      </c>
      <c r="K316" t="s">
        <v>13</v>
      </c>
    </row>
    <row r="317" spans="1:11" x14ac:dyDescent="0.3">
      <c r="A317" t="s">
        <v>344</v>
      </c>
      <c r="B317">
        <v>1991</v>
      </c>
      <c r="C317" t="s">
        <v>36</v>
      </c>
      <c r="D317">
        <v>20</v>
      </c>
      <c r="E317" s="17">
        <f>DATE(Hosp_details[[#This Row],[year]], MONTH("1-"&amp;Hosp_details[[#This Row],[month]]), Hosp_details[[#This Row],[date]])</f>
        <v>33531</v>
      </c>
      <c r="F317" s="19">
        <f>DATEDIF(Hosp_details[[#This Row],[Date of Birth]], DATE(2023,6, 8),"Y")</f>
        <v>31</v>
      </c>
      <c r="G317">
        <v>3</v>
      </c>
      <c r="H317" s="21">
        <v>2985.67</v>
      </c>
      <c r="I317" t="s">
        <v>11</v>
      </c>
      <c r="J317" t="s">
        <v>11</v>
      </c>
      <c r="K317" t="s">
        <v>13</v>
      </c>
    </row>
    <row r="318" spans="1:11" x14ac:dyDescent="0.3">
      <c r="A318" t="s">
        <v>345</v>
      </c>
      <c r="B318">
        <v>2002</v>
      </c>
      <c r="C318" t="s">
        <v>15</v>
      </c>
      <c r="D318">
        <v>15</v>
      </c>
      <c r="E318" s="17">
        <f>DATE(Hosp_details[[#This Row],[year]], MONTH("1-"&amp;Hosp_details[[#This Row],[month]]), Hosp_details[[#This Row],[date]])</f>
        <v>37575</v>
      </c>
      <c r="F318" s="19">
        <f>DATEDIF(Hosp_details[[#This Row],[Date of Birth]], DATE(2023,6, 8),"Y")</f>
        <v>20</v>
      </c>
      <c r="G318">
        <v>0</v>
      </c>
      <c r="H318" s="21">
        <v>3012.22</v>
      </c>
      <c r="I318" t="s">
        <v>11</v>
      </c>
      <c r="J318" t="s">
        <v>12</v>
      </c>
      <c r="K318" t="s">
        <v>23</v>
      </c>
    </row>
    <row r="319" spans="1:11" x14ac:dyDescent="0.3">
      <c r="A319" t="s">
        <v>346</v>
      </c>
      <c r="B319">
        <v>1988</v>
      </c>
      <c r="C319" t="s">
        <v>30</v>
      </c>
      <c r="D319">
        <v>28</v>
      </c>
      <c r="E319" s="17">
        <f>DATE(Hosp_details[[#This Row],[year]], MONTH("1-"&amp;Hosp_details[[#This Row],[month]]), Hosp_details[[#This Row],[date]])</f>
        <v>32505</v>
      </c>
      <c r="F319" s="19">
        <f>DATEDIF(Hosp_details[[#This Row],[Date of Birth]], DATE(2023,6, 8),"Y")</f>
        <v>34</v>
      </c>
      <c r="G319">
        <v>3</v>
      </c>
      <c r="H319" s="21">
        <v>3018.04</v>
      </c>
      <c r="I319" t="s">
        <v>11</v>
      </c>
      <c r="J319" t="s">
        <v>11</v>
      </c>
      <c r="K319" t="s">
        <v>23</v>
      </c>
    </row>
    <row r="320" spans="1:11" x14ac:dyDescent="0.3">
      <c r="A320" t="s">
        <v>347</v>
      </c>
      <c r="B320">
        <v>1997</v>
      </c>
      <c r="C320" t="s">
        <v>2394</v>
      </c>
      <c r="D320">
        <v>19</v>
      </c>
      <c r="E320" s="17">
        <f>DATE(Hosp_details[[#This Row],[year]], MONTH("1-"&amp;Hosp_details[[#This Row],[month]]), Hosp_details[[#This Row],[date]])</f>
        <v>35449</v>
      </c>
      <c r="F320" s="19">
        <f>DATEDIF(Hosp_details[[#This Row],[Date of Birth]], DATE(2023,6, 8),"Y")</f>
        <v>26</v>
      </c>
      <c r="G320">
        <v>0</v>
      </c>
      <c r="H320" s="21">
        <v>3021.81</v>
      </c>
      <c r="I320" t="s">
        <v>11</v>
      </c>
      <c r="J320" t="s">
        <v>12</v>
      </c>
      <c r="K320" t="s">
        <v>23</v>
      </c>
    </row>
    <row r="321" spans="1:11" x14ac:dyDescent="0.3">
      <c r="A321" t="s">
        <v>348</v>
      </c>
      <c r="B321">
        <v>1998</v>
      </c>
      <c r="C321" t="s">
        <v>2395</v>
      </c>
      <c r="D321">
        <v>15</v>
      </c>
      <c r="E321" s="17">
        <f>DATE(Hosp_details[[#This Row],[year]], MONTH("1-"&amp;Hosp_details[[#This Row],[month]]), Hosp_details[[#This Row],[date]])</f>
        <v>35841</v>
      </c>
      <c r="F321" s="19">
        <f>DATEDIF(Hosp_details[[#This Row],[Date of Birth]], DATE(2023,6, 8),"Y")</f>
        <v>25</v>
      </c>
      <c r="G321">
        <v>0</v>
      </c>
      <c r="H321" s="21">
        <v>3044.21</v>
      </c>
      <c r="I321" t="s">
        <v>11</v>
      </c>
      <c r="J321" t="s">
        <v>12</v>
      </c>
      <c r="K321" t="s">
        <v>246</v>
      </c>
    </row>
    <row r="322" spans="1:11" x14ac:dyDescent="0.3">
      <c r="A322" t="s">
        <v>349</v>
      </c>
      <c r="B322">
        <v>1998</v>
      </c>
      <c r="C322" t="s">
        <v>2396</v>
      </c>
      <c r="D322">
        <v>9</v>
      </c>
      <c r="E322" s="17">
        <f>DATE(Hosp_details[[#This Row],[year]], MONTH("1-"&amp;Hosp_details[[#This Row],[month]]), Hosp_details[[#This Row],[date]])</f>
        <v>35863</v>
      </c>
      <c r="F322" s="19">
        <f>DATEDIF(Hosp_details[[#This Row],[Date of Birth]], DATE(2023,6, 8),"Y")</f>
        <v>25</v>
      </c>
      <c r="G322">
        <v>0</v>
      </c>
      <c r="H322" s="21">
        <v>3046.06</v>
      </c>
      <c r="I322" t="s">
        <v>11</v>
      </c>
      <c r="J322" t="s">
        <v>16</v>
      </c>
      <c r="K322" t="s">
        <v>248</v>
      </c>
    </row>
    <row r="323" spans="1:11" x14ac:dyDescent="0.3">
      <c r="A323" t="s">
        <v>350</v>
      </c>
      <c r="B323">
        <v>1997</v>
      </c>
      <c r="C323" t="s">
        <v>2397</v>
      </c>
      <c r="D323">
        <v>22</v>
      </c>
      <c r="E323" s="17">
        <f>DATE(Hosp_details[[#This Row],[year]], MONTH("1-"&amp;Hosp_details[[#This Row],[month]]), Hosp_details[[#This Row],[date]])</f>
        <v>35542</v>
      </c>
      <c r="F323" s="19">
        <f>DATEDIF(Hosp_details[[#This Row],[Date of Birth]], DATE(2023,6, 8),"Y")</f>
        <v>26</v>
      </c>
      <c r="G323">
        <v>0</v>
      </c>
      <c r="H323" s="21">
        <v>3051.73</v>
      </c>
      <c r="I323" t="s">
        <v>11</v>
      </c>
      <c r="J323" t="s">
        <v>11</v>
      </c>
      <c r="K323" t="s">
        <v>41</v>
      </c>
    </row>
    <row r="324" spans="1:11" x14ac:dyDescent="0.3">
      <c r="A324" t="s">
        <v>351</v>
      </c>
      <c r="B324">
        <v>2002</v>
      </c>
      <c r="C324" t="s">
        <v>2398</v>
      </c>
      <c r="D324">
        <v>21</v>
      </c>
      <c r="E324" s="17">
        <f>DATE(Hosp_details[[#This Row],[year]], MONTH("1-"&amp;Hosp_details[[#This Row],[month]]), Hosp_details[[#This Row],[date]])</f>
        <v>37397</v>
      </c>
      <c r="F324" s="19">
        <f>DATEDIF(Hosp_details[[#This Row],[Date of Birth]], DATE(2023,6, 8),"Y")</f>
        <v>21</v>
      </c>
      <c r="G324">
        <v>2</v>
      </c>
      <c r="H324" s="21">
        <v>3056.39</v>
      </c>
      <c r="I324" t="s">
        <v>11</v>
      </c>
      <c r="J324" t="s">
        <v>12</v>
      </c>
      <c r="K324" t="s">
        <v>13</v>
      </c>
    </row>
    <row r="325" spans="1:11" x14ac:dyDescent="0.3">
      <c r="A325" t="s">
        <v>352</v>
      </c>
      <c r="B325">
        <v>1994</v>
      </c>
      <c r="C325" t="s">
        <v>18</v>
      </c>
      <c r="D325">
        <v>26</v>
      </c>
      <c r="E325" s="17">
        <f>DATE(Hosp_details[[#This Row],[year]], MONTH("1-"&amp;Hosp_details[[#This Row],[month]]), Hosp_details[[#This Row],[date]])</f>
        <v>34511</v>
      </c>
      <c r="F325" s="19">
        <f>DATEDIF(Hosp_details[[#This Row],[Date of Birth]], DATE(2023,6, 8),"Y")</f>
        <v>28</v>
      </c>
      <c r="G325">
        <v>0</v>
      </c>
      <c r="H325" s="21">
        <v>3062.51</v>
      </c>
      <c r="I325" t="s">
        <v>12</v>
      </c>
      <c r="J325" t="s">
        <v>16</v>
      </c>
      <c r="K325" t="s">
        <v>23</v>
      </c>
    </row>
    <row r="326" spans="1:11" x14ac:dyDescent="0.3">
      <c r="A326" t="s">
        <v>353</v>
      </c>
      <c r="B326">
        <v>1989</v>
      </c>
      <c r="C326" t="s">
        <v>10</v>
      </c>
      <c r="D326">
        <v>1</v>
      </c>
      <c r="E326" s="17">
        <f>DATE(Hosp_details[[#This Row],[year]], MONTH("1-"&amp;Hosp_details[[#This Row],[month]]), Hosp_details[[#This Row],[date]])</f>
        <v>32690</v>
      </c>
      <c r="F326" s="19">
        <f>DATEDIF(Hosp_details[[#This Row],[Date of Birth]], DATE(2023,6, 8),"Y")</f>
        <v>33</v>
      </c>
      <c r="G326">
        <v>3</v>
      </c>
      <c r="H326" s="21">
        <v>3065.49</v>
      </c>
      <c r="I326" t="s">
        <v>11</v>
      </c>
      <c r="J326" t="s">
        <v>16</v>
      </c>
      <c r="K326" t="s">
        <v>23</v>
      </c>
    </row>
    <row r="327" spans="1:11" x14ac:dyDescent="0.3">
      <c r="A327" t="s">
        <v>354</v>
      </c>
      <c r="B327">
        <v>1995</v>
      </c>
      <c r="C327" t="s">
        <v>34</v>
      </c>
      <c r="D327">
        <v>10</v>
      </c>
      <c r="E327" s="17">
        <f>DATE(Hosp_details[[#This Row],[year]], MONTH("1-"&amp;Hosp_details[[#This Row],[month]]), Hosp_details[[#This Row],[date]])</f>
        <v>34921</v>
      </c>
      <c r="F327" s="19">
        <f>DATEDIF(Hosp_details[[#This Row],[Date of Birth]], DATE(2023,6, 8),"Y")</f>
        <v>27</v>
      </c>
      <c r="G327">
        <v>0</v>
      </c>
      <c r="H327" s="21">
        <v>3070.81</v>
      </c>
      <c r="I327" t="s">
        <v>12</v>
      </c>
      <c r="J327" t="s">
        <v>16</v>
      </c>
      <c r="K327" t="s">
        <v>355</v>
      </c>
    </row>
    <row r="328" spans="1:11" x14ac:dyDescent="0.3">
      <c r="A328" t="s">
        <v>356</v>
      </c>
      <c r="B328">
        <v>2001</v>
      </c>
      <c r="C328" t="s">
        <v>20</v>
      </c>
      <c r="D328">
        <v>13</v>
      </c>
      <c r="E328" s="17">
        <f>DATE(Hosp_details[[#This Row],[year]], MONTH("1-"&amp;Hosp_details[[#This Row],[month]]), Hosp_details[[#This Row],[date]])</f>
        <v>37147</v>
      </c>
      <c r="F328" s="19">
        <f>DATEDIF(Hosp_details[[#This Row],[Date of Birth]], DATE(2023,6, 8),"Y")</f>
        <v>21</v>
      </c>
      <c r="G328">
        <v>2</v>
      </c>
      <c r="H328" s="21">
        <v>3077.1</v>
      </c>
      <c r="I328" t="s">
        <v>11</v>
      </c>
      <c r="J328" t="s">
        <v>16</v>
      </c>
      <c r="K328" t="s">
        <v>23</v>
      </c>
    </row>
    <row r="329" spans="1:11" x14ac:dyDescent="0.3">
      <c r="A329" t="s">
        <v>357</v>
      </c>
      <c r="B329">
        <v>1987</v>
      </c>
      <c r="C329" t="s">
        <v>36</v>
      </c>
      <c r="D329">
        <v>1</v>
      </c>
      <c r="E329" s="17">
        <f>DATE(Hosp_details[[#This Row],[year]], MONTH("1-"&amp;Hosp_details[[#This Row],[month]]), Hosp_details[[#This Row],[date]])</f>
        <v>32051</v>
      </c>
      <c r="F329" s="19">
        <f>DATEDIF(Hosp_details[[#This Row],[Date of Birth]], DATE(2023,6, 8),"Y")</f>
        <v>35</v>
      </c>
      <c r="G329">
        <v>3</v>
      </c>
      <c r="H329" s="21">
        <v>3088.06</v>
      </c>
      <c r="I329" t="s">
        <v>11</v>
      </c>
      <c r="J329" t="s">
        <v>11</v>
      </c>
      <c r="K329" t="s">
        <v>13</v>
      </c>
    </row>
    <row r="330" spans="1:11" x14ac:dyDescent="0.3">
      <c r="A330" t="s">
        <v>358</v>
      </c>
      <c r="B330">
        <v>1999</v>
      </c>
      <c r="C330" t="s">
        <v>15</v>
      </c>
      <c r="D330">
        <v>25</v>
      </c>
      <c r="E330" s="17">
        <f>DATE(Hosp_details[[#This Row],[year]], MONTH("1-"&amp;Hosp_details[[#This Row],[month]]), Hosp_details[[#This Row],[date]])</f>
        <v>36489</v>
      </c>
      <c r="F330" s="19">
        <f>DATEDIF(Hosp_details[[#This Row],[Date of Birth]], DATE(2023,6, 8),"Y")</f>
        <v>23</v>
      </c>
      <c r="G330">
        <v>0</v>
      </c>
      <c r="H330" s="21">
        <v>3128.35</v>
      </c>
      <c r="I330" t="s">
        <v>11</v>
      </c>
      <c r="J330" t="s">
        <v>12</v>
      </c>
      <c r="K330" t="s">
        <v>299</v>
      </c>
    </row>
    <row r="331" spans="1:11" x14ac:dyDescent="0.3">
      <c r="A331" t="s">
        <v>359</v>
      </c>
      <c r="B331">
        <v>1994</v>
      </c>
      <c r="C331" t="s">
        <v>30</v>
      </c>
      <c r="D331">
        <v>10</v>
      </c>
      <c r="E331" s="17">
        <f>DATE(Hosp_details[[#This Row],[year]], MONTH("1-"&amp;Hosp_details[[#This Row],[month]]), Hosp_details[[#This Row],[date]])</f>
        <v>34678</v>
      </c>
      <c r="F331" s="19">
        <f>DATEDIF(Hosp_details[[#This Row],[Date of Birth]], DATE(2023,6, 8),"Y")</f>
        <v>28</v>
      </c>
      <c r="G331">
        <v>0</v>
      </c>
      <c r="H331" s="21">
        <v>3161.45</v>
      </c>
      <c r="I331" t="s">
        <v>11</v>
      </c>
      <c r="J331" t="s">
        <v>16</v>
      </c>
      <c r="K331" t="s">
        <v>41</v>
      </c>
    </row>
    <row r="332" spans="1:11" x14ac:dyDescent="0.3">
      <c r="A332" t="s">
        <v>360</v>
      </c>
      <c r="B332">
        <v>1993</v>
      </c>
      <c r="C332" t="s">
        <v>2394</v>
      </c>
      <c r="D332">
        <v>25</v>
      </c>
      <c r="E332" s="17">
        <f>DATE(Hosp_details[[#This Row],[year]], MONTH("1-"&amp;Hosp_details[[#This Row],[month]]), Hosp_details[[#This Row],[date]])</f>
        <v>33994</v>
      </c>
      <c r="F332" s="19">
        <f>DATEDIF(Hosp_details[[#This Row],[Date of Birth]], DATE(2023,6, 8),"Y")</f>
        <v>30</v>
      </c>
      <c r="G332">
        <v>0</v>
      </c>
      <c r="H332" s="21">
        <v>3162.02</v>
      </c>
      <c r="I332" t="s">
        <v>11</v>
      </c>
      <c r="J332" t="s">
        <v>12</v>
      </c>
      <c r="K332" t="s">
        <v>13</v>
      </c>
    </row>
    <row r="333" spans="1:11" x14ac:dyDescent="0.3">
      <c r="A333" t="s">
        <v>361</v>
      </c>
      <c r="B333">
        <v>2001</v>
      </c>
      <c r="C333" t="s">
        <v>2395</v>
      </c>
      <c r="D333">
        <v>29</v>
      </c>
      <c r="E333" s="17">
        <f>DATE(Hosp_details[[#This Row],[year]], MONTH("1-"&amp;Hosp_details[[#This Row],[month]]), Hosp_details[[#This Row],[date]])</f>
        <v>36951</v>
      </c>
      <c r="F333" s="19">
        <f>DATEDIF(Hosp_details[[#This Row],[Date of Birth]], DATE(2023,6, 8),"Y")</f>
        <v>22</v>
      </c>
      <c r="G333">
        <v>1</v>
      </c>
      <c r="H333" s="21">
        <v>3167.46</v>
      </c>
      <c r="I333" t="s">
        <v>11</v>
      </c>
      <c r="J333" t="s">
        <v>12</v>
      </c>
      <c r="K333" t="s">
        <v>246</v>
      </c>
    </row>
    <row r="334" spans="1:11" x14ac:dyDescent="0.3">
      <c r="A334" t="s">
        <v>362</v>
      </c>
      <c r="B334">
        <v>1994</v>
      </c>
      <c r="C334" t="s">
        <v>2396</v>
      </c>
      <c r="D334">
        <v>25</v>
      </c>
      <c r="E334" s="17">
        <f>DATE(Hosp_details[[#This Row],[year]], MONTH("1-"&amp;Hosp_details[[#This Row],[month]]), Hosp_details[[#This Row],[date]])</f>
        <v>34418</v>
      </c>
      <c r="F334" s="19">
        <f>DATEDIF(Hosp_details[[#This Row],[Date of Birth]], DATE(2023,6, 8),"Y")</f>
        <v>29</v>
      </c>
      <c r="G334">
        <v>0</v>
      </c>
      <c r="H334" s="21">
        <v>3171.61</v>
      </c>
      <c r="I334" t="s">
        <v>11</v>
      </c>
      <c r="J334" t="s">
        <v>12</v>
      </c>
      <c r="K334" t="s">
        <v>13</v>
      </c>
    </row>
    <row r="335" spans="1:11" x14ac:dyDescent="0.3">
      <c r="A335" t="s">
        <v>363</v>
      </c>
      <c r="B335">
        <v>1994</v>
      </c>
      <c r="C335" t="s">
        <v>2397</v>
      </c>
      <c r="D335">
        <v>6</v>
      </c>
      <c r="E335" s="17">
        <f>DATE(Hosp_details[[#This Row],[year]], MONTH("1-"&amp;Hosp_details[[#This Row],[month]]), Hosp_details[[#This Row],[date]])</f>
        <v>34430</v>
      </c>
      <c r="F335" s="19">
        <f>DATEDIF(Hosp_details[[#This Row],[Date of Birth]], DATE(2023,6, 8),"Y")</f>
        <v>29</v>
      </c>
      <c r="G335">
        <v>0</v>
      </c>
      <c r="H335" s="21">
        <v>3172.02</v>
      </c>
      <c r="I335" t="s">
        <v>11</v>
      </c>
      <c r="J335" t="s">
        <v>16</v>
      </c>
      <c r="K335" t="s">
        <v>41</v>
      </c>
    </row>
    <row r="336" spans="1:11" x14ac:dyDescent="0.3">
      <c r="A336" t="s">
        <v>364</v>
      </c>
      <c r="B336">
        <v>1996</v>
      </c>
      <c r="C336" t="s">
        <v>2398</v>
      </c>
      <c r="D336">
        <v>14</v>
      </c>
      <c r="E336" s="17">
        <f>DATE(Hosp_details[[#This Row],[year]], MONTH("1-"&amp;Hosp_details[[#This Row],[month]]), Hosp_details[[#This Row],[date]])</f>
        <v>35199</v>
      </c>
      <c r="F336" s="19">
        <f>DATEDIF(Hosp_details[[#This Row],[Date of Birth]], DATE(2023,6, 8),"Y")</f>
        <v>27</v>
      </c>
      <c r="G336">
        <v>0</v>
      </c>
      <c r="H336" s="21">
        <v>3176.29</v>
      </c>
      <c r="I336" t="s">
        <v>11</v>
      </c>
      <c r="J336" t="s">
        <v>11</v>
      </c>
      <c r="K336" t="s">
        <v>23</v>
      </c>
    </row>
    <row r="337" spans="1:11" x14ac:dyDescent="0.3">
      <c r="A337" t="s">
        <v>365</v>
      </c>
      <c r="B337">
        <v>1996</v>
      </c>
      <c r="C337" t="s">
        <v>18</v>
      </c>
      <c r="D337">
        <v>3</v>
      </c>
      <c r="E337" s="17">
        <f>DATE(Hosp_details[[#This Row],[year]], MONTH("1-"&amp;Hosp_details[[#This Row],[month]]), Hosp_details[[#This Row],[date]])</f>
        <v>35219</v>
      </c>
      <c r="F337" s="19">
        <f>DATEDIF(Hosp_details[[#This Row],[Date of Birth]], DATE(2023,6, 8),"Y")</f>
        <v>27</v>
      </c>
      <c r="G337">
        <v>0</v>
      </c>
      <c r="H337" s="21">
        <v>3176.82</v>
      </c>
      <c r="I337" t="s">
        <v>11</v>
      </c>
      <c r="J337" t="s">
        <v>16</v>
      </c>
      <c r="K337" t="s">
        <v>23</v>
      </c>
    </row>
    <row r="338" spans="1:11" x14ac:dyDescent="0.3">
      <c r="A338" t="s">
        <v>366</v>
      </c>
      <c r="B338">
        <v>2000</v>
      </c>
      <c r="C338" t="s">
        <v>10</v>
      </c>
      <c r="D338">
        <v>23</v>
      </c>
      <c r="E338" s="17">
        <f>DATE(Hosp_details[[#This Row],[year]], MONTH("1-"&amp;Hosp_details[[#This Row],[month]]), Hosp_details[[#This Row],[date]])</f>
        <v>36730</v>
      </c>
      <c r="F338" s="19">
        <f>DATEDIF(Hosp_details[[#This Row],[Date of Birth]], DATE(2023,6, 8),"Y")</f>
        <v>22</v>
      </c>
      <c r="G338">
        <v>0</v>
      </c>
      <c r="H338" s="21">
        <v>3179.96</v>
      </c>
      <c r="I338" t="s">
        <v>11</v>
      </c>
      <c r="J338" t="s">
        <v>11</v>
      </c>
      <c r="K338" t="s">
        <v>23</v>
      </c>
    </row>
    <row r="339" spans="1:11" x14ac:dyDescent="0.3">
      <c r="A339" t="s">
        <v>367</v>
      </c>
      <c r="B339">
        <v>2001</v>
      </c>
      <c r="C339" t="s">
        <v>34</v>
      </c>
      <c r="D339">
        <v>2</v>
      </c>
      <c r="E339" s="17">
        <f>DATE(Hosp_details[[#This Row],[year]], MONTH("1-"&amp;Hosp_details[[#This Row],[month]]), Hosp_details[[#This Row],[date]])</f>
        <v>37105</v>
      </c>
      <c r="F339" s="19">
        <f>DATEDIF(Hosp_details[[#This Row],[Date of Birth]], DATE(2023,6, 8),"Y")</f>
        <v>21</v>
      </c>
      <c r="G339">
        <v>2</v>
      </c>
      <c r="H339" s="21">
        <v>3180.51</v>
      </c>
      <c r="I339" t="s">
        <v>11</v>
      </c>
      <c r="J339" t="s">
        <v>11</v>
      </c>
      <c r="K339" t="s">
        <v>13</v>
      </c>
    </row>
    <row r="340" spans="1:11" x14ac:dyDescent="0.3">
      <c r="A340" t="s">
        <v>368</v>
      </c>
      <c r="B340">
        <v>1996</v>
      </c>
      <c r="C340" t="s">
        <v>20</v>
      </c>
      <c r="D340">
        <v>11</v>
      </c>
      <c r="E340" s="17">
        <f>DATE(Hosp_details[[#This Row],[year]], MONTH("1-"&amp;Hosp_details[[#This Row],[month]]), Hosp_details[[#This Row],[date]])</f>
        <v>35319</v>
      </c>
      <c r="F340" s="19">
        <f>DATEDIF(Hosp_details[[#This Row],[Date of Birth]], DATE(2023,6, 8),"Y")</f>
        <v>26</v>
      </c>
      <c r="G340">
        <v>0</v>
      </c>
      <c r="H340" s="21">
        <v>3201.25</v>
      </c>
      <c r="I340" t="s">
        <v>11</v>
      </c>
      <c r="J340" t="s">
        <v>12</v>
      </c>
      <c r="K340" t="s">
        <v>23</v>
      </c>
    </row>
    <row r="341" spans="1:11" x14ac:dyDescent="0.3">
      <c r="A341" t="s">
        <v>369</v>
      </c>
      <c r="B341">
        <v>1997</v>
      </c>
      <c r="C341" t="s">
        <v>36</v>
      </c>
      <c r="D341">
        <v>5</v>
      </c>
      <c r="E341" s="17">
        <f>DATE(Hosp_details[[#This Row],[year]], MONTH("1-"&amp;Hosp_details[[#This Row],[month]]), Hosp_details[[#This Row],[date]])</f>
        <v>35708</v>
      </c>
      <c r="F341" s="19">
        <f>DATEDIF(Hosp_details[[#This Row],[Date of Birth]], DATE(2023,6, 8),"Y")</f>
        <v>25</v>
      </c>
      <c r="G341">
        <v>0</v>
      </c>
      <c r="H341" s="21">
        <v>3206.49</v>
      </c>
      <c r="I341" t="s">
        <v>11</v>
      </c>
      <c r="J341" t="s">
        <v>12</v>
      </c>
      <c r="K341" t="s">
        <v>246</v>
      </c>
    </row>
    <row r="342" spans="1:11" x14ac:dyDescent="0.3">
      <c r="A342" t="s">
        <v>370</v>
      </c>
      <c r="B342">
        <v>1997</v>
      </c>
      <c r="C342" t="s">
        <v>15</v>
      </c>
      <c r="D342">
        <v>22</v>
      </c>
      <c r="E342" s="17">
        <f>DATE(Hosp_details[[#This Row],[year]], MONTH("1-"&amp;Hosp_details[[#This Row],[month]]), Hosp_details[[#This Row],[date]])</f>
        <v>35756</v>
      </c>
      <c r="F342" s="19">
        <f>DATEDIF(Hosp_details[[#This Row],[Date of Birth]], DATE(2023,6, 8),"Y")</f>
        <v>25</v>
      </c>
      <c r="G342">
        <v>1</v>
      </c>
      <c r="H342" s="21">
        <v>3208.79</v>
      </c>
      <c r="I342" t="s">
        <v>11</v>
      </c>
      <c r="J342" t="s">
        <v>12</v>
      </c>
      <c r="K342" t="s">
        <v>41</v>
      </c>
    </row>
    <row r="343" spans="1:11" x14ac:dyDescent="0.3">
      <c r="A343" t="s">
        <v>371</v>
      </c>
      <c r="B343">
        <v>1997</v>
      </c>
      <c r="C343" t="s">
        <v>30</v>
      </c>
      <c r="D343">
        <v>6</v>
      </c>
      <c r="E343" s="17">
        <f>DATE(Hosp_details[[#This Row],[year]], MONTH("1-"&amp;Hosp_details[[#This Row],[month]]), Hosp_details[[#This Row],[date]])</f>
        <v>35770</v>
      </c>
      <c r="F343" s="19">
        <f>DATEDIF(Hosp_details[[#This Row],[Date of Birth]], DATE(2023,6, 8),"Y")</f>
        <v>25</v>
      </c>
      <c r="G343">
        <v>0</v>
      </c>
      <c r="H343" s="21">
        <v>3213.62</v>
      </c>
      <c r="I343" t="s">
        <v>11</v>
      </c>
      <c r="J343" t="s">
        <v>11</v>
      </c>
      <c r="K343" t="s">
        <v>246</v>
      </c>
    </row>
    <row r="344" spans="1:11" x14ac:dyDescent="0.3">
      <c r="A344" t="s">
        <v>372</v>
      </c>
      <c r="B344">
        <v>1997</v>
      </c>
      <c r="C344" t="s">
        <v>2394</v>
      </c>
      <c r="D344">
        <v>2</v>
      </c>
      <c r="E344" s="17">
        <f>DATE(Hosp_details[[#This Row],[year]], MONTH("1-"&amp;Hosp_details[[#This Row],[month]]), Hosp_details[[#This Row],[date]])</f>
        <v>35432</v>
      </c>
      <c r="F344" s="19">
        <f>DATEDIF(Hosp_details[[#This Row],[Date of Birth]], DATE(2023,6, 8),"Y")</f>
        <v>26</v>
      </c>
      <c r="G344">
        <v>1</v>
      </c>
      <c r="H344" s="21">
        <v>3227.12</v>
      </c>
      <c r="I344" t="s">
        <v>11</v>
      </c>
      <c r="J344" t="s">
        <v>12</v>
      </c>
      <c r="K344" t="s">
        <v>13</v>
      </c>
    </row>
    <row r="345" spans="1:11" x14ac:dyDescent="0.3">
      <c r="A345" t="s">
        <v>373</v>
      </c>
      <c r="B345">
        <v>1997</v>
      </c>
      <c r="C345" t="s">
        <v>2395</v>
      </c>
      <c r="D345">
        <v>2</v>
      </c>
      <c r="E345" s="17">
        <f>DATE(Hosp_details[[#This Row],[year]], MONTH("1-"&amp;Hosp_details[[#This Row],[month]]), Hosp_details[[#This Row],[date]])</f>
        <v>35463</v>
      </c>
      <c r="F345" s="19">
        <f>DATEDIF(Hosp_details[[#This Row],[Date of Birth]], DATE(2023,6, 8),"Y")</f>
        <v>26</v>
      </c>
      <c r="G345">
        <v>1</v>
      </c>
      <c r="H345" s="21">
        <v>3238.44</v>
      </c>
      <c r="I345" t="s">
        <v>11</v>
      </c>
      <c r="J345" t="s">
        <v>12</v>
      </c>
      <c r="K345" t="s">
        <v>13</v>
      </c>
    </row>
    <row r="346" spans="1:11" x14ac:dyDescent="0.3">
      <c r="A346" t="s">
        <v>374</v>
      </c>
      <c r="B346">
        <v>1991</v>
      </c>
      <c r="C346" t="s">
        <v>2396</v>
      </c>
      <c r="D346">
        <v>13</v>
      </c>
      <c r="E346" s="17">
        <f>DATE(Hosp_details[[#This Row],[year]], MONTH("1-"&amp;Hosp_details[[#This Row],[month]]), Hosp_details[[#This Row],[date]])</f>
        <v>33310</v>
      </c>
      <c r="F346" s="19">
        <f>DATEDIF(Hosp_details[[#This Row],[Date of Birth]], DATE(2023,6, 8),"Y")</f>
        <v>32</v>
      </c>
      <c r="G346">
        <v>0</v>
      </c>
      <c r="H346" s="21">
        <v>3260.2</v>
      </c>
      <c r="I346" t="s">
        <v>12</v>
      </c>
      <c r="J346" t="s">
        <v>11</v>
      </c>
      <c r="K346" t="s">
        <v>41</v>
      </c>
    </row>
    <row r="347" spans="1:11" x14ac:dyDescent="0.3">
      <c r="A347" t="s">
        <v>375</v>
      </c>
      <c r="B347">
        <v>1994</v>
      </c>
      <c r="C347" t="s">
        <v>2397</v>
      </c>
      <c r="D347">
        <v>2</v>
      </c>
      <c r="E347" s="17">
        <f>DATE(Hosp_details[[#This Row],[year]], MONTH("1-"&amp;Hosp_details[[#This Row],[month]]), Hosp_details[[#This Row],[date]])</f>
        <v>34426</v>
      </c>
      <c r="F347" s="19">
        <f>DATEDIF(Hosp_details[[#This Row],[Date of Birth]], DATE(2023,6, 8),"Y")</f>
        <v>29</v>
      </c>
      <c r="G347">
        <v>0</v>
      </c>
      <c r="H347" s="21">
        <v>3268.85</v>
      </c>
      <c r="I347" t="s">
        <v>12</v>
      </c>
      <c r="J347" t="s">
        <v>16</v>
      </c>
      <c r="K347" t="s">
        <v>167</v>
      </c>
    </row>
    <row r="348" spans="1:11" x14ac:dyDescent="0.3">
      <c r="A348" t="s">
        <v>376</v>
      </c>
      <c r="B348">
        <v>1994</v>
      </c>
      <c r="C348" t="s">
        <v>2398</v>
      </c>
      <c r="D348">
        <v>1</v>
      </c>
      <c r="E348" s="17">
        <f>DATE(Hosp_details[[#This Row],[year]], MONTH("1-"&amp;Hosp_details[[#This Row],[month]]), Hosp_details[[#This Row],[date]])</f>
        <v>34455</v>
      </c>
      <c r="F348" s="19">
        <f>DATEDIF(Hosp_details[[#This Row],[Date of Birth]], DATE(2023,6, 8),"Y")</f>
        <v>29</v>
      </c>
      <c r="G348">
        <v>1</v>
      </c>
      <c r="H348" s="21">
        <v>3277.16</v>
      </c>
      <c r="I348" t="s">
        <v>11</v>
      </c>
      <c r="J348" t="s">
        <v>12</v>
      </c>
      <c r="K348" t="s">
        <v>41</v>
      </c>
    </row>
    <row r="349" spans="1:11" x14ac:dyDescent="0.3">
      <c r="A349" t="s">
        <v>377</v>
      </c>
      <c r="B349">
        <v>2001</v>
      </c>
      <c r="C349" t="s">
        <v>18</v>
      </c>
      <c r="D349">
        <v>6</v>
      </c>
      <c r="E349" s="17">
        <f>DATE(Hosp_details[[#This Row],[year]], MONTH("1-"&amp;Hosp_details[[#This Row],[month]]), Hosp_details[[#This Row],[date]])</f>
        <v>37048</v>
      </c>
      <c r="F349" s="19">
        <f>DATEDIF(Hosp_details[[#This Row],[Date of Birth]], DATE(2023,6, 8),"Y")</f>
        <v>22</v>
      </c>
      <c r="G349">
        <v>2</v>
      </c>
      <c r="H349" s="21">
        <v>3279.87</v>
      </c>
      <c r="I349" t="s">
        <v>11</v>
      </c>
      <c r="J349" t="s">
        <v>16</v>
      </c>
      <c r="K349" t="s">
        <v>355</v>
      </c>
    </row>
    <row r="350" spans="1:11" x14ac:dyDescent="0.3">
      <c r="A350" t="s">
        <v>378</v>
      </c>
      <c r="B350">
        <v>2003</v>
      </c>
      <c r="C350" t="s">
        <v>10</v>
      </c>
      <c r="D350">
        <v>3</v>
      </c>
      <c r="E350" s="17">
        <f>DATE(Hosp_details[[#This Row],[year]], MONTH("1-"&amp;Hosp_details[[#This Row],[month]]), Hosp_details[[#This Row],[date]])</f>
        <v>37805</v>
      </c>
      <c r="F350" s="19">
        <f>DATEDIF(Hosp_details[[#This Row],[Date of Birth]], DATE(2023,6, 8),"Y")</f>
        <v>19</v>
      </c>
      <c r="G350">
        <v>0</v>
      </c>
      <c r="H350" s="21">
        <v>3280.22</v>
      </c>
      <c r="I350" t="s">
        <v>11</v>
      </c>
      <c r="J350" t="s">
        <v>12</v>
      </c>
      <c r="K350" t="s">
        <v>41</v>
      </c>
    </row>
    <row r="351" spans="1:11" x14ac:dyDescent="0.3">
      <c r="A351" t="s">
        <v>379</v>
      </c>
      <c r="B351">
        <v>1996</v>
      </c>
      <c r="C351" t="s">
        <v>34</v>
      </c>
      <c r="D351">
        <v>17</v>
      </c>
      <c r="E351" s="17">
        <f>DATE(Hosp_details[[#This Row],[year]], MONTH("1-"&amp;Hosp_details[[#This Row],[month]]), Hosp_details[[#This Row],[date]])</f>
        <v>35294</v>
      </c>
      <c r="F351" s="19">
        <f>DATEDIF(Hosp_details[[#This Row],[Date of Birth]], DATE(2023,6, 8),"Y")</f>
        <v>26</v>
      </c>
      <c r="G351">
        <v>1</v>
      </c>
      <c r="H351" s="21">
        <v>3292.53</v>
      </c>
      <c r="I351" t="s">
        <v>11</v>
      </c>
      <c r="J351" t="s">
        <v>11</v>
      </c>
      <c r="K351" t="s">
        <v>23</v>
      </c>
    </row>
    <row r="352" spans="1:11" x14ac:dyDescent="0.3">
      <c r="A352" t="s">
        <v>380</v>
      </c>
      <c r="B352">
        <v>2003</v>
      </c>
      <c r="C352" t="s">
        <v>20</v>
      </c>
      <c r="D352">
        <v>5</v>
      </c>
      <c r="E352" s="17">
        <f>DATE(Hosp_details[[#This Row],[year]], MONTH("1-"&amp;Hosp_details[[#This Row],[month]]), Hosp_details[[#This Row],[date]])</f>
        <v>37869</v>
      </c>
      <c r="F352" s="19">
        <f>DATEDIF(Hosp_details[[#This Row],[Date of Birth]], DATE(2023,6, 8),"Y")</f>
        <v>19</v>
      </c>
      <c r="G352">
        <v>0</v>
      </c>
      <c r="H352" s="21">
        <v>3300.7</v>
      </c>
      <c r="I352" t="s">
        <v>11</v>
      </c>
      <c r="J352" t="s">
        <v>11</v>
      </c>
      <c r="K352" t="s">
        <v>199</v>
      </c>
    </row>
    <row r="353" spans="1:11" x14ac:dyDescent="0.3">
      <c r="A353" t="s">
        <v>381</v>
      </c>
      <c r="B353">
        <v>2003</v>
      </c>
      <c r="C353" t="s">
        <v>36</v>
      </c>
      <c r="D353">
        <v>18</v>
      </c>
      <c r="E353" s="17">
        <f>DATE(Hosp_details[[#This Row],[year]], MONTH("1-"&amp;Hosp_details[[#This Row],[month]]), Hosp_details[[#This Row],[date]])</f>
        <v>37912</v>
      </c>
      <c r="F353" s="19">
        <f>DATEDIF(Hosp_details[[#This Row],[Date of Birth]], DATE(2023,6, 8),"Y")</f>
        <v>19</v>
      </c>
      <c r="G353">
        <v>0</v>
      </c>
      <c r="H353" s="21">
        <v>3308.46</v>
      </c>
      <c r="I353" t="s">
        <v>11</v>
      </c>
      <c r="J353" t="s">
        <v>16</v>
      </c>
      <c r="K353" t="s">
        <v>299</v>
      </c>
    </row>
    <row r="354" spans="1:11" x14ac:dyDescent="0.3">
      <c r="A354" t="s">
        <v>382</v>
      </c>
      <c r="B354">
        <v>1997</v>
      </c>
      <c r="C354" t="s">
        <v>15</v>
      </c>
      <c r="D354">
        <v>20</v>
      </c>
      <c r="E354" s="17">
        <f>DATE(Hosp_details[[#This Row],[year]], MONTH("1-"&amp;Hosp_details[[#This Row],[month]]), Hosp_details[[#This Row],[date]])</f>
        <v>35754</v>
      </c>
      <c r="F354" s="19">
        <f>DATEDIF(Hosp_details[[#This Row],[Date of Birth]], DATE(2023,6, 8),"Y")</f>
        <v>25</v>
      </c>
      <c r="G354">
        <v>1</v>
      </c>
      <c r="H354" s="21">
        <v>3309.79</v>
      </c>
      <c r="I354" t="s">
        <v>12</v>
      </c>
      <c r="J354" t="s">
        <v>12</v>
      </c>
      <c r="K354" t="s">
        <v>355</v>
      </c>
    </row>
    <row r="355" spans="1:11" x14ac:dyDescent="0.3">
      <c r="A355" t="s">
        <v>383</v>
      </c>
      <c r="B355">
        <v>1991</v>
      </c>
      <c r="C355" t="s">
        <v>30</v>
      </c>
      <c r="D355">
        <v>1</v>
      </c>
      <c r="E355" s="17">
        <f>DATE(Hosp_details[[#This Row],[year]], MONTH("1-"&amp;Hosp_details[[#This Row],[month]]), Hosp_details[[#This Row],[date]])</f>
        <v>33573</v>
      </c>
      <c r="F355" s="19">
        <f>DATEDIF(Hosp_details[[#This Row],[Date of Birth]], DATE(2023,6, 8),"Y")</f>
        <v>31</v>
      </c>
      <c r="G355">
        <v>3</v>
      </c>
      <c r="H355" s="21">
        <v>3342.79</v>
      </c>
      <c r="I355" t="s">
        <v>11</v>
      </c>
      <c r="J355" t="s">
        <v>16</v>
      </c>
      <c r="K355" t="s">
        <v>13</v>
      </c>
    </row>
    <row r="356" spans="1:11" x14ac:dyDescent="0.3">
      <c r="A356" t="s">
        <v>384</v>
      </c>
      <c r="B356">
        <v>1993</v>
      </c>
      <c r="C356" t="s">
        <v>2394</v>
      </c>
      <c r="D356">
        <v>28</v>
      </c>
      <c r="E356" s="17">
        <f>DATE(Hosp_details[[#This Row],[year]], MONTH("1-"&amp;Hosp_details[[#This Row],[month]]), Hosp_details[[#This Row],[date]])</f>
        <v>33997</v>
      </c>
      <c r="F356" s="19">
        <f>DATEDIF(Hosp_details[[#This Row],[Date of Birth]], DATE(2023,6, 8),"Y")</f>
        <v>30</v>
      </c>
      <c r="G356">
        <v>0</v>
      </c>
      <c r="H356" s="21">
        <v>3353.28</v>
      </c>
      <c r="I356" t="s">
        <v>11</v>
      </c>
      <c r="J356" t="s">
        <v>16</v>
      </c>
      <c r="K356" t="s">
        <v>41</v>
      </c>
    </row>
    <row r="357" spans="1:11" x14ac:dyDescent="0.3">
      <c r="A357" t="s">
        <v>385</v>
      </c>
      <c r="B357">
        <v>1995</v>
      </c>
      <c r="C357" t="s">
        <v>2395</v>
      </c>
      <c r="D357">
        <v>23</v>
      </c>
      <c r="E357" s="17">
        <f>DATE(Hosp_details[[#This Row],[year]], MONTH("1-"&amp;Hosp_details[[#This Row],[month]]), Hosp_details[[#This Row],[date]])</f>
        <v>34753</v>
      </c>
      <c r="F357" s="19">
        <f>DATEDIF(Hosp_details[[#This Row],[Date of Birth]], DATE(2023,6, 8),"Y")</f>
        <v>28</v>
      </c>
      <c r="G357">
        <v>0</v>
      </c>
      <c r="H357" s="21">
        <v>3353.47</v>
      </c>
      <c r="I357" t="s">
        <v>11</v>
      </c>
      <c r="J357" t="s">
        <v>12</v>
      </c>
      <c r="K357" t="s">
        <v>23</v>
      </c>
    </row>
    <row r="358" spans="1:11" x14ac:dyDescent="0.3">
      <c r="A358" t="s">
        <v>386</v>
      </c>
      <c r="B358">
        <v>1993</v>
      </c>
      <c r="C358" t="s">
        <v>2396</v>
      </c>
      <c r="D358">
        <v>7</v>
      </c>
      <c r="E358" s="17">
        <f>DATE(Hosp_details[[#This Row],[year]], MONTH("1-"&amp;Hosp_details[[#This Row],[month]]), Hosp_details[[#This Row],[date]])</f>
        <v>34035</v>
      </c>
      <c r="F358" s="19">
        <f>DATEDIF(Hosp_details[[#This Row],[Date of Birth]], DATE(2023,6, 8),"Y")</f>
        <v>30</v>
      </c>
      <c r="G358">
        <v>0</v>
      </c>
      <c r="H358" s="21">
        <v>3366.67</v>
      </c>
      <c r="I358" t="s">
        <v>11</v>
      </c>
      <c r="J358" t="s">
        <v>11</v>
      </c>
      <c r="K358" t="s">
        <v>13</v>
      </c>
    </row>
    <row r="359" spans="1:11" x14ac:dyDescent="0.3">
      <c r="A359" t="s">
        <v>387</v>
      </c>
      <c r="B359">
        <v>1996</v>
      </c>
      <c r="C359" t="s">
        <v>2397</v>
      </c>
      <c r="D359">
        <v>14</v>
      </c>
      <c r="E359" s="17">
        <f>DATE(Hosp_details[[#This Row],[year]], MONTH("1-"&amp;Hosp_details[[#This Row],[month]]), Hosp_details[[#This Row],[date]])</f>
        <v>35169</v>
      </c>
      <c r="F359" s="19">
        <f>DATEDIF(Hosp_details[[#This Row],[Date of Birth]], DATE(2023,6, 8),"Y")</f>
        <v>27</v>
      </c>
      <c r="G359">
        <v>1</v>
      </c>
      <c r="H359" s="21">
        <v>3378.91</v>
      </c>
      <c r="I359" t="s">
        <v>11</v>
      </c>
      <c r="J359" t="s">
        <v>16</v>
      </c>
      <c r="K359" t="s">
        <v>41</v>
      </c>
    </row>
    <row r="360" spans="1:11" x14ac:dyDescent="0.3">
      <c r="A360" t="s">
        <v>388</v>
      </c>
      <c r="B360">
        <v>1996</v>
      </c>
      <c r="C360" t="s">
        <v>2398</v>
      </c>
      <c r="D360">
        <v>13</v>
      </c>
      <c r="E360" s="17">
        <f>DATE(Hosp_details[[#This Row],[year]], MONTH("1-"&amp;Hosp_details[[#This Row],[month]]), Hosp_details[[#This Row],[date]])</f>
        <v>35198</v>
      </c>
      <c r="F360" s="19">
        <f>DATEDIF(Hosp_details[[#This Row],[Date of Birth]], DATE(2023,6, 8),"Y")</f>
        <v>27</v>
      </c>
      <c r="G360">
        <v>0</v>
      </c>
      <c r="H360" s="21">
        <v>3385.4</v>
      </c>
      <c r="I360" t="s">
        <v>11</v>
      </c>
      <c r="J360" t="s">
        <v>11</v>
      </c>
      <c r="K360" t="s">
        <v>246</v>
      </c>
    </row>
    <row r="361" spans="1:11" x14ac:dyDescent="0.3">
      <c r="A361" t="s">
        <v>389</v>
      </c>
      <c r="B361">
        <v>1996</v>
      </c>
      <c r="C361" t="s">
        <v>18</v>
      </c>
      <c r="D361">
        <v>10</v>
      </c>
      <c r="E361" s="17">
        <f>DATE(Hosp_details[[#This Row],[year]], MONTH("1-"&amp;Hosp_details[[#This Row],[month]]), Hosp_details[[#This Row],[date]])</f>
        <v>35226</v>
      </c>
      <c r="F361" s="19">
        <f>DATEDIF(Hosp_details[[#This Row],[Date of Birth]], DATE(2023,6, 8),"Y")</f>
        <v>26</v>
      </c>
      <c r="G361">
        <v>1</v>
      </c>
      <c r="H361" s="21">
        <v>3392.37</v>
      </c>
      <c r="I361" t="s">
        <v>11</v>
      </c>
      <c r="J361" t="s">
        <v>12</v>
      </c>
      <c r="K361" t="s">
        <v>13</v>
      </c>
    </row>
    <row r="362" spans="1:11" x14ac:dyDescent="0.3">
      <c r="A362" t="s">
        <v>390</v>
      </c>
      <c r="B362">
        <v>1996</v>
      </c>
      <c r="C362" t="s">
        <v>10</v>
      </c>
      <c r="D362">
        <v>27</v>
      </c>
      <c r="E362" s="17">
        <f>DATE(Hosp_details[[#This Row],[year]], MONTH("1-"&amp;Hosp_details[[#This Row],[month]]), Hosp_details[[#This Row],[date]])</f>
        <v>35273</v>
      </c>
      <c r="F362" s="19">
        <f>DATEDIF(Hosp_details[[#This Row],[Date of Birth]], DATE(2023,6, 8),"Y")</f>
        <v>26</v>
      </c>
      <c r="G362">
        <v>1</v>
      </c>
      <c r="H362" s="21">
        <v>3392.98</v>
      </c>
      <c r="I362" t="s">
        <v>11</v>
      </c>
      <c r="J362" t="s">
        <v>12</v>
      </c>
      <c r="K362" t="s">
        <v>13</v>
      </c>
    </row>
    <row r="363" spans="1:11" x14ac:dyDescent="0.3">
      <c r="A363" t="s">
        <v>391</v>
      </c>
      <c r="B363">
        <v>2004</v>
      </c>
      <c r="C363" t="s">
        <v>34</v>
      </c>
      <c r="D363">
        <v>16</v>
      </c>
      <c r="E363" s="17">
        <f>DATE(Hosp_details[[#This Row],[year]], MONTH("1-"&amp;Hosp_details[[#This Row],[month]]), Hosp_details[[#This Row],[date]])</f>
        <v>38215</v>
      </c>
      <c r="F363" s="19">
        <f>DATEDIF(Hosp_details[[#This Row],[Date of Birth]], DATE(2023,6, 8),"Y")</f>
        <v>18</v>
      </c>
      <c r="G363">
        <v>2</v>
      </c>
      <c r="H363" s="21">
        <v>3393.36</v>
      </c>
      <c r="I363" t="s">
        <v>11</v>
      </c>
      <c r="J363" t="s">
        <v>11</v>
      </c>
      <c r="K363" t="s">
        <v>248</v>
      </c>
    </row>
    <row r="364" spans="1:11" x14ac:dyDescent="0.3">
      <c r="A364" t="s">
        <v>392</v>
      </c>
      <c r="B364">
        <v>1996</v>
      </c>
      <c r="C364" t="s">
        <v>20</v>
      </c>
      <c r="D364">
        <v>19</v>
      </c>
      <c r="E364" s="17">
        <f>DATE(Hosp_details[[#This Row],[year]], MONTH("1-"&amp;Hosp_details[[#This Row],[month]]), Hosp_details[[#This Row],[date]])</f>
        <v>35327</v>
      </c>
      <c r="F364" s="19">
        <f>DATEDIF(Hosp_details[[#This Row],[Date of Birth]], DATE(2023,6, 8),"Y")</f>
        <v>26</v>
      </c>
      <c r="G364">
        <v>1</v>
      </c>
      <c r="H364" s="21">
        <v>3410.32</v>
      </c>
      <c r="I364" t="s">
        <v>11</v>
      </c>
      <c r="J364" t="s">
        <v>11</v>
      </c>
      <c r="K364" t="s">
        <v>41</v>
      </c>
    </row>
    <row r="365" spans="1:11" x14ac:dyDescent="0.3">
      <c r="A365" t="s">
        <v>393</v>
      </c>
      <c r="B365">
        <v>2001</v>
      </c>
      <c r="C365" t="s">
        <v>36</v>
      </c>
      <c r="D365">
        <v>26</v>
      </c>
      <c r="E365" s="17">
        <f>DATE(Hosp_details[[#This Row],[year]], MONTH("1-"&amp;Hosp_details[[#This Row],[month]]), Hosp_details[[#This Row],[date]])</f>
        <v>37190</v>
      </c>
      <c r="F365" s="19">
        <f>DATEDIF(Hosp_details[[#This Row],[Date of Birth]], DATE(2023,6, 8),"Y")</f>
        <v>21</v>
      </c>
      <c r="G365">
        <v>0</v>
      </c>
      <c r="H365" s="21">
        <v>3434.38</v>
      </c>
      <c r="I365" t="s">
        <v>11</v>
      </c>
      <c r="J365" t="s">
        <v>11</v>
      </c>
      <c r="K365" t="s">
        <v>41</v>
      </c>
    </row>
    <row r="366" spans="1:11" x14ac:dyDescent="0.3">
      <c r="A366" t="s">
        <v>394</v>
      </c>
      <c r="B366">
        <v>1986</v>
      </c>
      <c r="C366" t="s">
        <v>15</v>
      </c>
      <c r="D366">
        <v>27</v>
      </c>
      <c r="E366" s="17">
        <f>DATE(Hosp_details[[#This Row],[year]], MONTH("1-"&amp;Hosp_details[[#This Row],[month]]), Hosp_details[[#This Row],[date]])</f>
        <v>31743</v>
      </c>
      <c r="F366" s="19">
        <f>DATEDIF(Hosp_details[[#This Row],[Date of Birth]], DATE(2023,6, 8),"Y")</f>
        <v>36</v>
      </c>
      <c r="G366">
        <v>3</v>
      </c>
      <c r="H366" s="21">
        <v>3436.5</v>
      </c>
      <c r="I366" t="s">
        <v>11</v>
      </c>
      <c r="J366" t="s">
        <v>16</v>
      </c>
      <c r="K366" t="s">
        <v>13</v>
      </c>
    </row>
    <row r="367" spans="1:11" x14ac:dyDescent="0.3">
      <c r="A367" t="s">
        <v>395</v>
      </c>
      <c r="B367">
        <v>2000</v>
      </c>
      <c r="C367" t="s">
        <v>30</v>
      </c>
      <c r="D367">
        <v>20</v>
      </c>
      <c r="E367" s="17">
        <f>DATE(Hosp_details[[#This Row],[year]], MONTH("1-"&amp;Hosp_details[[#This Row],[month]]), Hosp_details[[#This Row],[date]])</f>
        <v>36880</v>
      </c>
      <c r="F367" s="19">
        <f>DATEDIF(Hosp_details[[#This Row],[Date of Birth]], DATE(2023,6, 8),"Y")</f>
        <v>22</v>
      </c>
      <c r="G367">
        <v>3</v>
      </c>
      <c r="H367" s="21">
        <v>3443.06</v>
      </c>
      <c r="I367" t="s">
        <v>11</v>
      </c>
      <c r="J367" t="s">
        <v>16</v>
      </c>
      <c r="K367" t="s">
        <v>41</v>
      </c>
    </row>
    <row r="368" spans="1:11" x14ac:dyDescent="0.3">
      <c r="A368" t="s">
        <v>396</v>
      </c>
      <c r="B368">
        <v>1987</v>
      </c>
      <c r="C368" t="s">
        <v>2394</v>
      </c>
      <c r="D368">
        <v>14</v>
      </c>
      <c r="E368" s="17">
        <f>DATE(Hosp_details[[#This Row],[year]], MONTH("1-"&amp;Hosp_details[[#This Row],[month]]), Hosp_details[[#This Row],[date]])</f>
        <v>31791</v>
      </c>
      <c r="F368" s="19">
        <f>DATEDIF(Hosp_details[[#This Row],[Date of Birth]], DATE(2023,6, 8),"Y")</f>
        <v>36</v>
      </c>
      <c r="G368">
        <v>3</v>
      </c>
      <c r="H368" s="21">
        <v>3453.77</v>
      </c>
      <c r="I368" t="s">
        <v>11</v>
      </c>
      <c r="J368" t="s">
        <v>16</v>
      </c>
      <c r="K368" t="s">
        <v>41</v>
      </c>
    </row>
    <row r="369" spans="1:11" x14ac:dyDescent="0.3">
      <c r="A369" t="s">
        <v>397</v>
      </c>
      <c r="B369">
        <v>2003</v>
      </c>
      <c r="C369" t="s">
        <v>2395</v>
      </c>
      <c r="D369">
        <v>29</v>
      </c>
      <c r="E369" s="17">
        <f>DATE(Hosp_details[[#This Row],[year]], MONTH("1-"&amp;Hosp_details[[#This Row],[month]]), Hosp_details[[#This Row],[date]])</f>
        <v>37681</v>
      </c>
      <c r="F369" s="19">
        <f>DATEDIF(Hosp_details[[#This Row],[Date of Birth]], DATE(2023,6, 8),"Y")</f>
        <v>20</v>
      </c>
      <c r="G369">
        <v>0</v>
      </c>
      <c r="H369" s="21">
        <v>3463.51</v>
      </c>
      <c r="I369" t="s">
        <v>11</v>
      </c>
      <c r="J369" t="s">
        <v>16</v>
      </c>
      <c r="K369" t="s">
        <v>199</v>
      </c>
    </row>
    <row r="370" spans="1:11" x14ac:dyDescent="0.3">
      <c r="A370" t="s">
        <v>398</v>
      </c>
      <c r="B370">
        <v>1993</v>
      </c>
      <c r="C370" t="s">
        <v>2396</v>
      </c>
      <c r="D370">
        <v>12</v>
      </c>
      <c r="E370" s="17">
        <f>DATE(Hosp_details[[#This Row],[year]], MONTH("1-"&amp;Hosp_details[[#This Row],[month]]), Hosp_details[[#This Row],[date]])</f>
        <v>34040</v>
      </c>
      <c r="F370" s="19">
        <f>DATEDIF(Hosp_details[[#This Row],[Date of Birth]], DATE(2023,6, 8),"Y")</f>
        <v>30</v>
      </c>
      <c r="G370">
        <v>1</v>
      </c>
      <c r="H370" s="21">
        <v>3471.41</v>
      </c>
      <c r="I370" t="s">
        <v>11</v>
      </c>
      <c r="J370" t="s">
        <v>11</v>
      </c>
      <c r="K370" t="s">
        <v>13</v>
      </c>
    </row>
    <row r="371" spans="1:11" x14ac:dyDescent="0.3">
      <c r="A371" t="s">
        <v>399</v>
      </c>
      <c r="B371">
        <v>2004</v>
      </c>
      <c r="C371" t="s">
        <v>2397</v>
      </c>
      <c r="D371">
        <v>26</v>
      </c>
      <c r="E371" s="17">
        <f>DATE(Hosp_details[[#This Row],[year]], MONTH("1-"&amp;Hosp_details[[#This Row],[month]]), Hosp_details[[#This Row],[date]])</f>
        <v>38103</v>
      </c>
      <c r="F371" s="19">
        <f>DATEDIF(Hosp_details[[#This Row],[Date of Birth]], DATE(2023,6, 8),"Y")</f>
        <v>19</v>
      </c>
      <c r="G371">
        <v>3</v>
      </c>
      <c r="H371" s="21">
        <v>3481.87</v>
      </c>
      <c r="I371" t="s">
        <v>11</v>
      </c>
      <c r="J371" t="s">
        <v>12</v>
      </c>
      <c r="K371" t="s">
        <v>167</v>
      </c>
    </row>
    <row r="372" spans="1:11" x14ac:dyDescent="0.3">
      <c r="A372" t="s">
        <v>400</v>
      </c>
      <c r="B372">
        <v>1996</v>
      </c>
      <c r="C372" t="s">
        <v>2398</v>
      </c>
      <c r="D372">
        <v>19</v>
      </c>
      <c r="E372" s="17">
        <f>DATE(Hosp_details[[#This Row],[year]], MONTH("1-"&amp;Hosp_details[[#This Row],[month]]), Hosp_details[[#This Row],[date]])</f>
        <v>35204</v>
      </c>
      <c r="F372" s="19">
        <f>DATEDIF(Hosp_details[[#This Row],[Date of Birth]], DATE(2023,6, 8),"Y")</f>
        <v>27</v>
      </c>
      <c r="G372">
        <v>2</v>
      </c>
      <c r="H372" s="21">
        <v>3484.33</v>
      </c>
      <c r="I372" t="s">
        <v>12</v>
      </c>
      <c r="J372" t="s">
        <v>12</v>
      </c>
      <c r="K372" t="s">
        <v>41</v>
      </c>
    </row>
    <row r="373" spans="1:11" x14ac:dyDescent="0.3">
      <c r="A373" t="s">
        <v>401</v>
      </c>
      <c r="B373">
        <v>1996</v>
      </c>
      <c r="C373" t="s">
        <v>18</v>
      </c>
      <c r="D373">
        <v>18</v>
      </c>
      <c r="E373" s="17">
        <f>DATE(Hosp_details[[#This Row],[year]], MONTH("1-"&amp;Hosp_details[[#This Row],[month]]), Hosp_details[[#This Row],[date]])</f>
        <v>35234</v>
      </c>
      <c r="F373" s="19">
        <f>DATEDIF(Hosp_details[[#This Row],[Date of Birth]], DATE(2023,6, 8),"Y")</f>
        <v>26</v>
      </c>
      <c r="G373">
        <v>1</v>
      </c>
      <c r="H373" s="21">
        <v>3490.55</v>
      </c>
      <c r="I373" t="s">
        <v>16</v>
      </c>
      <c r="J373" t="s">
        <v>11</v>
      </c>
      <c r="K373" t="s">
        <v>163</v>
      </c>
    </row>
    <row r="374" spans="1:11" x14ac:dyDescent="0.3">
      <c r="A374" t="s">
        <v>402</v>
      </c>
      <c r="B374">
        <v>1999</v>
      </c>
      <c r="C374" t="s">
        <v>10</v>
      </c>
      <c r="D374">
        <v>22</v>
      </c>
      <c r="E374" s="17">
        <f>DATE(Hosp_details[[#This Row],[year]], MONTH("1-"&amp;Hosp_details[[#This Row],[month]]), Hosp_details[[#This Row],[date]])</f>
        <v>36363</v>
      </c>
      <c r="F374" s="19">
        <f>DATEDIF(Hosp_details[[#This Row],[Date of Birth]], DATE(2023,6, 8),"Y")</f>
        <v>23</v>
      </c>
      <c r="G374">
        <v>2</v>
      </c>
      <c r="H374" s="21">
        <v>3500.61</v>
      </c>
      <c r="I374" t="s">
        <v>11</v>
      </c>
      <c r="J374" t="s">
        <v>11</v>
      </c>
      <c r="K374" t="s">
        <v>13</v>
      </c>
    </row>
    <row r="375" spans="1:11" x14ac:dyDescent="0.3">
      <c r="A375" t="s">
        <v>403</v>
      </c>
      <c r="B375">
        <v>1998</v>
      </c>
      <c r="C375" t="s">
        <v>34</v>
      </c>
      <c r="D375">
        <v>16</v>
      </c>
      <c r="E375" s="17">
        <f>DATE(Hosp_details[[#This Row],[year]], MONTH("1-"&amp;Hosp_details[[#This Row],[month]]), Hosp_details[[#This Row],[date]])</f>
        <v>36023</v>
      </c>
      <c r="F375" s="19">
        <f>DATEDIF(Hosp_details[[#This Row],[Date of Birth]], DATE(2023,6, 8),"Y")</f>
        <v>24</v>
      </c>
      <c r="G375">
        <v>2</v>
      </c>
      <c r="H375" s="21">
        <v>3537.7</v>
      </c>
      <c r="I375" t="s">
        <v>12</v>
      </c>
      <c r="J375" t="s">
        <v>12</v>
      </c>
      <c r="K375" t="s">
        <v>23</v>
      </c>
    </row>
    <row r="376" spans="1:11" x14ac:dyDescent="0.3">
      <c r="A376" t="s">
        <v>404</v>
      </c>
      <c r="B376">
        <v>2003</v>
      </c>
      <c r="C376" t="s">
        <v>20</v>
      </c>
      <c r="D376">
        <v>24</v>
      </c>
      <c r="E376" s="17">
        <f>DATE(Hosp_details[[#This Row],[year]], MONTH("1-"&amp;Hosp_details[[#This Row],[month]]), Hosp_details[[#This Row],[date]])</f>
        <v>37888</v>
      </c>
      <c r="F376" s="19">
        <f>DATEDIF(Hosp_details[[#This Row],[Date of Birth]], DATE(2023,6, 8),"Y")</f>
        <v>19</v>
      </c>
      <c r="G376">
        <v>0</v>
      </c>
      <c r="H376" s="21">
        <v>3538.9</v>
      </c>
      <c r="I376" t="s">
        <v>11</v>
      </c>
      <c r="J376" t="s">
        <v>11</v>
      </c>
      <c r="K376" t="s">
        <v>23</v>
      </c>
    </row>
    <row r="377" spans="1:11" x14ac:dyDescent="0.3">
      <c r="A377" t="s">
        <v>405</v>
      </c>
      <c r="B377">
        <v>1988</v>
      </c>
      <c r="C377" t="s">
        <v>36</v>
      </c>
      <c r="D377">
        <v>15</v>
      </c>
      <c r="E377" s="17">
        <f>DATE(Hosp_details[[#This Row],[year]], MONTH("1-"&amp;Hosp_details[[#This Row],[month]]), Hosp_details[[#This Row],[date]])</f>
        <v>32431</v>
      </c>
      <c r="F377" s="19">
        <f>DATEDIF(Hosp_details[[#This Row],[Date of Birth]], DATE(2023,6, 8),"Y")</f>
        <v>34</v>
      </c>
      <c r="G377">
        <v>3</v>
      </c>
      <c r="H377" s="21">
        <v>3540.12</v>
      </c>
      <c r="I377" t="s">
        <v>11</v>
      </c>
      <c r="J377" t="s">
        <v>16</v>
      </c>
      <c r="K377" t="s">
        <v>13</v>
      </c>
    </row>
    <row r="378" spans="1:11" x14ac:dyDescent="0.3">
      <c r="A378" t="s">
        <v>406</v>
      </c>
      <c r="B378">
        <v>1992</v>
      </c>
      <c r="C378" t="s">
        <v>15</v>
      </c>
      <c r="D378">
        <v>22</v>
      </c>
      <c r="E378" s="17">
        <f>DATE(Hosp_details[[#This Row],[year]], MONTH("1-"&amp;Hosp_details[[#This Row],[month]]), Hosp_details[[#This Row],[date]])</f>
        <v>33930</v>
      </c>
      <c r="F378" s="19">
        <f>DATEDIF(Hosp_details[[#This Row],[Date of Birth]], DATE(2023,6, 8),"Y")</f>
        <v>30</v>
      </c>
      <c r="G378">
        <v>0</v>
      </c>
      <c r="H378" s="21">
        <v>3554.2</v>
      </c>
      <c r="I378" t="s">
        <v>11</v>
      </c>
      <c r="J378" t="s">
        <v>12</v>
      </c>
      <c r="K378" t="s">
        <v>41</v>
      </c>
    </row>
    <row r="379" spans="1:11" x14ac:dyDescent="0.3">
      <c r="A379" t="s">
        <v>407</v>
      </c>
      <c r="B379">
        <v>1994</v>
      </c>
      <c r="C379" t="s">
        <v>30</v>
      </c>
      <c r="D379">
        <v>24</v>
      </c>
      <c r="E379" s="17">
        <f>DATE(Hosp_details[[#This Row],[year]], MONTH("1-"&amp;Hosp_details[[#This Row],[month]]), Hosp_details[[#This Row],[date]])</f>
        <v>34692</v>
      </c>
      <c r="F379" s="19">
        <f>DATEDIF(Hosp_details[[#This Row],[Date of Birth]], DATE(2023,6, 8),"Y")</f>
        <v>28</v>
      </c>
      <c r="G379">
        <v>0</v>
      </c>
      <c r="H379" s="21">
        <v>3556.92</v>
      </c>
      <c r="I379" t="s">
        <v>11</v>
      </c>
      <c r="J379" t="s">
        <v>12</v>
      </c>
      <c r="K379" t="s">
        <v>23</v>
      </c>
    </row>
    <row r="380" spans="1:11" x14ac:dyDescent="0.3">
      <c r="A380" t="s">
        <v>408</v>
      </c>
      <c r="B380">
        <v>1995</v>
      </c>
      <c r="C380" t="s">
        <v>2394</v>
      </c>
      <c r="D380">
        <v>9</v>
      </c>
      <c r="E380" s="17">
        <f>DATE(Hosp_details[[#This Row],[year]], MONTH("1-"&amp;Hosp_details[[#This Row],[month]]), Hosp_details[[#This Row],[date]])</f>
        <v>34708</v>
      </c>
      <c r="F380" s="19">
        <f>DATEDIF(Hosp_details[[#This Row],[Date of Birth]], DATE(2023,6, 8),"Y")</f>
        <v>28</v>
      </c>
      <c r="G380">
        <v>0</v>
      </c>
      <c r="H380" s="21">
        <v>3558.62</v>
      </c>
      <c r="I380" t="s">
        <v>11</v>
      </c>
      <c r="J380" t="s">
        <v>12</v>
      </c>
      <c r="K380" t="s">
        <v>246</v>
      </c>
    </row>
    <row r="381" spans="1:11" x14ac:dyDescent="0.3">
      <c r="A381" t="s">
        <v>409</v>
      </c>
      <c r="B381">
        <v>1995</v>
      </c>
      <c r="C381" t="s">
        <v>2395</v>
      </c>
      <c r="D381">
        <v>16</v>
      </c>
      <c r="E381" s="17">
        <f>DATE(Hosp_details[[#This Row],[year]], MONTH("1-"&amp;Hosp_details[[#This Row],[month]]), Hosp_details[[#This Row],[date]])</f>
        <v>34746</v>
      </c>
      <c r="F381" s="19">
        <f>DATEDIF(Hosp_details[[#This Row],[Date of Birth]], DATE(2023,6, 8),"Y")</f>
        <v>28</v>
      </c>
      <c r="G381">
        <v>1</v>
      </c>
      <c r="H381" s="21">
        <v>3561.89</v>
      </c>
      <c r="I381" t="s">
        <v>11</v>
      </c>
      <c r="J381" t="s">
        <v>16</v>
      </c>
      <c r="K381" t="s">
        <v>13</v>
      </c>
    </row>
    <row r="382" spans="1:11" x14ac:dyDescent="0.3">
      <c r="A382" t="s">
        <v>410</v>
      </c>
      <c r="B382">
        <v>1981</v>
      </c>
      <c r="C382" t="s">
        <v>2396</v>
      </c>
      <c r="D382">
        <v>10</v>
      </c>
      <c r="E382" s="17">
        <f>DATE(Hosp_details[[#This Row],[year]], MONTH("1-"&amp;Hosp_details[[#This Row],[month]]), Hosp_details[[#This Row],[date]])</f>
        <v>29655</v>
      </c>
      <c r="F382" s="19">
        <f>DATEDIF(Hosp_details[[#This Row],[Date of Birth]], DATE(2023,6, 8),"Y")</f>
        <v>42</v>
      </c>
      <c r="G382">
        <v>1</v>
      </c>
      <c r="H382" s="21">
        <v>3562.87</v>
      </c>
      <c r="I382" t="s">
        <v>11</v>
      </c>
      <c r="J382" t="s">
        <v>16</v>
      </c>
      <c r="K382" t="s">
        <v>13</v>
      </c>
    </row>
    <row r="383" spans="1:11" x14ac:dyDescent="0.3">
      <c r="A383" t="s">
        <v>411</v>
      </c>
      <c r="B383">
        <v>1988</v>
      </c>
      <c r="C383" t="s">
        <v>2397</v>
      </c>
      <c r="D383">
        <v>18</v>
      </c>
      <c r="E383" s="17">
        <f>DATE(Hosp_details[[#This Row],[year]], MONTH("1-"&amp;Hosp_details[[#This Row],[month]]), Hosp_details[[#This Row],[date]])</f>
        <v>32251</v>
      </c>
      <c r="F383" s="19">
        <f>DATEDIF(Hosp_details[[#This Row],[Date of Birth]], DATE(2023,6, 8),"Y")</f>
        <v>35</v>
      </c>
      <c r="G383">
        <v>3</v>
      </c>
      <c r="H383" s="21">
        <v>3569.96</v>
      </c>
      <c r="I383" t="s">
        <v>11</v>
      </c>
      <c r="J383" t="s">
        <v>16</v>
      </c>
      <c r="K383" t="s">
        <v>23</v>
      </c>
    </row>
    <row r="384" spans="1:11" x14ac:dyDescent="0.3">
      <c r="A384" t="s">
        <v>412</v>
      </c>
      <c r="B384">
        <v>1995</v>
      </c>
      <c r="C384" t="s">
        <v>2398</v>
      </c>
      <c r="D384">
        <v>23</v>
      </c>
      <c r="E384" s="17">
        <f>DATE(Hosp_details[[#This Row],[year]], MONTH("1-"&amp;Hosp_details[[#This Row],[month]]), Hosp_details[[#This Row],[date]])</f>
        <v>34842</v>
      </c>
      <c r="F384" s="19">
        <f>DATEDIF(Hosp_details[[#This Row],[Date of Birth]], DATE(2023,6, 8),"Y")</f>
        <v>28</v>
      </c>
      <c r="G384">
        <v>1</v>
      </c>
      <c r="H384" s="21">
        <v>3578</v>
      </c>
      <c r="I384" t="s">
        <v>11</v>
      </c>
      <c r="J384" t="s">
        <v>12</v>
      </c>
      <c r="K384" t="s">
        <v>41</v>
      </c>
    </row>
    <row r="385" spans="1:11" x14ac:dyDescent="0.3">
      <c r="A385" t="s">
        <v>413</v>
      </c>
      <c r="B385">
        <v>2001</v>
      </c>
      <c r="C385" t="s">
        <v>18</v>
      </c>
      <c r="D385">
        <v>11</v>
      </c>
      <c r="E385" s="17">
        <f>DATE(Hosp_details[[#This Row],[year]], MONTH("1-"&amp;Hosp_details[[#This Row],[month]]), Hosp_details[[#This Row],[date]])</f>
        <v>37053</v>
      </c>
      <c r="F385" s="19">
        <f>DATEDIF(Hosp_details[[#This Row],[Date of Birth]], DATE(2023,6, 8),"Y")</f>
        <v>21</v>
      </c>
      <c r="G385">
        <v>2</v>
      </c>
      <c r="H385" s="21">
        <v>3579.83</v>
      </c>
      <c r="I385" t="s">
        <v>11</v>
      </c>
      <c r="J385" t="s">
        <v>11</v>
      </c>
      <c r="K385" t="s">
        <v>23</v>
      </c>
    </row>
    <row r="386" spans="1:11" x14ac:dyDescent="0.3">
      <c r="A386" t="s">
        <v>414</v>
      </c>
      <c r="B386">
        <v>1986</v>
      </c>
      <c r="C386" t="s">
        <v>10</v>
      </c>
      <c r="D386">
        <v>27</v>
      </c>
      <c r="E386" s="17">
        <f>DATE(Hosp_details[[#This Row],[year]], MONTH("1-"&amp;Hosp_details[[#This Row],[month]]), Hosp_details[[#This Row],[date]])</f>
        <v>31620</v>
      </c>
      <c r="F386" s="19">
        <f>DATEDIF(Hosp_details[[#This Row],[Date of Birth]], DATE(2023,6, 8),"Y")</f>
        <v>36</v>
      </c>
      <c r="G386">
        <v>3</v>
      </c>
      <c r="H386" s="21">
        <v>3589.14</v>
      </c>
      <c r="I386" t="s">
        <v>11</v>
      </c>
      <c r="J386" t="s">
        <v>11</v>
      </c>
      <c r="K386" t="s">
        <v>13</v>
      </c>
    </row>
    <row r="387" spans="1:11" x14ac:dyDescent="0.3">
      <c r="A387" t="s">
        <v>415</v>
      </c>
      <c r="B387">
        <v>1999</v>
      </c>
      <c r="C387" t="s">
        <v>34</v>
      </c>
      <c r="D387">
        <v>6</v>
      </c>
      <c r="E387" s="17">
        <f>DATE(Hosp_details[[#This Row],[year]], MONTH("1-"&amp;Hosp_details[[#This Row],[month]]), Hosp_details[[#This Row],[date]])</f>
        <v>36378</v>
      </c>
      <c r="F387" s="19">
        <f>DATEDIF(Hosp_details[[#This Row],[Date of Birth]], DATE(2023,6, 8),"Y")</f>
        <v>23</v>
      </c>
      <c r="G387">
        <v>3</v>
      </c>
      <c r="H387" s="21">
        <v>3591.48</v>
      </c>
      <c r="I387" t="s">
        <v>11</v>
      </c>
      <c r="J387" t="s">
        <v>12</v>
      </c>
      <c r="K387" t="s">
        <v>41</v>
      </c>
    </row>
    <row r="388" spans="1:11" x14ac:dyDescent="0.3">
      <c r="A388" t="s">
        <v>416</v>
      </c>
      <c r="B388">
        <v>1997</v>
      </c>
      <c r="C388" t="s">
        <v>20</v>
      </c>
      <c r="D388">
        <v>4</v>
      </c>
      <c r="E388" s="17">
        <f>DATE(Hosp_details[[#This Row],[year]], MONTH("1-"&amp;Hosp_details[[#This Row],[month]]), Hosp_details[[#This Row],[date]])</f>
        <v>35677</v>
      </c>
      <c r="F388" s="19">
        <f>DATEDIF(Hosp_details[[#This Row],[Date of Birth]], DATE(2023,6, 8),"Y")</f>
        <v>25</v>
      </c>
      <c r="G388">
        <v>1</v>
      </c>
      <c r="H388" s="21">
        <v>3594.17</v>
      </c>
      <c r="I388" t="s">
        <v>11</v>
      </c>
      <c r="J388" t="s">
        <v>11</v>
      </c>
      <c r="K388" t="s">
        <v>23</v>
      </c>
    </row>
    <row r="389" spans="1:11" x14ac:dyDescent="0.3">
      <c r="A389" t="s">
        <v>417</v>
      </c>
      <c r="B389">
        <v>1999</v>
      </c>
      <c r="C389" t="s">
        <v>36</v>
      </c>
      <c r="D389">
        <v>12</v>
      </c>
      <c r="E389" s="17">
        <f>DATE(Hosp_details[[#This Row],[year]], MONTH("1-"&amp;Hosp_details[[#This Row],[month]]), Hosp_details[[#This Row],[date]])</f>
        <v>36445</v>
      </c>
      <c r="F389" s="19">
        <f>DATEDIF(Hosp_details[[#This Row],[Date of Birth]], DATE(2023,6, 8),"Y")</f>
        <v>23</v>
      </c>
      <c r="G389">
        <v>3</v>
      </c>
      <c r="H389" s="21">
        <v>3597.6</v>
      </c>
      <c r="I389" t="s">
        <v>11</v>
      </c>
      <c r="J389" t="s">
        <v>11</v>
      </c>
      <c r="K389" t="s">
        <v>41</v>
      </c>
    </row>
    <row r="390" spans="1:11" x14ac:dyDescent="0.3">
      <c r="A390" t="s">
        <v>418</v>
      </c>
      <c r="B390">
        <v>1988</v>
      </c>
      <c r="C390" t="s">
        <v>15</v>
      </c>
      <c r="D390">
        <v>4</v>
      </c>
      <c r="E390" s="17">
        <f>DATE(Hosp_details[[#This Row],[year]], MONTH("1-"&amp;Hosp_details[[#This Row],[month]]), Hosp_details[[#This Row],[date]])</f>
        <v>32451</v>
      </c>
      <c r="F390" s="19">
        <f>DATEDIF(Hosp_details[[#This Row],[Date of Birth]], DATE(2023,6, 8),"Y")</f>
        <v>34</v>
      </c>
      <c r="G390">
        <v>3</v>
      </c>
      <c r="H390" s="21">
        <v>3603.6</v>
      </c>
      <c r="I390" t="s">
        <v>11</v>
      </c>
      <c r="J390" t="s">
        <v>16</v>
      </c>
      <c r="K390" t="s">
        <v>13</v>
      </c>
    </row>
    <row r="391" spans="1:11" x14ac:dyDescent="0.3">
      <c r="A391" t="s">
        <v>419</v>
      </c>
      <c r="B391">
        <v>1990</v>
      </c>
      <c r="C391" t="s">
        <v>30</v>
      </c>
      <c r="D391">
        <v>11</v>
      </c>
      <c r="E391" s="17">
        <f>DATE(Hosp_details[[#This Row],[year]], MONTH("1-"&amp;Hosp_details[[#This Row],[month]]), Hosp_details[[#This Row],[date]])</f>
        <v>33218</v>
      </c>
      <c r="F391" s="19">
        <f>DATEDIF(Hosp_details[[#This Row],[Date of Birth]], DATE(2023,6, 8),"Y")</f>
        <v>32</v>
      </c>
      <c r="G391">
        <v>3</v>
      </c>
      <c r="H391" s="21">
        <v>3606.43</v>
      </c>
      <c r="I391" t="s">
        <v>11</v>
      </c>
      <c r="J391" t="s">
        <v>16</v>
      </c>
      <c r="K391" t="s">
        <v>13</v>
      </c>
    </row>
    <row r="392" spans="1:11" x14ac:dyDescent="0.3">
      <c r="A392" t="s">
        <v>420</v>
      </c>
      <c r="B392">
        <v>1985</v>
      </c>
      <c r="C392" t="s">
        <v>2394</v>
      </c>
      <c r="D392">
        <v>14</v>
      </c>
      <c r="E392" s="17">
        <f>DATE(Hosp_details[[#This Row],[year]], MONTH("1-"&amp;Hosp_details[[#This Row],[month]]), Hosp_details[[#This Row],[date]])</f>
        <v>31061</v>
      </c>
      <c r="F392" s="19">
        <f>DATEDIF(Hosp_details[[#This Row],[Date of Birth]], DATE(2023,6, 8),"Y")</f>
        <v>38</v>
      </c>
      <c r="G392">
        <v>3</v>
      </c>
      <c r="H392" s="21">
        <v>3622.13</v>
      </c>
      <c r="I392" t="s">
        <v>11</v>
      </c>
      <c r="J392" t="s">
        <v>16</v>
      </c>
      <c r="K392" t="s">
        <v>13</v>
      </c>
    </row>
    <row r="393" spans="1:11" x14ac:dyDescent="0.3">
      <c r="A393" t="s">
        <v>421</v>
      </c>
      <c r="B393">
        <v>1992</v>
      </c>
      <c r="C393" t="s">
        <v>2395</v>
      </c>
      <c r="D393">
        <v>17</v>
      </c>
      <c r="E393" s="17">
        <f>DATE(Hosp_details[[#This Row],[year]], MONTH("1-"&amp;Hosp_details[[#This Row],[month]]), Hosp_details[[#This Row],[date]])</f>
        <v>33651</v>
      </c>
      <c r="F393" s="19">
        <f>DATEDIF(Hosp_details[[#This Row],[Date of Birth]], DATE(2023,6, 8),"Y")</f>
        <v>31</v>
      </c>
      <c r="G393">
        <v>0</v>
      </c>
      <c r="H393" s="21">
        <v>3645.09</v>
      </c>
      <c r="I393" t="s">
        <v>16</v>
      </c>
      <c r="J393" t="s">
        <v>11</v>
      </c>
      <c r="K393" t="s">
        <v>275</v>
      </c>
    </row>
    <row r="394" spans="1:11" x14ac:dyDescent="0.3">
      <c r="A394" t="s">
        <v>422</v>
      </c>
      <c r="B394">
        <v>1990</v>
      </c>
      <c r="C394" t="s">
        <v>2396</v>
      </c>
      <c r="D394">
        <v>8</v>
      </c>
      <c r="E394" s="17">
        <f>DATE(Hosp_details[[#This Row],[year]], MONTH("1-"&amp;Hosp_details[[#This Row],[month]]), Hosp_details[[#This Row],[date]])</f>
        <v>32940</v>
      </c>
      <c r="F394" s="19">
        <f>DATEDIF(Hosp_details[[#This Row],[Date of Birth]], DATE(2023,6, 8),"Y")</f>
        <v>33</v>
      </c>
      <c r="G394">
        <v>3</v>
      </c>
      <c r="H394" s="21">
        <v>3653.29</v>
      </c>
      <c r="I394" t="s">
        <v>11</v>
      </c>
      <c r="J394" t="s">
        <v>12</v>
      </c>
      <c r="K394" t="s">
        <v>41</v>
      </c>
    </row>
    <row r="395" spans="1:11" x14ac:dyDescent="0.3">
      <c r="A395" t="s">
        <v>423</v>
      </c>
      <c r="B395">
        <v>1992</v>
      </c>
      <c r="C395" t="s">
        <v>2397</v>
      </c>
      <c r="D395">
        <v>14</v>
      </c>
      <c r="E395" s="17">
        <f>DATE(Hosp_details[[#This Row],[year]], MONTH("1-"&amp;Hosp_details[[#This Row],[month]]), Hosp_details[[#This Row],[date]])</f>
        <v>33708</v>
      </c>
      <c r="F395" s="19">
        <f>DATEDIF(Hosp_details[[#This Row],[Date of Birth]], DATE(2023,6, 8),"Y")</f>
        <v>31</v>
      </c>
      <c r="G395">
        <v>1</v>
      </c>
      <c r="H395" s="21">
        <v>3659.35</v>
      </c>
      <c r="I395" t="s">
        <v>12</v>
      </c>
      <c r="J395" t="s">
        <v>16</v>
      </c>
      <c r="K395" t="s">
        <v>41</v>
      </c>
    </row>
    <row r="396" spans="1:11" x14ac:dyDescent="0.3">
      <c r="A396" t="s">
        <v>424</v>
      </c>
      <c r="B396">
        <v>1984</v>
      </c>
      <c r="C396" t="s">
        <v>2398</v>
      </c>
      <c r="D396">
        <v>6</v>
      </c>
      <c r="E396" s="17">
        <f>DATE(Hosp_details[[#This Row],[year]], MONTH("1-"&amp;Hosp_details[[#This Row],[month]]), Hosp_details[[#This Row],[date]])</f>
        <v>30808</v>
      </c>
      <c r="F396" s="19">
        <f>DATEDIF(Hosp_details[[#This Row],[Date of Birth]], DATE(2023,6, 8),"Y")</f>
        <v>39</v>
      </c>
      <c r="G396">
        <v>3</v>
      </c>
      <c r="H396" s="21">
        <v>3678.86</v>
      </c>
      <c r="I396" t="s">
        <v>11</v>
      </c>
      <c r="J396" t="s">
        <v>12</v>
      </c>
      <c r="K396" t="s">
        <v>13</v>
      </c>
    </row>
    <row r="397" spans="1:11" x14ac:dyDescent="0.3">
      <c r="A397" t="s">
        <v>425</v>
      </c>
      <c r="B397">
        <v>2003</v>
      </c>
      <c r="C397" t="s">
        <v>18</v>
      </c>
      <c r="D397">
        <v>10</v>
      </c>
      <c r="E397" s="17">
        <f>DATE(Hosp_details[[#This Row],[year]], MONTH("1-"&amp;Hosp_details[[#This Row],[month]]), Hosp_details[[#This Row],[date]])</f>
        <v>37782</v>
      </c>
      <c r="F397" s="19">
        <f>DATEDIF(Hosp_details[[#This Row],[Date of Birth]], DATE(2023,6, 8),"Y")</f>
        <v>19</v>
      </c>
      <c r="G397">
        <v>0</v>
      </c>
      <c r="H397" s="21">
        <v>3688.35</v>
      </c>
      <c r="I397" t="s">
        <v>11</v>
      </c>
      <c r="J397" t="s">
        <v>11</v>
      </c>
      <c r="K397" t="s">
        <v>299</v>
      </c>
    </row>
    <row r="398" spans="1:11" x14ac:dyDescent="0.3">
      <c r="A398" t="s">
        <v>426</v>
      </c>
      <c r="B398">
        <v>1981</v>
      </c>
      <c r="C398" t="s">
        <v>10</v>
      </c>
      <c r="D398">
        <v>14</v>
      </c>
      <c r="E398" s="17">
        <f>DATE(Hosp_details[[#This Row],[year]], MONTH("1-"&amp;Hosp_details[[#This Row],[month]]), Hosp_details[[#This Row],[date]])</f>
        <v>29781</v>
      </c>
      <c r="F398" s="19">
        <f>DATEDIF(Hosp_details[[#This Row],[Date of Birth]], DATE(2023,6, 8),"Y")</f>
        <v>41</v>
      </c>
      <c r="G398">
        <v>1</v>
      </c>
      <c r="H398" s="21">
        <v>3688.38</v>
      </c>
      <c r="I398" t="s">
        <v>11</v>
      </c>
      <c r="J398" t="s">
        <v>11</v>
      </c>
      <c r="K398" t="s">
        <v>13</v>
      </c>
    </row>
    <row r="399" spans="1:11" x14ac:dyDescent="0.3">
      <c r="A399" t="s">
        <v>427</v>
      </c>
      <c r="B399">
        <v>1995</v>
      </c>
      <c r="C399" t="s">
        <v>34</v>
      </c>
      <c r="D399">
        <v>21</v>
      </c>
      <c r="E399" s="17">
        <f>DATE(Hosp_details[[#This Row],[year]], MONTH("1-"&amp;Hosp_details[[#This Row],[month]]), Hosp_details[[#This Row],[date]])</f>
        <v>34932</v>
      </c>
      <c r="F399" s="19">
        <f>DATEDIF(Hosp_details[[#This Row],[Date of Birth]], DATE(2023,6, 8),"Y")</f>
        <v>27</v>
      </c>
      <c r="G399">
        <v>2</v>
      </c>
      <c r="H399" s="21">
        <v>3693.43</v>
      </c>
      <c r="I399" t="s">
        <v>11</v>
      </c>
      <c r="J399" t="s">
        <v>12</v>
      </c>
      <c r="K399" t="s">
        <v>41</v>
      </c>
    </row>
    <row r="400" spans="1:11" x14ac:dyDescent="0.3">
      <c r="A400" t="s">
        <v>428</v>
      </c>
      <c r="B400">
        <v>1988</v>
      </c>
      <c r="C400" t="s">
        <v>20</v>
      </c>
      <c r="D400">
        <v>18</v>
      </c>
      <c r="E400" s="17">
        <f>DATE(Hosp_details[[#This Row],[year]], MONTH("1-"&amp;Hosp_details[[#This Row],[month]]), Hosp_details[[#This Row],[date]])</f>
        <v>32404</v>
      </c>
      <c r="F400" s="19">
        <f>DATEDIF(Hosp_details[[#This Row],[Date of Birth]], DATE(2023,6, 8),"Y")</f>
        <v>34</v>
      </c>
      <c r="G400">
        <v>3</v>
      </c>
      <c r="H400" s="21">
        <v>3699.54</v>
      </c>
      <c r="I400" t="s">
        <v>11</v>
      </c>
      <c r="J400" t="s">
        <v>12</v>
      </c>
      <c r="K400" t="s">
        <v>13</v>
      </c>
    </row>
    <row r="401" spans="1:11" x14ac:dyDescent="0.3">
      <c r="A401" t="s">
        <v>429</v>
      </c>
      <c r="B401">
        <v>1989</v>
      </c>
      <c r="C401" t="s">
        <v>36</v>
      </c>
      <c r="D401">
        <v>2</v>
      </c>
      <c r="E401" s="17">
        <f>DATE(Hosp_details[[#This Row],[year]], MONTH("1-"&amp;Hosp_details[[#This Row],[month]]), Hosp_details[[#This Row],[date]])</f>
        <v>32783</v>
      </c>
      <c r="F401" s="19">
        <f>DATEDIF(Hosp_details[[#This Row],[Date of Birth]], DATE(2023,6, 8),"Y")</f>
        <v>33</v>
      </c>
      <c r="G401">
        <v>0</v>
      </c>
      <c r="H401" s="21">
        <v>3704.35</v>
      </c>
      <c r="I401" t="s">
        <v>11</v>
      </c>
      <c r="J401" t="s">
        <v>11</v>
      </c>
      <c r="K401" t="s">
        <v>13</v>
      </c>
    </row>
    <row r="402" spans="1:11" x14ac:dyDescent="0.3">
      <c r="A402" t="s">
        <v>430</v>
      </c>
      <c r="B402">
        <v>2004</v>
      </c>
      <c r="C402" t="s">
        <v>15</v>
      </c>
      <c r="D402">
        <v>5</v>
      </c>
      <c r="E402" s="17">
        <f>DATE(Hosp_details[[#This Row],[year]], MONTH("1-"&amp;Hosp_details[[#This Row],[month]]), Hosp_details[[#This Row],[date]])</f>
        <v>38296</v>
      </c>
      <c r="F402" s="19">
        <f>DATEDIF(Hosp_details[[#This Row],[Date of Birth]], DATE(2023,6, 8),"Y")</f>
        <v>18</v>
      </c>
      <c r="G402">
        <v>0</v>
      </c>
      <c r="H402" s="21">
        <v>3722.23</v>
      </c>
      <c r="I402" t="s">
        <v>11</v>
      </c>
      <c r="J402" t="s">
        <v>11</v>
      </c>
      <c r="K402" t="s">
        <v>199</v>
      </c>
    </row>
    <row r="403" spans="1:11" x14ac:dyDescent="0.3">
      <c r="A403" t="s">
        <v>431</v>
      </c>
      <c r="B403">
        <v>1986</v>
      </c>
      <c r="C403" t="s">
        <v>30</v>
      </c>
      <c r="D403">
        <v>1</v>
      </c>
      <c r="E403" s="17">
        <f>DATE(Hosp_details[[#This Row],[year]], MONTH("1-"&amp;Hosp_details[[#This Row],[month]]), Hosp_details[[#This Row],[date]])</f>
        <v>31747</v>
      </c>
      <c r="F403" s="19">
        <f>DATEDIF(Hosp_details[[#This Row],[Date of Birth]], DATE(2023,6, 8),"Y")</f>
        <v>36</v>
      </c>
      <c r="G403">
        <v>3</v>
      </c>
      <c r="H403" s="21">
        <v>3731.6</v>
      </c>
      <c r="I403" t="s">
        <v>11</v>
      </c>
      <c r="J403" t="s">
        <v>11</v>
      </c>
      <c r="K403" t="s">
        <v>13</v>
      </c>
    </row>
    <row r="404" spans="1:11" x14ac:dyDescent="0.3">
      <c r="A404" t="s">
        <v>432</v>
      </c>
      <c r="B404">
        <v>1994</v>
      </c>
      <c r="C404" t="s">
        <v>2394</v>
      </c>
      <c r="D404">
        <v>22</v>
      </c>
      <c r="E404" s="17">
        <f>DATE(Hosp_details[[#This Row],[year]], MONTH("1-"&amp;Hosp_details[[#This Row],[month]]), Hosp_details[[#This Row],[date]])</f>
        <v>34356</v>
      </c>
      <c r="F404" s="19">
        <f>DATEDIF(Hosp_details[[#This Row],[Date of Birth]], DATE(2023,6, 8),"Y")</f>
        <v>29</v>
      </c>
      <c r="G404">
        <v>0</v>
      </c>
      <c r="H404" s="21">
        <v>3732.63</v>
      </c>
      <c r="I404" t="s">
        <v>11</v>
      </c>
      <c r="J404" t="s">
        <v>12</v>
      </c>
      <c r="K404" t="s">
        <v>246</v>
      </c>
    </row>
    <row r="405" spans="1:11" x14ac:dyDescent="0.3">
      <c r="A405" t="s">
        <v>433</v>
      </c>
      <c r="B405">
        <v>1993</v>
      </c>
      <c r="C405" t="s">
        <v>2395</v>
      </c>
      <c r="D405">
        <v>22</v>
      </c>
      <c r="E405" s="17">
        <f>DATE(Hosp_details[[#This Row],[year]], MONTH("1-"&amp;Hosp_details[[#This Row],[month]]), Hosp_details[[#This Row],[date]])</f>
        <v>34022</v>
      </c>
      <c r="F405" s="19">
        <f>DATEDIF(Hosp_details[[#This Row],[Date of Birth]], DATE(2023,6, 8),"Y")</f>
        <v>30</v>
      </c>
      <c r="G405">
        <v>0</v>
      </c>
      <c r="H405" s="21">
        <v>3736.46</v>
      </c>
      <c r="I405" t="s">
        <v>11</v>
      </c>
      <c r="J405" t="s">
        <v>11</v>
      </c>
      <c r="K405" t="s">
        <v>23</v>
      </c>
    </row>
    <row r="406" spans="1:11" x14ac:dyDescent="0.3">
      <c r="A406" t="s">
        <v>434</v>
      </c>
      <c r="B406">
        <v>1986</v>
      </c>
      <c r="C406" t="s">
        <v>2396</v>
      </c>
      <c r="D406">
        <v>9</v>
      </c>
      <c r="E406" s="17">
        <f>DATE(Hosp_details[[#This Row],[year]], MONTH("1-"&amp;Hosp_details[[#This Row],[month]]), Hosp_details[[#This Row],[date]])</f>
        <v>31480</v>
      </c>
      <c r="F406" s="19">
        <f>DATEDIF(Hosp_details[[#This Row],[Date of Birth]], DATE(2023,6, 8),"Y")</f>
        <v>37</v>
      </c>
      <c r="G406">
        <v>3</v>
      </c>
      <c r="H406" s="21">
        <v>3748.56</v>
      </c>
      <c r="I406" t="s">
        <v>11</v>
      </c>
      <c r="J406" t="s">
        <v>11</v>
      </c>
      <c r="K406" t="s">
        <v>13</v>
      </c>
    </row>
    <row r="407" spans="1:11" x14ac:dyDescent="0.3">
      <c r="A407" t="s">
        <v>435</v>
      </c>
      <c r="B407">
        <v>1991</v>
      </c>
      <c r="C407" t="s">
        <v>2397</v>
      </c>
      <c r="D407">
        <v>28</v>
      </c>
      <c r="E407" s="17">
        <f>DATE(Hosp_details[[#This Row],[year]], MONTH("1-"&amp;Hosp_details[[#This Row],[month]]), Hosp_details[[#This Row],[date]])</f>
        <v>33356</v>
      </c>
      <c r="F407" s="19">
        <f>DATEDIF(Hosp_details[[#This Row],[Date of Birth]], DATE(2023,6, 8),"Y")</f>
        <v>32</v>
      </c>
      <c r="G407">
        <v>0</v>
      </c>
      <c r="H407" s="21">
        <v>3756.62</v>
      </c>
      <c r="I407" t="s">
        <v>11</v>
      </c>
      <c r="J407" t="s">
        <v>11</v>
      </c>
      <c r="K407" t="s">
        <v>13</v>
      </c>
    </row>
    <row r="408" spans="1:11" x14ac:dyDescent="0.3">
      <c r="A408" t="s">
        <v>436</v>
      </c>
      <c r="B408">
        <v>1991</v>
      </c>
      <c r="C408" t="s">
        <v>2398</v>
      </c>
      <c r="D408">
        <v>25</v>
      </c>
      <c r="E408" s="17">
        <f>DATE(Hosp_details[[#This Row],[year]], MONTH("1-"&amp;Hosp_details[[#This Row],[month]]), Hosp_details[[#This Row],[date]])</f>
        <v>33383</v>
      </c>
      <c r="F408" s="19">
        <f>DATEDIF(Hosp_details[[#This Row],[Date of Birth]], DATE(2023,6, 8),"Y")</f>
        <v>32</v>
      </c>
      <c r="G408">
        <v>0</v>
      </c>
      <c r="H408" s="21">
        <v>3757.84</v>
      </c>
      <c r="I408" t="s">
        <v>11</v>
      </c>
      <c r="J408" t="s">
        <v>16</v>
      </c>
      <c r="K408" t="s">
        <v>13</v>
      </c>
    </row>
    <row r="409" spans="1:11" x14ac:dyDescent="0.3">
      <c r="A409" t="s">
        <v>437</v>
      </c>
      <c r="B409">
        <v>1991</v>
      </c>
      <c r="C409" t="s">
        <v>18</v>
      </c>
      <c r="D409">
        <v>24</v>
      </c>
      <c r="E409" s="17">
        <f>DATE(Hosp_details[[#This Row],[year]], MONTH("1-"&amp;Hosp_details[[#This Row],[month]]), Hosp_details[[#This Row],[date]])</f>
        <v>33413</v>
      </c>
      <c r="F409" s="19">
        <f>DATEDIF(Hosp_details[[#This Row],[Date of Birth]], DATE(2023,6, 8),"Y")</f>
        <v>31</v>
      </c>
      <c r="G409">
        <v>0</v>
      </c>
      <c r="H409" s="21">
        <v>3761.29</v>
      </c>
      <c r="I409" t="s">
        <v>11</v>
      </c>
      <c r="J409" t="s">
        <v>12</v>
      </c>
      <c r="K409" t="s">
        <v>41</v>
      </c>
    </row>
    <row r="410" spans="1:11" x14ac:dyDescent="0.3">
      <c r="A410" t="s">
        <v>438</v>
      </c>
      <c r="B410">
        <v>1994</v>
      </c>
      <c r="C410" t="s">
        <v>10</v>
      </c>
      <c r="D410">
        <v>21</v>
      </c>
      <c r="E410" s="17">
        <f>DATE(Hosp_details[[#This Row],[year]], MONTH("1-"&amp;Hosp_details[[#This Row],[month]]), Hosp_details[[#This Row],[date]])</f>
        <v>34536</v>
      </c>
      <c r="F410" s="19">
        <f>DATEDIF(Hosp_details[[#This Row],[Date of Birth]], DATE(2023,6, 8),"Y")</f>
        <v>28</v>
      </c>
      <c r="G410">
        <v>1</v>
      </c>
      <c r="H410" s="21">
        <v>3766.88</v>
      </c>
      <c r="I410" t="s">
        <v>11</v>
      </c>
      <c r="J410" t="s">
        <v>16</v>
      </c>
      <c r="K410" t="s">
        <v>13</v>
      </c>
    </row>
    <row r="411" spans="1:11" x14ac:dyDescent="0.3">
      <c r="A411" t="s">
        <v>439</v>
      </c>
      <c r="B411">
        <v>1987</v>
      </c>
      <c r="C411" t="s">
        <v>34</v>
      </c>
      <c r="D411">
        <v>24</v>
      </c>
      <c r="E411" s="17">
        <f>DATE(Hosp_details[[#This Row],[year]], MONTH("1-"&amp;Hosp_details[[#This Row],[month]]), Hosp_details[[#This Row],[date]])</f>
        <v>32013</v>
      </c>
      <c r="F411" s="19">
        <f>DATEDIF(Hosp_details[[#This Row],[Date of Birth]], DATE(2023,6, 8),"Y")</f>
        <v>35</v>
      </c>
      <c r="G411">
        <v>3</v>
      </c>
      <c r="H411" s="21">
        <v>3773.23</v>
      </c>
      <c r="I411" t="s">
        <v>11</v>
      </c>
      <c r="J411" t="s">
        <v>12</v>
      </c>
      <c r="K411" t="s">
        <v>13</v>
      </c>
    </row>
    <row r="412" spans="1:11" x14ac:dyDescent="0.3">
      <c r="A412" t="s">
        <v>440</v>
      </c>
      <c r="B412">
        <v>1981</v>
      </c>
      <c r="C412" t="s">
        <v>20</v>
      </c>
      <c r="D412">
        <v>13</v>
      </c>
      <c r="E412" s="17">
        <f>DATE(Hosp_details[[#This Row],[year]], MONTH("1-"&amp;Hosp_details[[#This Row],[month]]), Hosp_details[[#This Row],[date]])</f>
        <v>29842</v>
      </c>
      <c r="F412" s="19">
        <f>DATEDIF(Hosp_details[[#This Row],[Date of Birth]], DATE(2023,6, 8),"Y")</f>
        <v>41</v>
      </c>
      <c r="G412">
        <v>1</v>
      </c>
      <c r="H412" s="21">
        <v>3785.77</v>
      </c>
      <c r="I412" t="s">
        <v>11</v>
      </c>
      <c r="J412" t="s">
        <v>16</v>
      </c>
      <c r="K412" t="s">
        <v>13</v>
      </c>
    </row>
    <row r="413" spans="1:11" x14ac:dyDescent="0.3">
      <c r="A413" t="s">
        <v>441</v>
      </c>
      <c r="B413">
        <v>1988</v>
      </c>
      <c r="C413" t="s">
        <v>36</v>
      </c>
      <c r="D413">
        <v>28</v>
      </c>
      <c r="E413" s="17">
        <f>DATE(Hosp_details[[#This Row],[year]], MONTH("1-"&amp;Hosp_details[[#This Row],[month]]), Hosp_details[[#This Row],[date]])</f>
        <v>32444</v>
      </c>
      <c r="F413" s="19">
        <f>DATEDIF(Hosp_details[[#This Row],[Date of Birth]], DATE(2023,6, 8),"Y")</f>
        <v>34</v>
      </c>
      <c r="G413">
        <v>3</v>
      </c>
      <c r="H413" s="21">
        <v>3793.55</v>
      </c>
      <c r="I413" t="s">
        <v>11</v>
      </c>
      <c r="J413" t="s">
        <v>12</v>
      </c>
      <c r="K413" t="s">
        <v>13</v>
      </c>
    </row>
    <row r="414" spans="1:11" x14ac:dyDescent="0.3">
      <c r="A414" t="s">
        <v>442</v>
      </c>
      <c r="B414">
        <v>1999</v>
      </c>
      <c r="C414" t="s">
        <v>15</v>
      </c>
      <c r="D414">
        <v>24</v>
      </c>
      <c r="E414" s="17">
        <f>DATE(Hosp_details[[#This Row],[year]], MONTH("1-"&amp;Hosp_details[[#This Row],[month]]), Hosp_details[[#This Row],[date]])</f>
        <v>36488</v>
      </c>
      <c r="F414" s="19">
        <f>DATEDIF(Hosp_details[[#This Row],[Date of Birth]], DATE(2023,6, 8),"Y")</f>
        <v>23</v>
      </c>
      <c r="G414">
        <v>0</v>
      </c>
      <c r="H414" s="21">
        <v>3796.36</v>
      </c>
      <c r="I414" t="s">
        <v>11</v>
      </c>
      <c r="J414" t="s">
        <v>12</v>
      </c>
      <c r="K414" t="s">
        <v>23</v>
      </c>
    </row>
    <row r="415" spans="1:11" x14ac:dyDescent="0.3">
      <c r="A415" t="s">
        <v>443</v>
      </c>
      <c r="B415">
        <v>1981</v>
      </c>
      <c r="C415" t="s">
        <v>30</v>
      </c>
      <c r="D415">
        <v>29</v>
      </c>
      <c r="E415" s="17">
        <f>DATE(Hosp_details[[#This Row],[year]], MONTH("1-"&amp;Hosp_details[[#This Row],[month]]), Hosp_details[[#This Row],[date]])</f>
        <v>29949</v>
      </c>
      <c r="F415" s="19">
        <f>DATEDIF(Hosp_details[[#This Row],[Date of Birth]], DATE(2023,6, 8),"Y")</f>
        <v>41</v>
      </c>
      <c r="G415">
        <v>1</v>
      </c>
      <c r="H415" s="21">
        <v>3797.2</v>
      </c>
      <c r="I415" t="s">
        <v>11</v>
      </c>
      <c r="J415" t="s">
        <v>12</v>
      </c>
      <c r="K415" t="s">
        <v>23</v>
      </c>
    </row>
    <row r="416" spans="1:11" x14ac:dyDescent="0.3">
      <c r="A416" t="s">
        <v>444</v>
      </c>
      <c r="B416">
        <v>1994</v>
      </c>
      <c r="C416" t="s">
        <v>2394</v>
      </c>
      <c r="D416">
        <v>12</v>
      </c>
      <c r="E416" s="17">
        <f>DATE(Hosp_details[[#This Row],[year]], MONTH("1-"&amp;Hosp_details[[#This Row],[month]]), Hosp_details[[#This Row],[date]])</f>
        <v>34346</v>
      </c>
      <c r="F416" s="19">
        <f>DATEDIF(Hosp_details[[#This Row],[Date of Birth]], DATE(2023,6, 8),"Y")</f>
        <v>29</v>
      </c>
      <c r="G416">
        <v>2</v>
      </c>
      <c r="H416" s="21">
        <v>3847.67</v>
      </c>
      <c r="I416" t="s">
        <v>12</v>
      </c>
      <c r="J416" t="s">
        <v>11</v>
      </c>
      <c r="K416" t="s">
        <v>41</v>
      </c>
    </row>
    <row r="417" spans="1:11" x14ac:dyDescent="0.3">
      <c r="A417" t="s">
        <v>445</v>
      </c>
      <c r="B417">
        <v>1991</v>
      </c>
      <c r="C417" t="s">
        <v>2395</v>
      </c>
      <c r="D417">
        <v>19</v>
      </c>
      <c r="E417" s="17">
        <f>DATE(Hosp_details[[#This Row],[year]], MONTH("1-"&amp;Hosp_details[[#This Row],[month]]), Hosp_details[[#This Row],[date]])</f>
        <v>33288</v>
      </c>
      <c r="F417" s="19">
        <f>DATEDIF(Hosp_details[[#This Row],[Date of Birth]], DATE(2023,6, 8),"Y")</f>
        <v>32</v>
      </c>
      <c r="G417">
        <v>0</v>
      </c>
      <c r="H417" s="21">
        <v>3857.76</v>
      </c>
      <c r="I417" t="s">
        <v>12</v>
      </c>
      <c r="J417" t="s">
        <v>16</v>
      </c>
      <c r="K417" t="s">
        <v>167</v>
      </c>
    </row>
    <row r="418" spans="1:11" x14ac:dyDescent="0.3">
      <c r="A418" t="s">
        <v>446</v>
      </c>
      <c r="B418">
        <v>2001</v>
      </c>
      <c r="C418" t="s">
        <v>2396</v>
      </c>
      <c r="D418">
        <v>6</v>
      </c>
      <c r="E418" s="17">
        <f>DATE(Hosp_details[[#This Row],[year]], MONTH("1-"&amp;Hosp_details[[#This Row],[month]]), Hosp_details[[#This Row],[date]])</f>
        <v>36956</v>
      </c>
      <c r="F418" s="19">
        <f>DATEDIF(Hosp_details[[#This Row],[Date of Birth]], DATE(2023,6, 8),"Y")</f>
        <v>22</v>
      </c>
      <c r="G418">
        <v>0</v>
      </c>
      <c r="H418" s="21">
        <v>3858.51</v>
      </c>
      <c r="I418" t="s">
        <v>11</v>
      </c>
      <c r="J418" t="s">
        <v>12</v>
      </c>
      <c r="K418" t="s">
        <v>199</v>
      </c>
    </row>
    <row r="419" spans="1:11" x14ac:dyDescent="0.3">
      <c r="A419" t="s">
        <v>447</v>
      </c>
      <c r="B419">
        <v>2001</v>
      </c>
      <c r="C419" t="s">
        <v>2397</v>
      </c>
      <c r="D419">
        <v>18</v>
      </c>
      <c r="E419" s="17">
        <f>DATE(Hosp_details[[#This Row],[year]], MONTH("1-"&amp;Hosp_details[[#This Row],[month]]), Hosp_details[[#This Row],[date]])</f>
        <v>36999</v>
      </c>
      <c r="F419" s="19">
        <f>DATEDIF(Hosp_details[[#This Row],[Date of Birth]], DATE(2023,6, 8),"Y")</f>
        <v>22</v>
      </c>
      <c r="G419">
        <v>3</v>
      </c>
      <c r="H419" s="21">
        <v>3861.21</v>
      </c>
      <c r="I419" t="s">
        <v>11</v>
      </c>
      <c r="J419" t="s">
        <v>11</v>
      </c>
      <c r="K419" t="s">
        <v>167</v>
      </c>
    </row>
    <row r="420" spans="1:11" x14ac:dyDescent="0.3">
      <c r="A420" t="s">
        <v>448</v>
      </c>
      <c r="B420">
        <v>1990</v>
      </c>
      <c r="C420" t="s">
        <v>2398</v>
      </c>
      <c r="D420">
        <v>24</v>
      </c>
      <c r="E420" s="17">
        <f>DATE(Hosp_details[[#This Row],[year]], MONTH("1-"&amp;Hosp_details[[#This Row],[month]]), Hosp_details[[#This Row],[date]])</f>
        <v>33017</v>
      </c>
      <c r="F420" s="19">
        <f>DATEDIF(Hosp_details[[#This Row],[Date of Birth]], DATE(2023,6, 8),"Y")</f>
        <v>33</v>
      </c>
      <c r="G420">
        <v>0</v>
      </c>
      <c r="H420" s="21">
        <v>3866.86</v>
      </c>
      <c r="I420" t="s">
        <v>16</v>
      </c>
      <c r="J420" t="s">
        <v>16</v>
      </c>
      <c r="K420" t="s">
        <v>23</v>
      </c>
    </row>
    <row r="421" spans="1:11" x14ac:dyDescent="0.3">
      <c r="A421" t="s">
        <v>449</v>
      </c>
      <c r="B421">
        <v>1991</v>
      </c>
      <c r="C421" t="s">
        <v>18</v>
      </c>
      <c r="D421">
        <v>25</v>
      </c>
      <c r="E421" s="17">
        <f>DATE(Hosp_details[[#This Row],[year]], MONTH("1-"&amp;Hosp_details[[#This Row],[month]]), Hosp_details[[#This Row],[date]])</f>
        <v>33414</v>
      </c>
      <c r="F421" s="19">
        <f>DATEDIF(Hosp_details[[#This Row],[Date of Birth]], DATE(2023,6, 8),"Y")</f>
        <v>31</v>
      </c>
      <c r="G421">
        <v>1</v>
      </c>
      <c r="H421" s="21">
        <v>3875.73</v>
      </c>
      <c r="I421" t="s">
        <v>11</v>
      </c>
      <c r="J421" t="s">
        <v>12</v>
      </c>
      <c r="K421" t="s">
        <v>13</v>
      </c>
    </row>
    <row r="422" spans="1:11" x14ac:dyDescent="0.3">
      <c r="A422" t="s">
        <v>450</v>
      </c>
      <c r="B422">
        <v>1996</v>
      </c>
      <c r="C422" t="s">
        <v>10</v>
      </c>
      <c r="D422">
        <v>23</v>
      </c>
      <c r="E422" s="17">
        <f>DATE(Hosp_details[[#This Row],[year]], MONTH("1-"&amp;Hosp_details[[#This Row],[month]]), Hosp_details[[#This Row],[date]])</f>
        <v>35269</v>
      </c>
      <c r="F422" s="19">
        <f>DATEDIF(Hosp_details[[#This Row],[Date of Birth]], DATE(2023,6, 8),"Y")</f>
        <v>26</v>
      </c>
      <c r="G422">
        <v>2</v>
      </c>
      <c r="H422" s="21">
        <v>3877.3</v>
      </c>
      <c r="I422" t="s">
        <v>16</v>
      </c>
      <c r="J422" t="s">
        <v>12</v>
      </c>
      <c r="K422" t="s">
        <v>23</v>
      </c>
    </row>
    <row r="423" spans="1:11" x14ac:dyDescent="0.3">
      <c r="A423" t="s">
        <v>451</v>
      </c>
      <c r="B423">
        <v>2004</v>
      </c>
      <c r="C423" t="s">
        <v>34</v>
      </c>
      <c r="D423">
        <v>13</v>
      </c>
      <c r="E423" s="17">
        <f>DATE(Hosp_details[[#This Row],[year]], MONTH("1-"&amp;Hosp_details[[#This Row],[month]]), Hosp_details[[#This Row],[date]])</f>
        <v>38212</v>
      </c>
      <c r="F423" s="19">
        <f>DATEDIF(Hosp_details[[#This Row],[Date of Birth]], DATE(2023,6, 8),"Y")</f>
        <v>18</v>
      </c>
      <c r="G423">
        <v>0</v>
      </c>
      <c r="H423" s="21">
        <v>3889.2</v>
      </c>
      <c r="I423" t="s">
        <v>11</v>
      </c>
      <c r="J423" t="s">
        <v>11</v>
      </c>
      <c r="K423" t="s">
        <v>23</v>
      </c>
    </row>
    <row r="424" spans="1:11" x14ac:dyDescent="0.3">
      <c r="A424" t="s">
        <v>452</v>
      </c>
      <c r="B424">
        <v>1993</v>
      </c>
      <c r="C424" t="s">
        <v>20</v>
      </c>
      <c r="D424">
        <v>14</v>
      </c>
      <c r="E424" s="17">
        <f>DATE(Hosp_details[[#This Row],[year]], MONTH("1-"&amp;Hosp_details[[#This Row],[month]]), Hosp_details[[#This Row],[date]])</f>
        <v>34226</v>
      </c>
      <c r="F424" s="19">
        <f>DATEDIF(Hosp_details[[#This Row],[Date of Birth]], DATE(2023,6, 8),"Y")</f>
        <v>29</v>
      </c>
      <c r="G424">
        <v>0</v>
      </c>
      <c r="H424" s="21">
        <v>3898.35</v>
      </c>
      <c r="I424" t="s">
        <v>11</v>
      </c>
      <c r="J424" t="s">
        <v>11</v>
      </c>
      <c r="K424" t="s">
        <v>23</v>
      </c>
    </row>
    <row r="425" spans="1:11" x14ac:dyDescent="0.3">
      <c r="A425" t="s">
        <v>453</v>
      </c>
      <c r="B425">
        <v>1981</v>
      </c>
      <c r="C425" t="s">
        <v>36</v>
      </c>
      <c r="D425">
        <v>27</v>
      </c>
      <c r="E425" s="17">
        <f>DATE(Hosp_details[[#This Row],[year]], MONTH("1-"&amp;Hosp_details[[#This Row],[month]]), Hosp_details[[#This Row],[date]])</f>
        <v>29886</v>
      </c>
      <c r="F425" s="19">
        <f>DATEDIF(Hosp_details[[#This Row],[Date of Birth]], DATE(2023,6, 8),"Y")</f>
        <v>41</v>
      </c>
      <c r="G425">
        <v>1</v>
      </c>
      <c r="H425" s="21">
        <v>3902.07</v>
      </c>
      <c r="I425" t="s">
        <v>11</v>
      </c>
      <c r="J425" t="s">
        <v>11</v>
      </c>
      <c r="K425" t="s">
        <v>13</v>
      </c>
    </row>
    <row r="426" spans="1:11" x14ac:dyDescent="0.3">
      <c r="A426" t="s">
        <v>454</v>
      </c>
      <c r="B426">
        <v>1997</v>
      </c>
      <c r="C426" t="s">
        <v>15</v>
      </c>
      <c r="D426">
        <v>24</v>
      </c>
      <c r="E426" s="17">
        <f>DATE(Hosp_details[[#This Row],[year]], MONTH("1-"&amp;Hosp_details[[#This Row],[month]]), Hosp_details[[#This Row],[date]])</f>
        <v>35758</v>
      </c>
      <c r="F426" s="19">
        <f>DATEDIF(Hosp_details[[#This Row],[Date of Birth]], DATE(2023,6, 8),"Y")</f>
        <v>25</v>
      </c>
      <c r="G426">
        <v>3</v>
      </c>
      <c r="H426" s="21">
        <v>3906.13</v>
      </c>
      <c r="I426" t="s">
        <v>12</v>
      </c>
      <c r="J426" t="s">
        <v>12</v>
      </c>
      <c r="K426" t="s">
        <v>41</v>
      </c>
    </row>
    <row r="427" spans="1:11" x14ac:dyDescent="0.3">
      <c r="A427" t="s">
        <v>455</v>
      </c>
      <c r="B427">
        <v>1985</v>
      </c>
      <c r="C427" t="s">
        <v>30</v>
      </c>
      <c r="D427">
        <v>5</v>
      </c>
      <c r="E427" s="17">
        <f>DATE(Hosp_details[[#This Row],[year]], MONTH("1-"&amp;Hosp_details[[#This Row],[month]]), Hosp_details[[#This Row],[date]])</f>
        <v>31386</v>
      </c>
      <c r="F427" s="19">
        <f>DATEDIF(Hosp_details[[#This Row],[Date of Birth]], DATE(2023,6, 8),"Y")</f>
        <v>37</v>
      </c>
      <c r="G427">
        <v>3</v>
      </c>
      <c r="H427" s="21">
        <v>3910.44</v>
      </c>
      <c r="I427" t="s">
        <v>11</v>
      </c>
      <c r="J427" t="s">
        <v>11</v>
      </c>
      <c r="K427" t="s">
        <v>13</v>
      </c>
    </row>
    <row r="428" spans="1:11" x14ac:dyDescent="0.3">
      <c r="A428" t="s">
        <v>456</v>
      </c>
      <c r="B428">
        <v>2000</v>
      </c>
      <c r="C428" t="s">
        <v>2394</v>
      </c>
      <c r="D428">
        <v>10</v>
      </c>
      <c r="E428" s="17">
        <f>DATE(Hosp_details[[#This Row],[year]], MONTH("1-"&amp;Hosp_details[[#This Row],[month]]), Hosp_details[[#This Row],[date]])</f>
        <v>36535</v>
      </c>
      <c r="F428" s="19">
        <f>DATEDIF(Hosp_details[[#This Row],[Date of Birth]], DATE(2023,6, 8),"Y")</f>
        <v>23</v>
      </c>
      <c r="G428">
        <v>2</v>
      </c>
      <c r="H428" s="21">
        <v>3925.76</v>
      </c>
      <c r="I428" t="s">
        <v>11</v>
      </c>
      <c r="J428" t="s">
        <v>11</v>
      </c>
      <c r="K428" t="s">
        <v>246</v>
      </c>
    </row>
    <row r="429" spans="1:11" x14ac:dyDescent="0.3">
      <c r="A429" t="s">
        <v>457</v>
      </c>
      <c r="B429">
        <v>2002</v>
      </c>
      <c r="C429" t="s">
        <v>2395</v>
      </c>
      <c r="D429">
        <v>15</v>
      </c>
      <c r="E429" s="17">
        <f>DATE(Hosp_details[[#This Row],[year]], MONTH("1-"&amp;Hosp_details[[#This Row],[month]]), Hosp_details[[#This Row],[date]])</f>
        <v>37302</v>
      </c>
      <c r="F429" s="19">
        <f>DATEDIF(Hosp_details[[#This Row],[Date of Birth]], DATE(2023,6, 8),"Y")</f>
        <v>21</v>
      </c>
      <c r="G429">
        <v>0</v>
      </c>
      <c r="H429" s="21">
        <v>3931.51</v>
      </c>
      <c r="I429" t="s">
        <v>11</v>
      </c>
      <c r="J429" t="s">
        <v>12</v>
      </c>
      <c r="K429" t="s">
        <v>41</v>
      </c>
    </row>
    <row r="430" spans="1:11" x14ac:dyDescent="0.3">
      <c r="A430" t="s">
        <v>458</v>
      </c>
      <c r="B430">
        <v>1988</v>
      </c>
      <c r="C430" t="s">
        <v>2396</v>
      </c>
      <c r="D430">
        <v>24</v>
      </c>
      <c r="E430" s="17">
        <f>DATE(Hosp_details[[#This Row],[year]], MONTH("1-"&amp;Hosp_details[[#This Row],[month]]), Hosp_details[[#This Row],[date]])</f>
        <v>32226</v>
      </c>
      <c r="F430" s="19">
        <f>DATEDIF(Hosp_details[[#This Row],[Date of Birth]], DATE(2023,6, 8),"Y")</f>
        <v>35</v>
      </c>
      <c r="G430">
        <v>0</v>
      </c>
      <c r="H430" s="21">
        <v>3935.18</v>
      </c>
      <c r="I430" t="s">
        <v>12</v>
      </c>
      <c r="J430" t="s">
        <v>16</v>
      </c>
      <c r="K430" t="s">
        <v>13</v>
      </c>
    </row>
    <row r="431" spans="1:11" x14ac:dyDescent="0.3">
      <c r="A431" t="s">
        <v>459</v>
      </c>
      <c r="B431">
        <v>1993</v>
      </c>
      <c r="C431" t="s">
        <v>2397</v>
      </c>
      <c r="D431">
        <v>29</v>
      </c>
      <c r="E431" s="17">
        <f>DATE(Hosp_details[[#This Row],[year]], MONTH("1-"&amp;Hosp_details[[#This Row],[month]]), Hosp_details[[#This Row],[date]])</f>
        <v>34088</v>
      </c>
      <c r="F431" s="19">
        <f>DATEDIF(Hosp_details[[#This Row],[Date of Birth]], DATE(2023,6, 8),"Y")</f>
        <v>30</v>
      </c>
      <c r="G431">
        <v>0</v>
      </c>
      <c r="H431" s="21">
        <v>3943.6</v>
      </c>
      <c r="I431" t="s">
        <v>11</v>
      </c>
      <c r="J431" t="s">
        <v>12</v>
      </c>
      <c r="K431" t="s">
        <v>246</v>
      </c>
    </row>
    <row r="432" spans="1:11" x14ac:dyDescent="0.3">
      <c r="A432" t="s">
        <v>460</v>
      </c>
      <c r="B432">
        <v>1993</v>
      </c>
      <c r="C432" t="s">
        <v>2398</v>
      </c>
      <c r="D432">
        <v>11</v>
      </c>
      <c r="E432" s="17">
        <f>DATE(Hosp_details[[#This Row],[year]], MONTH("1-"&amp;Hosp_details[[#This Row],[month]]), Hosp_details[[#This Row],[date]])</f>
        <v>34100</v>
      </c>
      <c r="F432" s="19">
        <f>DATEDIF(Hosp_details[[#This Row],[Date of Birth]], DATE(2023,6, 8),"Y")</f>
        <v>30</v>
      </c>
      <c r="G432">
        <v>1</v>
      </c>
      <c r="H432" s="21">
        <v>3947.41</v>
      </c>
      <c r="I432" t="s">
        <v>11</v>
      </c>
      <c r="J432" t="s">
        <v>11</v>
      </c>
      <c r="K432" t="s">
        <v>13</v>
      </c>
    </row>
    <row r="433" spans="1:11" x14ac:dyDescent="0.3">
      <c r="A433" t="s">
        <v>461</v>
      </c>
      <c r="B433">
        <v>1999</v>
      </c>
      <c r="C433" t="s">
        <v>18</v>
      </c>
      <c r="D433">
        <v>10</v>
      </c>
      <c r="E433" s="17">
        <f>DATE(Hosp_details[[#This Row],[year]], MONTH("1-"&amp;Hosp_details[[#This Row],[month]]), Hosp_details[[#This Row],[date]])</f>
        <v>36321</v>
      </c>
      <c r="F433" s="19">
        <f>DATEDIF(Hosp_details[[#This Row],[Date of Birth]], DATE(2023,6, 8),"Y")</f>
        <v>23</v>
      </c>
      <c r="G433">
        <v>0</v>
      </c>
      <c r="H433" s="21">
        <v>3955.98</v>
      </c>
      <c r="I433" t="s">
        <v>11</v>
      </c>
      <c r="J433" t="s">
        <v>12</v>
      </c>
      <c r="K433" t="s">
        <v>299</v>
      </c>
    </row>
    <row r="434" spans="1:11" x14ac:dyDescent="0.3">
      <c r="A434" t="s">
        <v>462</v>
      </c>
      <c r="B434">
        <v>1995</v>
      </c>
      <c r="C434" t="s">
        <v>10</v>
      </c>
      <c r="D434">
        <v>11</v>
      </c>
      <c r="E434" s="17">
        <f>DATE(Hosp_details[[#This Row],[year]], MONTH("1-"&amp;Hosp_details[[#This Row],[month]]), Hosp_details[[#This Row],[date]])</f>
        <v>34891</v>
      </c>
      <c r="F434" s="19">
        <f>DATEDIF(Hosp_details[[#This Row],[Date of Birth]], DATE(2023,6, 8),"Y")</f>
        <v>27</v>
      </c>
      <c r="G434">
        <v>1</v>
      </c>
      <c r="H434" s="21">
        <v>3956.07</v>
      </c>
      <c r="I434" t="s">
        <v>11</v>
      </c>
      <c r="J434" t="s">
        <v>11</v>
      </c>
      <c r="K434" t="s">
        <v>23</v>
      </c>
    </row>
    <row r="435" spans="1:11" x14ac:dyDescent="0.3">
      <c r="A435" t="s">
        <v>463</v>
      </c>
      <c r="B435">
        <v>1990</v>
      </c>
      <c r="C435" t="s">
        <v>34</v>
      </c>
      <c r="D435">
        <v>29</v>
      </c>
      <c r="E435" s="17">
        <f>DATE(Hosp_details[[#This Row],[year]], MONTH("1-"&amp;Hosp_details[[#This Row],[month]]), Hosp_details[[#This Row],[date]])</f>
        <v>33114</v>
      </c>
      <c r="F435" s="19">
        <f>DATEDIF(Hosp_details[[#This Row],[Date of Birth]], DATE(2023,6, 8),"Y")</f>
        <v>32</v>
      </c>
      <c r="G435">
        <v>0</v>
      </c>
      <c r="H435" s="21">
        <v>3972.92</v>
      </c>
      <c r="I435" t="s">
        <v>11</v>
      </c>
      <c r="J435" t="s">
        <v>12</v>
      </c>
      <c r="K435" t="s">
        <v>13</v>
      </c>
    </row>
    <row r="436" spans="1:11" x14ac:dyDescent="0.3">
      <c r="A436" t="s">
        <v>464</v>
      </c>
      <c r="B436">
        <v>1996</v>
      </c>
      <c r="C436" t="s">
        <v>20</v>
      </c>
      <c r="D436">
        <v>17</v>
      </c>
      <c r="E436" s="17">
        <f>DATE(Hosp_details[[#This Row],[year]], MONTH("1-"&amp;Hosp_details[[#This Row],[month]]), Hosp_details[[#This Row],[date]])</f>
        <v>35325</v>
      </c>
      <c r="F436" s="19">
        <f>DATEDIF(Hosp_details[[#This Row],[Date of Birth]], DATE(2023,6, 8),"Y")</f>
        <v>26</v>
      </c>
      <c r="G436">
        <v>2</v>
      </c>
      <c r="H436" s="21">
        <v>3981.98</v>
      </c>
      <c r="I436" t="s">
        <v>11</v>
      </c>
      <c r="J436" t="s">
        <v>11</v>
      </c>
      <c r="K436" t="s">
        <v>13</v>
      </c>
    </row>
    <row r="437" spans="1:11" x14ac:dyDescent="0.3">
      <c r="A437" t="s">
        <v>465</v>
      </c>
      <c r="B437">
        <v>1996</v>
      </c>
      <c r="C437" t="s">
        <v>36</v>
      </c>
      <c r="D437">
        <v>8</v>
      </c>
      <c r="E437" s="17">
        <f>DATE(Hosp_details[[#This Row],[year]], MONTH("1-"&amp;Hosp_details[[#This Row],[month]]), Hosp_details[[#This Row],[date]])</f>
        <v>35346</v>
      </c>
      <c r="F437" s="19">
        <f>DATEDIF(Hosp_details[[#This Row],[Date of Birth]], DATE(2023,6, 8),"Y")</f>
        <v>26</v>
      </c>
      <c r="G437">
        <v>2</v>
      </c>
      <c r="H437" s="21">
        <v>3987.93</v>
      </c>
      <c r="I437" t="s">
        <v>11</v>
      </c>
      <c r="J437" t="s">
        <v>11</v>
      </c>
      <c r="K437" t="s">
        <v>41</v>
      </c>
    </row>
    <row r="438" spans="1:11" x14ac:dyDescent="0.3">
      <c r="A438" t="s">
        <v>466</v>
      </c>
      <c r="B438">
        <v>1990</v>
      </c>
      <c r="C438" t="s">
        <v>15</v>
      </c>
      <c r="D438">
        <v>22</v>
      </c>
      <c r="E438" s="17">
        <f>DATE(Hosp_details[[#This Row],[year]], MONTH("1-"&amp;Hosp_details[[#This Row],[month]]), Hosp_details[[#This Row],[date]])</f>
        <v>33199</v>
      </c>
      <c r="F438" s="19">
        <f>DATEDIF(Hosp_details[[#This Row],[Date of Birth]], DATE(2023,6, 8),"Y")</f>
        <v>32</v>
      </c>
      <c r="G438">
        <v>0</v>
      </c>
      <c r="H438" s="21">
        <v>3989.84</v>
      </c>
      <c r="I438" t="s">
        <v>11</v>
      </c>
      <c r="J438" t="s">
        <v>11</v>
      </c>
      <c r="K438" t="s">
        <v>41</v>
      </c>
    </row>
    <row r="439" spans="1:11" x14ac:dyDescent="0.3">
      <c r="A439" t="s">
        <v>467</v>
      </c>
      <c r="B439">
        <v>1990</v>
      </c>
      <c r="C439" t="s">
        <v>30</v>
      </c>
      <c r="D439">
        <v>1</v>
      </c>
      <c r="E439" s="17">
        <f>DATE(Hosp_details[[#This Row],[year]], MONTH("1-"&amp;Hosp_details[[#This Row],[month]]), Hosp_details[[#This Row],[date]])</f>
        <v>33208</v>
      </c>
      <c r="F439" s="19">
        <f>DATEDIF(Hosp_details[[#This Row],[Date of Birth]], DATE(2023,6, 8),"Y")</f>
        <v>32</v>
      </c>
      <c r="G439">
        <v>0</v>
      </c>
      <c r="H439" s="21">
        <v>3994.18</v>
      </c>
      <c r="I439" t="s">
        <v>11</v>
      </c>
      <c r="J439" t="s">
        <v>11</v>
      </c>
      <c r="K439" t="s">
        <v>13</v>
      </c>
    </row>
    <row r="440" spans="1:11" x14ac:dyDescent="0.3">
      <c r="A440" t="s">
        <v>468</v>
      </c>
      <c r="B440">
        <v>1989</v>
      </c>
      <c r="C440" t="s">
        <v>2394</v>
      </c>
      <c r="D440">
        <v>10</v>
      </c>
      <c r="E440" s="17">
        <f>DATE(Hosp_details[[#This Row],[year]], MONTH("1-"&amp;Hosp_details[[#This Row],[month]]), Hosp_details[[#This Row],[date]])</f>
        <v>32518</v>
      </c>
      <c r="F440" s="19">
        <f>DATEDIF(Hosp_details[[#This Row],[Date of Birth]], DATE(2023,6, 8),"Y")</f>
        <v>34</v>
      </c>
      <c r="G440">
        <v>3</v>
      </c>
      <c r="H440" s="21">
        <v>4002.36</v>
      </c>
      <c r="I440" t="s">
        <v>11</v>
      </c>
      <c r="J440" t="s">
        <v>16</v>
      </c>
      <c r="K440" t="s">
        <v>13</v>
      </c>
    </row>
    <row r="441" spans="1:11" x14ac:dyDescent="0.3">
      <c r="A441" t="s">
        <v>469</v>
      </c>
      <c r="B441">
        <v>2000</v>
      </c>
      <c r="C441" t="s">
        <v>2395</v>
      </c>
      <c r="D441">
        <v>13</v>
      </c>
      <c r="E441" s="17">
        <f>DATE(Hosp_details[[#This Row],[year]], MONTH("1-"&amp;Hosp_details[[#This Row],[month]]), Hosp_details[[#This Row],[date]])</f>
        <v>36569</v>
      </c>
      <c r="F441" s="19">
        <f>DATEDIF(Hosp_details[[#This Row],[Date of Birth]], DATE(2023,6, 8),"Y")</f>
        <v>23</v>
      </c>
      <c r="G441">
        <v>3</v>
      </c>
      <c r="H441" s="21">
        <v>4005.42</v>
      </c>
      <c r="I441" t="s">
        <v>11</v>
      </c>
      <c r="J441" t="s">
        <v>16</v>
      </c>
      <c r="K441" t="s">
        <v>163</v>
      </c>
    </row>
    <row r="442" spans="1:11" x14ac:dyDescent="0.3">
      <c r="A442" t="s">
        <v>470</v>
      </c>
      <c r="B442">
        <v>1992</v>
      </c>
      <c r="C442" t="s">
        <v>2396</v>
      </c>
      <c r="D442">
        <v>11</v>
      </c>
      <c r="E442" s="17">
        <f>DATE(Hosp_details[[#This Row],[year]], MONTH("1-"&amp;Hosp_details[[#This Row],[month]]), Hosp_details[[#This Row],[date]])</f>
        <v>33674</v>
      </c>
      <c r="F442" s="19">
        <f>DATEDIF(Hosp_details[[#This Row],[Date of Birth]], DATE(2023,6, 8),"Y")</f>
        <v>31</v>
      </c>
      <c r="G442">
        <v>1</v>
      </c>
      <c r="H442" s="21">
        <v>4032.24</v>
      </c>
      <c r="I442" t="s">
        <v>12</v>
      </c>
      <c r="J442" t="s">
        <v>12</v>
      </c>
      <c r="K442" t="s">
        <v>23</v>
      </c>
    </row>
    <row r="443" spans="1:11" x14ac:dyDescent="0.3">
      <c r="A443" t="s">
        <v>471</v>
      </c>
      <c r="B443">
        <v>1984</v>
      </c>
      <c r="C443" t="s">
        <v>2397</v>
      </c>
      <c r="D443">
        <v>7</v>
      </c>
      <c r="E443" s="17">
        <f>DATE(Hosp_details[[#This Row],[year]], MONTH("1-"&amp;Hosp_details[[#This Row],[month]]), Hosp_details[[#This Row],[date]])</f>
        <v>30779</v>
      </c>
      <c r="F443" s="19">
        <f>DATEDIF(Hosp_details[[#This Row],[Date of Birth]], DATE(2023,6, 8),"Y")</f>
        <v>39</v>
      </c>
      <c r="G443">
        <v>3</v>
      </c>
      <c r="H443" s="21">
        <v>4038.41</v>
      </c>
      <c r="I443" t="s">
        <v>11</v>
      </c>
      <c r="J443" t="s">
        <v>16</v>
      </c>
      <c r="K443" t="s">
        <v>13</v>
      </c>
    </row>
    <row r="444" spans="1:11" x14ac:dyDescent="0.3">
      <c r="A444" t="s">
        <v>472</v>
      </c>
      <c r="B444">
        <v>1983</v>
      </c>
      <c r="C444" t="s">
        <v>2398</v>
      </c>
      <c r="D444">
        <v>10</v>
      </c>
      <c r="E444" s="17">
        <f>DATE(Hosp_details[[#This Row],[year]], MONTH("1-"&amp;Hosp_details[[#This Row],[month]]), Hosp_details[[#This Row],[date]])</f>
        <v>30446</v>
      </c>
      <c r="F444" s="19">
        <f>DATEDIF(Hosp_details[[#This Row],[Date of Birth]], DATE(2023,6, 8),"Y")</f>
        <v>40</v>
      </c>
      <c r="G444">
        <v>3</v>
      </c>
      <c r="H444" s="21">
        <v>4039.9</v>
      </c>
      <c r="I444" t="s">
        <v>11</v>
      </c>
      <c r="J444" t="s">
        <v>16</v>
      </c>
      <c r="K444" t="s">
        <v>13</v>
      </c>
    </row>
    <row r="445" spans="1:11" x14ac:dyDescent="0.3">
      <c r="A445" t="s">
        <v>473</v>
      </c>
      <c r="B445">
        <v>1993</v>
      </c>
      <c r="C445" t="s">
        <v>18</v>
      </c>
      <c r="D445">
        <v>26</v>
      </c>
      <c r="E445" s="17">
        <f>DATE(Hosp_details[[#This Row],[year]], MONTH("1-"&amp;Hosp_details[[#This Row],[month]]), Hosp_details[[#This Row],[date]])</f>
        <v>34146</v>
      </c>
      <c r="F445" s="19">
        <f>DATEDIF(Hosp_details[[#This Row],[Date of Birth]], DATE(2023,6, 8),"Y")</f>
        <v>29</v>
      </c>
      <c r="G445">
        <v>1</v>
      </c>
      <c r="H445" s="21">
        <v>4040.56</v>
      </c>
      <c r="I445" t="s">
        <v>12</v>
      </c>
      <c r="J445" t="s">
        <v>12</v>
      </c>
      <c r="K445" t="s">
        <v>163</v>
      </c>
    </row>
    <row r="446" spans="1:11" x14ac:dyDescent="0.3">
      <c r="A446" t="s">
        <v>474</v>
      </c>
      <c r="B446">
        <v>1988</v>
      </c>
      <c r="C446" t="s">
        <v>10</v>
      </c>
      <c r="D446">
        <v>30</v>
      </c>
      <c r="E446" s="17">
        <f>DATE(Hosp_details[[#This Row],[year]], MONTH("1-"&amp;Hosp_details[[#This Row],[month]]), Hosp_details[[#This Row],[date]])</f>
        <v>32354</v>
      </c>
      <c r="F446" s="19">
        <f>DATEDIF(Hosp_details[[#This Row],[Date of Birth]], DATE(2023,6, 8),"Y")</f>
        <v>34</v>
      </c>
      <c r="G446">
        <v>3</v>
      </c>
      <c r="H446" s="21">
        <v>4047.94</v>
      </c>
      <c r="I446" t="s">
        <v>11</v>
      </c>
      <c r="J446" t="s">
        <v>16</v>
      </c>
      <c r="K446" t="s">
        <v>13</v>
      </c>
    </row>
    <row r="447" spans="1:11" x14ac:dyDescent="0.3">
      <c r="A447" t="s">
        <v>475</v>
      </c>
      <c r="B447">
        <v>1993</v>
      </c>
      <c r="C447" t="s">
        <v>34</v>
      </c>
      <c r="D447">
        <v>13</v>
      </c>
      <c r="E447" s="17">
        <f>DATE(Hosp_details[[#This Row],[year]], MONTH("1-"&amp;Hosp_details[[#This Row],[month]]), Hosp_details[[#This Row],[date]])</f>
        <v>34194</v>
      </c>
      <c r="F447" s="19">
        <f>DATEDIF(Hosp_details[[#This Row],[Date of Birth]], DATE(2023,6, 8),"Y")</f>
        <v>29</v>
      </c>
      <c r="G447">
        <v>2</v>
      </c>
      <c r="H447" s="21">
        <v>4058.12</v>
      </c>
      <c r="I447" t="s">
        <v>11</v>
      </c>
      <c r="J447" t="s">
        <v>16</v>
      </c>
      <c r="K447" t="s">
        <v>13</v>
      </c>
    </row>
    <row r="448" spans="1:11" x14ac:dyDescent="0.3">
      <c r="A448" t="s">
        <v>476</v>
      </c>
      <c r="B448">
        <v>1995</v>
      </c>
      <c r="C448" t="s">
        <v>20</v>
      </c>
      <c r="D448">
        <v>14</v>
      </c>
      <c r="E448" s="17">
        <f>DATE(Hosp_details[[#This Row],[year]], MONTH("1-"&amp;Hosp_details[[#This Row],[month]]), Hosp_details[[#This Row],[date]])</f>
        <v>34956</v>
      </c>
      <c r="F448" s="19">
        <f>DATEDIF(Hosp_details[[#This Row],[Date of Birth]], DATE(2023,6, 8),"Y")</f>
        <v>27</v>
      </c>
      <c r="G448">
        <v>2</v>
      </c>
      <c r="H448" s="21">
        <v>4058.71</v>
      </c>
      <c r="I448" t="s">
        <v>12</v>
      </c>
      <c r="J448" t="s">
        <v>12</v>
      </c>
      <c r="K448" t="s">
        <v>23</v>
      </c>
    </row>
    <row r="449" spans="1:11" x14ac:dyDescent="0.3">
      <c r="A449" t="s">
        <v>477</v>
      </c>
      <c r="B449">
        <v>1983</v>
      </c>
      <c r="C449" t="s">
        <v>36</v>
      </c>
      <c r="D449">
        <v>16</v>
      </c>
      <c r="E449" s="17">
        <f>DATE(Hosp_details[[#This Row],[year]], MONTH("1-"&amp;Hosp_details[[#This Row],[month]]), Hosp_details[[#This Row],[date]])</f>
        <v>30605</v>
      </c>
      <c r="F449" s="19">
        <f>DATEDIF(Hosp_details[[#This Row],[Date of Birth]], DATE(2023,6, 8),"Y")</f>
        <v>39</v>
      </c>
      <c r="G449">
        <v>3</v>
      </c>
      <c r="H449" s="21">
        <v>4070.42</v>
      </c>
      <c r="I449" t="s">
        <v>11</v>
      </c>
      <c r="J449" t="s">
        <v>16</v>
      </c>
      <c r="K449" t="s">
        <v>13</v>
      </c>
    </row>
    <row r="450" spans="1:11" x14ac:dyDescent="0.3">
      <c r="A450" t="s">
        <v>478</v>
      </c>
      <c r="B450">
        <v>2002</v>
      </c>
      <c r="C450" t="s">
        <v>15</v>
      </c>
      <c r="D450">
        <v>18</v>
      </c>
      <c r="E450" s="17">
        <f>DATE(Hosp_details[[#This Row],[year]], MONTH("1-"&amp;Hosp_details[[#This Row],[month]]), Hosp_details[[#This Row],[date]])</f>
        <v>37578</v>
      </c>
      <c r="F450" s="19">
        <f>DATEDIF(Hosp_details[[#This Row],[Date of Birth]], DATE(2023,6, 8),"Y")</f>
        <v>20</v>
      </c>
      <c r="G450">
        <v>0</v>
      </c>
      <c r="H450" s="21">
        <v>4070.51</v>
      </c>
      <c r="I450" t="s">
        <v>11</v>
      </c>
      <c r="J450" t="s">
        <v>16</v>
      </c>
      <c r="K450" t="s">
        <v>23</v>
      </c>
    </row>
    <row r="451" spans="1:11" x14ac:dyDescent="0.3">
      <c r="A451" t="s">
        <v>479</v>
      </c>
      <c r="B451">
        <v>1990</v>
      </c>
      <c r="C451" t="s">
        <v>30</v>
      </c>
      <c r="D451">
        <v>1</v>
      </c>
      <c r="E451" s="17">
        <f>DATE(Hosp_details[[#This Row],[year]], MONTH("1-"&amp;Hosp_details[[#This Row],[month]]), Hosp_details[[#This Row],[date]])</f>
        <v>33208</v>
      </c>
      <c r="F451" s="19">
        <f>DATEDIF(Hosp_details[[#This Row],[Date of Birth]], DATE(2023,6, 8),"Y")</f>
        <v>32</v>
      </c>
      <c r="G451">
        <v>1</v>
      </c>
      <c r="H451" s="21">
        <v>4074.45</v>
      </c>
      <c r="I451" t="s">
        <v>12</v>
      </c>
      <c r="J451" t="s">
        <v>11</v>
      </c>
      <c r="K451" t="s">
        <v>13</v>
      </c>
    </row>
    <row r="452" spans="1:11" x14ac:dyDescent="0.3">
      <c r="A452" t="s">
        <v>480</v>
      </c>
      <c r="B452">
        <v>1990</v>
      </c>
      <c r="C452" t="s">
        <v>2394</v>
      </c>
      <c r="D452">
        <v>14</v>
      </c>
      <c r="E452" s="17">
        <f>DATE(Hosp_details[[#This Row],[year]], MONTH("1-"&amp;Hosp_details[[#This Row],[month]]), Hosp_details[[#This Row],[date]])</f>
        <v>32887</v>
      </c>
      <c r="F452" s="19">
        <f>DATEDIF(Hosp_details[[#This Row],[Date of Birth]], DATE(2023,6, 8),"Y")</f>
        <v>33</v>
      </c>
      <c r="G452">
        <v>1</v>
      </c>
      <c r="H452" s="21">
        <v>4076.5</v>
      </c>
      <c r="I452" t="s">
        <v>11</v>
      </c>
      <c r="J452" t="s">
        <v>12</v>
      </c>
      <c r="K452" t="s">
        <v>41</v>
      </c>
    </row>
    <row r="453" spans="1:11" x14ac:dyDescent="0.3">
      <c r="A453" t="s">
        <v>481</v>
      </c>
      <c r="B453">
        <v>1994</v>
      </c>
      <c r="C453" t="s">
        <v>2395</v>
      </c>
      <c r="D453">
        <v>21</v>
      </c>
      <c r="E453" s="17">
        <f>DATE(Hosp_details[[#This Row],[year]], MONTH("1-"&amp;Hosp_details[[#This Row],[month]]), Hosp_details[[#This Row],[date]])</f>
        <v>34386</v>
      </c>
      <c r="F453" s="19">
        <f>DATEDIF(Hosp_details[[#This Row],[Date of Birth]], DATE(2023,6, 8),"Y")</f>
        <v>29</v>
      </c>
      <c r="G453">
        <v>1</v>
      </c>
      <c r="H453" s="21">
        <v>4133.6400000000003</v>
      </c>
      <c r="I453" t="s">
        <v>11</v>
      </c>
      <c r="J453" t="s">
        <v>12</v>
      </c>
      <c r="K453" t="s">
        <v>23</v>
      </c>
    </row>
    <row r="454" spans="1:11" x14ac:dyDescent="0.3">
      <c r="A454" t="s">
        <v>482</v>
      </c>
      <c r="B454">
        <v>1991</v>
      </c>
      <c r="C454" t="s">
        <v>2396</v>
      </c>
      <c r="D454">
        <v>6</v>
      </c>
      <c r="E454" s="17">
        <f>DATE(Hosp_details[[#This Row],[year]], MONTH("1-"&amp;Hosp_details[[#This Row],[month]]), Hosp_details[[#This Row],[date]])</f>
        <v>33303</v>
      </c>
      <c r="F454" s="19">
        <f>DATEDIF(Hosp_details[[#This Row],[Date of Birth]], DATE(2023,6, 8),"Y")</f>
        <v>32</v>
      </c>
      <c r="G454">
        <v>0</v>
      </c>
      <c r="H454" s="21">
        <v>4134.08</v>
      </c>
      <c r="I454" t="s">
        <v>11</v>
      </c>
      <c r="J454" t="s">
        <v>16</v>
      </c>
      <c r="K454" t="s">
        <v>23</v>
      </c>
    </row>
    <row r="455" spans="1:11" x14ac:dyDescent="0.3">
      <c r="A455" t="s">
        <v>483</v>
      </c>
      <c r="B455">
        <v>1992</v>
      </c>
      <c r="C455" t="s">
        <v>2397</v>
      </c>
      <c r="D455">
        <v>18</v>
      </c>
      <c r="E455" s="17">
        <f>DATE(Hosp_details[[#This Row],[year]], MONTH("1-"&amp;Hosp_details[[#This Row],[month]]), Hosp_details[[#This Row],[date]])</f>
        <v>33712</v>
      </c>
      <c r="F455" s="19">
        <f>DATEDIF(Hosp_details[[#This Row],[Date of Birth]], DATE(2023,6, 8),"Y")</f>
        <v>31</v>
      </c>
      <c r="G455">
        <v>0</v>
      </c>
      <c r="H455" s="21">
        <v>4137.5200000000004</v>
      </c>
      <c r="I455" t="s">
        <v>11</v>
      </c>
      <c r="J455" t="s">
        <v>12</v>
      </c>
      <c r="K455" t="s">
        <v>246</v>
      </c>
    </row>
    <row r="456" spans="1:11" x14ac:dyDescent="0.3">
      <c r="A456" t="s">
        <v>484</v>
      </c>
      <c r="B456">
        <v>1992</v>
      </c>
      <c r="C456" t="s">
        <v>2398</v>
      </c>
      <c r="D456">
        <v>28</v>
      </c>
      <c r="E456" s="17">
        <f>DATE(Hosp_details[[#This Row],[year]], MONTH("1-"&amp;Hosp_details[[#This Row],[month]]), Hosp_details[[#This Row],[date]])</f>
        <v>33752</v>
      </c>
      <c r="F456" s="19">
        <f>DATEDIF(Hosp_details[[#This Row],[Date of Birth]], DATE(2023,6, 8),"Y")</f>
        <v>31</v>
      </c>
      <c r="G456">
        <v>1</v>
      </c>
      <c r="H456" s="21">
        <v>4149.74</v>
      </c>
      <c r="I456" t="s">
        <v>11</v>
      </c>
      <c r="J456" t="s">
        <v>16</v>
      </c>
      <c r="K456" t="s">
        <v>41</v>
      </c>
    </row>
    <row r="457" spans="1:11" x14ac:dyDescent="0.3">
      <c r="A457" t="s">
        <v>485</v>
      </c>
      <c r="B457">
        <v>1992</v>
      </c>
      <c r="C457" t="s">
        <v>18</v>
      </c>
      <c r="D457">
        <v>4</v>
      </c>
      <c r="E457" s="17">
        <f>DATE(Hosp_details[[#This Row],[year]], MONTH("1-"&amp;Hosp_details[[#This Row],[month]]), Hosp_details[[#This Row],[date]])</f>
        <v>33759</v>
      </c>
      <c r="F457" s="19">
        <f>DATEDIF(Hosp_details[[#This Row],[Date of Birth]], DATE(2023,6, 8),"Y")</f>
        <v>31</v>
      </c>
      <c r="G457">
        <v>1</v>
      </c>
      <c r="H457" s="21">
        <v>4151.03</v>
      </c>
      <c r="I457" t="s">
        <v>11</v>
      </c>
      <c r="J457" t="s">
        <v>11</v>
      </c>
      <c r="K457" t="s">
        <v>13</v>
      </c>
    </row>
    <row r="458" spans="1:11" x14ac:dyDescent="0.3">
      <c r="A458" t="s">
        <v>486</v>
      </c>
      <c r="B458">
        <v>1998</v>
      </c>
      <c r="C458" t="s">
        <v>10</v>
      </c>
      <c r="D458">
        <v>26</v>
      </c>
      <c r="E458" s="17">
        <f>DATE(Hosp_details[[#This Row],[year]], MONTH("1-"&amp;Hosp_details[[#This Row],[month]]), Hosp_details[[#This Row],[date]])</f>
        <v>36002</v>
      </c>
      <c r="F458" s="19">
        <f>DATEDIF(Hosp_details[[#This Row],[Date of Birth]], DATE(2023,6, 8),"Y")</f>
        <v>24</v>
      </c>
      <c r="G458">
        <v>0</v>
      </c>
      <c r="H458" s="21">
        <v>4154.97</v>
      </c>
      <c r="I458" t="s">
        <v>11</v>
      </c>
      <c r="J458" t="s">
        <v>16</v>
      </c>
      <c r="K458" t="s">
        <v>23</v>
      </c>
    </row>
    <row r="459" spans="1:11" x14ac:dyDescent="0.3">
      <c r="A459" t="s">
        <v>487</v>
      </c>
      <c r="B459">
        <v>1984</v>
      </c>
      <c r="C459" t="s">
        <v>34</v>
      </c>
      <c r="D459">
        <v>16</v>
      </c>
      <c r="E459" s="17">
        <f>DATE(Hosp_details[[#This Row],[year]], MONTH("1-"&amp;Hosp_details[[#This Row],[month]]), Hosp_details[[#This Row],[date]])</f>
        <v>30910</v>
      </c>
      <c r="F459" s="19">
        <f>DATEDIF(Hosp_details[[#This Row],[Date of Birth]], DATE(2023,6, 8),"Y")</f>
        <v>38</v>
      </c>
      <c r="G459">
        <v>3</v>
      </c>
      <c r="H459" s="21">
        <v>4163.21</v>
      </c>
      <c r="I459" t="s">
        <v>11</v>
      </c>
      <c r="J459" t="s">
        <v>11</v>
      </c>
      <c r="K459" t="s">
        <v>23</v>
      </c>
    </row>
    <row r="460" spans="1:11" x14ac:dyDescent="0.3">
      <c r="A460" t="s">
        <v>488</v>
      </c>
      <c r="B460">
        <v>1989</v>
      </c>
      <c r="C460" t="s">
        <v>20</v>
      </c>
      <c r="D460">
        <v>25</v>
      </c>
      <c r="E460" s="17">
        <f>DATE(Hosp_details[[#This Row],[year]], MONTH("1-"&amp;Hosp_details[[#This Row],[month]]), Hosp_details[[#This Row],[date]])</f>
        <v>32776</v>
      </c>
      <c r="F460" s="19">
        <f>DATEDIF(Hosp_details[[#This Row],[Date of Birth]], DATE(2023,6, 8),"Y")</f>
        <v>33</v>
      </c>
      <c r="G460">
        <v>0</v>
      </c>
      <c r="H460" s="21">
        <v>4185.1000000000004</v>
      </c>
      <c r="I460" t="s">
        <v>11</v>
      </c>
      <c r="J460" t="s">
        <v>12</v>
      </c>
      <c r="K460" t="s">
        <v>13</v>
      </c>
    </row>
    <row r="461" spans="1:11" x14ac:dyDescent="0.3">
      <c r="A461" t="s">
        <v>489</v>
      </c>
      <c r="B461">
        <v>1995</v>
      </c>
      <c r="C461" t="s">
        <v>36</v>
      </c>
      <c r="D461">
        <v>3</v>
      </c>
      <c r="E461" s="17">
        <f>DATE(Hosp_details[[#This Row],[year]], MONTH("1-"&amp;Hosp_details[[#This Row],[month]]), Hosp_details[[#This Row],[date]])</f>
        <v>34975</v>
      </c>
      <c r="F461" s="19">
        <f>DATEDIF(Hosp_details[[#This Row],[Date of Birth]], DATE(2023,6, 8),"Y")</f>
        <v>27</v>
      </c>
      <c r="G461">
        <v>0</v>
      </c>
      <c r="H461" s="21">
        <v>4188.7299999999996</v>
      </c>
      <c r="I461" t="s">
        <v>11</v>
      </c>
      <c r="J461" t="s">
        <v>11</v>
      </c>
      <c r="K461" t="s">
        <v>199</v>
      </c>
    </row>
    <row r="462" spans="1:11" x14ac:dyDescent="0.3">
      <c r="A462" t="s">
        <v>490</v>
      </c>
      <c r="B462">
        <v>1997</v>
      </c>
      <c r="C462" t="s">
        <v>15</v>
      </c>
      <c r="D462">
        <v>6</v>
      </c>
      <c r="E462" s="17">
        <f>DATE(Hosp_details[[#This Row],[year]], MONTH("1-"&amp;Hosp_details[[#This Row],[month]]), Hosp_details[[#This Row],[date]])</f>
        <v>35740</v>
      </c>
      <c r="F462" s="19">
        <f>DATEDIF(Hosp_details[[#This Row],[Date of Birth]], DATE(2023,6, 8),"Y")</f>
        <v>25</v>
      </c>
      <c r="G462">
        <v>2</v>
      </c>
      <c r="H462" s="21">
        <v>4189.1099999999997</v>
      </c>
      <c r="I462" t="s">
        <v>11</v>
      </c>
      <c r="J462" t="s">
        <v>11</v>
      </c>
      <c r="K462" t="s">
        <v>23</v>
      </c>
    </row>
    <row r="463" spans="1:11" x14ac:dyDescent="0.3">
      <c r="A463" t="s">
        <v>491</v>
      </c>
      <c r="B463">
        <v>1998</v>
      </c>
      <c r="C463" t="s">
        <v>30</v>
      </c>
      <c r="D463">
        <v>14</v>
      </c>
      <c r="E463" s="17">
        <f>DATE(Hosp_details[[#This Row],[year]], MONTH("1-"&amp;Hosp_details[[#This Row],[month]]), Hosp_details[[#This Row],[date]])</f>
        <v>36143</v>
      </c>
      <c r="F463" s="19">
        <f>DATEDIF(Hosp_details[[#This Row],[Date of Birth]], DATE(2023,6, 8),"Y")</f>
        <v>24</v>
      </c>
      <c r="G463">
        <v>3</v>
      </c>
      <c r="H463" s="21">
        <v>4234.93</v>
      </c>
      <c r="I463" t="s">
        <v>11</v>
      </c>
      <c r="J463" t="s">
        <v>16</v>
      </c>
      <c r="K463" t="s">
        <v>41</v>
      </c>
    </row>
    <row r="464" spans="1:11" x14ac:dyDescent="0.3">
      <c r="A464" t="s">
        <v>492</v>
      </c>
      <c r="B464">
        <v>1992</v>
      </c>
      <c r="C464" t="s">
        <v>2394</v>
      </c>
      <c r="D464">
        <v>27</v>
      </c>
      <c r="E464" s="17">
        <f>DATE(Hosp_details[[#This Row],[year]], MONTH("1-"&amp;Hosp_details[[#This Row],[month]]), Hosp_details[[#This Row],[date]])</f>
        <v>33630</v>
      </c>
      <c r="F464" s="19">
        <f>DATEDIF(Hosp_details[[#This Row],[Date of Birth]], DATE(2023,6, 8),"Y")</f>
        <v>31</v>
      </c>
      <c r="G464">
        <v>1</v>
      </c>
      <c r="H464" s="21">
        <v>4237.13</v>
      </c>
      <c r="I464" t="s">
        <v>12</v>
      </c>
      <c r="J464" t="s">
        <v>16</v>
      </c>
      <c r="K464" t="s">
        <v>167</v>
      </c>
    </row>
    <row r="465" spans="1:11" x14ac:dyDescent="0.3">
      <c r="A465" t="s">
        <v>493</v>
      </c>
      <c r="B465">
        <v>1991</v>
      </c>
      <c r="C465" t="s">
        <v>2395</v>
      </c>
      <c r="D465">
        <v>3</v>
      </c>
      <c r="E465" s="17">
        <f>DATE(Hosp_details[[#This Row],[year]], MONTH("1-"&amp;Hosp_details[[#This Row],[month]]), Hosp_details[[#This Row],[date]])</f>
        <v>33272</v>
      </c>
      <c r="F465" s="19">
        <f>DATEDIF(Hosp_details[[#This Row],[Date of Birth]], DATE(2023,6, 8),"Y")</f>
        <v>32</v>
      </c>
      <c r="G465">
        <v>1</v>
      </c>
      <c r="H465" s="21">
        <v>4239.8900000000003</v>
      </c>
      <c r="I465" t="s">
        <v>11</v>
      </c>
      <c r="J465" t="s">
        <v>11</v>
      </c>
      <c r="K465" t="s">
        <v>23</v>
      </c>
    </row>
    <row r="466" spans="1:11" x14ac:dyDescent="0.3">
      <c r="A466" t="s">
        <v>494</v>
      </c>
      <c r="B466">
        <v>1991</v>
      </c>
      <c r="C466" t="s">
        <v>2396</v>
      </c>
      <c r="D466">
        <v>1</v>
      </c>
      <c r="E466" s="17">
        <f>DATE(Hosp_details[[#This Row],[year]], MONTH("1-"&amp;Hosp_details[[#This Row],[month]]), Hosp_details[[#This Row],[date]])</f>
        <v>33298</v>
      </c>
      <c r="F466" s="19">
        <f>DATEDIF(Hosp_details[[#This Row],[Date of Birth]], DATE(2023,6, 8),"Y")</f>
        <v>32</v>
      </c>
      <c r="G466">
        <v>1</v>
      </c>
      <c r="H466" s="21">
        <v>4243.59</v>
      </c>
      <c r="I466" t="s">
        <v>12</v>
      </c>
      <c r="J466" t="s">
        <v>16</v>
      </c>
      <c r="K466" t="s">
        <v>23</v>
      </c>
    </row>
    <row r="467" spans="1:11" x14ac:dyDescent="0.3">
      <c r="A467" t="s">
        <v>495</v>
      </c>
      <c r="B467">
        <v>1982</v>
      </c>
      <c r="C467" t="s">
        <v>2397</v>
      </c>
      <c r="D467">
        <v>16</v>
      </c>
      <c r="E467" s="17">
        <f>DATE(Hosp_details[[#This Row],[year]], MONTH("1-"&amp;Hosp_details[[#This Row],[month]]), Hosp_details[[#This Row],[date]])</f>
        <v>30057</v>
      </c>
      <c r="F467" s="19">
        <f>DATEDIF(Hosp_details[[#This Row],[Date of Birth]], DATE(2023,6, 8),"Y")</f>
        <v>41</v>
      </c>
      <c r="G467">
        <v>3</v>
      </c>
      <c r="H467" s="21">
        <v>4250.24</v>
      </c>
      <c r="I467" t="s">
        <v>11</v>
      </c>
      <c r="J467" t="s">
        <v>12</v>
      </c>
      <c r="K467" t="s">
        <v>13</v>
      </c>
    </row>
    <row r="468" spans="1:11" x14ac:dyDescent="0.3">
      <c r="A468" t="s">
        <v>496</v>
      </c>
      <c r="B468">
        <v>1995</v>
      </c>
      <c r="C468" t="s">
        <v>2398</v>
      </c>
      <c r="D468">
        <v>14</v>
      </c>
      <c r="E468" s="17">
        <f>DATE(Hosp_details[[#This Row],[year]], MONTH("1-"&amp;Hosp_details[[#This Row],[month]]), Hosp_details[[#This Row],[date]])</f>
        <v>34833</v>
      </c>
      <c r="F468" s="19">
        <f>DATEDIF(Hosp_details[[#This Row],[Date of Birth]], DATE(2023,6, 8),"Y")</f>
        <v>28</v>
      </c>
      <c r="G468">
        <v>3</v>
      </c>
      <c r="H468" s="21">
        <v>4260.74</v>
      </c>
      <c r="I468" t="s">
        <v>12</v>
      </c>
      <c r="J468" t="s">
        <v>11</v>
      </c>
      <c r="K468" t="s">
        <v>41</v>
      </c>
    </row>
    <row r="469" spans="1:11" x14ac:dyDescent="0.3">
      <c r="A469" t="s">
        <v>497</v>
      </c>
      <c r="B469">
        <v>1983</v>
      </c>
      <c r="C469" t="s">
        <v>18</v>
      </c>
      <c r="D469">
        <v>20</v>
      </c>
      <c r="E469" s="17">
        <f>DATE(Hosp_details[[#This Row],[year]], MONTH("1-"&amp;Hosp_details[[#This Row],[month]]), Hosp_details[[#This Row],[date]])</f>
        <v>30487</v>
      </c>
      <c r="F469" s="19">
        <f>DATEDIF(Hosp_details[[#This Row],[Date of Birth]], DATE(2023,6, 8),"Y")</f>
        <v>39</v>
      </c>
      <c r="G469">
        <v>3</v>
      </c>
      <c r="H469" s="21">
        <v>4265.01</v>
      </c>
      <c r="I469" t="s">
        <v>11</v>
      </c>
      <c r="J469" t="s">
        <v>16</v>
      </c>
      <c r="K469" t="s">
        <v>23</v>
      </c>
    </row>
    <row r="470" spans="1:11" x14ac:dyDescent="0.3">
      <c r="A470" t="s">
        <v>498</v>
      </c>
      <c r="B470">
        <v>1992</v>
      </c>
      <c r="C470" t="s">
        <v>10</v>
      </c>
      <c r="D470">
        <v>18</v>
      </c>
      <c r="E470" s="17">
        <f>DATE(Hosp_details[[#This Row],[year]], MONTH("1-"&amp;Hosp_details[[#This Row],[month]]), Hosp_details[[#This Row],[date]])</f>
        <v>33803</v>
      </c>
      <c r="F470" s="19">
        <f>DATEDIF(Hosp_details[[#This Row],[Date of Birth]], DATE(2023,6, 8),"Y")</f>
        <v>30</v>
      </c>
      <c r="G470">
        <v>2</v>
      </c>
      <c r="H470" s="21">
        <v>4266.17</v>
      </c>
      <c r="I470" t="s">
        <v>12</v>
      </c>
      <c r="J470" t="s">
        <v>11</v>
      </c>
      <c r="K470" t="s">
        <v>13</v>
      </c>
    </row>
    <row r="471" spans="1:11" x14ac:dyDescent="0.3">
      <c r="A471" t="s">
        <v>499</v>
      </c>
      <c r="B471">
        <v>2003</v>
      </c>
      <c r="C471" t="s">
        <v>34</v>
      </c>
      <c r="D471">
        <v>8</v>
      </c>
      <c r="E471" s="17">
        <f>DATE(Hosp_details[[#This Row],[year]], MONTH("1-"&amp;Hosp_details[[#This Row],[month]]), Hosp_details[[#This Row],[date]])</f>
        <v>37841</v>
      </c>
      <c r="F471" s="19">
        <f>DATEDIF(Hosp_details[[#This Row],[Date of Birth]], DATE(2023,6, 8),"Y")</f>
        <v>19</v>
      </c>
      <c r="G471">
        <v>0</v>
      </c>
      <c r="H471" s="21">
        <v>4278.55</v>
      </c>
      <c r="I471" t="s">
        <v>11</v>
      </c>
      <c r="J471" t="s">
        <v>16</v>
      </c>
      <c r="K471" t="s">
        <v>299</v>
      </c>
    </row>
    <row r="472" spans="1:11" x14ac:dyDescent="0.3">
      <c r="A472" t="s">
        <v>500</v>
      </c>
      <c r="B472">
        <v>2000</v>
      </c>
      <c r="C472" t="s">
        <v>20</v>
      </c>
      <c r="D472">
        <v>25</v>
      </c>
      <c r="E472" s="17">
        <f>DATE(Hosp_details[[#This Row],[year]], MONTH("1-"&amp;Hosp_details[[#This Row],[month]]), Hosp_details[[#This Row],[date]])</f>
        <v>36794</v>
      </c>
      <c r="F472" s="19">
        <f>DATEDIF(Hosp_details[[#This Row],[Date of Birth]], DATE(2023,6, 8),"Y")</f>
        <v>22</v>
      </c>
      <c r="G472">
        <v>3</v>
      </c>
      <c r="H472" s="21">
        <v>4296.2700000000004</v>
      </c>
      <c r="I472" t="s">
        <v>11</v>
      </c>
      <c r="J472" t="s">
        <v>12</v>
      </c>
      <c r="K472" t="s">
        <v>23</v>
      </c>
    </row>
    <row r="473" spans="1:11" x14ac:dyDescent="0.3">
      <c r="A473" t="s">
        <v>501</v>
      </c>
      <c r="B473">
        <v>1988</v>
      </c>
      <c r="C473" t="s">
        <v>36</v>
      </c>
      <c r="D473">
        <v>19</v>
      </c>
      <c r="E473" s="17">
        <f>DATE(Hosp_details[[#This Row],[year]], MONTH("1-"&amp;Hosp_details[[#This Row],[month]]), Hosp_details[[#This Row],[date]])</f>
        <v>32435</v>
      </c>
      <c r="F473" s="19">
        <f>DATEDIF(Hosp_details[[#This Row],[Date of Birth]], DATE(2023,6, 8),"Y")</f>
        <v>34</v>
      </c>
      <c r="G473">
        <v>0</v>
      </c>
      <c r="H473" s="21">
        <v>4320.41</v>
      </c>
      <c r="I473" t="s">
        <v>11</v>
      </c>
      <c r="J473" t="s">
        <v>16</v>
      </c>
      <c r="K473" t="s">
        <v>23</v>
      </c>
    </row>
    <row r="474" spans="1:11" x14ac:dyDescent="0.3">
      <c r="A474" t="s">
        <v>502</v>
      </c>
      <c r="B474">
        <v>1994</v>
      </c>
      <c r="C474" t="s">
        <v>15</v>
      </c>
      <c r="D474">
        <v>2</v>
      </c>
      <c r="E474" s="17">
        <f>DATE(Hosp_details[[#This Row],[year]], MONTH("1-"&amp;Hosp_details[[#This Row],[month]]), Hosp_details[[#This Row],[date]])</f>
        <v>34640</v>
      </c>
      <c r="F474" s="19">
        <f>DATEDIF(Hosp_details[[#This Row],[Date of Birth]], DATE(2023,6, 8),"Y")</f>
        <v>28</v>
      </c>
      <c r="G474">
        <v>1</v>
      </c>
      <c r="H474" s="21">
        <v>4337.74</v>
      </c>
      <c r="I474" t="s">
        <v>11</v>
      </c>
      <c r="J474" t="s">
        <v>16</v>
      </c>
      <c r="K474" t="s">
        <v>246</v>
      </c>
    </row>
    <row r="475" spans="1:11" x14ac:dyDescent="0.3">
      <c r="A475" t="s">
        <v>503</v>
      </c>
      <c r="B475">
        <v>1994</v>
      </c>
      <c r="C475" t="s">
        <v>30</v>
      </c>
      <c r="D475">
        <v>26</v>
      </c>
      <c r="E475" s="17">
        <f>DATE(Hosp_details[[#This Row],[year]], MONTH("1-"&amp;Hosp_details[[#This Row],[month]]), Hosp_details[[#This Row],[date]])</f>
        <v>34694</v>
      </c>
      <c r="F475" s="19">
        <f>DATEDIF(Hosp_details[[#This Row],[Date of Birth]], DATE(2023,6, 8),"Y")</f>
        <v>28</v>
      </c>
      <c r="G475">
        <v>2</v>
      </c>
      <c r="H475" s="21">
        <v>4340.4399999999996</v>
      </c>
      <c r="I475" t="s">
        <v>11</v>
      </c>
      <c r="J475" t="s">
        <v>16</v>
      </c>
      <c r="K475" t="s">
        <v>13</v>
      </c>
    </row>
    <row r="476" spans="1:11" x14ac:dyDescent="0.3">
      <c r="A476" t="s">
        <v>504</v>
      </c>
      <c r="B476">
        <v>1991</v>
      </c>
      <c r="C476" t="s">
        <v>2394</v>
      </c>
      <c r="D476">
        <v>1</v>
      </c>
      <c r="E476" s="17">
        <f>DATE(Hosp_details[[#This Row],[year]], MONTH("1-"&amp;Hosp_details[[#This Row],[month]]), Hosp_details[[#This Row],[date]])</f>
        <v>33239</v>
      </c>
      <c r="F476" s="19">
        <f>DATEDIF(Hosp_details[[#This Row],[Date of Birth]], DATE(2023,6, 8),"Y")</f>
        <v>32</v>
      </c>
      <c r="G476">
        <v>0</v>
      </c>
      <c r="H476" s="21">
        <v>4347.0200000000004</v>
      </c>
      <c r="I476" t="s">
        <v>11</v>
      </c>
      <c r="J476" t="s">
        <v>16</v>
      </c>
      <c r="K476" t="s">
        <v>246</v>
      </c>
    </row>
    <row r="477" spans="1:11" x14ac:dyDescent="0.3">
      <c r="A477" t="s">
        <v>505</v>
      </c>
      <c r="B477">
        <v>1994</v>
      </c>
      <c r="C477" t="s">
        <v>2395</v>
      </c>
      <c r="D477">
        <v>1</v>
      </c>
      <c r="E477" s="17">
        <f>DATE(Hosp_details[[#This Row],[year]], MONTH("1-"&amp;Hosp_details[[#This Row],[month]]), Hosp_details[[#This Row],[date]])</f>
        <v>34366</v>
      </c>
      <c r="F477" s="19">
        <f>DATEDIF(Hosp_details[[#This Row],[Date of Birth]], DATE(2023,6, 8),"Y")</f>
        <v>29</v>
      </c>
      <c r="G477">
        <v>2</v>
      </c>
      <c r="H477" s="21">
        <v>4349.46</v>
      </c>
      <c r="I477" t="s">
        <v>11</v>
      </c>
      <c r="J477" t="s">
        <v>11</v>
      </c>
      <c r="K477" t="s">
        <v>13</v>
      </c>
    </row>
    <row r="478" spans="1:11" x14ac:dyDescent="0.3">
      <c r="A478" t="s">
        <v>506</v>
      </c>
      <c r="B478">
        <v>1991</v>
      </c>
      <c r="C478" t="s">
        <v>2396</v>
      </c>
      <c r="D478">
        <v>13</v>
      </c>
      <c r="E478" s="17">
        <f>DATE(Hosp_details[[#This Row],[year]], MONTH("1-"&amp;Hosp_details[[#This Row],[month]]), Hosp_details[[#This Row],[date]])</f>
        <v>33310</v>
      </c>
      <c r="F478" s="19">
        <f>DATEDIF(Hosp_details[[#This Row],[Date of Birth]], DATE(2023,6, 8),"Y")</f>
        <v>32</v>
      </c>
      <c r="G478">
        <v>1</v>
      </c>
      <c r="H478" s="21">
        <v>4350.51</v>
      </c>
      <c r="I478" t="s">
        <v>11</v>
      </c>
      <c r="J478" t="s">
        <v>11</v>
      </c>
      <c r="K478" t="s">
        <v>13</v>
      </c>
    </row>
    <row r="479" spans="1:11" x14ac:dyDescent="0.3">
      <c r="A479" t="s">
        <v>507</v>
      </c>
      <c r="B479">
        <v>1990</v>
      </c>
      <c r="C479" t="s">
        <v>2397</v>
      </c>
      <c r="D479">
        <v>28</v>
      </c>
      <c r="E479" s="17">
        <f>DATE(Hosp_details[[#This Row],[year]], MONTH("1-"&amp;Hosp_details[[#This Row],[month]]), Hosp_details[[#This Row],[date]])</f>
        <v>32991</v>
      </c>
      <c r="F479" s="19">
        <f>DATEDIF(Hosp_details[[#This Row],[Date of Birth]], DATE(2023,6, 8),"Y")</f>
        <v>33</v>
      </c>
      <c r="G479">
        <v>0</v>
      </c>
      <c r="H479" s="21">
        <v>4357.04</v>
      </c>
      <c r="I479" t="s">
        <v>11</v>
      </c>
      <c r="J479" t="s">
        <v>12</v>
      </c>
      <c r="K479" t="s">
        <v>23</v>
      </c>
    </row>
    <row r="480" spans="1:11" x14ac:dyDescent="0.3">
      <c r="A480" t="s">
        <v>508</v>
      </c>
      <c r="B480">
        <v>1997</v>
      </c>
      <c r="C480" t="s">
        <v>2398</v>
      </c>
      <c r="D480">
        <v>29</v>
      </c>
      <c r="E480" s="17">
        <f>DATE(Hosp_details[[#This Row],[year]], MONTH("1-"&amp;Hosp_details[[#This Row],[month]]), Hosp_details[[#This Row],[date]])</f>
        <v>35579</v>
      </c>
      <c r="F480" s="19">
        <f>DATEDIF(Hosp_details[[#This Row],[Date of Birth]], DATE(2023,6, 8),"Y")</f>
        <v>26</v>
      </c>
      <c r="G480">
        <v>3</v>
      </c>
      <c r="H480" s="21">
        <v>4391.6499999999996</v>
      </c>
      <c r="I480" t="s">
        <v>11</v>
      </c>
      <c r="J480" t="s">
        <v>11</v>
      </c>
      <c r="K480" t="s">
        <v>41</v>
      </c>
    </row>
    <row r="481" spans="1:11" x14ac:dyDescent="0.3">
      <c r="A481" t="s">
        <v>509</v>
      </c>
      <c r="B481">
        <v>1982</v>
      </c>
      <c r="C481" t="s">
        <v>18</v>
      </c>
      <c r="D481">
        <v>29</v>
      </c>
      <c r="E481" s="17">
        <f>DATE(Hosp_details[[#This Row],[year]], MONTH("1-"&amp;Hosp_details[[#This Row],[month]]), Hosp_details[[#This Row],[date]])</f>
        <v>30131</v>
      </c>
      <c r="F481" s="19">
        <f>DATEDIF(Hosp_details[[#This Row],[Date of Birth]], DATE(2023,6, 8),"Y")</f>
        <v>40</v>
      </c>
      <c r="G481">
        <v>3</v>
      </c>
      <c r="H481" s="21">
        <v>4392.7</v>
      </c>
      <c r="I481" t="s">
        <v>11</v>
      </c>
      <c r="J481" t="s">
        <v>11</v>
      </c>
      <c r="K481" t="s">
        <v>13</v>
      </c>
    </row>
    <row r="482" spans="1:11" x14ac:dyDescent="0.3">
      <c r="A482" t="s">
        <v>510</v>
      </c>
      <c r="B482">
        <v>1988</v>
      </c>
      <c r="C482" t="s">
        <v>10</v>
      </c>
      <c r="D482">
        <v>18</v>
      </c>
      <c r="E482" s="17">
        <f>DATE(Hosp_details[[#This Row],[year]], MONTH("1-"&amp;Hosp_details[[#This Row],[month]]), Hosp_details[[#This Row],[date]])</f>
        <v>32342</v>
      </c>
      <c r="F482" s="19">
        <f>DATEDIF(Hosp_details[[#This Row],[Date of Birth]], DATE(2023,6, 8),"Y")</f>
        <v>34</v>
      </c>
      <c r="G482">
        <v>3</v>
      </c>
      <c r="H482" s="21">
        <v>4397.3100000000004</v>
      </c>
      <c r="I482" t="s">
        <v>11</v>
      </c>
      <c r="J482" t="s">
        <v>11</v>
      </c>
      <c r="K482" t="s">
        <v>13</v>
      </c>
    </row>
    <row r="483" spans="1:11" x14ac:dyDescent="0.3">
      <c r="A483" t="s">
        <v>511</v>
      </c>
      <c r="B483">
        <v>1986</v>
      </c>
      <c r="C483" t="s">
        <v>34</v>
      </c>
      <c r="D483">
        <v>11</v>
      </c>
      <c r="E483" s="17">
        <f>DATE(Hosp_details[[#This Row],[year]], MONTH("1-"&amp;Hosp_details[[#This Row],[month]]), Hosp_details[[#This Row],[date]])</f>
        <v>31635</v>
      </c>
      <c r="F483" s="19">
        <f>DATEDIF(Hosp_details[[#This Row],[Date of Birth]], DATE(2023,6, 8),"Y")</f>
        <v>36</v>
      </c>
      <c r="G483">
        <v>0</v>
      </c>
      <c r="H483" s="21">
        <v>4399.7299999999996</v>
      </c>
      <c r="I483" t="s">
        <v>12</v>
      </c>
      <c r="J483" t="s">
        <v>11</v>
      </c>
      <c r="K483" t="s">
        <v>13</v>
      </c>
    </row>
    <row r="484" spans="1:11" x14ac:dyDescent="0.3">
      <c r="A484" t="s">
        <v>512</v>
      </c>
      <c r="B484">
        <v>1986</v>
      </c>
      <c r="C484" t="s">
        <v>20</v>
      </c>
      <c r="D484">
        <v>13</v>
      </c>
      <c r="E484" s="17">
        <f>DATE(Hosp_details[[#This Row],[year]], MONTH("1-"&amp;Hosp_details[[#This Row],[month]]), Hosp_details[[#This Row],[date]])</f>
        <v>31668</v>
      </c>
      <c r="F484" s="19">
        <f>DATEDIF(Hosp_details[[#This Row],[Date of Birth]], DATE(2023,6, 8),"Y")</f>
        <v>36</v>
      </c>
      <c r="G484">
        <v>0</v>
      </c>
      <c r="H484" s="21">
        <v>4402.2299999999996</v>
      </c>
      <c r="I484" t="s">
        <v>11</v>
      </c>
      <c r="J484" t="s">
        <v>11</v>
      </c>
      <c r="K484" t="s">
        <v>41</v>
      </c>
    </row>
    <row r="485" spans="1:11" x14ac:dyDescent="0.3">
      <c r="A485" t="s">
        <v>513</v>
      </c>
      <c r="B485">
        <v>1988</v>
      </c>
      <c r="C485" t="s">
        <v>36</v>
      </c>
      <c r="D485">
        <v>16</v>
      </c>
      <c r="E485" s="17">
        <f>DATE(Hosp_details[[#This Row],[year]], MONTH("1-"&amp;Hosp_details[[#This Row],[month]]), Hosp_details[[#This Row],[date]])</f>
        <v>32432</v>
      </c>
      <c r="F485" s="19">
        <f>DATEDIF(Hosp_details[[#This Row],[Date of Birth]], DATE(2023,6, 8),"Y")</f>
        <v>34</v>
      </c>
      <c r="G485">
        <v>0</v>
      </c>
      <c r="H485" s="21">
        <v>4415.16</v>
      </c>
      <c r="I485" t="s">
        <v>11</v>
      </c>
      <c r="J485" t="s">
        <v>16</v>
      </c>
      <c r="K485" t="s">
        <v>13</v>
      </c>
    </row>
    <row r="486" spans="1:11" x14ac:dyDescent="0.3">
      <c r="A486" t="s">
        <v>514</v>
      </c>
      <c r="B486">
        <v>1992</v>
      </c>
      <c r="C486" t="s">
        <v>15</v>
      </c>
      <c r="D486">
        <v>15</v>
      </c>
      <c r="E486" s="17">
        <f>DATE(Hosp_details[[#This Row],[year]], MONTH("1-"&amp;Hosp_details[[#This Row],[month]]), Hosp_details[[#This Row],[date]])</f>
        <v>33923</v>
      </c>
      <c r="F486" s="19">
        <f>DATEDIF(Hosp_details[[#This Row],[Date of Birth]], DATE(2023,6, 8),"Y")</f>
        <v>30</v>
      </c>
      <c r="G486">
        <v>0</v>
      </c>
      <c r="H486" s="21">
        <v>4420.95</v>
      </c>
      <c r="I486" t="s">
        <v>11</v>
      </c>
      <c r="J486" t="s">
        <v>12</v>
      </c>
      <c r="K486" t="s">
        <v>515</v>
      </c>
    </row>
    <row r="487" spans="1:11" x14ac:dyDescent="0.3">
      <c r="A487" t="s">
        <v>516</v>
      </c>
      <c r="B487">
        <v>1994</v>
      </c>
      <c r="C487" t="s">
        <v>30</v>
      </c>
      <c r="D487">
        <v>29</v>
      </c>
      <c r="E487" s="17">
        <f>DATE(Hosp_details[[#This Row],[year]], MONTH("1-"&amp;Hosp_details[[#This Row],[month]]), Hosp_details[[#This Row],[date]])</f>
        <v>34697</v>
      </c>
      <c r="F487" s="19">
        <f>DATEDIF(Hosp_details[[#This Row],[Date of Birth]], DATE(2023,6, 8),"Y")</f>
        <v>28</v>
      </c>
      <c r="G487">
        <v>2</v>
      </c>
      <c r="H487" s="21">
        <v>4428.8900000000003</v>
      </c>
      <c r="I487" t="s">
        <v>12</v>
      </c>
      <c r="J487" t="s">
        <v>16</v>
      </c>
      <c r="K487" t="s">
        <v>355</v>
      </c>
    </row>
    <row r="488" spans="1:11" x14ac:dyDescent="0.3">
      <c r="A488" t="s">
        <v>517</v>
      </c>
      <c r="B488">
        <v>1993</v>
      </c>
      <c r="C488" t="s">
        <v>2394</v>
      </c>
      <c r="D488">
        <v>4</v>
      </c>
      <c r="E488" s="17">
        <f>DATE(Hosp_details[[#This Row],[year]], MONTH("1-"&amp;Hosp_details[[#This Row],[month]]), Hosp_details[[#This Row],[date]])</f>
        <v>33973</v>
      </c>
      <c r="F488" s="19">
        <f>DATEDIF(Hosp_details[[#This Row],[Date of Birth]], DATE(2023,6, 8),"Y")</f>
        <v>30</v>
      </c>
      <c r="G488">
        <v>2</v>
      </c>
      <c r="H488" s="21">
        <v>4433.3900000000003</v>
      </c>
      <c r="I488" t="s">
        <v>11</v>
      </c>
      <c r="J488" t="s">
        <v>12</v>
      </c>
      <c r="K488" t="s">
        <v>23</v>
      </c>
    </row>
    <row r="489" spans="1:11" x14ac:dyDescent="0.3">
      <c r="A489" t="s">
        <v>518</v>
      </c>
      <c r="B489">
        <v>1993</v>
      </c>
      <c r="C489" t="s">
        <v>2395</v>
      </c>
      <c r="D489">
        <v>23</v>
      </c>
      <c r="E489" s="17">
        <f>DATE(Hosp_details[[#This Row],[year]], MONTH("1-"&amp;Hosp_details[[#This Row],[month]]), Hosp_details[[#This Row],[date]])</f>
        <v>34023</v>
      </c>
      <c r="F489" s="19">
        <f>DATEDIF(Hosp_details[[#This Row],[Date of Birth]], DATE(2023,6, 8),"Y")</f>
        <v>30</v>
      </c>
      <c r="G489">
        <v>2</v>
      </c>
      <c r="H489" s="21">
        <v>4433.92</v>
      </c>
      <c r="I489" t="s">
        <v>11</v>
      </c>
      <c r="J489" t="s">
        <v>11</v>
      </c>
      <c r="K489" t="s">
        <v>23</v>
      </c>
    </row>
    <row r="490" spans="1:11" x14ac:dyDescent="0.3">
      <c r="A490" t="s">
        <v>519</v>
      </c>
      <c r="B490">
        <v>1994</v>
      </c>
      <c r="C490" t="s">
        <v>2396</v>
      </c>
      <c r="D490">
        <v>8</v>
      </c>
      <c r="E490" s="17">
        <f>DATE(Hosp_details[[#This Row],[year]], MONTH("1-"&amp;Hosp_details[[#This Row],[month]]), Hosp_details[[#This Row],[date]])</f>
        <v>34401</v>
      </c>
      <c r="F490" s="19">
        <f>DATEDIF(Hosp_details[[#This Row],[Date of Birth]], DATE(2023,6, 8),"Y")</f>
        <v>29</v>
      </c>
      <c r="G490">
        <v>2</v>
      </c>
      <c r="H490" s="21">
        <v>4435.09</v>
      </c>
      <c r="I490" t="s">
        <v>12</v>
      </c>
      <c r="J490" t="s">
        <v>11</v>
      </c>
      <c r="K490" t="s">
        <v>167</v>
      </c>
    </row>
    <row r="491" spans="1:11" x14ac:dyDescent="0.3">
      <c r="A491" t="s">
        <v>520</v>
      </c>
      <c r="B491">
        <v>1994</v>
      </c>
      <c r="C491" t="s">
        <v>2397</v>
      </c>
      <c r="D491">
        <v>24</v>
      </c>
      <c r="E491" s="17">
        <f>DATE(Hosp_details[[#This Row],[year]], MONTH("1-"&amp;Hosp_details[[#This Row],[month]]), Hosp_details[[#This Row],[date]])</f>
        <v>34448</v>
      </c>
      <c r="F491" s="19">
        <f>DATEDIF(Hosp_details[[#This Row],[Date of Birth]], DATE(2023,6, 8),"Y")</f>
        <v>29</v>
      </c>
      <c r="G491">
        <v>2</v>
      </c>
      <c r="H491" s="21">
        <v>4438.26</v>
      </c>
      <c r="I491" t="s">
        <v>11</v>
      </c>
      <c r="J491" t="s">
        <v>12</v>
      </c>
      <c r="K491" t="s">
        <v>355</v>
      </c>
    </row>
    <row r="492" spans="1:11" x14ac:dyDescent="0.3">
      <c r="A492" t="s">
        <v>521</v>
      </c>
      <c r="B492">
        <v>1991</v>
      </c>
      <c r="C492" t="s">
        <v>2398</v>
      </c>
      <c r="D492">
        <v>3</v>
      </c>
      <c r="E492" s="17">
        <f>DATE(Hosp_details[[#This Row],[year]], MONTH("1-"&amp;Hosp_details[[#This Row],[month]]), Hosp_details[[#This Row],[date]])</f>
        <v>33361</v>
      </c>
      <c r="F492" s="19">
        <f>DATEDIF(Hosp_details[[#This Row],[Date of Birth]], DATE(2023,6, 8),"Y")</f>
        <v>32</v>
      </c>
      <c r="G492">
        <v>1</v>
      </c>
      <c r="H492" s="21">
        <v>4441.21</v>
      </c>
      <c r="I492" t="s">
        <v>16</v>
      </c>
      <c r="J492" t="s">
        <v>11</v>
      </c>
      <c r="K492" t="s">
        <v>275</v>
      </c>
    </row>
    <row r="493" spans="1:11" x14ac:dyDescent="0.3">
      <c r="A493" t="s">
        <v>522</v>
      </c>
      <c r="B493">
        <v>1994</v>
      </c>
      <c r="C493" t="s">
        <v>18</v>
      </c>
      <c r="D493">
        <v>28</v>
      </c>
      <c r="E493" s="17">
        <f>DATE(Hosp_details[[#This Row],[year]], MONTH("1-"&amp;Hosp_details[[#This Row],[month]]), Hosp_details[[#This Row],[date]])</f>
        <v>34513</v>
      </c>
      <c r="F493" s="19">
        <f>DATEDIF(Hosp_details[[#This Row],[Date of Birth]], DATE(2023,6, 8),"Y")</f>
        <v>28</v>
      </c>
      <c r="G493">
        <v>3</v>
      </c>
      <c r="H493" s="21">
        <v>4449.46</v>
      </c>
      <c r="I493" t="s">
        <v>16</v>
      </c>
      <c r="J493" t="s">
        <v>11</v>
      </c>
      <c r="K493" t="s">
        <v>13</v>
      </c>
    </row>
    <row r="494" spans="1:11" x14ac:dyDescent="0.3">
      <c r="A494" t="s">
        <v>523</v>
      </c>
      <c r="B494">
        <v>1990</v>
      </c>
      <c r="C494" t="s">
        <v>10</v>
      </c>
      <c r="D494">
        <v>8</v>
      </c>
      <c r="E494" s="17">
        <f>DATE(Hosp_details[[#This Row],[year]], MONTH("1-"&amp;Hosp_details[[#This Row],[month]]), Hosp_details[[#This Row],[date]])</f>
        <v>33062</v>
      </c>
      <c r="F494" s="19">
        <f>DATEDIF(Hosp_details[[#This Row],[Date of Birth]], DATE(2023,6, 8),"Y")</f>
        <v>32</v>
      </c>
      <c r="G494">
        <v>1</v>
      </c>
      <c r="H494" s="21">
        <v>4454.3999999999996</v>
      </c>
      <c r="I494" t="s">
        <v>11</v>
      </c>
      <c r="J494" t="s">
        <v>12</v>
      </c>
      <c r="K494" t="s">
        <v>23</v>
      </c>
    </row>
    <row r="495" spans="1:11" x14ac:dyDescent="0.3">
      <c r="A495" t="s">
        <v>524</v>
      </c>
      <c r="B495">
        <v>1990</v>
      </c>
      <c r="C495" t="s">
        <v>34</v>
      </c>
      <c r="D495">
        <v>15</v>
      </c>
      <c r="E495" s="17">
        <f>DATE(Hosp_details[[#This Row],[year]], MONTH("1-"&amp;Hosp_details[[#This Row],[month]]), Hosp_details[[#This Row],[date]])</f>
        <v>33100</v>
      </c>
      <c r="F495" s="19">
        <f>DATEDIF(Hosp_details[[#This Row],[Date of Birth]], DATE(2023,6, 8),"Y")</f>
        <v>32</v>
      </c>
      <c r="G495">
        <v>1</v>
      </c>
      <c r="H495" s="21">
        <v>4462.72</v>
      </c>
      <c r="I495" t="s">
        <v>11</v>
      </c>
      <c r="J495" t="s">
        <v>12</v>
      </c>
      <c r="K495" t="s">
        <v>23</v>
      </c>
    </row>
    <row r="496" spans="1:11" x14ac:dyDescent="0.3">
      <c r="A496" t="s">
        <v>525</v>
      </c>
      <c r="B496">
        <v>1991</v>
      </c>
      <c r="C496" t="s">
        <v>20</v>
      </c>
      <c r="D496">
        <v>4</v>
      </c>
      <c r="E496" s="17">
        <f>DATE(Hosp_details[[#This Row],[year]], MONTH("1-"&amp;Hosp_details[[#This Row],[month]]), Hosp_details[[#This Row],[date]])</f>
        <v>33485</v>
      </c>
      <c r="F496" s="19">
        <f>DATEDIF(Hosp_details[[#This Row],[Date of Birth]], DATE(2023,6, 8),"Y")</f>
        <v>31</v>
      </c>
      <c r="G496">
        <v>2</v>
      </c>
      <c r="H496" s="21">
        <v>4463.21</v>
      </c>
      <c r="I496" t="s">
        <v>12</v>
      </c>
      <c r="J496" t="s">
        <v>12</v>
      </c>
      <c r="K496" t="s">
        <v>13</v>
      </c>
    </row>
    <row r="497" spans="1:11" x14ac:dyDescent="0.3">
      <c r="A497" t="s">
        <v>526</v>
      </c>
      <c r="B497">
        <v>1999</v>
      </c>
      <c r="C497" t="s">
        <v>36</v>
      </c>
      <c r="D497">
        <v>20</v>
      </c>
      <c r="E497" s="17">
        <f>DATE(Hosp_details[[#This Row],[year]], MONTH("1-"&amp;Hosp_details[[#This Row],[month]]), Hosp_details[[#This Row],[date]])</f>
        <v>36453</v>
      </c>
      <c r="F497" s="19">
        <f>DATEDIF(Hosp_details[[#This Row],[Date of Birth]], DATE(2023,6, 8),"Y")</f>
        <v>23</v>
      </c>
      <c r="G497">
        <v>3</v>
      </c>
      <c r="H497" s="21">
        <v>4466.62</v>
      </c>
      <c r="I497" t="s">
        <v>11</v>
      </c>
      <c r="J497" t="s">
        <v>11</v>
      </c>
      <c r="K497" t="s">
        <v>23</v>
      </c>
    </row>
    <row r="498" spans="1:11" x14ac:dyDescent="0.3">
      <c r="A498" t="s">
        <v>527</v>
      </c>
      <c r="B498">
        <v>2004</v>
      </c>
      <c r="C498" t="s">
        <v>15</v>
      </c>
      <c r="D498">
        <v>18</v>
      </c>
      <c r="E498" s="17">
        <f>DATE(Hosp_details[[#This Row],[year]], MONTH("1-"&amp;Hosp_details[[#This Row],[month]]), Hosp_details[[#This Row],[date]])</f>
        <v>38309</v>
      </c>
      <c r="F498" s="19">
        <f>DATEDIF(Hosp_details[[#This Row],[Date of Birth]], DATE(2023,6, 8),"Y")</f>
        <v>18</v>
      </c>
      <c r="G498">
        <v>0</v>
      </c>
      <c r="H498" s="21">
        <v>4468.25</v>
      </c>
      <c r="I498" t="s">
        <v>11</v>
      </c>
      <c r="J498" t="s">
        <v>11</v>
      </c>
      <c r="K498" t="s">
        <v>23</v>
      </c>
    </row>
    <row r="499" spans="1:11" x14ac:dyDescent="0.3">
      <c r="A499" t="s">
        <v>528</v>
      </c>
      <c r="B499">
        <v>1992</v>
      </c>
      <c r="C499" t="s">
        <v>30</v>
      </c>
      <c r="D499">
        <v>12</v>
      </c>
      <c r="E499" s="17">
        <f>DATE(Hosp_details[[#This Row],[year]], MONTH("1-"&amp;Hosp_details[[#This Row],[month]]), Hosp_details[[#This Row],[date]])</f>
        <v>33950</v>
      </c>
      <c r="F499" s="19">
        <f>DATEDIF(Hosp_details[[#This Row],[Date of Birth]], DATE(2023,6, 8),"Y")</f>
        <v>30</v>
      </c>
      <c r="G499">
        <v>0</v>
      </c>
      <c r="H499" s="21">
        <v>4488.58</v>
      </c>
      <c r="I499" t="s">
        <v>11</v>
      </c>
      <c r="J499" t="s">
        <v>12</v>
      </c>
      <c r="K499" t="s">
        <v>23</v>
      </c>
    </row>
    <row r="500" spans="1:11" x14ac:dyDescent="0.3">
      <c r="A500" t="s">
        <v>529</v>
      </c>
      <c r="B500">
        <v>1988</v>
      </c>
      <c r="C500" t="s">
        <v>2394</v>
      </c>
      <c r="D500">
        <v>26</v>
      </c>
      <c r="E500" s="17">
        <f>DATE(Hosp_details[[#This Row],[year]], MONTH("1-"&amp;Hosp_details[[#This Row],[month]]), Hosp_details[[#This Row],[date]])</f>
        <v>32168</v>
      </c>
      <c r="F500" s="19">
        <f>DATEDIF(Hosp_details[[#This Row],[Date of Birth]], DATE(2023,6, 8),"Y")</f>
        <v>35</v>
      </c>
      <c r="G500">
        <v>0</v>
      </c>
      <c r="H500" s="21">
        <v>4500.34</v>
      </c>
      <c r="I500" t="s">
        <v>11</v>
      </c>
      <c r="J500" t="s">
        <v>16</v>
      </c>
      <c r="K500" t="s">
        <v>355</v>
      </c>
    </row>
    <row r="501" spans="1:11" x14ac:dyDescent="0.3">
      <c r="A501" t="s">
        <v>530</v>
      </c>
      <c r="B501">
        <v>1997</v>
      </c>
      <c r="C501" t="s">
        <v>2395</v>
      </c>
      <c r="D501">
        <v>13</v>
      </c>
      <c r="E501" s="17">
        <f>DATE(Hosp_details[[#This Row],[year]], MONTH("1-"&amp;Hosp_details[[#This Row],[month]]), Hosp_details[[#This Row],[date]])</f>
        <v>35474</v>
      </c>
      <c r="F501" s="19">
        <f>DATEDIF(Hosp_details[[#This Row],[Date of Birth]], DATE(2023,6, 8),"Y")</f>
        <v>26</v>
      </c>
      <c r="G501">
        <v>4</v>
      </c>
      <c r="H501" s="21">
        <v>4504.66</v>
      </c>
      <c r="I501" t="s">
        <v>16</v>
      </c>
      <c r="J501" t="s">
        <v>11</v>
      </c>
      <c r="K501" t="s">
        <v>13</v>
      </c>
    </row>
    <row r="502" spans="1:11" x14ac:dyDescent="0.3">
      <c r="A502" t="s">
        <v>531</v>
      </c>
      <c r="B502">
        <v>1982</v>
      </c>
      <c r="C502" t="s">
        <v>2396</v>
      </c>
      <c r="D502">
        <v>27</v>
      </c>
      <c r="E502" s="17">
        <f>DATE(Hosp_details[[#This Row],[year]], MONTH("1-"&amp;Hosp_details[[#This Row],[month]]), Hosp_details[[#This Row],[date]])</f>
        <v>30037</v>
      </c>
      <c r="F502" s="19">
        <f>DATEDIF(Hosp_details[[#This Row],[Date of Birth]], DATE(2023,6, 8),"Y")</f>
        <v>41</v>
      </c>
      <c r="G502">
        <v>3</v>
      </c>
      <c r="H502" s="21">
        <v>4511.41</v>
      </c>
      <c r="I502" t="s">
        <v>11</v>
      </c>
      <c r="J502" t="s">
        <v>12</v>
      </c>
      <c r="K502" t="s">
        <v>13</v>
      </c>
    </row>
    <row r="503" spans="1:11" x14ac:dyDescent="0.3">
      <c r="A503" t="s">
        <v>532</v>
      </c>
      <c r="B503">
        <v>1980</v>
      </c>
      <c r="C503" t="s">
        <v>2397</v>
      </c>
      <c r="D503">
        <v>16</v>
      </c>
      <c r="E503" s="17">
        <f>DATE(Hosp_details[[#This Row],[year]], MONTH("1-"&amp;Hosp_details[[#This Row],[month]]), Hosp_details[[#This Row],[date]])</f>
        <v>29327</v>
      </c>
      <c r="F503" s="19">
        <f>DATEDIF(Hosp_details[[#This Row],[Date of Birth]], DATE(2023,6, 8),"Y")</f>
        <v>43</v>
      </c>
      <c r="G503">
        <v>2</v>
      </c>
      <c r="H503" s="21">
        <v>4515.71</v>
      </c>
      <c r="I503" t="s">
        <v>11</v>
      </c>
      <c r="J503" t="s">
        <v>12</v>
      </c>
      <c r="K503" t="s">
        <v>13</v>
      </c>
    </row>
    <row r="504" spans="1:11" x14ac:dyDescent="0.3">
      <c r="A504" t="s">
        <v>533</v>
      </c>
      <c r="B504">
        <v>2003</v>
      </c>
      <c r="C504" t="s">
        <v>2398</v>
      </c>
      <c r="D504">
        <v>2</v>
      </c>
      <c r="E504" s="17">
        <f>DATE(Hosp_details[[#This Row],[year]], MONTH("1-"&amp;Hosp_details[[#This Row],[month]]), Hosp_details[[#This Row],[date]])</f>
        <v>37743</v>
      </c>
      <c r="F504" s="19">
        <f>DATEDIF(Hosp_details[[#This Row],[Date of Birth]], DATE(2023,6, 8),"Y")</f>
        <v>20</v>
      </c>
      <c r="G504">
        <v>0</v>
      </c>
      <c r="H504" s="21">
        <v>4518.3999999999996</v>
      </c>
      <c r="I504" t="s">
        <v>11</v>
      </c>
      <c r="J504" t="s">
        <v>12</v>
      </c>
      <c r="K504" t="s">
        <v>534</v>
      </c>
    </row>
    <row r="505" spans="1:11" x14ac:dyDescent="0.3">
      <c r="A505" t="s">
        <v>535</v>
      </c>
      <c r="B505">
        <v>1987</v>
      </c>
      <c r="C505" t="s">
        <v>18</v>
      </c>
      <c r="D505">
        <v>5</v>
      </c>
      <c r="E505" s="17">
        <f>DATE(Hosp_details[[#This Row],[year]], MONTH("1-"&amp;Hosp_details[[#This Row],[month]]), Hosp_details[[#This Row],[date]])</f>
        <v>31933</v>
      </c>
      <c r="F505" s="19">
        <f>DATEDIF(Hosp_details[[#This Row],[Date of Birth]], DATE(2023,6, 8),"Y")</f>
        <v>36</v>
      </c>
      <c r="G505">
        <v>3</v>
      </c>
      <c r="H505" s="21">
        <v>4518.7700000000004</v>
      </c>
      <c r="I505" t="s">
        <v>11</v>
      </c>
      <c r="J505" t="s">
        <v>12</v>
      </c>
      <c r="K505" t="s">
        <v>23</v>
      </c>
    </row>
    <row r="506" spans="1:11" x14ac:dyDescent="0.3">
      <c r="A506" t="s">
        <v>536</v>
      </c>
      <c r="B506">
        <v>1988</v>
      </c>
      <c r="C506" t="s">
        <v>10</v>
      </c>
      <c r="D506">
        <v>21</v>
      </c>
      <c r="E506" s="17">
        <f>DATE(Hosp_details[[#This Row],[year]], MONTH("1-"&amp;Hosp_details[[#This Row],[month]]), Hosp_details[[#This Row],[date]])</f>
        <v>32345</v>
      </c>
      <c r="F506" s="19">
        <f>DATEDIF(Hosp_details[[#This Row],[Date of Birth]], DATE(2023,6, 8),"Y")</f>
        <v>34</v>
      </c>
      <c r="G506">
        <v>0</v>
      </c>
      <c r="H506" s="21">
        <v>4518.83</v>
      </c>
      <c r="I506" t="s">
        <v>11</v>
      </c>
      <c r="J506" t="s">
        <v>11</v>
      </c>
      <c r="K506" t="s">
        <v>355</v>
      </c>
    </row>
    <row r="507" spans="1:11" x14ac:dyDescent="0.3">
      <c r="A507" t="s">
        <v>537</v>
      </c>
      <c r="B507">
        <v>1992</v>
      </c>
      <c r="C507" t="s">
        <v>34</v>
      </c>
      <c r="D507">
        <v>13</v>
      </c>
      <c r="E507" s="17">
        <f>DATE(Hosp_details[[#This Row],[year]], MONTH("1-"&amp;Hosp_details[[#This Row],[month]]), Hosp_details[[#This Row],[date]])</f>
        <v>33829</v>
      </c>
      <c r="F507" s="19">
        <f>DATEDIF(Hosp_details[[#This Row],[Date of Birth]], DATE(2023,6, 8),"Y")</f>
        <v>30</v>
      </c>
      <c r="G507">
        <v>1</v>
      </c>
      <c r="H507" s="21">
        <v>4527.18</v>
      </c>
      <c r="I507" t="s">
        <v>11</v>
      </c>
      <c r="J507" t="s">
        <v>11</v>
      </c>
      <c r="K507" t="s">
        <v>23</v>
      </c>
    </row>
    <row r="508" spans="1:11" x14ac:dyDescent="0.3">
      <c r="A508" t="s">
        <v>538</v>
      </c>
      <c r="B508">
        <v>1993</v>
      </c>
      <c r="C508" t="s">
        <v>20</v>
      </c>
      <c r="D508">
        <v>29</v>
      </c>
      <c r="E508" s="17">
        <f>DATE(Hosp_details[[#This Row],[year]], MONTH("1-"&amp;Hosp_details[[#This Row],[month]]), Hosp_details[[#This Row],[date]])</f>
        <v>34241</v>
      </c>
      <c r="F508" s="19">
        <f>DATEDIF(Hosp_details[[#This Row],[Date of Birth]], DATE(2023,6, 8),"Y")</f>
        <v>29</v>
      </c>
      <c r="G508">
        <v>2</v>
      </c>
      <c r="H508" s="21">
        <v>4529.4799999999996</v>
      </c>
      <c r="I508" t="s">
        <v>11</v>
      </c>
      <c r="J508" t="s">
        <v>16</v>
      </c>
      <c r="K508" t="s">
        <v>41</v>
      </c>
    </row>
    <row r="509" spans="1:11" x14ac:dyDescent="0.3">
      <c r="A509" t="s">
        <v>539</v>
      </c>
      <c r="B509">
        <v>1988</v>
      </c>
      <c r="C509" t="s">
        <v>36</v>
      </c>
      <c r="D509">
        <v>13</v>
      </c>
      <c r="E509" s="17">
        <f>DATE(Hosp_details[[#This Row],[year]], MONTH("1-"&amp;Hosp_details[[#This Row],[month]]), Hosp_details[[#This Row],[date]])</f>
        <v>32429</v>
      </c>
      <c r="F509" s="19">
        <f>DATEDIF(Hosp_details[[#This Row],[Date of Birth]], DATE(2023,6, 8),"Y")</f>
        <v>34</v>
      </c>
      <c r="G509">
        <v>1</v>
      </c>
      <c r="H509" s="21">
        <v>4536.26</v>
      </c>
      <c r="I509" t="s">
        <v>11</v>
      </c>
      <c r="J509" t="s">
        <v>11</v>
      </c>
      <c r="K509" t="s">
        <v>41</v>
      </c>
    </row>
    <row r="510" spans="1:11" x14ac:dyDescent="0.3">
      <c r="A510" t="s">
        <v>540</v>
      </c>
      <c r="B510">
        <v>1990</v>
      </c>
      <c r="C510" t="s">
        <v>15</v>
      </c>
      <c r="D510">
        <v>17</v>
      </c>
      <c r="E510" s="17">
        <f>DATE(Hosp_details[[#This Row],[year]], MONTH("1-"&amp;Hosp_details[[#This Row],[month]]), Hosp_details[[#This Row],[date]])</f>
        <v>33194</v>
      </c>
      <c r="F510" s="19">
        <f>DATEDIF(Hosp_details[[#This Row],[Date of Birth]], DATE(2023,6, 8),"Y")</f>
        <v>32</v>
      </c>
      <c r="G510">
        <v>0</v>
      </c>
      <c r="H510" s="21">
        <v>4544.2299999999996</v>
      </c>
      <c r="I510" t="s">
        <v>11</v>
      </c>
      <c r="J510" t="s">
        <v>16</v>
      </c>
      <c r="K510" t="s">
        <v>246</v>
      </c>
    </row>
    <row r="511" spans="1:11" x14ac:dyDescent="0.3">
      <c r="A511" t="s">
        <v>541</v>
      </c>
      <c r="B511">
        <v>2004</v>
      </c>
      <c r="C511" t="s">
        <v>30</v>
      </c>
      <c r="D511">
        <v>22</v>
      </c>
      <c r="E511" s="17">
        <f>DATE(Hosp_details[[#This Row],[year]], MONTH("1-"&amp;Hosp_details[[#This Row],[month]]), Hosp_details[[#This Row],[date]])</f>
        <v>38343</v>
      </c>
      <c r="F511" s="19">
        <f>DATEDIF(Hosp_details[[#This Row],[Date of Birth]], DATE(2023,6, 8),"Y")</f>
        <v>18</v>
      </c>
      <c r="G511">
        <v>4</v>
      </c>
      <c r="H511" s="21">
        <v>4561.1899999999996</v>
      </c>
      <c r="I511" t="s">
        <v>11</v>
      </c>
      <c r="J511" t="s">
        <v>11</v>
      </c>
      <c r="K511" t="s">
        <v>246</v>
      </c>
    </row>
    <row r="512" spans="1:11" x14ac:dyDescent="0.3">
      <c r="A512" t="s">
        <v>542</v>
      </c>
      <c r="B512">
        <v>1990</v>
      </c>
      <c r="C512" t="s">
        <v>2394</v>
      </c>
      <c r="D512">
        <v>20</v>
      </c>
      <c r="E512" s="17">
        <f>DATE(Hosp_details[[#This Row],[year]], MONTH("1-"&amp;Hosp_details[[#This Row],[month]]), Hosp_details[[#This Row],[date]])</f>
        <v>32893</v>
      </c>
      <c r="F512" s="19">
        <f>DATEDIF(Hosp_details[[#This Row],[Date of Birth]], DATE(2023,6, 8),"Y")</f>
        <v>33</v>
      </c>
      <c r="G512">
        <v>1</v>
      </c>
      <c r="H512" s="21">
        <v>4562.84</v>
      </c>
      <c r="I512" t="s">
        <v>11</v>
      </c>
      <c r="J512" t="s">
        <v>11</v>
      </c>
      <c r="K512" t="s">
        <v>13</v>
      </c>
    </row>
    <row r="513" spans="1:11" x14ac:dyDescent="0.3">
      <c r="A513" t="s">
        <v>543</v>
      </c>
      <c r="B513">
        <v>1996</v>
      </c>
      <c r="C513" t="s">
        <v>2395</v>
      </c>
      <c r="D513">
        <v>25</v>
      </c>
      <c r="E513" s="17">
        <f>DATE(Hosp_details[[#This Row],[year]], MONTH("1-"&amp;Hosp_details[[#This Row],[month]]), Hosp_details[[#This Row],[date]])</f>
        <v>35120</v>
      </c>
      <c r="F513" s="19">
        <f>DATEDIF(Hosp_details[[#This Row],[Date of Birth]], DATE(2023,6, 8),"Y")</f>
        <v>27</v>
      </c>
      <c r="G513">
        <v>2</v>
      </c>
      <c r="H513" s="21">
        <v>4564.1899999999996</v>
      </c>
      <c r="I513" t="s">
        <v>11</v>
      </c>
      <c r="J513" t="s">
        <v>11</v>
      </c>
      <c r="K513" t="s">
        <v>246</v>
      </c>
    </row>
    <row r="514" spans="1:11" x14ac:dyDescent="0.3">
      <c r="A514" t="s">
        <v>544</v>
      </c>
      <c r="B514">
        <v>1989</v>
      </c>
      <c r="C514" t="s">
        <v>2396</v>
      </c>
      <c r="D514">
        <v>18</v>
      </c>
      <c r="E514" s="17">
        <f>DATE(Hosp_details[[#This Row],[year]], MONTH("1-"&amp;Hosp_details[[#This Row],[month]]), Hosp_details[[#This Row],[date]])</f>
        <v>32585</v>
      </c>
      <c r="F514" s="19">
        <f>DATEDIF(Hosp_details[[#This Row],[Date of Birth]], DATE(2023,6, 8),"Y")</f>
        <v>34</v>
      </c>
      <c r="G514">
        <v>0</v>
      </c>
      <c r="H514" s="21">
        <v>4571.41</v>
      </c>
      <c r="I514" t="s">
        <v>11</v>
      </c>
      <c r="J514" t="s">
        <v>11</v>
      </c>
      <c r="K514" t="s">
        <v>23</v>
      </c>
    </row>
    <row r="515" spans="1:11" x14ac:dyDescent="0.3">
      <c r="A515" t="s">
        <v>545</v>
      </c>
      <c r="B515">
        <v>2000</v>
      </c>
      <c r="C515" t="s">
        <v>2397</v>
      </c>
      <c r="D515">
        <v>2</v>
      </c>
      <c r="E515" s="17">
        <f>DATE(Hosp_details[[#This Row],[year]], MONTH("1-"&amp;Hosp_details[[#This Row],[month]]), Hosp_details[[#This Row],[date]])</f>
        <v>36618</v>
      </c>
      <c r="F515" s="19">
        <f>DATEDIF(Hosp_details[[#This Row],[Date of Birth]], DATE(2023,6, 8),"Y")</f>
        <v>23</v>
      </c>
      <c r="G515">
        <v>0</v>
      </c>
      <c r="H515" s="21">
        <v>4608.03</v>
      </c>
      <c r="I515" t="s">
        <v>11</v>
      </c>
      <c r="J515" t="s">
        <v>12</v>
      </c>
      <c r="K515" t="s">
        <v>41</v>
      </c>
    </row>
    <row r="516" spans="1:11" x14ac:dyDescent="0.3">
      <c r="A516" t="s">
        <v>546</v>
      </c>
      <c r="B516">
        <v>1998</v>
      </c>
      <c r="C516" t="s">
        <v>2398</v>
      </c>
      <c r="D516">
        <v>29</v>
      </c>
      <c r="E516" s="17">
        <f>DATE(Hosp_details[[#This Row],[year]], MONTH("1-"&amp;Hosp_details[[#This Row],[month]]), Hosp_details[[#This Row],[date]])</f>
        <v>35944</v>
      </c>
      <c r="F516" s="19">
        <f>DATEDIF(Hosp_details[[#This Row],[Date of Birth]], DATE(2023,6, 8),"Y")</f>
        <v>25</v>
      </c>
      <c r="G516">
        <v>3</v>
      </c>
      <c r="H516" s="21">
        <v>4618.08</v>
      </c>
      <c r="I516" t="s">
        <v>11</v>
      </c>
      <c r="J516" t="s">
        <v>16</v>
      </c>
      <c r="K516" t="s">
        <v>23</v>
      </c>
    </row>
    <row r="517" spans="1:11" x14ac:dyDescent="0.3">
      <c r="A517" t="s">
        <v>547</v>
      </c>
      <c r="B517">
        <v>1985</v>
      </c>
      <c r="C517" t="s">
        <v>18</v>
      </c>
      <c r="D517">
        <v>22</v>
      </c>
      <c r="E517" s="17">
        <f>DATE(Hosp_details[[#This Row],[year]], MONTH("1-"&amp;Hosp_details[[#This Row],[month]]), Hosp_details[[#This Row],[date]])</f>
        <v>31220</v>
      </c>
      <c r="F517" s="19">
        <f>DATEDIF(Hosp_details[[#This Row],[Date of Birth]], DATE(2023,6, 8),"Y")</f>
        <v>37</v>
      </c>
      <c r="G517">
        <v>0</v>
      </c>
      <c r="H517" s="21">
        <v>4646.76</v>
      </c>
      <c r="I517" t="s">
        <v>16</v>
      </c>
      <c r="J517" t="s">
        <v>16</v>
      </c>
      <c r="K517" t="s">
        <v>41</v>
      </c>
    </row>
    <row r="518" spans="1:11" x14ac:dyDescent="0.3">
      <c r="A518" t="s">
        <v>548</v>
      </c>
      <c r="B518">
        <v>1996</v>
      </c>
      <c r="C518" t="s">
        <v>10</v>
      </c>
      <c r="D518">
        <v>25</v>
      </c>
      <c r="E518" s="17">
        <f>DATE(Hosp_details[[#This Row],[year]], MONTH("1-"&amp;Hosp_details[[#This Row],[month]]), Hosp_details[[#This Row],[date]])</f>
        <v>35271</v>
      </c>
      <c r="F518" s="19">
        <f>DATEDIF(Hosp_details[[#This Row],[Date of Birth]], DATE(2023,6, 8),"Y")</f>
        <v>26</v>
      </c>
      <c r="G518">
        <v>3</v>
      </c>
      <c r="H518" s="21">
        <v>4661.29</v>
      </c>
      <c r="I518" t="s">
        <v>11</v>
      </c>
      <c r="J518" t="s">
        <v>16</v>
      </c>
      <c r="K518" t="s">
        <v>355</v>
      </c>
    </row>
    <row r="519" spans="1:11" x14ac:dyDescent="0.3">
      <c r="A519" t="s">
        <v>549</v>
      </c>
      <c r="B519">
        <v>1990</v>
      </c>
      <c r="C519" t="s">
        <v>34</v>
      </c>
      <c r="D519">
        <v>5</v>
      </c>
      <c r="E519" s="17">
        <f>DATE(Hosp_details[[#This Row],[year]], MONTH("1-"&amp;Hosp_details[[#This Row],[month]]), Hosp_details[[#This Row],[date]])</f>
        <v>33090</v>
      </c>
      <c r="F519" s="19">
        <f>DATEDIF(Hosp_details[[#This Row],[Date of Birth]], DATE(2023,6, 8),"Y")</f>
        <v>32</v>
      </c>
      <c r="G519">
        <v>1</v>
      </c>
      <c r="H519" s="21">
        <v>4667.6099999999997</v>
      </c>
      <c r="I519" t="s">
        <v>12</v>
      </c>
      <c r="J519" t="s">
        <v>12</v>
      </c>
      <c r="K519" t="s">
        <v>167</v>
      </c>
    </row>
    <row r="520" spans="1:11" x14ac:dyDescent="0.3">
      <c r="A520" t="s">
        <v>550</v>
      </c>
      <c r="B520">
        <v>1990</v>
      </c>
      <c r="C520" t="s">
        <v>20</v>
      </c>
      <c r="D520">
        <v>26</v>
      </c>
      <c r="E520" s="17">
        <f>DATE(Hosp_details[[#This Row],[year]], MONTH("1-"&amp;Hosp_details[[#This Row],[month]]), Hosp_details[[#This Row],[date]])</f>
        <v>33142</v>
      </c>
      <c r="F520" s="19">
        <f>DATEDIF(Hosp_details[[#This Row],[Date of Birth]], DATE(2023,6, 8),"Y")</f>
        <v>32</v>
      </c>
      <c r="G520">
        <v>2</v>
      </c>
      <c r="H520" s="21">
        <v>4670.6400000000003</v>
      </c>
      <c r="I520" t="s">
        <v>11</v>
      </c>
      <c r="J520" t="s">
        <v>11</v>
      </c>
      <c r="K520" t="s">
        <v>41</v>
      </c>
    </row>
    <row r="521" spans="1:11" x14ac:dyDescent="0.3">
      <c r="A521" t="s">
        <v>551</v>
      </c>
      <c r="B521">
        <v>1990</v>
      </c>
      <c r="C521" t="s">
        <v>36</v>
      </c>
      <c r="D521">
        <v>13</v>
      </c>
      <c r="E521" s="17">
        <f>DATE(Hosp_details[[#This Row],[year]], MONTH("1-"&amp;Hosp_details[[#This Row],[month]]), Hosp_details[[#This Row],[date]])</f>
        <v>33159</v>
      </c>
      <c r="F521" s="19">
        <f>DATEDIF(Hosp_details[[#This Row],[Date of Birth]], DATE(2023,6, 8),"Y")</f>
        <v>32</v>
      </c>
      <c r="G521">
        <v>2</v>
      </c>
      <c r="H521" s="21">
        <v>4673.3900000000003</v>
      </c>
      <c r="I521" t="s">
        <v>11</v>
      </c>
      <c r="J521" t="s">
        <v>16</v>
      </c>
      <c r="K521" t="s">
        <v>13</v>
      </c>
    </row>
    <row r="522" spans="1:11" x14ac:dyDescent="0.3">
      <c r="A522" t="s">
        <v>552</v>
      </c>
      <c r="B522">
        <v>1979</v>
      </c>
      <c r="C522" t="s">
        <v>15</v>
      </c>
      <c r="D522">
        <v>18</v>
      </c>
      <c r="E522" s="17">
        <f>DATE(Hosp_details[[#This Row],[year]], MONTH("1-"&amp;Hosp_details[[#This Row],[month]]), Hosp_details[[#This Row],[date]])</f>
        <v>29177</v>
      </c>
      <c r="F522" s="19">
        <f>DATEDIF(Hosp_details[[#This Row],[Date of Birth]], DATE(2023,6, 8),"Y")</f>
        <v>43</v>
      </c>
      <c r="G522">
        <v>2</v>
      </c>
      <c r="H522" s="21">
        <v>4674.2</v>
      </c>
      <c r="I522" t="s">
        <v>11</v>
      </c>
      <c r="J522" t="s">
        <v>16</v>
      </c>
      <c r="K522" t="s">
        <v>13</v>
      </c>
    </row>
    <row r="523" spans="1:11" x14ac:dyDescent="0.3">
      <c r="A523" t="s">
        <v>553</v>
      </c>
      <c r="B523">
        <v>2003</v>
      </c>
      <c r="C523" t="s">
        <v>30</v>
      </c>
      <c r="D523">
        <v>4</v>
      </c>
      <c r="E523" s="17">
        <f>DATE(Hosp_details[[#This Row],[year]], MONTH("1-"&amp;Hosp_details[[#This Row],[month]]), Hosp_details[[#This Row],[date]])</f>
        <v>37959</v>
      </c>
      <c r="F523" s="19">
        <f>DATEDIF(Hosp_details[[#This Row],[Date of Birth]], DATE(2023,6, 8),"Y")</f>
        <v>19</v>
      </c>
      <c r="G523">
        <v>0</v>
      </c>
      <c r="H523" s="21">
        <v>4678.8</v>
      </c>
      <c r="I523" t="s">
        <v>11</v>
      </c>
      <c r="J523" t="s">
        <v>16</v>
      </c>
      <c r="K523" t="s">
        <v>299</v>
      </c>
    </row>
    <row r="524" spans="1:11" x14ac:dyDescent="0.3">
      <c r="A524" t="s">
        <v>554</v>
      </c>
      <c r="B524">
        <v>1990</v>
      </c>
      <c r="C524" t="s">
        <v>2394</v>
      </c>
      <c r="D524">
        <v>4</v>
      </c>
      <c r="E524" s="17">
        <f>DATE(Hosp_details[[#This Row],[year]], MONTH("1-"&amp;Hosp_details[[#This Row],[month]]), Hosp_details[[#This Row],[date]])</f>
        <v>32877</v>
      </c>
      <c r="F524" s="19">
        <f>DATEDIF(Hosp_details[[#This Row],[Date of Birth]], DATE(2023,6, 8),"Y")</f>
        <v>33</v>
      </c>
      <c r="G524">
        <v>2</v>
      </c>
      <c r="H524" s="21">
        <v>4686.3900000000003</v>
      </c>
      <c r="I524" t="s">
        <v>12</v>
      </c>
      <c r="J524" t="s">
        <v>12</v>
      </c>
      <c r="K524" t="s">
        <v>13</v>
      </c>
    </row>
    <row r="525" spans="1:11" x14ac:dyDescent="0.3">
      <c r="A525" t="s">
        <v>555</v>
      </c>
      <c r="B525">
        <v>2003</v>
      </c>
      <c r="C525" t="s">
        <v>2395</v>
      </c>
      <c r="D525">
        <v>22</v>
      </c>
      <c r="E525" s="17">
        <f>DATE(Hosp_details[[#This Row],[year]], MONTH("1-"&amp;Hosp_details[[#This Row],[month]]), Hosp_details[[#This Row],[date]])</f>
        <v>37674</v>
      </c>
      <c r="F525" s="19">
        <f>DATEDIF(Hosp_details[[#This Row],[Date of Birth]], DATE(2023,6, 8),"Y")</f>
        <v>20</v>
      </c>
      <c r="G525">
        <v>5</v>
      </c>
      <c r="H525" s="21">
        <v>4687.8</v>
      </c>
      <c r="I525" t="s">
        <v>11</v>
      </c>
      <c r="J525" t="s">
        <v>12</v>
      </c>
      <c r="K525" t="s">
        <v>41</v>
      </c>
    </row>
    <row r="526" spans="1:11" x14ac:dyDescent="0.3">
      <c r="A526" t="s">
        <v>556</v>
      </c>
      <c r="B526">
        <v>1977</v>
      </c>
      <c r="C526" t="s">
        <v>2396</v>
      </c>
      <c r="D526">
        <v>4</v>
      </c>
      <c r="E526" s="17">
        <f>DATE(Hosp_details[[#This Row],[year]], MONTH("1-"&amp;Hosp_details[[#This Row],[month]]), Hosp_details[[#This Row],[date]])</f>
        <v>28188</v>
      </c>
      <c r="F526" s="19">
        <f>DATEDIF(Hosp_details[[#This Row],[Date of Birth]], DATE(2023,6, 8),"Y")</f>
        <v>46</v>
      </c>
      <c r="G526">
        <v>2</v>
      </c>
      <c r="H526" s="21">
        <v>4699.47</v>
      </c>
      <c r="I526" t="s">
        <v>11</v>
      </c>
      <c r="J526" t="s">
        <v>12</v>
      </c>
      <c r="K526" t="s">
        <v>13</v>
      </c>
    </row>
    <row r="527" spans="1:11" x14ac:dyDescent="0.3">
      <c r="A527" t="s">
        <v>557</v>
      </c>
      <c r="B527">
        <v>1981</v>
      </c>
      <c r="C527" t="s">
        <v>2397</v>
      </c>
      <c r="D527">
        <v>12</v>
      </c>
      <c r="E527" s="17">
        <f>DATE(Hosp_details[[#This Row],[year]], MONTH("1-"&amp;Hosp_details[[#This Row],[month]]), Hosp_details[[#This Row],[date]])</f>
        <v>29688</v>
      </c>
      <c r="F527" s="19">
        <f>DATEDIF(Hosp_details[[#This Row],[Date of Birth]], DATE(2023,6, 8),"Y")</f>
        <v>42</v>
      </c>
      <c r="G527">
        <v>1</v>
      </c>
      <c r="H527" s="21">
        <v>4712.12</v>
      </c>
      <c r="I527" t="s">
        <v>11</v>
      </c>
      <c r="J527" t="s">
        <v>12</v>
      </c>
      <c r="K527" t="s">
        <v>41</v>
      </c>
    </row>
    <row r="528" spans="1:11" x14ac:dyDescent="0.3">
      <c r="A528" t="s">
        <v>558</v>
      </c>
      <c r="B528">
        <v>1992</v>
      </c>
      <c r="C528" t="s">
        <v>2398</v>
      </c>
      <c r="D528">
        <v>9</v>
      </c>
      <c r="E528" s="17">
        <f>DATE(Hosp_details[[#This Row],[year]], MONTH("1-"&amp;Hosp_details[[#This Row],[month]]), Hosp_details[[#This Row],[date]])</f>
        <v>33733</v>
      </c>
      <c r="F528" s="19">
        <f>DATEDIF(Hosp_details[[#This Row],[Date of Birth]], DATE(2023,6, 8),"Y")</f>
        <v>31</v>
      </c>
      <c r="G528">
        <v>1</v>
      </c>
      <c r="H528" s="21">
        <v>4718.2</v>
      </c>
      <c r="I528" t="s">
        <v>11</v>
      </c>
      <c r="J528" t="s">
        <v>12</v>
      </c>
      <c r="K528" t="s">
        <v>246</v>
      </c>
    </row>
    <row r="529" spans="1:11" x14ac:dyDescent="0.3">
      <c r="A529" t="s">
        <v>559</v>
      </c>
      <c r="B529">
        <v>1992</v>
      </c>
      <c r="C529" t="s">
        <v>18</v>
      </c>
      <c r="D529">
        <v>28</v>
      </c>
      <c r="E529" s="17">
        <f>DATE(Hosp_details[[#This Row],[year]], MONTH("1-"&amp;Hosp_details[[#This Row],[month]]), Hosp_details[[#This Row],[date]])</f>
        <v>33783</v>
      </c>
      <c r="F529" s="19">
        <f>DATEDIF(Hosp_details[[#This Row],[Date of Birth]], DATE(2023,6, 8),"Y")</f>
        <v>30</v>
      </c>
      <c r="G529">
        <v>1</v>
      </c>
      <c r="H529" s="21">
        <v>4719.5200000000004</v>
      </c>
      <c r="I529" t="s">
        <v>11</v>
      </c>
      <c r="J529" t="s">
        <v>11</v>
      </c>
      <c r="K529" t="s">
        <v>246</v>
      </c>
    </row>
    <row r="530" spans="1:11" x14ac:dyDescent="0.3">
      <c r="A530" t="s">
        <v>560</v>
      </c>
      <c r="B530">
        <v>1994</v>
      </c>
      <c r="C530" t="s">
        <v>10</v>
      </c>
      <c r="D530">
        <v>12</v>
      </c>
      <c r="E530" s="17">
        <f>DATE(Hosp_details[[#This Row],[year]], MONTH("1-"&amp;Hosp_details[[#This Row],[month]]), Hosp_details[[#This Row],[date]])</f>
        <v>34527</v>
      </c>
      <c r="F530" s="19">
        <f>DATEDIF(Hosp_details[[#This Row],[Date of Birth]], DATE(2023,6, 8),"Y")</f>
        <v>28</v>
      </c>
      <c r="G530">
        <v>2</v>
      </c>
      <c r="H530" s="21">
        <v>4719.74</v>
      </c>
      <c r="I530" t="s">
        <v>11</v>
      </c>
      <c r="J530" t="s">
        <v>16</v>
      </c>
      <c r="K530" t="s">
        <v>23</v>
      </c>
    </row>
    <row r="531" spans="1:11" x14ac:dyDescent="0.3">
      <c r="A531" t="s">
        <v>561</v>
      </c>
      <c r="B531">
        <v>1980</v>
      </c>
      <c r="C531" t="s">
        <v>34</v>
      </c>
      <c r="D531">
        <v>2</v>
      </c>
      <c r="E531" s="17">
        <f>DATE(Hosp_details[[#This Row],[year]], MONTH("1-"&amp;Hosp_details[[#This Row],[month]]), Hosp_details[[#This Row],[date]])</f>
        <v>29435</v>
      </c>
      <c r="F531" s="19">
        <f>DATEDIF(Hosp_details[[#This Row],[Date of Birth]], DATE(2023,6, 8),"Y")</f>
        <v>42</v>
      </c>
      <c r="G531">
        <v>2</v>
      </c>
      <c r="H531" s="21">
        <v>4728.71</v>
      </c>
      <c r="I531" t="s">
        <v>11</v>
      </c>
      <c r="J531" t="s">
        <v>12</v>
      </c>
      <c r="K531" t="s">
        <v>23</v>
      </c>
    </row>
    <row r="532" spans="1:11" x14ac:dyDescent="0.3">
      <c r="A532" t="s">
        <v>562</v>
      </c>
      <c r="B532">
        <v>1986</v>
      </c>
      <c r="C532" t="s">
        <v>20</v>
      </c>
      <c r="D532">
        <v>5</v>
      </c>
      <c r="E532" s="17">
        <f>DATE(Hosp_details[[#This Row],[year]], MONTH("1-"&amp;Hosp_details[[#This Row],[month]]), Hosp_details[[#This Row],[date]])</f>
        <v>31660</v>
      </c>
      <c r="F532" s="19">
        <f>DATEDIF(Hosp_details[[#This Row],[Date of Birth]], DATE(2023,6, 8),"Y")</f>
        <v>36</v>
      </c>
      <c r="G532">
        <v>3</v>
      </c>
      <c r="H532" s="21">
        <v>4734.6400000000003</v>
      </c>
      <c r="I532" t="s">
        <v>11</v>
      </c>
      <c r="J532" t="s">
        <v>16</v>
      </c>
      <c r="K532" t="s">
        <v>13</v>
      </c>
    </row>
    <row r="533" spans="1:11" x14ac:dyDescent="0.3">
      <c r="A533" t="s">
        <v>563</v>
      </c>
      <c r="B533">
        <v>1991</v>
      </c>
      <c r="C533" t="s">
        <v>36</v>
      </c>
      <c r="D533">
        <v>12</v>
      </c>
      <c r="E533" s="17">
        <f>DATE(Hosp_details[[#This Row],[year]], MONTH("1-"&amp;Hosp_details[[#This Row],[month]]), Hosp_details[[#This Row],[date]])</f>
        <v>33523</v>
      </c>
      <c r="F533" s="19">
        <f>DATEDIF(Hosp_details[[#This Row],[Date of Birth]], DATE(2023,6, 8),"Y")</f>
        <v>31</v>
      </c>
      <c r="G533">
        <v>1</v>
      </c>
      <c r="H533" s="21">
        <v>4738.2700000000004</v>
      </c>
      <c r="I533" t="s">
        <v>11</v>
      </c>
      <c r="J533" t="s">
        <v>12</v>
      </c>
      <c r="K533" t="s">
        <v>23</v>
      </c>
    </row>
    <row r="534" spans="1:11" x14ac:dyDescent="0.3">
      <c r="A534" t="s">
        <v>564</v>
      </c>
      <c r="B534">
        <v>2004</v>
      </c>
      <c r="C534" t="s">
        <v>15</v>
      </c>
      <c r="D534">
        <v>24</v>
      </c>
      <c r="E534" s="17">
        <f>DATE(Hosp_details[[#This Row],[year]], MONTH("1-"&amp;Hosp_details[[#This Row],[month]]), Hosp_details[[#This Row],[date]])</f>
        <v>38315</v>
      </c>
      <c r="F534" s="19">
        <f>DATEDIF(Hosp_details[[#This Row],[Date of Birth]], DATE(2023,6, 8),"Y")</f>
        <v>18</v>
      </c>
      <c r="G534">
        <v>0</v>
      </c>
      <c r="H534" s="21">
        <v>4740.78</v>
      </c>
      <c r="I534" t="s">
        <v>11</v>
      </c>
      <c r="J534" t="s">
        <v>12</v>
      </c>
      <c r="K534" t="s">
        <v>299</v>
      </c>
    </row>
    <row r="535" spans="1:11" x14ac:dyDescent="0.3">
      <c r="A535" t="s">
        <v>565</v>
      </c>
      <c r="B535">
        <v>1987</v>
      </c>
      <c r="C535" t="s">
        <v>30</v>
      </c>
      <c r="D535">
        <v>5</v>
      </c>
      <c r="E535" s="17">
        <f>DATE(Hosp_details[[#This Row],[year]], MONTH("1-"&amp;Hosp_details[[#This Row],[month]]), Hosp_details[[#This Row],[date]])</f>
        <v>32116</v>
      </c>
      <c r="F535" s="19">
        <f>DATEDIF(Hosp_details[[#This Row],[Date of Birth]], DATE(2023,6, 8),"Y")</f>
        <v>35</v>
      </c>
      <c r="G535">
        <v>1</v>
      </c>
      <c r="H535" s="21">
        <v>4746.34</v>
      </c>
      <c r="I535" t="s">
        <v>11</v>
      </c>
      <c r="J535" t="s">
        <v>11</v>
      </c>
      <c r="K535" t="s">
        <v>41</v>
      </c>
    </row>
    <row r="536" spans="1:11" x14ac:dyDescent="0.3">
      <c r="A536" t="s">
        <v>566</v>
      </c>
      <c r="B536">
        <v>1987</v>
      </c>
      <c r="C536" t="s">
        <v>2394</v>
      </c>
      <c r="D536">
        <v>2</v>
      </c>
      <c r="E536" s="17">
        <f>DATE(Hosp_details[[#This Row],[year]], MONTH("1-"&amp;Hosp_details[[#This Row],[month]]), Hosp_details[[#This Row],[date]])</f>
        <v>31779</v>
      </c>
      <c r="F536" s="19">
        <f>DATEDIF(Hosp_details[[#This Row],[Date of Birth]], DATE(2023,6, 8),"Y")</f>
        <v>36</v>
      </c>
      <c r="G536">
        <v>1</v>
      </c>
      <c r="H536" s="21">
        <v>4747.05</v>
      </c>
      <c r="I536" t="s">
        <v>11</v>
      </c>
      <c r="J536" t="s">
        <v>11</v>
      </c>
      <c r="K536" t="s">
        <v>13</v>
      </c>
    </row>
    <row r="537" spans="1:11" x14ac:dyDescent="0.3">
      <c r="A537" t="s">
        <v>567</v>
      </c>
      <c r="B537">
        <v>1987</v>
      </c>
      <c r="C537" t="s">
        <v>2395</v>
      </c>
      <c r="D537">
        <v>22</v>
      </c>
      <c r="E537" s="17">
        <f>DATE(Hosp_details[[#This Row],[year]], MONTH("1-"&amp;Hosp_details[[#This Row],[month]]), Hosp_details[[#This Row],[date]])</f>
        <v>31830</v>
      </c>
      <c r="F537" s="19">
        <f>DATEDIF(Hosp_details[[#This Row],[Date of Birth]], DATE(2023,6, 8),"Y")</f>
        <v>36</v>
      </c>
      <c r="G537">
        <v>1</v>
      </c>
      <c r="H537" s="21">
        <v>4751.07</v>
      </c>
      <c r="I537" t="s">
        <v>12</v>
      </c>
      <c r="J537" t="s">
        <v>16</v>
      </c>
      <c r="K537" t="s">
        <v>41</v>
      </c>
    </row>
    <row r="538" spans="1:11" x14ac:dyDescent="0.3">
      <c r="A538" t="s">
        <v>568</v>
      </c>
      <c r="B538">
        <v>1992</v>
      </c>
      <c r="C538" t="s">
        <v>2396</v>
      </c>
      <c r="D538">
        <v>16</v>
      </c>
      <c r="E538" s="17">
        <f>DATE(Hosp_details[[#This Row],[year]], MONTH("1-"&amp;Hosp_details[[#This Row],[month]]), Hosp_details[[#This Row],[date]])</f>
        <v>33679</v>
      </c>
      <c r="F538" s="19">
        <f>DATEDIF(Hosp_details[[#This Row],[Date of Birth]], DATE(2023,6, 8),"Y")</f>
        <v>31</v>
      </c>
      <c r="G538">
        <v>2</v>
      </c>
      <c r="H538" s="21">
        <v>4753.6400000000003</v>
      </c>
      <c r="I538" t="s">
        <v>11</v>
      </c>
      <c r="J538" t="s">
        <v>12</v>
      </c>
      <c r="K538" t="s">
        <v>13</v>
      </c>
    </row>
    <row r="539" spans="1:11" x14ac:dyDescent="0.3">
      <c r="A539" t="s">
        <v>569</v>
      </c>
      <c r="B539">
        <v>1987</v>
      </c>
      <c r="C539" t="s">
        <v>2397</v>
      </c>
      <c r="D539">
        <v>27</v>
      </c>
      <c r="E539" s="17">
        <f>DATE(Hosp_details[[#This Row],[year]], MONTH("1-"&amp;Hosp_details[[#This Row],[month]]), Hosp_details[[#This Row],[date]])</f>
        <v>31894</v>
      </c>
      <c r="F539" s="19">
        <f>DATEDIF(Hosp_details[[#This Row],[Date of Birth]], DATE(2023,6, 8),"Y")</f>
        <v>36</v>
      </c>
      <c r="G539">
        <v>1</v>
      </c>
      <c r="H539" s="21">
        <v>4762.33</v>
      </c>
      <c r="I539" t="s">
        <v>12</v>
      </c>
      <c r="J539" t="s">
        <v>12</v>
      </c>
      <c r="K539" t="s">
        <v>41</v>
      </c>
    </row>
    <row r="540" spans="1:11" x14ac:dyDescent="0.3">
      <c r="A540" t="s">
        <v>570</v>
      </c>
      <c r="B540">
        <v>1989</v>
      </c>
      <c r="C540" t="s">
        <v>2398</v>
      </c>
      <c r="D540">
        <v>1</v>
      </c>
      <c r="E540" s="17">
        <f>DATE(Hosp_details[[#This Row],[year]], MONTH("1-"&amp;Hosp_details[[#This Row],[month]]), Hosp_details[[#This Row],[date]])</f>
        <v>32629</v>
      </c>
      <c r="F540" s="19">
        <f>DATEDIF(Hosp_details[[#This Row],[Date of Birth]], DATE(2023,6, 8),"Y")</f>
        <v>34</v>
      </c>
      <c r="G540">
        <v>1</v>
      </c>
      <c r="H540" s="21">
        <v>4766.0200000000004</v>
      </c>
      <c r="I540" t="s">
        <v>11</v>
      </c>
      <c r="J540" t="s">
        <v>12</v>
      </c>
      <c r="K540" t="s">
        <v>41</v>
      </c>
    </row>
    <row r="541" spans="1:11" x14ac:dyDescent="0.3">
      <c r="A541" t="s">
        <v>571</v>
      </c>
      <c r="B541">
        <v>1989</v>
      </c>
      <c r="C541" t="s">
        <v>18</v>
      </c>
      <c r="D541">
        <v>9</v>
      </c>
      <c r="E541" s="17">
        <f>DATE(Hosp_details[[#This Row],[year]], MONTH("1-"&amp;Hosp_details[[#This Row],[month]]), Hosp_details[[#This Row],[date]])</f>
        <v>32668</v>
      </c>
      <c r="F541" s="19">
        <f>DATEDIF(Hosp_details[[#This Row],[Date of Birth]], DATE(2023,6, 8),"Y")</f>
        <v>33</v>
      </c>
      <c r="G541">
        <v>1</v>
      </c>
      <c r="H541" s="21">
        <v>4779.6000000000004</v>
      </c>
      <c r="I541" t="s">
        <v>11</v>
      </c>
      <c r="J541" t="s">
        <v>12</v>
      </c>
      <c r="K541" t="s">
        <v>13</v>
      </c>
    </row>
    <row r="542" spans="1:11" x14ac:dyDescent="0.3">
      <c r="A542" t="s">
        <v>572</v>
      </c>
      <c r="B542">
        <v>1987</v>
      </c>
      <c r="C542" t="s">
        <v>10</v>
      </c>
      <c r="D542">
        <v>22</v>
      </c>
      <c r="E542" s="17">
        <f>DATE(Hosp_details[[#This Row],[year]], MONTH("1-"&amp;Hosp_details[[#This Row],[month]]), Hosp_details[[#This Row],[date]])</f>
        <v>31980</v>
      </c>
      <c r="F542" s="19">
        <f>DATEDIF(Hosp_details[[#This Row],[Date of Birth]], DATE(2023,6, 8),"Y")</f>
        <v>35</v>
      </c>
      <c r="G542">
        <v>3</v>
      </c>
      <c r="H542" s="21">
        <v>4787.42</v>
      </c>
      <c r="I542" t="s">
        <v>11</v>
      </c>
      <c r="J542" t="s">
        <v>12</v>
      </c>
      <c r="K542" t="s">
        <v>13</v>
      </c>
    </row>
    <row r="543" spans="1:11" x14ac:dyDescent="0.3">
      <c r="A543" t="s">
        <v>573</v>
      </c>
      <c r="B543">
        <v>1989</v>
      </c>
      <c r="C543" t="s">
        <v>34</v>
      </c>
      <c r="D543">
        <v>16</v>
      </c>
      <c r="E543" s="17">
        <f>DATE(Hosp_details[[#This Row],[year]], MONTH("1-"&amp;Hosp_details[[#This Row],[month]]), Hosp_details[[#This Row],[date]])</f>
        <v>32736</v>
      </c>
      <c r="F543" s="19">
        <f>DATEDIF(Hosp_details[[#This Row],[Date of Birth]], DATE(2023,6, 8),"Y")</f>
        <v>33</v>
      </c>
      <c r="G543">
        <v>1</v>
      </c>
      <c r="H543" s="21">
        <v>4795.66</v>
      </c>
      <c r="I543" t="s">
        <v>11</v>
      </c>
      <c r="J543" t="s">
        <v>16</v>
      </c>
      <c r="K543" t="s">
        <v>13</v>
      </c>
    </row>
    <row r="544" spans="1:11" x14ac:dyDescent="0.3">
      <c r="A544" t="s">
        <v>574</v>
      </c>
      <c r="B544">
        <v>1978</v>
      </c>
      <c r="C544" t="s">
        <v>20</v>
      </c>
      <c r="D544">
        <v>3</v>
      </c>
      <c r="E544" s="17">
        <f>DATE(Hosp_details[[#This Row],[year]], MONTH("1-"&amp;Hosp_details[[#This Row],[month]]), Hosp_details[[#This Row],[date]])</f>
        <v>28736</v>
      </c>
      <c r="F544" s="19">
        <f>DATEDIF(Hosp_details[[#This Row],[Date of Birth]], DATE(2023,6, 8),"Y")</f>
        <v>44</v>
      </c>
      <c r="G544">
        <v>2</v>
      </c>
      <c r="H544" s="21">
        <v>4812.34</v>
      </c>
      <c r="I544" t="s">
        <v>11</v>
      </c>
      <c r="J544" t="s">
        <v>12</v>
      </c>
      <c r="K544" t="s">
        <v>13</v>
      </c>
    </row>
    <row r="545" spans="1:11" x14ac:dyDescent="0.3">
      <c r="A545" t="s">
        <v>575</v>
      </c>
      <c r="B545">
        <v>1981</v>
      </c>
      <c r="C545" t="s">
        <v>36</v>
      </c>
      <c r="D545">
        <v>3</v>
      </c>
      <c r="E545" s="17">
        <f>DATE(Hosp_details[[#This Row],[year]], MONTH("1-"&amp;Hosp_details[[#This Row],[month]]), Hosp_details[[#This Row],[date]])</f>
        <v>29862</v>
      </c>
      <c r="F545" s="19">
        <f>DATEDIF(Hosp_details[[#This Row],[Date of Birth]], DATE(2023,6, 8),"Y")</f>
        <v>41</v>
      </c>
      <c r="G545">
        <v>1</v>
      </c>
      <c r="H545" s="21">
        <v>4827.1000000000004</v>
      </c>
      <c r="I545" t="s">
        <v>11</v>
      </c>
      <c r="J545" t="s">
        <v>16</v>
      </c>
      <c r="K545" t="s">
        <v>13</v>
      </c>
    </row>
    <row r="546" spans="1:11" x14ac:dyDescent="0.3">
      <c r="A546" t="s">
        <v>576</v>
      </c>
      <c r="B546">
        <v>1995</v>
      </c>
      <c r="C546" t="s">
        <v>15</v>
      </c>
      <c r="D546">
        <v>1</v>
      </c>
      <c r="E546" s="17">
        <f>DATE(Hosp_details[[#This Row],[year]], MONTH("1-"&amp;Hosp_details[[#This Row],[month]]), Hosp_details[[#This Row],[date]])</f>
        <v>35004</v>
      </c>
      <c r="F546" s="19">
        <f>DATEDIF(Hosp_details[[#This Row],[Date of Birth]], DATE(2023,6, 8),"Y")</f>
        <v>27</v>
      </c>
      <c r="G546">
        <v>3</v>
      </c>
      <c r="H546" s="21">
        <v>4827.8999999999996</v>
      </c>
      <c r="I546" t="s">
        <v>16</v>
      </c>
      <c r="J546" t="s">
        <v>11</v>
      </c>
      <c r="K546" t="s">
        <v>6028</v>
      </c>
    </row>
    <row r="547" spans="1:11" x14ac:dyDescent="0.3">
      <c r="A547" t="s">
        <v>577</v>
      </c>
      <c r="B547">
        <v>2002</v>
      </c>
      <c r="C547" t="s">
        <v>30</v>
      </c>
      <c r="D547">
        <v>27</v>
      </c>
      <c r="E547" s="17">
        <f>DATE(Hosp_details[[#This Row],[year]], MONTH("1-"&amp;Hosp_details[[#This Row],[month]]), Hosp_details[[#This Row],[date]])</f>
        <v>37617</v>
      </c>
      <c r="F547" s="19">
        <f>DATEDIF(Hosp_details[[#This Row],[Date of Birth]], DATE(2023,6, 8),"Y")</f>
        <v>20</v>
      </c>
      <c r="G547">
        <v>5</v>
      </c>
      <c r="H547" s="21">
        <v>4830.63</v>
      </c>
      <c r="I547" t="s">
        <v>11</v>
      </c>
      <c r="J547" t="s">
        <v>16</v>
      </c>
      <c r="K547" t="s">
        <v>41</v>
      </c>
    </row>
    <row r="548" spans="1:11" x14ac:dyDescent="0.3">
      <c r="A548" t="s">
        <v>578</v>
      </c>
      <c r="B548">
        <v>2000</v>
      </c>
      <c r="C548" t="s">
        <v>2394</v>
      </c>
      <c r="D548">
        <v>11</v>
      </c>
      <c r="E548" s="17">
        <f>DATE(Hosp_details[[#This Row],[year]], MONTH("1-"&amp;Hosp_details[[#This Row],[month]]), Hosp_details[[#This Row],[date]])</f>
        <v>36536</v>
      </c>
      <c r="F548" s="19">
        <f>DATEDIF(Hosp_details[[#This Row],[Date of Birth]], DATE(2023,6, 8),"Y")</f>
        <v>23</v>
      </c>
      <c r="G548">
        <v>0</v>
      </c>
      <c r="H548" s="21">
        <v>4835.43</v>
      </c>
      <c r="I548" t="s">
        <v>11</v>
      </c>
      <c r="J548" t="s">
        <v>11</v>
      </c>
      <c r="K548" t="s">
        <v>299</v>
      </c>
    </row>
    <row r="549" spans="1:11" x14ac:dyDescent="0.3">
      <c r="A549" t="s">
        <v>579</v>
      </c>
      <c r="B549">
        <v>1992</v>
      </c>
      <c r="C549" t="s">
        <v>2395</v>
      </c>
      <c r="D549">
        <v>10</v>
      </c>
      <c r="E549" s="17">
        <f>DATE(Hosp_details[[#This Row],[year]], MONTH("1-"&amp;Hosp_details[[#This Row],[month]]), Hosp_details[[#This Row],[date]])</f>
        <v>33644</v>
      </c>
      <c r="F549" s="19">
        <f>DATEDIF(Hosp_details[[#This Row],[Date of Birth]], DATE(2023,6, 8),"Y")</f>
        <v>31</v>
      </c>
      <c r="G549">
        <v>3</v>
      </c>
      <c r="H549" s="21">
        <v>4837.58</v>
      </c>
      <c r="I549" t="s">
        <v>12</v>
      </c>
      <c r="J549" t="s">
        <v>11</v>
      </c>
      <c r="K549" t="s">
        <v>13</v>
      </c>
    </row>
    <row r="550" spans="1:11" x14ac:dyDescent="0.3">
      <c r="A550" t="s">
        <v>580</v>
      </c>
      <c r="B550">
        <v>1984</v>
      </c>
      <c r="C550" t="s">
        <v>2396</v>
      </c>
      <c r="D550">
        <v>15</v>
      </c>
      <c r="E550" s="17">
        <f>DATE(Hosp_details[[#This Row],[year]], MONTH("1-"&amp;Hosp_details[[#This Row],[month]]), Hosp_details[[#This Row],[date]])</f>
        <v>30756</v>
      </c>
      <c r="F550" s="19">
        <f>DATEDIF(Hosp_details[[#This Row],[Date of Birth]], DATE(2023,6, 8),"Y")</f>
        <v>39</v>
      </c>
      <c r="G550">
        <v>3</v>
      </c>
      <c r="H550" s="21">
        <v>4839.18</v>
      </c>
      <c r="I550" t="s">
        <v>11</v>
      </c>
      <c r="J550" t="s">
        <v>16</v>
      </c>
      <c r="K550" t="s">
        <v>23</v>
      </c>
    </row>
    <row r="551" spans="1:11" x14ac:dyDescent="0.3">
      <c r="A551" t="s">
        <v>581</v>
      </c>
      <c r="B551">
        <v>1995</v>
      </c>
      <c r="C551" t="s">
        <v>2397</v>
      </c>
      <c r="D551">
        <v>29</v>
      </c>
      <c r="E551" s="17">
        <f>DATE(Hosp_details[[#This Row],[year]], MONTH("1-"&amp;Hosp_details[[#This Row],[month]]), Hosp_details[[#This Row],[date]])</f>
        <v>34818</v>
      </c>
      <c r="F551" s="19">
        <f>DATEDIF(Hosp_details[[#This Row],[Date of Birth]], DATE(2023,6, 8),"Y")</f>
        <v>28</v>
      </c>
      <c r="G551">
        <v>0</v>
      </c>
      <c r="H551" s="21">
        <v>4840.95</v>
      </c>
      <c r="I551" t="s">
        <v>11</v>
      </c>
      <c r="J551" t="s">
        <v>16</v>
      </c>
      <c r="K551" t="s">
        <v>299</v>
      </c>
    </row>
    <row r="552" spans="1:11" x14ac:dyDescent="0.3">
      <c r="A552" t="s">
        <v>582</v>
      </c>
      <c r="B552">
        <v>1979</v>
      </c>
      <c r="C552" t="s">
        <v>2398</v>
      </c>
      <c r="D552">
        <v>13</v>
      </c>
      <c r="E552" s="17">
        <f>DATE(Hosp_details[[#This Row],[year]], MONTH("1-"&amp;Hosp_details[[#This Row],[month]]), Hosp_details[[#This Row],[date]])</f>
        <v>28988</v>
      </c>
      <c r="F552" s="19">
        <f>DATEDIF(Hosp_details[[#This Row],[Date of Birth]], DATE(2023,6, 8),"Y")</f>
        <v>44</v>
      </c>
      <c r="G552">
        <v>2</v>
      </c>
      <c r="H552" s="21">
        <v>4843.79</v>
      </c>
      <c r="I552" t="s">
        <v>11</v>
      </c>
      <c r="J552" t="s">
        <v>12</v>
      </c>
      <c r="K552" t="s">
        <v>13</v>
      </c>
    </row>
    <row r="553" spans="1:11" x14ac:dyDescent="0.3">
      <c r="A553" t="s">
        <v>583</v>
      </c>
      <c r="B553">
        <v>1974</v>
      </c>
      <c r="C553" t="s">
        <v>18</v>
      </c>
      <c r="D553">
        <v>11</v>
      </c>
      <c r="E553" s="17">
        <f>DATE(Hosp_details[[#This Row],[year]], MONTH("1-"&amp;Hosp_details[[#This Row],[month]]), Hosp_details[[#This Row],[date]])</f>
        <v>27191</v>
      </c>
      <c r="F553" s="19">
        <f>DATEDIF(Hosp_details[[#This Row],[Date of Birth]], DATE(2023,6, 8),"Y")</f>
        <v>48</v>
      </c>
      <c r="G553">
        <v>0</v>
      </c>
      <c r="H553" s="21">
        <v>4844.67</v>
      </c>
      <c r="I553" t="s">
        <v>11</v>
      </c>
      <c r="J553" t="s">
        <v>11</v>
      </c>
      <c r="K553" t="s">
        <v>13</v>
      </c>
    </row>
    <row r="554" spans="1:11" x14ac:dyDescent="0.3">
      <c r="A554" t="s">
        <v>584</v>
      </c>
      <c r="B554">
        <v>2001</v>
      </c>
      <c r="C554" t="s">
        <v>10</v>
      </c>
      <c r="D554">
        <v>7</v>
      </c>
      <c r="E554" s="17">
        <f>DATE(Hosp_details[[#This Row],[year]], MONTH("1-"&amp;Hosp_details[[#This Row],[month]]), Hosp_details[[#This Row],[date]])</f>
        <v>37079</v>
      </c>
      <c r="F554" s="19">
        <f>DATEDIF(Hosp_details[[#This Row],[Date of Birth]], DATE(2023,6, 8),"Y")</f>
        <v>21</v>
      </c>
      <c r="G554">
        <v>0</v>
      </c>
      <c r="H554" s="21">
        <v>4846.53</v>
      </c>
      <c r="I554" t="s">
        <v>11</v>
      </c>
      <c r="J554" t="s">
        <v>12</v>
      </c>
      <c r="K554" t="s">
        <v>299</v>
      </c>
    </row>
    <row r="555" spans="1:11" x14ac:dyDescent="0.3">
      <c r="A555" t="s">
        <v>585</v>
      </c>
      <c r="B555">
        <v>1995</v>
      </c>
      <c r="C555" t="s">
        <v>34</v>
      </c>
      <c r="D555">
        <v>27</v>
      </c>
      <c r="E555" s="17">
        <f>DATE(Hosp_details[[#This Row],[year]], MONTH("1-"&amp;Hosp_details[[#This Row],[month]]), Hosp_details[[#This Row],[date]])</f>
        <v>34938</v>
      </c>
      <c r="F555" s="19">
        <f>DATEDIF(Hosp_details[[#This Row],[Date of Birth]], DATE(2023,6, 8),"Y")</f>
        <v>27</v>
      </c>
      <c r="G555">
        <v>3</v>
      </c>
      <c r="H555" s="21">
        <v>4846.92</v>
      </c>
      <c r="I555" t="s">
        <v>11</v>
      </c>
      <c r="J555" t="s">
        <v>12</v>
      </c>
      <c r="K555" t="s">
        <v>355</v>
      </c>
    </row>
    <row r="556" spans="1:11" x14ac:dyDescent="0.3">
      <c r="A556" t="s">
        <v>586</v>
      </c>
      <c r="B556">
        <v>1989</v>
      </c>
      <c r="C556" t="s">
        <v>20</v>
      </c>
      <c r="D556">
        <v>1</v>
      </c>
      <c r="E556" s="17">
        <f>DATE(Hosp_details[[#This Row],[year]], MONTH("1-"&amp;Hosp_details[[#This Row],[month]]), Hosp_details[[#This Row],[date]])</f>
        <v>32752</v>
      </c>
      <c r="F556" s="19">
        <f>DATEDIF(Hosp_details[[#This Row],[Date of Birth]], DATE(2023,6, 8),"Y")</f>
        <v>33</v>
      </c>
      <c r="G556">
        <v>3</v>
      </c>
      <c r="H556" s="21">
        <v>4859.8900000000003</v>
      </c>
      <c r="I556" t="s">
        <v>11</v>
      </c>
      <c r="J556" t="s">
        <v>12</v>
      </c>
      <c r="K556" t="s">
        <v>41</v>
      </c>
    </row>
    <row r="557" spans="1:11" x14ac:dyDescent="0.3">
      <c r="A557" t="s">
        <v>587</v>
      </c>
      <c r="B557">
        <v>1997</v>
      </c>
      <c r="C557" t="s">
        <v>36</v>
      </c>
      <c r="D557">
        <v>29</v>
      </c>
      <c r="E557" s="17">
        <f>DATE(Hosp_details[[#This Row],[year]], MONTH("1-"&amp;Hosp_details[[#This Row],[month]]), Hosp_details[[#This Row],[date]])</f>
        <v>35732</v>
      </c>
      <c r="F557" s="19">
        <f>DATEDIF(Hosp_details[[#This Row],[Date of Birth]], DATE(2023,6, 8),"Y")</f>
        <v>25</v>
      </c>
      <c r="G557">
        <v>4</v>
      </c>
      <c r="H557" s="21">
        <v>4877.9799999999996</v>
      </c>
      <c r="I557" t="s">
        <v>11</v>
      </c>
      <c r="J557" t="s">
        <v>12</v>
      </c>
      <c r="K557" t="s">
        <v>23</v>
      </c>
    </row>
    <row r="558" spans="1:11" x14ac:dyDescent="0.3">
      <c r="A558" t="s">
        <v>588</v>
      </c>
      <c r="B558">
        <v>1986</v>
      </c>
      <c r="C558" t="s">
        <v>15</v>
      </c>
      <c r="D558">
        <v>23</v>
      </c>
      <c r="E558" s="17">
        <f>DATE(Hosp_details[[#This Row],[year]], MONTH("1-"&amp;Hosp_details[[#This Row],[month]]), Hosp_details[[#This Row],[date]])</f>
        <v>31739</v>
      </c>
      <c r="F558" s="19">
        <f>DATEDIF(Hosp_details[[#This Row],[Date of Birth]], DATE(2023,6, 8),"Y")</f>
        <v>36</v>
      </c>
      <c r="G558">
        <v>0</v>
      </c>
      <c r="H558" s="21">
        <v>4883.87</v>
      </c>
      <c r="I558" t="s">
        <v>11</v>
      </c>
      <c r="J558" t="s">
        <v>16</v>
      </c>
      <c r="K558" t="s">
        <v>41</v>
      </c>
    </row>
    <row r="559" spans="1:11" x14ac:dyDescent="0.3">
      <c r="A559" t="s">
        <v>589</v>
      </c>
      <c r="B559">
        <v>1986</v>
      </c>
      <c r="C559" t="s">
        <v>30</v>
      </c>
      <c r="D559">
        <v>27</v>
      </c>
      <c r="E559" s="17">
        <f>DATE(Hosp_details[[#This Row],[year]], MONTH("1-"&amp;Hosp_details[[#This Row],[month]]), Hosp_details[[#This Row],[date]])</f>
        <v>31773</v>
      </c>
      <c r="F559" s="19">
        <f>DATEDIF(Hosp_details[[#This Row],[Date of Birth]], DATE(2023,6, 8),"Y")</f>
        <v>36</v>
      </c>
      <c r="G559">
        <v>0</v>
      </c>
      <c r="H559" s="21">
        <v>4889.04</v>
      </c>
      <c r="I559" t="s">
        <v>11</v>
      </c>
      <c r="J559" t="s">
        <v>16</v>
      </c>
      <c r="K559" t="s">
        <v>13</v>
      </c>
    </row>
    <row r="560" spans="1:11" x14ac:dyDescent="0.3">
      <c r="A560" t="s">
        <v>590</v>
      </c>
      <c r="B560">
        <v>1989</v>
      </c>
      <c r="C560" t="s">
        <v>2394</v>
      </c>
      <c r="D560">
        <v>10</v>
      </c>
      <c r="E560" s="17">
        <f>DATE(Hosp_details[[#This Row],[year]], MONTH("1-"&amp;Hosp_details[[#This Row],[month]]), Hosp_details[[#This Row],[date]])</f>
        <v>32518</v>
      </c>
      <c r="F560" s="19">
        <f>DATEDIF(Hosp_details[[#This Row],[Date of Birth]], DATE(2023,6, 8),"Y")</f>
        <v>34</v>
      </c>
      <c r="G560">
        <v>2</v>
      </c>
      <c r="H560" s="21">
        <v>4890</v>
      </c>
      <c r="I560" t="s">
        <v>12</v>
      </c>
      <c r="J560" t="s">
        <v>11</v>
      </c>
      <c r="K560" t="s">
        <v>13</v>
      </c>
    </row>
    <row r="561" spans="1:11" x14ac:dyDescent="0.3">
      <c r="A561" t="s">
        <v>591</v>
      </c>
      <c r="B561">
        <v>1990</v>
      </c>
      <c r="C561" t="s">
        <v>2395</v>
      </c>
      <c r="D561">
        <v>28</v>
      </c>
      <c r="E561" s="17">
        <f>DATE(Hosp_details[[#This Row],[year]], MONTH("1-"&amp;Hosp_details[[#This Row],[month]]), Hosp_details[[#This Row],[date]])</f>
        <v>32932</v>
      </c>
      <c r="F561" s="19">
        <f>DATEDIF(Hosp_details[[#This Row],[Date of Birth]], DATE(2023,6, 8),"Y")</f>
        <v>33</v>
      </c>
      <c r="G561">
        <v>3</v>
      </c>
      <c r="H561" s="21">
        <v>4894.3900000000003</v>
      </c>
      <c r="I561" t="s">
        <v>11</v>
      </c>
      <c r="J561" t="s">
        <v>12</v>
      </c>
      <c r="K561" t="s">
        <v>13</v>
      </c>
    </row>
    <row r="562" spans="1:11" x14ac:dyDescent="0.3">
      <c r="A562" t="s">
        <v>592</v>
      </c>
      <c r="B562">
        <v>1988</v>
      </c>
      <c r="C562" t="s">
        <v>2396</v>
      </c>
      <c r="D562">
        <v>23</v>
      </c>
      <c r="E562" s="17">
        <f>DATE(Hosp_details[[#This Row],[year]], MONTH("1-"&amp;Hosp_details[[#This Row],[month]]), Hosp_details[[#This Row],[date]])</f>
        <v>32225</v>
      </c>
      <c r="F562" s="19">
        <f>DATEDIF(Hosp_details[[#This Row],[Date of Birth]], DATE(2023,6, 8),"Y")</f>
        <v>35</v>
      </c>
      <c r="G562">
        <v>1</v>
      </c>
      <c r="H562" s="21">
        <v>4894.75</v>
      </c>
      <c r="I562" t="s">
        <v>12</v>
      </c>
      <c r="J562" t="s">
        <v>12</v>
      </c>
      <c r="K562" t="s">
        <v>23</v>
      </c>
    </row>
    <row r="563" spans="1:11" x14ac:dyDescent="0.3">
      <c r="A563" t="s">
        <v>593</v>
      </c>
      <c r="B563">
        <v>1993</v>
      </c>
      <c r="C563" t="s">
        <v>2397</v>
      </c>
      <c r="D563">
        <v>10</v>
      </c>
      <c r="E563" s="17">
        <f>DATE(Hosp_details[[#This Row],[year]], MONTH("1-"&amp;Hosp_details[[#This Row],[month]]), Hosp_details[[#This Row],[date]])</f>
        <v>34069</v>
      </c>
      <c r="F563" s="19">
        <f>DATEDIF(Hosp_details[[#This Row],[Date of Birth]], DATE(2023,6, 8),"Y")</f>
        <v>30</v>
      </c>
      <c r="G563">
        <v>2</v>
      </c>
      <c r="H563" s="21">
        <v>4906.41</v>
      </c>
      <c r="I563" t="s">
        <v>11</v>
      </c>
      <c r="J563" t="s">
        <v>16</v>
      </c>
      <c r="K563" t="s">
        <v>23</v>
      </c>
    </row>
    <row r="564" spans="1:11" x14ac:dyDescent="0.3">
      <c r="A564" t="s">
        <v>594</v>
      </c>
      <c r="B564">
        <v>1981</v>
      </c>
      <c r="C564" t="s">
        <v>2398</v>
      </c>
      <c r="D564">
        <v>18</v>
      </c>
      <c r="E564" s="17">
        <f>DATE(Hosp_details[[#This Row],[year]], MONTH("1-"&amp;Hosp_details[[#This Row],[month]]), Hosp_details[[#This Row],[date]])</f>
        <v>29724</v>
      </c>
      <c r="F564" s="19">
        <f>DATEDIF(Hosp_details[[#This Row],[Date of Birth]], DATE(2023,6, 8),"Y")</f>
        <v>42</v>
      </c>
      <c r="G564">
        <v>1</v>
      </c>
      <c r="H564" s="21">
        <v>4911.8900000000003</v>
      </c>
      <c r="I564" t="s">
        <v>11</v>
      </c>
      <c r="J564" t="s">
        <v>12</v>
      </c>
      <c r="K564" t="s">
        <v>13</v>
      </c>
    </row>
    <row r="565" spans="1:11" x14ac:dyDescent="0.3">
      <c r="A565" t="s">
        <v>595</v>
      </c>
      <c r="B565">
        <v>2002</v>
      </c>
      <c r="C565" t="s">
        <v>18</v>
      </c>
      <c r="D565">
        <v>21</v>
      </c>
      <c r="E565" s="17">
        <f>DATE(Hosp_details[[#This Row],[year]], MONTH("1-"&amp;Hosp_details[[#This Row],[month]]), Hosp_details[[#This Row],[date]])</f>
        <v>37428</v>
      </c>
      <c r="F565" s="19">
        <f>DATEDIF(Hosp_details[[#This Row],[Date of Birth]], DATE(2023,6, 8),"Y")</f>
        <v>20</v>
      </c>
      <c r="G565">
        <v>5</v>
      </c>
      <c r="H565" s="21">
        <v>4915.0600000000004</v>
      </c>
      <c r="I565" t="s">
        <v>11</v>
      </c>
      <c r="J565" t="s">
        <v>16</v>
      </c>
      <c r="K565" t="s">
        <v>355</v>
      </c>
    </row>
    <row r="566" spans="1:11" x14ac:dyDescent="0.3">
      <c r="A566" t="s">
        <v>596</v>
      </c>
      <c r="B566">
        <v>1993</v>
      </c>
      <c r="C566" t="s">
        <v>10</v>
      </c>
      <c r="D566">
        <v>10</v>
      </c>
      <c r="E566" s="17">
        <f>DATE(Hosp_details[[#This Row],[year]], MONTH("1-"&amp;Hosp_details[[#This Row],[month]]), Hosp_details[[#This Row],[date]])</f>
        <v>34160</v>
      </c>
      <c r="F566" s="19">
        <f>DATEDIF(Hosp_details[[#This Row],[Date of Birth]], DATE(2023,6, 8),"Y")</f>
        <v>29</v>
      </c>
      <c r="G566">
        <v>2</v>
      </c>
      <c r="H566" s="21">
        <v>4922.92</v>
      </c>
      <c r="I566" t="s">
        <v>11</v>
      </c>
      <c r="J566" t="s">
        <v>11</v>
      </c>
      <c r="K566" t="s">
        <v>23</v>
      </c>
    </row>
    <row r="567" spans="1:11" x14ac:dyDescent="0.3">
      <c r="A567" t="s">
        <v>597</v>
      </c>
      <c r="B567">
        <v>1991</v>
      </c>
      <c r="C567" t="s">
        <v>34</v>
      </c>
      <c r="D567">
        <v>23</v>
      </c>
      <c r="E567" s="17">
        <f>DATE(Hosp_details[[#This Row],[year]], MONTH("1-"&amp;Hosp_details[[#This Row],[month]]), Hosp_details[[#This Row],[date]])</f>
        <v>33473</v>
      </c>
      <c r="F567" s="19">
        <f>DATEDIF(Hosp_details[[#This Row],[Date of Birth]], DATE(2023,6, 8),"Y")</f>
        <v>31</v>
      </c>
      <c r="G567">
        <v>2</v>
      </c>
      <c r="H567" s="21">
        <v>4931.6499999999996</v>
      </c>
      <c r="I567" t="s">
        <v>11</v>
      </c>
      <c r="J567" t="s">
        <v>12</v>
      </c>
      <c r="K567" t="s">
        <v>41</v>
      </c>
    </row>
    <row r="568" spans="1:11" x14ac:dyDescent="0.3">
      <c r="A568" t="s">
        <v>598</v>
      </c>
      <c r="B568">
        <v>1991</v>
      </c>
      <c r="C568" t="s">
        <v>20</v>
      </c>
      <c r="D568">
        <v>27</v>
      </c>
      <c r="E568" s="17">
        <f>DATE(Hosp_details[[#This Row],[year]], MONTH("1-"&amp;Hosp_details[[#This Row],[month]]), Hosp_details[[#This Row],[date]])</f>
        <v>33508</v>
      </c>
      <c r="F568" s="19">
        <f>DATEDIF(Hosp_details[[#This Row],[Date of Birth]], DATE(2023,6, 8),"Y")</f>
        <v>31</v>
      </c>
      <c r="G568">
        <v>2</v>
      </c>
      <c r="H568" s="21">
        <v>4934.71</v>
      </c>
      <c r="I568" t="s">
        <v>11</v>
      </c>
      <c r="J568" t="s">
        <v>12</v>
      </c>
      <c r="K568" t="s">
        <v>41</v>
      </c>
    </row>
    <row r="569" spans="1:11" x14ac:dyDescent="0.3">
      <c r="A569" t="s">
        <v>599</v>
      </c>
      <c r="B569">
        <v>1974</v>
      </c>
      <c r="C569" t="s">
        <v>36</v>
      </c>
      <c r="D569">
        <v>26</v>
      </c>
      <c r="E569" s="17">
        <f>DATE(Hosp_details[[#This Row],[year]], MONTH("1-"&amp;Hosp_details[[#This Row],[month]]), Hosp_details[[#This Row],[date]])</f>
        <v>27328</v>
      </c>
      <c r="F569" s="19">
        <f>DATEDIF(Hosp_details[[#This Row],[Date of Birth]], DATE(2023,6, 8),"Y")</f>
        <v>48</v>
      </c>
      <c r="G569">
        <v>0</v>
      </c>
      <c r="H569" s="21">
        <v>4942.0600000000004</v>
      </c>
      <c r="I569" t="s">
        <v>11</v>
      </c>
      <c r="J569" t="s">
        <v>11</v>
      </c>
      <c r="K569" t="s">
        <v>13</v>
      </c>
    </row>
    <row r="570" spans="1:11" x14ac:dyDescent="0.3">
      <c r="A570" t="s">
        <v>600</v>
      </c>
      <c r="B570">
        <v>1991</v>
      </c>
      <c r="C570" t="s">
        <v>15</v>
      </c>
      <c r="D570">
        <v>30</v>
      </c>
      <c r="E570" s="17">
        <f>DATE(Hosp_details[[#This Row],[year]], MONTH("1-"&amp;Hosp_details[[#This Row],[month]]), Hosp_details[[#This Row],[date]])</f>
        <v>33572</v>
      </c>
      <c r="F570" s="19">
        <f>DATEDIF(Hosp_details[[#This Row],[Date of Birth]], DATE(2023,6, 8),"Y")</f>
        <v>31</v>
      </c>
      <c r="G570">
        <v>2</v>
      </c>
      <c r="H570" s="21">
        <v>4949.76</v>
      </c>
      <c r="I570" t="s">
        <v>11</v>
      </c>
      <c r="J570" t="s">
        <v>16</v>
      </c>
      <c r="K570" t="s">
        <v>13</v>
      </c>
    </row>
    <row r="571" spans="1:11" x14ac:dyDescent="0.3">
      <c r="A571" t="s">
        <v>601</v>
      </c>
      <c r="B571">
        <v>1973</v>
      </c>
      <c r="C571" t="s">
        <v>30</v>
      </c>
      <c r="D571">
        <v>7</v>
      </c>
      <c r="E571" s="17">
        <f>DATE(Hosp_details[[#This Row],[year]], MONTH("1-"&amp;Hosp_details[[#This Row],[month]]), Hosp_details[[#This Row],[date]])</f>
        <v>27005</v>
      </c>
      <c r="F571" s="19">
        <f>DATEDIF(Hosp_details[[#This Row],[Date of Birth]], DATE(2023,6, 8),"Y")</f>
        <v>49</v>
      </c>
      <c r="G571">
        <v>0</v>
      </c>
      <c r="H571" s="21">
        <v>4985.22</v>
      </c>
      <c r="I571" t="s">
        <v>11</v>
      </c>
      <c r="J571" t="s">
        <v>12</v>
      </c>
      <c r="K571" t="s">
        <v>13</v>
      </c>
    </row>
    <row r="572" spans="1:11" x14ac:dyDescent="0.3">
      <c r="A572" t="s">
        <v>602</v>
      </c>
      <c r="B572">
        <v>1988</v>
      </c>
      <c r="C572" t="s">
        <v>2394</v>
      </c>
      <c r="D572">
        <v>24</v>
      </c>
      <c r="E572" s="17">
        <f>DATE(Hosp_details[[#This Row],[year]], MONTH("1-"&amp;Hosp_details[[#This Row],[month]]), Hosp_details[[#This Row],[date]])</f>
        <v>32166</v>
      </c>
      <c r="F572" s="19">
        <f>DATEDIF(Hosp_details[[#This Row],[Date of Birth]], DATE(2023,6, 8),"Y")</f>
        <v>35</v>
      </c>
      <c r="G572">
        <v>0</v>
      </c>
      <c r="H572" s="21">
        <v>4992.38</v>
      </c>
      <c r="I572" t="s">
        <v>11</v>
      </c>
      <c r="J572" t="s">
        <v>12</v>
      </c>
      <c r="K572" t="s">
        <v>246</v>
      </c>
    </row>
    <row r="573" spans="1:11" x14ac:dyDescent="0.3">
      <c r="A573" t="s">
        <v>603</v>
      </c>
      <c r="B573">
        <v>2001</v>
      </c>
      <c r="C573" t="s">
        <v>2395</v>
      </c>
      <c r="D573">
        <v>5</v>
      </c>
      <c r="E573" s="17">
        <f>DATE(Hosp_details[[#This Row],[year]], MONTH("1-"&amp;Hosp_details[[#This Row],[month]]), Hosp_details[[#This Row],[date]])</f>
        <v>36927</v>
      </c>
      <c r="F573" s="19">
        <f>DATEDIF(Hosp_details[[#This Row],[Date of Birth]], DATE(2023,6, 8),"Y")</f>
        <v>22</v>
      </c>
      <c r="G573">
        <v>0</v>
      </c>
      <c r="H573" s="21">
        <v>4999.04</v>
      </c>
      <c r="I573" t="s">
        <v>11</v>
      </c>
      <c r="J573" t="s">
        <v>11</v>
      </c>
      <c r="K573" t="s">
        <v>41</v>
      </c>
    </row>
    <row r="574" spans="1:11" x14ac:dyDescent="0.3">
      <c r="A574" t="s">
        <v>604</v>
      </c>
      <c r="B574">
        <v>1988</v>
      </c>
      <c r="C574" t="s">
        <v>2396</v>
      </c>
      <c r="D574">
        <v>4</v>
      </c>
      <c r="E574" s="17">
        <f>DATE(Hosp_details[[#This Row],[year]], MONTH("1-"&amp;Hosp_details[[#This Row],[month]]), Hosp_details[[#This Row],[date]])</f>
        <v>32206</v>
      </c>
      <c r="F574" s="19">
        <f>DATEDIF(Hosp_details[[#This Row],[Date of Birth]], DATE(2023,6, 8),"Y")</f>
        <v>35</v>
      </c>
      <c r="G574">
        <v>1</v>
      </c>
      <c r="H574" s="21">
        <v>5002.78</v>
      </c>
      <c r="I574" t="s">
        <v>11</v>
      </c>
      <c r="J574" t="s">
        <v>11</v>
      </c>
      <c r="K574" t="s">
        <v>13</v>
      </c>
    </row>
    <row r="575" spans="1:11" x14ac:dyDescent="0.3">
      <c r="A575" t="s">
        <v>605</v>
      </c>
      <c r="B575">
        <v>1977</v>
      </c>
      <c r="C575" t="s">
        <v>2397</v>
      </c>
      <c r="D575">
        <v>9</v>
      </c>
      <c r="E575" s="17">
        <f>DATE(Hosp_details[[#This Row],[year]], MONTH("1-"&amp;Hosp_details[[#This Row],[month]]), Hosp_details[[#This Row],[date]])</f>
        <v>28224</v>
      </c>
      <c r="F575" s="19">
        <f>DATEDIF(Hosp_details[[#This Row],[Date of Birth]], DATE(2023,6, 8),"Y")</f>
        <v>46</v>
      </c>
      <c r="G575">
        <v>2</v>
      </c>
      <c r="H575" s="21">
        <v>5003.7700000000004</v>
      </c>
      <c r="I575" t="s">
        <v>11</v>
      </c>
      <c r="J575" t="s">
        <v>12</v>
      </c>
      <c r="K575" t="s">
        <v>13</v>
      </c>
    </row>
    <row r="576" spans="1:11" x14ac:dyDescent="0.3">
      <c r="A576" t="s">
        <v>606</v>
      </c>
      <c r="B576">
        <v>1988</v>
      </c>
      <c r="C576" t="s">
        <v>2398</v>
      </c>
      <c r="D576">
        <v>8</v>
      </c>
      <c r="E576" s="17">
        <f>DATE(Hosp_details[[#This Row],[year]], MONTH("1-"&amp;Hosp_details[[#This Row],[month]]), Hosp_details[[#This Row],[date]])</f>
        <v>32271</v>
      </c>
      <c r="F576" s="19">
        <f>DATEDIF(Hosp_details[[#This Row],[Date of Birth]], DATE(2023,6, 8),"Y")</f>
        <v>35</v>
      </c>
      <c r="G576">
        <v>1</v>
      </c>
      <c r="H576" s="21">
        <v>5003.8500000000004</v>
      </c>
      <c r="I576" t="s">
        <v>11</v>
      </c>
      <c r="J576" t="s">
        <v>12</v>
      </c>
      <c r="K576" t="s">
        <v>41</v>
      </c>
    </row>
    <row r="577" spans="1:11" x14ac:dyDescent="0.3">
      <c r="A577" t="s">
        <v>607</v>
      </c>
      <c r="B577">
        <v>1988</v>
      </c>
      <c r="C577" t="s">
        <v>18</v>
      </c>
      <c r="D577">
        <v>9</v>
      </c>
      <c r="E577" s="17">
        <f>DATE(Hosp_details[[#This Row],[year]], MONTH("1-"&amp;Hosp_details[[#This Row],[month]]), Hosp_details[[#This Row],[date]])</f>
        <v>32303</v>
      </c>
      <c r="F577" s="19">
        <f>DATEDIF(Hosp_details[[#This Row],[Date of Birth]], DATE(2023,6, 8),"Y")</f>
        <v>34</v>
      </c>
      <c r="G577">
        <v>1</v>
      </c>
      <c r="H577" s="21">
        <v>5012.47</v>
      </c>
      <c r="I577" t="s">
        <v>11</v>
      </c>
      <c r="J577" t="s">
        <v>12</v>
      </c>
      <c r="K577" t="s">
        <v>41</v>
      </c>
    </row>
    <row r="578" spans="1:11" x14ac:dyDescent="0.3">
      <c r="A578" t="s">
        <v>608</v>
      </c>
      <c r="B578">
        <v>1985</v>
      </c>
      <c r="C578" t="s">
        <v>10</v>
      </c>
      <c r="D578">
        <v>28</v>
      </c>
      <c r="E578" s="17">
        <f>DATE(Hosp_details[[#This Row],[year]], MONTH("1-"&amp;Hosp_details[[#This Row],[month]]), Hosp_details[[#This Row],[date]])</f>
        <v>31256</v>
      </c>
      <c r="F578" s="19">
        <f>DATEDIF(Hosp_details[[#This Row],[Date of Birth]], DATE(2023,6, 8),"Y")</f>
        <v>37</v>
      </c>
      <c r="G578">
        <v>0</v>
      </c>
      <c r="H578" s="21">
        <v>5028.1499999999996</v>
      </c>
      <c r="I578" t="s">
        <v>16</v>
      </c>
      <c r="J578" t="s">
        <v>11</v>
      </c>
      <c r="K578" t="s">
        <v>23</v>
      </c>
    </row>
    <row r="579" spans="1:11" x14ac:dyDescent="0.3">
      <c r="A579" t="s">
        <v>609</v>
      </c>
      <c r="B579">
        <v>1991</v>
      </c>
      <c r="C579" t="s">
        <v>34</v>
      </c>
      <c r="D579">
        <v>10</v>
      </c>
      <c r="E579" s="17">
        <f>DATE(Hosp_details[[#This Row],[year]], MONTH("1-"&amp;Hosp_details[[#This Row],[month]]), Hosp_details[[#This Row],[date]])</f>
        <v>33460</v>
      </c>
      <c r="F579" s="19">
        <f>DATEDIF(Hosp_details[[#This Row],[Date of Birth]], DATE(2023,6, 8),"Y")</f>
        <v>31</v>
      </c>
      <c r="G579">
        <v>2</v>
      </c>
      <c r="H579" s="21">
        <v>5031.2700000000004</v>
      </c>
      <c r="I579" t="s">
        <v>12</v>
      </c>
      <c r="J579" t="s">
        <v>16</v>
      </c>
      <c r="K579" t="s">
        <v>167</v>
      </c>
    </row>
    <row r="580" spans="1:11" x14ac:dyDescent="0.3">
      <c r="A580" t="s">
        <v>610</v>
      </c>
      <c r="B580">
        <v>1986</v>
      </c>
      <c r="C580" t="s">
        <v>20</v>
      </c>
      <c r="D580">
        <v>29</v>
      </c>
      <c r="E580" s="17">
        <f>DATE(Hosp_details[[#This Row],[year]], MONTH("1-"&amp;Hosp_details[[#This Row],[month]]), Hosp_details[[#This Row],[date]])</f>
        <v>31684</v>
      </c>
      <c r="F580" s="19">
        <f>DATEDIF(Hosp_details[[#This Row],[Date of Birth]], DATE(2023,6, 8),"Y")</f>
        <v>36</v>
      </c>
      <c r="G580">
        <v>3</v>
      </c>
      <c r="H580" s="21">
        <v>5034.1000000000004</v>
      </c>
      <c r="I580" t="s">
        <v>11</v>
      </c>
      <c r="J580" t="s">
        <v>11</v>
      </c>
      <c r="K580" t="s">
        <v>13</v>
      </c>
    </row>
    <row r="581" spans="1:11" x14ac:dyDescent="0.3">
      <c r="A581" t="s">
        <v>611</v>
      </c>
      <c r="B581">
        <v>1997</v>
      </c>
      <c r="C581" t="s">
        <v>36</v>
      </c>
      <c r="D581">
        <v>4</v>
      </c>
      <c r="E581" s="17">
        <f>DATE(Hosp_details[[#This Row],[year]], MONTH("1-"&amp;Hosp_details[[#This Row],[month]]), Hosp_details[[#This Row],[date]])</f>
        <v>35707</v>
      </c>
      <c r="F581" s="19">
        <f>DATEDIF(Hosp_details[[#This Row],[Date of Birth]], DATE(2023,6, 8),"Y")</f>
        <v>25</v>
      </c>
      <c r="G581">
        <v>0</v>
      </c>
      <c r="H581" s="21">
        <v>5038.57</v>
      </c>
      <c r="I581" t="s">
        <v>11</v>
      </c>
      <c r="J581" t="s">
        <v>11</v>
      </c>
      <c r="K581" t="s">
        <v>199</v>
      </c>
    </row>
    <row r="582" spans="1:11" x14ac:dyDescent="0.3">
      <c r="A582" t="s">
        <v>612</v>
      </c>
      <c r="B582">
        <v>2001</v>
      </c>
      <c r="C582" t="s">
        <v>15</v>
      </c>
      <c r="D582">
        <v>16</v>
      </c>
      <c r="E582" s="17">
        <f>DATE(Hosp_details[[#This Row],[year]], MONTH("1-"&amp;Hosp_details[[#This Row],[month]]), Hosp_details[[#This Row],[date]])</f>
        <v>37211</v>
      </c>
      <c r="F582" s="19">
        <f>DATEDIF(Hosp_details[[#This Row],[Date of Birth]], DATE(2023,6, 8),"Y")</f>
        <v>21</v>
      </c>
      <c r="G582">
        <v>0</v>
      </c>
      <c r="H582" s="21">
        <v>5043.13</v>
      </c>
      <c r="I582" t="s">
        <v>11</v>
      </c>
      <c r="J582" t="s">
        <v>12</v>
      </c>
      <c r="K582" t="s">
        <v>41</v>
      </c>
    </row>
    <row r="583" spans="1:11" x14ac:dyDescent="0.3">
      <c r="A583" t="s">
        <v>613</v>
      </c>
      <c r="B583">
        <v>1997</v>
      </c>
      <c r="C583" t="s">
        <v>30</v>
      </c>
      <c r="D583">
        <v>29</v>
      </c>
      <c r="E583" s="17">
        <f>DATE(Hosp_details[[#This Row],[year]], MONTH("1-"&amp;Hosp_details[[#This Row],[month]]), Hosp_details[[#This Row],[date]])</f>
        <v>35793</v>
      </c>
      <c r="F583" s="19">
        <f>DATEDIF(Hosp_details[[#This Row],[Date of Birth]], DATE(2023,6, 8),"Y")</f>
        <v>25</v>
      </c>
      <c r="G583">
        <v>0</v>
      </c>
      <c r="H583" s="21">
        <v>5045.1499999999996</v>
      </c>
      <c r="I583" t="s">
        <v>11</v>
      </c>
      <c r="J583" t="s">
        <v>11</v>
      </c>
      <c r="K583" t="s">
        <v>23</v>
      </c>
    </row>
    <row r="584" spans="1:11" x14ac:dyDescent="0.3">
      <c r="A584" t="s">
        <v>614</v>
      </c>
      <c r="B584">
        <v>1980</v>
      </c>
      <c r="C584" t="s">
        <v>2394</v>
      </c>
      <c r="D584">
        <v>7</v>
      </c>
      <c r="E584" s="17">
        <f>DATE(Hosp_details[[#This Row],[year]], MONTH("1-"&amp;Hosp_details[[#This Row],[month]]), Hosp_details[[#This Row],[date]])</f>
        <v>29227</v>
      </c>
      <c r="F584" s="19">
        <f>DATEDIF(Hosp_details[[#This Row],[Date of Birth]], DATE(2023,6, 8),"Y")</f>
        <v>43</v>
      </c>
      <c r="G584">
        <v>2</v>
      </c>
      <c r="H584" s="21">
        <v>5054.05</v>
      </c>
      <c r="I584" t="s">
        <v>11</v>
      </c>
      <c r="J584" t="s">
        <v>11</v>
      </c>
      <c r="K584" t="s">
        <v>13</v>
      </c>
    </row>
    <row r="585" spans="1:11" x14ac:dyDescent="0.3">
      <c r="A585" t="s">
        <v>615</v>
      </c>
      <c r="B585">
        <v>1993</v>
      </c>
      <c r="C585" t="s">
        <v>2395</v>
      </c>
      <c r="D585">
        <v>11</v>
      </c>
      <c r="E585" s="17">
        <f>DATE(Hosp_details[[#This Row],[year]], MONTH("1-"&amp;Hosp_details[[#This Row],[month]]), Hosp_details[[#This Row],[date]])</f>
        <v>34011</v>
      </c>
      <c r="F585" s="19">
        <f>DATEDIF(Hosp_details[[#This Row],[Date of Birth]], DATE(2023,6, 8),"Y")</f>
        <v>30</v>
      </c>
      <c r="G585">
        <v>0</v>
      </c>
      <c r="H585" s="21">
        <v>5059.5600000000004</v>
      </c>
      <c r="I585" t="s">
        <v>11</v>
      </c>
      <c r="J585" t="s">
        <v>16</v>
      </c>
      <c r="K585" t="s">
        <v>299</v>
      </c>
    </row>
    <row r="586" spans="1:11" x14ac:dyDescent="0.3">
      <c r="A586" t="s">
        <v>616</v>
      </c>
      <c r="B586">
        <v>1978</v>
      </c>
      <c r="C586" t="s">
        <v>2396</v>
      </c>
      <c r="D586">
        <v>22</v>
      </c>
      <c r="E586" s="17">
        <f>DATE(Hosp_details[[#This Row],[year]], MONTH("1-"&amp;Hosp_details[[#This Row],[month]]), Hosp_details[[#This Row],[date]])</f>
        <v>28571</v>
      </c>
      <c r="F586" s="19">
        <f>DATEDIF(Hosp_details[[#This Row],[Date of Birth]], DATE(2023,6, 8),"Y")</f>
        <v>45</v>
      </c>
      <c r="G586">
        <v>2</v>
      </c>
      <c r="H586" s="21">
        <v>5077.1899999999996</v>
      </c>
      <c r="I586" t="s">
        <v>11</v>
      </c>
      <c r="J586" t="s">
        <v>12</v>
      </c>
      <c r="K586" t="s">
        <v>23</v>
      </c>
    </row>
    <row r="587" spans="1:11" x14ac:dyDescent="0.3">
      <c r="A587" t="s">
        <v>617</v>
      </c>
      <c r="B587">
        <v>1997</v>
      </c>
      <c r="C587" t="s">
        <v>2397</v>
      </c>
      <c r="D587">
        <v>14</v>
      </c>
      <c r="E587" s="17">
        <f>DATE(Hosp_details[[#This Row],[year]], MONTH("1-"&amp;Hosp_details[[#This Row],[month]]), Hosp_details[[#This Row],[date]])</f>
        <v>35534</v>
      </c>
      <c r="F587" s="19">
        <f>DATEDIF(Hosp_details[[#This Row],[Date of Birth]], DATE(2023,6, 8),"Y")</f>
        <v>26</v>
      </c>
      <c r="G587">
        <v>5</v>
      </c>
      <c r="H587" s="21">
        <v>5080.1000000000004</v>
      </c>
      <c r="I587" t="s">
        <v>12</v>
      </c>
      <c r="J587" t="s">
        <v>11</v>
      </c>
      <c r="K587" t="s">
        <v>41</v>
      </c>
    </row>
    <row r="588" spans="1:11" x14ac:dyDescent="0.3">
      <c r="A588" t="s">
        <v>618</v>
      </c>
      <c r="B588">
        <v>1999</v>
      </c>
      <c r="C588" t="s">
        <v>2398</v>
      </c>
      <c r="D588">
        <v>19</v>
      </c>
      <c r="E588" s="17">
        <f>DATE(Hosp_details[[#This Row],[year]], MONTH("1-"&amp;Hosp_details[[#This Row],[month]]), Hosp_details[[#This Row],[date]])</f>
        <v>36299</v>
      </c>
      <c r="F588" s="19">
        <f>DATEDIF(Hosp_details[[#This Row],[Date of Birth]], DATE(2023,6, 8),"Y")</f>
        <v>24</v>
      </c>
      <c r="G588">
        <v>0</v>
      </c>
      <c r="H588" s="21">
        <v>5087.92</v>
      </c>
      <c r="I588" t="s">
        <v>11</v>
      </c>
      <c r="J588" t="s">
        <v>11</v>
      </c>
      <c r="K588" t="s">
        <v>534</v>
      </c>
    </row>
    <row r="589" spans="1:11" x14ac:dyDescent="0.3">
      <c r="A589" t="s">
        <v>619</v>
      </c>
      <c r="B589">
        <v>1987</v>
      </c>
      <c r="C589" t="s">
        <v>18</v>
      </c>
      <c r="D589">
        <v>18</v>
      </c>
      <c r="E589" s="17">
        <f>DATE(Hosp_details[[#This Row],[year]], MONTH("1-"&amp;Hosp_details[[#This Row],[month]]), Hosp_details[[#This Row],[date]])</f>
        <v>31946</v>
      </c>
      <c r="F589" s="19">
        <f>DATEDIF(Hosp_details[[#This Row],[Date of Birth]], DATE(2023,6, 8),"Y")</f>
        <v>35</v>
      </c>
      <c r="G589">
        <v>1</v>
      </c>
      <c r="H589" s="21">
        <v>5116.5</v>
      </c>
      <c r="I589" t="s">
        <v>11</v>
      </c>
      <c r="J589" t="s">
        <v>11</v>
      </c>
      <c r="K589" t="s">
        <v>23</v>
      </c>
    </row>
    <row r="590" spans="1:11" x14ac:dyDescent="0.3">
      <c r="A590" t="s">
        <v>620</v>
      </c>
      <c r="B590">
        <v>1988</v>
      </c>
      <c r="C590" t="s">
        <v>10</v>
      </c>
      <c r="D590">
        <v>1</v>
      </c>
      <c r="E590" s="17">
        <f>DATE(Hosp_details[[#This Row],[year]], MONTH("1-"&amp;Hosp_details[[#This Row],[month]]), Hosp_details[[#This Row],[date]])</f>
        <v>32325</v>
      </c>
      <c r="F590" s="19">
        <f>DATEDIF(Hosp_details[[#This Row],[Date of Birth]], DATE(2023,6, 8),"Y")</f>
        <v>34</v>
      </c>
      <c r="G590">
        <v>2</v>
      </c>
      <c r="H590" s="21">
        <v>5124.1899999999996</v>
      </c>
      <c r="I590" t="s">
        <v>11</v>
      </c>
      <c r="J590" t="s">
        <v>12</v>
      </c>
      <c r="K590" t="s">
        <v>13</v>
      </c>
    </row>
    <row r="591" spans="1:11" x14ac:dyDescent="0.3">
      <c r="A591" t="s">
        <v>621</v>
      </c>
      <c r="B591">
        <v>1987</v>
      </c>
      <c r="C591" t="s">
        <v>34</v>
      </c>
      <c r="D591">
        <v>13</v>
      </c>
      <c r="E591" s="17">
        <f>DATE(Hosp_details[[#This Row],[year]], MONTH("1-"&amp;Hosp_details[[#This Row],[month]]), Hosp_details[[#This Row],[date]])</f>
        <v>32002</v>
      </c>
      <c r="F591" s="19">
        <f>DATEDIF(Hosp_details[[#This Row],[Date of Birth]], DATE(2023,6, 8),"Y")</f>
        <v>35</v>
      </c>
      <c r="G591">
        <v>1</v>
      </c>
      <c r="H591" s="21">
        <v>5125.22</v>
      </c>
      <c r="I591" t="s">
        <v>16</v>
      </c>
      <c r="J591" t="s">
        <v>11</v>
      </c>
      <c r="K591" t="s">
        <v>23</v>
      </c>
    </row>
    <row r="592" spans="1:11" x14ac:dyDescent="0.3">
      <c r="A592" t="s">
        <v>622</v>
      </c>
      <c r="B592">
        <v>1988</v>
      </c>
      <c r="C592" t="s">
        <v>20</v>
      </c>
      <c r="D592">
        <v>15</v>
      </c>
      <c r="E592" s="17">
        <f>DATE(Hosp_details[[#This Row],[year]], MONTH("1-"&amp;Hosp_details[[#This Row],[month]]), Hosp_details[[#This Row],[date]])</f>
        <v>32401</v>
      </c>
      <c r="F592" s="19">
        <f>DATEDIF(Hosp_details[[#This Row],[Date of Birth]], DATE(2023,6, 8),"Y")</f>
        <v>34</v>
      </c>
      <c r="G592">
        <v>3</v>
      </c>
      <c r="H592" s="21">
        <v>5136.75</v>
      </c>
      <c r="I592" t="s">
        <v>11</v>
      </c>
      <c r="J592" t="s">
        <v>16</v>
      </c>
      <c r="K592" t="s">
        <v>13</v>
      </c>
    </row>
    <row r="593" spans="1:11" x14ac:dyDescent="0.3">
      <c r="A593" t="s">
        <v>623</v>
      </c>
      <c r="B593">
        <v>1993</v>
      </c>
      <c r="C593" t="s">
        <v>36</v>
      </c>
      <c r="D593">
        <v>10</v>
      </c>
      <c r="E593" s="17">
        <f>DATE(Hosp_details[[#This Row],[year]], MONTH("1-"&amp;Hosp_details[[#This Row],[month]]), Hosp_details[[#This Row],[date]])</f>
        <v>34252</v>
      </c>
      <c r="F593" s="19">
        <f>DATEDIF(Hosp_details[[#This Row],[Date of Birth]], DATE(2023,6, 8),"Y")</f>
        <v>29</v>
      </c>
      <c r="G593">
        <v>3</v>
      </c>
      <c r="H593" s="21">
        <v>5138.26</v>
      </c>
      <c r="I593" t="s">
        <v>11</v>
      </c>
      <c r="J593" t="s">
        <v>11</v>
      </c>
      <c r="K593" t="s">
        <v>13</v>
      </c>
    </row>
    <row r="594" spans="1:11" x14ac:dyDescent="0.3">
      <c r="A594" t="s">
        <v>624</v>
      </c>
      <c r="B594">
        <v>1984</v>
      </c>
      <c r="C594" t="s">
        <v>15</v>
      </c>
      <c r="D594">
        <v>22</v>
      </c>
      <c r="E594" s="17">
        <f>DATE(Hosp_details[[#This Row],[year]], MONTH("1-"&amp;Hosp_details[[#This Row],[month]]), Hosp_details[[#This Row],[date]])</f>
        <v>31008</v>
      </c>
      <c r="F594" s="19">
        <f>DATEDIF(Hosp_details[[#This Row],[Date of Birth]], DATE(2023,6, 8),"Y")</f>
        <v>38</v>
      </c>
      <c r="G594">
        <v>3</v>
      </c>
      <c r="H594" s="21">
        <v>5144.18</v>
      </c>
      <c r="I594" t="s">
        <v>11</v>
      </c>
      <c r="J594" t="s">
        <v>16</v>
      </c>
      <c r="K594" t="s">
        <v>13</v>
      </c>
    </row>
    <row r="595" spans="1:11" x14ac:dyDescent="0.3">
      <c r="A595" t="s">
        <v>625</v>
      </c>
      <c r="B595">
        <v>1990</v>
      </c>
      <c r="C595" t="s">
        <v>30</v>
      </c>
      <c r="D595">
        <v>22</v>
      </c>
      <c r="E595" s="17">
        <f>DATE(Hosp_details[[#This Row],[year]], MONTH("1-"&amp;Hosp_details[[#This Row],[month]]), Hosp_details[[#This Row],[date]])</f>
        <v>33229</v>
      </c>
      <c r="F595" s="19">
        <f>DATEDIF(Hosp_details[[#This Row],[Date of Birth]], DATE(2023,6, 8),"Y")</f>
        <v>32</v>
      </c>
      <c r="G595">
        <v>1</v>
      </c>
      <c r="H595" s="21">
        <v>5148.55</v>
      </c>
      <c r="I595" t="s">
        <v>11</v>
      </c>
      <c r="J595" t="s">
        <v>11</v>
      </c>
      <c r="K595" t="s">
        <v>246</v>
      </c>
    </row>
    <row r="596" spans="1:11" x14ac:dyDescent="0.3">
      <c r="A596" t="s">
        <v>626</v>
      </c>
      <c r="B596">
        <v>1990</v>
      </c>
      <c r="C596" t="s">
        <v>2394</v>
      </c>
      <c r="D596">
        <v>9</v>
      </c>
      <c r="E596" s="17">
        <f>DATE(Hosp_details[[#This Row],[year]], MONTH("1-"&amp;Hosp_details[[#This Row],[month]]), Hosp_details[[#This Row],[date]])</f>
        <v>32882</v>
      </c>
      <c r="F596" s="19">
        <f>DATEDIF(Hosp_details[[#This Row],[Date of Birth]], DATE(2023,6, 8),"Y")</f>
        <v>33</v>
      </c>
      <c r="G596">
        <v>2</v>
      </c>
      <c r="H596" s="21">
        <v>5152.13</v>
      </c>
      <c r="I596" t="s">
        <v>11</v>
      </c>
      <c r="J596" t="s">
        <v>11</v>
      </c>
      <c r="K596" t="s">
        <v>41</v>
      </c>
    </row>
    <row r="597" spans="1:11" x14ac:dyDescent="0.3">
      <c r="A597" t="s">
        <v>627</v>
      </c>
      <c r="B597">
        <v>1991</v>
      </c>
      <c r="C597" t="s">
        <v>2395</v>
      </c>
      <c r="D597">
        <v>29</v>
      </c>
      <c r="E597" s="17">
        <f>DATE(Hosp_details[[#This Row],[year]], MONTH("1-"&amp;Hosp_details[[#This Row],[month]]), Hosp_details[[#This Row],[date]])</f>
        <v>33298</v>
      </c>
      <c r="F597" s="19">
        <f>DATEDIF(Hosp_details[[#This Row],[Date of Birth]], DATE(2023,6, 8),"Y")</f>
        <v>32</v>
      </c>
      <c r="G597">
        <v>3</v>
      </c>
      <c r="H597" s="21">
        <v>5166.96</v>
      </c>
      <c r="I597" t="s">
        <v>11</v>
      </c>
      <c r="J597" t="s">
        <v>11</v>
      </c>
      <c r="K597" t="s">
        <v>23</v>
      </c>
    </row>
    <row r="598" spans="1:11" x14ac:dyDescent="0.3">
      <c r="A598" t="s">
        <v>628</v>
      </c>
      <c r="B598">
        <v>1984</v>
      </c>
      <c r="C598" t="s">
        <v>2396</v>
      </c>
      <c r="D598">
        <v>16</v>
      </c>
      <c r="E598" s="17">
        <f>DATE(Hosp_details[[#This Row],[year]], MONTH("1-"&amp;Hosp_details[[#This Row],[month]]), Hosp_details[[#This Row],[date]])</f>
        <v>30757</v>
      </c>
      <c r="F598" s="19">
        <f>DATEDIF(Hosp_details[[#This Row],[Date of Birth]], DATE(2023,6, 8),"Y")</f>
        <v>39</v>
      </c>
      <c r="G598">
        <v>3</v>
      </c>
      <c r="H598" s="21">
        <v>5177.12</v>
      </c>
      <c r="I598" t="s">
        <v>11</v>
      </c>
      <c r="J598" t="s">
        <v>16</v>
      </c>
      <c r="K598" t="s">
        <v>13</v>
      </c>
    </row>
    <row r="599" spans="1:11" x14ac:dyDescent="0.3">
      <c r="A599" t="s">
        <v>629</v>
      </c>
      <c r="B599">
        <v>1979</v>
      </c>
      <c r="C599" t="s">
        <v>2397</v>
      </c>
      <c r="D599">
        <v>12</v>
      </c>
      <c r="E599" s="17">
        <f>DATE(Hosp_details[[#This Row],[year]], MONTH("1-"&amp;Hosp_details[[#This Row],[month]]), Hosp_details[[#This Row],[date]])</f>
        <v>28957</v>
      </c>
      <c r="F599" s="19">
        <f>DATEDIF(Hosp_details[[#This Row],[Date of Birth]], DATE(2023,6, 8),"Y")</f>
        <v>44</v>
      </c>
      <c r="G599">
        <v>2</v>
      </c>
      <c r="H599" s="21">
        <v>5195.58</v>
      </c>
      <c r="I599" t="s">
        <v>11</v>
      </c>
      <c r="J599" t="s">
        <v>11</v>
      </c>
      <c r="K599" t="s">
        <v>13</v>
      </c>
    </row>
    <row r="600" spans="1:11" x14ac:dyDescent="0.3">
      <c r="A600" t="s">
        <v>630</v>
      </c>
      <c r="B600">
        <v>2004</v>
      </c>
      <c r="C600" t="s">
        <v>2398</v>
      </c>
      <c r="D600">
        <v>6</v>
      </c>
      <c r="E600" s="17">
        <f>DATE(Hosp_details[[#This Row],[year]], MONTH("1-"&amp;Hosp_details[[#This Row],[month]]), Hosp_details[[#This Row],[date]])</f>
        <v>38113</v>
      </c>
      <c r="F600" s="19">
        <f>DATEDIF(Hosp_details[[#This Row],[Date of Birth]], DATE(2023,6, 8),"Y")</f>
        <v>19</v>
      </c>
      <c r="G600">
        <v>0</v>
      </c>
      <c r="H600" s="21">
        <v>5198.6899999999996</v>
      </c>
      <c r="I600" t="s">
        <v>11</v>
      </c>
      <c r="J600" t="s">
        <v>11</v>
      </c>
      <c r="K600" t="s">
        <v>631</v>
      </c>
    </row>
    <row r="601" spans="1:11" x14ac:dyDescent="0.3">
      <c r="A601" t="s">
        <v>632</v>
      </c>
      <c r="B601">
        <v>1983</v>
      </c>
      <c r="C601" t="s">
        <v>18</v>
      </c>
      <c r="D601">
        <v>24</v>
      </c>
      <c r="E601" s="17">
        <f>DATE(Hosp_details[[#This Row],[year]], MONTH("1-"&amp;Hosp_details[[#This Row],[month]]), Hosp_details[[#This Row],[date]])</f>
        <v>30491</v>
      </c>
      <c r="F601" s="19">
        <f>DATEDIF(Hosp_details[[#This Row],[Date of Birth]], DATE(2023,6, 8),"Y")</f>
        <v>39</v>
      </c>
      <c r="G601">
        <v>3</v>
      </c>
      <c r="H601" s="21">
        <v>5207.97</v>
      </c>
      <c r="I601" t="s">
        <v>11</v>
      </c>
      <c r="J601" t="s">
        <v>11</v>
      </c>
      <c r="K601" t="s">
        <v>23</v>
      </c>
    </row>
    <row r="602" spans="1:11" x14ac:dyDescent="0.3">
      <c r="A602" t="s">
        <v>633</v>
      </c>
      <c r="B602">
        <v>1993</v>
      </c>
      <c r="C602" t="s">
        <v>10</v>
      </c>
      <c r="D602">
        <v>17</v>
      </c>
      <c r="E602" s="17">
        <f>DATE(Hosp_details[[#This Row],[year]], MONTH("1-"&amp;Hosp_details[[#This Row],[month]]), Hosp_details[[#This Row],[date]])</f>
        <v>34167</v>
      </c>
      <c r="F602" s="19">
        <f>DATEDIF(Hosp_details[[#This Row],[Date of Birth]], DATE(2023,6, 8),"Y")</f>
        <v>29</v>
      </c>
      <c r="G602">
        <v>3</v>
      </c>
      <c r="H602" s="21">
        <v>5209.58</v>
      </c>
      <c r="I602" t="s">
        <v>12</v>
      </c>
      <c r="J602" t="s">
        <v>12</v>
      </c>
      <c r="K602" t="s">
        <v>355</v>
      </c>
    </row>
    <row r="603" spans="1:11" x14ac:dyDescent="0.3">
      <c r="A603" t="s">
        <v>634</v>
      </c>
      <c r="B603">
        <v>1999</v>
      </c>
      <c r="C603" t="s">
        <v>34</v>
      </c>
      <c r="D603">
        <v>1</v>
      </c>
      <c r="E603" s="17">
        <f>DATE(Hosp_details[[#This Row],[year]], MONTH("1-"&amp;Hosp_details[[#This Row],[month]]), Hosp_details[[#This Row],[date]])</f>
        <v>36373</v>
      </c>
      <c r="F603" s="19">
        <f>DATEDIF(Hosp_details[[#This Row],[Date of Birth]], DATE(2023,6, 8),"Y")</f>
        <v>23</v>
      </c>
      <c r="G603">
        <v>0</v>
      </c>
      <c r="H603" s="21">
        <v>5213.22</v>
      </c>
      <c r="I603" t="s">
        <v>11</v>
      </c>
      <c r="J603" t="s">
        <v>16</v>
      </c>
      <c r="K603" t="s">
        <v>23</v>
      </c>
    </row>
    <row r="604" spans="1:11" x14ac:dyDescent="0.3">
      <c r="A604" t="s">
        <v>635</v>
      </c>
      <c r="B604">
        <v>1995</v>
      </c>
      <c r="C604" t="s">
        <v>20</v>
      </c>
      <c r="D604">
        <v>6</v>
      </c>
      <c r="E604" s="17">
        <f>DATE(Hosp_details[[#This Row],[year]], MONTH("1-"&amp;Hosp_details[[#This Row],[month]]), Hosp_details[[#This Row],[date]])</f>
        <v>34948</v>
      </c>
      <c r="F604" s="19">
        <f>DATEDIF(Hosp_details[[#This Row],[Date of Birth]], DATE(2023,6, 8),"Y")</f>
        <v>27</v>
      </c>
      <c r="G604">
        <v>0</v>
      </c>
      <c r="H604" s="21">
        <v>5216.4799999999996</v>
      </c>
      <c r="I604" t="s">
        <v>11</v>
      </c>
      <c r="J604" t="s">
        <v>11</v>
      </c>
      <c r="K604" t="s">
        <v>199</v>
      </c>
    </row>
    <row r="605" spans="1:11" x14ac:dyDescent="0.3">
      <c r="A605" t="s">
        <v>636</v>
      </c>
      <c r="B605">
        <v>1987</v>
      </c>
      <c r="C605" t="s">
        <v>36</v>
      </c>
      <c r="D605">
        <v>29</v>
      </c>
      <c r="E605" s="17">
        <f>DATE(Hosp_details[[#This Row],[year]], MONTH("1-"&amp;Hosp_details[[#This Row],[month]]), Hosp_details[[#This Row],[date]])</f>
        <v>32079</v>
      </c>
      <c r="F605" s="19">
        <f>DATEDIF(Hosp_details[[#This Row],[Date of Birth]], DATE(2023,6, 8),"Y")</f>
        <v>35</v>
      </c>
      <c r="G605">
        <v>0</v>
      </c>
      <c r="H605" s="21">
        <v>5227.99</v>
      </c>
      <c r="I605" t="s">
        <v>11</v>
      </c>
      <c r="J605" t="s">
        <v>16</v>
      </c>
      <c r="K605" t="s">
        <v>246</v>
      </c>
    </row>
    <row r="606" spans="1:11" x14ac:dyDescent="0.3">
      <c r="A606" t="s">
        <v>637</v>
      </c>
      <c r="B606">
        <v>1987</v>
      </c>
      <c r="C606" t="s">
        <v>15</v>
      </c>
      <c r="D606">
        <v>26</v>
      </c>
      <c r="E606" s="17">
        <f>DATE(Hosp_details[[#This Row],[year]], MONTH("1-"&amp;Hosp_details[[#This Row],[month]]), Hosp_details[[#This Row],[date]])</f>
        <v>32107</v>
      </c>
      <c r="F606" s="19">
        <f>DATEDIF(Hosp_details[[#This Row],[Date of Birth]], DATE(2023,6, 8),"Y")</f>
        <v>35</v>
      </c>
      <c r="G606">
        <v>1</v>
      </c>
      <c r="H606" s="21">
        <v>5240.7700000000004</v>
      </c>
      <c r="I606" t="s">
        <v>11</v>
      </c>
      <c r="J606" t="s">
        <v>11</v>
      </c>
      <c r="K606" t="s">
        <v>41</v>
      </c>
    </row>
    <row r="607" spans="1:11" x14ac:dyDescent="0.3">
      <c r="A607" t="s">
        <v>638</v>
      </c>
      <c r="B607">
        <v>1987</v>
      </c>
      <c r="C607" t="s">
        <v>30</v>
      </c>
      <c r="D607">
        <v>5</v>
      </c>
      <c r="E607" s="17">
        <f>DATE(Hosp_details[[#This Row],[year]], MONTH("1-"&amp;Hosp_details[[#This Row],[month]]), Hosp_details[[#This Row],[date]])</f>
        <v>32116</v>
      </c>
      <c r="F607" s="19">
        <f>DATEDIF(Hosp_details[[#This Row],[Date of Birth]], DATE(2023,6, 8),"Y")</f>
        <v>35</v>
      </c>
      <c r="G607">
        <v>1</v>
      </c>
      <c r="H607" s="21">
        <v>5245.23</v>
      </c>
      <c r="I607" t="s">
        <v>11</v>
      </c>
      <c r="J607" t="s">
        <v>11</v>
      </c>
      <c r="K607" t="s">
        <v>13</v>
      </c>
    </row>
    <row r="608" spans="1:11" x14ac:dyDescent="0.3">
      <c r="A608" t="s">
        <v>639</v>
      </c>
      <c r="B608">
        <v>1987</v>
      </c>
      <c r="C608" t="s">
        <v>2394</v>
      </c>
      <c r="D608">
        <v>9</v>
      </c>
      <c r="E608" s="17">
        <f>DATE(Hosp_details[[#This Row],[year]], MONTH("1-"&amp;Hosp_details[[#This Row],[month]]), Hosp_details[[#This Row],[date]])</f>
        <v>31786</v>
      </c>
      <c r="F608" s="19">
        <f>DATEDIF(Hosp_details[[#This Row],[Date of Birth]], DATE(2023,6, 8),"Y")</f>
        <v>36</v>
      </c>
      <c r="G608">
        <v>1</v>
      </c>
      <c r="H608" s="21">
        <v>5246.05</v>
      </c>
      <c r="I608" t="s">
        <v>11</v>
      </c>
      <c r="J608" t="s">
        <v>12</v>
      </c>
      <c r="K608" t="s">
        <v>41</v>
      </c>
    </row>
    <row r="609" spans="1:11" x14ac:dyDescent="0.3">
      <c r="A609" t="s">
        <v>640</v>
      </c>
      <c r="B609">
        <v>1990</v>
      </c>
      <c r="C609" t="s">
        <v>2395</v>
      </c>
      <c r="D609">
        <v>6</v>
      </c>
      <c r="E609" s="17">
        <f>DATE(Hosp_details[[#This Row],[year]], MONTH("1-"&amp;Hosp_details[[#This Row],[month]]), Hosp_details[[#This Row],[date]])</f>
        <v>32910</v>
      </c>
      <c r="F609" s="19">
        <f>DATEDIF(Hosp_details[[#This Row],[Date of Birth]], DATE(2023,6, 8),"Y")</f>
        <v>33</v>
      </c>
      <c r="G609">
        <v>3</v>
      </c>
      <c r="H609" s="21">
        <v>5253.52</v>
      </c>
      <c r="I609" t="s">
        <v>12</v>
      </c>
      <c r="J609" t="s">
        <v>12</v>
      </c>
      <c r="K609" t="s">
        <v>41</v>
      </c>
    </row>
    <row r="610" spans="1:11" x14ac:dyDescent="0.3">
      <c r="A610" t="s">
        <v>641</v>
      </c>
      <c r="B610">
        <v>1989</v>
      </c>
      <c r="C610" t="s">
        <v>2396</v>
      </c>
      <c r="D610">
        <v>25</v>
      </c>
      <c r="E610" s="17">
        <f>DATE(Hosp_details[[#This Row],[year]], MONTH("1-"&amp;Hosp_details[[#This Row],[month]]), Hosp_details[[#This Row],[date]])</f>
        <v>32592</v>
      </c>
      <c r="F610" s="19">
        <f>DATEDIF(Hosp_details[[#This Row],[Date of Birth]], DATE(2023,6, 8),"Y")</f>
        <v>34</v>
      </c>
      <c r="G610">
        <v>2</v>
      </c>
      <c r="H610" s="21">
        <v>5257.51</v>
      </c>
      <c r="I610" t="s">
        <v>11</v>
      </c>
      <c r="J610" t="s">
        <v>11</v>
      </c>
      <c r="K610" t="s">
        <v>23</v>
      </c>
    </row>
    <row r="611" spans="1:11" x14ac:dyDescent="0.3">
      <c r="A611" t="s">
        <v>642</v>
      </c>
      <c r="B611">
        <v>1989</v>
      </c>
      <c r="C611" t="s">
        <v>2397</v>
      </c>
      <c r="D611">
        <v>19</v>
      </c>
      <c r="E611" s="17">
        <f>DATE(Hosp_details[[#This Row],[year]], MONTH("1-"&amp;Hosp_details[[#This Row],[month]]), Hosp_details[[#This Row],[date]])</f>
        <v>32617</v>
      </c>
      <c r="F611" s="19">
        <f>DATEDIF(Hosp_details[[#This Row],[Date of Birth]], DATE(2023,6, 8),"Y")</f>
        <v>34</v>
      </c>
      <c r="G611">
        <v>2</v>
      </c>
      <c r="H611" s="21">
        <v>5261.47</v>
      </c>
      <c r="I611" t="s">
        <v>11</v>
      </c>
      <c r="J611" t="s">
        <v>11</v>
      </c>
      <c r="K611" t="s">
        <v>23</v>
      </c>
    </row>
    <row r="612" spans="1:11" x14ac:dyDescent="0.3">
      <c r="A612" t="s">
        <v>643</v>
      </c>
      <c r="B612">
        <v>1986</v>
      </c>
      <c r="C612" t="s">
        <v>2398</v>
      </c>
      <c r="D612">
        <v>25</v>
      </c>
      <c r="E612" s="17">
        <f>DATE(Hosp_details[[#This Row],[year]], MONTH("1-"&amp;Hosp_details[[#This Row],[month]]), Hosp_details[[#This Row],[date]])</f>
        <v>31557</v>
      </c>
      <c r="F612" s="19">
        <f>DATEDIF(Hosp_details[[#This Row],[Date of Birth]], DATE(2023,6, 8),"Y")</f>
        <v>37</v>
      </c>
      <c r="G612">
        <v>0</v>
      </c>
      <c r="H612" s="21">
        <v>5266.37</v>
      </c>
      <c r="I612" t="s">
        <v>11</v>
      </c>
      <c r="J612" t="s">
        <v>11</v>
      </c>
      <c r="K612" t="s">
        <v>23</v>
      </c>
    </row>
    <row r="613" spans="1:11" x14ac:dyDescent="0.3">
      <c r="A613" t="s">
        <v>644</v>
      </c>
      <c r="B613">
        <v>1986</v>
      </c>
      <c r="C613" t="s">
        <v>18</v>
      </c>
      <c r="D613">
        <v>20</v>
      </c>
      <c r="E613" s="17">
        <f>DATE(Hosp_details[[#This Row],[year]], MONTH("1-"&amp;Hosp_details[[#This Row],[month]]), Hosp_details[[#This Row],[date]])</f>
        <v>31583</v>
      </c>
      <c r="F613" s="19">
        <f>DATEDIF(Hosp_details[[#This Row],[Date of Birth]], DATE(2023,6, 8),"Y")</f>
        <v>36</v>
      </c>
      <c r="G613">
        <v>0</v>
      </c>
      <c r="H613" s="21">
        <v>5267.82</v>
      </c>
      <c r="I613" t="s">
        <v>11</v>
      </c>
      <c r="J613" t="s">
        <v>11</v>
      </c>
      <c r="K613" t="s">
        <v>23</v>
      </c>
    </row>
    <row r="614" spans="1:11" x14ac:dyDescent="0.3">
      <c r="A614" t="s">
        <v>645</v>
      </c>
      <c r="B614">
        <v>1986</v>
      </c>
      <c r="C614" t="s">
        <v>10</v>
      </c>
      <c r="D614">
        <v>20</v>
      </c>
      <c r="E614" s="17">
        <f>DATE(Hosp_details[[#This Row],[year]], MONTH("1-"&amp;Hosp_details[[#This Row],[month]]), Hosp_details[[#This Row],[date]])</f>
        <v>31613</v>
      </c>
      <c r="F614" s="19">
        <f>DATEDIF(Hosp_details[[#This Row],[Date of Birth]], DATE(2023,6, 8),"Y")</f>
        <v>36</v>
      </c>
      <c r="G614">
        <v>0</v>
      </c>
      <c r="H614" s="21">
        <v>5272.18</v>
      </c>
      <c r="I614" t="s">
        <v>11</v>
      </c>
      <c r="J614" t="s">
        <v>12</v>
      </c>
      <c r="K614" t="s">
        <v>23</v>
      </c>
    </row>
    <row r="615" spans="1:11" x14ac:dyDescent="0.3">
      <c r="A615" t="s">
        <v>646</v>
      </c>
      <c r="B615">
        <v>1987</v>
      </c>
      <c r="C615" t="s">
        <v>34</v>
      </c>
      <c r="D615">
        <v>1</v>
      </c>
      <c r="E615" s="17">
        <f>DATE(Hosp_details[[#This Row],[year]], MONTH("1-"&amp;Hosp_details[[#This Row],[month]]), Hosp_details[[#This Row],[date]])</f>
        <v>31990</v>
      </c>
      <c r="F615" s="19">
        <f>DATEDIF(Hosp_details[[#This Row],[Date of Birth]], DATE(2023,6, 8),"Y")</f>
        <v>35</v>
      </c>
      <c r="G615">
        <v>3</v>
      </c>
      <c r="H615" s="21">
        <v>5275.86</v>
      </c>
      <c r="I615" t="s">
        <v>11</v>
      </c>
      <c r="J615" t="s">
        <v>11</v>
      </c>
      <c r="K615" t="s">
        <v>13</v>
      </c>
    </row>
    <row r="616" spans="1:11" x14ac:dyDescent="0.3">
      <c r="A616" t="s">
        <v>647</v>
      </c>
      <c r="B616">
        <v>1974</v>
      </c>
      <c r="C616" t="s">
        <v>20</v>
      </c>
      <c r="D616">
        <v>12</v>
      </c>
      <c r="E616" s="17">
        <f>DATE(Hosp_details[[#This Row],[year]], MONTH("1-"&amp;Hosp_details[[#This Row],[month]]), Hosp_details[[#This Row],[date]])</f>
        <v>27284</v>
      </c>
      <c r="F616" s="19">
        <f>DATEDIF(Hosp_details[[#This Row],[Date of Birth]], DATE(2023,6, 8),"Y")</f>
        <v>48</v>
      </c>
      <c r="G616">
        <v>0</v>
      </c>
      <c r="H616" s="21">
        <v>5291.71</v>
      </c>
      <c r="I616" t="s">
        <v>11</v>
      </c>
      <c r="J616" t="s">
        <v>11</v>
      </c>
      <c r="K616" t="s">
        <v>23</v>
      </c>
    </row>
    <row r="617" spans="1:11" x14ac:dyDescent="0.3">
      <c r="A617" t="s">
        <v>648</v>
      </c>
      <c r="B617">
        <v>2004</v>
      </c>
      <c r="C617" t="s">
        <v>36</v>
      </c>
      <c r="D617">
        <v>22</v>
      </c>
      <c r="E617" s="17">
        <f>DATE(Hosp_details[[#This Row],[year]], MONTH("1-"&amp;Hosp_details[[#This Row],[month]]), Hosp_details[[#This Row],[date]])</f>
        <v>38282</v>
      </c>
      <c r="F617" s="19">
        <f>DATEDIF(Hosp_details[[#This Row],[Date of Birth]], DATE(2023,6, 8),"Y")</f>
        <v>18</v>
      </c>
      <c r="G617">
        <v>0</v>
      </c>
      <c r="H617" s="21">
        <v>5293.67</v>
      </c>
      <c r="I617" t="s">
        <v>11</v>
      </c>
      <c r="J617" t="s">
        <v>11</v>
      </c>
      <c r="K617" t="s">
        <v>631</v>
      </c>
    </row>
    <row r="618" spans="1:11" x14ac:dyDescent="0.3">
      <c r="A618" t="s">
        <v>649</v>
      </c>
      <c r="B618">
        <v>2000</v>
      </c>
      <c r="C618" t="s">
        <v>15</v>
      </c>
      <c r="D618">
        <v>9</v>
      </c>
      <c r="E618" s="17">
        <f>DATE(Hosp_details[[#This Row],[year]], MONTH("1-"&amp;Hosp_details[[#This Row],[month]]), Hosp_details[[#This Row],[date]])</f>
        <v>36839</v>
      </c>
      <c r="F618" s="19">
        <f>DATEDIF(Hosp_details[[#This Row],[Date of Birth]], DATE(2023,6, 8),"Y")</f>
        <v>22</v>
      </c>
      <c r="G618">
        <v>0</v>
      </c>
      <c r="H618" s="21">
        <v>5306.7</v>
      </c>
      <c r="I618" t="s">
        <v>11</v>
      </c>
      <c r="J618" t="s">
        <v>12</v>
      </c>
      <c r="K618" t="s">
        <v>23</v>
      </c>
    </row>
    <row r="619" spans="1:11" x14ac:dyDescent="0.3">
      <c r="A619" t="s">
        <v>650</v>
      </c>
      <c r="B619">
        <v>1994</v>
      </c>
      <c r="C619" t="s">
        <v>30</v>
      </c>
      <c r="D619">
        <v>13</v>
      </c>
      <c r="E619" s="17">
        <f>DATE(Hosp_details[[#This Row],[year]], MONTH("1-"&amp;Hosp_details[[#This Row],[month]]), Hosp_details[[#This Row],[date]])</f>
        <v>34681</v>
      </c>
      <c r="F619" s="19">
        <f>DATEDIF(Hosp_details[[#This Row],[Date of Birth]], DATE(2023,6, 8),"Y")</f>
        <v>28</v>
      </c>
      <c r="G619">
        <v>3</v>
      </c>
      <c r="H619" s="21">
        <v>5312.17</v>
      </c>
      <c r="I619" t="s">
        <v>11</v>
      </c>
      <c r="J619" t="s">
        <v>11</v>
      </c>
      <c r="K619" t="s">
        <v>23</v>
      </c>
    </row>
    <row r="620" spans="1:11" x14ac:dyDescent="0.3">
      <c r="A620" t="s">
        <v>651</v>
      </c>
      <c r="B620">
        <v>1974</v>
      </c>
      <c r="C620" t="s">
        <v>2394</v>
      </c>
      <c r="D620">
        <v>2</v>
      </c>
      <c r="E620" s="17">
        <f>DATE(Hosp_details[[#This Row],[year]], MONTH("1-"&amp;Hosp_details[[#This Row],[month]]), Hosp_details[[#This Row],[date]])</f>
        <v>27031</v>
      </c>
      <c r="F620" s="19">
        <f>DATEDIF(Hosp_details[[#This Row],[Date of Birth]], DATE(2023,6, 8),"Y")</f>
        <v>49</v>
      </c>
      <c r="G620">
        <v>0</v>
      </c>
      <c r="H620" s="21">
        <v>5322.24</v>
      </c>
      <c r="I620" t="s">
        <v>11</v>
      </c>
      <c r="J620" t="s">
        <v>16</v>
      </c>
      <c r="K620" t="s">
        <v>23</v>
      </c>
    </row>
    <row r="621" spans="1:11" x14ac:dyDescent="0.3">
      <c r="A621" t="s">
        <v>652</v>
      </c>
      <c r="B621">
        <v>1992</v>
      </c>
      <c r="C621" t="s">
        <v>2395</v>
      </c>
      <c r="D621">
        <v>18</v>
      </c>
      <c r="E621" s="17">
        <f>DATE(Hosp_details[[#This Row],[year]], MONTH("1-"&amp;Hosp_details[[#This Row],[month]]), Hosp_details[[#This Row],[date]])</f>
        <v>33652</v>
      </c>
      <c r="F621" s="19">
        <f>DATEDIF(Hosp_details[[#This Row],[Date of Birth]], DATE(2023,6, 8),"Y")</f>
        <v>31</v>
      </c>
      <c r="G621">
        <v>3</v>
      </c>
      <c r="H621" s="21">
        <v>5325.65</v>
      </c>
      <c r="I621" t="s">
        <v>11</v>
      </c>
      <c r="J621" t="s">
        <v>16</v>
      </c>
      <c r="K621" t="s">
        <v>41</v>
      </c>
    </row>
    <row r="622" spans="1:11" x14ac:dyDescent="0.3">
      <c r="A622" t="s">
        <v>653</v>
      </c>
      <c r="B622">
        <v>1991</v>
      </c>
      <c r="C622" t="s">
        <v>2396</v>
      </c>
      <c r="D622">
        <v>28</v>
      </c>
      <c r="E622" s="17">
        <f>DATE(Hosp_details[[#This Row],[year]], MONTH("1-"&amp;Hosp_details[[#This Row],[month]]), Hosp_details[[#This Row],[date]])</f>
        <v>33325</v>
      </c>
      <c r="F622" s="19">
        <f>DATEDIF(Hosp_details[[#This Row],[Date of Birth]], DATE(2023,6, 8),"Y")</f>
        <v>32</v>
      </c>
      <c r="G622">
        <v>2</v>
      </c>
      <c r="H622" s="21">
        <v>5327.4</v>
      </c>
      <c r="I622" t="s">
        <v>11</v>
      </c>
      <c r="J622" t="s">
        <v>16</v>
      </c>
      <c r="K622" t="s">
        <v>23</v>
      </c>
    </row>
    <row r="623" spans="1:11" x14ac:dyDescent="0.3">
      <c r="A623" t="s">
        <v>654</v>
      </c>
      <c r="B623">
        <v>1972</v>
      </c>
      <c r="C623" t="s">
        <v>2397</v>
      </c>
      <c r="D623">
        <v>15</v>
      </c>
      <c r="E623" s="17">
        <f>DATE(Hosp_details[[#This Row],[year]], MONTH("1-"&amp;Hosp_details[[#This Row],[month]]), Hosp_details[[#This Row],[date]])</f>
        <v>26404</v>
      </c>
      <c r="F623" s="19">
        <f>DATEDIF(Hosp_details[[#This Row],[Date of Birth]], DATE(2023,6, 8),"Y")</f>
        <v>51</v>
      </c>
      <c r="G623">
        <v>0</v>
      </c>
      <c r="H623" s="21">
        <v>5344.81</v>
      </c>
      <c r="I623" t="s">
        <v>11</v>
      </c>
      <c r="J623" t="s">
        <v>12</v>
      </c>
      <c r="K623" t="s">
        <v>13</v>
      </c>
    </row>
    <row r="624" spans="1:11" x14ac:dyDescent="0.3">
      <c r="A624" t="s">
        <v>655</v>
      </c>
      <c r="B624">
        <v>1989</v>
      </c>
      <c r="C624" t="s">
        <v>2398</v>
      </c>
      <c r="D624">
        <v>7</v>
      </c>
      <c r="E624" s="17">
        <f>DATE(Hosp_details[[#This Row],[year]], MONTH("1-"&amp;Hosp_details[[#This Row],[month]]), Hosp_details[[#This Row],[date]])</f>
        <v>32635</v>
      </c>
      <c r="F624" s="19">
        <f>DATEDIF(Hosp_details[[#This Row],[Date of Birth]], DATE(2023,6, 8),"Y")</f>
        <v>34</v>
      </c>
      <c r="G624">
        <v>1</v>
      </c>
      <c r="H624" s="21">
        <v>5354.07</v>
      </c>
      <c r="I624" t="s">
        <v>11</v>
      </c>
      <c r="J624" t="s">
        <v>12</v>
      </c>
      <c r="K624" t="s">
        <v>246</v>
      </c>
    </row>
    <row r="625" spans="1:11" x14ac:dyDescent="0.3">
      <c r="A625" t="s">
        <v>656</v>
      </c>
      <c r="B625">
        <v>1994</v>
      </c>
      <c r="C625" t="s">
        <v>18</v>
      </c>
      <c r="D625">
        <v>7</v>
      </c>
      <c r="E625" s="17">
        <f>DATE(Hosp_details[[#This Row],[year]], MONTH("1-"&amp;Hosp_details[[#This Row],[month]]), Hosp_details[[#This Row],[date]])</f>
        <v>34492</v>
      </c>
      <c r="F625" s="19">
        <f>DATEDIF(Hosp_details[[#This Row],[Date of Birth]], DATE(2023,6, 8),"Y")</f>
        <v>29</v>
      </c>
      <c r="G625">
        <v>0</v>
      </c>
      <c r="H625" s="21">
        <v>5364.66</v>
      </c>
      <c r="I625" t="s">
        <v>11</v>
      </c>
      <c r="J625" t="s">
        <v>16</v>
      </c>
      <c r="K625" t="s">
        <v>41</v>
      </c>
    </row>
    <row r="626" spans="1:11" x14ac:dyDescent="0.3">
      <c r="A626" t="s">
        <v>657</v>
      </c>
      <c r="B626">
        <v>1986</v>
      </c>
      <c r="C626" t="s">
        <v>10</v>
      </c>
      <c r="D626">
        <v>1</v>
      </c>
      <c r="E626" s="17">
        <f>DATE(Hosp_details[[#This Row],[year]], MONTH("1-"&amp;Hosp_details[[#This Row],[month]]), Hosp_details[[#This Row],[date]])</f>
        <v>31594</v>
      </c>
      <c r="F626" s="19">
        <f>DATEDIF(Hosp_details[[#This Row],[Date of Birth]], DATE(2023,6, 8),"Y")</f>
        <v>36</v>
      </c>
      <c r="G626">
        <v>1</v>
      </c>
      <c r="H626" s="21">
        <v>5373.36</v>
      </c>
      <c r="I626" t="s">
        <v>11</v>
      </c>
      <c r="J626" t="s">
        <v>11</v>
      </c>
      <c r="K626" t="s">
        <v>23</v>
      </c>
    </row>
    <row r="627" spans="1:11" x14ac:dyDescent="0.3">
      <c r="A627" t="s">
        <v>658</v>
      </c>
      <c r="B627">
        <v>1989</v>
      </c>
      <c r="C627" t="s">
        <v>34</v>
      </c>
      <c r="D627">
        <v>18</v>
      </c>
      <c r="E627" s="17">
        <f>DATE(Hosp_details[[#This Row],[year]], MONTH("1-"&amp;Hosp_details[[#This Row],[month]]), Hosp_details[[#This Row],[date]])</f>
        <v>32738</v>
      </c>
      <c r="F627" s="19">
        <f>DATEDIF(Hosp_details[[#This Row],[Date of Birth]], DATE(2023,6, 8),"Y")</f>
        <v>33</v>
      </c>
      <c r="G627">
        <v>2</v>
      </c>
      <c r="H627" s="21">
        <v>5375.04</v>
      </c>
      <c r="I627" t="s">
        <v>11</v>
      </c>
      <c r="J627" t="s">
        <v>16</v>
      </c>
      <c r="K627" t="s">
        <v>41</v>
      </c>
    </row>
    <row r="628" spans="1:11" x14ac:dyDescent="0.3">
      <c r="A628" t="s">
        <v>659</v>
      </c>
      <c r="B628">
        <v>1986</v>
      </c>
      <c r="C628" t="s">
        <v>20</v>
      </c>
      <c r="D628">
        <v>22</v>
      </c>
      <c r="E628" s="17">
        <f>DATE(Hosp_details[[#This Row],[year]], MONTH("1-"&amp;Hosp_details[[#This Row],[month]]), Hosp_details[[#This Row],[date]])</f>
        <v>31677</v>
      </c>
      <c r="F628" s="19">
        <f>DATEDIF(Hosp_details[[#This Row],[Date of Birth]], DATE(2023,6, 8),"Y")</f>
        <v>36</v>
      </c>
      <c r="G628">
        <v>1</v>
      </c>
      <c r="H628" s="21">
        <v>5377.46</v>
      </c>
      <c r="I628" t="s">
        <v>11</v>
      </c>
      <c r="J628" t="s">
        <v>12</v>
      </c>
      <c r="K628" t="s">
        <v>23</v>
      </c>
    </row>
    <row r="629" spans="1:11" x14ac:dyDescent="0.3">
      <c r="A629" t="s">
        <v>660</v>
      </c>
      <c r="B629">
        <v>1984</v>
      </c>
      <c r="C629" t="s">
        <v>36</v>
      </c>
      <c r="D629">
        <v>1</v>
      </c>
      <c r="E629" s="17">
        <f>DATE(Hosp_details[[#This Row],[year]], MONTH("1-"&amp;Hosp_details[[#This Row],[month]]), Hosp_details[[#This Row],[date]])</f>
        <v>30956</v>
      </c>
      <c r="F629" s="19">
        <f>DATEDIF(Hosp_details[[#This Row],[Date of Birth]], DATE(2023,6, 8),"Y")</f>
        <v>38</v>
      </c>
      <c r="G629">
        <v>0</v>
      </c>
      <c r="H629" s="21">
        <v>5383.54</v>
      </c>
      <c r="I629" t="s">
        <v>11</v>
      </c>
      <c r="J629" t="s">
        <v>12</v>
      </c>
      <c r="K629" t="s">
        <v>41</v>
      </c>
    </row>
    <row r="630" spans="1:11" x14ac:dyDescent="0.3">
      <c r="A630" t="s">
        <v>661</v>
      </c>
      <c r="B630">
        <v>1988</v>
      </c>
      <c r="C630" t="s">
        <v>15</v>
      </c>
      <c r="D630">
        <v>8</v>
      </c>
      <c r="E630" s="17">
        <f>DATE(Hosp_details[[#This Row],[year]], MONTH("1-"&amp;Hosp_details[[#This Row],[month]]), Hosp_details[[#This Row],[date]])</f>
        <v>32455</v>
      </c>
      <c r="F630" s="19">
        <f>DATEDIF(Hosp_details[[#This Row],[Date of Birth]], DATE(2023,6, 8),"Y")</f>
        <v>34</v>
      </c>
      <c r="G630">
        <v>1</v>
      </c>
      <c r="H630" s="21">
        <v>5385.34</v>
      </c>
      <c r="I630" t="s">
        <v>11</v>
      </c>
      <c r="J630" t="s">
        <v>12</v>
      </c>
      <c r="K630" t="s">
        <v>23</v>
      </c>
    </row>
    <row r="631" spans="1:11" x14ac:dyDescent="0.3">
      <c r="A631" t="s">
        <v>662</v>
      </c>
      <c r="B631">
        <v>1989</v>
      </c>
      <c r="C631" t="s">
        <v>30</v>
      </c>
      <c r="D631">
        <v>6</v>
      </c>
      <c r="E631" s="17">
        <f>DATE(Hosp_details[[#This Row],[year]], MONTH("1-"&amp;Hosp_details[[#This Row],[month]]), Hosp_details[[#This Row],[date]])</f>
        <v>32848</v>
      </c>
      <c r="F631" s="19">
        <f>DATEDIF(Hosp_details[[#This Row],[Date of Birth]], DATE(2023,6, 8),"Y")</f>
        <v>33</v>
      </c>
      <c r="G631">
        <v>3</v>
      </c>
      <c r="H631" s="21">
        <v>5396.44</v>
      </c>
      <c r="I631" t="s">
        <v>11</v>
      </c>
      <c r="J631" t="s">
        <v>12</v>
      </c>
      <c r="K631" t="s">
        <v>13</v>
      </c>
    </row>
    <row r="632" spans="1:11" x14ac:dyDescent="0.3">
      <c r="A632" t="s">
        <v>663</v>
      </c>
      <c r="B632">
        <v>1984</v>
      </c>
      <c r="C632" t="s">
        <v>2394</v>
      </c>
      <c r="D632">
        <v>3</v>
      </c>
      <c r="E632" s="17">
        <f>DATE(Hosp_details[[#This Row],[year]], MONTH("1-"&amp;Hosp_details[[#This Row],[month]]), Hosp_details[[#This Row],[date]])</f>
        <v>30684</v>
      </c>
      <c r="F632" s="19">
        <f>DATEDIF(Hosp_details[[#This Row],[Date of Birth]], DATE(2023,6, 8),"Y")</f>
        <v>39</v>
      </c>
      <c r="G632">
        <v>0</v>
      </c>
      <c r="H632" s="21">
        <v>5397.62</v>
      </c>
      <c r="I632" t="s">
        <v>11</v>
      </c>
      <c r="J632" t="s">
        <v>11</v>
      </c>
      <c r="K632" t="s">
        <v>13</v>
      </c>
    </row>
    <row r="633" spans="1:11" x14ac:dyDescent="0.3">
      <c r="A633" t="s">
        <v>664</v>
      </c>
      <c r="B633">
        <v>1984</v>
      </c>
      <c r="C633" t="s">
        <v>2395</v>
      </c>
      <c r="D633">
        <v>1</v>
      </c>
      <c r="E633" s="17">
        <f>DATE(Hosp_details[[#This Row],[year]], MONTH("1-"&amp;Hosp_details[[#This Row],[month]]), Hosp_details[[#This Row],[date]])</f>
        <v>30713</v>
      </c>
      <c r="F633" s="19">
        <f>DATEDIF(Hosp_details[[#This Row],[Date of Birth]], DATE(2023,6, 8),"Y")</f>
        <v>39</v>
      </c>
      <c r="G633">
        <v>0</v>
      </c>
      <c r="H633" s="21">
        <v>5400.98</v>
      </c>
      <c r="I633" t="s">
        <v>11</v>
      </c>
      <c r="J633" t="s">
        <v>11</v>
      </c>
      <c r="K633" t="s">
        <v>13</v>
      </c>
    </row>
    <row r="634" spans="1:11" x14ac:dyDescent="0.3">
      <c r="A634" t="s">
        <v>665</v>
      </c>
      <c r="B634">
        <v>1985</v>
      </c>
      <c r="C634" t="s">
        <v>2396</v>
      </c>
      <c r="D634">
        <v>23</v>
      </c>
      <c r="E634" s="17">
        <f>DATE(Hosp_details[[#This Row],[year]], MONTH("1-"&amp;Hosp_details[[#This Row],[month]]), Hosp_details[[#This Row],[date]])</f>
        <v>31129</v>
      </c>
      <c r="F634" s="19">
        <f>DATEDIF(Hosp_details[[#This Row],[Date of Birth]], DATE(2023,6, 8),"Y")</f>
        <v>38</v>
      </c>
      <c r="G634">
        <v>3</v>
      </c>
      <c r="H634" s="21">
        <v>5402.89</v>
      </c>
      <c r="I634" t="s">
        <v>11</v>
      </c>
      <c r="J634" t="s">
        <v>16</v>
      </c>
      <c r="K634" t="s">
        <v>13</v>
      </c>
    </row>
    <row r="635" spans="1:11" x14ac:dyDescent="0.3">
      <c r="A635" t="s">
        <v>666</v>
      </c>
      <c r="B635">
        <v>1975</v>
      </c>
      <c r="C635" t="s">
        <v>2397</v>
      </c>
      <c r="D635">
        <v>27</v>
      </c>
      <c r="E635" s="17">
        <f>DATE(Hosp_details[[#This Row],[year]], MONTH("1-"&amp;Hosp_details[[#This Row],[month]]), Hosp_details[[#This Row],[date]])</f>
        <v>27511</v>
      </c>
      <c r="F635" s="19">
        <f>DATEDIF(Hosp_details[[#This Row],[Date of Birth]], DATE(2023,6, 8),"Y")</f>
        <v>48</v>
      </c>
      <c r="G635">
        <v>1</v>
      </c>
      <c r="H635" s="21">
        <v>5411.99</v>
      </c>
      <c r="I635" t="s">
        <v>11</v>
      </c>
      <c r="J635" t="s">
        <v>12</v>
      </c>
      <c r="K635" t="s">
        <v>23</v>
      </c>
    </row>
    <row r="636" spans="1:11" x14ac:dyDescent="0.3">
      <c r="A636" t="s">
        <v>667</v>
      </c>
      <c r="B636">
        <v>1982</v>
      </c>
      <c r="C636" t="s">
        <v>2398</v>
      </c>
      <c r="D636">
        <v>27</v>
      </c>
      <c r="E636" s="17">
        <f>DATE(Hosp_details[[#This Row],[year]], MONTH("1-"&amp;Hosp_details[[#This Row],[month]]), Hosp_details[[#This Row],[date]])</f>
        <v>30098</v>
      </c>
      <c r="F636" s="19">
        <f>DATEDIF(Hosp_details[[#This Row],[Date of Birth]], DATE(2023,6, 8),"Y")</f>
        <v>41</v>
      </c>
      <c r="G636">
        <v>0</v>
      </c>
      <c r="H636" s="21">
        <v>5415.66</v>
      </c>
      <c r="I636" t="s">
        <v>11</v>
      </c>
      <c r="J636" t="s">
        <v>12</v>
      </c>
      <c r="K636" t="s">
        <v>13</v>
      </c>
    </row>
    <row r="637" spans="1:11" x14ac:dyDescent="0.3">
      <c r="A637" t="s">
        <v>668</v>
      </c>
      <c r="B637">
        <v>1991</v>
      </c>
      <c r="C637" t="s">
        <v>18</v>
      </c>
      <c r="D637">
        <v>6</v>
      </c>
      <c r="E637" s="17">
        <f>DATE(Hosp_details[[#This Row],[year]], MONTH("1-"&amp;Hosp_details[[#This Row],[month]]), Hosp_details[[#This Row],[date]])</f>
        <v>33395</v>
      </c>
      <c r="F637" s="19">
        <f>DATEDIF(Hosp_details[[#This Row],[Date of Birth]], DATE(2023,6, 8),"Y")</f>
        <v>32</v>
      </c>
      <c r="G637">
        <v>3</v>
      </c>
      <c r="H637" s="21">
        <v>5425.02</v>
      </c>
      <c r="I637" t="s">
        <v>11</v>
      </c>
      <c r="J637" t="s">
        <v>16</v>
      </c>
      <c r="K637" t="s">
        <v>23</v>
      </c>
    </row>
    <row r="638" spans="1:11" x14ac:dyDescent="0.3">
      <c r="A638" t="s">
        <v>669</v>
      </c>
      <c r="B638">
        <v>1992</v>
      </c>
      <c r="C638" t="s">
        <v>10</v>
      </c>
      <c r="D638">
        <v>17</v>
      </c>
      <c r="E638" s="17">
        <f>DATE(Hosp_details[[#This Row],[year]], MONTH("1-"&amp;Hosp_details[[#This Row],[month]]), Hosp_details[[#This Row],[date]])</f>
        <v>33802</v>
      </c>
      <c r="F638" s="19">
        <f>DATEDIF(Hosp_details[[#This Row],[Date of Birth]], DATE(2023,6, 8),"Y")</f>
        <v>30</v>
      </c>
      <c r="G638">
        <v>3</v>
      </c>
      <c r="H638" s="21">
        <v>5428.73</v>
      </c>
      <c r="I638" t="s">
        <v>12</v>
      </c>
      <c r="J638" t="s">
        <v>16</v>
      </c>
      <c r="K638" t="s">
        <v>355</v>
      </c>
    </row>
    <row r="639" spans="1:11" x14ac:dyDescent="0.3">
      <c r="A639" t="s">
        <v>670</v>
      </c>
      <c r="B639">
        <v>1978</v>
      </c>
      <c r="C639" t="s">
        <v>34</v>
      </c>
      <c r="D639">
        <v>8</v>
      </c>
      <c r="E639" s="17">
        <f>DATE(Hosp_details[[#This Row],[year]], MONTH("1-"&amp;Hosp_details[[#This Row],[month]]), Hosp_details[[#This Row],[date]])</f>
        <v>28710</v>
      </c>
      <c r="F639" s="19">
        <f>DATEDIF(Hosp_details[[#This Row],[Date of Birth]], DATE(2023,6, 8),"Y")</f>
        <v>44</v>
      </c>
      <c r="G639">
        <v>2</v>
      </c>
      <c r="H639" s="21">
        <v>5428.98</v>
      </c>
      <c r="I639" t="s">
        <v>11</v>
      </c>
      <c r="J639" t="s">
        <v>11</v>
      </c>
      <c r="K639" t="s">
        <v>23</v>
      </c>
    </row>
    <row r="640" spans="1:11" x14ac:dyDescent="0.3">
      <c r="A640" t="s">
        <v>671</v>
      </c>
      <c r="B640">
        <v>1982</v>
      </c>
      <c r="C640" t="s">
        <v>20</v>
      </c>
      <c r="D640">
        <v>25</v>
      </c>
      <c r="E640" s="17">
        <f>DATE(Hosp_details[[#This Row],[year]], MONTH("1-"&amp;Hosp_details[[#This Row],[month]]), Hosp_details[[#This Row],[date]])</f>
        <v>30219</v>
      </c>
      <c r="F640" s="19">
        <f>DATEDIF(Hosp_details[[#This Row],[Date of Birth]], DATE(2023,6, 8),"Y")</f>
        <v>40</v>
      </c>
      <c r="G640">
        <v>0</v>
      </c>
      <c r="H640" s="21">
        <v>5438.75</v>
      </c>
      <c r="I640" t="s">
        <v>12</v>
      </c>
      <c r="J640" t="s">
        <v>11</v>
      </c>
      <c r="K640" t="s">
        <v>13</v>
      </c>
    </row>
    <row r="641" spans="1:11" x14ac:dyDescent="0.3">
      <c r="A641" t="s">
        <v>672</v>
      </c>
      <c r="B641">
        <v>1986</v>
      </c>
      <c r="C641" t="s">
        <v>36</v>
      </c>
      <c r="D641">
        <v>25</v>
      </c>
      <c r="E641" s="17">
        <f>DATE(Hosp_details[[#This Row],[year]], MONTH("1-"&amp;Hosp_details[[#This Row],[month]]), Hosp_details[[#This Row],[date]])</f>
        <v>31710</v>
      </c>
      <c r="F641" s="19">
        <f>DATEDIF(Hosp_details[[#This Row],[Date of Birth]], DATE(2023,6, 8),"Y")</f>
        <v>36</v>
      </c>
      <c r="G641">
        <v>0</v>
      </c>
      <c r="H641" s="21">
        <v>5458.05</v>
      </c>
      <c r="I641" t="s">
        <v>11</v>
      </c>
      <c r="J641" t="s">
        <v>11</v>
      </c>
      <c r="K641" t="s">
        <v>246</v>
      </c>
    </row>
    <row r="642" spans="1:11" x14ac:dyDescent="0.3">
      <c r="A642" t="s">
        <v>673</v>
      </c>
      <c r="B642">
        <v>1973</v>
      </c>
      <c r="C642" t="s">
        <v>15</v>
      </c>
      <c r="D642">
        <v>24</v>
      </c>
      <c r="E642" s="17">
        <f>DATE(Hosp_details[[#This Row],[year]], MONTH("1-"&amp;Hosp_details[[#This Row],[month]]), Hosp_details[[#This Row],[date]])</f>
        <v>26992</v>
      </c>
      <c r="F642" s="19">
        <f>DATEDIF(Hosp_details[[#This Row],[Date of Birth]], DATE(2023,6, 8),"Y")</f>
        <v>49</v>
      </c>
      <c r="G642">
        <v>0</v>
      </c>
      <c r="H642" s="21">
        <v>5466.88</v>
      </c>
      <c r="I642" t="s">
        <v>11</v>
      </c>
      <c r="J642" t="s">
        <v>11</v>
      </c>
      <c r="K642" t="s">
        <v>13</v>
      </c>
    </row>
    <row r="643" spans="1:11" x14ac:dyDescent="0.3">
      <c r="A643" t="s">
        <v>674</v>
      </c>
      <c r="B643">
        <v>1986</v>
      </c>
      <c r="C643" t="s">
        <v>30</v>
      </c>
      <c r="D643">
        <v>2</v>
      </c>
      <c r="E643" s="17">
        <f>DATE(Hosp_details[[#This Row],[year]], MONTH("1-"&amp;Hosp_details[[#This Row],[month]]), Hosp_details[[#This Row],[date]])</f>
        <v>31748</v>
      </c>
      <c r="F643" s="19">
        <f>DATEDIF(Hosp_details[[#This Row],[Date of Birth]], DATE(2023,6, 8),"Y")</f>
        <v>36</v>
      </c>
      <c r="G643">
        <v>0</v>
      </c>
      <c r="H643" s="21">
        <v>5469.01</v>
      </c>
      <c r="I643" t="s">
        <v>11</v>
      </c>
      <c r="J643" t="s">
        <v>11</v>
      </c>
      <c r="K643" t="s">
        <v>246</v>
      </c>
    </row>
    <row r="644" spans="1:11" x14ac:dyDescent="0.3">
      <c r="A644" t="s">
        <v>675</v>
      </c>
      <c r="B644">
        <v>1986</v>
      </c>
      <c r="C644" t="s">
        <v>2394</v>
      </c>
      <c r="D644">
        <v>12</v>
      </c>
      <c r="E644" s="17">
        <f>DATE(Hosp_details[[#This Row],[year]], MONTH("1-"&amp;Hosp_details[[#This Row],[month]]), Hosp_details[[#This Row],[date]])</f>
        <v>31424</v>
      </c>
      <c r="F644" s="19">
        <f>DATEDIF(Hosp_details[[#This Row],[Date of Birth]], DATE(2023,6, 8),"Y")</f>
        <v>37</v>
      </c>
      <c r="G644">
        <v>1</v>
      </c>
      <c r="H644" s="21">
        <v>5472.45</v>
      </c>
      <c r="I644" t="s">
        <v>11</v>
      </c>
      <c r="J644" t="s">
        <v>12</v>
      </c>
      <c r="K644" t="s">
        <v>41</v>
      </c>
    </row>
    <row r="645" spans="1:11" x14ac:dyDescent="0.3">
      <c r="A645" t="s">
        <v>676</v>
      </c>
      <c r="B645">
        <v>1986</v>
      </c>
      <c r="C645" t="s">
        <v>2395</v>
      </c>
      <c r="D645">
        <v>30</v>
      </c>
      <c r="E645" s="17">
        <f>DATE(Hosp_details[[#This Row],[year]], MONTH("1-"&amp;Hosp_details[[#This Row],[month]]), Hosp_details[[#This Row],[date]])</f>
        <v>31473</v>
      </c>
      <c r="F645" s="19">
        <f>DATEDIF(Hosp_details[[#This Row],[Date of Birth]], DATE(2023,6, 8),"Y")</f>
        <v>37</v>
      </c>
      <c r="G645">
        <v>1</v>
      </c>
      <c r="H645" s="21">
        <v>5478.04</v>
      </c>
      <c r="I645" t="s">
        <v>11</v>
      </c>
      <c r="J645" t="s">
        <v>12</v>
      </c>
      <c r="K645" t="s">
        <v>13</v>
      </c>
    </row>
    <row r="646" spans="1:11" x14ac:dyDescent="0.3">
      <c r="A646" t="s">
        <v>677</v>
      </c>
      <c r="B646">
        <v>1984</v>
      </c>
      <c r="C646" t="s">
        <v>2396</v>
      </c>
      <c r="D646">
        <v>26</v>
      </c>
      <c r="E646" s="17">
        <f>DATE(Hosp_details[[#This Row],[year]], MONTH("1-"&amp;Hosp_details[[#This Row],[month]]), Hosp_details[[#This Row],[date]])</f>
        <v>30767</v>
      </c>
      <c r="F646" s="19">
        <f>DATEDIF(Hosp_details[[#This Row],[Date of Birth]], DATE(2023,6, 8),"Y")</f>
        <v>39</v>
      </c>
      <c r="G646">
        <v>1</v>
      </c>
      <c r="H646" s="21">
        <v>5484.47</v>
      </c>
      <c r="I646" t="s">
        <v>11</v>
      </c>
      <c r="J646" t="s">
        <v>11</v>
      </c>
      <c r="K646" t="s">
        <v>13</v>
      </c>
    </row>
    <row r="647" spans="1:11" x14ac:dyDescent="0.3">
      <c r="A647" t="s">
        <v>678</v>
      </c>
      <c r="B647">
        <v>1984</v>
      </c>
      <c r="C647" t="s">
        <v>2397</v>
      </c>
      <c r="D647">
        <v>17</v>
      </c>
      <c r="E647" s="17">
        <f>DATE(Hosp_details[[#This Row],[year]], MONTH("1-"&amp;Hosp_details[[#This Row],[month]]), Hosp_details[[#This Row],[date]])</f>
        <v>30789</v>
      </c>
      <c r="F647" s="19">
        <f>DATEDIF(Hosp_details[[#This Row],[Date of Birth]], DATE(2023,6, 8),"Y")</f>
        <v>39</v>
      </c>
      <c r="G647">
        <v>1</v>
      </c>
      <c r="H647" s="21">
        <v>5488.26</v>
      </c>
      <c r="I647" t="s">
        <v>11</v>
      </c>
      <c r="J647" t="s">
        <v>12</v>
      </c>
      <c r="K647" t="s">
        <v>41</v>
      </c>
    </row>
    <row r="648" spans="1:11" x14ac:dyDescent="0.3">
      <c r="A648" t="s">
        <v>679</v>
      </c>
      <c r="B648">
        <v>1988</v>
      </c>
      <c r="C648" t="s">
        <v>2398</v>
      </c>
      <c r="D648">
        <v>29</v>
      </c>
      <c r="E648" s="17">
        <f>DATE(Hosp_details[[#This Row],[year]], MONTH("1-"&amp;Hosp_details[[#This Row],[month]]), Hosp_details[[#This Row],[date]])</f>
        <v>32292</v>
      </c>
      <c r="F648" s="19">
        <f>DATEDIF(Hosp_details[[#This Row],[Date of Birth]], DATE(2023,6, 8),"Y")</f>
        <v>35</v>
      </c>
      <c r="G648">
        <v>3</v>
      </c>
      <c r="H648" s="21">
        <v>5503.36</v>
      </c>
      <c r="I648" t="s">
        <v>11</v>
      </c>
      <c r="J648" t="s">
        <v>11</v>
      </c>
      <c r="K648" t="s">
        <v>23</v>
      </c>
    </row>
    <row r="649" spans="1:11" x14ac:dyDescent="0.3">
      <c r="A649" t="s">
        <v>680</v>
      </c>
      <c r="B649">
        <v>1981</v>
      </c>
      <c r="C649" t="s">
        <v>18</v>
      </c>
      <c r="D649">
        <v>7</v>
      </c>
      <c r="E649" s="17">
        <f>DATE(Hosp_details[[#This Row],[year]], MONTH("1-"&amp;Hosp_details[[#This Row],[month]]), Hosp_details[[#This Row],[date]])</f>
        <v>29744</v>
      </c>
      <c r="F649" s="19">
        <f>DATEDIF(Hosp_details[[#This Row],[Date of Birth]], DATE(2023,6, 8),"Y")</f>
        <v>42</v>
      </c>
      <c r="G649">
        <v>1</v>
      </c>
      <c r="H649" s="21">
        <v>5539.4</v>
      </c>
      <c r="I649" t="s">
        <v>11</v>
      </c>
      <c r="J649" t="s">
        <v>11</v>
      </c>
      <c r="K649" t="s">
        <v>13</v>
      </c>
    </row>
    <row r="650" spans="1:11" x14ac:dyDescent="0.3">
      <c r="A650" t="s">
        <v>681</v>
      </c>
      <c r="B650">
        <v>1980</v>
      </c>
      <c r="C650" t="s">
        <v>10</v>
      </c>
      <c r="D650">
        <v>7</v>
      </c>
      <c r="E650" s="17">
        <f>DATE(Hosp_details[[#This Row],[year]], MONTH("1-"&amp;Hosp_details[[#This Row],[month]]), Hosp_details[[#This Row],[date]])</f>
        <v>29409</v>
      </c>
      <c r="F650" s="19">
        <f>DATEDIF(Hosp_details[[#This Row],[Date of Birth]], DATE(2023,6, 8),"Y")</f>
        <v>42</v>
      </c>
      <c r="G650">
        <v>2</v>
      </c>
      <c r="H650" s="21">
        <v>5540.35</v>
      </c>
      <c r="I650" t="s">
        <v>11</v>
      </c>
      <c r="J650" t="s">
        <v>11</v>
      </c>
      <c r="K650" t="s">
        <v>23</v>
      </c>
    </row>
    <row r="651" spans="1:11" x14ac:dyDescent="0.3">
      <c r="A651" t="s">
        <v>682</v>
      </c>
      <c r="B651">
        <v>1999</v>
      </c>
      <c r="C651" t="s">
        <v>34</v>
      </c>
      <c r="D651">
        <v>22</v>
      </c>
      <c r="E651" s="17">
        <f>DATE(Hosp_details[[#This Row],[year]], MONTH("1-"&amp;Hosp_details[[#This Row],[month]]), Hosp_details[[#This Row],[date]])</f>
        <v>36394</v>
      </c>
      <c r="F651" s="19">
        <f>DATEDIF(Hosp_details[[#This Row],[Date of Birth]], DATE(2023,6, 8),"Y")</f>
        <v>23</v>
      </c>
      <c r="G651">
        <v>0</v>
      </c>
      <c r="H651" s="21">
        <v>5552.61</v>
      </c>
      <c r="I651" t="s">
        <v>11</v>
      </c>
      <c r="J651" t="s">
        <v>12</v>
      </c>
      <c r="K651" t="s">
        <v>534</v>
      </c>
    </row>
    <row r="652" spans="1:11" x14ac:dyDescent="0.3">
      <c r="A652" t="s">
        <v>683</v>
      </c>
      <c r="B652">
        <v>1974</v>
      </c>
      <c r="C652" t="s">
        <v>20</v>
      </c>
      <c r="D652">
        <v>18</v>
      </c>
      <c r="E652" s="17">
        <f>DATE(Hosp_details[[#This Row],[year]], MONTH("1-"&amp;Hosp_details[[#This Row],[month]]), Hosp_details[[#This Row],[date]])</f>
        <v>27290</v>
      </c>
      <c r="F652" s="19">
        <f>DATEDIF(Hosp_details[[#This Row],[Date of Birth]], DATE(2023,6, 8),"Y")</f>
        <v>48</v>
      </c>
      <c r="G652">
        <v>0</v>
      </c>
      <c r="H652" s="21">
        <v>5576.35</v>
      </c>
      <c r="I652" t="s">
        <v>11</v>
      </c>
      <c r="J652" t="s">
        <v>12</v>
      </c>
      <c r="K652" t="s">
        <v>13</v>
      </c>
    </row>
    <row r="653" spans="1:11" x14ac:dyDescent="0.3">
      <c r="A653" t="s">
        <v>684</v>
      </c>
      <c r="B653">
        <v>1985</v>
      </c>
      <c r="C653" t="s">
        <v>36</v>
      </c>
      <c r="D653">
        <v>5</v>
      </c>
      <c r="E653" s="17">
        <f>DATE(Hosp_details[[#This Row],[year]], MONTH("1-"&amp;Hosp_details[[#This Row],[month]]), Hosp_details[[#This Row],[date]])</f>
        <v>31325</v>
      </c>
      <c r="F653" s="19">
        <f>DATEDIF(Hosp_details[[#This Row],[Date of Birth]], DATE(2023,6, 8),"Y")</f>
        <v>37</v>
      </c>
      <c r="G653">
        <v>3</v>
      </c>
      <c r="H653" s="21">
        <v>5582.95</v>
      </c>
      <c r="I653" t="s">
        <v>11</v>
      </c>
      <c r="J653" t="s">
        <v>16</v>
      </c>
      <c r="K653" t="s">
        <v>23</v>
      </c>
    </row>
    <row r="654" spans="1:11" x14ac:dyDescent="0.3">
      <c r="A654" t="s">
        <v>685</v>
      </c>
      <c r="B654">
        <v>1986</v>
      </c>
      <c r="C654" t="s">
        <v>15</v>
      </c>
      <c r="D654">
        <v>21</v>
      </c>
      <c r="E654" s="17">
        <f>DATE(Hosp_details[[#This Row],[year]], MONTH("1-"&amp;Hosp_details[[#This Row],[month]]), Hosp_details[[#This Row],[date]])</f>
        <v>31737</v>
      </c>
      <c r="F654" s="19">
        <f>DATEDIF(Hosp_details[[#This Row],[Date of Birth]], DATE(2023,6, 8),"Y")</f>
        <v>36</v>
      </c>
      <c r="G654">
        <v>2</v>
      </c>
      <c r="H654" s="21">
        <v>5584.31</v>
      </c>
      <c r="I654" t="s">
        <v>12</v>
      </c>
      <c r="J654" t="s">
        <v>16</v>
      </c>
      <c r="K654" t="s">
        <v>13</v>
      </c>
    </row>
    <row r="655" spans="1:11" x14ac:dyDescent="0.3">
      <c r="A655" t="s">
        <v>686</v>
      </c>
      <c r="B655">
        <v>1983</v>
      </c>
      <c r="C655" t="s">
        <v>30</v>
      </c>
      <c r="D655">
        <v>3</v>
      </c>
      <c r="E655" s="17">
        <f>DATE(Hosp_details[[#This Row],[year]], MONTH("1-"&amp;Hosp_details[[#This Row],[month]]), Hosp_details[[#This Row],[date]])</f>
        <v>30653</v>
      </c>
      <c r="F655" s="19">
        <f>DATEDIF(Hosp_details[[#This Row],[Date of Birth]], DATE(2023,6, 8),"Y")</f>
        <v>39</v>
      </c>
      <c r="G655">
        <v>3</v>
      </c>
      <c r="H655" s="21">
        <v>5587.59</v>
      </c>
      <c r="I655" t="s">
        <v>11</v>
      </c>
      <c r="J655" t="s">
        <v>16</v>
      </c>
      <c r="K655" t="s">
        <v>13</v>
      </c>
    </row>
    <row r="656" spans="1:11" x14ac:dyDescent="0.3">
      <c r="A656" t="s">
        <v>687</v>
      </c>
      <c r="B656">
        <v>1988</v>
      </c>
      <c r="C656" t="s">
        <v>2394</v>
      </c>
      <c r="D656">
        <v>18</v>
      </c>
      <c r="E656" s="17">
        <f>DATE(Hosp_details[[#This Row],[year]], MONTH("1-"&amp;Hosp_details[[#This Row],[month]]), Hosp_details[[#This Row],[date]])</f>
        <v>32160</v>
      </c>
      <c r="F656" s="19">
        <f>DATEDIF(Hosp_details[[#This Row],[Date of Birth]], DATE(2023,6, 8),"Y")</f>
        <v>35</v>
      </c>
      <c r="G656">
        <v>1</v>
      </c>
      <c r="H656" s="21">
        <v>5594.85</v>
      </c>
      <c r="I656" t="s">
        <v>11</v>
      </c>
      <c r="J656" t="s">
        <v>12</v>
      </c>
      <c r="K656" t="s">
        <v>246</v>
      </c>
    </row>
    <row r="657" spans="1:11" x14ac:dyDescent="0.3">
      <c r="A657" t="s">
        <v>688</v>
      </c>
      <c r="B657">
        <v>1978</v>
      </c>
      <c r="C657" t="s">
        <v>2395</v>
      </c>
      <c r="D657">
        <v>11</v>
      </c>
      <c r="E657" s="17">
        <f>DATE(Hosp_details[[#This Row],[year]], MONTH("1-"&amp;Hosp_details[[#This Row],[month]]), Hosp_details[[#This Row],[date]])</f>
        <v>28532</v>
      </c>
      <c r="F657" s="19">
        <f>DATEDIF(Hosp_details[[#This Row],[Date of Birth]], DATE(2023,6, 8),"Y")</f>
        <v>45</v>
      </c>
      <c r="G657">
        <v>2</v>
      </c>
      <c r="H657" s="21">
        <v>5612.83</v>
      </c>
      <c r="I657" t="s">
        <v>11</v>
      </c>
      <c r="J657" t="s">
        <v>12</v>
      </c>
      <c r="K657" t="s">
        <v>13</v>
      </c>
    </row>
    <row r="658" spans="1:11" x14ac:dyDescent="0.3">
      <c r="A658" t="s">
        <v>689</v>
      </c>
      <c r="B658">
        <v>1994</v>
      </c>
      <c r="C658" t="s">
        <v>2396</v>
      </c>
      <c r="D658">
        <v>15</v>
      </c>
      <c r="E658" s="17">
        <f>DATE(Hosp_details[[#This Row],[year]], MONTH("1-"&amp;Hosp_details[[#This Row],[month]]), Hosp_details[[#This Row],[date]])</f>
        <v>34408</v>
      </c>
      <c r="F658" s="19">
        <f>DATEDIF(Hosp_details[[#This Row],[Date of Birth]], DATE(2023,6, 8),"Y")</f>
        <v>29</v>
      </c>
      <c r="G658">
        <v>5</v>
      </c>
      <c r="H658" s="21">
        <v>5615.37</v>
      </c>
      <c r="I658" t="s">
        <v>11</v>
      </c>
      <c r="J658" t="s">
        <v>12</v>
      </c>
      <c r="K658" t="s">
        <v>41</v>
      </c>
    </row>
    <row r="659" spans="1:11" x14ac:dyDescent="0.3">
      <c r="A659" t="s">
        <v>690</v>
      </c>
      <c r="B659">
        <v>1987</v>
      </c>
      <c r="C659" t="s">
        <v>2397</v>
      </c>
      <c r="D659">
        <v>9</v>
      </c>
      <c r="E659" s="17">
        <f>DATE(Hosp_details[[#This Row],[year]], MONTH("1-"&amp;Hosp_details[[#This Row],[month]]), Hosp_details[[#This Row],[date]])</f>
        <v>31876</v>
      </c>
      <c r="F659" s="19">
        <f>DATEDIF(Hosp_details[[#This Row],[Date of Birth]], DATE(2023,6, 8),"Y")</f>
        <v>36</v>
      </c>
      <c r="G659">
        <v>1</v>
      </c>
      <c r="H659" s="21">
        <v>5630.46</v>
      </c>
      <c r="I659" t="s">
        <v>11</v>
      </c>
      <c r="J659" t="s">
        <v>12</v>
      </c>
      <c r="K659" t="s">
        <v>23</v>
      </c>
    </row>
    <row r="660" spans="1:11" x14ac:dyDescent="0.3">
      <c r="A660" t="s">
        <v>691</v>
      </c>
      <c r="B660">
        <v>1983</v>
      </c>
      <c r="C660" t="s">
        <v>2398</v>
      </c>
      <c r="D660">
        <v>8</v>
      </c>
      <c r="E660" s="17">
        <f>DATE(Hosp_details[[#This Row],[year]], MONTH("1-"&amp;Hosp_details[[#This Row],[month]]), Hosp_details[[#This Row],[date]])</f>
        <v>30444</v>
      </c>
      <c r="F660" s="19">
        <f>DATEDIF(Hosp_details[[#This Row],[Date of Birth]], DATE(2023,6, 8),"Y")</f>
        <v>40</v>
      </c>
      <c r="G660">
        <v>0</v>
      </c>
      <c r="H660" s="21">
        <v>5649.72</v>
      </c>
      <c r="I660" t="s">
        <v>11</v>
      </c>
      <c r="J660" t="s">
        <v>12</v>
      </c>
      <c r="K660" t="s">
        <v>41</v>
      </c>
    </row>
    <row r="661" spans="1:11" x14ac:dyDescent="0.3">
      <c r="A661" t="s">
        <v>692</v>
      </c>
      <c r="B661">
        <v>1978</v>
      </c>
      <c r="C661" t="s">
        <v>18</v>
      </c>
      <c r="D661">
        <v>27</v>
      </c>
      <c r="E661" s="17">
        <f>DATE(Hosp_details[[#This Row],[year]], MONTH("1-"&amp;Hosp_details[[#This Row],[month]]), Hosp_details[[#This Row],[date]])</f>
        <v>28668</v>
      </c>
      <c r="F661" s="19">
        <f>DATEDIF(Hosp_details[[#This Row],[Date of Birth]], DATE(2023,6, 8),"Y")</f>
        <v>44</v>
      </c>
      <c r="G661">
        <v>2</v>
      </c>
      <c r="H661" s="21">
        <v>5650.14</v>
      </c>
      <c r="I661" t="s">
        <v>11</v>
      </c>
      <c r="J661" t="s">
        <v>16</v>
      </c>
      <c r="K661" t="s">
        <v>13</v>
      </c>
    </row>
    <row r="662" spans="1:11" x14ac:dyDescent="0.3">
      <c r="A662" t="s">
        <v>693</v>
      </c>
      <c r="B662">
        <v>1983</v>
      </c>
      <c r="C662" t="s">
        <v>10</v>
      </c>
      <c r="D662">
        <v>3</v>
      </c>
      <c r="E662" s="17">
        <f>DATE(Hosp_details[[#This Row],[year]], MONTH("1-"&amp;Hosp_details[[#This Row],[month]]), Hosp_details[[#This Row],[date]])</f>
        <v>30500</v>
      </c>
      <c r="F662" s="19">
        <f>DATEDIF(Hosp_details[[#This Row],[Date of Birth]], DATE(2023,6, 8),"Y")</f>
        <v>39</v>
      </c>
      <c r="G662">
        <v>0</v>
      </c>
      <c r="H662" s="21">
        <v>5662.23</v>
      </c>
      <c r="I662" t="s">
        <v>11</v>
      </c>
      <c r="J662" t="s">
        <v>16</v>
      </c>
      <c r="K662" t="s">
        <v>13</v>
      </c>
    </row>
    <row r="663" spans="1:11" x14ac:dyDescent="0.3">
      <c r="A663" t="s">
        <v>694</v>
      </c>
      <c r="B663">
        <v>1984</v>
      </c>
      <c r="C663" t="s">
        <v>34</v>
      </c>
      <c r="D663">
        <v>12</v>
      </c>
      <c r="E663" s="17">
        <f>DATE(Hosp_details[[#This Row],[year]], MONTH("1-"&amp;Hosp_details[[#This Row],[month]]), Hosp_details[[#This Row],[date]])</f>
        <v>30906</v>
      </c>
      <c r="F663" s="19">
        <f>DATEDIF(Hosp_details[[#This Row],[Date of Birth]], DATE(2023,6, 8),"Y")</f>
        <v>38</v>
      </c>
      <c r="G663">
        <v>3</v>
      </c>
      <c r="H663" s="21">
        <v>5679.13</v>
      </c>
      <c r="I663" t="s">
        <v>11</v>
      </c>
      <c r="J663" t="s">
        <v>11</v>
      </c>
      <c r="K663" t="s">
        <v>13</v>
      </c>
    </row>
    <row r="664" spans="1:11" x14ac:dyDescent="0.3">
      <c r="A664" t="s">
        <v>695</v>
      </c>
      <c r="B664">
        <v>1972</v>
      </c>
      <c r="C664" t="s">
        <v>20</v>
      </c>
      <c r="D664">
        <v>28</v>
      </c>
      <c r="E664" s="17">
        <f>DATE(Hosp_details[[#This Row],[year]], MONTH("1-"&amp;Hosp_details[[#This Row],[month]]), Hosp_details[[#This Row],[date]])</f>
        <v>26570</v>
      </c>
      <c r="F664" s="19">
        <f>DATEDIF(Hosp_details[[#This Row],[Date of Birth]], DATE(2023,6, 8),"Y")</f>
        <v>50</v>
      </c>
      <c r="G664">
        <v>0</v>
      </c>
      <c r="H664" s="21">
        <v>5690.79</v>
      </c>
      <c r="I664" t="s">
        <v>11</v>
      </c>
      <c r="J664" t="s">
        <v>16</v>
      </c>
      <c r="K664" t="s">
        <v>13</v>
      </c>
    </row>
    <row r="665" spans="1:11" x14ac:dyDescent="0.3">
      <c r="A665" t="s">
        <v>696</v>
      </c>
      <c r="B665">
        <v>1992</v>
      </c>
      <c r="C665" t="s">
        <v>36</v>
      </c>
      <c r="D665">
        <v>3</v>
      </c>
      <c r="E665" s="17">
        <f>DATE(Hosp_details[[#This Row],[year]], MONTH("1-"&amp;Hosp_details[[#This Row],[month]]), Hosp_details[[#This Row],[date]])</f>
        <v>33880</v>
      </c>
      <c r="F665" s="19">
        <f>DATEDIF(Hosp_details[[#This Row],[Date of Birth]], DATE(2023,6, 8),"Y")</f>
        <v>30</v>
      </c>
      <c r="G665">
        <v>3</v>
      </c>
      <c r="H665" s="21">
        <v>5693.43</v>
      </c>
      <c r="I665" t="s">
        <v>11</v>
      </c>
      <c r="J665" t="s">
        <v>12</v>
      </c>
      <c r="K665" t="s">
        <v>23</v>
      </c>
    </row>
    <row r="666" spans="1:11" x14ac:dyDescent="0.3">
      <c r="A666" t="s">
        <v>697</v>
      </c>
      <c r="B666">
        <v>1974</v>
      </c>
      <c r="C666" t="s">
        <v>15</v>
      </c>
      <c r="D666">
        <v>6</v>
      </c>
      <c r="E666" s="17">
        <f>DATE(Hosp_details[[#This Row],[year]], MONTH("1-"&amp;Hosp_details[[#This Row],[month]]), Hosp_details[[#This Row],[date]])</f>
        <v>27339</v>
      </c>
      <c r="F666" s="19">
        <f>DATEDIF(Hosp_details[[#This Row],[Date of Birth]], DATE(2023,6, 8),"Y")</f>
        <v>48</v>
      </c>
      <c r="G666">
        <v>0</v>
      </c>
      <c r="H666" s="21">
        <v>5698.74</v>
      </c>
      <c r="I666" t="s">
        <v>11</v>
      </c>
      <c r="J666" t="s">
        <v>11</v>
      </c>
      <c r="K666" t="s">
        <v>23</v>
      </c>
    </row>
    <row r="667" spans="1:11" x14ac:dyDescent="0.3">
      <c r="A667" t="s">
        <v>698</v>
      </c>
      <c r="B667">
        <v>1981</v>
      </c>
      <c r="C667" t="s">
        <v>30</v>
      </c>
      <c r="D667">
        <v>15</v>
      </c>
      <c r="E667" s="17">
        <f>DATE(Hosp_details[[#This Row],[year]], MONTH("1-"&amp;Hosp_details[[#This Row],[month]]), Hosp_details[[#This Row],[date]])</f>
        <v>29935</v>
      </c>
      <c r="F667" s="19">
        <f>DATEDIF(Hosp_details[[#This Row],[Date of Birth]], DATE(2023,6, 8),"Y")</f>
        <v>41</v>
      </c>
      <c r="G667">
        <v>0</v>
      </c>
      <c r="H667" s="21">
        <v>5699.84</v>
      </c>
      <c r="I667" t="s">
        <v>11</v>
      </c>
      <c r="J667" t="s">
        <v>12</v>
      </c>
      <c r="K667" t="s">
        <v>13</v>
      </c>
    </row>
    <row r="668" spans="1:11" x14ac:dyDescent="0.3">
      <c r="A668" t="s">
        <v>699</v>
      </c>
      <c r="B668">
        <v>1993</v>
      </c>
      <c r="C668" t="s">
        <v>2394</v>
      </c>
      <c r="D668">
        <v>3</v>
      </c>
      <c r="E668" s="17">
        <f>DATE(Hosp_details[[#This Row],[year]], MONTH("1-"&amp;Hosp_details[[#This Row],[month]]), Hosp_details[[#This Row],[date]])</f>
        <v>33972</v>
      </c>
      <c r="F668" s="19">
        <f>DATEDIF(Hosp_details[[#This Row],[Date of Birth]], DATE(2023,6, 8),"Y")</f>
        <v>30</v>
      </c>
      <c r="G668">
        <v>4</v>
      </c>
      <c r="H668" s="21">
        <v>5708.87</v>
      </c>
      <c r="I668" t="s">
        <v>11</v>
      </c>
      <c r="J668" t="s">
        <v>16</v>
      </c>
      <c r="K668" t="s">
        <v>41</v>
      </c>
    </row>
    <row r="669" spans="1:11" x14ac:dyDescent="0.3">
      <c r="A669" t="s">
        <v>700</v>
      </c>
      <c r="B669">
        <v>1981</v>
      </c>
      <c r="C669" t="s">
        <v>2395</v>
      </c>
      <c r="D669">
        <v>30</v>
      </c>
      <c r="E669" s="17">
        <f>DATE(Hosp_details[[#This Row],[year]], MONTH("1-"&amp;Hosp_details[[#This Row],[month]]), Hosp_details[[#This Row],[date]])</f>
        <v>29647</v>
      </c>
      <c r="F669" s="19">
        <f>DATEDIF(Hosp_details[[#This Row],[Date of Birth]], DATE(2023,6, 8),"Y")</f>
        <v>42</v>
      </c>
      <c r="G669">
        <v>0</v>
      </c>
      <c r="H669" s="21">
        <v>5709.16</v>
      </c>
      <c r="I669" t="s">
        <v>12</v>
      </c>
      <c r="J669" t="s">
        <v>12</v>
      </c>
      <c r="K669" t="s">
        <v>13</v>
      </c>
    </row>
    <row r="670" spans="1:11" x14ac:dyDescent="0.3">
      <c r="A670" t="s">
        <v>701</v>
      </c>
      <c r="B670">
        <v>1971</v>
      </c>
      <c r="C670" t="s">
        <v>2396</v>
      </c>
      <c r="D670">
        <v>18</v>
      </c>
      <c r="E670" s="17">
        <f>DATE(Hosp_details[[#This Row],[year]], MONTH("1-"&amp;Hosp_details[[#This Row],[month]]), Hosp_details[[#This Row],[date]])</f>
        <v>26010</v>
      </c>
      <c r="F670" s="19">
        <f>DATEDIF(Hosp_details[[#This Row],[Date of Birth]], DATE(2023,6, 8),"Y")</f>
        <v>52</v>
      </c>
      <c r="G670">
        <v>0</v>
      </c>
      <c r="H670" s="21">
        <v>5720.38</v>
      </c>
      <c r="I670" t="s">
        <v>11</v>
      </c>
      <c r="J670" t="s">
        <v>16</v>
      </c>
      <c r="K670" t="s">
        <v>13</v>
      </c>
    </row>
    <row r="671" spans="1:11" x14ac:dyDescent="0.3">
      <c r="A671" t="s">
        <v>702</v>
      </c>
      <c r="B671">
        <v>1987</v>
      </c>
      <c r="C671" t="s">
        <v>2397</v>
      </c>
      <c r="D671">
        <v>19</v>
      </c>
      <c r="E671" s="17">
        <f>DATE(Hosp_details[[#This Row],[year]], MONTH("1-"&amp;Hosp_details[[#This Row],[month]]), Hosp_details[[#This Row],[date]])</f>
        <v>31886</v>
      </c>
      <c r="F671" s="19">
        <f>DATEDIF(Hosp_details[[#This Row],[Date of Birth]], DATE(2023,6, 8),"Y")</f>
        <v>36</v>
      </c>
      <c r="G671">
        <v>2</v>
      </c>
      <c r="H671" s="21">
        <v>5729.01</v>
      </c>
      <c r="I671" t="s">
        <v>16</v>
      </c>
      <c r="J671" t="s">
        <v>11</v>
      </c>
      <c r="K671" t="s">
        <v>23</v>
      </c>
    </row>
    <row r="672" spans="1:11" x14ac:dyDescent="0.3">
      <c r="A672" t="s">
        <v>703</v>
      </c>
      <c r="B672">
        <v>1972</v>
      </c>
      <c r="C672" t="s">
        <v>2398</v>
      </c>
      <c r="D672">
        <v>21</v>
      </c>
      <c r="E672" s="17">
        <f>DATE(Hosp_details[[#This Row],[year]], MONTH("1-"&amp;Hosp_details[[#This Row],[month]]), Hosp_details[[#This Row],[date]])</f>
        <v>26440</v>
      </c>
      <c r="F672" s="19">
        <f>DATEDIF(Hosp_details[[#This Row],[Date of Birth]], DATE(2023,6, 8),"Y")</f>
        <v>51</v>
      </c>
      <c r="G672">
        <v>0</v>
      </c>
      <c r="H672" s="21">
        <v>5741.67</v>
      </c>
      <c r="I672" t="s">
        <v>11</v>
      </c>
      <c r="J672" t="s">
        <v>12</v>
      </c>
      <c r="K672" t="s">
        <v>13</v>
      </c>
    </row>
    <row r="673" spans="1:11" x14ac:dyDescent="0.3">
      <c r="A673" t="s">
        <v>704</v>
      </c>
      <c r="B673">
        <v>1993</v>
      </c>
      <c r="C673" t="s">
        <v>18</v>
      </c>
      <c r="D673">
        <v>10</v>
      </c>
      <c r="E673" s="17">
        <f>DATE(Hosp_details[[#This Row],[year]], MONTH("1-"&amp;Hosp_details[[#This Row],[month]]), Hosp_details[[#This Row],[date]])</f>
        <v>34130</v>
      </c>
      <c r="F673" s="19">
        <f>DATEDIF(Hosp_details[[#This Row],[Date of Birth]], DATE(2023,6, 8),"Y")</f>
        <v>29</v>
      </c>
      <c r="G673">
        <v>0</v>
      </c>
      <c r="H673" s="21">
        <v>5748.13</v>
      </c>
      <c r="I673" t="s">
        <v>11</v>
      </c>
      <c r="J673" t="s">
        <v>16</v>
      </c>
      <c r="K673" t="s">
        <v>299</v>
      </c>
    </row>
    <row r="674" spans="1:11" x14ac:dyDescent="0.3">
      <c r="A674" t="s">
        <v>705</v>
      </c>
      <c r="B674">
        <v>1983</v>
      </c>
      <c r="C674" t="s">
        <v>10</v>
      </c>
      <c r="D674">
        <v>30</v>
      </c>
      <c r="E674" s="17">
        <f>DATE(Hosp_details[[#This Row],[year]], MONTH("1-"&amp;Hosp_details[[#This Row],[month]]), Hosp_details[[#This Row],[date]])</f>
        <v>30527</v>
      </c>
      <c r="F674" s="19">
        <f>DATEDIF(Hosp_details[[#This Row],[Date of Birth]], DATE(2023,6, 8),"Y")</f>
        <v>39</v>
      </c>
      <c r="G674">
        <v>0</v>
      </c>
      <c r="H674" s="21">
        <v>5757.41</v>
      </c>
      <c r="I674" t="s">
        <v>11</v>
      </c>
      <c r="J674" t="s">
        <v>12</v>
      </c>
      <c r="K674" t="s">
        <v>165</v>
      </c>
    </row>
    <row r="675" spans="1:11" x14ac:dyDescent="0.3">
      <c r="A675" t="s">
        <v>706</v>
      </c>
      <c r="B675">
        <v>2004</v>
      </c>
      <c r="C675" t="s">
        <v>34</v>
      </c>
      <c r="D675">
        <v>1</v>
      </c>
      <c r="E675" s="17">
        <f>DATE(Hosp_details[[#This Row],[year]], MONTH("1-"&amp;Hosp_details[[#This Row],[month]]), Hosp_details[[#This Row],[date]])</f>
        <v>38200</v>
      </c>
      <c r="F675" s="19">
        <f>DATEDIF(Hosp_details[[#This Row],[Date of Birth]], DATE(2023,6, 8),"Y")</f>
        <v>18</v>
      </c>
      <c r="G675">
        <v>0</v>
      </c>
      <c r="H675" s="21">
        <v>5778.71</v>
      </c>
      <c r="I675" t="s">
        <v>11</v>
      </c>
      <c r="J675" t="s">
        <v>12</v>
      </c>
      <c r="K675" t="s">
        <v>631</v>
      </c>
    </row>
    <row r="676" spans="1:11" x14ac:dyDescent="0.3">
      <c r="A676" t="s">
        <v>707</v>
      </c>
      <c r="B676">
        <v>1980</v>
      </c>
      <c r="C676" t="s">
        <v>20</v>
      </c>
      <c r="D676">
        <v>18</v>
      </c>
      <c r="E676" s="17">
        <f>DATE(Hosp_details[[#This Row],[year]], MONTH("1-"&amp;Hosp_details[[#This Row],[month]]), Hosp_details[[#This Row],[date]])</f>
        <v>29482</v>
      </c>
      <c r="F676" s="19">
        <f>DATEDIF(Hosp_details[[#This Row],[Date of Birth]], DATE(2023,6, 8),"Y")</f>
        <v>42</v>
      </c>
      <c r="G676">
        <v>2</v>
      </c>
      <c r="H676" s="21">
        <v>5807.06</v>
      </c>
      <c r="I676" t="s">
        <v>11</v>
      </c>
      <c r="J676" t="s">
        <v>12</v>
      </c>
      <c r="K676" t="s">
        <v>13</v>
      </c>
    </row>
    <row r="677" spans="1:11" x14ac:dyDescent="0.3">
      <c r="A677" t="s">
        <v>708</v>
      </c>
      <c r="B677">
        <v>1972</v>
      </c>
      <c r="C677" t="s">
        <v>36</v>
      </c>
      <c r="D677">
        <v>2</v>
      </c>
      <c r="E677" s="17">
        <f>DATE(Hosp_details[[#This Row],[year]], MONTH("1-"&amp;Hosp_details[[#This Row],[month]]), Hosp_details[[#This Row],[date]])</f>
        <v>26574</v>
      </c>
      <c r="F677" s="19">
        <f>DATEDIF(Hosp_details[[#This Row],[Date of Birth]], DATE(2023,6, 8),"Y")</f>
        <v>50</v>
      </c>
      <c r="G677">
        <v>0</v>
      </c>
      <c r="H677" s="21">
        <v>5812.9</v>
      </c>
      <c r="I677" t="s">
        <v>11</v>
      </c>
      <c r="J677" t="s">
        <v>11</v>
      </c>
      <c r="K677" t="s">
        <v>13</v>
      </c>
    </row>
    <row r="678" spans="1:11" x14ac:dyDescent="0.3">
      <c r="A678" t="s">
        <v>709</v>
      </c>
      <c r="B678">
        <v>2002</v>
      </c>
      <c r="C678" t="s">
        <v>15</v>
      </c>
      <c r="D678">
        <v>22</v>
      </c>
      <c r="E678" s="17">
        <f>DATE(Hosp_details[[#This Row],[year]], MONTH("1-"&amp;Hosp_details[[#This Row],[month]]), Hosp_details[[#This Row],[date]])</f>
        <v>37582</v>
      </c>
      <c r="F678" s="19">
        <f>DATEDIF(Hosp_details[[#This Row],[Date of Birth]], DATE(2023,6, 8),"Y")</f>
        <v>20</v>
      </c>
      <c r="G678">
        <v>0</v>
      </c>
      <c r="H678" s="21">
        <v>5816.58</v>
      </c>
      <c r="I678" t="s">
        <v>11</v>
      </c>
      <c r="J678" t="s">
        <v>11</v>
      </c>
      <c r="K678" t="s">
        <v>534</v>
      </c>
    </row>
    <row r="679" spans="1:11" x14ac:dyDescent="0.3">
      <c r="A679" t="s">
        <v>710</v>
      </c>
      <c r="B679">
        <v>1971</v>
      </c>
      <c r="C679" t="s">
        <v>30</v>
      </c>
      <c r="D679">
        <v>27</v>
      </c>
      <c r="E679" s="17">
        <f>DATE(Hosp_details[[#This Row],[year]], MONTH("1-"&amp;Hosp_details[[#This Row],[month]]), Hosp_details[[#This Row],[date]])</f>
        <v>26294</v>
      </c>
      <c r="F679" s="19">
        <f>DATEDIF(Hosp_details[[#This Row],[Date of Birth]], DATE(2023,6, 8),"Y")</f>
        <v>51</v>
      </c>
      <c r="G679">
        <v>0</v>
      </c>
      <c r="H679" s="21">
        <v>5832.6</v>
      </c>
      <c r="I679" t="s">
        <v>11</v>
      </c>
      <c r="J679" t="s">
        <v>12</v>
      </c>
      <c r="K679" t="s">
        <v>23</v>
      </c>
    </row>
    <row r="680" spans="1:11" x14ac:dyDescent="0.3">
      <c r="A680" t="s">
        <v>711</v>
      </c>
      <c r="B680">
        <v>1987</v>
      </c>
      <c r="C680" t="s">
        <v>2394</v>
      </c>
      <c r="D680">
        <v>27</v>
      </c>
      <c r="E680" s="17">
        <f>DATE(Hosp_details[[#This Row],[year]], MONTH("1-"&amp;Hosp_details[[#This Row],[month]]), Hosp_details[[#This Row],[date]])</f>
        <v>31804</v>
      </c>
      <c r="F680" s="19">
        <f>DATEDIF(Hosp_details[[#This Row],[Date of Birth]], DATE(2023,6, 8),"Y")</f>
        <v>36</v>
      </c>
      <c r="G680">
        <v>2</v>
      </c>
      <c r="H680" s="21">
        <v>5836.52</v>
      </c>
      <c r="I680" t="s">
        <v>11</v>
      </c>
      <c r="J680" t="s">
        <v>12</v>
      </c>
      <c r="K680" t="s">
        <v>13</v>
      </c>
    </row>
    <row r="681" spans="1:11" x14ac:dyDescent="0.3">
      <c r="A681" t="s">
        <v>712</v>
      </c>
      <c r="B681">
        <v>1995</v>
      </c>
      <c r="C681" t="s">
        <v>2395</v>
      </c>
      <c r="D681">
        <v>20</v>
      </c>
      <c r="E681" s="17">
        <f>DATE(Hosp_details[[#This Row],[year]], MONTH("1-"&amp;Hosp_details[[#This Row],[month]]), Hosp_details[[#This Row],[date]])</f>
        <v>34750</v>
      </c>
      <c r="F681" s="19">
        <f>DATEDIF(Hosp_details[[#This Row],[Date of Birth]], DATE(2023,6, 8),"Y")</f>
        <v>28</v>
      </c>
      <c r="G681">
        <v>0</v>
      </c>
      <c r="H681" s="21">
        <v>5843.99</v>
      </c>
      <c r="I681" t="s">
        <v>11</v>
      </c>
      <c r="J681" t="s">
        <v>11</v>
      </c>
      <c r="K681" t="s">
        <v>199</v>
      </c>
    </row>
    <row r="682" spans="1:11" x14ac:dyDescent="0.3">
      <c r="A682" t="s">
        <v>713</v>
      </c>
      <c r="B682">
        <v>1987</v>
      </c>
      <c r="C682" t="s">
        <v>2396</v>
      </c>
      <c r="D682">
        <v>30</v>
      </c>
      <c r="E682" s="17">
        <f>DATE(Hosp_details[[#This Row],[year]], MONTH("1-"&amp;Hosp_details[[#This Row],[month]]), Hosp_details[[#This Row],[date]])</f>
        <v>31866</v>
      </c>
      <c r="F682" s="19">
        <f>DATEDIF(Hosp_details[[#This Row],[Date of Birth]], DATE(2023,6, 8),"Y")</f>
        <v>36</v>
      </c>
      <c r="G682">
        <v>2</v>
      </c>
      <c r="H682" s="21">
        <v>5846.92</v>
      </c>
      <c r="I682" t="s">
        <v>11</v>
      </c>
      <c r="J682" t="s">
        <v>11</v>
      </c>
      <c r="K682" t="s">
        <v>13</v>
      </c>
    </row>
    <row r="683" spans="1:11" x14ac:dyDescent="0.3">
      <c r="A683" t="s">
        <v>714</v>
      </c>
      <c r="B683">
        <v>1985</v>
      </c>
      <c r="C683" t="s">
        <v>2397</v>
      </c>
      <c r="D683">
        <v>18</v>
      </c>
      <c r="E683" s="17">
        <f>DATE(Hosp_details[[#This Row],[year]], MONTH("1-"&amp;Hosp_details[[#This Row],[month]]), Hosp_details[[#This Row],[date]])</f>
        <v>31155</v>
      </c>
      <c r="F683" s="19">
        <f>DATEDIF(Hosp_details[[#This Row],[Date of Birth]], DATE(2023,6, 8),"Y")</f>
        <v>38</v>
      </c>
      <c r="G683">
        <v>3</v>
      </c>
      <c r="H683" s="21">
        <v>5847.24</v>
      </c>
      <c r="I683" t="s">
        <v>11</v>
      </c>
      <c r="J683" t="s">
        <v>16</v>
      </c>
      <c r="K683" t="s">
        <v>13</v>
      </c>
    </row>
    <row r="684" spans="1:11" x14ac:dyDescent="0.3">
      <c r="A684" t="s">
        <v>715</v>
      </c>
      <c r="B684">
        <v>1984</v>
      </c>
      <c r="C684" t="s">
        <v>2398</v>
      </c>
      <c r="D684">
        <v>22</v>
      </c>
      <c r="E684" s="17">
        <f>DATE(Hosp_details[[#This Row],[year]], MONTH("1-"&amp;Hosp_details[[#This Row],[month]]), Hosp_details[[#This Row],[date]])</f>
        <v>30824</v>
      </c>
      <c r="F684" s="19">
        <f>DATEDIF(Hosp_details[[#This Row],[Date of Birth]], DATE(2023,6, 8),"Y")</f>
        <v>39</v>
      </c>
      <c r="G684">
        <v>1</v>
      </c>
      <c r="H684" s="21">
        <v>5855.9</v>
      </c>
      <c r="I684" t="s">
        <v>11</v>
      </c>
      <c r="J684" t="s">
        <v>12</v>
      </c>
      <c r="K684" t="s">
        <v>23</v>
      </c>
    </row>
    <row r="685" spans="1:11" x14ac:dyDescent="0.3">
      <c r="A685" t="s">
        <v>716</v>
      </c>
      <c r="B685">
        <v>1993</v>
      </c>
      <c r="C685" t="s">
        <v>18</v>
      </c>
      <c r="D685">
        <v>19</v>
      </c>
      <c r="E685" s="17">
        <f>DATE(Hosp_details[[#This Row],[year]], MONTH("1-"&amp;Hosp_details[[#This Row],[month]]), Hosp_details[[#This Row],[date]])</f>
        <v>34139</v>
      </c>
      <c r="F685" s="19">
        <f>DATEDIF(Hosp_details[[#This Row],[Date of Birth]], DATE(2023,6, 8),"Y")</f>
        <v>29</v>
      </c>
      <c r="G685">
        <v>0</v>
      </c>
      <c r="H685" s="21">
        <v>5877.02</v>
      </c>
      <c r="I685" t="s">
        <v>11</v>
      </c>
      <c r="J685" t="s">
        <v>11</v>
      </c>
      <c r="K685" t="s">
        <v>299</v>
      </c>
    </row>
    <row r="686" spans="1:11" x14ac:dyDescent="0.3">
      <c r="A686" t="s">
        <v>717</v>
      </c>
      <c r="B686">
        <v>1982</v>
      </c>
      <c r="C686" t="s">
        <v>10</v>
      </c>
      <c r="D686">
        <v>8</v>
      </c>
      <c r="E686" s="17">
        <f>DATE(Hosp_details[[#This Row],[year]], MONTH("1-"&amp;Hosp_details[[#This Row],[month]]), Hosp_details[[#This Row],[date]])</f>
        <v>30140</v>
      </c>
      <c r="F686" s="19">
        <f>DATEDIF(Hosp_details[[#This Row],[Date of Birth]], DATE(2023,6, 8),"Y")</f>
        <v>40</v>
      </c>
      <c r="G686">
        <v>0</v>
      </c>
      <c r="H686" s="21">
        <v>5910.94</v>
      </c>
      <c r="I686" t="s">
        <v>11</v>
      </c>
      <c r="J686" t="s">
        <v>16</v>
      </c>
      <c r="K686" t="s">
        <v>41</v>
      </c>
    </row>
    <row r="687" spans="1:11" x14ac:dyDescent="0.3">
      <c r="A687" t="s">
        <v>718</v>
      </c>
      <c r="B687">
        <v>1982</v>
      </c>
      <c r="C687" t="s">
        <v>34</v>
      </c>
      <c r="D687">
        <v>21</v>
      </c>
      <c r="E687" s="17">
        <f>DATE(Hosp_details[[#This Row],[year]], MONTH("1-"&amp;Hosp_details[[#This Row],[month]]), Hosp_details[[#This Row],[date]])</f>
        <v>30184</v>
      </c>
      <c r="F687" s="19">
        <f>DATEDIF(Hosp_details[[#This Row],[Date of Birth]], DATE(2023,6, 8),"Y")</f>
        <v>40</v>
      </c>
      <c r="G687">
        <v>0</v>
      </c>
      <c r="H687" s="21">
        <v>5920.1</v>
      </c>
      <c r="I687" t="s">
        <v>11</v>
      </c>
      <c r="J687" t="s">
        <v>16</v>
      </c>
      <c r="K687" t="s">
        <v>13</v>
      </c>
    </row>
    <row r="688" spans="1:11" x14ac:dyDescent="0.3">
      <c r="A688" t="s">
        <v>719</v>
      </c>
      <c r="B688">
        <v>1987</v>
      </c>
      <c r="C688" t="s">
        <v>20</v>
      </c>
      <c r="D688">
        <v>29</v>
      </c>
      <c r="E688" s="17">
        <f>DATE(Hosp_details[[#This Row],[year]], MONTH("1-"&amp;Hosp_details[[#This Row],[month]]), Hosp_details[[#This Row],[date]])</f>
        <v>32049</v>
      </c>
      <c r="F688" s="19">
        <f>DATEDIF(Hosp_details[[#This Row],[Date of Birth]], DATE(2023,6, 8),"Y")</f>
        <v>35</v>
      </c>
      <c r="G688">
        <v>3</v>
      </c>
      <c r="H688" s="21">
        <v>5926.85</v>
      </c>
      <c r="I688" t="s">
        <v>12</v>
      </c>
      <c r="J688" t="s">
        <v>12</v>
      </c>
      <c r="K688" t="s">
        <v>41</v>
      </c>
    </row>
    <row r="689" spans="1:11" x14ac:dyDescent="0.3">
      <c r="A689" t="s">
        <v>720</v>
      </c>
      <c r="B689">
        <v>1993</v>
      </c>
      <c r="C689" t="s">
        <v>36</v>
      </c>
      <c r="D689">
        <v>13</v>
      </c>
      <c r="E689" s="17">
        <f>DATE(Hosp_details[[#This Row],[year]], MONTH("1-"&amp;Hosp_details[[#This Row],[month]]), Hosp_details[[#This Row],[date]])</f>
        <v>34255</v>
      </c>
      <c r="F689" s="19">
        <f>DATEDIF(Hosp_details[[#This Row],[Date of Birth]], DATE(2023,6, 8),"Y")</f>
        <v>29</v>
      </c>
      <c r="G689">
        <v>0</v>
      </c>
      <c r="H689" s="21">
        <v>5926.93</v>
      </c>
      <c r="I689" t="s">
        <v>11</v>
      </c>
      <c r="J689" t="s">
        <v>11</v>
      </c>
      <c r="K689" t="s">
        <v>199</v>
      </c>
    </row>
    <row r="690" spans="1:11" x14ac:dyDescent="0.3">
      <c r="A690" t="s">
        <v>721</v>
      </c>
      <c r="B690">
        <v>1994</v>
      </c>
      <c r="C690" t="s">
        <v>15</v>
      </c>
      <c r="D690">
        <v>30</v>
      </c>
      <c r="E690" s="17">
        <f>DATE(Hosp_details[[#This Row],[year]], MONTH("1-"&amp;Hosp_details[[#This Row],[month]]), Hosp_details[[#This Row],[date]])</f>
        <v>34668</v>
      </c>
      <c r="F690" s="19">
        <f>DATEDIF(Hosp_details[[#This Row],[Date of Birth]], DATE(2023,6, 8),"Y")</f>
        <v>28</v>
      </c>
      <c r="G690">
        <v>0</v>
      </c>
      <c r="H690" s="21">
        <v>5927.65</v>
      </c>
      <c r="I690" t="s">
        <v>11</v>
      </c>
      <c r="J690" t="s">
        <v>16</v>
      </c>
      <c r="K690" t="s">
        <v>23</v>
      </c>
    </row>
    <row r="691" spans="1:11" x14ac:dyDescent="0.3">
      <c r="A691" t="s">
        <v>722</v>
      </c>
      <c r="B691">
        <v>1987</v>
      </c>
      <c r="C691" t="s">
        <v>30</v>
      </c>
      <c r="D691">
        <v>14</v>
      </c>
      <c r="E691" s="17">
        <f>DATE(Hosp_details[[#This Row],[year]], MONTH("1-"&amp;Hosp_details[[#This Row],[month]]), Hosp_details[[#This Row],[date]])</f>
        <v>32125</v>
      </c>
      <c r="F691" s="19">
        <f>DATEDIF(Hosp_details[[#This Row],[Date of Birth]], DATE(2023,6, 8),"Y")</f>
        <v>35</v>
      </c>
      <c r="G691">
        <v>3</v>
      </c>
      <c r="H691" s="21">
        <v>5934.38</v>
      </c>
      <c r="I691" t="s">
        <v>12</v>
      </c>
      <c r="J691" t="s">
        <v>11</v>
      </c>
      <c r="K691" t="s">
        <v>13</v>
      </c>
    </row>
    <row r="692" spans="1:11" x14ac:dyDescent="0.3">
      <c r="A692" t="s">
        <v>723</v>
      </c>
      <c r="B692">
        <v>2003</v>
      </c>
      <c r="C692" t="s">
        <v>2394</v>
      </c>
      <c r="D692">
        <v>13</v>
      </c>
      <c r="E692" s="17">
        <f>DATE(Hosp_details[[#This Row],[year]], MONTH("1-"&amp;Hosp_details[[#This Row],[month]]), Hosp_details[[#This Row],[date]])</f>
        <v>37634</v>
      </c>
      <c r="F692" s="19">
        <f>DATEDIF(Hosp_details[[#This Row],[Date of Birth]], DATE(2023,6, 8),"Y")</f>
        <v>20</v>
      </c>
      <c r="G692">
        <v>0</v>
      </c>
      <c r="H692" s="21">
        <v>5957.35</v>
      </c>
      <c r="I692" t="s">
        <v>11</v>
      </c>
      <c r="J692" t="s">
        <v>11</v>
      </c>
      <c r="K692" t="s">
        <v>23</v>
      </c>
    </row>
    <row r="693" spans="1:11" x14ac:dyDescent="0.3">
      <c r="A693" t="s">
        <v>724</v>
      </c>
      <c r="B693">
        <v>2004</v>
      </c>
      <c r="C693" t="s">
        <v>2395</v>
      </c>
      <c r="D693">
        <v>15</v>
      </c>
      <c r="E693" s="17">
        <f>DATE(Hosp_details[[#This Row],[year]], MONTH("1-"&amp;Hosp_details[[#This Row],[month]]), Hosp_details[[#This Row],[date]])</f>
        <v>38032</v>
      </c>
      <c r="F693" s="19">
        <f>DATEDIF(Hosp_details[[#This Row],[Date of Birth]], DATE(2023,6, 8),"Y")</f>
        <v>19</v>
      </c>
      <c r="G693">
        <v>0</v>
      </c>
      <c r="H693" s="21">
        <v>5960.91</v>
      </c>
      <c r="I693" t="s">
        <v>11</v>
      </c>
      <c r="J693" t="s">
        <v>16</v>
      </c>
      <c r="K693" t="s">
        <v>534</v>
      </c>
    </row>
    <row r="694" spans="1:11" x14ac:dyDescent="0.3">
      <c r="A694" t="s">
        <v>725</v>
      </c>
      <c r="B694">
        <v>1980</v>
      </c>
      <c r="C694" t="s">
        <v>2396</v>
      </c>
      <c r="D694">
        <v>5</v>
      </c>
      <c r="E694" s="17">
        <f>DATE(Hosp_details[[#This Row],[year]], MONTH("1-"&amp;Hosp_details[[#This Row],[month]]), Hosp_details[[#This Row],[date]])</f>
        <v>29285</v>
      </c>
      <c r="F694" s="19">
        <f>DATEDIF(Hosp_details[[#This Row],[Date of Birth]], DATE(2023,6, 8),"Y")</f>
        <v>43</v>
      </c>
      <c r="G694">
        <v>0</v>
      </c>
      <c r="H694" s="21">
        <v>5966.89</v>
      </c>
      <c r="I694" t="s">
        <v>11</v>
      </c>
      <c r="J694" t="s">
        <v>12</v>
      </c>
      <c r="K694" t="s">
        <v>13</v>
      </c>
    </row>
    <row r="695" spans="1:11" x14ac:dyDescent="0.3">
      <c r="A695" t="s">
        <v>726</v>
      </c>
      <c r="B695">
        <v>1980</v>
      </c>
      <c r="C695" t="s">
        <v>2397</v>
      </c>
      <c r="D695">
        <v>21</v>
      </c>
      <c r="E695" s="17">
        <f>DATE(Hosp_details[[#This Row],[year]], MONTH("1-"&amp;Hosp_details[[#This Row],[month]]), Hosp_details[[#This Row],[date]])</f>
        <v>29332</v>
      </c>
      <c r="F695" s="19">
        <f>DATEDIF(Hosp_details[[#This Row],[Date of Birth]], DATE(2023,6, 8),"Y")</f>
        <v>43</v>
      </c>
      <c r="G695">
        <v>0</v>
      </c>
      <c r="H695" s="21">
        <v>5969.72</v>
      </c>
      <c r="I695" t="s">
        <v>12</v>
      </c>
      <c r="J695" t="s">
        <v>12</v>
      </c>
      <c r="K695" t="s">
        <v>41</v>
      </c>
    </row>
    <row r="696" spans="1:11" x14ac:dyDescent="0.3">
      <c r="A696" t="s">
        <v>727</v>
      </c>
      <c r="B696">
        <v>1989</v>
      </c>
      <c r="C696" t="s">
        <v>2398</v>
      </c>
      <c r="D696">
        <v>22</v>
      </c>
      <c r="E696" s="17">
        <f>DATE(Hosp_details[[#This Row],[year]], MONTH("1-"&amp;Hosp_details[[#This Row],[month]]), Hosp_details[[#This Row],[date]])</f>
        <v>32650</v>
      </c>
      <c r="F696" s="19">
        <f>DATEDIF(Hosp_details[[#This Row],[Date of Birth]], DATE(2023,6, 8),"Y")</f>
        <v>34</v>
      </c>
      <c r="G696">
        <v>3</v>
      </c>
      <c r="H696" s="21">
        <v>5972.38</v>
      </c>
      <c r="I696" t="s">
        <v>11</v>
      </c>
      <c r="J696" t="s">
        <v>11</v>
      </c>
      <c r="K696" t="s">
        <v>41</v>
      </c>
    </row>
    <row r="697" spans="1:11" x14ac:dyDescent="0.3">
      <c r="A697" t="s">
        <v>728</v>
      </c>
      <c r="B697">
        <v>1984</v>
      </c>
      <c r="C697" t="s">
        <v>18</v>
      </c>
      <c r="D697">
        <v>19</v>
      </c>
      <c r="E697" s="17">
        <f>DATE(Hosp_details[[#This Row],[year]], MONTH("1-"&amp;Hosp_details[[#This Row],[month]]), Hosp_details[[#This Row],[date]])</f>
        <v>30852</v>
      </c>
      <c r="F697" s="19">
        <f>DATEDIF(Hosp_details[[#This Row],[Date of Birth]], DATE(2023,6, 8),"Y")</f>
        <v>38</v>
      </c>
      <c r="G697">
        <v>1</v>
      </c>
      <c r="H697" s="21">
        <v>5974.38</v>
      </c>
      <c r="I697" t="s">
        <v>11</v>
      </c>
      <c r="J697" t="s">
        <v>12</v>
      </c>
      <c r="K697" t="s">
        <v>13</v>
      </c>
    </row>
    <row r="698" spans="1:11" x14ac:dyDescent="0.3">
      <c r="A698" t="s">
        <v>729</v>
      </c>
      <c r="B698">
        <v>1984</v>
      </c>
      <c r="C698" t="s">
        <v>10</v>
      </c>
      <c r="D698">
        <v>11</v>
      </c>
      <c r="E698" s="17">
        <f>DATE(Hosp_details[[#This Row],[year]], MONTH("1-"&amp;Hosp_details[[#This Row],[month]]), Hosp_details[[#This Row],[date]])</f>
        <v>30874</v>
      </c>
      <c r="F698" s="19">
        <f>DATEDIF(Hosp_details[[#This Row],[Date of Birth]], DATE(2023,6, 8),"Y")</f>
        <v>38</v>
      </c>
      <c r="G698">
        <v>1</v>
      </c>
      <c r="H698" s="21">
        <v>5976.83</v>
      </c>
      <c r="I698" t="s">
        <v>11</v>
      </c>
      <c r="J698" t="s">
        <v>11</v>
      </c>
      <c r="K698" t="s">
        <v>13</v>
      </c>
    </row>
    <row r="699" spans="1:11" x14ac:dyDescent="0.3">
      <c r="A699" t="s">
        <v>730</v>
      </c>
      <c r="B699">
        <v>1970</v>
      </c>
      <c r="C699" t="s">
        <v>34</v>
      </c>
      <c r="D699">
        <v>25</v>
      </c>
      <c r="E699" s="17">
        <f>DATE(Hosp_details[[#This Row],[year]], MONTH("1-"&amp;Hosp_details[[#This Row],[month]]), Hosp_details[[#This Row],[date]])</f>
        <v>25805</v>
      </c>
      <c r="F699" s="19">
        <f>DATEDIF(Hosp_details[[#This Row],[Date of Birth]], DATE(2023,6, 8),"Y")</f>
        <v>52</v>
      </c>
      <c r="G699">
        <v>0</v>
      </c>
      <c r="H699" s="21">
        <v>5979.66</v>
      </c>
      <c r="I699" t="s">
        <v>11</v>
      </c>
      <c r="J699" t="s">
        <v>12</v>
      </c>
      <c r="K699" t="s">
        <v>13</v>
      </c>
    </row>
    <row r="700" spans="1:11" x14ac:dyDescent="0.3">
      <c r="A700" t="s">
        <v>731</v>
      </c>
      <c r="B700">
        <v>1980</v>
      </c>
      <c r="C700" t="s">
        <v>20</v>
      </c>
      <c r="D700">
        <v>10</v>
      </c>
      <c r="E700" s="17">
        <f>DATE(Hosp_details[[#This Row],[year]], MONTH("1-"&amp;Hosp_details[[#This Row],[month]]), Hosp_details[[#This Row],[date]])</f>
        <v>29474</v>
      </c>
      <c r="F700" s="19">
        <f>DATEDIF(Hosp_details[[#This Row],[Date of Birth]], DATE(2023,6, 8),"Y")</f>
        <v>42</v>
      </c>
      <c r="G700">
        <v>0</v>
      </c>
      <c r="H700" s="21">
        <v>5979.73</v>
      </c>
      <c r="I700" t="s">
        <v>11</v>
      </c>
      <c r="J700" t="s">
        <v>11</v>
      </c>
      <c r="K700" t="s">
        <v>41</v>
      </c>
    </row>
    <row r="701" spans="1:11" x14ac:dyDescent="0.3">
      <c r="A701" t="s">
        <v>732</v>
      </c>
      <c r="B701">
        <v>1974</v>
      </c>
      <c r="C701" t="s">
        <v>36</v>
      </c>
      <c r="D701">
        <v>11</v>
      </c>
      <c r="E701" s="17">
        <f>DATE(Hosp_details[[#This Row],[year]], MONTH("1-"&amp;Hosp_details[[#This Row],[month]]), Hosp_details[[#This Row],[date]])</f>
        <v>27313</v>
      </c>
      <c r="F701" s="19">
        <f>DATEDIF(Hosp_details[[#This Row],[Date of Birth]], DATE(2023,6, 8),"Y")</f>
        <v>48</v>
      </c>
      <c r="G701">
        <v>0</v>
      </c>
      <c r="H701" s="21">
        <v>5979.99</v>
      </c>
      <c r="I701" t="s">
        <v>11</v>
      </c>
      <c r="J701" t="s">
        <v>12</v>
      </c>
      <c r="K701" t="s">
        <v>13</v>
      </c>
    </row>
    <row r="702" spans="1:11" x14ac:dyDescent="0.3">
      <c r="A702" t="s">
        <v>733</v>
      </c>
      <c r="B702">
        <v>1988</v>
      </c>
      <c r="C702" t="s">
        <v>15</v>
      </c>
      <c r="D702">
        <v>10</v>
      </c>
      <c r="E702" s="17">
        <f>DATE(Hosp_details[[#This Row],[year]], MONTH("1-"&amp;Hosp_details[[#This Row],[month]]), Hosp_details[[#This Row],[date]])</f>
        <v>32457</v>
      </c>
      <c r="F702" s="19">
        <f>DATEDIF(Hosp_details[[#This Row],[Date of Birth]], DATE(2023,6, 8),"Y")</f>
        <v>34</v>
      </c>
      <c r="G702">
        <v>2</v>
      </c>
      <c r="H702" s="21">
        <v>5989.52</v>
      </c>
      <c r="I702" t="s">
        <v>11</v>
      </c>
      <c r="J702" t="s">
        <v>16</v>
      </c>
      <c r="K702" t="s">
        <v>23</v>
      </c>
    </row>
    <row r="703" spans="1:11" x14ac:dyDescent="0.3">
      <c r="A703" t="s">
        <v>734</v>
      </c>
      <c r="B703">
        <v>1974</v>
      </c>
      <c r="C703" t="s">
        <v>30</v>
      </c>
      <c r="D703">
        <v>17</v>
      </c>
      <c r="E703" s="17">
        <f>DATE(Hosp_details[[#This Row],[year]], MONTH("1-"&amp;Hosp_details[[#This Row],[month]]), Hosp_details[[#This Row],[date]])</f>
        <v>27380</v>
      </c>
      <c r="F703" s="19">
        <f>DATEDIF(Hosp_details[[#This Row],[Date of Birth]], DATE(2023,6, 8),"Y")</f>
        <v>48</v>
      </c>
      <c r="G703">
        <v>0</v>
      </c>
      <c r="H703" s="21">
        <v>5990.17</v>
      </c>
      <c r="I703" t="s">
        <v>11</v>
      </c>
      <c r="J703" t="s">
        <v>11</v>
      </c>
      <c r="K703" t="s">
        <v>13</v>
      </c>
    </row>
    <row r="704" spans="1:11" x14ac:dyDescent="0.3">
      <c r="A704" t="s">
        <v>735</v>
      </c>
      <c r="B704">
        <v>1980</v>
      </c>
      <c r="C704" t="s">
        <v>2394</v>
      </c>
      <c r="D704">
        <v>8</v>
      </c>
      <c r="E704" s="17">
        <f>DATE(Hosp_details[[#This Row],[year]], MONTH("1-"&amp;Hosp_details[[#This Row],[month]]), Hosp_details[[#This Row],[date]])</f>
        <v>29228</v>
      </c>
      <c r="F704" s="19">
        <f>DATEDIF(Hosp_details[[#This Row],[Date of Birth]], DATE(2023,6, 8),"Y")</f>
        <v>43</v>
      </c>
      <c r="G704">
        <v>2</v>
      </c>
      <c r="H704" s="21">
        <v>5993.62</v>
      </c>
      <c r="I704" t="s">
        <v>11</v>
      </c>
      <c r="J704" t="s">
        <v>12</v>
      </c>
      <c r="K704" t="s">
        <v>13</v>
      </c>
    </row>
    <row r="705" spans="1:11" x14ac:dyDescent="0.3">
      <c r="A705" t="s">
        <v>736</v>
      </c>
      <c r="B705">
        <v>1989</v>
      </c>
      <c r="C705" t="s">
        <v>2395</v>
      </c>
      <c r="D705">
        <v>16</v>
      </c>
      <c r="E705" s="17">
        <f>DATE(Hosp_details[[#This Row],[year]], MONTH("1-"&amp;Hosp_details[[#This Row],[month]]), Hosp_details[[#This Row],[date]])</f>
        <v>32555</v>
      </c>
      <c r="F705" s="19">
        <f>DATEDIF(Hosp_details[[#This Row],[Date of Birth]], DATE(2023,6, 8),"Y")</f>
        <v>34</v>
      </c>
      <c r="G705">
        <v>4</v>
      </c>
      <c r="H705" s="21">
        <v>6059.17</v>
      </c>
      <c r="I705" t="s">
        <v>11</v>
      </c>
      <c r="J705" t="s">
        <v>16</v>
      </c>
      <c r="K705" t="s">
        <v>41</v>
      </c>
    </row>
    <row r="706" spans="1:11" x14ac:dyDescent="0.3">
      <c r="A706" t="s">
        <v>737</v>
      </c>
      <c r="B706">
        <v>1996</v>
      </c>
      <c r="C706" t="s">
        <v>2396</v>
      </c>
      <c r="D706">
        <v>28</v>
      </c>
      <c r="E706" s="17">
        <f>DATE(Hosp_details[[#This Row],[year]], MONTH("1-"&amp;Hosp_details[[#This Row],[month]]), Hosp_details[[#This Row],[date]])</f>
        <v>35152</v>
      </c>
      <c r="F706" s="19">
        <f>DATEDIF(Hosp_details[[#This Row],[Date of Birth]], DATE(2023,6, 8),"Y")</f>
        <v>27</v>
      </c>
      <c r="G706">
        <v>0</v>
      </c>
      <c r="H706" s="21">
        <v>6061.8</v>
      </c>
      <c r="I706" t="s">
        <v>11</v>
      </c>
      <c r="J706" t="s">
        <v>12</v>
      </c>
      <c r="K706" t="s">
        <v>23</v>
      </c>
    </row>
    <row r="707" spans="1:11" x14ac:dyDescent="0.3">
      <c r="A707" t="s">
        <v>738</v>
      </c>
      <c r="B707">
        <v>1994</v>
      </c>
      <c r="C707" t="s">
        <v>2397</v>
      </c>
      <c r="D707">
        <v>8</v>
      </c>
      <c r="E707" s="17">
        <f>DATE(Hosp_details[[#This Row],[year]], MONTH("1-"&amp;Hosp_details[[#This Row],[month]]), Hosp_details[[#This Row],[date]])</f>
        <v>34432</v>
      </c>
      <c r="F707" s="19">
        <f>DATEDIF(Hosp_details[[#This Row],[Date of Birth]], DATE(2023,6, 8),"Y")</f>
        <v>29</v>
      </c>
      <c r="G707">
        <v>0</v>
      </c>
      <c r="H707" s="21">
        <v>6064.37</v>
      </c>
      <c r="I707" t="s">
        <v>11</v>
      </c>
      <c r="J707" t="s">
        <v>11</v>
      </c>
      <c r="K707" t="s">
        <v>41</v>
      </c>
    </row>
    <row r="708" spans="1:11" x14ac:dyDescent="0.3">
      <c r="A708" t="s">
        <v>739</v>
      </c>
      <c r="B708">
        <v>1984</v>
      </c>
      <c r="C708" t="s">
        <v>2398</v>
      </c>
      <c r="D708">
        <v>21</v>
      </c>
      <c r="E708" s="17">
        <f>DATE(Hosp_details[[#This Row],[year]], MONTH("1-"&amp;Hosp_details[[#This Row],[month]]), Hosp_details[[#This Row],[date]])</f>
        <v>30823</v>
      </c>
      <c r="F708" s="19">
        <f>DATEDIF(Hosp_details[[#This Row],[Date of Birth]], DATE(2023,6, 8),"Y")</f>
        <v>39</v>
      </c>
      <c r="G708">
        <v>1</v>
      </c>
      <c r="H708" s="21">
        <v>6067.13</v>
      </c>
      <c r="I708" t="s">
        <v>12</v>
      </c>
      <c r="J708" t="s">
        <v>16</v>
      </c>
      <c r="K708" t="s">
        <v>167</v>
      </c>
    </row>
    <row r="709" spans="1:11" x14ac:dyDescent="0.3">
      <c r="A709" t="s">
        <v>740</v>
      </c>
      <c r="B709">
        <v>1979</v>
      </c>
      <c r="C709" t="s">
        <v>18</v>
      </c>
      <c r="D709">
        <v>8</v>
      </c>
      <c r="E709" s="17">
        <f>DATE(Hosp_details[[#This Row],[year]], MONTH("1-"&amp;Hosp_details[[#This Row],[month]]), Hosp_details[[#This Row],[date]])</f>
        <v>29014</v>
      </c>
      <c r="F709" s="19">
        <f>DATEDIF(Hosp_details[[#This Row],[Date of Birth]], DATE(2023,6, 8),"Y")</f>
        <v>44</v>
      </c>
      <c r="G709">
        <v>2</v>
      </c>
      <c r="H709" s="21">
        <v>6074.37</v>
      </c>
      <c r="I709" t="s">
        <v>11</v>
      </c>
      <c r="J709" t="s">
        <v>11</v>
      </c>
      <c r="K709" t="s">
        <v>23</v>
      </c>
    </row>
    <row r="710" spans="1:11" x14ac:dyDescent="0.3">
      <c r="A710" t="s">
        <v>741</v>
      </c>
      <c r="B710">
        <v>1984</v>
      </c>
      <c r="C710" t="s">
        <v>10</v>
      </c>
      <c r="D710">
        <v>14</v>
      </c>
      <c r="E710" s="17">
        <f>DATE(Hosp_details[[#This Row],[year]], MONTH("1-"&amp;Hosp_details[[#This Row],[month]]), Hosp_details[[#This Row],[date]])</f>
        <v>30877</v>
      </c>
      <c r="F710" s="19">
        <f>DATEDIF(Hosp_details[[#This Row],[Date of Birth]], DATE(2023,6, 8),"Y")</f>
        <v>38</v>
      </c>
      <c r="G710">
        <v>1</v>
      </c>
      <c r="H710" s="21">
        <v>6079.67</v>
      </c>
      <c r="I710" t="s">
        <v>16</v>
      </c>
      <c r="J710" t="s">
        <v>16</v>
      </c>
      <c r="K710" t="s">
        <v>275</v>
      </c>
    </row>
    <row r="711" spans="1:11" x14ac:dyDescent="0.3">
      <c r="A711" t="s">
        <v>742</v>
      </c>
      <c r="B711">
        <v>1984</v>
      </c>
      <c r="C711" t="s">
        <v>34</v>
      </c>
      <c r="D711">
        <v>25</v>
      </c>
      <c r="E711" s="17">
        <f>DATE(Hosp_details[[#This Row],[year]], MONTH("1-"&amp;Hosp_details[[#This Row],[month]]), Hosp_details[[#This Row],[date]])</f>
        <v>30919</v>
      </c>
      <c r="F711" s="19">
        <f>DATEDIF(Hosp_details[[#This Row],[Date of Birth]], DATE(2023,6, 8),"Y")</f>
        <v>38</v>
      </c>
      <c r="G711">
        <v>2</v>
      </c>
      <c r="H711" s="21">
        <v>6082.41</v>
      </c>
      <c r="I711" t="s">
        <v>16</v>
      </c>
      <c r="J711" t="s">
        <v>11</v>
      </c>
      <c r="K711" t="s">
        <v>41</v>
      </c>
    </row>
    <row r="712" spans="1:11" x14ac:dyDescent="0.3">
      <c r="A712" t="s">
        <v>743</v>
      </c>
      <c r="B712">
        <v>1970</v>
      </c>
      <c r="C712" t="s">
        <v>20</v>
      </c>
      <c r="D712">
        <v>9</v>
      </c>
      <c r="E712" s="17">
        <f>DATE(Hosp_details[[#This Row],[year]], MONTH("1-"&amp;Hosp_details[[#This Row],[month]]), Hosp_details[[#This Row],[date]])</f>
        <v>25820</v>
      </c>
      <c r="F712" s="19">
        <f>DATEDIF(Hosp_details[[#This Row],[Date of Birth]], DATE(2023,6, 8),"Y")</f>
        <v>52</v>
      </c>
      <c r="G712">
        <v>0</v>
      </c>
      <c r="H712" s="21">
        <v>6098.38</v>
      </c>
      <c r="I712" t="s">
        <v>11</v>
      </c>
      <c r="J712" t="s">
        <v>11</v>
      </c>
      <c r="K712" t="s">
        <v>13</v>
      </c>
    </row>
    <row r="713" spans="1:11" x14ac:dyDescent="0.3">
      <c r="A713" t="s">
        <v>744</v>
      </c>
      <c r="B713">
        <v>1995</v>
      </c>
      <c r="C713" t="s">
        <v>36</v>
      </c>
      <c r="D713">
        <v>9</v>
      </c>
      <c r="E713" s="17">
        <f>DATE(Hosp_details[[#This Row],[year]], MONTH("1-"&amp;Hosp_details[[#This Row],[month]]), Hosp_details[[#This Row],[date]])</f>
        <v>34981</v>
      </c>
      <c r="F713" s="19">
        <f>DATEDIF(Hosp_details[[#This Row],[Date of Birth]], DATE(2023,6, 8),"Y")</f>
        <v>27</v>
      </c>
      <c r="G713">
        <v>0</v>
      </c>
      <c r="H713" s="21">
        <v>6111.95</v>
      </c>
      <c r="I713" t="s">
        <v>11</v>
      </c>
      <c r="J713" t="s">
        <v>12</v>
      </c>
      <c r="K713" t="s">
        <v>534</v>
      </c>
    </row>
    <row r="714" spans="1:11" x14ac:dyDescent="0.3">
      <c r="A714" t="s">
        <v>745</v>
      </c>
      <c r="B714">
        <v>1985</v>
      </c>
      <c r="C714" t="s">
        <v>15</v>
      </c>
      <c r="D714">
        <v>21</v>
      </c>
      <c r="E714" s="17">
        <f>DATE(Hosp_details[[#This Row],[year]], MONTH("1-"&amp;Hosp_details[[#This Row],[month]]), Hosp_details[[#This Row],[date]])</f>
        <v>31372</v>
      </c>
      <c r="F714" s="19">
        <f>DATEDIF(Hosp_details[[#This Row],[Date of Birth]], DATE(2023,6, 8),"Y")</f>
        <v>37</v>
      </c>
      <c r="G714">
        <v>1</v>
      </c>
      <c r="H714" s="21">
        <v>6112.35</v>
      </c>
      <c r="I714" t="s">
        <v>11</v>
      </c>
      <c r="J714" t="s">
        <v>16</v>
      </c>
      <c r="K714" t="s">
        <v>23</v>
      </c>
    </row>
    <row r="715" spans="1:11" x14ac:dyDescent="0.3">
      <c r="A715" t="s">
        <v>746</v>
      </c>
      <c r="B715">
        <v>1991</v>
      </c>
      <c r="C715" t="s">
        <v>30</v>
      </c>
      <c r="D715">
        <v>25</v>
      </c>
      <c r="E715" s="17">
        <f>DATE(Hosp_details[[#This Row],[year]], MONTH("1-"&amp;Hosp_details[[#This Row],[month]]), Hosp_details[[#This Row],[date]])</f>
        <v>33597</v>
      </c>
      <c r="F715" s="19">
        <f>DATEDIF(Hosp_details[[#This Row],[Date of Birth]], DATE(2023,6, 8),"Y")</f>
        <v>31</v>
      </c>
      <c r="G715">
        <v>3</v>
      </c>
      <c r="H715" s="21">
        <v>6113.23</v>
      </c>
      <c r="I715" t="s">
        <v>11</v>
      </c>
      <c r="J715" t="s">
        <v>11</v>
      </c>
      <c r="K715" t="s">
        <v>246</v>
      </c>
    </row>
    <row r="716" spans="1:11" x14ac:dyDescent="0.3">
      <c r="A716" t="s">
        <v>747</v>
      </c>
      <c r="B716">
        <v>1983</v>
      </c>
      <c r="C716" t="s">
        <v>2394</v>
      </c>
      <c r="D716">
        <v>11</v>
      </c>
      <c r="E716" s="17">
        <f>DATE(Hosp_details[[#This Row],[year]], MONTH("1-"&amp;Hosp_details[[#This Row],[month]]), Hosp_details[[#This Row],[date]])</f>
        <v>30327</v>
      </c>
      <c r="F716" s="19">
        <f>DATEDIF(Hosp_details[[#This Row],[Date of Birth]], DATE(2023,6, 8),"Y")</f>
        <v>40</v>
      </c>
      <c r="G716">
        <v>1</v>
      </c>
      <c r="H716" s="21">
        <v>6117.49</v>
      </c>
      <c r="I716" t="s">
        <v>11</v>
      </c>
      <c r="J716" t="s">
        <v>12</v>
      </c>
      <c r="K716" t="s">
        <v>23</v>
      </c>
    </row>
    <row r="717" spans="1:11" x14ac:dyDescent="0.3">
      <c r="A717" t="s">
        <v>748</v>
      </c>
      <c r="B717">
        <v>1983</v>
      </c>
      <c r="C717" t="s">
        <v>2395</v>
      </c>
      <c r="D717">
        <v>16</v>
      </c>
      <c r="E717" s="17">
        <f>DATE(Hosp_details[[#This Row],[year]], MONTH("1-"&amp;Hosp_details[[#This Row],[month]]), Hosp_details[[#This Row],[date]])</f>
        <v>30363</v>
      </c>
      <c r="F717" s="19">
        <f>DATEDIF(Hosp_details[[#This Row],[Date of Birth]], DATE(2023,6, 8),"Y")</f>
        <v>40</v>
      </c>
      <c r="G717">
        <v>1</v>
      </c>
      <c r="H717" s="21">
        <v>6123.57</v>
      </c>
      <c r="I717" t="s">
        <v>12</v>
      </c>
      <c r="J717" t="s">
        <v>11</v>
      </c>
      <c r="K717" t="s">
        <v>23</v>
      </c>
    </row>
    <row r="718" spans="1:11" x14ac:dyDescent="0.3">
      <c r="A718" t="s">
        <v>749</v>
      </c>
      <c r="B718">
        <v>1990</v>
      </c>
      <c r="C718" t="s">
        <v>2396</v>
      </c>
      <c r="D718">
        <v>18</v>
      </c>
      <c r="E718" s="17">
        <f>DATE(Hosp_details[[#This Row],[year]], MONTH("1-"&amp;Hosp_details[[#This Row],[month]]), Hosp_details[[#This Row],[date]])</f>
        <v>32950</v>
      </c>
      <c r="F718" s="19">
        <f>DATEDIF(Hosp_details[[#This Row],[Date of Birth]], DATE(2023,6, 8),"Y")</f>
        <v>33</v>
      </c>
      <c r="G718">
        <v>3</v>
      </c>
      <c r="H718" s="21">
        <v>6128.8</v>
      </c>
      <c r="I718" t="s">
        <v>11</v>
      </c>
      <c r="J718" t="s">
        <v>12</v>
      </c>
      <c r="K718" t="s">
        <v>23</v>
      </c>
    </row>
    <row r="719" spans="1:11" x14ac:dyDescent="0.3">
      <c r="A719" t="s">
        <v>750</v>
      </c>
      <c r="B719">
        <v>1969</v>
      </c>
      <c r="C719" t="s">
        <v>2397</v>
      </c>
      <c r="D719">
        <v>9</v>
      </c>
      <c r="E719" s="17">
        <f>DATE(Hosp_details[[#This Row],[year]], MONTH("1-"&amp;Hosp_details[[#This Row],[month]]), Hosp_details[[#This Row],[date]])</f>
        <v>25302</v>
      </c>
      <c r="F719" s="19">
        <f>DATEDIF(Hosp_details[[#This Row],[Date of Birth]], DATE(2023,6, 8),"Y")</f>
        <v>54</v>
      </c>
      <c r="G719">
        <v>0</v>
      </c>
      <c r="H719" s="21">
        <v>6138.5</v>
      </c>
      <c r="I719" t="s">
        <v>11</v>
      </c>
      <c r="J719" t="s">
        <v>11</v>
      </c>
      <c r="K719" t="s">
        <v>41</v>
      </c>
    </row>
    <row r="720" spans="1:11" x14ac:dyDescent="0.3">
      <c r="A720" t="s">
        <v>751</v>
      </c>
      <c r="B720">
        <v>1978</v>
      </c>
      <c r="C720" t="s">
        <v>2398</v>
      </c>
      <c r="D720">
        <v>5</v>
      </c>
      <c r="E720" s="17">
        <f>DATE(Hosp_details[[#This Row],[year]], MONTH("1-"&amp;Hosp_details[[#This Row],[month]]), Hosp_details[[#This Row],[date]])</f>
        <v>28615</v>
      </c>
      <c r="F720" s="19">
        <f>DATEDIF(Hosp_details[[#This Row],[Date of Birth]], DATE(2023,6, 8),"Y")</f>
        <v>45</v>
      </c>
      <c r="G720">
        <v>2</v>
      </c>
      <c r="H720" s="21">
        <v>6138.58</v>
      </c>
      <c r="I720" t="s">
        <v>11</v>
      </c>
      <c r="J720" t="s">
        <v>16</v>
      </c>
      <c r="K720" t="s">
        <v>13</v>
      </c>
    </row>
    <row r="721" spans="1:11" x14ac:dyDescent="0.3">
      <c r="A721" t="s">
        <v>752</v>
      </c>
      <c r="B721">
        <v>1976</v>
      </c>
      <c r="C721" t="s">
        <v>18</v>
      </c>
      <c r="D721">
        <v>12</v>
      </c>
      <c r="E721" s="17">
        <f>DATE(Hosp_details[[#This Row],[year]], MONTH("1-"&amp;Hosp_details[[#This Row],[month]]), Hosp_details[[#This Row],[date]])</f>
        <v>27923</v>
      </c>
      <c r="F721" s="19">
        <f>DATEDIF(Hosp_details[[#This Row],[Date of Birth]], DATE(2023,6, 8),"Y")</f>
        <v>46</v>
      </c>
      <c r="G721">
        <v>2</v>
      </c>
      <c r="H721" s="21">
        <v>6139.14</v>
      </c>
      <c r="I721" t="s">
        <v>11</v>
      </c>
      <c r="J721" t="s">
        <v>12</v>
      </c>
      <c r="K721" t="s">
        <v>13</v>
      </c>
    </row>
    <row r="722" spans="1:11" x14ac:dyDescent="0.3">
      <c r="A722" t="s">
        <v>753</v>
      </c>
      <c r="B722">
        <v>1970</v>
      </c>
      <c r="C722" t="s">
        <v>10</v>
      </c>
      <c r="D722">
        <v>14</v>
      </c>
      <c r="E722" s="17">
        <f>DATE(Hosp_details[[#This Row],[year]], MONTH("1-"&amp;Hosp_details[[#This Row],[month]]), Hosp_details[[#This Row],[date]])</f>
        <v>25763</v>
      </c>
      <c r="F722" s="19">
        <f>DATEDIF(Hosp_details[[#This Row],[Date of Birth]], DATE(2023,6, 8),"Y")</f>
        <v>52</v>
      </c>
      <c r="G722">
        <v>0</v>
      </c>
      <c r="H722" s="21">
        <v>6147.12</v>
      </c>
      <c r="I722" t="s">
        <v>11</v>
      </c>
      <c r="J722" t="s">
        <v>12</v>
      </c>
      <c r="K722" t="s">
        <v>23</v>
      </c>
    </row>
    <row r="723" spans="1:11" x14ac:dyDescent="0.3">
      <c r="A723" t="s">
        <v>754</v>
      </c>
      <c r="B723">
        <v>1973</v>
      </c>
      <c r="C723" t="s">
        <v>34</v>
      </c>
      <c r="D723">
        <v>6</v>
      </c>
      <c r="E723" s="17">
        <f>DATE(Hosp_details[[#This Row],[year]], MONTH("1-"&amp;Hosp_details[[#This Row],[month]]), Hosp_details[[#This Row],[date]])</f>
        <v>26882</v>
      </c>
      <c r="F723" s="19">
        <f>DATEDIF(Hosp_details[[#This Row],[Date of Birth]], DATE(2023,6, 8),"Y")</f>
        <v>49</v>
      </c>
      <c r="G723">
        <v>0</v>
      </c>
      <c r="H723" s="21">
        <v>6152.05</v>
      </c>
      <c r="I723" t="s">
        <v>11</v>
      </c>
      <c r="J723" t="s">
        <v>12</v>
      </c>
      <c r="K723" t="s">
        <v>13</v>
      </c>
    </row>
    <row r="724" spans="1:11" x14ac:dyDescent="0.3">
      <c r="A724" t="s">
        <v>755</v>
      </c>
      <c r="B724">
        <v>1985</v>
      </c>
      <c r="C724" t="s">
        <v>20</v>
      </c>
      <c r="D724">
        <v>15</v>
      </c>
      <c r="E724" s="17">
        <f>DATE(Hosp_details[[#This Row],[year]], MONTH("1-"&amp;Hosp_details[[#This Row],[month]]), Hosp_details[[#This Row],[date]])</f>
        <v>31305</v>
      </c>
      <c r="F724" s="19">
        <f>DATEDIF(Hosp_details[[#This Row],[Date of Birth]], DATE(2023,6, 8),"Y")</f>
        <v>37</v>
      </c>
      <c r="G724">
        <v>3</v>
      </c>
      <c r="H724" s="21">
        <v>6159.57</v>
      </c>
      <c r="I724" t="s">
        <v>11</v>
      </c>
      <c r="J724" t="s">
        <v>16</v>
      </c>
      <c r="K724" t="s">
        <v>23</v>
      </c>
    </row>
    <row r="725" spans="1:11" x14ac:dyDescent="0.3">
      <c r="A725" t="s">
        <v>756</v>
      </c>
      <c r="B725">
        <v>1984</v>
      </c>
      <c r="C725" t="s">
        <v>36</v>
      </c>
      <c r="D725">
        <v>6</v>
      </c>
      <c r="E725" s="17">
        <f>DATE(Hosp_details[[#This Row],[year]], MONTH("1-"&amp;Hosp_details[[#This Row],[month]]), Hosp_details[[#This Row],[date]])</f>
        <v>30961</v>
      </c>
      <c r="F725" s="19">
        <f>DATEDIF(Hosp_details[[#This Row],[Date of Birth]], DATE(2023,6, 8),"Y")</f>
        <v>38</v>
      </c>
      <c r="G725">
        <v>3</v>
      </c>
      <c r="H725" s="21">
        <v>6170.96</v>
      </c>
      <c r="I725" t="s">
        <v>11</v>
      </c>
      <c r="J725" t="s">
        <v>16</v>
      </c>
      <c r="K725" t="s">
        <v>13</v>
      </c>
    </row>
    <row r="726" spans="1:11" x14ac:dyDescent="0.3">
      <c r="A726" t="s">
        <v>757</v>
      </c>
      <c r="B726">
        <v>1985</v>
      </c>
      <c r="C726" t="s">
        <v>15</v>
      </c>
      <c r="D726">
        <v>9</v>
      </c>
      <c r="E726" s="17">
        <f>DATE(Hosp_details[[#This Row],[year]], MONTH("1-"&amp;Hosp_details[[#This Row],[month]]), Hosp_details[[#This Row],[date]])</f>
        <v>31360</v>
      </c>
      <c r="F726" s="19">
        <f>DATEDIF(Hosp_details[[#This Row],[Date of Birth]], DATE(2023,6, 8),"Y")</f>
        <v>37</v>
      </c>
      <c r="G726">
        <v>3</v>
      </c>
      <c r="H726" s="21">
        <v>6183.32</v>
      </c>
      <c r="I726" t="s">
        <v>11</v>
      </c>
      <c r="J726" t="s">
        <v>11</v>
      </c>
      <c r="K726" t="s">
        <v>23</v>
      </c>
    </row>
    <row r="727" spans="1:11" x14ac:dyDescent="0.3">
      <c r="A727" t="s">
        <v>758</v>
      </c>
      <c r="B727">
        <v>1970</v>
      </c>
      <c r="C727" t="s">
        <v>30</v>
      </c>
      <c r="D727">
        <v>5</v>
      </c>
      <c r="E727" s="17">
        <f>DATE(Hosp_details[[#This Row],[year]], MONTH("1-"&amp;Hosp_details[[#This Row],[month]]), Hosp_details[[#This Row],[date]])</f>
        <v>25907</v>
      </c>
      <c r="F727" s="19">
        <f>DATEDIF(Hosp_details[[#This Row],[Date of Birth]], DATE(2023,6, 8),"Y")</f>
        <v>52</v>
      </c>
      <c r="G727">
        <v>0</v>
      </c>
      <c r="H727" s="21">
        <v>6183.46</v>
      </c>
      <c r="I727" t="s">
        <v>11</v>
      </c>
      <c r="J727" t="s">
        <v>11</v>
      </c>
      <c r="K727" t="s">
        <v>23</v>
      </c>
    </row>
    <row r="728" spans="1:11" x14ac:dyDescent="0.3">
      <c r="A728" t="s">
        <v>759</v>
      </c>
      <c r="B728">
        <v>1988</v>
      </c>
      <c r="C728" t="s">
        <v>2394</v>
      </c>
      <c r="D728">
        <v>1</v>
      </c>
      <c r="E728" s="17">
        <f>DATE(Hosp_details[[#This Row],[year]], MONTH("1-"&amp;Hosp_details[[#This Row],[month]]), Hosp_details[[#This Row],[date]])</f>
        <v>32143</v>
      </c>
      <c r="F728" s="19">
        <f>DATEDIF(Hosp_details[[#This Row],[Date of Birth]], DATE(2023,6, 8),"Y")</f>
        <v>35</v>
      </c>
      <c r="G728">
        <v>3</v>
      </c>
      <c r="H728" s="21">
        <v>6184.3</v>
      </c>
      <c r="I728" t="s">
        <v>11</v>
      </c>
      <c r="J728" t="s">
        <v>12</v>
      </c>
      <c r="K728" t="s">
        <v>13</v>
      </c>
    </row>
    <row r="729" spans="1:11" x14ac:dyDescent="0.3">
      <c r="A729" t="s">
        <v>760</v>
      </c>
      <c r="B729">
        <v>1981</v>
      </c>
      <c r="C729" t="s">
        <v>2395</v>
      </c>
      <c r="D729">
        <v>22</v>
      </c>
      <c r="E729" s="17">
        <f>DATE(Hosp_details[[#This Row],[year]], MONTH("1-"&amp;Hosp_details[[#This Row],[month]]), Hosp_details[[#This Row],[date]])</f>
        <v>29639</v>
      </c>
      <c r="F729" s="19">
        <f>DATEDIF(Hosp_details[[#This Row],[Date of Birth]], DATE(2023,6, 8),"Y")</f>
        <v>42</v>
      </c>
      <c r="G729">
        <v>0</v>
      </c>
      <c r="H729" s="21">
        <v>6185.32</v>
      </c>
      <c r="I729" t="s">
        <v>11</v>
      </c>
      <c r="J729" t="s">
        <v>16</v>
      </c>
      <c r="K729" t="s">
        <v>13</v>
      </c>
    </row>
    <row r="730" spans="1:11" x14ac:dyDescent="0.3">
      <c r="A730" t="s">
        <v>761</v>
      </c>
      <c r="B730">
        <v>1981</v>
      </c>
      <c r="C730" t="s">
        <v>2396</v>
      </c>
      <c r="D730">
        <v>1</v>
      </c>
      <c r="E730" s="17">
        <f>DATE(Hosp_details[[#This Row],[year]], MONTH("1-"&amp;Hosp_details[[#This Row],[month]]), Hosp_details[[#This Row],[date]])</f>
        <v>29646</v>
      </c>
      <c r="F730" s="19">
        <f>DATEDIF(Hosp_details[[#This Row],[Date of Birth]], DATE(2023,6, 8),"Y")</f>
        <v>42</v>
      </c>
      <c r="G730">
        <v>0</v>
      </c>
      <c r="H730" s="21">
        <v>6186.13</v>
      </c>
      <c r="I730" t="s">
        <v>11</v>
      </c>
      <c r="J730" t="s">
        <v>12</v>
      </c>
      <c r="K730" t="s">
        <v>41</v>
      </c>
    </row>
    <row r="731" spans="1:11" x14ac:dyDescent="0.3">
      <c r="A731" t="s">
        <v>762</v>
      </c>
      <c r="B731">
        <v>1988</v>
      </c>
      <c r="C731" t="s">
        <v>2397</v>
      </c>
      <c r="D731">
        <v>23</v>
      </c>
      <c r="E731" s="17">
        <f>DATE(Hosp_details[[#This Row],[year]], MONTH("1-"&amp;Hosp_details[[#This Row],[month]]), Hosp_details[[#This Row],[date]])</f>
        <v>32256</v>
      </c>
      <c r="F731" s="19">
        <f>DATEDIF(Hosp_details[[#This Row],[Date of Birth]], DATE(2023,6, 8),"Y")</f>
        <v>35</v>
      </c>
      <c r="G731">
        <v>3</v>
      </c>
      <c r="H731" s="21">
        <v>6196.45</v>
      </c>
      <c r="I731" t="s">
        <v>11</v>
      </c>
      <c r="J731" t="s">
        <v>16</v>
      </c>
      <c r="K731" t="s">
        <v>41</v>
      </c>
    </row>
    <row r="732" spans="1:11" x14ac:dyDescent="0.3">
      <c r="A732" t="s">
        <v>763</v>
      </c>
      <c r="B732">
        <v>1985</v>
      </c>
      <c r="C732" t="s">
        <v>2398</v>
      </c>
      <c r="D732">
        <v>22</v>
      </c>
      <c r="E732" s="17">
        <f>DATE(Hosp_details[[#This Row],[year]], MONTH("1-"&amp;Hosp_details[[#This Row],[month]]), Hosp_details[[#This Row],[date]])</f>
        <v>31189</v>
      </c>
      <c r="F732" s="19">
        <f>DATEDIF(Hosp_details[[#This Row],[Date of Birth]], DATE(2023,6, 8),"Y")</f>
        <v>38</v>
      </c>
      <c r="G732">
        <v>2</v>
      </c>
      <c r="H732" s="21">
        <v>6198.75</v>
      </c>
      <c r="I732" t="s">
        <v>11</v>
      </c>
      <c r="J732" t="s">
        <v>16</v>
      </c>
      <c r="K732" t="s">
        <v>23</v>
      </c>
    </row>
    <row r="733" spans="1:11" x14ac:dyDescent="0.3">
      <c r="A733" t="s">
        <v>6028</v>
      </c>
      <c r="B733">
        <v>1985</v>
      </c>
      <c r="C733" t="s">
        <v>18</v>
      </c>
      <c r="D733">
        <v>20</v>
      </c>
      <c r="E733" s="17">
        <f>DATE(Hosp_details[[#This Row],[year]], MONTH("1-"&amp;Hosp_details[[#This Row],[month]]), Hosp_details[[#This Row],[date]])</f>
        <v>31218</v>
      </c>
      <c r="F733" s="19">
        <f>DATEDIF(Hosp_details[[#This Row],[Date of Birth]], DATE(2023,6, 8),"Y")</f>
        <v>37</v>
      </c>
      <c r="G733">
        <v>2</v>
      </c>
      <c r="H733" s="21">
        <v>6203.9</v>
      </c>
      <c r="I733" t="s">
        <v>16</v>
      </c>
      <c r="J733" t="s">
        <v>11</v>
      </c>
      <c r="K733" t="s">
        <v>23</v>
      </c>
    </row>
    <row r="734" spans="1:11" x14ac:dyDescent="0.3">
      <c r="A734" t="s">
        <v>764</v>
      </c>
      <c r="B734">
        <v>1985</v>
      </c>
      <c r="C734" t="s">
        <v>10</v>
      </c>
      <c r="D734">
        <v>22</v>
      </c>
      <c r="E734" s="17">
        <f>DATE(Hosp_details[[#This Row],[year]], MONTH("1-"&amp;Hosp_details[[#This Row],[month]]), Hosp_details[[#This Row],[date]])</f>
        <v>31250</v>
      </c>
      <c r="F734" s="19">
        <f>DATEDIF(Hosp_details[[#This Row],[Date of Birth]], DATE(2023,6, 8),"Y")</f>
        <v>37</v>
      </c>
      <c r="G734">
        <v>2</v>
      </c>
      <c r="H734" s="21">
        <v>6203.9</v>
      </c>
      <c r="I734" t="s">
        <v>11</v>
      </c>
      <c r="J734" t="s">
        <v>11</v>
      </c>
      <c r="K734" t="s">
        <v>23</v>
      </c>
    </row>
    <row r="735" spans="1:11" x14ac:dyDescent="0.3">
      <c r="A735" t="s">
        <v>765</v>
      </c>
      <c r="B735">
        <v>1999</v>
      </c>
      <c r="C735" t="s">
        <v>34</v>
      </c>
      <c r="D735">
        <v>10</v>
      </c>
      <c r="E735" s="17">
        <f>DATE(Hosp_details[[#This Row],[year]], MONTH("1-"&amp;Hosp_details[[#This Row],[month]]), Hosp_details[[#This Row],[date]])</f>
        <v>36382</v>
      </c>
      <c r="F735" s="19">
        <f>DATEDIF(Hosp_details[[#This Row],[Date of Birth]], DATE(2023,6, 8),"Y")</f>
        <v>23</v>
      </c>
      <c r="G735">
        <v>0</v>
      </c>
      <c r="H735" s="21">
        <v>6207.26</v>
      </c>
      <c r="I735" t="s">
        <v>11</v>
      </c>
      <c r="J735" t="s">
        <v>11</v>
      </c>
      <c r="K735" t="s">
        <v>534</v>
      </c>
    </row>
    <row r="736" spans="1:11" x14ac:dyDescent="0.3">
      <c r="A736" t="s">
        <v>766</v>
      </c>
      <c r="B736">
        <v>1992</v>
      </c>
      <c r="C736" t="s">
        <v>20</v>
      </c>
      <c r="D736">
        <v>12</v>
      </c>
      <c r="E736" s="17">
        <f>DATE(Hosp_details[[#This Row],[year]], MONTH("1-"&amp;Hosp_details[[#This Row],[month]]), Hosp_details[[#This Row],[date]])</f>
        <v>33859</v>
      </c>
      <c r="F736" s="19">
        <f>DATEDIF(Hosp_details[[#This Row],[Date of Birth]], DATE(2023,6, 8),"Y")</f>
        <v>30</v>
      </c>
      <c r="G736">
        <v>0</v>
      </c>
      <c r="H736" s="21">
        <v>6208.5</v>
      </c>
      <c r="I736" t="s">
        <v>11</v>
      </c>
      <c r="J736" t="s">
        <v>16</v>
      </c>
      <c r="K736" t="s">
        <v>299</v>
      </c>
    </row>
    <row r="737" spans="1:11" x14ac:dyDescent="0.3">
      <c r="A737" t="s">
        <v>767</v>
      </c>
      <c r="B737">
        <v>1972</v>
      </c>
      <c r="C737" t="s">
        <v>36</v>
      </c>
      <c r="D737">
        <v>29</v>
      </c>
      <c r="E737" s="17">
        <f>DATE(Hosp_details[[#This Row],[year]], MONTH("1-"&amp;Hosp_details[[#This Row],[month]]), Hosp_details[[#This Row],[date]])</f>
        <v>26601</v>
      </c>
      <c r="F737" s="19">
        <f>DATEDIF(Hosp_details[[#This Row],[Date of Birth]], DATE(2023,6, 8),"Y")</f>
        <v>50</v>
      </c>
      <c r="G737">
        <v>0</v>
      </c>
      <c r="H737" s="21">
        <v>6219.93</v>
      </c>
      <c r="I737" t="s">
        <v>11</v>
      </c>
      <c r="J737" t="s">
        <v>11</v>
      </c>
      <c r="K737" t="s">
        <v>13</v>
      </c>
    </row>
    <row r="738" spans="1:11" x14ac:dyDescent="0.3">
      <c r="A738" t="s">
        <v>768</v>
      </c>
      <c r="B738">
        <v>1978</v>
      </c>
      <c r="C738" t="s">
        <v>15</v>
      </c>
      <c r="D738">
        <v>19</v>
      </c>
      <c r="E738" s="17">
        <f>DATE(Hosp_details[[#This Row],[year]], MONTH("1-"&amp;Hosp_details[[#This Row],[month]]), Hosp_details[[#This Row],[date]])</f>
        <v>28813</v>
      </c>
      <c r="F738" s="19">
        <f>DATEDIF(Hosp_details[[#This Row],[Date of Birth]], DATE(2023,6, 8),"Y")</f>
        <v>44</v>
      </c>
      <c r="G738">
        <v>2</v>
      </c>
      <c r="H738" s="21">
        <v>6236.95</v>
      </c>
      <c r="I738" t="s">
        <v>11</v>
      </c>
      <c r="J738" t="s">
        <v>11</v>
      </c>
      <c r="K738" t="s">
        <v>13</v>
      </c>
    </row>
    <row r="739" spans="1:11" x14ac:dyDescent="0.3">
      <c r="A739" t="s">
        <v>769</v>
      </c>
      <c r="B739">
        <v>1983</v>
      </c>
      <c r="C739" t="s">
        <v>30</v>
      </c>
      <c r="D739">
        <v>11</v>
      </c>
      <c r="E739" s="17">
        <f>DATE(Hosp_details[[#This Row],[year]], MONTH("1-"&amp;Hosp_details[[#This Row],[month]]), Hosp_details[[#This Row],[date]])</f>
        <v>30661</v>
      </c>
      <c r="F739" s="19">
        <f>DATEDIF(Hosp_details[[#This Row],[Date of Birth]], DATE(2023,6, 8),"Y")</f>
        <v>39</v>
      </c>
      <c r="G739">
        <v>1</v>
      </c>
      <c r="H739" s="21">
        <v>6238.3</v>
      </c>
      <c r="I739" t="s">
        <v>11</v>
      </c>
      <c r="J739" t="s">
        <v>16</v>
      </c>
      <c r="K739" t="s">
        <v>41</v>
      </c>
    </row>
    <row r="740" spans="1:11" x14ac:dyDescent="0.3">
      <c r="A740" t="s">
        <v>770</v>
      </c>
      <c r="B740">
        <v>1979</v>
      </c>
      <c r="C740" t="s">
        <v>2394</v>
      </c>
      <c r="D740">
        <v>10</v>
      </c>
      <c r="E740" s="17">
        <f>DATE(Hosp_details[[#This Row],[year]], MONTH("1-"&amp;Hosp_details[[#This Row],[month]]), Hosp_details[[#This Row],[date]])</f>
        <v>28865</v>
      </c>
      <c r="F740" s="19">
        <f>DATEDIF(Hosp_details[[#This Row],[Date of Birth]], DATE(2023,6, 8),"Y")</f>
        <v>44</v>
      </c>
      <c r="G740">
        <v>0</v>
      </c>
      <c r="H740" s="21">
        <v>6250.44</v>
      </c>
      <c r="I740" t="s">
        <v>11</v>
      </c>
      <c r="J740" t="s">
        <v>16</v>
      </c>
      <c r="K740" t="s">
        <v>41</v>
      </c>
    </row>
    <row r="741" spans="1:11" x14ac:dyDescent="0.3">
      <c r="A741" t="s">
        <v>771</v>
      </c>
      <c r="B741">
        <v>1972</v>
      </c>
      <c r="C741" t="s">
        <v>2395</v>
      </c>
      <c r="D741">
        <v>11</v>
      </c>
      <c r="E741" s="17">
        <f>DATE(Hosp_details[[#This Row],[year]], MONTH("1-"&amp;Hosp_details[[#This Row],[month]]), Hosp_details[[#This Row],[date]])</f>
        <v>26340</v>
      </c>
      <c r="F741" s="19">
        <f>DATEDIF(Hosp_details[[#This Row],[Date of Birth]], DATE(2023,6, 8),"Y")</f>
        <v>51</v>
      </c>
      <c r="G741">
        <v>0</v>
      </c>
      <c r="H741" s="21">
        <v>6253.85</v>
      </c>
      <c r="I741" t="s">
        <v>11</v>
      </c>
      <c r="J741" t="s">
        <v>11</v>
      </c>
      <c r="K741" t="s">
        <v>13</v>
      </c>
    </row>
    <row r="742" spans="1:11" x14ac:dyDescent="0.3">
      <c r="A742" t="s">
        <v>772</v>
      </c>
      <c r="B742">
        <v>1972</v>
      </c>
      <c r="C742" t="s">
        <v>2396</v>
      </c>
      <c r="D742">
        <v>8</v>
      </c>
      <c r="E742" s="17">
        <f>DATE(Hosp_details[[#This Row],[year]], MONTH("1-"&amp;Hosp_details[[#This Row],[month]]), Hosp_details[[#This Row],[date]])</f>
        <v>26366</v>
      </c>
      <c r="F742" s="19">
        <f>DATEDIF(Hosp_details[[#This Row],[Date of Birth]], DATE(2023,6, 8),"Y")</f>
        <v>51</v>
      </c>
      <c r="G742">
        <v>0</v>
      </c>
      <c r="H742" s="21">
        <v>6254.13</v>
      </c>
      <c r="I742" t="s">
        <v>11</v>
      </c>
      <c r="J742" t="s">
        <v>11</v>
      </c>
      <c r="K742" t="s">
        <v>23</v>
      </c>
    </row>
    <row r="743" spans="1:11" x14ac:dyDescent="0.3">
      <c r="A743" t="s">
        <v>773</v>
      </c>
      <c r="B743">
        <v>1970</v>
      </c>
      <c r="C743" t="s">
        <v>2397</v>
      </c>
      <c r="D743">
        <v>11</v>
      </c>
      <c r="E743" s="17">
        <f>DATE(Hosp_details[[#This Row],[year]], MONTH("1-"&amp;Hosp_details[[#This Row],[month]]), Hosp_details[[#This Row],[date]])</f>
        <v>25669</v>
      </c>
      <c r="F743" s="19">
        <f>DATEDIF(Hosp_details[[#This Row],[Date of Birth]], DATE(2023,6, 8),"Y")</f>
        <v>53</v>
      </c>
      <c r="G743">
        <v>0</v>
      </c>
      <c r="H743" s="21">
        <v>6255.38</v>
      </c>
      <c r="I743" t="s">
        <v>11</v>
      </c>
      <c r="J743" t="s">
        <v>11</v>
      </c>
      <c r="K743" t="s">
        <v>13</v>
      </c>
    </row>
    <row r="744" spans="1:11" x14ac:dyDescent="0.3">
      <c r="A744" t="s">
        <v>774</v>
      </c>
      <c r="B744">
        <v>1995</v>
      </c>
      <c r="C744" t="s">
        <v>2398</v>
      </c>
      <c r="D744">
        <v>17</v>
      </c>
      <c r="E744" s="17">
        <f>DATE(Hosp_details[[#This Row],[year]], MONTH("1-"&amp;Hosp_details[[#This Row],[month]]), Hosp_details[[#This Row],[date]])</f>
        <v>34836</v>
      </c>
      <c r="F744" s="19">
        <f>DATEDIF(Hosp_details[[#This Row],[Date of Birth]], DATE(2023,6, 8),"Y")</f>
        <v>28</v>
      </c>
      <c r="G744">
        <v>0</v>
      </c>
      <c r="H744" s="21">
        <v>6261.2</v>
      </c>
      <c r="I744" t="s">
        <v>11</v>
      </c>
      <c r="J744" t="s">
        <v>16</v>
      </c>
      <c r="K744" t="s">
        <v>534</v>
      </c>
    </row>
    <row r="745" spans="1:11" x14ac:dyDescent="0.3">
      <c r="A745" t="s">
        <v>775</v>
      </c>
      <c r="B745">
        <v>1984</v>
      </c>
      <c r="C745" t="s">
        <v>18</v>
      </c>
      <c r="D745">
        <v>25</v>
      </c>
      <c r="E745" s="17">
        <f>DATE(Hosp_details[[#This Row],[year]], MONTH("1-"&amp;Hosp_details[[#This Row],[month]]), Hosp_details[[#This Row],[date]])</f>
        <v>30858</v>
      </c>
      <c r="F745" s="19">
        <f>DATEDIF(Hosp_details[[#This Row],[Date of Birth]], DATE(2023,6, 8),"Y")</f>
        <v>38</v>
      </c>
      <c r="G745">
        <v>3</v>
      </c>
      <c r="H745" s="21">
        <v>6269.33</v>
      </c>
      <c r="I745" t="s">
        <v>11</v>
      </c>
      <c r="J745" t="s">
        <v>16</v>
      </c>
      <c r="K745" t="s">
        <v>13</v>
      </c>
    </row>
    <row r="746" spans="1:11" x14ac:dyDescent="0.3">
      <c r="A746" t="s">
        <v>776</v>
      </c>
      <c r="B746">
        <v>1981</v>
      </c>
      <c r="C746" t="s">
        <v>10</v>
      </c>
      <c r="D746">
        <v>30</v>
      </c>
      <c r="E746" s="17">
        <f>DATE(Hosp_details[[#This Row],[year]], MONTH("1-"&amp;Hosp_details[[#This Row],[month]]), Hosp_details[[#This Row],[date]])</f>
        <v>29797</v>
      </c>
      <c r="F746" s="19">
        <f>DATEDIF(Hosp_details[[#This Row],[Date of Birth]], DATE(2023,6, 8),"Y")</f>
        <v>41</v>
      </c>
      <c r="G746">
        <v>1</v>
      </c>
      <c r="H746" s="21">
        <v>6272.48</v>
      </c>
      <c r="I746" t="s">
        <v>16</v>
      </c>
      <c r="J746" t="s">
        <v>12</v>
      </c>
      <c r="K746" t="s">
        <v>13</v>
      </c>
    </row>
    <row r="747" spans="1:11" x14ac:dyDescent="0.3">
      <c r="A747" t="s">
        <v>777</v>
      </c>
      <c r="B747">
        <v>1993</v>
      </c>
      <c r="C747" t="s">
        <v>34</v>
      </c>
      <c r="D747">
        <v>16</v>
      </c>
      <c r="E747" s="17">
        <f>DATE(Hosp_details[[#This Row],[year]], MONTH("1-"&amp;Hosp_details[[#This Row],[month]]), Hosp_details[[#This Row],[date]])</f>
        <v>34197</v>
      </c>
      <c r="F747" s="19">
        <f>DATEDIF(Hosp_details[[#This Row],[Date of Birth]], DATE(2023,6, 8),"Y")</f>
        <v>29</v>
      </c>
      <c r="G747">
        <v>0</v>
      </c>
      <c r="H747" s="21">
        <v>6276.3</v>
      </c>
      <c r="I747" t="s">
        <v>11</v>
      </c>
      <c r="J747" t="s">
        <v>16</v>
      </c>
      <c r="K747" t="s">
        <v>199</v>
      </c>
    </row>
    <row r="748" spans="1:11" x14ac:dyDescent="0.3">
      <c r="A748" t="s">
        <v>778</v>
      </c>
      <c r="B748">
        <v>1981</v>
      </c>
      <c r="C748" t="s">
        <v>20</v>
      </c>
      <c r="D748">
        <v>24</v>
      </c>
      <c r="E748" s="17">
        <f>DATE(Hosp_details[[#This Row],[year]], MONTH("1-"&amp;Hosp_details[[#This Row],[month]]), Hosp_details[[#This Row],[date]])</f>
        <v>29853</v>
      </c>
      <c r="F748" s="19">
        <f>DATEDIF(Hosp_details[[#This Row],[Date of Birth]], DATE(2023,6, 8),"Y")</f>
        <v>41</v>
      </c>
      <c r="G748">
        <v>1</v>
      </c>
      <c r="H748" s="21">
        <v>6282.24</v>
      </c>
      <c r="I748" t="s">
        <v>11</v>
      </c>
      <c r="J748" t="s">
        <v>16</v>
      </c>
      <c r="K748" t="s">
        <v>41</v>
      </c>
    </row>
    <row r="749" spans="1:11" x14ac:dyDescent="0.3">
      <c r="A749" t="s">
        <v>779</v>
      </c>
      <c r="B749">
        <v>1981</v>
      </c>
      <c r="C749" t="s">
        <v>36</v>
      </c>
      <c r="D749">
        <v>26</v>
      </c>
      <c r="E749" s="17">
        <f>DATE(Hosp_details[[#This Row],[year]], MONTH("1-"&amp;Hosp_details[[#This Row],[month]]), Hosp_details[[#This Row],[date]])</f>
        <v>29885</v>
      </c>
      <c r="F749" s="19">
        <f>DATEDIF(Hosp_details[[#This Row],[Date of Birth]], DATE(2023,6, 8),"Y")</f>
        <v>41</v>
      </c>
      <c r="G749">
        <v>1</v>
      </c>
      <c r="H749" s="21">
        <v>6289.75</v>
      </c>
      <c r="I749" t="s">
        <v>11</v>
      </c>
      <c r="J749" t="s">
        <v>12</v>
      </c>
      <c r="K749" t="s">
        <v>13</v>
      </c>
    </row>
    <row r="750" spans="1:11" x14ac:dyDescent="0.3">
      <c r="A750" t="s">
        <v>780</v>
      </c>
      <c r="B750">
        <v>1996</v>
      </c>
      <c r="C750" t="s">
        <v>15</v>
      </c>
      <c r="D750">
        <v>4</v>
      </c>
      <c r="E750" s="17">
        <f>DATE(Hosp_details[[#This Row],[year]], MONTH("1-"&amp;Hosp_details[[#This Row],[month]]), Hosp_details[[#This Row],[date]])</f>
        <v>35373</v>
      </c>
      <c r="F750" s="19">
        <f>DATEDIF(Hosp_details[[#This Row],[Date of Birth]], DATE(2023,6, 8),"Y")</f>
        <v>26</v>
      </c>
      <c r="G750">
        <v>0</v>
      </c>
      <c r="H750" s="21">
        <v>6293.63</v>
      </c>
      <c r="I750" t="s">
        <v>11</v>
      </c>
      <c r="J750" t="s">
        <v>12</v>
      </c>
      <c r="K750" t="s">
        <v>299</v>
      </c>
    </row>
    <row r="751" spans="1:11" x14ac:dyDescent="0.3">
      <c r="A751" t="s">
        <v>781</v>
      </c>
      <c r="B751">
        <v>1974</v>
      </c>
      <c r="C751" t="s">
        <v>30</v>
      </c>
      <c r="D751">
        <v>17</v>
      </c>
      <c r="E751" s="17">
        <f>DATE(Hosp_details[[#This Row],[year]], MONTH("1-"&amp;Hosp_details[[#This Row],[month]]), Hosp_details[[#This Row],[date]])</f>
        <v>27380</v>
      </c>
      <c r="F751" s="19">
        <f>DATEDIF(Hosp_details[[#This Row],[Date of Birth]], DATE(2023,6, 8),"Y")</f>
        <v>48</v>
      </c>
      <c r="G751">
        <v>0</v>
      </c>
      <c r="H751" s="21">
        <v>6302.23</v>
      </c>
      <c r="I751" t="s">
        <v>11</v>
      </c>
      <c r="J751" t="s">
        <v>16</v>
      </c>
      <c r="K751" t="s">
        <v>13</v>
      </c>
    </row>
    <row r="752" spans="1:11" x14ac:dyDescent="0.3">
      <c r="A752" t="s">
        <v>782</v>
      </c>
      <c r="B752">
        <v>1969</v>
      </c>
      <c r="C752" t="s">
        <v>2394</v>
      </c>
      <c r="D752">
        <v>4</v>
      </c>
      <c r="E752" s="17">
        <f>DATE(Hosp_details[[#This Row],[year]], MONTH("1-"&amp;Hosp_details[[#This Row],[month]]), Hosp_details[[#This Row],[date]])</f>
        <v>25207</v>
      </c>
      <c r="F752" s="19">
        <f>DATEDIF(Hosp_details[[#This Row],[Date of Birth]], DATE(2023,6, 8),"Y")</f>
        <v>54</v>
      </c>
      <c r="G752">
        <v>0</v>
      </c>
      <c r="H752" s="21">
        <v>6305.61</v>
      </c>
      <c r="I752" t="s">
        <v>11</v>
      </c>
      <c r="J752" t="s">
        <v>11</v>
      </c>
      <c r="K752" t="s">
        <v>23</v>
      </c>
    </row>
    <row r="753" spans="1:11" x14ac:dyDescent="0.3">
      <c r="A753" t="s">
        <v>783</v>
      </c>
      <c r="B753">
        <v>2004</v>
      </c>
      <c r="C753" t="s">
        <v>2395</v>
      </c>
      <c r="D753">
        <v>27</v>
      </c>
      <c r="E753" s="17">
        <f>DATE(Hosp_details[[#This Row],[year]], MONTH("1-"&amp;Hosp_details[[#This Row],[month]]), Hosp_details[[#This Row],[date]])</f>
        <v>38044</v>
      </c>
      <c r="F753" s="19">
        <f>DATEDIF(Hosp_details[[#This Row],[Date of Birth]], DATE(2023,6, 8),"Y")</f>
        <v>19</v>
      </c>
      <c r="G753">
        <v>0</v>
      </c>
      <c r="H753" s="21">
        <v>6311.11</v>
      </c>
      <c r="I753" t="s">
        <v>11</v>
      </c>
      <c r="J753" t="s">
        <v>11</v>
      </c>
      <c r="K753" t="s">
        <v>41</v>
      </c>
    </row>
    <row r="754" spans="1:11" x14ac:dyDescent="0.3">
      <c r="A754" t="s">
        <v>784</v>
      </c>
      <c r="B754">
        <v>1985</v>
      </c>
      <c r="C754" t="s">
        <v>2396</v>
      </c>
      <c r="D754">
        <v>19</v>
      </c>
      <c r="E754" s="17">
        <f>DATE(Hosp_details[[#This Row],[year]], MONTH("1-"&amp;Hosp_details[[#This Row],[month]]), Hosp_details[[#This Row],[date]])</f>
        <v>31125</v>
      </c>
      <c r="F754" s="19">
        <f>DATEDIF(Hosp_details[[#This Row],[Date of Birth]], DATE(2023,6, 8),"Y")</f>
        <v>38</v>
      </c>
      <c r="G754">
        <v>2</v>
      </c>
      <c r="H754" s="21">
        <v>6311.95</v>
      </c>
      <c r="I754" t="s">
        <v>11</v>
      </c>
      <c r="J754" t="s">
        <v>16</v>
      </c>
      <c r="K754" t="s">
        <v>41</v>
      </c>
    </row>
    <row r="755" spans="1:11" x14ac:dyDescent="0.3">
      <c r="A755" t="s">
        <v>785</v>
      </c>
      <c r="B755">
        <v>1985</v>
      </c>
      <c r="C755" t="s">
        <v>2397</v>
      </c>
      <c r="D755">
        <v>15</v>
      </c>
      <c r="E755" s="17">
        <f>DATE(Hosp_details[[#This Row],[year]], MONTH("1-"&amp;Hosp_details[[#This Row],[month]]), Hosp_details[[#This Row],[date]])</f>
        <v>31152</v>
      </c>
      <c r="F755" s="19">
        <f>DATEDIF(Hosp_details[[#This Row],[Date of Birth]], DATE(2023,6, 8),"Y")</f>
        <v>38</v>
      </c>
      <c r="G755">
        <v>2</v>
      </c>
      <c r="H755" s="21">
        <v>6313.76</v>
      </c>
      <c r="I755" t="s">
        <v>11</v>
      </c>
      <c r="J755" t="s">
        <v>16</v>
      </c>
      <c r="K755" t="s">
        <v>13</v>
      </c>
    </row>
    <row r="756" spans="1:11" x14ac:dyDescent="0.3">
      <c r="A756" t="s">
        <v>786</v>
      </c>
      <c r="B756">
        <v>1990</v>
      </c>
      <c r="C756" t="s">
        <v>2398</v>
      </c>
      <c r="D756">
        <v>13</v>
      </c>
      <c r="E756" s="17">
        <f>DATE(Hosp_details[[#This Row],[year]], MONTH("1-"&amp;Hosp_details[[#This Row],[month]]), Hosp_details[[#This Row],[date]])</f>
        <v>33006</v>
      </c>
      <c r="F756" s="19">
        <f>DATEDIF(Hosp_details[[#This Row],[Date of Birth]], DATE(2023,6, 8),"Y")</f>
        <v>33</v>
      </c>
      <c r="G756">
        <v>3</v>
      </c>
      <c r="H756" s="21">
        <v>6334.34</v>
      </c>
      <c r="I756" t="s">
        <v>11</v>
      </c>
      <c r="J756" t="s">
        <v>11</v>
      </c>
      <c r="K756" t="s">
        <v>246</v>
      </c>
    </row>
    <row r="757" spans="1:11" x14ac:dyDescent="0.3">
      <c r="A757" t="s">
        <v>787</v>
      </c>
      <c r="B757">
        <v>1986</v>
      </c>
      <c r="C757" t="s">
        <v>18</v>
      </c>
      <c r="D757">
        <v>25</v>
      </c>
      <c r="E757" s="17">
        <f>DATE(Hosp_details[[#This Row],[year]], MONTH("1-"&amp;Hosp_details[[#This Row],[month]]), Hosp_details[[#This Row],[date]])</f>
        <v>31588</v>
      </c>
      <c r="F757" s="19">
        <f>DATEDIF(Hosp_details[[#This Row],[Date of Birth]], DATE(2023,6, 8),"Y")</f>
        <v>36</v>
      </c>
      <c r="G757">
        <v>3</v>
      </c>
      <c r="H757" s="21">
        <v>6335.64</v>
      </c>
      <c r="I757" t="s">
        <v>11</v>
      </c>
      <c r="J757" t="s">
        <v>11</v>
      </c>
      <c r="K757" t="s">
        <v>13</v>
      </c>
    </row>
    <row r="758" spans="1:11" x14ac:dyDescent="0.3">
      <c r="A758" t="s">
        <v>788</v>
      </c>
      <c r="B758">
        <v>1983</v>
      </c>
      <c r="C758" t="s">
        <v>10</v>
      </c>
      <c r="D758">
        <v>21</v>
      </c>
      <c r="E758" s="17">
        <f>DATE(Hosp_details[[#This Row],[year]], MONTH("1-"&amp;Hosp_details[[#This Row],[month]]), Hosp_details[[#This Row],[date]])</f>
        <v>30518</v>
      </c>
      <c r="F758" s="19">
        <f>DATEDIF(Hosp_details[[#This Row],[Date of Birth]], DATE(2023,6, 8),"Y")</f>
        <v>39</v>
      </c>
      <c r="G758">
        <v>2</v>
      </c>
      <c r="H758" s="21">
        <v>6338.08</v>
      </c>
      <c r="I758" t="s">
        <v>11</v>
      </c>
      <c r="J758" t="s">
        <v>16</v>
      </c>
      <c r="K758" t="s">
        <v>13</v>
      </c>
    </row>
    <row r="759" spans="1:11" x14ac:dyDescent="0.3">
      <c r="A759" t="s">
        <v>789</v>
      </c>
      <c r="B759">
        <v>1983</v>
      </c>
      <c r="C759" t="s">
        <v>34</v>
      </c>
      <c r="D759">
        <v>19</v>
      </c>
      <c r="E759" s="17">
        <f>DATE(Hosp_details[[#This Row],[year]], MONTH("1-"&amp;Hosp_details[[#This Row],[month]]), Hosp_details[[#This Row],[date]])</f>
        <v>30547</v>
      </c>
      <c r="F759" s="19">
        <f>DATEDIF(Hosp_details[[#This Row],[Date of Birth]], DATE(2023,6, 8),"Y")</f>
        <v>39</v>
      </c>
      <c r="G759">
        <v>2</v>
      </c>
      <c r="H759" s="21">
        <v>6356.27</v>
      </c>
      <c r="I759" t="s">
        <v>12</v>
      </c>
      <c r="J759" t="s">
        <v>11</v>
      </c>
      <c r="K759" t="s">
        <v>13</v>
      </c>
    </row>
    <row r="760" spans="1:11" x14ac:dyDescent="0.3">
      <c r="A760" t="s">
        <v>790</v>
      </c>
      <c r="B760">
        <v>1980</v>
      </c>
      <c r="C760" t="s">
        <v>20</v>
      </c>
      <c r="D760">
        <v>30</v>
      </c>
      <c r="E760" s="17">
        <f>DATE(Hosp_details[[#This Row],[year]], MONTH("1-"&amp;Hosp_details[[#This Row],[month]]), Hosp_details[[#This Row],[date]])</f>
        <v>29494</v>
      </c>
      <c r="F760" s="19">
        <f>DATEDIF(Hosp_details[[#This Row],[Date of Birth]], DATE(2023,6, 8),"Y")</f>
        <v>42</v>
      </c>
      <c r="G760">
        <v>0</v>
      </c>
      <c r="H760" s="21">
        <v>6358.78</v>
      </c>
      <c r="I760" t="s">
        <v>11</v>
      </c>
      <c r="J760" t="s">
        <v>16</v>
      </c>
      <c r="K760" t="s">
        <v>23</v>
      </c>
    </row>
    <row r="761" spans="1:11" x14ac:dyDescent="0.3">
      <c r="A761" t="s">
        <v>791</v>
      </c>
      <c r="B761">
        <v>1989</v>
      </c>
      <c r="C761" t="s">
        <v>36</v>
      </c>
      <c r="D761">
        <v>24</v>
      </c>
      <c r="E761" s="17">
        <f>DATE(Hosp_details[[#This Row],[year]], MONTH("1-"&amp;Hosp_details[[#This Row],[month]]), Hosp_details[[#This Row],[date]])</f>
        <v>32805</v>
      </c>
      <c r="F761" s="19">
        <f>DATEDIF(Hosp_details[[#This Row],[Date of Birth]], DATE(2023,6, 8),"Y")</f>
        <v>33</v>
      </c>
      <c r="G761">
        <v>3</v>
      </c>
      <c r="H761" s="21">
        <v>6360.99</v>
      </c>
      <c r="I761" t="s">
        <v>11</v>
      </c>
      <c r="J761" t="s">
        <v>11</v>
      </c>
      <c r="K761" t="s">
        <v>23</v>
      </c>
    </row>
    <row r="762" spans="1:11" x14ac:dyDescent="0.3">
      <c r="A762" t="s">
        <v>792</v>
      </c>
      <c r="B762">
        <v>1996</v>
      </c>
      <c r="C762" t="s">
        <v>15</v>
      </c>
      <c r="D762">
        <v>7</v>
      </c>
      <c r="E762" s="17">
        <f>DATE(Hosp_details[[#This Row],[year]], MONTH("1-"&amp;Hosp_details[[#This Row],[month]]), Hosp_details[[#This Row],[date]])</f>
        <v>35376</v>
      </c>
      <c r="F762" s="19">
        <f>DATEDIF(Hosp_details[[#This Row],[Date of Birth]], DATE(2023,6, 8),"Y")</f>
        <v>26</v>
      </c>
      <c r="G762">
        <v>0</v>
      </c>
      <c r="H762" s="21">
        <v>6361.47</v>
      </c>
      <c r="I762" t="s">
        <v>11</v>
      </c>
      <c r="J762" t="s">
        <v>12</v>
      </c>
      <c r="K762" t="s">
        <v>299</v>
      </c>
    </row>
    <row r="763" spans="1:11" x14ac:dyDescent="0.3">
      <c r="A763" t="s">
        <v>793</v>
      </c>
      <c r="B763">
        <v>1970</v>
      </c>
      <c r="C763" t="s">
        <v>30</v>
      </c>
      <c r="D763">
        <v>9</v>
      </c>
      <c r="E763" s="17">
        <f>DATE(Hosp_details[[#This Row],[year]], MONTH("1-"&amp;Hosp_details[[#This Row],[month]]), Hosp_details[[#This Row],[date]])</f>
        <v>25911</v>
      </c>
      <c r="F763" s="19">
        <f>DATEDIF(Hosp_details[[#This Row],[Date of Birth]], DATE(2023,6, 8),"Y")</f>
        <v>52</v>
      </c>
      <c r="G763">
        <v>0</v>
      </c>
      <c r="H763" s="21">
        <v>6367.31</v>
      </c>
      <c r="I763" t="s">
        <v>11</v>
      </c>
      <c r="J763" t="s">
        <v>16</v>
      </c>
      <c r="K763" t="s">
        <v>13</v>
      </c>
    </row>
    <row r="764" spans="1:11" x14ac:dyDescent="0.3">
      <c r="A764" t="s">
        <v>794</v>
      </c>
      <c r="B764">
        <v>1984</v>
      </c>
      <c r="C764" t="s">
        <v>2394</v>
      </c>
      <c r="D764">
        <v>13</v>
      </c>
      <c r="E764" s="17">
        <f>DATE(Hosp_details[[#This Row],[year]], MONTH("1-"&amp;Hosp_details[[#This Row],[month]]), Hosp_details[[#This Row],[date]])</f>
        <v>30694</v>
      </c>
      <c r="F764" s="19">
        <f>DATEDIF(Hosp_details[[#This Row],[Date of Birth]], DATE(2023,6, 8),"Y")</f>
        <v>39</v>
      </c>
      <c r="G764">
        <v>1</v>
      </c>
      <c r="H764" s="21">
        <v>6373.56</v>
      </c>
      <c r="I764" t="s">
        <v>11</v>
      </c>
      <c r="J764" t="s">
        <v>16</v>
      </c>
      <c r="K764" t="s">
        <v>23</v>
      </c>
    </row>
    <row r="765" spans="1:11" x14ac:dyDescent="0.3">
      <c r="A765" t="s">
        <v>795</v>
      </c>
      <c r="B765">
        <v>1976</v>
      </c>
      <c r="C765" t="s">
        <v>2395</v>
      </c>
      <c r="D765">
        <v>18</v>
      </c>
      <c r="E765" s="17">
        <f>DATE(Hosp_details[[#This Row],[year]], MONTH("1-"&amp;Hosp_details[[#This Row],[month]]), Hosp_details[[#This Row],[date]])</f>
        <v>27808</v>
      </c>
      <c r="F765" s="19">
        <f>DATEDIF(Hosp_details[[#This Row],[Date of Birth]], DATE(2023,6, 8),"Y")</f>
        <v>47</v>
      </c>
      <c r="G765">
        <v>2</v>
      </c>
      <c r="H765" s="21">
        <v>6374.16</v>
      </c>
      <c r="I765" t="s">
        <v>11</v>
      </c>
      <c r="J765" t="s">
        <v>11</v>
      </c>
      <c r="K765" t="s">
        <v>13</v>
      </c>
    </row>
    <row r="766" spans="1:11" x14ac:dyDescent="0.3">
      <c r="A766" t="s">
        <v>796</v>
      </c>
      <c r="B766">
        <v>1982</v>
      </c>
      <c r="C766" t="s">
        <v>2396</v>
      </c>
      <c r="D766">
        <v>6</v>
      </c>
      <c r="E766" s="17">
        <f>DATE(Hosp_details[[#This Row],[year]], MONTH("1-"&amp;Hosp_details[[#This Row],[month]]), Hosp_details[[#This Row],[date]])</f>
        <v>30016</v>
      </c>
      <c r="F766" s="19">
        <f>DATEDIF(Hosp_details[[#This Row],[Date of Birth]], DATE(2023,6, 8),"Y")</f>
        <v>41</v>
      </c>
      <c r="G766">
        <v>1</v>
      </c>
      <c r="H766" s="21">
        <v>6389.38</v>
      </c>
      <c r="I766" t="s">
        <v>16</v>
      </c>
      <c r="J766" t="s">
        <v>11</v>
      </c>
      <c r="K766" t="s">
        <v>23</v>
      </c>
    </row>
    <row r="767" spans="1:11" x14ac:dyDescent="0.3">
      <c r="A767" t="s">
        <v>797</v>
      </c>
      <c r="B767">
        <v>1997</v>
      </c>
      <c r="C767" t="s">
        <v>2397</v>
      </c>
      <c r="D767">
        <v>16</v>
      </c>
      <c r="E767" s="17">
        <f>DATE(Hosp_details[[#This Row],[year]], MONTH("1-"&amp;Hosp_details[[#This Row],[month]]), Hosp_details[[#This Row],[date]])</f>
        <v>35536</v>
      </c>
      <c r="F767" s="19">
        <f>DATEDIF(Hosp_details[[#This Row],[Date of Birth]], DATE(2023,6, 8),"Y")</f>
        <v>26</v>
      </c>
      <c r="G767">
        <v>0</v>
      </c>
      <c r="H767" s="21">
        <v>6389.53</v>
      </c>
      <c r="I767" t="s">
        <v>11</v>
      </c>
      <c r="J767" t="s">
        <v>11</v>
      </c>
      <c r="K767" t="s">
        <v>299</v>
      </c>
    </row>
    <row r="768" spans="1:11" x14ac:dyDescent="0.3">
      <c r="A768" t="s">
        <v>798</v>
      </c>
      <c r="B768">
        <v>1982</v>
      </c>
      <c r="C768" t="s">
        <v>2398</v>
      </c>
      <c r="D768">
        <v>28</v>
      </c>
      <c r="E768" s="17">
        <f>DATE(Hosp_details[[#This Row],[year]], MONTH("1-"&amp;Hosp_details[[#This Row],[month]]), Hosp_details[[#This Row],[date]])</f>
        <v>30099</v>
      </c>
      <c r="F768" s="19">
        <f>DATEDIF(Hosp_details[[#This Row],[Date of Birth]], DATE(2023,6, 8),"Y")</f>
        <v>41</v>
      </c>
      <c r="G768">
        <v>1</v>
      </c>
      <c r="H768" s="21">
        <v>6393.6</v>
      </c>
      <c r="I768" t="s">
        <v>11</v>
      </c>
      <c r="J768" t="s">
        <v>16</v>
      </c>
      <c r="K768" t="s">
        <v>23</v>
      </c>
    </row>
    <row r="769" spans="1:11" x14ac:dyDescent="0.3">
      <c r="A769" t="s">
        <v>799</v>
      </c>
      <c r="B769">
        <v>1987</v>
      </c>
      <c r="C769" t="s">
        <v>18</v>
      </c>
      <c r="D769">
        <v>9</v>
      </c>
      <c r="E769" s="17">
        <f>DATE(Hosp_details[[#This Row],[year]], MONTH("1-"&amp;Hosp_details[[#This Row],[month]]), Hosp_details[[#This Row],[date]])</f>
        <v>31937</v>
      </c>
      <c r="F769" s="19">
        <f>DATEDIF(Hosp_details[[#This Row],[Date of Birth]], DATE(2023,6, 8),"Y")</f>
        <v>35</v>
      </c>
      <c r="G769">
        <v>2</v>
      </c>
      <c r="H769" s="21">
        <v>6402.29</v>
      </c>
      <c r="I769" t="s">
        <v>11</v>
      </c>
      <c r="J769" t="s">
        <v>12</v>
      </c>
      <c r="K769" t="s">
        <v>246</v>
      </c>
    </row>
    <row r="770" spans="1:11" x14ac:dyDescent="0.3">
      <c r="A770" t="s">
        <v>800</v>
      </c>
      <c r="B770">
        <v>1985</v>
      </c>
      <c r="C770" t="s">
        <v>10</v>
      </c>
      <c r="D770">
        <v>10</v>
      </c>
      <c r="E770" s="17">
        <f>DATE(Hosp_details[[#This Row],[year]], MONTH("1-"&amp;Hosp_details[[#This Row],[month]]), Hosp_details[[#This Row],[date]])</f>
        <v>31238</v>
      </c>
      <c r="F770" s="19">
        <f>DATEDIF(Hosp_details[[#This Row],[Date of Birth]], DATE(2023,6, 8),"Y")</f>
        <v>37</v>
      </c>
      <c r="G770">
        <v>2</v>
      </c>
      <c r="H770" s="21">
        <v>6406.41</v>
      </c>
      <c r="I770" t="s">
        <v>16</v>
      </c>
      <c r="J770" t="s">
        <v>12</v>
      </c>
      <c r="K770" t="s">
        <v>275</v>
      </c>
    </row>
    <row r="771" spans="1:11" x14ac:dyDescent="0.3">
      <c r="A771" t="s">
        <v>801</v>
      </c>
      <c r="B771">
        <v>1970</v>
      </c>
      <c r="C771" t="s">
        <v>34</v>
      </c>
      <c r="D771">
        <v>20</v>
      </c>
      <c r="E771" s="17">
        <f>DATE(Hosp_details[[#This Row],[year]], MONTH("1-"&amp;Hosp_details[[#This Row],[month]]), Hosp_details[[#This Row],[date]])</f>
        <v>25800</v>
      </c>
      <c r="F771" s="19">
        <f>DATEDIF(Hosp_details[[#This Row],[Date of Birth]], DATE(2023,6, 8),"Y")</f>
        <v>52</v>
      </c>
      <c r="G771">
        <v>0</v>
      </c>
      <c r="H771" s="21">
        <v>6407.05</v>
      </c>
      <c r="I771" t="s">
        <v>11</v>
      </c>
      <c r="J771" t="s">
        <v>16</v>
      </c>
      <c r="K771" t="s">
        <v>13</v>
      </c>
    </row>
    <row r="772" spans="1:11" x14ac:dyDescent="0.3">
      <c r="A772" t="s">
        <v>802</v>
      </c>
      <c r="B772">
        <v>1971</v>
      </c>
      <c r="C772" t="s">
        <v>20</v>
      </c>
      <c r="D772">
        <v>22</v>
      </c>
      <c r="E772" s="17">
        <f>DATE(Hosp_details[[#This Row],[year]], MONTH("1-"&amp;Hosp_details[[#This Row],[month]]), Hosp_details[[#This Row],[date]])</f>
        <v>26198</v>
      </c>
      <c r="F772" s="19">
        <f>DATEDIF(Hosp_details[[#This Row],[Date of Birth]], DATE(2023,6, 8),"Y")</f>
        <v>51</v>
      </c>
      <c r="G772">
        <v>0</v>
      </c>
      <c r="H772" s="21">
        <v>6412.34</v>
      </c>
      <c r="I772" t="s">
        <v>11</v>
      </c>
      <c r="J772" t="s">
        <v>12</v>
      </c>
      <c r="K772" t="s">
        <v>13</v>
      </c>
    </row>
    <row r="773" spans="1:11" x14ac:dyDescent="0.3">
      <c r="A773" t="s">
        <v>803</v>
      </c>
      <c r="B773">
        <v>1987</v>
      </c>
      <c r="C773" t="s">
        <v>36</v>
      </c>
      <c r="D773">
        <v>4</v>
      </c>
      <c r="E773" s="17">
        <f>DATE(Hosp_details[[#This Row],[year]], MONTH("1-"&amp;Hosp_details[[#This Row],[month]]), Hosp_details[[#This Row],[date]])</f>
        <v>32054</v>
      </c>
      <c r="F773" s="19">
        <f>DATEDIF(Hosp_details[[#This Row],[Date of Birth]], DATE(2023,6, 8),"Y")</f>
        <v>35</v>
      </c>
      <c r="G773">
        <v>3</v>
      </c>
      <c r="H773" s="21">
        <v>6414.18</v>
      </c>
      <c r="I773" t="s">
        <v>11</v>
      </c>
      <c r="J773" t="s">
        <v>11</v>
      </c>
      <c r="K773" t="s">
        <v>41</v>
      </c>
    </row>
    <row r="774" spans="1:11" x14ac:dyDescent="0.3">
      <c r="A774" t="s">
        <v>804</v>
      </c>
      <c r="B774">
        <v>1976</v>
      </c>
      <c r="C774" t="s">
        <v>15</v>
      </c>
      <c r="D774">
        <v>30</v>
      </c>
      <c r="E774" s="17">
        <f>DATE(Hosp_details[[#This Row],[year]], MONTH("1-"&amp;Hosp_details[[#This Row],[month]]), Hosp_details[[#This Row],[date]])</f>
        <v>28094</v>
      </c>
      <c r="F774" s="19">
        <f>DATEDIF(Hosp_details[[#This Row],[Date of Birth]], DATE(2023,6, 8),"Y")</f>
        <v>46</v>
      </c>
      <c r="G774">
        <v>2</v>
      </c>
      <c r="H774" s="21">
        <v>6417.28</v>
      </c>
      <c r="I774" t="s">
        <v>11</v>
      </c>
      <c r="J774" t="s">
        <v>12</v>
      </c>
      <c r="K774" t="s">
        <v>13</v>
      </c>
    </row>
    <row r="775" spans="1:11" x14ac:dyDescent="0.3">
      <c r="A775" t="s">
        <v>805</v>
      </c>
      <c r="B775">
        <v>1975</v>
      </c>
      <c r="C775" t="s">
        <v>30</v>
      </c>
      <c r="D775">
        <v>5</v>
      </c>
      <c r="E775" s="17">
        <f>DATE(Hosp_details[[#This Row],[year]], MONTH("1-"&amp;Hosp_details[[#This Row],[month]]), Hosp_details[[#This Row],[date]])</f>
        <v>27733</v>
      </c>
      <c r="F775" s="19">
        <f>DATEDIF(Hosp_details[[#This Row],[Date of Birth]], DATE(2023,6, 8),"Y")</f>
        <v>47</v>
      </c>
      <c r="G775">
        <v>1</v>
      </c>
      <c r="H775" s="21">
        <v>6423.48</v>
      </c>
      <c r="I775" t="s">
        <v>11</v>
      </c>
      <c r="J775" t="s">
        <v>12</v>
      </c>
      <c r="K775" t="s">
        <v>13</v>
      </c>
    </row>
    <row r="776" spans="1:11" x14ac:dyDescent="0.3">
      <c r="A776" t="s">
        <v>806</v>
      </c>
      <c r="B776">
        <v>1985</v>
      </c>
      <c r="C776" t="s">
        <v>2394</v>
      </c>
      <c r="D776">
        <v>22</v>
      </c>
      <c r="E776" s="17">
        <f>DATE(Hosp_details[[#This Row],[year]], MONTH("1-"&amp;Hosp_details[[#This Row],[month]]), Hosp_details[[#This Row],[date]])</f>
        <v>31069</v>
      </c>
      <c r="F776" s="19">
        <f>DATEDIF(Hosp_details[[#This Row],[Date of Birth]], DATE(2023,6, 8),"Y")</f>
        <v>38</v>
      </c>
      <c r="G776">
        <v>3</v>
      </c>
      <c r="H776" s="21">
        <v>6435.62</v>
      </c>
      <c r="I776" t="s">
        <v>12</v>
      </c>
      <c r="J776" t="s">
        <v>11</v>
      </c>
      <c r="K776" t="s">
        <v>13</v>
      </c>
    </row>
    <row r="777" spans="1:11" x14ac:dyDescent="0.3">
      <c r="A777" t="s">
        <v>807</v>
      </c>
      <c r="B777">
        <v>1984</v>
      </c>
      <c r="C777" t="s">
        <v>2395</v>
      </c>
      <c r="D777">
        <v>26</v>
      </c>
      <c r="E777" s="17">
        <f>DATE(Hosp_details[[#This Row],[year]], MONTH("1-"&amp;Hosp_details[[#This Row],[month]]), Hosp_details[[#This Row],[date]])</f>
        <v>30738</v>
      </c>
      <c r="F777" s="19">
        <f>DATEDIF(Hosp_details[[#This Row],[Date of Birth]], DATE(2023,6, 8),"Y")</f>
        <v>39</v>
      </c>
      <c r="G777">
        <v>2</v>
      </c>
      <c r="H777" s="21">
        <v>6455.86</v>
      </c>
      <c r="I777" t="s">
        <v>12</v>
      </c>
      <c r="J777" t="s">
        <v>12</v>
      </c>
      <c r="K777" t="s">
        <v>23</v>
      </c>
    </row>
    <row r="778" spans="1:11" x14ac:dyDescent="0.3">
      <c r="A778" t="s">
        <v>808</v>
      </c>
      <c r="B778">
        <v>1984</v>
      </c>
      <c r="C778" t="s">
        <v>2396</v>
      </c>
      <c r="D778">
        <v>1</v>
      </c>
      <c r="E778" s="17">
        <f>DATE(Hosp_details[[#This Row],[year]], MONTH("1-"&amp;Hosp_details[[#This Row],[month]]), Hosp_details[[#This Row],[date]])</f>
        <v>30742</v>
      </c>
      <c r="F778" s="19">
        <f>DATEDIF(Hosp_details[[#This Row],[Date of Birth]], DATE(2023,6, 8),"Y")</f>
        <v>39</v>
      </c>
      <c r="G778">
        <v>2</v>
      </c>
      <c r="H778" s="21">
        <v>6457.84</v>
      </c>
      <c r="I778" t="s">
        <v>11</v>
      </c>
      <c r="J778" t="s">
        <v>12</v>
      </c>
      <c r="K778" t="s">
        <v>23</v>
      </c>
    </row>
    <row r="779" spans="1:11" x14ac:dyDescent="0.3">
      <c r="A779" t="s">
        <v>809</v>
      </c>
      <c r="B779">
        <v>1981</v>
      </c>
      <c r="C779" t="s">
        <v>2397</v>
      </c>
      <c r="D779">
        <v>27</v>
      </c>
      <c r="E779" s="17">
        <f>DATE(Hosp_details[[#This Row],[year]], MONTH("1-"&amp;Hosp_details[[#This Row],[month]]), Hosp_details[[#This Row],[date]])</f>
        <v>29703</v>
      </c>
      <c r="F779" s="19">
        <f>DATEDIF(Hosp_details[[#This Row],[Date of Birth]], DATE(2023,6, 8),"Y")</f>
        <v>42</v>
      </c>
      <c r="G779">
        <v>1</v>
      </c>
      <c r="H779" s="21">
        <v>6473.15</v>
      </c>
      <c r="I779" t="s">
        <v>11</v>
      </c>
      <c r="J779" t="s">
        <v>11</v>
      </c>
      <c r="K779" t="s">
        <v>13</v>
      </c>
    </row>
    <row r="780" spans="1:11" x14ac:dyDescent="0.3">
      <c r="A780" t="s">
        <v>810</v>
      </c>
      <c r="B780">
        <v>1980</v>
      </c>
      <c r="C780" t="s">
        <v>2398</v>
      </c>
      <c r="D780">
        <v>8</v>
      </c>
      <c r="E780" s="17">
        <f>DATE(Hosp_details[[#This Row],[year]], MONTH("1-"&amp;Hosp_details[[#This Row],[month]]), Hosp_details[[#This Row],[date]])</f>
        <v>29349</v>
      </c>
      <c r="F780" s="19">
        <f>DATEDIF(Hosp_details[[#This Row],[Date of Birth]], DATE(2023,6, 8),"Y")</f>
        <v>43</v>
      </c>
      <c r="G780">
        <v>0</v>
      </c>
      <c r="H780" s="21">
        <v>6474.01</v>
      </c>
      <c r="I780" t="s">
        <v>11</v>
      </c>
      <c r="J780" t="s">
        <v>12</v>
      </c>
      <c r="K780" t="s">
        <v>41</v>
      </c>
    </row>
    <row r="781" spans="1:11" x14ac:dyDescent="0.3">
      <c r="A781" t="s">
        <v>811</v>
      </c>
      <c r="B781">
        <v>1970</v>
      </c>
      <c r="C781" t="s">
        <v>18</v>
      </c>
      <c r="D781">
        <v>1</v>
      </c>
      <c r="E781" s="17">
        <f>DATE(Hosp_details[[#This Row],[year]], MONTH("1-"&amp;Hosp_details[[#This Row],[month]]), Hosp_details[[#This Row],[date]])</f>
        <v>25720</v>
      </c>
      <c r="F781" s="19">
        <f>DATEDIF(Hosp_details[[#This Row],[Date of Birth]], DATE(2023,6, 8),"Y")</f>
        <v>53</v>
      </c>
      <c r="G781">
        <v>0</v>
      </c>
      <c r="H781" s="21">
        <v>6481.67</v>
      </c>
      <c r="I781" t="s">
        <v>11</v>
      </c>
      <c r="J781" t="s">
        <v>11</v>
      </c>
      <c r="K781" t="s">
        <v>13</v>
      </c>
    </row>
    <row r="782" spans="1:11" x14ac:dyDescent="0.3">
      <c r="A782" t="s">
        <v>812</v>
      </c>
      <c r="B782">
        <v>1982</v>
      </c>
      <c r="C782" t="s">
        <v>10</v>
      </c>
      <c r="D782">
        <v>9</v>
      </c>
      <c r="E782" s="17">
        <f>DATE(Hosp_details[[#This Row],[year]], MONTH("1-"&amp;Hosp_details[[#This Row],[month]]), Hosp_details[[#This Row],[date]])</f>
        <v>30141</v>
      </c>
      <c r="F782" s="19">
        <f>DATEDIF(Hosp_details[[#This Row],[Date of Birth]], DATE(2023,6, 8),"Y")</f>
        <v>40</v>
      </c>
      <c r="G782">
        <v>1</v>
      </c>
      <c r="H782" s="21">
        <v>6496.89</v>
      </c>
      <c r="I782" t="s">
        <v>11</v>
      </c>
      <c r="J782" t="s">
        <v>12</v>
      </c>
      <c r="K782" t="s">
        <v>41</v>
      </c>
    </row>
    <row r="783" spans="1:11" x14ac:dyDescent="0.3">
      <c r="A783" t="s">
        <v>813</v>
      </c>
      <c r="B783">
        <v>1982</v>
      </c>
      <c r="C783" t="s">
        <v>34</v>
      </c>
      <c r="D783">
        <v>28</v>
      </c>
      <c r="E783" s="17">
        <f>DATE(Hosp_details[[#This Row],[year]], MONTH("1-"&amp;Hosp_details[[#This Row],[month]]), Hosp_details[[#This Row],[date]])</f>
        <v>30191</v>
      </c>
      <c r="F783" s="19">
        <f>DATEDIF(Hosp_details[[#This Row],[Date of Birth]], DATE(2023,6, 8),"Y")</f>
        <v>40</v>
      </c>
      <c r="G783">
        <v>1</v>
      </c>
      <c r="H783" s="21">
        <v>6500.24</v>
      </c>
      <c r="I783" t="s">
        <v>11</v>
      </c>
      <c r="J783" t="s">
        <v>11</v>
      </c>
      <c r="K783" t="s">
        <v>13</v>
      </c>
    </row>
    <row r="784" spans="1:11" x14ac:dyDescent="0.3">
      <c r="A784" t="s">
        <v>814</v>
      </c>
      <c r="B784">
        <v>1994</v>
      </c>
      <c r="C784" t="s">
        <v>20</v>
      </c>
      <c r="D784">
        <v>7</v>
      </c>
      <c r="E784" s="17">
        <f>DATE(Hosp_details[[#This Row],[year]], MONTH("1-"&amp;Hosp_details[[#This Row],[month]]), Hosp_details[[#This Row],[date]])</f>
        <v>34584</v>
      </c>
      <c r="F784" s="19">
        <f>DATEDIF(Hosp_details[[#This Row],[Date of Birth]], DATE(2023,6, 8),"Y")</f>
        <v>28</v>
      </c>
      <c r="G784">
        <v>0</v>
      </c>
      <c r="H784" s="21">
        <v>6512.24</v>
      </c>
      <c r="I784" t="s">
        <v>11</v>
      </c>
      <c r="J784" t="s">
        <v>16</v>
      </c>
      <c r="K784" t="s">
        <v>299</v>
      </c>
    </row>
    <row r="785" spans="1:11" x14ac:dyDescent="0.3">
      <c r="A785" t="s">
        <v>815</v>
      </c>
      <c r="B785">
        <v>1976</v>
      </c>
      <c r="C785" t="s">
        <v>36</v>
      </c>
      <c r="D785">
        <v>23</v>
      </c>
      <c r="E785" s="17">
        <f>DATE(Hosp_details[[#This Row],[year]], MONTH("1-"&amp;Hosp_details[[#This Row],[month]]), Hosp_details[[#This Row],[date]])</f>
        <v>28056</v>
      </c>
      <c r="F785" s="19">
        <f>DATEDIF(Hosp_details[[#This Row],[Date of Birth]], DATE(2023,6, 8),"Y")</f>
        <v>46</v>
      </c>
      <c r="G785">
        <v>2</v>
      </c>
      <c r="H785" s="21">
        <v>6529.21</v>
      </c>
      <c r="I785" t="s">
        <v>11</v>
      </c>
      <c r="J785" t="s">
        <v>16</v>
      </c>
      <c r="K785" t="s">
        <v>13</v>
      </c>
    </row>
    <row r="786" spans="1:11" x14ac:dyDescent="0.3">
      <c r="A786" t="s">
        <v>816</v>
      </c>
      <c r="B786">
        <v>1982</v>
      </c>
      <c r="C786" t="s">
        <v>15</v>
      </c>
      <c r="D786">
        <v>12</v>
      </c>
      <c r="E786" s="17">
        <f>DATE(Hosp_details[[#This Row],[year]], MONTH("1-"&amp;Hosp_details[[#This Row],[month]]), Hosp_details[[#This Row],[date]])</f>
        <v>30267</v>
      </c>
      <c r="F786" s="19">
        <f>DATEDIF(Hosp_details[[#This Row],[Date of Birth]], DATE(2023,6, 8),"Y")</f>
        <v>40</v>
      </c>
      <c r="G786">
        <v>3</v>
      </c>
      <c r="H786" s="21">
        <v>6532.04</v>
      </c>
      <c r="I786" t="s">
        <v>11</v>
      </c>
      <c r="J786" t="s">
        <v>16</v>
      </c>
      <c r="K786" t="s">
        <v>13</v>
      </c>
    </row>
    <row r="787" spans="1:11" x14ac:dyDescent="0.3">
      <c r="A787" t="s">
        <v>817</v>
      </c>
      <c r="B787">
        <v>1982</v>
      </c>
      <c r="C787" t="s">
        <v>30</v>
      </c>
      <c r="D787">
        <v>2</v>
      </c>
      <c r="E787" s="17">
        <f>DATE(Hosp_details[[#This Row],[year]], MONTH("1-"&amp;Hosp_details[[#This Row],[month]]), Hosp_details[[#This Row],[date]])</f>
        <v>30287</v>
      </c>
      <c r="F787" s="19">
        <f>DATEDIF(Hosp_details[[#This Row],[Date of Birth]], DATE(2023,6, 8),"Y")</f>
        <v>40</v>
      </c>
      <c r="G787">
        <v>3</v>
      </c>
      <c r="H787" s="21">
        <v>6536.68</v>
      </c>
      <c r="I787" t="s">
        <v>11</v>
      </c>
      <c r="J787" t="s">
        <v>11</v>
      </c>
      <c r="K787" t="s">
        <v>23</v>
      </c>
    </row>
    <row r="788" spans="1:11" x14ac:dyDescent="0.3">
      <c r="A788" t="s">
        <v>818</v>
      </c>
      <c r="B788">
        <v>1969</v>
      </c>
      <c r="C788" t="s">
        <v>2394</v>
      </c>
      <c r="D788">
        <v>3</v>
      </c>
      <c r="E788" s="17">
        <f>DATE(Hosp_details[[#This Row],[year]], MONTH("1-"&amp;Hosp_details[[#This Row],[month]]), Hosp_details[[#This Row],[date]])</f>
        <v>25206</v>
      </c>
      <c r="F788" s="19">
        <f>DATEDIF(Hosp_details[[#This Row],[Date of Birth]], DATE(2023,6, 8),"Y")</f>
        <v>54</v>
      </c>
      <c r="G788">
        <v>0</v>
      </c>
      <c r="H788" s="21">
        <v>6546.16</v>
      </c>
      <c r="I788" t="s">
        <v>11</v>
      </c>
      <c r="J788" t="s">
        <v>12</v>
      </c>
      <c r="K788" t="s">
        <v>13</v>
      </c>
    </row>
    <row r="789" spans="1:11" x14ac:dyDescent="0.3">
      <c r="A789" t="s">
        <v>819</v>
      </c>
      <c r="B789">
        <v>1986</v>
      </c>
      <c r="C789" t="s">
        <v>2395</v>
      </c>
      <c r="D789">
        <v>18</v>
      </c>
      <c r="E789" s="17">
        <f>DATE(Hosp_details[[#This Row],[year]], MONTH("1-"&amp;Hosp_details[[#This Row],[month]]), Hosp_details[[#This Row],[date]])</f>
        <v>31461</v>
      </c>
      <c r="F789" s="19">
        <f>DATEDIF(Hosp_details[[#This Row],[Date of Birth]], DATE(2023,6, 8),"Y")</f>
        <v>37</v>
      </c>
      <c r="G789">
        <v>3</v>
      </c>
      <c r="H789" s="21">
        <v>6548.2</v>
      </c>
      <c r="I789" t="s">
        <v>11</v>
      </c>
      <c r="J789" t="s">
        <v>12</v>
      </c>
      <c r="K789" t="s">
        <v>23</v>
      </c>
    </row>
    <row r="790" spans="1:11" x14ac:dyDescent="0.3">
      <c r="A790" t="s">
        <v>820</v>
      </c>
      <c r="B790">
        <v>1989</v>
      </c>
      <c r="C790" t="s">
        <v>2396</v>
      </c>
      <c r="D790">
        <v>6</v>
      </c>
      <c r="E790" s="17">
        <f>DATE(Hosp_details[[#This Row],[year]], MONTH("1-"&amp;Hosp_details[[#This Row],[month]]), Hosp_details[[#This Row],[date]])</f>
        <v>32573</v>
      </c>
      <c r="F790" s="19">
        <f>DATEDIF(Hosp_details[[#This Row],[Date of Birth]], DATE(2023,6, 8),"Y")</f>
        <v>34</v>
      </c>
      <c r="G790">
        <v>3</v>
      </c>
      <c r="H790" s="21">
        <v>6551.75</v>
      </c>
      <c r="I790" t="s">
        <v>11</v>
      </c>
      <c r="J790" t="s">
        <v>11</v>
      </c>
      <c r="K790" t="s">
        <v>246</v>
      </c>
    </row>
    <row r="791" spans="1:11" x14ac:dyDescent="0.3">
      <c r="A791" t="s">
        <v>821</v>
      </c>
      <c r="B791">
        <v>1968</v>
      </c>
      <c r="C791" t="s">
        <v>2397</v>
      </c>
      <c r="D791">
        <v>11</v>
      </c>
      <c r="E791" s="17">
        <f>DATE(Hosp_details[[#This Row],[year]], MONTH("1-"&amp;Hosp_details[[#This Row],[month]]), Hosp_details[[#This Row],[date]])</f>
        <v>24939</v>
      </c>
      <c r="F791" s="19">
        <f>DATEDIF(Hosp_details[[#This Row],[Date of Birth]], DATE(2023,6, 8),"Y")</f>
        <v>55</v>
      </c>
      <c r="G791">
        <v>0</v>
      </c>
      <c r="H791" s="21">
        <v>6552.01</v>
      </c>
      <c r="I791" t="s">
        <v>12</v>
      </c>
      <c r="J791" t="s">
        <v>11</v>
      </c>
      <c r="K791" t="s">
        <v>13</v>
      </c>
    </row>
    <row r="792" spans="1:11" x14ac:dyDescent="0.3">
      <c r="A792" t="s">
        <v>822</v>
      </c>
      <c r="B792">
        <v>1984</v>
      </c>
      <c r="C792" t="s">
        <v>2398</v>
      </c>
      <c r="D792">
        <v>20</v>
      </c>
      <c r="E792" s="17">
        <f>DATE(Hosp_details[[#This Row],[year]], MONTH("1-"&amp;Hosp_details[[#This Row],[month]]), Hosp_details[[#This Row],[date]])</f>
        <v>30822</v>
      </c>
      <c r="F792" s="19">
        <f>DATEDIF(Hosp_details[[#This Row],[Date of Birth]], DATE(2023,6, 8),"Y")</f>
        <v>39</v>
      </c>
      <c r="G792">
        <v>1</v>
      </c>
      <c r="H792" s="21">
        <v>6555.07</v>
      </c>
      <c r="I792" t="s">
        <v>11</v>
      </c>
      <c r="J792" t="s">
        <v>11</v>
      </c>
      <c r="K792" t="s">
        <v>246</v>
      </c>
    </row>
    <row r="793" spans="1:11" x14ac:dyDescent="0.3">
      <c r="A793" t="s">
        <v>823</v>
      </c>
      <c r="B793">
        <v>1981</v>
      </c>
      <c r="C793" t="s">
        <v>18</v>
      </c>
      <c r="D793">
        <v>20</v>
      </c>
      <c r="E793" s="17">
        <f>DATE(Hosp_details[[#This Row],[year]], MONTH("1-"&amp;Hosp_details[[#This Row],[month]]), Hosp_details[[#This Row],[date]])</f>
        <v>29757</v>
      </c>
      <c r="F793" s="19">
        <f>DATEDIF(Hosp_details[[#This Row],[Date of Birth]], DATE(2023,6, 8),"Y")</f>
        <v>41</v>
      </c>
      <c r="G793">
        <v>0</v>
      </c>
      <c r="H793" s="21">
        <v>6571.02</v>
      </c>
      <c r="I793" t="s">
        <v>11</v>
      </c>
      <c r="J793" t="s">
        <v>16</v>
      </c>
      <c r="K793" t="s">
        <v>23</v>
      </c>
    </row>
    <row r="794" spans="1:11" x14ac:dyDescent="0.3">
      <c r="A794" t="s">
        <v>824</v>
      </c>
      <c r="B794">
        <v>1984</v>
      </c>
      <c r="C794" t="s">
        <v>10</v>
      </c>
      <c r="D794">
        <v>5</v>
      </c>
      <c r="E794" s="17">
        <f>DATE(Hosp_details[[#This Row],[year]], MONTH("1-"&amp;Hosp_details[[#This Row],[month]]), Hosp_details[[#This Row],[date]])</f>
        <v>30868</v>
      </c>
      <c r="F794" s="19">
        <f>DATEDIF(Hosp_details[[#This Row],[Date of Birth]], DATE(2023,6, 8),"Y")</f>
        <v>38</v>
      </c>
      <c r="G794">
        <v>2</v>
      </c>
      <c r="H794" s="21">
        <v>6571.54</v>
      </c>
      <c r="I794" t="s">
        <v>11</v>
      </c>
      <c r="J794" t="s">
        <v>12</v>
      </c>
      <c r="K794" t="s">
        <v>41</v>
      </c>
    </row>
    <row r="795" spans="1:11" x14ac:dyDescent="0.3">
      <c r="A795" t="s">
        <v>825</v>
      </c>
      <c r="B795">
        <v>1982</v>
      </c>
      <c r="C795" t="s">
        <v>34</v>
      </c>
      <c r="D795">
        <v>22</v>
      </c>
      <c r="E795" s="17">
        <f>DATE(Hosp_details[[#This Row],[year]], MONTH("1-"&amp;Hosp_details[[#This Row],[month]]), Hosp_details[[#This Row],[date]])</f>
        <v>30185</v>
      </c>
      <c r="F795" s="19">
        <f>DATEDIF(Hosp_details[[#This Row],[Date of Birth]], DATE(2023,6, 8),"Y")</f>
        <v>40</v>
      </c>
      <c r="G795">
        <v>2</v>
      </c>
      <c r="H795" s="21">
        <v>6593.51</v>
      </c>
      <c r="I795" t="s">
        <v>11</v>
      </c>
      <c r="J795" t="s">
        <v>16</v>
      </c>
      <c r="K795" t="s">
        <v>13</v>
      </c>
    </row>
    <row r="796" spans="1:11" x14ac:dyDescent="0.3">
      <c r="A796" t="s">
        <v>826</v>
      </c>
      <c r="B796">
        <v>1982</v>
      </c>
      <c r="C796" t="s">
        <v>20</v>
      </c>
      <c r="D796">
        <v>29</v>
      </c>
      <c r="E796" s="17">
        <f>DATE(Hosp_details[[#This Row],[year]], MONTH("1-"&amp;Hosp_details[[#This Row],[month]]), Hosp_details[[#This Row],[date]])</f>
        <v>30223</v>
      </c>
      <c r="F796" s="19">
        <f>DATEDIF(Hosp_details[[#This Row],[Date of Birth]], DATE(2023,6, 8),"Y")</f>
        <v>40</v>
      </c>
      <c r="G796">
        <v>1</v>
      </c>
      <c r="H796" s="21">
        <v>6600.21</v>
      </c>
      <c r="I796" t="s">
        <v>12</v>
      </c>
      <c r="J796" t="s">
        <v>11</v>
      </c>
      <c r="K796" t="s">
        <v>167</v>
      </c>
    </row>
    <row r="797" spans="1:11" x14ac:dyDescent="0.3">
      <c r="A797" t="s">
        <v>827</v>
      </c>
      <c r="B797">
        <v>1982</v>
      </c>
      <c r="C797" t="s">
        <v>36</v>
      </c>
      <c r="D797">
        <v>7</v>
      </c>
      <c r="E797" s="17">
        <f>DATE(Hosp_details[[#This Row],[year]], MONTH("1-"&amp;Hosp_details[[#This Row],[month]]), Hosp_details[[#This Row],[date]])</f>
        <v>30231</v>
      </c>
      <c r="F797" s="19">
        <f>DATEDIF(Hosp_details[[#This Row],[Date of Birth]], DATE(2023,6, 8),"Y")</f>
        <v>40</v>
      </c>
      <c r="G797">
        <v>2</v>
      </c>
      <c r="H797" s="21">
        <v>6600.36</v>
      </c>
      <c r="I797" t="s">
        <v>11</v>
      </c>
      <c r="J797" t="s">
        <v>12</v>
      </c>
      <c r="K797" t="s">
        <v>41</v>
      </c>
    </row>
    <row r="798" spans="1:11" x14ac:dyDescent="0.3">
      <c r="A798" t="s">
        <v>828</v>
      </c>
      <c r="B798">
        <v>1982</v>
      </c>
      <c r="C798" t="s">
        <v>15</v>
      </c>
      <c r="D798">
        <v>28</v>
      </c>
      <c r="E798" s="17">
        <f>DATE(Hosp_details[[#This Row],[year]], MONTH("1-"&amp;Hosp_details[[#This Row],[month]]), Hosp_details[[#This Row],[date]])</f>
        <v>30283</v>
      </c>
      <c r="F798" s="19">
        <f>DATEDIF(Hosp_details[[#This Row],[Date of Birth]], DATE(2023,6, 8),"Y")</f>
        <v>40</v>
      </c>
      <c r="G798">
        <v>1</v>
      </c>
      <c r="H798" s="21">
        <v>6610.11</v>
      </c>
      <c r="I798" t="s">
        <v>12</v>
      </c>
      <c r="J798" t="s">
        <v>11</v>
      </c>
      <c r="K798" t="s">
        <v>163</v>
      </c>
    </row>
    <row r="799" spans="1:11" x14ac:dyDescent="0.3">
      <c r="A799" t="s">
        <v>829</v>
      </c>
      <c r="B799">
        <v>1973</v>
      </c>
      <c r="C799" t="s">
        <v>30</v>
      </c>
      <c r="D799">
        <v>29</v>
      </c>
      <c r="E799" s="17">
        <f>DATE(Hosp_details[[#This Row],[year]], MONTH("1-"&amp;Hosp_details[[#This Row],[month]]), Hosp_details[[#This Row],[date]])</f>
        <v>27027</v>
      </c>
      <c r="F799" s="19">
        <f>DATEDIF(Hosp_details[[#This Row],[Date of Birth]], DATE(2023,6, 8),"Y")</f>
        <v>49</v>
      </c>
      <c r="G799">
        <v>0</v>
      </c>
      <c r="H799" s="21">
        <v>6630.31</v>
      </c>
      <c r="I799" t="s">
        <v>11</v>
      </c>
      <c r="J799" t="s">
        <v>16</v>
      </c>
      <c r="K799" t="s">
        <v>13</v>
      </c>
    </row>
    <row r="800" spans="1:11" x14ac:dyDescent="0.3">
      <c r="A800" t="s">
        <v>830</v>
      </c>
      <c r="B800">
        <v>2003</v>
      </c>
      <c r="C800" t="s">
        <v>2394</v>
      </c>
      <c r="D800">
        <v>4</v>
      </c>
      <c r="E800" s="17">
        <f>DATE(Hosp_details[[#This Row],[year]], MONTH("1-"&amp;Hosp_details[[#This Row],[month]]), Hosp_details[[#This Row],[date]])</f>
        <v>37625</v>
      </c>
      <c r="F800" s="19">
        <f>DATEDIF(Hosp_details[[#This Row],[Date of Birth]], DATE(2023,6, 8),"Y")</f>
        <v>20</v>
      </c>
      <c r="G800">
        <v>0</v>
      </c>
      <c r="H800" s="21">
        <v>6638.16</v>
      </c>
      <c r="I800" t="s">
        <v>11</v>
      </c>
      <c r="J800" t="s">
        <v>16</v>
      </c>
      <c r="K800" t="s">
        <v>23</v>
      </c>
    </row>
    <row r="801" spans="1:11" x14ac:dyDescent="0.3">
      <c r="A801" t="s">
        <v>831</v>
      </c>
      <c r="B801">
        <v>1990</v>
      </c>
      <c r="C801" t="s">
        <v>2395</v>
      </c>
      <c r="D801">
        <v>6</v>
      </c>
      <c r="E801" s="17">
        <f>DATE(Hosp_details[[#This Row],[year]], MONTH("1-"&amp;Hosp_details[[#This Row],[month]]), Hosp_details[[#This Row],[date]])</f>
        <v>32910</v>
      </c>
      <c r="F801" s="19">
        <f>DATEDIF(Hosp_details[[#This Row],[Date of Birth]], DATE(2023,6, 8),"Y")</f>
        <v>33</v>
      </c>
      <c r="G801">
        <v>3</v>
      </c>
      <c r="H801" s="21">
        <v>6639.3</v>
      </c>
      <c r="I801" t="s">
        <v>11</v>
      </c>
      <c r="J801" t="s">
        <v>11</v>
      </c>
      <c r="K801" t="s">
        <v>299</v>
      </c>
    </row>
    <row r="802" spans="1:11" x14ac:dyDescent="0.3">
      <c r="A802" t="s">
        <v>832</v>
      </c>
      <c r="B802">
        <v>1984</v>
      </c>
      <c r="C802" t="s">
        <v>2396</v>
      </c>
      <c r="D802">
        <v>8</v>
      </c>
      <c r="E802" s="17">
        <f>DATE(Hosp_details[[#This Row],[year]], MONTH("1-"&amp;Hosp_details[[#This Row],[month]]), Hosp_details[[#This Row],[date]])</f>
        <v>30749</v>
      </c>
      <c r="F802" s="19">
        <f>DATEDIF(Hosp_details[[#This Row],[Date of Birth]], DATE(2023,6, 8),"Y")</f>
        <v>39</v>
      </c>
      <c r="G802">
        <v>2</v>
      </c>
      <c r="H802" s="21">
        <v>6640.54</v>
      </c>
      <c r="I802" t="s">
        <v>11</v>
      </c>
      <c r="J802" t="s">
        <v>12</v>
      </c>
      <c r="K802" t="s">
        <v>165</v>
      </c>
    </row>
    <row r="803" spans="1:11" x14ac:dyDescent="0.3">
      <c r="A803" t="s">
        <v>833</v>
      </c>
      <c r="B803">
        <v>1970</v>
      </c>
      <c r="C803" t="s">
        <v>2397</v>
      </c>
      <c r="D803">
        <v>8</v>
      </c>
      <c r="E803" s="17">
        <f>DATE(Hosp_details[[#This Row],[year]], MONTH("1-"&amp;Hosp_details[[#This Row],[month]]), Hosp_details[[#This Row],[date]])</f>
        <v>25666</v>
      </c>
      <c r="F803" s="19">
        <f>DATEDIF(Hosp_details[[#This Row],[Date of Birth]], DATE(2023,6, 8),"Y")</f>
        <v>53</v>
      </c>
      <c r="G803">
        <v>0</v>
      </c>
      <c r="H803" s="21">
        <v>6651.26</v>
      </c>
      <c r="I803" t="s">
        <v>11</v>
      </c>
      <c r="J803" t="s">
        <v>12</v>
      </c>
      <c r="K803" t="s">
        <v>13</v>
      </c>
    </row>
    <row r="804" spans="1:11" x14ac:dyDescent="0.3">
      <c r="A804" t="s">
        <v>834</v>
      </c>
      <c r="B804">
        <v>1984</v>
      </c>
      <c r="C804" t="s">
        <v>2398</v>
      </c>
      <c r="D804">
        <v>1</v>
      </c>
      <c r="E804" s="17">
        <f>DATE(Hosp_details[[#This Row],[year]], MONTH("1-"&amp;Hosp_details[[#This Row],[month]]), Hosp_details[[#This Row],[date]])</f>
        <v>30803</v>
      </c>
      <c r="F804" s="19">
        <f>DATEDIF(Hosp_details[[#This Row],[Date of Birth]], DATE(2023,6, 8),"Y")</f>
        <v>39</v>
      </c>
      <c r="G804">
        <v>3</v>
      </c>
      <c r="H804" s="21">
        <v>6652.53</v>
      </c>
      <c r="I804" t="s">
        <v>12</v>
      </c>
      <c r="J804" t="s">
        <v>11</v>
      </c>
      <c r="K804" t="s">
        <v>13</v>
      </c>
    </row>
    <row r="805" spans="1:11" x14ac:dyDescent="0.3">
      <c r="A805" t="s">
        <v>835</v>
      </c>
      <c r="B805">
        <v>1989</v>
      </c>
      <c r="C805" t="s">
        <v>18</v>
      </c>
      <c r="D805">
        <v>19</v>
      </c>
      <c r="E805" s="17">
        <f>DATE(Hosp_details[[#This Row],[year]], MONTH("1-"&amp;Hosp_details[[#This Row],[month]]), Hosp_details[[#This Row],[date]])</f>
        <v>32678</v>
      </c>
      <c r="F805" s="19">
        <f>DATEDIF(Hosp_details[[#This Row],[Date of Birth]], DATE(2023,6, 8),"Y")</f>
        <v>33</v>
      </c>
      <c r="G805">
        <v>5</v>
      </c>
      <c r="H805" s="21">
        <v>6653.79</v>
      </c>
      <c r="I805" t="s">
        <v>11</v>
      </c>
      <c r="J805" t="s">
        <v>16</v>
      </c>
      <c r="K805" t="s">
        <v>13</v>
      </c>
    </row>
    <row r="806" spans="1:11" x14ac:dyDescent="0.3">
      <c r="A806" t="s">
        <v>836</v>
      </c>
      <c r="B806">
        <v>1982</v>
      </c>
      <c r="C806" t="s">
        <v>10</v>
      </c>
      <c r="D806">
        <v>27</v>
      </c>
      <c r="E806" s="17">
        <f>DATE(Hosp_details[[#This Row],[year]], MONTH("1-"&amp;Hosp_details[[#This Row],[month]]), Hosp_details[[#This Row],[date]])</f>
        <v>30159</v>
      </c>
      <c r="F806" s="19">
        <f>DATEDIF(Hosp_details[[#This Row],[Date of Birth]], DATE(2023,6, 8),"Y")</f>
        <v>40</v>
      </c>
      <c r="G806">
        <v>3</v>
      </c>
      <c r="H806" s="21">
        <v>6664.32</v>
      </c>
      <c r="I806" t="s">
        <v>11</v>
      </c>
      <c r="J806" t="s">
        <v>11</v>
      </c>
      <c r="K806" t="s">
        <v>13</v>
      </c>
    </row>
    <row r="807" spans="1:11" x14ac:dyDescent="0.3">
      <c r="A807" t="s">
        <v>837</v>
      </c>
      <c r="B807">
        <v>1981</v>
      </c>
      <c r="C807" t="s">
        <v>34</v>
      </c>
      <c r="D807">
        <v>17</v>
      </c>
      <c r="E807" s="17">
        <f>DATE(Hosp_details[[#This Row],[year]], MONTH("1-"&amp;Hosp_details[[#This Row],[month]]), Hosp_details[[#This Row],[date]])</f>
        <v>29815</v>
      </c>
      <c r="F807" s="19">
        <f>DATEDIF(Hosp_details[[#This Row],[Date of Birth]], DATE(2023,6, 8),"Y")</f>
        <v>41</v>
      </c>
      <c r="G807">
        <v>1</v>
      </c>
      <c r="H807" s="21">
        <v>6664.69</v>
      </c>
      <c r="I807" t="s">
        <v>12</v>
      </c>
      <c r="J807" t="s">
        <v>16</v>
      </c>
      <c r="K807" t="s">
        <v>23</v>
      </c>
    </row>
    <row r="808" spans="1:11" x14ac:dyDescent="0.3">
      <c r="A808" t="s">
        <v>838</v>
      </c>
      <c r="B808">
        <v>1989</v>
      </c>
      <c r="C808" t="s">
        <v>20</v>
      </c>
      <c r="D808">
        <v>20</v>
      </c>
      <c r="E808" s="17">
        <f>DATE(Hosp_details[[#This Row],[year]], MONTH("1-"&amp;Hosp_details[[#This Row],[month]]), Hosp_details[[#This Row],[date]])</f>
        <v>32771</v>
      </c>
      <c r="F808" s="19">
        <f>DATEDIF(Hosp_details[[#This Row],[Date of Birth]], DATE(2023,6, 8),"Y")</f>
        <v>33</v>
      </c>
      <c r="G808">
        <v>5</v>
      </c>
      <c r="H808" s="21">
        <v>6666.24</v>
      </c>
      <c r="I808" t="s">
        <v>12</v>
      </c>
      <c r="J808" t="s">
        <v>16</v>
      </c>
      <c r="K808" t="s">
        <v>41</v>
      </c>
    </row>
    <row r="809" spans="1:11" x14ac:dyDescent="0.3">
      <c r="A809" t="s">
        <v>839</v>
      </c>
      <c r="B809">
        <v>1985</v>
      </c>
      <c r="C809" t="s">
        <v>36</v>
      </c>
      <c r="D809">
        <v>9</v>
      </c>
      <c r="E809" s="17">
        <f>DATE(Hosp_details[[#This Row],[year]], MONTH("1-"&amp;Hosp_details[[#This Row],[month]]), Hosp_details[[#This Row],[date]])</f>
        <v>31329</v>
      </c>
      <c r="F809" s="19">
        <f>DATEDIF(Hosp_details[[#This Row],[Date of Birth]], DATE(2023,6, 8),"Y")</f>
        <v>37</v>
      </c>
      <c r="G809">
        <v>2</v>
      </c>
      <c r="H809" s="21">
        <v>6686.43</v>
      </c>
      <c r="I809" t="s">
        <v>11</v>
      </c>
      <c r="J809" t="s">
        <v>12</v>
      </c>
      <c r="K809" t="s">
        <v>23</v>
      </c>
    </row>
    <row r="810" spans="1:11" x14ac:dyDescent="0.3">
      <c r="A810" t="s">
        <v>840</v>
      </c>
      <c r="B810">
        <v>1968</v>
      </c>
      <c r="C810" t="s">
        <v>15</v>
      </c>
      <c r="D810">
        <v>13</v>
      </c>
      <c r="E810" s="17">
        <f>DATE(Hosp_details[[#This Row],[year]], MONTH("1-"&amp;Hosp_details[[#This Row],[month]]), Hosp_details[[#This Row],[date]])</f>
        <v>25155</v>
      </c>
      <c r="F810" s="19">
        <f>DATEDIF(Hosp_details[[#This Row],[Date of Birth]], DATE(2023,6, 8),"Y")</f>
        <v>54</v>
      </c>
      <c r="G810">
        <v>0</v>
      </c>
      <c r="H810" s="21">
        <v>6700.56</v>
      </c>
      <c r="I810" t="s">
        <v>12</v>
      </c>
      <c r="J810" t="s">
        <v>16</v>
      </c>
      <c r="K810" t="s">
        <v>23</v>
      </c>
    </row>
    <row r="811" spans="1:11" x14ac:dyDescent="0.3">
      <c r="A811" t="s">
        <v>841</v>
      </c>
      <c r="B811">
        <v>1971</v>
      </c>
      <c r="C811" t="s">
        <v>30</v>
      </c>
      <c r="D811">
        <v>12</v>
      </c>
      <c r="E811" s="17">
        <f>DATE(Hosp_details[[#This Row],[year]], MONTH("1-"&amp;Hosp_details[[#This Row],[month]]), Hosp_details[[#This Row],[date]])</f>
        <v>26279</v>
      </c>
      <c r="F811" s="19">
        <f>DATEDIF(Hosp_details[[#This Row],[Date of Birth]], DATE(2023,6, 8),"Y")</f>
        <v>51</v>
      </c>
      <c r="G811">
        <v>0</v>
      </c>
      <c r="H811" s="21">
        <v>6706.47</v>
      </c>
      <c r="I811" t="s">
        <v>11</v>
      </c>
      <c r="J811" t="s">
        <v>16</v>
      </c>
      <c r="K811" t="s">
        <v>13</v>
      </c>
    </row>
    <row r="812" spans="1:11" x14ac:dyDescent="0.3">
      <c r="A812" t="s">
        <v>842</v>
      </c>
      <c r="B812">
        <v>1983</v>
      </c>
      <c r="C812" t="s">
        <v>2394</v>
      </c>
      <c r="D812">
        <v>12</v>
      </c>
      <c r="E812" s="17">
        <f>DATE(Hosp_details[[#This Row],[year]], MONTH("1-"&amp;Hosp_details[[#This Row],[month]]), Hosp_details[[#This Row],[date]])</f>
        <v>30328</v>
      </c>
      <c r="F812" s="19">
        <f>DATEDIF(Hosp_details[[#This Row],[Date of Birth]], DATE(2023,6, 8),"Y")</f>
        <v>40</v>
      </c>
      <c r="G812">
        <v>2</v>
      </c>
      <c r="H812" s="21">
        <v>6710.19</v>
      </c>
      <c r="I812" t="s">
        <v>12</v>
      </c>
      <c r="J812" t="s">
        <v>12</v>
      </c>
      <c r="K812" t="s">
        <v>23</v>
      </c>
    </row>
    <row r="813" spans="1:11" x14ac:dyDescent="0.3">
      <c r="A813" t="s">
        <v>843</v>
      </c>
      <c r="B813">
        <v>1994</v>
      </c>
      <c r="C813" t="s">
        <v>2395</v>
      </c>
      <c r="D813">
        <v>13</v>
      </c>
      <c r="E813" s="17">
        <f>DATE(Hosp_details[[#This Row],[year]], MONTH("1-"&amp;Hosp_details[[#This Row],[month]]), Hosp_details[[#This Row],[date]])</f>
        <v>34378</v>
      </c>
      <c r="F813" s="19">
        <f>DATEDIF(Hosp_details[[#This Row],[Date of Birth]], DATE(2023,6, 8),"Y")</f>
        <v>29</v>
      </c>
      <c r="G813">
        <v>0</v>
      </c>
      <c r="H813" s="21">
        <v>6721.37</v>
      </c>
      <c r="I813" t="s">
        <v>11</v>
      </c>
      <c r="J813" t="s">
        <v>16</v>
      </c>
      <c r="K813" t="s">
        <v>23</v>
      </c>
    </row>
    <row r="814" spans="1:11" x14ac:dyDescent="0.3">
      <c r="A814" t="s">
        <v>844</v>
      </c>
      <c r="B814">
        <v>1978</v>
      </c>
      <c r="C814" t="s">
        <v>2396</v>
      </c>
      <c r="D814">
        <v>21</v>
      </c>
      <c r="E814" s="17">
        <f>DATE(Hosp_details[[#This Row],[year]], MONTH("1-"&amp;Hosp_details[[#This Row],[month]]), Hosp_details[[#This Row],[date]])</f>
        <v>28570</v>
      </c>
      <c r="F814" s="19">
        <f>DATEDIF(Hosp_details[[#This Row],[Date of Birth]], DATE(2023,6, 8),"Y")</f>
        <v>45</v>
      </c>
      <c r="G814">
        <v>2</v>
      </c>
      <c r="H814" s="21">
        <v>6737.98</v>
      </c>
      <c r="I814" t="s">
        <v>11</v>
      </c>
      <c r="J814" t="s">
        <v>12</v>
      </c>
      <c r="K814" t="s">
        <v>13</v>
      </c>
    </row>
    <row r="815" spans="1:11" x14ac:dyDescent="0.3">
      <c r="A815" t="s">
        <v>845</v>
      </c>
      <c r="B815">
        <v>1968</v>
      </c>
      <c r="C815" t="s">
        <v>2397</v>
      </c>
      <c r="D815">
        <v>18</v>
      </c>
      <c r="E815" s="17">
        <f>DATE(Hosp_details[[#This Row],[year]], MONTH("1-"&amp;Hosp_details[[#This Row],[month]]), Hosp_details[[#This Row],[date]])</f>
        <v>24946</v>
      </c>
      <c r="F815" s="19">
        <f>DATEDIF(Hosp_details[[#This Row],[Date of Birth]], DATE(2023,6, 8),"Y")</f>
        <v>55</v>
      </c>
      <c r="G815">
        <v>0</v>
      </c>
      <c r="H815" s="21">
        <v>6738.84</v>
      </c>
      <c r="I815" t="s">
        <v>12</v>
      </c>
      <c r="J815" t="s">
        <v>16</v>
      </c>
      <c r="K815" t="s">
        <v>23</v>
      </c>
    </row>
    <row r="816" spans="1:11" x14ac:dyDescent="0.3">
      <c r="A816" t="s">
        <v>846</v>
      </c>
      <c r="B816">
        <v>1986</v>
      </c>
      <c r="C816" t="s">
        <v>2398</v>
      </c>
      <c r="D816">
        <v>7</v>
      </c>
      <c r="E816" s="17">
        <f>DATE(Hosp_details[[#This Row],[year]], MONTH("1-"&amp;Hosp_details[[#This Row],[month]]), Hosp_details[[#This Row],[date]])</f>
        <v>31539</v>
      </c>
      <c r="F816" s="19">
        <f>DATEDIF(Hosp_details[[#This Row],[Date of Birth]], DATE(2023,6, 8),"Y")</f>
        <v>37</v>
      </c>
      <c r="G816">
        <v>3</v>
      </c>
      <c r="H816" s="21">
        <v>6746.74</v>
      </c>
      <c r="I816" t="s">
        <v>12</v>
      </c>
      <c r="J816" t="s">
        <v>11</v>
      </c>
      <c r="K816" t="s">
        <v>167</v>
      </c>
    </row>
    <row r="817" spans="1:11" x14ac:dyDescent="0.3">
      <c r="A817" t="s">
        <v>847</v>
      </c>
      <c r="B817">
        <v>1986</v>
      </c>
      <c r="C817" t="s">
        <v>18</v>
      </c>
      <c r="D817">
        <v>5</v>
      </c>
      <c r="E817" s="17">
        <f>DATE(Hosp_details[[#This Row],[year]], MONTH("1-"&amp;Hosp_details[[#This Row],[month]]), Hosp_details[[#This Row],[date]])</f>
        <v>31568</v>
      </c>
      <c r="F817" s="19">
        <f>DATEDIF(Hosp_details[[#This Row],[Date of Birth]], DATE(2023,6, 8),"Y")</f>
        <v>37</v>
      </c>
      <c r="G817">
        <v>3</v>
      </c>
      <c r="H817" s="21">
        <v>6748.59</v>
      </c>
      <c r="I817" t="s">
        <v>12</v>
      </c>
      <c r="J817" t="s">
        <v>16</v>
      </c>
      <c r="K817" t="s">
        <v>167</v>
      </c>
    </row>
    <row r="818" spans="1:11" x14ac:dyDescent="0.3">
      <c r="A818" t="s">
        <v>848</v>
      </c>
      <c r="B818">
        <v>1970</v>
      </c>
      <c r="C818" t="s">
        <v>10</v>
      </c>
      <c r="D818">
        <v>17</v>
      </c>
      <c r="E818" s="17">
        <f>DATE(Hosp_details[[#This Row],[year]], MONTH("1-"&amp;Hosp_details[[#This Row],[month]]), Hosp_details[[#This Row],[date]])</f>
        <v>25766</v>
      </c>
      <c r="F818" s="19">
        <f>DATEDIF(Hosp_details[[#This Row],[Date of Birth]], DATE(2023,6, 8),"Y")</f>
        <v>52</v>
      </c>
      <c r="G818">
        <v>0</v>
      </c>
      <c r="H818" s="21">
        <v>6749.63</v>
      </c>
      <c r="I818" t="s">
        <v>11</v>
      </c>
      <c r="J818" t="s">
        <v>16</v>
      </c>
      <c r="K818" t="s">
        <v>13</v>
      </c>
    </row>
    <row r="819" spans="1:11" x14ac:dyDescent="0.3">
      <c r="A819" t="s">
        <v>849</v>
      </c>
      <c r="B819">
        <v>1966</v>
      </c>
      <c r="C819" t="s">
        <v>34</v>
      </c>
      <c r="D819">
        <v>9</v>
      </c>
      <c r="E819" s="17">
        <f>DATE(Hosp_details[[#This Row],[year]], MONTH("1-"&amp;Hosp_details[[#This Row],[month]]), Hosp_details[[#This Row],[date]])</f>
        <v>24328</v>
      </c>
      <c r="F819" s="19">
        <f>DATEDIF(Hosp_details[[#This Row],[Date of Birth]], DATE(2023,6, 8),"Y")</f>
        <v>56</v>
      </c>
      <c r="G819">
        <v>0</v>
      </c>
      <c r="H819" s="21">
        <v>6750.27</v>
      </c>
      <c r="I819" t="s">
        <v>12</v>
      </c>
      <c r="J819" t="s">
        <v>11</v>
      </c>
      <c r="K819" t="s">
        <v>13</v>
      </c>
    </row>
    <row r="820" spans="1:11" x14ac:dyDescent="0.3">
      <c r="A820" t="s">
        <v>850</v>
      </c>
      <c r="B820">
        <v>1988</v>
      </c>
      <c r="C820" t="s">
        <v>20</v>
      </c>
      <c r="D820">
        <v>10</v>
      </c>
      <c r="E820" s="17">
        <f>DATE(Hosp_details[[#This Row],[year]], MONTH("1-"&amp;Hosp_details[[#This Row],[month]]), Hosp_details[[#This Row],[date]])</f>
        <v>32396</v>
      </c>
      <c r="F820" s="19">
        <f>DATEDIF(Hosp_details[[#This Row],[Date of Birth]], DATE(2023,6, 8),"Y")</f>
        <v>34</v>
      </c>
      <c r="G820">
        <v>3</v>
      </c>
      <c r="H820" s="21">
        <v>6753.04</v>
      </c>
      <c r="I820" t="s">
        <v>11</v>
      </c>
      <c r="J820" t="s">
        <v>11</v>
      </c>
      <c r="K820" t="s">
        <v>246</v>
      </c>
    </row>
    <row r="821" spans="1:11" x14ac:dyDescent="0.3">
      <c r="A821" t="s">
        <v>851</v>
      </c>
      <c r="B821">
        <v>1981</v>
      </c>
      <c r="C821" t="s">
        <v>36</v>
      </c>
      <c r="D821">
        <v>21</v>
      </c>
      <c r="E821" s="17">
        <f>DATE(Hosp_details[[#This Row],[year]], MONTH("1-"&amp;Hosp_details[[#This Row],[month]]), Hosp_details[[#This Row],[date]])</f>
        <v>29880</v>
      </c>
      <c r="F821" s="19">
        <f>DATEDIF(Hosp_details[[#This Row],[Date of Birth]], DATE(2023,6, 8),"Y")</f>
        <v>41</v>
      </c>
      <c r="G821">
        <v>1</v>
      </c>
      <c r="H821" s="21">
        <v>6770.19</v>
      </c>
      <c r="I821" t="s">
        <v>11</v>
      </c>
      <c r="J821" t="s">
        <v>12</v>
      </c>
      <c r="K821" t="s">
        <v>13</v>
      </c>
    </row>
    <row r="822" spans="1:11" x14ac:dyDescent="0.3">
      <c r="A822" t="s">
        <v>852</v>
      </c>
      <c r="B822">
        <v>1981</v>
      </c>
      <c r="C822" t="s">
        <v>15</v>
      </c>
      <c r="D822">
        <v>3</v>
      </c>
      <c r="E822" s="17">
        <f>DATE(Hosp_details[[#This Row],[year]], MONTH("1-"&amp;Hosp_details[[#This Row],[month]]), Hosp_details[[#This Row],[date]])</f>
        <v>29893</v>
      </c>
      <c r="F822" s="19">
        <f>DATEDIF(Hosp_details[[#This Row],[Date of Birth]], DATE(2023,6, 8),"Y")</f>
        <v>41</v>
      </c>
      <c r="G822">
        <v>1</v>
      </c>
      <c r="H822" s="21">
        <v>6775.96</v>
      </c>
      <c r="I822" t="s">
        <v>11</v>
      </c>
      <c r="J822" t="s">
        <v>12</v>
      </c>
      <c r="K822" t="s">
        <v>41</v>
      </c>
    </row>
    <row r="823" spans="1:11" x14ac:dyDescent="0.3">
      <c r="A823" t="s">
        <v>853</v>
      </c>
      <c r="B823">
        <v>1981</v>
      </c>
      <c r="C823" t="s">
        <v>30</v>
      </c>
      <c r="D823">
        <v>8</v>
      </c>
      <c r="E823" s="17">
        <f>DATE(Hosp_details[[#This Row],[year]], MONTH("1-"&amp;Hosp_details[[#This Row],[month]]), Hosp_details[[#This Row],[date]])</f>
        <v>29928</v>
      </c>
      <c r="F823" s="19">
        <f>DATEDIF(Hosp_details[[#This Row],[Date of Birth]], DATE(2023,6, 8),"Y")</f>
        <v>41</v>
      </c>
      <c r="G823">
        <v>1</v>
      </c>
      <c r="H823" s="21">
        <v>6781.35</v>
      </c>
      <c r="I823" t="s">
        <v>11</v>
      </c>
      <c r="J823" t="s">
        <v>16</v>
      </c>
      <c r="K823" t="s">
        <v>13</v>
      </c>
    </row>
    <row r="824" spans="1:11" x14ac:dyDescent="0.3">
      <c r="A824" t="s">
        <v>854</v>
      </c>
      <c r="B824">
        <v>1980</v>
      </c>
      <c r="C824" t="s">
        <v>2394</v>
      </c>
      <c r="D824">
        <v>23</v>
      </c>
      <c r="E824" s="17">
        <f>DATE(Hosp_details[[#This Row],[year]], MONTH("1-"&amp;Hosp_details[[#This Row],[month]]), Hosp_details[[#This Row],[date]])</f>
        <v>29243</v>
      </c>
      <c r="F824" s="19">
        <f>DATEDIF(Hosp_details[[#This Row],[Date of Birth]], DATE(2023,6, 8),"Y")</f>
        <v>43</v>
      </c>
      <c r="G824">
        <v>2</v>
      </c>
      <c r="H824" s="21">
        <v>6781.52</v>
      </c>
      <c r="I824" t="s">
        <v>11</v>
      </c>
      <c r="J824" t="s">
        <v>11</v>
      </c>
      <c r="K824" t="s">
        <v>13</v>
      </c>
    </row>
    <row r="825" spans="1:11" x14ac:dyDescent="0.3">
      <c r="A825" t="s">
        <v>855</v>
      </c>
      <c r="B825">
        <v>1985</v>
      </c>
      <c r="C825" t="s">
        <v>2395</v>
      </c>
      <c r="D825">
        <v>24</v>
      </c>
      <c r="E825" s="17">
        <f>DATE(Hosp_details[[#This Row],[year]], MONTH("1-"&amp;Hosp_details[[#This Row],[month]]), Hosp_details[[#This Row],[date]])</f>
        <v>31102</v>
      </c>
      <c r="F825" s="19">
        <f>DATEDIF(Hosp_details[[#This Row],[Date of Birth]], DATE(2023,6, 8),"Y")</f>
        <v>38</v>
      </c>
      <c r="G825">
        <v>3</v>
      </c>
      <c r="H825" s="21">
        <v>6796.86</v>
      </c>
      <c r="I825" t="s">
        <v>12</v>
      </c>
      <c r="J825" t="s">
        <v>12</v>
      </c>
      <c r="K825" t="s">
        <v>23</v>
      </c>
    </row>
    <row r="826" spans="1:11" x14ac:dyDescent="0.3">
      <c r="A826" t="s">
        <v>856</v>
      </c>
      <c r="B826">
        <v>1991</v>
      </c>
      <c r="C826" t="s">
        <v>2396</v>
      </c>
      <c r="D826">
        <v>29</v>
      </c>
      <c r="E826" s="17">
        <f>DATE(Hosp_details[[#This Row],[year]], MONTH("1-"&amp;Hosp_details[[#This Row],[month]]), Hosp_details[[#This Row],[date]])</f>
        <v>33326</v>
      </c>
      <c r="F826" s="19">
        <f>DATEDIF(Hosp_details[[#This Row],[Date of Birth]], DATE(2023,6, 8),"Y")</f>
        <v>32</v>
      </c>
      <c r="G826">
        <v>5</v>
      </c>
      <c r="H826" s="21">
        <v>6799.46</v>
      </c>
      <c r="I826" t="s">
        <v>16</v>
      </c>
      <c r="J826" t="s">
        <v>11</v>
      </c>
      <c r="K826" t="s">
        <v>275</v>
      </c>
    </row>
    <row r="827" spans="1:11" x14ac:dyDescent="0.3">
      <c r="A827" t="s">
        <v>857</v>
      </c>
      <c r="B827">
        <v>1975</v>
      </c>
      <c r="C827" t="s">
        <v>2397</v>
      </c>
      <c r="D827">
        <v>17</v>
      </c>
      <c r="E827" s="17">
        <f>DATE(Hosp_details[[#This Row],[year]], MONTH("1-"&amp;Hosp_details[[#This Row],[month]]), Hosp_details[[#This Row],[date]])</f>
        <v>27501</v>
      </c>
      <c r="F827" s="19">
        <f>DATEDIF(Hosp_details[[#This Row],[Date of Birth]], DATE(2023,6, 8),"Y")</f>
        <v>48</v>
      </c>
      <c r="G827">
        <v>1</v>
      </c>
      <c r="H827" s="21">
        <v>6809.46</v>
      </c>
      <c r="I827" t="s">
        <v>11</v>
      </c>
      <c r="J827" t="s">
        <v>16</v>
      </c>
      <c r="K827" t="s">
        <v>23</v>
      </c>
    </row>
    <row r="828" spans="1:11" x14ac:dyDescent="0.3">
      <c r="A828" t="s">
        <v>858</v>
      </c>
      <c r="B828">
        <v>1994</v>
      </c>
      <c r="C828" t="s">
        <v>2398</v>
      </c>
      <c r="D828">
        <v>8</v>
      </c>
      <c r="E828" s="17">
        <f>DATE(Hosp_details[[#This Row],[year]], MONTH("1-"&amp;Hosp_details[[#This Row],[month]]), Hosp_details[[#This Row],[date]])</f>
        <v>34462</v>
      </c>
      <c r="F828" s="19">
        <f>DATEDIF(Hosp_details[[#This Row],[Date of Birth]], DATE(2023,6, 8),"Y")</f>
        <v>29</v>
      </c>
      <c r="G828">
        <v>0</v>
      </c>
      <c r="H828" s="21">
        <v>6827.69</v>
      </c>
      <c r="I828" t="s">
        <v>11</v>
      </c>
      <c r="J828" t="s">
        <v>11</v>
      </c>
      <c r="K828" t="s">
        <v>299</v>
      </c>
    </row>
    <row r="829" spans="1:11" x14ac:dyDescent="0.3">
      <c r="A829" t="s">
        <v>859</v>
      </c>
      <c r="B829">
        <v>1979</v>
      </c>
      <c r="C829" t="s">
        <v>18</v>
      </c>
      <c r="D829">
        <v>15</v>
      </c>
      <c r="E829" s="17">
        <f>DATE(Hosp_details[[#This Row],[year]], MONTH("1-"&amp;Hosp_details[[#This Row],[month]]), Hosp_details[[#This Row],[date]])</f>
        <v>29021</v>
      </c>
      <c r="F829" s="19">
        <f>DATEDIF(Hosp_details[[#This Row],[Date of Birth]], DATE(2023,6, 8),"Y")</f>
        <v>43</v>
      </c>
      <c r="G829">
        <v>0</v>
      </c>
      <c r="H829" s="21">
        <v>6837.37</v>
      </c>
      <c r="I829" t="s">
        <v>12</v>
      </c>
      <c r="J829" t="s">
        <v>16</v>
      </c>
      <c r="K829" t="s">
        <v>167</v>
      </c>
    </row>
    <row r="830" spans="1:11" x14ac:dyDescent="0.3">
      <c r="A830" t="s">
        <v>860</v>
      </c>
      <c r="B830">
        <v>2000</v>
      </c>
      <c r="C830" t="s">
        <v>10</v>
      </c>
      <c r="D830">
        <v>30</v>
      </c>
      <c r="E830" s="17">
        <f>DATE(Hosp_details[[#This Row],[year]], MONTH("1-"&amp;Hosp_details[[#This Row],[month]]), Hosp_details[[#This Row],[date]])</f>
        <v>36737</v>
      </c>
      <c r="F830" s="19">
        <f>DATEDIF(Hosp_details[[#This Row],[Date of Birth]], DATE(2023,6, 8),"Y")</f>
        <v>22</v>
      </c>
      <c r="G830">
        <v>0</v>
      </c>
      <c r="H830" s="21">
        <v>6842.28</v>
      </c>
      <c r="I830" t="s">
        <v>11</v>
      </c>
      <c r="J830" t="s">
        <v>16</v>
      </c>
      <c r="K830" t="s">
        <v>23</v>
      </c>
    </row>
    <row r="831" spans="1:11" x14ac:dyDescent="0.3">
      <c r="A831" t="s">
        <v>861</v>
      </c>
      <c r="B831">
        <v>1977</v>
      </c>
      <c r="C831" t="s">
        <v>34</v>
      </c>
      <c r="D831">
        <v>15</v>
      </c>
      <c r="E831" s="17">
        <f>DATE(Hosp_details[[#This Row],[year]], MONTH("1-"&amp;Hosp_details[[#This Row],[month]]), Hosp_details[[#This Row],[date]])</f>
        <v>28352</v>
      </c>
      <c r="F831" s="19">
        <f>DATEDIF(Hosp_details[[#This Row],[Date of Birth]], DATE(2023,6, 8),"Y")</f>
        <v>45</v>
      </c>
      <c r="G831">
        <v>2</v>
      </c>
      <c r="H831" s="21">
        <v>6843.17</v>
      </c>
      <c r="I831" t="s">
        <v>11</v>
      </c>
      <c r="J831" t="s">
        <v>16</v>
      </c>
      <c r="K831" t="s">
        <v>13</v>
      </c>
    </row>
    <row r="832" spans="1:11" x14ac:dyDescent="0.3">
      <c r="A832" t="s">
        <v>862</v>
      </c>
      <c r="B832">
        <v>1979</v>
      </c>
      <c r="C832" t="s">
        <v>20</v>
      </c>
      <c r="D832">
        <v>4</v>
      </c>
      <c r="E832" s="17">
        <f>DATE(Hosp_details[[#This Row],[year]], MONTH("1-"&amp;Hosp_details[[#This Row],[month]]), Hosp_details[[#This Row],[date]])</f>
        <v>29102</v>
      </c>
      <c r="F832" s="19">
        <f>DATEDIF(Hosp_details[[#This Row],[Date of Birth]], DATE(2023,6, 8),"Y")</f>
        <v>43</v>
      </c>
      <c r="G832">
        <v>1</v>
      </c>
      <c r="H832" s="21">
        <v>6849.03</v>
      </c>
      <c r="I832" t="s">
        <v>11</v>
      </c>
      <c r="J832" t="s">
        <v>11</v>
      </c>
      <c r="K832" t="s">
        <v>41</v>
      </c>
    </row>
    <row r="833" spans="1:11" x14ac:dyDescent="0.3">
      <c r="A833" t="s">
        <v>863</v>
      </c>
      <c r="B833">
        <v>1981</v>
      </c>
      <c r="C833" t="s">
        <v>36</v>
      </c>
      <c r="D833">
        <v>19</v>
      </c>
      <c r="E833" s="17">
        <f>DATE(Hosp_details[[#This Row],[year]], MONTH("1-"&amp;Hosp_details[[#This Row],[month]]), Hosp_details[[#This Row],[date]])</f>
        <v>29878</v>
      </c>
      <c r="F833" s="19">
        <f>DATEDIF(Hosp_details[[#This Row],[Date of Birth]], DATE(2023,6, 8),"Y")</f>
        <v>41</v>
      </c>
      <c r="G833">
        <v>1</v>
      </c>
      <c r="H833" s="21">
        <v>6858.48</v>
      </c>
      <c r="I833" t="s">
        <v>11</v>
      </c>
      <c r="J833" t="s">
        <v>11</v>
      </c>
      <c r="K833" t="s">
        <v>165</v>
      </c>
    </row>
    <row r="834" spans="1:11" x14ac:dyDescent="0.3">
      <c r="A834" t="s">
        <v>864</v>
      </c>
      <c r="B834">
        <v>1978</v>
      </c>
      <c r="C834" t="s">
        <v>15</v>
      </c>
      <c r="D834">
        <v>5</v>
      </c>
      <c r="E834" s="17">
        <f>DATE(Hosp_details[[#This Row],[year]], MONTH("1-"&amp;Hosp_details[[#This Row],[month]]), Hosp_details[[#This Row],[date]])</f>
        <v>28799</v>
      </c>
      <c r="F834" s="19">
        <f>DATEDIF(Hosp_details[[#This Row],[Date of Birth]], DATE(2023,6, 8),"Y")</f>
        <v>44</v>
      </c>
      <c r="G834">
        <v>2</v>
      </c>
      <c r="H834" s="21">
        <v>6863.49</v>
      </c>
      <c r="I834" t="s">
        <v>11</v>
      </c>
      <c r="J834" t="s">
        <v>16</v>
      </c>
      <c r="K834" t="s">
        <v>13</v>
      </c>
    </row>
    <row r="835" spans="1:11" x14ac:dyDescent="0.3">
      <c r="A835" t="s">
        <v>865</v>
      </c>
      <c r="B835">
        <v>1969</v>
      </c>
      <c r="C835" t="s">
        <v>30</v>
      </c>
      <c r="D835">
        <v>23</v>
      </c>
      <c r="E835" s="17">
        <f>DATE(Hosp_details[[#This Row],[year]], MONTH("1-"&amp;Hosp_details[[#This Row],[month]]), Hosp_details[[#This Row],[date]])</f>
        <v>25560</v>
      </c>
      <c r="F835" s="19">
        <f>DATEDIF(Hosp_details[[#This Row],[Date of Birth]], DATE(2023,6, 8),"Y")</f>
        <v>53</v>
      </c>
      <c r="G835">
        <v>0</v>
      </c>
      <c r="H835" s="21">
        <v>6868.39</v>
      </c>
      <c r="I835" t="s">
        <v>11</v>
      </c>
      <c r="J835" t="s">
        <v>11</v>
      </c>
      <c r="K835" t="s">
        <v>13</v>
      </c>
    </row>
    <row r="836" spans="1:11" x14ac:dyDescent="0.3">
      <c r="A836" t="s">
        <v>866</v>
      </c>
      <c r="B836">
        <v>1981</v>
      </c>
      <c r="C836" t="s">
        <v>2394</v>
      </c>
      <c r="D836">
        <v>23</v>
      </c>
      <c r="E836" s="17">
        <f>DATE(Hosp_details[[#This Row],[year]], MONTH("1-"&amp;Hosp_details[[#This Row],[month]]), Hosp_details[[#This Row],[date]])</f>
        <v>29609</v>
      </c>
      <c r="F836" s="19">
        <f>DATEDIF(Hosp_details[[#This Row],[Date of Birth]], DATE(2023,6, 8),"Y")</f>
        <v>42</v>
      </c>
      <c r="G836">
        <v>2</v>
      </c>
      <c r="H836" s="21">
        <v>6875.96</v>
      </c>
      <c r="I836" t="s">
        <v>11</v>
      </c>
      <c r="J836" t="s">
        <v>11</v>
      </c>
      <c r="K836" t="s">
        <v>41</v>
      </c>
    </row>
    <row r="837" spans="1:11" x14ac:dyDescent="0.3">
      <c r="A837" t="s">
        <v>867</v>
      </c>
      <c r="B837">
        <v>2004</v>
      </c>
      <c r="C837" t="s">
        <v>2395</v>
      </c>
      <c r="D837">
        <v>24</v>
      </c>
      <c r="E837" s="17">
        <f>DATE(Hosp_details[[#This Row],[year]], MONTH("1-"&amp;Hosp_details[[#This Row],[month]]), Hosp_details[[#This Row],[date]])</f>
        <v>38041</v>
      </c>
      <c r="F837" s="19">
        <f>DATEDIF(Hosp_details[[#This Row],[Date of Birth]], DATE(2023,6, 8),"Y")</f>
        <v>19</v>
      </c>
      <c r="G837">
        <v>0</v>
      </c>
      <c r="H837" s="21">
        <v>6876.53</v>
      </c>
      <c r="I837" t="s">
        <v>11</v>
      </c>
      <c r="J837" t="s">
        <v>16</v>
      </c>
      <c r="K837" t="s">
        <v>23</v>
      </c>
    </row>
    <row r="838" spans="1:11" x14ac:dyDescent="0.3">
      <c r="A838" t="s">
        <v>868</v>
      </c>
      <c r="B838">
        <v>1985</v>
      </c>
      <c r="C838" t="s">
        <v>2396</v>
      </c>
      <c r="D838">
        <v>10</v>
      </c>
      <c r="E838" s="17">
        <f>DATE(Hosp_details[[#This Row],[year]], MONTH("1-"&amp;Hosp_details[[#This Row],[month]]), Hosp_details[[#This Row],[date]])</f>
        <v>31116</v>
      </c>
      <c r="F838" s="19">
        <f>DATEDIF(Hosp_details[[#This Row],[Date of Birth]], DATE(2023,6, 8),"Y")</f>
        <v>38</v>
      </c>
      <c r="G838">
        <v>2</v>
      </c>
      <c r="H838" s="21">
        <v>6877.98</v>
      </c>
      <c r="I838" t="s">
        <v>11</v>
      </c>
      <c r="J838" t="s">
        <v>16</v>
      </c>
      <c r="K838" t="s">
        <v>246</v>
      </c>
    </row>
    <row r="839" spans="1:11" x14ac:dyDescent="0.3">
      <c r="A839" t="s">
        <v>869</v>
      </c>
      <c r="B839">
        <v>1989</v>
      </c>
      <c r="C839" t="s">
        <v>2397</v>
      </c>
      <c r="D839">
        <v>21</v>
      </c>
      <c r="E839" s="17">
        <f>DATE(Hosp_details[[#This Row],[year]], MONTH("1-"&amp;Hosp_details[[#This Row],[month]]), Hosp_details[[#This Row],[date]])</f>
        <v>32619</v>
      </c>
      <c r="F839" s="19">
        <f>DATEDIF(Hosp_details[[#This Row],[Date of Birth]], DATE(2023,6, 8),"Y")</f>
        <v>34</v>
      </c>
      <c r="G839">
        <v>3</v>
      </c>
      <c r="H839" s="21">
        <v>6895.19</v>
      </c>
      <c r="I839" t="s">
        <v>11</v>
      </c>
      <c r="J839" t="s">
        <v>12</v>
      </c>
      <c r="K839" t="s">
        <v>246</v>
      </c>
    </row>
    <row r="840" spans="1:11" x14ac:dyDescent="0.3">
      <c r="A840" t="s">
        <v>870</v>
      </c>
      <c r="B840">
        <v>1984</v>
      </c>
      <c r="C840" t="s">
        <v>2398</v>
      </c>
      <c r="D840">
        <v>5</v>
      </c>
      <c r="E840" s="17">
        <f>DATE(Hosp_details[[#This Row],[year]], MONTH("1-"&amp;Hosp_details[[#This Row],[month]]), Hosp_details[[#This Row],[date]])</f>
        <v>30807</v>
      </c>
      <c r="F840" s="19">
        <f>DATEDIF(Hosp_details[[#This Row],[Date of Birth]], DATE(2023,6, 8),"Y")</f>
        <v>39</v>
      </c>
      <c r="G840">
        <v>2</v>
      </c>
      <c r="H840" s="21">
        <v>6933.24</v>
      </c>
      <c r="I840" t="s">
        <v>11</v>
      </c>
      <c r="J840" t="s">
        <v>12</v>
      </c>
      <c r="K840" t="s">
        <v>23</v>
      </c>
    </row>
    <row r="841" spans="1:11" x14ac:dyDescent="0.3">
      <c r="A841" t="s">
        <v>871</v>
      </c>
      <c r="B841">
        <v>1978</v>
      </c>
      <c r="C841" t="s">
        <v>18</v>
      </c>
      <c r="D841">
        <v>29</v>
      </c>
      <c r="E841" s="17">
        <f>DATE(Hosp_details[[#This Row],[year]], MONTH("1-"&amp;Hosp_details[[#This Row],[month]]), Hosp_details[[#This Row],[date]])</f>
        <v>28670</v>
      </c>
      <c r="F841" s="19">
        <f>DATEDIF(Hosp_details[[#This Row],[Date of Birth]], DATE(2023,6, 8),"Y")</f>
        <v>44</v>
      </c>
      <c r="G841">
        <v>2</v>
      </c>
      <c r="H841" s="21">
        <v>6938.11</v>
      </c>
      <c r="I841" t="s">
        <v>11</v>
      </c>
      <c r="J841" t="s">
        <v>11</v>
      </c>
      <c r="K841" t="s">
        <v>13</v>
      </c>
    </row>
    <row r="842" spans="1:11" x14ac:dyDescent="0.3">
      <c r="A842" t="s">
        <v>872</v>
      </c>
      <c r="B842">
        <v>1980</v>
      </c>
      <c r="C842" t="s">
        <v>10</v>
      </c>
      <c r="D842">
        <v>30</v>
      </c>
      <c r="E842" s="17">
        <f>DATE(Hosp_details[[#This Row],[year]], MONTH("1-"&amp;Hosp_details[[#This Row],[month]]), Hosp_details[[#This Row],[date]])</f>
        <v>29432</v>
      </c>
      <c r="F842" s="19">
        <f>DATEDIF(Hosp_details[[#This Row],[Date of Birth]], DATE(2023,6, 8),"Y")</f>
        <v>42</v>
      </c>
      <c r="G842">
        <v>1</v>
      </c>
      <c r="H842" s="21">
        <v>6940.91</v>
      </c>
      <c r="I842" t="s">
        <v>11</v>
      </c>
      <c r="J842" t="s">
        <v>11</v>
      </c>
      <c r="K842" t="s">
        <v>23</v>
      </c>
    </row>
    <row r="843" spans="1:11" x14ac:dyDescent="0.3">
      <c r="A843" t="s">
        <v>873</v>
      </c>
      <c r="B843">
        <v>1980</v>
      </c>
      <c r="C843" t="s">
        <v>34</v>
      </c>
      <c r="D843">
        <v>5</v>
      </c>
      <c r="E843" s="17">
        <f>DATE(Hosp_details[[#This Row],[year]], MONTH("1-"&amp;Hosp_details[[#This Row],[month]]), Hosp_details[[#This Row],[date]])</f>
        <v>29438</v>
      </c>
      <c r="F843" s="19">
        <f>DATEDIF(Hosp_details[[#This Row],[Date of Birth]], DATE(2023,6, 8),"Y")</f>
        <v>42</v>
      </c>
      <c r="G843">
        <v>2</v>
      </c>
      <c r="H843" s="21">
        <v>6940.94</v>
      </c>
      <c r="I843" t="s">
        <v>11</v>
      </c>
      <c r="J843" t="s">
        <v>12</v>
      </c>
      <c r="K843" t="s">
        <v>13</v>
      </c>
    </row>
    <row r="844" spans="1:11" x14ac:dyDescent="0.3">
      <c r="A844" t="s">
        <v>874</v>
      </c>
      <c r="B844">
        <v>1978</v>
      </c>
      <c r="C844" t="s">
        <v>20</v>
      </c>
      <c r="D844">
        <v>15</v>
      </c>
      <c r="E844" s="17">
        <f>DATE(Hosp_details[[#This Row],[year]], MONTH("1-"&amp;Hosp_details[[#This Row],[month]]), Hosp_details[[#This Row],[date]])</f>
        <v>28748</v>
      </c>
      <c r="F844" s="19">
        <f>DATEDIF(Hosp_details[[#This Row],[Date of Birth]], DATE(2023,6, 8),"Y")</f>
        <v>44</v>
      </c>
      <c r="G844">
        <v>0</v>
      </c>
      <c r="H844" s="21">
        <v>6948.7</v>
      </c>
      <c r="I844" t="s">
        <v>16</v>
      </c>
      <c r="J844" t="s">
        <v>11</v>
      </c>
      <c r="K844" t="s">
        <v>23</v>
      </c>
    </row>
    <row r="845" spans="1:11" x14ac:dyDescent="0.3">
      <c r="A845" t="s">
        <v>875</v>
      </c>
      <c r="B845">
        <v>1980</v>
      </c>
      <c r="C845" t="s">
        <v>36</v>
      </c>
      <c r="D845">
        <v>18</v>
      </c>
      <c r="E845" s="17">
        <f>DATE(Hosp_details[[#This Row],[year]], MONTH("1-"&amp;Hosp_details[[#This Row],[month]]), Hosp_details[[#This Row],[date]])</f>
        <v>29512</v>
      </c>
      <c r="F845" s="19">
        <f>DATEDIF(Hosp_details[[#This Row],[Date of Birth]], DATE(2023,6, 8),"Y")</f>
        <v>42</v>
      </c>
      <c r="G845">
        <v>2</v>
      </c>
      <c r="H845" s="21">
        <v>6951.12</v>
      </c>
      <c r="I845" t="s">
        <v>11</v>
      </c>
      <c r="J845" t="s">
        <v>11</v>
      </c>
      <c r="K845" t="s">
        <v>13</v>
      </c>
    </row>
    <row r="846" spans="1:11" x14ac:dyDescent="0.3">
      <c r="A846" t="s">
        <v>876</v>
      </c>
      <c r="B846">
        <v>1975</v>
      </c>
      <c r="C846" t="s">
        <v>15</v>
      </c>
      <c r="D846">
        <v>3</v>
      </c>
      <c r="E846" s="17">
        <f>DATE(Hosp_details[[#This Row],[year]], MONTH("1-"&amp;Hosp_details[[#This Row],[month]]), Hosp_details[[#This Row],[date]])</f>
        <v>27701</v>
      </c>
      <c r="F846" s="19">
        <f>DATEDIF(Hosp_details[[#This Row],[Date of Birth]], DATE(2023,6, 8),"Y")</f>
        <v>47</v>
      </c>
      <c r="G846">
        <v>1</v>
      </c>
      <c r="H846" s="21">
        <v>6965.21</v>
      </c>
      <c r="I846" t="s">
        <v>11</v>
      </c>
      <c r="J846" t="s">
        <v>12</v>
      </c>
      <c r="K846" t="s">
        <v>13</v>
      </c>
    </row>
    <row r="847" spans="1:11" x14ac:dyDescent="0.3">
      <c r="A847" t="s">
        <v>877</v>
      </c>
      <c r="B847">
        <v>1985</v>
      </c>
      <c r="C847" t="s">
        <v>30</v>
      </c>
      <c r="D847">
        <v>10</v>
      </c>
      <c r="E847" s="17">
        <f>DATE(Hosp_details[[#This Row],[year]], MONTH("1-"&amp;Hosp_details[[#This Row],[month]]), Hosp_details[[#This Row],[date]])</f>
        <v>31391</v>
      </c>
      <c r="F847" s="19">
        <f>DATEDIF(Hosp_details[[#This Row],[Date of Birth]], DATE(2023,6, 8),"Y")</f>
        <v>37</v>
      </c>
      <c r="G847">
        <v>3</v>
      </c>
      <c r="H847" s="21">
        <v>6985.51</v>
      </c>
      <c r="I847" t="s">
        <v>11</v>
      </c>
      <c r="J847" t="s">
        <v>11</v>
      </c>
      <c r="K847" t="s">
        <v>165</v>
      </c>
    </row>
    <row r="848" spans="1:11" x14ac:dyDescent="0.3">
      <c r="A848" t="s">
        <v>878</v>
      </c>
      <c r="B848">
        <v>1982</v>
      </c>
      <c r="C848" t="s">
        <v>2394</v>
      </c>
      <c r="D848">
        <v>18</v>
      </c>
      <c r="E848" s="17">
        <f>DATE(Hosp_details[[#This Row],[year]], MONTH("1-"&amp;Hosp_details[[#This Row],[month]]), Hosp_details[[#This Row],[date]])</f>
        <v>29969</v>
      </c>
      <c r="F848" s="19">
        <f>DATEDIF(Hosp_details[[#This Row],[Date of Birth]], DATE(2023,6, 8),"Y")</f>
        <v>41</v>
      </c>
      <c r="G848">
        <v>2</v>
      </c>
      <c r="H848" s="21">
        <v>6986.7</v>
      </c>
      <c r="I848" t="s">
        <v>12</v>
      </c>
      <c r="J848" t="s">
        <v>16</v>
      </c>
      <c r="K848" t="s">
        <v>23</v>
      </c>
    </row>
    <row r="849" spans="1:11" x14ac:dyDescent="0.3">
      <c r="A849" t="s">
        <v>879</v>
      </c>
      <c r="B849">
        <v>1982</v>
      </c>
      <c r="C849" t="s">
        <v>2395</v>
      </c>
      <c r="D849">
        <v>1</v>
      </c>
      <c r="E849" s="17">
        <f>DATE(Hosp_details[[#This Row],[year]], MONTH("1-"&amp;Hosp_details[[#This Row],[month]]), Hosp_details[[#This Row],[date]])</f>
        <v>29983</v>
      </c>
      <c r="F849" s="19">
        <f>DATEDIF(Hosp_details[[#This Row],[Date of Birth]], DATE(2023,6, 8),"Y")</f>
        <v>41</v>
      </c>
      <c r="G849">
        <v>3</v>
      </c>
      <c r="H849" s="21">
        <v>6989.95</v>
      </c>
      <c r="I849" t="s">
        <v>11</v>
      </c>
      <c r="J849" t="s">
        <v>16</v>
      </c>
      <c r="K849" t="s">
        <v>13</v>
      </c>
    </row>
    <row r="850" spans="1:11" x14ac:dyDescent="0.3">
      <c r="A850" t="s">
        <v>880</v>
      </c>
      <c r="B850">
        <v>1969</v>
      </c>
      <c r="C850" t="s">
        <v>2396</v>
      </c>
      <c r="D850">
        <v>6</v>
      </c>
      <c r="E850" s="17">
        <f>DATE(Hosp_details[[#This Row],[year]], MONTH("1-"&amp;Hosp_details[[#This Row],[month]]), Hosp_details[[#This Row],[date]])</f>
        <v>25268</v>
      </c>
      <c r="F850" s="19">
        <f>DATEDIF(Hosp_details[[#This Row],[Date of Birth]], DATE(2023,6, 8),"Y")</f>
        <v>54</v>
      </c>
      <c r="G850">
        <v>0</v>
      </c>
      <c r="H850" s="21">
        <v>7003.1</v>
      </c>
      <c r="I850" t="s">
        <v>11</v>
      </c>
      <c r="J850" t="s">
        <v>12</v>
      </c>
      <c r="K850" t="s">
        <v>13</v>
      </c>
    </row>
    <row r="851" spans="1:11" x14ac:dyDescent="0.3">
      <c r="A851" t="s">
        <v>881</v>
      </c>
      <c r="B851">
        <v>1978</v>
      </c>
      <c r="C851" t="s">
        <v>2397</v>
      </c>
      <c r="D851">
        <v>2</v>
      </c>
      <c r="E851" s="17">
        <f>DATE(Hosp_details[[#This Row],[year]], MONTH("1-"&amp;Hosp_details[[#This Row],[month]]), Hosp_details[[#This Row],[date]])</f>
        <v>28582</v>
      </c>
      <c r="F851" s="19">
        <f>DATEDIF(Hosp_details[[#This Row],[Date of Birth]], DATE(2023,6, 8),"Y")</f>
        <v>45</v>
      </c>
      <c r="G851">
        <v>2</v>
      </c>
      <c r="H851" s="21">
        <v>7033.08</v>
      </c>
      <c r="I851" t="s">
        <v>11</v>
      </c>
      <c r="J851" t="s">
        <v>11</v>
      </c>
      <c r="K851" t="s">
        <v>13</v>
      </c>
    </row>
    <row r="852" spans="1:11" x14ac:dyDescent="0.3">
      <c r="A852" t="s">
        <v>882</v>
      </c>
      <c r="B852">
        <v>1995</v>
      </c>
      <c r="C852" t="s">
        <v>2398</v>
      </c>
      <c r="D852">
        <v>29</v>
      </c>
      <c r="E852" s="17">
        <f>DATE(Hosp_details[[#This Row],[year]], MONTH("1-"&amp;Hosp_details[[#This Row],[month]]), Hosp_details[[#This Row],[date]])</f>
        <v>34848</v>
      </c>
      <c r="F852" s="19">
        <f>DATEDIF(Hosp_details[[#This Row],[Date of Birth]], DATE(2023,6, 8),"Y")</f>
        <v>28</v>
      </c>
      <c r="G852">
        <v>0</v>
      </c>
      <c r="H852" s="21">
        <v>7042.11</v>
      </c>
      <c r="I852" t="s">
        <v>11</v>
      </c>
      <c r="J852" t="s">
        <v>12</v>
      </c>
      <c r="K852" t="s">
        <v>23</v>
      </c>
    </row>
    <row r="853" spans="1:11" x14ac:dyDescent="0.3">
      <c r="A853" t="s">
        <v>883</v>
      </c>
      <c r="B853">
        <v>1980</v>
      </c>
      <c r="C853" t="s">
        <v>18</v>
      </c>
      <c r="D853">
        <v>26</v>
      </c>
      <c r="E853" s="17">
        <f>DATE(Hosp_details[[#This Row],[year]], MONTH("1-"&amp;Hosp_details[[#This Row],[month]]), Hosp_details[[#This Row],[date]])</f>
        <v>29398</v>
      </c>
      <c r="F853" s="19">
        <f>DATEDIF(Hosp_details[[#This Row],[Date of Birth]], DATE(2023,6, 8),"Y")</f>
        <v>42</v>
      </c>
      <c r="G853">
        <v>1</v>
      </c>
      <c r="H853" s="21">
        <v>7045.5</v>
      </c>
      <c r="I853" t="s">
        <v>11</v>
      </c>
      <c r="J853" t="s">
        <v>16</v>
      </c>
      <c r="K853" t="s">
        <v>41</v>
      </c>
    </row>
    <row r="854" spans="1:11" x14ac:dyDescent="0.3">
      <c r="A854" t="s">
        <v>884</v>
      </c>
      <c r="B854">
        <v>1980</v>
      </c>
      <c r="C854" t="s">
        <v>10</v>
      </c>
      <c r="D854">
        <v>22</v>
      </c>
      <c r="E854" s="17">
        <f>DATE(Hosp_details[[#This Row],[year]], MONTH("1-"&amp;Hosp_details[[#This Row],[month]]), Hosp_details[[#This Row],[date]])</f>
        <v>29424</v>
      </c>
      <c r="F854" s="19">
        <f>DATEDIF(Hosp_details[[#This Row],[Date of Birth]], DATE(2023,6, 8),"Y")</f>
        <v>42</v>
      </c>
      <c r="G854">
        <v>1</v>
      </c>
      <c r="H854" s="21">
        <v>7046.72</v>
      </c>
      <c r="I854" t="s">
        <v>11</v>
      </c>
      <c r="J854" t="s">
        <v>12</v>
      </c>
      <c r="K854" t="s">
        <v>13</v>
      </c>
    </row>
    <row r="855" spans="1:11" x14ac:dyDescent="0.3">
      <c r="A855" t="s">
        <v>885</v>
      </c>
      <c r="B855">
        <v>1980</v>
      </c>
      <c r="C855" t="s">
        <v>34</v>
      </c>
      <c r="D855">
        <v>21</v>
      </c>
      <c r="E855" s="17">
        <f>DATE(Hosp_details[[#This Row],[year]], MONTH("1-"&amp;Hosp_details[[#This Row],[month]]), Hosp_details[[#This Row],[date]])</f>
        <v>29454</v>
      </c>
      <c r="F855" s="19">
        <f>DATEDIF(Hosp_details[[#This Row],[Date of Birth]], DATE(2023,6, 8),"Y")</f>
        <v>42</v>
      </c>
      <c r="G855">
        <v>0</v>
      </c>
      <c r="H855" s="21">
        <v>7050.02</v>
      </c>
      <c r="I855" t="s">
        <v>11</v>
      </c>
      <c r="J855" t="s">
        <v>16</v>
      </c>
      <c r="K855" t="s">
        <v>246</v>
      </c>
    </row>
    <row r="856" spans="1:11" x14ac:dyDescent="0.3">
      <c r="A856" t="s">
        <v>886</v>
      </c>
      <c r="B856">
        <v>1980</v>
      </c>
      <c r="C856" t="s">
        <v>20</v>
      </c>
      <c r="D856">
        <v>28</v>
      </c>
      <c r="E856" s="17">
        <f>DATE(Hosp_details[[#This Row],[year]], MONTH("1-"&amp;Hosp_details[[#This Row],[month]]), Hosp_details[[#This Row],[date]])</f>
        <v>29492</v>
      </c>
      <c r="F856" s="19">
        <f>DATEDIF(Hosp_details[[#This Row],[Date of Birth]], DATE(2023,6, 8),"Y")</f>
        <v>42</v>
      </c>
      <c r="G856">
        <v>1</v>
      </c>
      <c r="H856" s="21">
        <v>7050.64</v>
      </c>
      <c r="I856" t="s">
        <v>11</v>
      </c>
      <c r="J856" t="s">
        <v>12</v>
      </c>
      <c r="K856" t="s">
        <v>41</v>
      </c>
    </row>
    <row r="857" spans="1:11" x14ac:dyDescent="0.3">
      <c r="A857" t="s">
        <v>887</v>
      </c>
      <c r="B857">
        <v>1978</v>
      </c>
      <c r="C857" t="s">
        <v>36</v>
      </c>
      <c r="D857">
        <v>24</v>
      </c>
      <c r="E857" s="17">
        <f>DATE(Hosp_details[[#This Row],[year]], MONTH("1-"&amp;Hosp_details[[#This Row],[month]]), Hosp_details[[#This Row],[date]])</f>
        <v>28787</v>
      </c>
      <c r="F857" s="19">
        <f>DATEDIF(Hosp_details[[#This Row],[Date of Birth]], DATE(2023,6, 8),"Y")</f>
        <v>44</v>
      </c>
      <c r="G857">
        <v>2</v>
      </c>
      <c r="H857" s="21">
        <v>7054.41</v>
      </c>
      <c r="I857" t="s">
        <v>11</v>
      </c>
      <c r="J857" t="s">
        <v>11</v>
      </c>
      <c r="K857" t="s">
        <v>13</v>
      </c>
    </row>
    <row r="858" spans="1:11" x14ac:dyDescent="0.3">
      <c r="A858" t="s">
        <v>888</v>
      </c>
      <c r="B858">
        <v>1982</v>
      </c>
      <c r="C858" t="s">
        <v>15</v>
      </c>
      <c r="D858">
        <v>6</v>
      </c>
      <c r="E858" s="17">
        <f>DATE(Hosp_details[[#This Row],[year]], MONTH("1-"&amp;Hosp_details[[#This Row],[month]]), Hosp_details[[#This Row],[date]])</f>
        <v>30261</v>
      </c>
      <c r="F858" s="19">
        <f>DATEDIF(Hosp_details[[#This Row],[Date of Birth]], DATE(2023,6, 8),"Y")</f>
        <v>40</v>
      </c>
      <c r="G858">
        <v>1</v>
      </c>
      <c r="H858" s="21">
        <v>7077.19</v>
      </c>
      <c r="I858" t="s">
        <v>11</v>
      </c>
      <c r="J858" t="s">
        <v>12</v>
      </c>
      <c r="K858" t="s">
        <v>246</v>
      </c>
    </row>
    <row r="859" spans="1:11" x14ac:dyDescent="0.3">
      <c r="A859" t="s">
        <v>889</v>
      </c>
      <c r="B859">
        <v>1992</v>
      </c>
      <c r="C859" t="s">
        <v>30</v>
      </c>
      <c r="D859">
        <v>18</v>
      </c>
      <c r="E859" s="17">
        <f>DATE(Hosp_details[[#This Row],[year]], MONTH("1-"&amp;Hosp_details[[#This Row],[month]]), Hosp_details[[#This Row],[date]])</f>
        <v>33956</v>
      </c>
      <c r="F859" s="19">
        <f>DATEDIF(Hosp_details[[#This Row],[Date of Birth]], DATE(2023,6, 8),"Y")</f>
        <v>30</v>
      </c>
      <c r="G859">
        <v>0</v>
      </c>
      <c r="H859" s="21">
        <v>7096.98</v>
      </c>
      <c r="I859" t="s">
        <v>11</v>
      </c>
      <c r="J859" t="s">
        <v>11</v>
      </c>
      <c r="K859" t="s">
        <v>23</v>
      </c>
    </row>
    <row r="860" spans="1:11" x14ac:dyDescent="0.3">
      <c r="A860" t="s">
        <v>890</v>
      </c>
      <c r="B860">
        <v>1987</v>
      </c>
      <c r="C860" t="s">
        <v>2394</v>
      </c>
      <c r="D860">
        <v>11</v>
      </c>
      <c r="E860" s="17">
        <f>DATE(Hosp_details[[#This Row],[year]], MONTH("1-"&amp;Hosp_details[[#This Row],[month]]), Hosp_details[[#This Row],[date]])</f>
        <v>31788</v>
      </c>
      <c r="F860" s="19">
        <f>DATEDIF(Hosp_details[[#This Row],[Date of Birth]], DATE(2023,6, 8),"Y")</f>
        <v>36</v>
      </c>
      <c r="G860">
        <v>3</v>
      </c>
      <c r="H860" s="21">
        <v>7106.81</v>
      </c>
      <c r="I860" t="s">
        <v>11</v>
      </c>
      <c r="J860" t="s">
        <v>16</v>
      </c>
      <c r="K860" t="s">
        <v>23</v>
      </c>
    </row>
    <row r="861" spans="1:11" x14ac:dyDescent="0.3">
      <c r="A861" t="s">
        <v>891</v>
      </c>
      <c r="B861">
        <v>1968</v>
      </c>
      <c r="C861" t="s">
        <v>2395</v>
      </c>
      <c r="D861">
        <v>29</v>
      </c>
      <c r="E861" s="17">
        <f>DATE(Hosp_details[[#This Row],[year]], MONTH("1-"&amp;Hosp_details[[#This Row],[month]]), Hosp_details[[#This Row],[date]])</f>
        <v>24897</v>
      </c>
      <c r="F861" s="19">
        <f>DATEDIF(Hosp_details[[#This Row],[Date of Birth]], DATE(2023,6, 8),"Y")</f>
        <v>55</v>
      </c>
      <c r="G861">
        <v>0</v>
      </c>
      <c r="H861" s="21">
        <v>7125.25</v>
      </c>
      <c r="I861" t="s">
        <v>12</v>
      </c>
      <c r="J861" t="s">
        <v>11</v>
      </c>
      <c r="K861" t="s">
        <v>13</v>
      </c>
    </row>
    <row r="862" spans="1:11" x14ac:dyDescent="0.3">
      <c r="A862" t="s">
        <v>892</v>
      </c>
      <c r="B862">
        <v>1993</v>
      </c>
      <c r="C862" t="s">
        <v>2396</v>
      </c>
      <c r="D862">
        <v>1</v>
      </c>
      <c r="E862" s="17">
        <f>DATE(Hosp_details[[#This Row],[year]], MONTH("1-"&amp;Hosp_details[[#This Row],[month]]), Hosp_details[[#This Row],[date]])</f>
        <v>34029</v>
      </c>
      <c r="F862" s="19">
        <f>DATEDIF(Hosp_details[[#This Row],[Date of Birth]], DATE(2023,6, 8),"Y")</f>
        <v>30</v>
      </c>
      <c r="G862">
        <v>0</v>
      </c>
      <c r="H862" s="21">
        <v>7128.64</v>
      </c>
      <c r="I862" t="s">
        <v>11</v>
      </c>
      <c r="J862" t="s">
        <v>11</v>
      </c>
      <c r="K862" t="s">
        <v>299</v>
      </c>
    </row>
    <row r="863" spans="1:11" x14ac:dyDescent="0.3">
      <c r="A863" t="s">
        <v>893</v>
      </c>
      <c r="B863">
        <v>1984</v>
      </c>
      <c r="C863" t="s">
        <v>2397</v>
      </c>
      <c r="D863">
        <v>7</v>
      </c>
      <c r="E863" s="17">
        <f>DATE(Hosp_details[[#This Row],[year]], MONTH("1-"&amp;Hosp_details[[#This Row],[month]]), Hosp_details[[#This Row],[date]])</f>
        <v>30779</v>
      </c>
      <c r="F863" s="19">
        <f>DATEDIF(Hosp_details[[#This Row],[Date of Birth]], DATE(2023,6, 8),"Y")</f>
        <v>39</v>
      </c>
      <c r="G863">
        <v>2</v>
      </c>
      <c r="H863" s="21">
        <v>7133.9</v>
      </c>
      <c r="I863" t="s">
        <v>11</v>
      </c>
      <c r="J863" t="s">
        <v>16</v>
      </c>
      <c r="K863" t="s">
        <v>246</v>
      </c>
    </row>
    <row r="864" spans="1:11" x14ac:dyDescent="0.3">
      <c r="A864" t="s">
        <v>894</v>
      </c>
      <c r="B864">
        <v>1999</v>
      </c>
      <c r="C864" t="s">
        <v>2398</v>
      </c>
      <c r="D864">
        <v>8</v>
      </c>
      <c r="E864" s="17">
        <f>DATE(Hosp_details[[#This Row],[year]], MONTH("1-"&amp;Hosp_details[[#This Row],[month]]), Hosp_details[[#This Row],[date]])</f>
        <v>36288</v>
      </c>
      <c r="F864" s="19">
        <f>DATEDIF(Hosp_details[[#This Row],[Date of Birth]], DATE(2023,6, 8),"Y")</f>
        <v>24</v>
      </c>
      <c r="G864">
        <v>0</v>
      </c>
      <c r="H864" s="21">
        <v>7144.4</v>
      </c>
      <c r="I864" t="s">
        <v>11</v>
      </c>
      <c r="J864" t="s">
        <v>16</v>
      </c>
      <c r="K864" t="s">
        <v>631</v>
      </c>
    </row>
    <row r="865" spans="1:11" x14ac:dyDescent="0.3">
      <c r="A865" t="s">
        <v>895</v>
      </c>
      <c r="B865">
        <v>1984</v>
      </c>
      <c r="C865" t="s">
        <v>18</v>
      </c>
      <c r="D865">
        <v>21</v>
      </c>
      <c r="E865" s="17">
        <f>DATE(Hosp_details[[#This Row],[year]], MONTH("1-"&amp;Hosp_details[[#This Row],[month]]), Hosp_details[[#This Row],[date]])</f>
        <v>30854</v>
      </c>
      <c r="F865" s="19">
        <f>DATEDIF(Hosp_details[[#This Row],[Date of Birth]], DATE(2023,6, 8),"Y")</f>
        <v>38</v>
      </c>
      <c r="G865">
        <v>2</v>
      </c>
      <c r="H865" s="21">
        <v>7144.86</v>
      </c>
      <c r="I865" t="s">
        <v>11</v>
      </c>
      <c r="J865" t="s">
        <v>11</v>
      </c>
      <c r="K865" t="s">
        <v>246</v>
      </c>
    </row>
    <row r="866" spans="1:11" x14ac:dyDescent="0.3">
      <c r="A866" t="s">
        <v>896</v>
      </c>
      <c r="B866">
        <v>1976</v>
      </c>
      <c r="C866" t="s">
        <v>10</v>
      </c>
      <c r="D866">
        <v>24</v>
      </c>
      <c r="E866" s="17">
        <f>DATE(Hosp_details[[#This Row],[year]], MONTH("1-"&amp;Hosp_details[[#This Row],[month]]), Hosp_details[[#This Row],[date]])</f>
        <v>27965</v>
      </c>
      <c r="F866" s="19">
        <f>DATEDIF(Hosp_details[[#This Row],[Date of Birth]], DATE(2023,6, 8),"Y")</f>
        <v>46</v>
      </c>
      <c r="G866">
        <v>0</v>
      </c>
      <c r="H866" s="21">
        <v>7147.11</v>
      </c>
      <c r="I866" t="s">
        <v>12</v>
      </c>
      <c r="J866" t="s">
        <v>11</v>
      </c>
      <c r="K866" t="s">
        <v>41</v>
      </c>
    </row>
    <row r="867" spans="1:11" x14ac:dyDescent="0.3">
      <c r="A867" t="s">
        <v>897</v>
      </c>
      <c r="B867">
        <v>1978</v>
      </c>
      <c r="C867" t="s">
        <v>34</v>
      </c>
      <c r="D867">
        <v>30</v>
      </c>
      <c r="E867" s="17">
        <f>DATE(Hosp_details[[#This Row],[year]], MONTH("1-"&amp;Hosp_details[[#This Row],[month]]), Hosp_details[[#This Row],[date]])</f>
        <v>28732</v>
      </c>
      <c r="F867" s="19">
        <f>DATEDIF(Hosp_details[[#This Row],[Date of Birth]], DATE(2023,6, 8),"Y")</f>
        <v>44</v>
      </c>
      <c r="G867">
        <v>1</v>
      </c>
      <c r="H867" s="21">
        <v>7147.47</v>
      </c>
      <c r="I867" t="s">
        <v>11</v>
      </c>
      <c r="J867" t="s">
        <v>12</v>
      </c>
      <c r="K867" t="s">
        <v>13</v>
      </c>
    </row>
    <row r="868" spans="1:11" x14ac:dyDescent="0.3">
      <c r="A868" t="s">
        <v>898</v>
      </c>
      <c r="B868">
        <v>1984</v>
      </c>
      <c r="C868" t="s">
        <v>20</v>
      </c>
      <c r="D868">
        <v>29</v>
      </c>
      <c r="E868" s="17">
        <f>DATE(Hosp_details[[#This Row],[year]], MONTH("1-"&amp;Hosp_details[[#This Row],[month]]), Hosp_details[[#This Row],[date]])</f>
        <v>30954</v>
      </c>
      <c r="F868" s="19">
        <f>DATEDIF(Hosp_details[[#This Row],[Date of Birth]], DATE(2023,6, 8),"Y")</f>
        <v>38</v>
      </c>
      <c r="G868">
        <v>3</v>
      </c>
      <c r="H868" s="21">
        <v>7151.09</v>
      </c>
      <c r="I868" t="s">
        <v>11</v>
      </c>
      <c r="J868" t="s">
        <v>11</v>
      </c>
      <c r="K868" t="s">
        <v>41</v>
      </c>
    </row>
    <row r="869" spans="1:11" x14ac:dyDescent="0.3">
      <c r="A869" t="s">
        <v>899</v>
      </c>
      <c r="B869">
        <v>1978</v>
      </c>
      <c r="C869" t="s">
        <v>36</v>
      </c>
      <c r="D869">
        <v>6</v>
      </c>
      <c r="E869" s="17">
        <f>DATE(Hosp_details[[#This Row],[year]], MONTH("1-"&amp;Hosp_details[[#This Row],[month]]), Hosp_details[[#This Row],[date]])</f>
        <v>28769</v>
      </c>
      <c r="F869" s="19">
        <f>DATEDIF(Hosp_details[[#This Row],[Date of Birth]], DATE(2023,6, 8),"Y")</f>
        <v>44</v>
      </c>
      <c r="G869">
        <v>1</v>
      </c>
      <c r="H869" s="21">
        <v>7152.67</v>
      </c>
      <c r="I869" t="s">
        <v>12</v>
      </c>
      <c r="J869" t="s">
        <v>11</v>
      </c>
      <c r="K869" t="s">
        <v>13</v>
      </c>
    </row>
    <row r="870" spans="1:11" x14ac:dyDescent="0.3">
      <c r="A870" t="s">
        <v>900</v>
      </c>
      <c r="B870">
        <v>1981</v>
      </c>
      <c r="C870" t="s">
        <v>15</v>
      </c>
      <c r="D870">
        <v>17</v>
      </c>
      <c r="E870" s="17">
        <f>DATE(Hosp_details[[#This Row],[year]], MONTH("1-"&amp;Hosp_details[[#This Row],[month]]), Hosp_details[[#This Row],[date]])</f>
        <v>29907</v>
      </c>
      <c r="F870" s="19">
        <f>DATEDIF(Hosp_details[[#This Row],[Date of Birth]], DATE(2023,6, 8),"Y")</f>
        <v>41</v>
      </c>
      <c r="G870">
        <v>1</v>
      </c>
      <c r="H870" s="21">
        <v>7153.55</v>
      </c>
      <c r="I870" t="s">
        <v>11</v>
      </c>
      <c r="J870" t="s">
        <v>16</v>
      </c>
      <c r="K870" t="s">
        <v>23</v>
      </c>
    </row>
    <row r="871" spans="1:11" x14ac:dyDescent="0.3">
      <c r="A871" t="s">
        <v>901</v>
      </c>
      <c r="B871">
        <v>1980</v>
      </c>
      <c r="C871" t="s">
        <v>30</v>
      </c>
      <c r="D871">
        <v>22</v>
      </c>
      <c r="E871" s="17">
        <f>DATE(Hosp_details[[#This Row],[year]], MONTH("1-"&amp;Hosp_details[[#This Row],[month]]), Hosp_details[[#This Row],[date]])</f>
        <v>29577</v>
      </c>
      <c r="F871" s="19">
        <f>DATEDIF(Hosp_details[[#This Row],[Date of Birth]], DATE(2023,6, 8),"Y")</f>
        <v>42</v>
      </c>
      <c r="G871">
        <v>2</v>
      </c>
      <c r="H871" s="21">
        <v>7160.09</v>
      </c>
      <c r="I871" t="s">
        <v>11</v>
      </c>
      <c r="J871" t="s">
        <v>11</v>
      </c>
      <c r="K871" t="s">
        <v>41</v>
      </c>
    </row>
    <row r="872" spans="1:11" x14ac:dyDescent="0.3">
      <c r="A872" t="s">
        <v>902</v>
      </c>
      <c r="B872">
        <v>1980</v>
      </c>
      <c r="C872" t="s">
        <v>2394</v>
      </c>
      <c r="D872">
        <v>7</v>
      </c>
      <c r="E872" s="17">
        <f>DATE(Hosp_details[[#This Row],[year]], MONTH("1-"&amp;Hosp_details[[#This Row],[month]]), Hosp_details[[#This Row],[date]])</f>
        <v>29227</v>
      </c>
      <c r="F872" s="19">
        <f>DATEDIF(Hosp_details[[#This Row],[Date of Birth]], DATE(2023,6, 8),"Y")</f>
        <v>43</v>
      </c>
      <c r="G872">
        <v>2</v>
      </c>
      <c r="H872" s="21">
        <v>7160.33</v>
      </c>
      <c r="I872" t="s">
        <v>11</v>
      </c>
      <c r="J872" t="s">
        <v>16</v>
      </c>
      <c r="K872" t="s">
        <v>13</v>
      </c>
    </row>
    <row r="873" spans="1:11" x14ac:dyDescent="0.3">
      <c r="A873" t="s">
        <v>903</v>
      </c>
      <c r="B873">
        <v>1980</v>
      </c>
      <c r="C873" t="s">
        <v>2395</v>
      </c>
      <c r="D873">
        <v>30</v>
      </c>
      <c r="E873" s="17">
        <f>DATE(Hosp_details[[#This Row],[year]], MONTH("1-"&amp;Hosp_details[[#This Row],[month]]), Hosp_details[[#This Row],[date]])</f>
        <v>29281</v>
      </c>
      <c r="F873" s="19">
        <f>DATEDIF(Hosp_details[[#This Row],[Date of Birth]], DATE(2023,6, 8),"Y")</f>
        <v>43</v>
      </c>
      <c r="G873">
        <v>2</v>
      </c>
      <c r="H873" s="21">
        <v>7162.01</v>
      </c>
      <c r="I873" t="s">
        <v>11</v>
      </c>
      <c r="J873" t="s">
        <v>12</v>
      </c>
      <c r="K873" t="s">
        <v>13</v>
      </c>
    </row>
    <row r="874" spans="1:11" x14ac:dyDescent="0.3">
      <c r="A874" t="s">
        <v>904</v>
      </c>
      <c r="B874">
        <v>1982</v>
      </c>
      <c r="C874" t="s">
        <v>2396</v>
      </c>
      <c r="D874">
        <v>16</v>
      </c>
      <c r="E874" s="17">
        <f>DATE(Hosp_details[[#This Row],[year]], MONTH("1-"&amp;Hosp_details[[#This Row],[month]]), Hosp_details[[#This Row],[date]])</f>
        <v>30026</v>
      </c>
      <c r="F874" s="19">
        <f>DATEDIF(Hosp_details[[#This Row],[Date of Birth]], DATE(2023,6, 8),"Y")</f>
        <v>41</v>
      </c>
      <c r="G874">
        <v>2</v>
      </c>
      <c r="H874" s="21">
        <v>7173.36</v>
      </c>
      <c r="I874" t="s">
        <v>12</v>
      </c>
      <c r="J874" t="s">
        <v>11</v>
      </c>
      <c r="K874" t="s">
        <v>167</v>
      </c>
    </row>
    <row r="875" spans="1:11" x14ac:dyDescent="0.3">
      <c r="A875" t="s">
        <v>905</v>
      </c>
      <c r="B875">
        <v>1975</v>
      </c>
      <c r="C875" t="s">
        <v>2397</v>
      </c>
      <c r="D875">
        <v>19</v>
      </c>
      <c r="E875" s="17">
        <f>DATE(Hosp_details[[#This Row],[year]], MONTH("1-"&amp;Hosp_details[[#This Row],[month]]), Hosp_details[[#This Row],[date]])</f>
        <v>27503</v>
      </c>
      <c r="F875" s="19">
        <f>DATEDIF(Hosp_details[[#This Row],[Date of Birth]], DATE(2023,6, 8),"Y")</f>
        <v>48</v>
      </c>
      <c r="G875">
        <v>1</v>
      </c>
      <c r="H875" s="21">
        <v>7175.51</v>
      </c>
      <c r="I875" t="s">
        <v>11</v>
      </c>
      <c r="J875" t="s">
        <v>12</v>
      </c>
      <c r="K875" t="s">
        <v>13</v>
      </c>
    </row>
    <row r="876" spans="1:11" x14ac:dyDescent="0.3">
      <c r="A876" t="s">
        <v>906</v>
      </c>
      <c r="B876">
        <v>1968</v>
      </c>
      <c r="C876" t="s">
        <v>2398</v>
      </c>
      <c r="D876">
        <v>26</v>
      </c>
      <c r="E876" s="17">
        <f>DATE(Hosp_details[[#This Row],[year]], MONTH("1-"&amp;Hosp_details[[#This Row],[month]]), Hosp_details[[#This Row],[date]])</f>
        <v>24984</v>
      </c>
      <c r="F876" s="19">
        <f>DATEDIF(Hosp_details[[#This Row],[Date of Birth]], DATE(2023,6, 8),"Y")</f>
        <v>55</v>
      </c>
      <c r="G876">
        <v>0</v>
      </c>
      <c r="H876" s="21">
        <v>7179.52</v>
      </c>
      <c r="I876" t="s">
        <v>12</v>
      </c>
      <c r="J876" t="s">
        <v>12</v>
      </c>
      <c r="K876" t="s">
        <v>13</v>
      </c>
    </row>
    <row r="877" spans="1:11" x14ac:dyDescent="0.3">
      <c r="A877" t="s">
        <v>907</v>
      </c>
      <c r="B877">
        <v>1982</v>
      </c>
      <c r="C877" t="s">
        <v>18</v>
      </c>
      <c r="D877">
        <v>14</v>
      </c>
      <c r="E877" s="17">
        <f>DATE(Hosp_details[[#This Row],[year]], MONTH("1-"&amp;Hosp_details[[#This Row],[month]]), Hosp_details[[#This Row],[date]])</f>
        <v>30116</v>
      </c>
      <c r="F877" s="19">
        <f>DATEDIF(Hosp_details[[#This Row],[Date of Birth]], DATE(2023,6, 8),"Y")</f>
        <v>40</v>
      </c>
      <c r="G877">
        <v>3</v>
      </c>
      <c r="H877" s="21">
        <v>7196.87</v>
      </c>
      <c r="I877" t="s">
        <v>12</v>
      </c>
      <c r="J877" t="s">
        <v>11</v>
      </c>
      <c r="K877" t="s">
        <v>41</v>
      </c>
    </row>
    <row r="878" spans="1:11" x14ac:dyDescent="0.3">
      <c r="A878" t="s">
        <v>908</v>
      </c>
      <c r="B878">
        <v>1983</v>
      </c>
      <c r="C878" t="s">
        <v>10</v>
      </c>
      <c r="D878">
        <v>11</v>
      </c>
      <c r="E878" s="17">
        <f>DATE(Hosp_details[[#This Row],[year]], MONTH("1-"&amp;Hosp_details[[#This Row],[month]]), Hosp_details[[#This Row],[date]])</f>
        <v>30508</v>
      </c>
      <c r="F878" s="19">
        <f>DATEDIF(Hosp_details[[#This Row],[Date of Birth]], DATE(2023,6, 8),"Y")</f>
        <v>39</v>
      </c>
      <c r="G878">
        <v>2</v>
      </c>
      <c r="H878" s="21">
        <v>7201.7</v>
      </c>
      <c r="I878" t="s">
        <v>11</v>
      </c>
      <c r="J878" t="s">
        <v>12</v>
      </c>
      <c r="K878" t="s">
        <v>23</v>
      </c>
    </row>
    <row r="879" spans="1:11" x14ac:dyDescent="0.3">
      <c r="A879" t="s">
        <v>909</v>
      </c>
      <c r="B879">
        <v>1983</v>
      </c>
      <c r="C879" t="s">
        <v>34</v>
      </c>
      <c r="D879">
        <v>21</v>
      </c>
      <c r="E879" s="17">
        <f>DATE(Hosp_details[[#This Row],[year]], MONTH("1-"&amp;Hosp_details[[#This Row],[month]]), Hosp_details[[#This Row],[date]])</f>
        <v>30549</v>
      </c>
      <c r="F879" s="19">
        <f>DATEDIF(Hosp_details[[#This Row],[Date of Birth]], DATE(2023,6, 8),"Y")</f>
        <v>39</v>
      </c>
      <c r="G879">
        <v>2</v>
      </c>
      <c r="H879" s="21">
        <v>7209.49</v>
      </c>
      <c r="I879" t="s">
        <v>11</v>
      </c>
      <c r="J879" t="s">
        <v>12</v>
      </c>
      <c r="K879" t="s">
        <v>23</v>
      </c>
    </row>
    <row r="880" spans="1:11" x14ac:dyDescent="0.3">
      <c r="A880" t="s">
        <v>910</v>
      </c>
      <c r="B880">
        <v>1991</v>
      </c>
      <c r="C880" t="s">
        <v>20</v>
      </c>
      <c r="D880">
        <v>28</v>
      </c>
      <c r="E880" s="17">
        <f>DATE(Hosp_details[[#This Row],[year]], MONTH("1-"&amp;Hosp_details[[#This Row],[month]]), Hosp_details[[#This Row],[date]])</f>
        <v>33509</v>
      </c>
      <c r="F880" s="19">
        <f>DATEDIF(Hosp_details[[#This Row],[Date of Birth]], DATE(2023,6, 8),"Y")</f>
        <v>31</v>
      </c>
      <c r="G880">
        <v>3</v>
      </c>
      <c r="H880" s="21">
        <v>7220.25</v>
      </c>
      <c r="I880" t="s">
        <v>11</v>
      </c>
      <c r="J880" t="s">
        <v>11</v>
      </c>
      <c r="K880" t="s">
        <v>299</v>
      </c>
    </row>
    <row r="881" spans="1:11" x14ac:dyDescent="0.3">
      <c r="A881" t="s">
        <v>911</v>
      </c>
      <c r="B881">
        <v>1977</v>
      </c>
      <c r="C881" t="s">
        <v>36</v>
      </c>
      <c r="D881">
        <v>15</v>
      </c>
      <c r="E881" s="17">
        <f>DATE(Hosp_details[[#This Row],[year]], MONTH("1-"&amp;Hosp_details[[#This Row],[month]]), Hosp_details[[#This Row],[date]])</f>
        <v>28413</v>
      </c>
      <c r="F881" s="19">
        <f>DATEDIF(Hosp_details[[#This Row],[Date of Birth]], DATE(2023,6, 8),"Y")</f>
        <v>45</v>
      </c>
      <c r="G881">
        <v>0</v>
      </c>
      <c r="H881" s="21">
        <v>7222.79</v>
      </c>
      <c r="I881" t="s">
        <v>12</v>
      </c>
      <c r="J881" t="s">
        <v>12</v>
      </c>
      <c r="K881" t="s">
        <v>23</v>
      </c>
    </row>
    <row r="882" spans="1:11" x14ac:dyDescent="0.3">
      <c r="A882" t="s">
        <v>912</v>
      </c>
      <c r="B882">
        <v>1986</v>
      </c>
      <c r="C882" t="s">
        <v>15</v>
      </c>
      <c r="D882">
        <v>13</v>
      </c>
      <c r="E882" s="17">
        <f>DATE(Hosp_details[[#This Row],[year]], MONTH("1-"&amp;Hosp_details[[#This Row],[month]]), Hosp_details[[#This Row],[date]])</f>
        <v>31729</v>
      </c>
      <c r="F882" s="19">
        <f>DATEDIF(Hosp_details[[#This Row],[Date of Birth]], DATE(2023,6, 8),"Y")</f>
        <v>36</v>
      </c>
      <c r="G882">
        <v>3</v>
      </c>
      <c r="H882" s="21">
        <v>7228.22</v>
      </c>
      <c r="I882" t="s">
        <v>11</v>
      </c>
      <c r="J882" t="s">
        <v>16</v>
      </c>
      <c r="K882" t="s">
        <v>246</v>
      </c>
    </row>
    <row r="883" spans="1:11" x14ac:dyDescent="0.3">
      <c r="A883" t="s">
        <v>913</v>
      </c>
      <c r="B883">
        <v>1986</v>
      </c>
      <c r="C883" t="s">
        <v>30</v>
      </c>
      <c r="D883">
        <v>2</v>
      </c>
      <c r="E883" s="17">
        <f>DATE(Hosp_details[[#This Row],[year]], MONTH("1-"&amp;Hosp_details[[#This Row],[month]]), Hosp_details[[#This Row],[date]])</f>
        <v>31748</v>
      </c>
      <c r="F883" s="19">
        <f>DATEDIF(Hosp_details[[#This Row],[Date of Birth]], DATE(2023,6, 8),"Y")</f>
        <v>36</v>
      </c>
      <c r="G883">
        <v>4</v>
      </c>
      <c r="H883" s="21">
        <v>7243.81</v>
      </c>
      <c r="I883" t="s">
        <v>11</v>
      </c>
      <c r="J883" t="s">
        <v>12</v>
      </c>
      <c r="K883" t="s">
        <v>13</v>
      </c>
    </row>
    <row r="884" spans="1:11" x14ac:dyDescent="0.3">
      <c r="A884" t="s">
        <v>914</v>
      </c>
      <c r="B884">
        <v>1982</v>
      </c>
      <c r="C884" t="s">
        <v>2394</v>
      </c>
      <c r="D884">
        <v>24</v>
      </c>
      <c r="E884" s="17">
        <f>DATE(Hosp_details[[#This Row],[year]], MONTH("1-"&amp;Hosp_details[[#This Row],[month]]), Hosp_details[[#This Row],[date]])</f>
        <v>29975</v>
      </c>
      <c r="F884" s="19">
        <f>DATEDIF(Hosp_details[[#This Row],[Date of Birth]], DATE(2023,6, 8),"Y")</f>
        <v>41</v>
      </c>
      <c r="G884">
        <v>3</v>
      </c>
      <c r="H884" s="21">
        <v>7248.71</v>
      </c>
      <c r="I884" t="s">
        <v>11</v>
      </c>
      <c r="J884" t="s">
        <v>16</v>
      </c>
      <c r="K884" t="s">
        <v>13</v>
      </c>
    </row>
    <row r="885" spans="1:11" x14ac:dyDescent="0.3">
      <c r="A885" t="s">
        <v>915</v>
      </c>
      <c r="B885">
        <v>1981</v>
      </c>
      <c r="C885" t="s">
        <v>2395</v>
      </c>
      <c r="D885">
        <v>14</v>
      </c>
      <c r="E885" s="17">
        <f>DATE(Hosp_details[[#This Row],[year]], MONTH("1-"&amp;Hosp_details[[#This Row],[month]]), Hosp_details[[#This Row],[date]])</f>
        <v>29631</v>
      </c>
      <c r="F885" s="19">
        <f>DATEDIF(Hosp_details[[#This Row],[Date of Birth]], DATE(2023,6, 8),"Y")</f>
        <v>42</v>
      </c>
      <c r="G885">
        <v>2</v>
      </c>
      <c r="H885" s="21">
        <v>7256.72</v>
      </c>
      <c r="I885" t="s">
        <v>12</v>
      </c>
      <c r="J885" t="s">
        <v>11</v>
      </c>
      <c r="K885" t="s">
        <v>23</v>
      </c>
    </row>
    <row r="886" spans="1:11" x14ac:dyDescent="0.3">
      <c r="A886" t="s">
        <v>916</v>
      </c>
      <c r="B886">
        <v>1981</v>
      </c>
      <c r="C886" t="s">
        <v>2396</v>
      </c>
      <c r="D886">
        <v>13</v>
      </c>
      <c r="E886" s="17">
        <f>DATE(Hosp_details[[#This Row],[year]], MONTH("1-"&amp;Hosp_details[[#This Row],[month]]), Hosp_details[[#This Row],[date]])</f>
        <v>29658</v>
      </c>
      <c r="F886" s="19">
        <f>DATEDIF(Hosp_details[[#This Row],[Date of Birth]], DATE(2023,6, 8),"Y")</f>
        <v>42</v>
      </c>
      <c r="G886">
        <v>2</v>
      </c>
      <c r="H886" s="21">
        <v>7261.74</v>
      </c>
      <c r="I886" t="s">
        <v>12</v>
      </c>
      <c r="J886" t="s">
        <v>12</v>
      </c>
      <c r="K886" t="s">
        <v>23</v>
      </c>
    </row>
    <row r="887" spans="1:11" x14ac:dyDescent="0.3">
      <c r="A887" t="s">
        <v>917</v>
      </c>
      <c r="B887">
        <v>1973</v>
      </c>
      <c r="C887" t="s">
        <v>2397</v>
      </c>
      <c r="D887">
        <v>25</v>
      </c>
      <c r="E887" s="17">
        <f>DATE(Hosp_details[[#This Row],[year]], MONTH("1-"&amp;Hosp_details[[#This Row],[month]]), Hosp_details[[#This Row],[date]])</f>
        <v>26779</v>
      </c>
      <c r="F887" s="19">
        <f>DATEDIF(Hosp_details[[#This Row],[Date of Birth]], DATE(2023,6, 8),"Y")</f>
        <v>50</v>
      </c>
      <c r="G887">
        <v>0</v>
      </c>
      <c r="H887" s="21">
        <v>7265.58</v>
      </c>
      <c r="I887" t="s">
        <v>11</v>
      </c>
      <c r="J887" t="s">
        <v>11</v>
      </c>
      <c r="K887" t="s">
        <v>13</v>
      </c>
    </row>
    <row r="888" spans="1:11" x14ac:dyDescent="0.3">
      <c r="A888" t="s">
        <v>918</v>
      </c>
      <c r="B888">
        <v>1981</v>
      </c>
      <c r="C888" t="s">
        <v>2398</v>
      </c>
      <c r="D888">
        <v>4</v>
      </c>
      <c r="E888" s="17">
        <f>DATE(Hosp_details[[#This Row],[year]], MONTH("1-"&amp;Hosp_details[[#This Row],[month]]), Hosp_details[[#This Row],[date]])</f>
        <v>29710</v>
      </c>
      <c r="F888" s="19">
        <f>DATEDIF(Hosp_details[[#This Row],[Date of Birth]], DATE(2023,6, 8),"Y")</f>
        <v>42</v>
      </c>
      <c r="G888">
        <v>2</v>
      </c>
      <c r="H888" s="21">
        <v>7265.7</v>
      </c>
      <c r="I888" t="s">
        <v>12</v>
      </c>
      <c r="J888" t="s">
        <v>12</v>
      </c>
      <c r="K888" t="s">
        <v>23</v>
      </c>
    </row>
    <row r="889" spans="1:11" x14ac:dyDescent="0.3">
      <c r="A889" t="s">
        <v>919</v>
      </c>
      <c r="B889">
        <v>1976</v>
      </c>
      <c r="C889" t="s">
        <v>18</v>
      </c>
      <c r="D889">
        <v>18</v>
      </c>
      <c r="E889" s="17">
        <f>DATE(Hosp_details[[#This Row],[year]], MONTH("1-"&amp;Hosp_details[[#This Row],[month]]), Hosp_details[[#This Row],[date]])</f>
        <v>27929</v>
      </c>
      <c r="F889" s="19">
        <f>DATEDIF(Hosp_details[[#This Row],[Date of Birth]], DATE(2023,6, 8),"Y")</f>
        <v>46</v>
      </c>
      <c r="G889">
        <v>2</v>
      </c>
      <c r="H889" s="21">
        <v>7273.02</v>
      </c>
      <c r="I889" t="s">
        <v>11</v>
      </c>
      <c r="J889" t="s">
        <v>16</v>
      </c>
      <c r="K889" t="s">
        <v>13</v>
      </c>
    </row>
    <row r="890" spans="1:11" x14ac:dyDescent="0.3">
      <c r="A890" t="s">
        <v>920</v>
      </c>
      <c r="B890">
        <v>1985</v>
      </c>
      <c r="C890" t="s">
        <v>10</v>
      </c>
      <c r="D890">
        <v>2</v>
      </c>
      <c r="E890" s="17">
        <f>DATE(Hosp_details[[#This Row],[year]], MONTH("1-"&amp;Hosp_details[[#This Row],[month]]), Hosp_details[[#This Row],[date]])</f>
        <v>31230</v>
      </c>
      <c r="F890" s="19">
        <f>DATEDIF(Hosp_details[[#This Row],[Date of Birth]], DATE(2023,6, 8),"Y")</f>
        <v>37</v>
      </c>
      <c r="G890">
        <v>3</v>
      </c>
      <c r="H890" s="21">
        <v>7281.51</v>
      </c>
      <c r="I890" t="s">
        <v>11</v>
      </c>
      <c r="J890" t="s">
        <v>16</v>
      </c>
      <c r="K890" t="s">
        <v>23</v>
      </c>
    </row>
    <row r="891" spans="1:11" x14ac:dyDescent="0.3">
      <c r="A891" t="s">
        <v>921</v>
      </c>
      <c r="B891">
        <v>1966</v>
      </c>
      <c r="C891" t="s">
        <v>34</v>
      </c>
      <c r="D891">
        <v>26</v>
      </c>
      <c r="E891" s="17">
        <f>DATE(Hosp_details[[#This Row],[year]], MONTH("1-"&amp;Hosp_details[[#This Row],[month]]), Hosp_details[[#This Row],[date]])</f>
        <v>24345</v>
      </c>
      <c r="F891" s="19">
        <f>DATEDIF(Hosp_details[[#This Row],[Date of Birth]], DATE(2023,6, 8),"Y")</f>
        <v>56</v>
      </c>
      <c r="G891">
        <v>0</v>
      </c>
      <c r="H891" s="21">
        <v>7302.46</v>
      </c>
      <c r="I891" t="s">
        <v>12</v>
      </c>
      <c r="J891" t="s">
        <v>16</v>
      </c>
      <c r="K891" t="s">
        <v>23</v>
      </c>
    </row>
    <row r="892" spans="1:11" x14ac:dyDescent="0.3">
      <c r="A892" t="s">
        <v>922</v>
      </c>
      <c r="B892">
        <v>1965</v>
      </c>
      <c r="C892" t="s">
        <v>20</v>
      </c>
      <c r="D892">
        <v>6</v>
      </c>
      <c r="E892" s="17">
        <f>DATE(Hosp_details[[#This Row],[year]], MONTH("1-"&amp;Hosp_details[[#This Row],[month]]), Hosp_details[[#This Row],[date]])</f>
        <v>23991</v>
      </c>
      <c r="F892" s="19">
        <f>DATEDIF(Hosp_details[[#This Row],[Date of Birth]], DATE(2023,6, 8),"Y")</f>
        <v>57</v>
      </c>
      <c r="G892">
        <v>0</v>
      </c>
      <c r="H892" s="21">
        <v>7304.65</v>
      </c>
      <c r="I892" t="s">
        <v>12</v>
      </c>
      <c r="J892" t="s">
        <v>12</v>
      </c>
      <c r="K892" t="s">
        <v>13</v>
      </c>
    </row>
    <row r="893" spans="1:11" x14ac:dyDescent="0.3">
      <c r="A893" t="s">
        <v>923</v>
      </c>
      <c r="B893">
        <v>1965</v>
      </c>
      <c r="C893" t="s">
        <v>36</v>
      </c>
      <c r="D893">
        <v>25</v>
      </c>
      <c r="E893" s="17">
        <f>DATE(Hosp_details[[#This Row],[year]], MONTH("1-"&amp;Hosp_details[[#This Row],[month]]), Hosp_details[[#This Row],[date]])</f>
        <v>24040</v>
      </c>
      <c r="F893" s="19">
        <f>DATEDIF(Hosp_details[[#This Row],[Date of Birth]], DATE(2023,6, 8),"Y")</f>
        <v>57</v>
      </c>
      <c r="G893">
        <v>0</v>
      </c>
      <c r="H893" s="21">
        <v>7318.21</v>
      </c>
      <c r="I893" t="s">
        <v>12</v>
      </c>
      <c r="J893" t="s">
        <v>16</v>
      </c>
      <c r="K893" t="s">
        <v>13</v>
      </c>
    </row>
    <row r="894" spans="1:11" x14ac:dyDescent="0.3">
      <c r="A894" t="s">
        <v>924</v>
      </c>
      <c r="B894">
        <v>1972</v>
      </c>
      <c r="C894" t="s">
        <v>15</v>
      </c>
      <c r="D894">
        <v>11</v>
      </c>
      <c r="E894" s="17">
        <f>DATE(Hosp_details[[#This Row],[year]], MONTH("1-"&amp;Hosp_details[[#This Row],[month]]), Hosp_details[[#This Row],[date]])</f>
        <v>26614</v>
      </c>
      <c r="F894" s="19">
        <f>DATEDIF(Hosp_details[[#This Row],[Date of Birth]], DATE(2023,6, 8),"Y")</f>
        <v>50</v>
      </c>
      <c r="G894">
        <v>0</v>
      </c>
      <c r="H894" s="21">
        <v>7318.22</v>
      </c>
      <c r="I894" t="s">
        <v>11</v>
      </c>
      <c r="J894" t="s">
        <v>12</v>
      </c>
      <c r="K894" t="s">
        <v>23</v>
      </c>
    </row>
    <row r="895" spans="1:11" x14ac:dyDescent="0.3">
      <c r="A895" t="s">
        <v>925</v>
      </c>
      <c r="B895">
        <v>1965</v>
      </c>
      <c r="C895" t="s">
        <v>30</v>
      </c>
      <c r="D895">
        <v>11</v>
      </c>
      <c r="E895" s="17">
        <f>DATE(Hosp_details[[#This Row],[year]], MONTH("1-"&amp;Hosp_details[[#This Row],[month]]), Hosp_details[[#This Row],[date]])</f>
        <v>24087</v>
      </c>
      <c r="F895" s="19">
        <f>DATEDIF(Hosp_details[[#This Row],[Date of Birth]], DATE(2023,6, 8),"Y")</f>
        <v>57</v>
      </c>
      <c r="G895">
        <v>0</v>
      </c>
      <c r="H895" s="21">
        <v>7322.86</v>
      </c>
      <c r="I895" t="s">
        <v>12</v>
      </c>
      <c r="J895" t="s">
        <v>12</v>
      </c>
      <c r="K895" t="s">
        <v>23</v>
      </c>
    </row>
    <row r="896" spans="1:11" x14ac:dyDescent="0.3">
      <c r="A896" t="s">
        <v>926</v>
      </c>
      <c r="B896">
        <v>2004</v>
      </c>
      <c r="C896" t="s">
        <v>2394</v>
      </c>
      <c r="D896">
        <v>15</v>
      </c>
      <c r="E896" s="17">
        <f>DATE(Hosp_details[[#This Row],[year]], MONTH("1-"&amp;Hosp_details[[#This Row],[month]]), Hosp_details[[#This Row],[date]])</f>
        <v>38001</v>
      </c>
      <c r="F896" s="19">
        <f>DATEDIF(Hosp_details[[#This Row],[Date of Birth]], DATE(2023,6, 8),"Y")</f>
        <v>19</v>
      </c>
      <c r="G896">
        <v>0</v>
      </c>
      <c r="H896" s="21">
        <v>7323.73</v>
      </c>
      <c r="I896" t="s">
        <v>11</v>
      </c>
      <c r="J896" t="s">
        <v>11</v>
      </c>
      <c r="K896" t="s">
        <v>246</v>
      </c>
    </row>
    <row r="897" spans="1:11" x14ac:dyDescent="0.3">
      <c r="A897" t="s">
        <v>927</v>
      </c>
      <c r="B897">
        <v>1979</v>
      </c>
      <c r="C897" t="s">
        <v>2395</v>
      </c>
      <c r="D897">
        <v>19</v>
      </c>
      <c r="E897" s="17">
        <f>DATE(Hosp_details[[#This Row],[year]], MONTH("1-"&amp;Hosp_details[[#This Row],[month]]), Hosp_details[[#This Row],[date]])</f>
        <v>28905</v>
      </c>
      <c r="F897" s="19">
        <f>DATEDIF(Hosp_details[[#This Row],[Date of Birth]], DATE(2023,6, 8),"Y")</f>
        <v>44</v>
      </c>
      <c r="G897">
        <v>0</v>
      </c>
      <c r="H897" s="21">
        <v>7325.05</v>
      </c>
      <c r="I897" t="s">
        <v>11</v>
      </c>
      <c r="J897" t="s">
        <v>12</v>
      </c>
      <c r="K897" t="s">
        <v>246</v>
      </c>
    </row>
    <row r="898" spans="1:11" x14ac:dyDescent="0.3">
      <c r="A898" t="s">
        <v>928</v>
      </c>
      <c r="B898">
        <v>1984</v>
      </c>
      <c r="C898" t="s">
        <v>2396</v>
      </c>
      <c r="D898">
        <v>25</v>
      </c>
      <c r="E898" s="17">
        <f>DATE(Hosp_details[[#This Row],[year]], MONTH("1-"&amp;Hosp_details[[#This Row],[month]]), Hosp_details[[#This Row],[date]])</f>
        <v>30766</v>
      </c>
      <c r="F898" s="19">
        <f>DATEDIF(Hosp_details[[#This Row],[Date of Birth]], DATE(2023,6, 8),"Y")</f>
        <v>39</v>
      </c>
      <c r="G898">
        <v>3</v>
      </c>
      <c r="H898" s="21">
        <v>7325.47</v>
      </c>
      <c r="I898" t="s">
        <v>11</v>
      </c>
      <c r="J898" t="s">
        <v>16</v>
      </c>
      <c r="K898" t="s">
        <v>23</v>
      </c>
    </row>
    <row r="899" spans="1:11" x14ac:dyDescent="0.3">
      <c r="A899" t="s">
        <v>929</v>
      </c>
      <c r="B899">
        <v>1979</v>
      </c>
      <c r="C899" t="s">
        <v>2397</v>
      </c>
      <c r="D899">
        <v>19</v>
      </c>
      <c r="E899" s="17">
        <f>DATE(Hosp_details[[#This Row],[year]], MONTH("1-"&amp;Hosp_details[[#This Row],[month]]), Hosp_details[[#This Row],[date]])</f>
        <v>28964</v>
      </c>
      <c r="F899" s="19">
        <f>DATEDIF(Hosp_details[[#This Row],[Date of Birth]], DATE(2023,6, 8),"Y")</f>
        <v>44</v>
      </c>
      <c r="G899">
        <v>1</v>
      </c>
      <c r="H899" s="21">
        <v>7337.75</v>
      </c>
      <c r="I899" t="s">
        <v>11</v>
      </c>
      <c r="J899" t="s">
        <v>12</v>
      </c>
      <c r="K899" t="s">
        <v>41</v>
      </c>
    </row>
    <row r="900" spans="1:11" x14ac:dyDescent="0.3">
      <c r="A900" t="s">
        <v>930</v>
      </c>
      <c r="B900">
        <v>1986</v>
      </c>
      <c r="C900" t="s">
        <v>2398</v>
      </c>
      <c r="D900">
        <v>15</v>
      </c>
      <c r="E900" s="17">
        <f>DATE(Hosp_details[[#This Row],[year]], MONTH("1-"&amp;Hosp_details[[#This Row],[month]]), Hosp_details[[#This Row],[date]])</f>
        <v>31547</v>
      </c>
      <c r="F900" s="19">
        <f>DATEDIF(Hosp_details[[#This Row],[Date of Birth]], DATE(2023,6, 8),"Y")</f>
        <v>37</v>
      </c>
      <c r="G900">
        <v>3</v>
      </c>
      <c r="H900" s="21">
        <v>7339.93</v>
      </c>
      <c r="I900" t="s">
        <v>11</v>
      </c>
      <c r="J900" t="s">
        <v>11</v>
      </c>
      <c r="K900" t="s">
        <v>23</v>
      </c>
    </row>
    <row r="901" spans="1:11" x14ac:dyDescent="0.3">
      <c r="A901" t="s">
        <v>931</v>
      </c>
      <c r="B901">
        <v>1977</v>
      </c>
      <c r="C901" t="s">
        <v>18</v>
      </c>
      <c r="D901">
        <v>18</v>
      </c>
      <c r="E901" s="17">
        <f>DATE(Hosp_details[[#This Row],[year]], MONTH("1-"&amp;Hosp_details[[#This Row],[month]]), Hosp_details[[#This Row],[date]])</f>
        <v>28294</v>
      </c>
      <c r="F901" s="19">
        <f>DATEDIF(Hosp_details[[#This Row],[Date of Birth]], DATE(2023,6, 8),"Y")</f>
        <v>45</v>
      </c>
      <c r="G901">
        <v>0</v>
      </c>
      <c r="H901" s="21">
        <v>7345.08</v>
      </c>
      <c r="I901" t="s">
        <v>11</v>
      </c>
      <c r="J901" t="s">
        <v>16</v>
      </c>
      <c r="K901" t="s">
        <v>41</v>
      </c>
    </row>
    <row r="902" spans="1:11" x14ac:dyDescent="0.3">
      <c r="A902" t="s">
        <v>932</v>
      </c>
      <c r="B902">
        <v>1979</v>
      </c>
      <c r="C902" t="s">
        <v>10</v>
      </c>
      <c r="D902">
        <v>26</v>
      </c>
      <c r="E902" s="17">
        <f>DATE(Hosp_details[[#This Row],[year]], MONTH("1-"&amp;Hosp_details[[#This Row],[month]]), Hosp_details[[#This Row],[date]])</f>
        <v>29062</v>
      </c>
      <c r="F902" s="19">
        <f>DATEDIF(Hosp_details[[#This Row],[Date of Birth]], DATE(2023,6, 8),"Y")</f>
        <v>43</v>
      </c>
      <c r="G902">
        <v>1</v>
      </c>
      <c r="H902" s="21">
        <v>7345.73</v>
      </c>
      <c r="I902" t="s">
        <v>11</v>
      </c>
      <c r="J902" t="s">
        <v>16</v>
      </c>
      <c r="K902" t="s">
        <v>13</v>
      </c>
    </row>
    <row r="903" spans="1:11" x14ac:dyDescent="0.3">
      <c r="A903" t="s">
        <v>933</v>
      </c>
      <c r="B903">
        <v>1977</v>
      </c>
      <c r="C903" t="s">
        <v>34</v>
      </c>
      <c r="D903">
        <v>1</v>
      </c>
      <c r="E903" s="17">
        <f>DATE(Hosp_details[[#This Row],[year]], MONTH("1-"&amp;Hosp_details[[#This Row],[month]]), Hosp_details[[#This Row],[date]])</f>
        <v>28338</v>
      </c>
      <c r="F903" s="19">
        <f>DATEDIF(Hosp_details[[#This Row],[Date of Birth]], DATE(2023,6, 8),"Y")</f>
        <v>45</v>
      </c>
      <c r="G903">
        <v>0</v>
      </c>
      <c r="H903" s="21">
        <v>7348.14</v>
      </c>
      <c r="I903" t="s">
        <v>11</v>
      </c>
      <c r="J903" t="s">
        <v>16</v>
      </c>
      <c r="K903" t="s">
        <v>41</v>
      </c>
    </row>
    <row r="904" spans="1:11" x14ac:dyDescent="0.3">
      <c r="A904" t="s">
        <v>934</v>
      </c>
      <c r="B904">
        <v>1993</v>
      </c>
      <c r="C904" t="s">
        <v>20</v>
      </c>
      <c r="D904">
        <v>5</v>
      </c>
      <c r="E904" s="17">
        <f>DATE(Hosp_details[[#This Row],[year]], MONTH("1-"&amp;Hosp_details[[#This Row],[month]]), Hosp_details[[#This Row],[date]])</f>
        <v>34217</v>
      </c>
      <c r="F904" s="19">
        <f>DATEDIF(Hosp_details[[#This Row],[Date of Birth]], DATE(2023,6, 8),"Y")</f>
        <v>29</v>
      </c>
      <c r="G904">
        <v>0</v>
      </c>
      <c r="H904" s="21">
        <v>7349.12</v>
      </c>
      <c r="I904" t="s">
        <v>11</v>
      </c>
      <c r="J904" t="s">
        <v>11</v>
      </c>
      <c r="K904" t="s">
        <v>299</v>
      </c>
    </row>
    <row r="905" spans="1:11" x14ac:dyDescent="0.3">
      <c r="A905" t="s">
        <v>935</v>
      </c>
      <c r="B905">
        <v>1983</v>
      </c>
      <c r="C905" t="s">
        <v>36</v>
      </c>
      <c r="D905">
        <v>21</v>
      </c>
      <c r="E905" s="17">
        <f>DATE(Hosp_details[[#This Row],[year]], MONTH("1-"&amp;Hosp_details[[#This Row],[month]]), Hosp_details[[#This Row],[date]])</f>
        <v>30610</v>
      </c>
      <c r="F905" s="19">
        <f>DATEDIF(Hosp_details[[#This Row],[Date of Birth]], DATE(2023,6, 8),"Y")</f>
        <v>39</v>
      </c>
      <c r="G905">
        <v>3</v>
      </c>
      <c r="H905" s="21">
        <v>7357.49</v>
      </c>
      <c r="I905" t="s">
        <v>11</v>
      </c>
      <c r="J905" t="s">
        <v>11</v>
      </c>
      <c r="K905" t="s">
        <v>23</v>
      </c>
    </row>
    <row r="906" spans="1:11" x14ac:dyDescent="0.3">
      <c r="A906" t="s">
        <v>936</v>
      </c>
      <c r="B906">
        <v>1981</v>
      </c>
      <c r="C906" t="s">
        <v>15</v>
      </c>
      <c r="D906">
        <v>16</v>
      </c>
      <c r="E906" s="17">
        <f>DATE(Hosp_details[[#This Row],[year]], MONTH("1-"&amp;Hosp_details[[#This Row],[month]]), Hosp_details[[#This Row],[date]])</f>
        <v>29906</v>
      </c>
      <c r="F906" s="19">
        <f>DATEDIF(Hosp_details[[#This Row],[Date of Birth]], DATE(2023,6, 8),"Y")</f>
        <v>41</v>
      </c>
      <c r="G906">
        <v>1</v>
      </c>
      <c r="H906" s="21">
        <v>7358.18</v>
      </c>
      <c r="I906" t="s">
        <v>11</v>
      </c>
      <c r="J906" t="s">
        <v>12</v>
      </c>
      <c r="K906" t="s">
        <v>246</v>
      </c>
    </row>
    <row r="907" spans="1:11" x14ac:dyDescent="0.3">
      <c r="A907" t="s">
        <v>937</v>
      </c>
      <c r="B907">
        <v>1965</v>
      </c>
      <c r="C907" t="s">
        <v>30</v>
      </c>
      <c r="D907">
        <v>9</v>
      </c>
      <c r="E907" s="17">
        <f>DATE(Hosp_details[[#This Row],[year]], MONTH("1-"&amp;Hosp_details[[#This Row],[month]]), Hosp_details[[#This Row],[date]])</f>
        <v>24085</v>
      </c>
      <c r="F907" s="19">
        <f>DATEDIF(Hosp_details[[#This Row],[Date of Birth]], DATE(2023,6, 8),"Y")</f>
        <v>57</v>
      </c>
      <c r="G907">
        <v>0</v>
      </c>
      <c r="H907" s="21">
        <v>7362.31</v>
      </c>
      <c r="I907" t="s">
        <v>12</v>
      </c>
      <c r="J907" t="s">
        <v>12</v>
      </c>
      <c r="K907" t="s">
        <v>13</v>
      </c>
    </row>
    <row r="908" spans="1:11" x14ac:dyDescent="0.3">
      <c r="A908" t="s">
        <v>938</v>
      </c>
      <c r="B908">
        <v>1981</v>
      </c>
      <c r="C908" t="s">
        <v>2394</v>
      </c>
      <c r="D908">
        <v>24</v>
      </c>
      <c r="E908" s="17">
        <f>DATE(Hosp_details[[#This Row],[year]], MONTH("1-"&amp;Hosp_details[[#This Row],[month]]), Hosp_details[[#This Row],[date]])</f>
        <v>29610</v>
      </c>
      <c r="F908" s="19">
        <f>DATEDIF(Hosp_details[[#This Row],[Date of Birth]], DATE(2023,6, 8),"Y")</f>
        <v>42</v>
      </c>
      <c r="G908">
        <v>2</v>
      </c>
      <c r="H908" s="21">
        <v>7371.77</v>
      </c>
      <c r="I908" t="s">
        <v>11</v>
      </c>
      <c r="J908" t="s">
        <v>16</v>
      </c>
      <c r="K908" t="s">
        <v>41</v>
      </c>
    </row>
    <row r="909" spans="1:11" x14ac:dyDescent="0.3">
      <c r="A909" t="s">
        <v>939</v>
      </c>
      <c r="B909">
        <v>1993</v>
      </c>
      <c r="C909" t="s">
        <v>2395</v>
      </c>
      <c r="D909">
        <v>22</v>
      </c>
      <c r="E909" s="17">
        <f>DATE(Hosp_details[[#This Row],[year]], MONTH("1-"&amp;Hosp_details[[#This Row],[month]]), Hosp_details[[#This Row],[date]])</f>
        <v>34022</v>
      </c>
      <c r="F909" s="19">
        <f>DATEDIF(Hosp_details[[#This Row],[Date of Birth]], DATE(2023,6, 8),"Y")</f>
        <v>30</v>
      </c>
      <c r="G909">
        <v>0</v>
      </c>
      <c r="H909" s="21">
        <v>7388.85</v>
      </c>
      <c r="I909" t="s">
        <v>11</v>
      </c>
      <c r="J909" t="s">
        <v>11</v>
      </c>
      <c r="K909" t="s">
        <v>534</v>
      </c>
    </row>
    <row r="910" spans="1:11" x14ac:dyDescent="0.3">
      <c r="A910" t="s">
        <v>940</v>
      </c>
      <c r="B910">
        <v>1965</v>
      </c>
      <c r="C910" t="s">
        <v>2396</v>
      </c>
      <c r="D910">
        <v>5</v>
      </c>
      <c r="E910" s="17">
        <f>DATE(Hosp_details[[#This Row],[year]], MONTH("1-"&amp;Hosp_details[[#This Row],[month]]), Hosp_details[[#This Row],[date]])</f>
        <v>23806</v>
      </c>
      <c r="F910" s="19">
        <f>DATEDIF(Hosp_details[[#This Row],[Date of Birth]], DATE(2023,6, 8),"Y")</f>
        <v>58</v>
      </c>
      <c r="G910">
        <v>0</v>
      </c>
      <c r="H910" s="21">
        <v>7403.98</v>
      </c>
      <c r="I910" t="s">
        <v>12</v>
      </c>
      <c r="J910" t="s">
        <v>11</v>
      </c>
      <c r="K910" t="s">
        <v>13</v>
      </c>
    </row>
    <row r="911" spans="1:11" x14ac:dyDescent="0.3">
      <c r="A911" t="s">
        <v>941</v>
      </c>
      <c r="B911">
        <v>1983</v>
      </c>
      <c r="C911" t="s">
        <v>2397</v>
      </c>
      <c r="D911">
        <v>19</v>
      </c>
      <c r="E911" s="17">
        <f>DATE(Hosp_details[[#This Row],[year]], MONTH("1-"&amp;Hosp_details[[#This Row],[month]]), Hosp_details[[#This Row],[date]])</f>
        <v>30425</v>
      </c>
      <c r="F911" s="19">
        <f>DATEDIF(Hosp_details[[#This Row],[Date of Birth]], DATE(2023,6, 8),"Y")</f>
        <v>40</v>
      </c>
      <c r="G911">
        <v>3</v>
      </c>
      <c r="H911" s="21">
        <v>7418.52</v>
      </c>
      <c r="I911" t="s">
        <v>11</v>
      </c>
      <c r="J911" t="s">
        <v>11</v>
      </c>
      <c r="K911" t="s">
        <v>41</v>
      </c>
    </row>
    <row r="912" spans="1:11" x14ac:dyDescent="0.3">
      <c r="A912" t="s">
        <v>942</v>
      </c>
      <c r="B912">
        <v>1978</v>
      </c>
      <c r="C912" t="s">
        <v>2398</v>
      </c>
      <c r="D912">
        <v>12</v>
      </c>
      <c r="E912" s="17">
        <f>DATE(Hosp_details[[#This Row],[year]], MONTH("1-"&amp;Hosp_details[[#This Row],[month]]), Hosp_details[[#This Row],[date]])</f>
        <v>28622</v>
      </c>
      <c r="F912" s="19">
        <f>DATEDIF(Hosp_details[[#This Row],[Date of Birth]], DATE(2023,6, 8),"Y")</f>
        <v>45</v>
      </c>
      <c r="G912">
        <v>0</v>
      </c>
      <c r="H912" s="21">
        <v>7419.48</v>
      </c>
      <c r="I912" t="s">
        <v>11</v>
      </c>
      <c r="J912" t="s">
        <v>11</v>
      </c>
      <c r="K912" t="s">
        <v>23</v>
      </c>
    </row>
    <row r="913" spans="1:11" x14ac:dyDescent="0.3">
      <c r="A913" t="s">
        <v>943</v>
      </c>
      <c r="B913">
        <v>1978</v>
      </c>
      <c r="C913" t="s">
        <v>18</v>
      </c>
      <c r="D913">
        <v>2</v>
      </c>
      <c r="E913" s="17">
        <f>DATE(Hosp_details[[#This Row],[year]], MONTH("1-"&amp;Hosp_details[[#This Row],[month]]), Hosp_details[[#This Row],[date]])</f>
        <v>28643</v>
      </c>
      <c r="F913" s="19">
        <f>DATEDIF(Hosp_details[[#This Row],[Date of Birth]], DATE(2023,6, 8),"Y")</f>
        <v>45</v>
      </c>
      <c r="G913">
        <v>0</v>
      </c>
      <c r="H913" s="21">
        <v>7421.19</v>
      </c>
      <c r="I913" t="s">
        <v>11</v>
      </c>
      <c r="J913" t="s">
        <v>12</v>
      </c>
      <c r="K913" t="s">
        <v>23</v>
      </c>
    </row>
    <row r="914" spans="1:11" x14ac:dyDescent="0.3">
      <c r="A914" t="s">
        <v>944</v>
      </c>
      <c r="B914">
        <v>1977</v>
      </c>
      <c r="C914" t="s">
        <v>10</v>
      </c>
      <c r="D914">
        <v>25</v>
      </c>
      <c r="E914" s="17">
        <f>DATE(Hosp_details[[#This Row],[year]], MONTH("1-"&amp;Hosp_details[[#This Row],[month]]), Hosp_details[[#This Row],[date]])</f>
        <v>28331</v>
      </c>
      <c r="F914" s="19">
        <f>DATEDIF(Hosp_details[[#This Row],[Date of Birth]], DATE(2023,6, 8),"Y")</f>
        <v>45</v>
      </c>
      <c r="G914">
        <v>1</v>
      </c>
      <c r="H914" s="21">
        <v>7441.05</v>
      </c>
      <c r="I914" t="s">
        <v>12</v>
      </c>
      <c r="J914" t="s">
        <v>11</v>
      </c>
      <c r="K914" t="s">
        <v>41</v>
      </c>
    </row>
    <row r="915" spans="1:11" x14ac:dyDescent="0.3">
      <c r="A915" t="s">
        <v>945</v>
      </c>
      <c r="B915">
        <v>1979</v>
      </c>
      <c r="C915" t="s">
        <v>34</v>
      </c>
      <c r="D915">
        <v>1</v>
      </c>
      <c r="E915" s="17">
        <f>DATE(Hosp_details[[#This Row],[year]], MONTH("1-"&amp;Hosp_details[[#This Row],[month]]), Hosp_details[[#This Row],[date]])</f>
        <v>29068</v>
      </c>
      <c r="F915" s="19">
        <f>DATEDIF(Hosp_details[[#This Row],[Date of Birth]], DATE(2023,6, 8),"Y")</f>
        <v>43</v>
      </c>
      <c r="G915">
        <v>2</v>
      </c>
      <c r="H915" s="21">
        <v>7441.5</v>
      </c>
      <c r="I915" t="s">
        <v>12</v>
      </c>
      <c r="J915" t="s">
        <v>11</v>
      </c>
      <c r="K915" t="s">
        <v>41</v>
      </c>
    </row>
    <row r="916" spans="1:11" x14ac:dyDescent="0.3">
      <c r="A916" t="s">
        <v>946</v>
      </c>
      <c r="B916">
        <v>1980</v>
      </c>
      <c r="C916" t="s">
        <v>20</v>
      </c>
      <c r="D916">
        <v>7</v>
      </c>
      <c r="E916" s="17">
        <f>DATE(Hosp_details[[#This Row],[year]], MONTH("1-"&amp;Hosp_details[[#This Row],[month]]), Hosp_details[[#This Row],[date]])</f>
        <v>29471</v>
      </c>
      <c r="F916" s="19">
        <f>DATEDIF(Hosp_details[[#This Row],[Date of Birth]], DATE(2023,6, 8),"Y")</f>
        <v>42</v>
      </c>
      <c r="G916">
        <v>1</v>
      </c>
      <c r="H916" s="21">
        <v>7443.64</v>
      </c>
      <c r="I916" t="s">
        <v>11</v>
      </c>
      <c r="J916" t="s">
        <v>12</v>
      </c>
      <c r="K916" t="s">
        <v>23</v>
      </c>
    </row>
    <row r="917" spans="1:11" x14ac:dyDescent="0.3">
      <c r="A917" t="s">
        <v>947</v>
      </c>
      <c r="B917">
        <v>1977</v>
      </c>
      <c r="C917" t="s">
        <v>36</v>
      </c>
      <c r="D917">
        <v>25</v>
      </c>
      <c r="E917" s="17">
        <f>DATE(Hosp_details[[#This Row],[year]], MONTH("1-"&amp;Hosp_details[[#This Row],[month]]), Hosp_details[[#This Row],[date]])</f>
        <v>28423</v>
      </c>
      <c r="F917" s="19">
        <f>DATEDIF(Hosp_details[[#This Row],[Date of Birth]], DATE(2023,6, 8),"Y")</f>
        <v>45</v>
      </c>
      <c r="G917">
        <v>1</v>
      </c>
      <c r="H917" s="21">
        <v>7445.92</v>
      </c>
      <c r="I917" t="s">
        <v>12</v>
      </c>
      <c r="J917" t="s">
        <v>16</v>
      </c>
      <c r="K917" t="s">
        <v>41</v>
      </c>
    </row>
    <row r="918" spans="1:11" x14ac:dyDescent="0.3">
      <c r="A918" t="s">
        <v>948</v>
      </c>
      <c r="B918">
        <v>1977</v>
      </c>
      <c r="C918" t="s">
        <v>15</v>
      </c>
      <c r="D918">
        <v>30</v>
      </c>
      <c r="E918" s="17">
        <f>DATE(Hosp_details[[#This Row],[year]], MONTH("1-"&amp;Hosp_details[[#This Row],[month]]), Hosp_details[[#This Row],[date]])</f>
        <v>28459</v>
      </c>
      <c r="F918" s="19">
        <f>DATEDIF(Hosp_details[[#This Row],[Date of Birth]], DATE(2023,6, 8),"Y")</f>
        <v>45</v>
      </c>
      <c r="G918">
        <v>0</v>
      </c>
      <c r="H918" s="21">
        <v>7448.4</v>
      </c>
      <c r="I918" t="s">
        <v>12</v>
      </c>
      <c r="J918" t="s">
        <v>12</v>
      </c>
      <c r="K918" t="s">
        <v>355</v>
      </c>
    </row>
    <row r="919" spans="1:11" x14ac:dyDescent="0.3">
      <c r="A919" t="s">
        <v>949</v>
      </c>
      <c r="B919">
        <v>2001</v>
      </c>
      <c r="C919" t="s">
        <v>30</v>
      </c>
      <c r="D919">
        <v>1</v>
      </c>
      <c r="E919" s="17">
        <f>DATE(Hosp_details[[#This Row],[year]], MONTH("1-"&amp;Hosp_details[[#This Row],[month]]), Hosp_details[[#This Row],[date]])</f>
        <v>37226</v>
      </c>
      <c r="F919" s="19">
        <f>DATEDIF(Hosp_details[[#This Row],[Date of Birth]], DATE(2023,6, 8),"Y")</f>
        <v>21</v>
      </c>
      <c r="G919">
        <v>0</v>
      </c>
      <c r="H919" s="21">
        <v>7450.36</v>
      </c>
      <c r="I919" t="s">
        <v>11</v>
      </c>
      <c r="J919" t="s">
        <v>11</v>
      </c>
      <c r="K919" t="s">
        <v>23</v>
      </c>
    </row>
    <row r="920" spans="1:11" x14ac:dyDescent="0.3">
      <c r="A920" t="s">
        <v>950</v>
      </c>
      <c r="B920">
        <v>1967</v>
      </c>
      <c r="C920" t="s">
        <v>2394</v>
      </c>
      <c r="D920">
        <v>4</v>
      </c>
      <c r="E920" s="17">
        <f>DATE(Hosp_details[[#This Row],[year]], MONTH("1-"&amp;Hosp_details[[#This Row],[month]]), Hosp_details[[#This Row],[date]])</f>
        <v>24476</v>
      </c>
      <c r="F920" s="19">
        <f>DATEDIF(Hosp_details[[#This Row],[Date of Birth]], DATE(2023,6, 8),"Y")</f>
        <v>56</v>
      </c>
      <c r="G920">
        <v>0</v>
      </c>
      <c r="H920" s="21">
        <v>7463.51</v>
      </c>
      <c r="I920" t="s">
        <v>12</v>
      </c>
      <c r="J920" t="s">
        <v>12</v>
      </c>
      <c r="K920" t="s">
        <v>13</v>
      </c>
    </row>
    <row r="921" spans="1:11" x14ac:dyDescent="0.3">
      <c r="A921" t="s">
        <v>951</v>
      </c>
      <c r="B921">
        <v>1996</v>
      </c>
      <c r="C921" t="s">
        <v>2395</v>
      </c>
      <c r="D921">
        <v>14</v>
      </c>
      <c r="E921" s="17">
        <f>DATE(Hosp_details[[#This Row],[year]], MONTH("1-"&amp;Hosp_details[[#This Row],[month]]), Hosp_details[[#This Row],[date]])</f>
        <v>35109</v>
      </c>
      <c r="F921" s="19">
        <f>DATEDIF(Hosp_details[[#This Row],[Date of Birth]], DATE(2023,6, 8),"Y")</f>
        <v>27</v>
      </c>
      <c r="G921">
        <v>0</v>
      </c>
      <c r="H921" s="21">
        <v>7487.38</v>
      </c>
      <c r="I921" t="s">
        <v>11</v>
      </c>
      <c r="J921" t="s">
        <v>12</v>
      </c>
      <c r="K921" t="s">
        <v>23</v>
      </c>
    </row>
    <row r="922" spans="1:11" x14ac:dyDescent="0.3">
      <c r="A922" t="s">
        <v>952</v>
      </c>
      <c r="B922">
        <v>1988</v>
      </c>
      <c r="C922" t="s">
        <v>2396</v>
      </c>
      <c r="D922">
        <v>15</v>
      </c>
      <c r="E922" s="17">
        <f>DATE(Hosp_details[[#This Row],[year]], MONTH("1-"&amp;Hosp_details[[#This Row],[month]]), Hosp_details[[#This Row],[date]])</f>
        <v>32217</v>
      </c>
      <c r="F922" s="19">
        <f>DATEDIF(Hosp_details[[#This Row],[Date of Birth]], DATE(2023,6, 8),"Y")</f>
        <v>35</v>
      </c>
      <c r="G922">
        <v>3</v>
      </c>
      <c r="H922" s="21">
        <v>7494.63</v>
      </c>
      <c r="I922" t="s">
        <v>11</v>
      </c>
      <c r="J922" t="s">
        <v>12</v>
      </c>
      <c r="K922" t="s">
        <v>199</v>
      </c>
    </row>
    <row r="923" spans="1:11" x14ac:dyDescent="0.3">
      <c r="A923" t="s">
        <v>953</v>
      </c>
      <c r="B923">
        <v>1997</v>
      </c>
      <c r="C923" t="s">
        <v>2397</v>
      </c>
      <c r="D923">
        <v>28</v>
      </c>
      <c r="E923" s="17">
        <f>DATE(Hosp_details[[#This Row],[year]], MONTH("1-"&amp;Hosp_details[[#This Row],[month]]), Hosp_details[[#This Row],[date]])</f>
        <v>35548</v>
      </c>
      <c r="F923" s="19">
        <f>DATEDIF(Hosp_details[[#This Row],[Date of Birth]], DATE(2023,6, 8),"Y")</f>
        <v>26</v>
      </c>
      <c r="G923">
        <v>0</v>
      </c>
      <c r="H923" s="21">
        <v>7504.3</v>
      </c>
      <c r="I923" t="s">
        <v>11</v>
      </c>
      <c r="J923" t="s">
        <v>16</v>
      </c>
      <c r="K923" t="s">
        <v>23</v>
      </c>
    </row>
    <row r="924" spans="1:11" x14ac:dyDescent="0.3">
      <c r="A924" t="s">
        <v>954</v>
      </c>
      <c r="B924">
        <v>1983</v>
      </c>
      <c r="C924" t="s">
        <v>2398</v>
      </c>
      <c r="D924">
        <v>10</v>
      </c>
      <c r="E924" s="17">
        <f>DATE(Hosp_details[[#This Row],[year]], MONTH("1-"&amp;Hosp_details[[#This Row],[month]]), Hosp_details[[#This Row],[date]])</f>
        <v>30446</v>
      </c>
      <c r="F924" s="19">
        <f>DATEDIF(Hosp_details[[#This Row],[Date of Birth]], DATE(2023,6, 8),"Y")</f>
        <v>40</v>
      </c>
      <c r="G924">
        <v>4</v>
      </c>
      <c r="H924" s="21">
        <v>7512.27</v>
      </c>
      <c r="I924" t="s">
        <v>12</v>
      </c>
      <c r="J924" t="s">
        <v>11</v>
      </c>
      <c r="K924" t="s">
        <v>41</v>
      </c>
    </row>
    <row r="925" spans="1:11" x14ac:dyDescent="0.3">
      <c r="A925" t="s">
        <v>955</v>
      </c>
      <c r="B925">
        <v>1978</v>
      </c>
      <c r="C925" t="s">
        <v>18</v>
      </c>
      <c r="D925">
        <v>18</v>
      </c>
      <c r="E925" s="17">
        <f>DATE(Hosp_details[[#This Row],[year]], MONTH("1-"&amp;Hosp_details[[#This Row],[month]]), Hosp_details[[#This Row],[date]])</f>
        <v>28659</v>
      </c>
      <c r="F925" s="19">
        <f>DATEDIF(Hosp_details[[#This Row],[Date of Birth]], DATE(2023,6, 8),"Y")</f>
        <v>44</v>
      </c>
      <c r="G925">
        <v>1</v>
      </c>
      <c r="H925" s="21">
        <v>7518.03</v>
      </c>
      <c r="I925" t="s">
        <v>11</v>
      </c>
      <c r="J925" t="s">
        <v>12</v>
      </c>
      <c r="K925" t="s">
        <v>23</v>
      </c>
    </row>
    <row r="926" spans="1:11" x14ac:dyDescent="0.3">
      <c r="A926" t="s">
        <v>956</v>
      </c>
      <c r="B926">
        <v>1976</v>
      </c>
      <c r="C926" t="s">
        <v>10</v>
      </c>
      <c r="D926">
        <v>10</v>
      </c>
      <c r="E926" s="17">
        <f>DATE(Hosp_details[[#This Row],[year]], MONTH("1-"&amp;Hosp_details[[#This Row],[month]]), Hosp_details[[#This Row],[date]])</f>
        <v>27951</v>
      </c>
      <c r="F926" s="19">
        <f>DATEDIF(Hosp_details[[#This Row],[Date of Birth]], DATE(2023,6, 8),"Y")</f>
        <v>46</v>
      </c>
      <c r="G926">
        <v>0</v>
      </c>
      <c r="H926" s="21">
        <v>7526.71</v>
      </c>
      <c r="I926" t="s">
        <v>12</v>
      </c>
      <c r="J926" t="s">
        <v>16</v>
      </c>
      <c r="K926" t="s">
        <v>23</v>
      </c>
    </row>
    <row r="927" spans="1:11" x14ac:dyDescent="0.3">
      <c r="A927" t="s">
        <v>957</v>
      </c>
      <c r="B927">
        <v>1978</v>
      </c>
      <c r="C927" t="s">
        <v>34</v>
      </c>
      <c r="D927">
        <v>14</v>
      </c>
      <c r="E927" s="17">
        <f>DATE(Hosp_details[[#This Row],[year]], MONTH("1-"&amp;Hosp_details[[#This Row],[month]]), Hosp_details[[#This Row],[date]])</f>
        <v>28716</v>
      </c>
      <c r="F927" s="19">
        <f>DATEDIF(Hosp_details[[#This Row],[Date of Birth]], DATE(2023,6, 8),"Y")</f>
        <v>44</v>
      </c>
      <c r="G927">
        <v>2</v>
      </c>
      <c r="H927" s="21">
        <v>7531.7</v>
      </c>
      <c r="I927" t="s">
        <v>11</v>
      </c>
      <c r="J927" t="s">
        <v>16</v>
      </c>
      <c r="K927" t="s">
        <v>13</v>
      </c>
    </row>
    <row r="928" spans="1:11" x14ac:dyDescent="0.3">
      <c r="A928" t="s">
        <v>958</v>
      </c>
      <c r="B928">
        <v>1984</v>
      </c>
      <c r="C928" t="s">
        <v>20</v>
      </c>
      <c r="D928">
        <v>22</v>
      </c>
      <c r="E928" s="17">
        <f>DATE(Hosp_details[[#This Row],[year]], MONTH("1-"&amp;Hosp_details[[#This Row],[month]]), Hosp_details[[#This Row],[date]])</f>
        <v>30947</v>
      </c>
      <c r="F928" s="19">
        <f>DATEDIF(Hosp_details[[#This Row],[Date of Birth]], DATE(2023,6, 8),"Y")</f>
        <v>38</v>
      </c>
      <c r="G928">
        <v>3</v>
      </c>
      <c r="H928" s="21">
        <v>7537.16</v>
      </c>
      <c r="I928" t="s">
        <v>11</v>
      </c>
      <c r="J928" t="s">
        <v>11</v>
      </c>
      <c r="K928" t="s">
        <v>23</v>
      </c>
    </row>
    <row r="929" spans="1:11" x14ac:dyDescent="0.3">
      <c r="A929" t="s">
        <v>959</v>
      </c>
      <c r="B929">
        <v>1988</v>
      </c>
      <c r="C929" t="s">
        <v>36</v>
      </c>
      <c r="D929">
        <v>15</v>
      </c>
      <c r="E929" s="17">
        <f>DATE(Hosp_details[[#This Row],[year]], MONTH("1-"&amp;Hosp_details[[#This Row],[month]]), Hosp_details[[#This Row],[date]])</f>
        <v>32431</v>
      </c>
      <c r="F929" s="19">
        <f>DATEDIF(Hosp_details[[#This Row],[Date of Birth]], DATE(2023,6, 8),"Y")</f>
        <v>34</v>
      </c>
      <c r="G929">
        <v>3</v>
      </c>
      <c r="H929" s="21">
        <v>7538.52</v>
      </c>
      <c r="I929" t="s">
        <v>11</v>
      </c>
      <c r="J929" t="s">
        <v>11</v>
      </c>
      <c r="K929" t="s">
        <v>23</v>
      </c>
    </row>
    <row r="930" spans="1:11" x14ac:dyDescent="0.3">
      <c r="A930" t="s">
        <v>960</v>
      </c>
      <c r="B930">
        <v>1994</v>
      </c>
      <c r="C930" t="s">
        <v>15</v>
      </c>
      <c r="D930">
        <v>14</v>
      </c>
      <c r="E930" s="17">
        <f>DATE(Hosp_details[[#This Row],[year]], MONTH("1-"&amp;Hosp_details[[#This Row],[month]]), Hosp_details[[#This Row],[date]])</f>
        <v>34652</v>
      </c>
      <c r="F930" s="19">
        <f>DATEDIF(Hosp_details[[#This Row],[Date of Birth]], DATE(2023,6, 8),"Y")</f>
        <v>28</v>
      </c>
      <c r="G930">
        <v>0</v>
      </c>
      <c r="H930" s="21">
        <v>7567.13</v>
      </c>
      <c r="I930" t="s">
        <v>11</v>
      </c>
      <c r="J930" t="s">
        <v>11</v>
      </c>
      <c r="K930" t="s">
        <v>299</v>
      </c>
    </row>
    <row r="931" spans="1:11" x14ac:dyDescent="0.3">
      <c r="A931" t="s">
        <v>961</v>
      </c>
      <c r="B931">
        <v>1967</v>
      </c>
      <c r="C931" t="s">
        <v>30</v>
      </c>
      <c r="D931">
        <v>17</v>
      </c>
      <c r="E931" s="17">
        <f>DATE(Hosp_details[[#This Row],[year]], MONTH("1-"&amp;Hosp_details[[#This Row],[month]]), Hosp_details[[#This Row],[date]])</f>
        <v>24823</v>
      </c>
      <c r="F931" s="19">
        <f>DATEDIF(Hosp_details[[#This Row],[Date of Birth]], DATE(2023,6, 8),"Y")</f>
        <v>55</v>
      </c>
      <c r="G931">
        <v>0</v>
      </c>
      <c r="H931" s="21">
        <v>7585.62</v>
      </c>
      <c r="I931" t="s">
        <v>12</v>
      </c>
      <c r="J931" t="s">
        <v>11</v>
      </c>
      <c r="K931" t="s">
        <v>13</v>
      </c>
    </row>
    <row r="932" spans="1:11" x14ac:dyDescent="0.3">
      <c r="A932" t="s">
        <v>962</v>
      </c>
      <c r="B932">
        <v>1997</v>
      </c>
      <c r="C932" t="s">
        <v>2394</v>
      </c>
      <c r="D932">
        <v>30</v>
      </c>
      <c r="E932" s="17">
        <f>DATE(Hosp_details[[#This Row],[year]], MONTH("1-"&amp;Hosp_details[[#This Row],[month]]), Hosp_details[[#This Row],[date]])</f>
        <v>35460</v>
      </c>
      <c r="F932" s="19">
        <f>DATEDIF(Hosp_details[[#This Row],[Date of Birth]], DATE(2023,6, 8),"Y")</f>
        <v>26</v>
      </c>
      <c r="G932">
        <v>0</v>
      </c>
      <c r="H932" s="21">
        <v>7607.03</v>
      </c>
      <c r="I932" t="s">
        <v>11</v>
      </c>
      <c r="J932" t="s">
        <v>11</v>
      </c>
      <c r="K932" t="s">
        <v>23</v>
      </c>
    </row>
    <row r="933" spans="1:11" x14ac:dyDescent="0.3">
      <c r="A933" t="s">
        <v>963</v>
      </c>
      <c r="B933">
        <v>1968</v>
      </c>
      <c r="C933" t="s">
        <v>2395</v>
      </c>
      <c r="D933">
        <v>3</v>
      </c>
      <c r="E933" s="17">
        <f>DATE(Hosp_details[[#This Row],[year]], MONTH("1-"&amp;Hosp_details[[#This Row],[month]]), Hosp_details[[#This Row],[date]])</f>
        <v>24871</v>
      </c>
      <c r="F933" s="19">
        <f>DATEDIF(Hosp_details[[#This Row],[Date of Birth]], DATE(2023,6, 8),"Y")</f>
        <v>55</v>
      </c>
      <c r="G933">
        <v>0</v>
      </c>
      <c r="H933" s="21">
        <v>7609.6</v>
      </c>
      <c r="I933" t="s">
        <v>12</v>
      </c>
      <c r="J933" t="s">
        <v>11</v>
      </c>
      <c r="K933" t="s">
        <v>23</v>
      </c>
    </row>
    <row r="934" spans="1:11" x14ac:dyDescent="0.3">
      <c r="A934" t="s">
        <v>964</v>
      </c>
      <c r="B934">
        <v>1996</v>
      </c>
      <c r="C934" t="s">
        <v>2396</v>
      </c>
      <c r="D934">
        <v>17</v>
      </c>
      <c r="E934" s="17">
        <f>DATE(Hosp_details[[#This Row],[year]], MONTH("1-"&amp;Hosp_details[[#This Row],[month]]), Hosp_details[[#This Row],[date]])</f>
        <v>35141</v>
      </c>
      <c r="F934" s="19">
        <f>DATEDIF(Hosp_details[[#This Row],[Date of Birth]], DATE(2023,6, 8),"Y")</f>
        <v>27</v>
      </c>
      <c r="G934">
        <v>0</v>
      </c>
      <c r="H934" s="21">
        <v>7623.13</v>
      </c>
      <c r="I934" t="s">
        <v>11</v>
      </c>
      <c r="J934" t="s">
        <v>12</v>
      </c>
      <c r="K934" t="s">
        <v>41</v>
      </c>
    </row>
    <row r="935" spans="1:11" x14ac:dyDescent="0.3">
      <c r="A935" t="s">
        <v>965</v>
      </c>
      <c r="B935">
        <v>1978</v>
      </c>
      <c r="C935" t="s">
        <v>2397</v>
      </c>
      <c r="D935">
        <v>28</v>
      </c>
      <c r="E935" s="17">
        <f>DATE(Hosp_details[[#This Row],[year]], MONTH("1-"&amp;Hosp_details[[#This Row],[month]]), Hosp_details[[#This Row],[date]])</f>
        <v>28608</v>
      </c>
      <c r="F935" s="19">
        <f>DATEDIF(Hosp_details[[#This Row],[Date of Birth]], DATE(2023,6, 8),"Y")</f>
        <v>45</v>
      </c>
      <c r="G935">
        <v>1</v>
      </c>
      <c r="H935" s="21">
        <v>7623.52</v>
      </c>
      <c r="I935" t="s">
        <v>11</v>
      </c>
      <c r="J935" t="s">
        <v>16</v>
      </c>
      <c r="K935" t="s">
        <v>41</v>
      </c>
    </row>
    <row r="936" spans="1:11" x14ac:dyDescent="0.3">
      <c r="A936" t="s">
        <v>966</v>
      </c>
      <c r="B936">
        <v>1978</v>
      </c>
      <c r="C936" t="s">
        <v>2398</v>
      </c>
      <c r="D936">
        <v>6</v>
      </c>
      <c r="E936" s="17">
        <f>DATE(Hosp_details[[#This Row],[year]], MONTH("1-"&amp;Hosp_details[[#This Row],[month]]), Hosp_details[[#This Row],[date]])</f>
        <v>28616</v>
      </c>
      <c r="F936" s="19">
        <f>DATEDIF(Hosp_details[[#This Row],[Date of Birth]], DATE(2023,6, 8),"Y")</f>
        <v>45</v>
      </c>
      <c r="G936">
        <v>1</v>
      </c>
      <c r="H936" s="21">
        <v>7624.63</v>
      </c>
      <c r="I936" t="s">
        <v>11</v>
      </c>
      <c r="J936" t="s">
        <v>16</v>
      </c>
      <c r="K936" t="s">
        <v>41</v>
      </c>
    </row>
    <row r="937" spans="1:11" x14ac:dyDescent="0.3">
      <c r="A937" t="s">
        <v>967</v>
      </c>
      <c r="B937">
        <v>1978</v>
      </c>
      <c r="C937" t="s">
        <v>18</v>
      </c>
      <c r="D937">
        <v>29</v>
      </c>
      <c r="E937" s="17">
        <f>DATE(Hosp_details[[#This Row],[year]], MONTH("1-"&amp;Hosp_details[[#This Row],[month]]), Hosp_details[[#This Row],[date]])</f>
        <v>28670</v>
      </c>
      <c r="F937" s="19">
        <f>DATEDIF(Hosp_details[[#This Row],[Date of Birth]], DATE(2023,6, 8),"Y")</f>
        <v>44</v>
      </c>
      <c r="G937">
        <v>1</v>
      </c>
      <c r="H937" s="21">
        <v>7626.99</v>
      </c>
      <c r="I937" t="s">
        <v>11</v>
      </c>
      <c r="J937" t="s">
        <v>11</v>
      </c>
      <c r="K937" t="s">
        <v>41</v>
      </c>
    </row>
    <row r="938" spans="1:11" x14ac:dyDescent="0.3">
      <c r="A938" t="s">
        <v>968</v>
      </c>
      <c r="B938">
        <v>1978</v>
      </c>
      <c r="C938" t="s">
        <v>10</v>
      </c>
      <c r="D938">
        <v>24</v>
      </c>
      <c r="E938" s="17">
        <f>DATE(Hosp_details[[#This Row],[year]], MONTH("1-"&amp;Hosp_details[[#This Row],[month]]), Hosp_details[[#This Row],[date]])</f>
        <v>28695</v>
      </c>
      <c r="F938" s="19">
        <f>DATEDIF(Hosp_details[[#This Row],[Date of Birth]], DATE(2023,6, 8),"Y")</f>
        <v>44</v>
      </c>
      <c r="G938">
        <v>1</v>
      </c>
      <c r="H938" s="21">
        <v>7633.72</v>
      </c>
      <c r="I938" t="s">
        <v>11</v>
      </c>
      <c r="J938" t="s">
        <v>16</v>
      </c>
      <c r="K938" t="s">
        <v>13</v>
      </c>
    </row>
    <row r="939" spans="1:11" x14ac:dyDescent="0.3">
      <c r="A939" t="s">
        <v>969</v>
      </c>
      <c r="B939">
        <v>2001</v>
      </c>
      <c r="C939" t="s">
        <v>34</v>
      </c>
      <c r="D939">
        <v>13</v>
      </c>
      <c r="E939" s="17">
        <f>DATE(Hosp_details[[#This Row],[year]], MONTH("1-"&amp;Hosp_details[[#This Row],[month]]), Hosp_details[[#This Row],[date]])</f>
        <v>37116</v>
      </c>
      <c r="F939" s="19">
        <f>DATEDIF(Hosp_details[[#This Row],[Date of Birth]], DATE(2023,6, 8),"Y")</f>
        <v>21</v>
      </c>
      <c r="G939">
        <v>0</v>
      </c>
      <c r="H939" s="21">
        <v>7636.92</v>
      </c>
      <c r="I939" t="s">
        <v>11</v>
      </c>
      <c r="J939" t="s">
        <v>12</v>
      </c>
      <c r="K939" t="s">
        <v>23</v>
      </c>
    </row>
    <row r="940" spans="1:11" x14ac:dyDescent="0.3">
      <c r="A940" t="s">
        <v>970</v>
      </c>
      <c r="B940">
        <v>1980</v>
      </c>
      <c r="C940" t="s">
        <v>20</v>
      </c>
      <c r="D940">
        <v>20</v>
      </c>
      <c r="E940" s="17">
        <f>DATE(Hosp_details[[#This Row],[year]], MONTH("1-"&amp;Hosp_details[[#This Row],[month]]), Hosp_details[[#This Row],[date]])</f>
        <v>29484</v>
      </c>
      <c r="F940" s="19">
        <f>DATEDIF(Hosp_details[[#This Row],[Date of Birth]], DATE(2023,6, 8),"Y")</f>
        <v>42</v>
      </c>
      <c r="G940">
        <v>1</v>
      </c>
      <c r="H940" s="21">
        <v>7639.42</v>
      </c>
      <c r="I940" t="s">
        <v>11</v>
      </c>
      <c r="J940" t="s">
        <v>11</v>
      </c>
      <c r="K940" t="s">
        <v>246</v>
      </c>
    </row>
    <row r="941" spans="1:11" x14ac:dyDescent="0.3">
      <c r="A941" t="s">
        <v>971</v>
      </c>
      <c r="B941">
        <v>1980</v>
      </c>
      <c r="C941" t="s">
        <v>36</v>
      </c>
      <c r="D941">
        <v>24</v>
      </c>
      <c r="E941" s="17">
        <f>DATE(Hosp_details[[#This Row],[year]], MONTH("1-"&amp;Hosp_details[[#This Row],[month]]), Hosp_details[[#This Row],[date]])</f>
        <v>29518</v>
      </c>
      <c r="F941" s="19">
        <f>DATEDIF(Hosp_details[[#This Row],[Date of Birth]], DATE(2023,6, 8),"Y")</f>
        <v>42</v>
      </c>
      <c r="G941">
        <v>2</v>
      </c>
      <c r="H941" s="21">
        <v>7640.31</v>
      </c>
      <c r="I941" t="s">
        <v>11</v>
      </c>
      <c r="J941" t="s">
        <v>16</v>
      </c>
      <c r="K941" t="s">
        <v>13</v>
      </c>
    </row>
    <row r="942" spans="1:11" x14ac:dyDescent="0.3">
      <c r="A942" t="s">
        <v>972</v>
      </c>
      <c r="B942">
        <v>1999</v>
      </c>
      <c r="C942" t="s">
        <v>15</v>
      </c>
      <c r="D942">
        <v>15</v>
      </c>
      <c r="E942" s="17">
        <f>DATE(Hosp_details[[#This Row],[year]], MONTH("1-"&amp;Hosp_details[[#This Row],[month]]), Hosp_details[[#This Row],[date]])</f>
        <v>36479</v>
      </c>
      <c r="F942" s="19">
        <f>DATEDIF(Hosp_details[[#This Row],[Date of Birth]], DATE(2023,6, 8),"Y")</f>
        <v>23</v>
      </c>
      <c r="G942">
        <v>0</v>
      </c>
      <c r="H942" s="21">
        <v>7642.05</v>
      </c>
      <c r="I942" t="s">
        <v>11</v>
      </c>
      <c r="J942" t="s">
        <v>11</v>
      </c>
      <c r="K942" t="s">
        <v>534</v>
      </c>
    </row>
    <row r="943" spans="1:11" x14ac:dyDescent="0.3">
      <c r="A943" t="s">
        <v>973</v>
      </c>
      <c r="B943">
        <v>1980</v>
      </c>
      <c r="C943" t="s">
        <v>30</v>
      </c>
      <c r="D943">
        <v>16</v>
      </c>
      <c r="E943" s="17">
        <f>DATE(Hosp_details[[#This Row],[year]], MONTH("1-"&amp;Hosp_details[[#This Row],[month]]), Hosp_details[[#This Row],[date]])</f>
        <v>29571</v>
      </c>
      <c r="F943" s="19">
        <f>DATEDIF(Hosp_details[[#This Row],[Date of Birth]], DATE(2023,6, 8),"Y")</f>
        <v>42</v>
      </c>
      <c r="G943">
        <v>1</v>
      </c>
      <c r="H943" s="21">
        <v>7650.77</v>
      </c>
      <c r="I943" t="s">
        <v>11</v>
      </c>
      <c r="J943" t="s">
        <v>11</v>
      </c>
      <c r="K943" t="s">
        <v>246</v>
      </c>
    </row>
    <row r="944" spans="1:11" x14ac:dyDescent="0.3">
      <c r="A944" t="s">
        <v>974</v>
      </c>
      <c r="B944">
        <v>1993</v>
      </c>
      <c r="C944" t="s">
        <v>2394</v>
      </c>
      <c r="D944">
        <v>10</v>
      </c>
      <c r="E944" s="17">
        <f>DATE(Hosp_details[[#This Row],[year]], MONTH("1-"&amp;Hosp_details[[#This Row],[month]]), Hosp_details[[#This Row],[date]])</f>
        <v>33979</v>
      </c>
      <c r="F944" s="19">
        <f>DATEDIF(Hosp_details[[#This Row],[Date of Birth]], DATE(2023,6, 8),"Y")</f>
        <v>30</v>
      </c>
      <c r="G944">
        <v>0</v>
      </c>
      <c r="H944" s="21">
        <v>7650.8</v>
      </c>
      <c r="I944" t="s">
        <v>11</v>
      </c>
      <c r="J944" t="s">
        <v>11</v>
      </c>
      <c r="K944" t="s">
        <v>23</v>
      </c>
    </row>
    <row r="945" spans="1:11" x14ac:dyDescent="0.3">
      <c r="A945" t="s">
        <v>975</v>
      </c>
      <c r="B945">
        <v>1998</v>
      </c>
      <c r="C945" t="s">
        <v>2395</v>
      </c>
      <c r="D945">
        <v>30</v>
      </c>
      <c r="E945" s="17">
        <f>DATE(Hosp_details[[#This Row],[year]], MONTH("1-"&amp;Hosp_details[[#This Row],[month]]), Hosp_details[[#This Row],[date]])</f>
        <v>35856</v>
      </c>
      <c r="F945" s="19">
        <f>DATEDIF(Hosp_details[[#This Row],[Date of Birth]], DATE(2023,6, 8),"Y")</f>
        <v>25</v>
      </c>
      <c r="G945">
        <v>0</v>
      </c>
      <c r="H945" s="21">
        <v>7652.26</v>
      </c>
      <c r="I945" t="s">
        <v>11</v>
      </c>
      <c r="J945" t="s">
        <v>12</v>
      </c>
      <c r="K945" t="s">
        <v>248</v>
      </c>
    </row>
    <row r="946" spans="1:11" x14ac:dyDescent="0.3">
      <c r="A946" t="s">
        <v>976</v>
      </c>
      <c r="B946">
        <v>1965</v>
      </c>
      <c r="C946" t="s">
        <v>2396</v>
      </c>
      <c r="D946">
        <v>27</v>
      </c>
      <c r="E946" s="17">
        <f>DATE(Hosp_details[[#This Row],[year]], MONTH("1-"&amp;Hosp_details[[#This Row],[month]]), Hosp_details[[#This Row],[date]])</f>
        <v>23828</v>
      </c>
      <c r="F946" s="19">
        <f>DATEDIF(Hosp_details[[#This Row],[Date of Birth]], DATE(2023,6, 8),"Y")</f>
        <v>58</v>
      </c>
      <c r="G946">
        <v>0</v>
      </c>
      <c r="H946" s="21">
        <v>7657.69</v>
      </c>
      <c r="I946" t="s">
        <v>12</v>
      </c>
      <c r="J946" t="s">
        <v>12</v>
      </c>
      <c r="K946" t="s">
        <v>23</v>
      </c>
    </row>
    <row r="947" spans="1:11" x14ac:dyDescent="0.3">
      <c r="A947" t="s">
        <v>977</v>
      </c>
      <c r="B947">
        <v>1976</v>
      </c>
      <c r="C947" t="s">
        <v>2397</v>
      </c>
      <c r="D947">
        <v>9</v>
      </c>
      <c r="E947" s="17">
        <f>DATE(Hosp_details[[#This Row],[year]], MONTH("1-"&amp;Hosp_details[[#This Row],[month]]), Hosp_details[[#This Row],[date]])</f>
        <v>27859</v>
      </c>
      <c r="F947" s="19">
        <f>DATEDIF(Hosp_details[[#This Row],[Date of Birth]], DATE(2023,6, 8),"Y")</f>
        <v>47</v>
      </c>
      <c r="G947">
        <v>2</v>
      </c>
      <c r="H947" s="21">
        <v>7662.47</v>
      </c>
      <c r="I947" t="s">
        <v>11</v>
      </c>
      <c r="J947" t="s">
        <v>16</v>
      </c>
      <c r="K947" t="s">
        <v>41</v>
      </c>
    </row>
    <row r="948" spans="1:11" x14ac:dyDescent="0.3">
      <c r="A948" t="s">
        <v>978</v>
      </c>
      <c r="B948">
        <v>1996</v>
      </c>
      <c r="C948" t="s">
        <v>2398</v>
      </c>
      <c r="D948">
        <v>24</v>
      </c>
      <c r="E948" s="17">
        <f>DATE(Hosp_details[[#This Row],[year]], MONTH("1-"&amp;Hosp_details[[#This Row],[month]]), Hosp_details[[#This Row],[date]])</f>
        <v>35209</v>
      </c>
      <c r="F948" s="19">
        <f>DATEDIF(Hosp_details[[#This Row],[Date of Birth]], DATE(2023,6, 8),"Y")</f>
        <v>27</v>
      </c>
      <c r="G948">
        <v>0</v>
      </c>
      <c r="H948" s="21">
        <v>7670.75</v>
      </c>
      <c r="I948" t="s">
        <v>11</v>
      </c>
      <c r="J948" t="s">
        <v>11</v>
      </c>
      <c r="K948" t="s">
        <v>631</v>
      </c>
    </row>
    <row r="949" spans="1:11" x14ac:dyDescent="0.3">
      <c r="A949" t="s">
        <v>979</v>
      </c>
      <c r="B949">
        <v>1995</v>
      </c>
      <c r="C949" t="s">
        <v>18</v>
      </c>
      <c r="D949">
        <v>13</v>
      </c>
      <c r="E949" s="17">
        <f>DATE(Hosp_details[[#This Row],[year]], MONTH("1-"&amp;Hosp_details[[#This Row],[month]]), Hosp_details[[#This Row],[date]])</f>
        <v>34863</v>
      </c>
      <c r="F949" s="19">
        <f>DATEDIF(Hosp_details[[#This Row],[Date of Birth]], DATE(2023,6, 8),"Y")</f>
        <v>27</v>
      </c>
      <c r="G949">
        <v>0</v>
      </c>
      <c r="H949" s="21">
        <v>7676.4</v>
      </c>
      <c r="I949" t="s">
        <v>11</v>
      </c>
      <c r="J949" t="s">
        <v>16</v>
      </c>
      <c r="K949" t="s">
        <v>23</v>
      </c>
    </row>
    <row r="950" spans="1:11" x14ac:dyDescent="0.3">
      <c r="A950" t="s">
        <v>980</v>
      </c>
      <c r="B950">
        <v>1971</v>
      </c>
      <c r="C950" t="s">
        <v>10</v>
      </c>
      <c r="D950">
        <v>11</v>
      </c>
      <c r="E950" s="17">
        <f>DATE(Hosp_details[[#This Row],[year]], MONTH("1-"&amp;Hosp_details[[#This Row],[month]]), Hosp_details[[#This Row],[date]])</f>
        <v>26125</v>
      </c>
      <c r="F950" s="19">
        <f>DATEDIF(Hosp_details[[#This Row],[Date of Birth]], DATE(2023,6, 8),"Y")</f>
        <v>51</v>
      </c>
      <c r="G950">
        <v>0</v>
      </c>
      <c r="H950" s="21">
        <v>7680.92</v>
      </c>
      <c r="I950" t="s">
        <v>11</v>
      </c>
      <c r="J950" t="s">
        <v>16</v>
      </c>
      <c r="K950" t="s">
        <v>13</v>
      </c>
    </row>
    <row r="951" spans="1:11" x14ac:dyDescent="0.3">
      <c r="A951" t="s">
        <v>981</v>
      </c>
      <c r="B951">
        <v>1981</v>
      </c>
      <c r="C951" t="s">
        <v>34</v>
      </c>
      <c r="D951">
        <v>19</v>
      </c>
      <c r="E951" s="17">
        <f>DATE(Hosp_details[[#This Row],[year]], MONTH("1-"&amp;Hosp_details[[#This Row],[month]]), Hosp_details[[#This Row],[date]])</f>
        <v>29817</v>
      </c>
      <c r="F951" s="19">
        <f>DATEDIF(Hosp_details[[#This Row],[Date of Birth]], DATE(2023,6, 8),"Y")</f>
        <v>41</v>
      </c>
      <c r="G951">
        <v>1</v>
      </c>
      <c r="H951" s="21">
        <v>7681.17</v>
      </c>
      <c r="I951" t="s">
        <v>11</v>
      </c>
      <c r="J951" t="s">
        <v>11</v>
      </c>
      <c r="K951" t="s">
        <v>515</v>
      </c>
    </row>
    <row r="952" spans="1:11" x14ac:dyDescent="0.3">
      <c r="A952" t="s">
        <v>982</v>
      </c>
      <c r="B952">
        <v>1982</v>
      </c>
      <c r="C952" t="s">
        <v>20</v>
      </c>
      <c r="D952">
        <v>18</v>
      </c>
      <c r="E952" s="17">
        <f>DATE(Hosp_details[[#This Row],[year]], MONTH("1-"&amp;Hosp_details[[#This Row],[month]]), Hosp_details[[#This Row],[date]])</f>
        <v>30212</v>
      </c>
      <c r="F952" s="19">
        <f>DATEDIF(Hosp_details[[#This Row],[Date of Birth]], DATE(2023,6, 8),"Y")</f>
        <v>40</v>
      </c>
      <c r="G952">
        <v>3</v>
      </c>
      <c r="H952" s="21">
        <v>7682.67</v>
      </c>
      <c r="I952" t="s">
        <v>11</v>
      </c>
      <c r="J952" t="s">
        <v>16</v>
      </c>
      <c r="K952" t="s">
        <v>13</v>
      </c>
    </row>
    <row r="953" spans="1:11" x14ac:dyDescent="0.3">
      <c r="A953" t="s">
        <v>983</v>
      </c>
      <c r="B953">
        <v>1987</v>
      </c>
      <c r="C953" t="s">
        <v>36</v>
      </c>
      <c r="D953">
        <v>12</v>
      </c>
      <c r="E953" s="17">
        <f>DATE(Hosp_details[[#This Row],[year]], MONTH("1-"&amp;Hosp_details[[#This Row],[month]]), Hosp_details[[#This Row],[date]])</f>
        <v>32062</v>
      </c>
      <c r="F953" s="19">
        <f>DATEDIF(Hosp_details[[#This Row],[Date of Birth]], DATE(2023,6, 8),"Y")</f>
        <v>35</v>
      </c>
      <c r="G953">
        <v>3</v>
      </c>
      <c r="H953" s="21">
        <v>7684.62</v>
      </c>
      <c r="I953" t="s">
        <v>11</v>
      </c>
      <c r="J953" t="s">
        <v>12</v>
      </c>
      <c r="K953" t="s">
        <v>299</v>
      </c>
    </row>
    <row r="954" spans="1:11" x14ac:dyDescent="0.3">
      <c r="A954" t="s">
        <v>984</v>
      </c>
      <c r="B954">
        <v>1978</v>
      </c>
      <c r="C954" t="s">
        <v>15</v>
      </c>
      <c r="D954">
        <v>29</v>
      </c>
      <c r="E954" s="17">
        <f>DATE(Hosp_details[[#This Row],[year]], MONTH("1-"&amp;Hosp_details[[#This Row],[month]]), Hosp_details[[#This Row],[date]])</f>
        <v>28823</v>
      </c>
      <c r="F954" s="19">
        <f>DATEDIF(Hosp_details[[#This Row],[Date of Birth]], DATE(2023,6, 8),"Y")</f>
        <v>44</v>
      </c>
      <c r="G954">
        <v>2</v>
      </c>
      <c r="H954" s="21">
        <v>7726.85</v>
      </c>
      <c r="I954" t="s">
        <v>16</v>
      </c>
      <c r="J954" t="s">
        <v>11</v>
      </c>
      <c r="K954" t="s">
        <v>41</v>
      </c>
    </row>
    <row r="955" spans="1:11" x14ac:dyDescent="0.3">
      <c r="A955" t="s">
        <v>985</v>
      </c>
      <c r="B955">
        <v>1979</v>
      </c>
      <c r="C955" t="s">
        <v>30</v>
      </c>
      <c r="D955">
        <v>2</v>
      </c>
      <c r="E955" s="17">
        <f>DATE(Hosp_details[[#This Row],[year]], MONTH("1-"&amp;Hosp_details[[#This Row],[month]]), Hosp_details[[#This Row],[date]])</f>
        <v>29191</v>
      </c>
      <c r="F955" s="19">
        <f>DATEDIF(Hosp_details[[#This Row],[Date of Birth]], DATE(2023,6, 8),"Y")</f>
        <v>43</v>
      </c>
      <c r="G955">
        <v>1</v>
      </c>
      <c r="H955" s="21">
        <v>7727.25</v>
      </c>
      <c r="I955" t="s">
        <v>11</v>
      </c>
      <c r="J955" t="s">
        <v>12</v>
      </c>
      <c r="K955" t="s">
        <v>23</v>
      </c>
    </row>
    <row r="956" spans="1:11" x14ac:dyDescent="0.3">
      <c r="A956" t="s">
        <v>986</v>
      </c>
      <c r="B956">
        <v>1980</v>
      </c>
      <c r="C956" t="s">
        <v>2394</v>
      </c>
      <c r="D956">
        <v>10</v>
      </c>
      <c r="E956" s="17">
        <f>DATE(Hosp_details[[#This Row],[year]], MONTH("1-"&amp;Hosp_details[[#This Row],[month]]), Hosp_details[[#This Row],[date]])</f>
        <v>29230</v>
      </c>
      <c r="F956" s="19">
        <f>DATEDIF(Hosp_details[[#This Row],[Date of Birth]], DATE(2023,6, 8),"Y")</f>
        <v>43</v>
      </c>
      <c r="G956">
        <v>2</v>
      </c>
      <c r="H956" s="21">
        <v>7729.65</v>
      </c>
      <c r="I956" t="s">
        <v>12</v>
      </c>
      <c r="J956" t="s">
        <v>16</v>
      </c>
      <c r="K956" t="s">
        <v>167</v>
      </c>
    </row>
    <row r="957" spans="1:11" x14ac:dyDescent="0.3">
      <c r="A957" t="s">
        <v>987</v>
      </c>
      <c r="B957">
        <v>1978</v>
      </c>
      <c r="C957" t="s">
        <v>2395</v>
      </c>
      <c r="D957">
        <v>4</v>
      </c>
      <c r="E957" s="17">
        <f>DATE(Hosp_details[[#This Row],[year]], MONTH("1-"&amp;Hosp_details[[#This Row],[month]]), Hosp_details[[#This Row],[date]])</f>
        <v>28525</v>
      </c>
      <c r="F957" s="19">
        <f>DATEDIF(Hosp_details[[#This Row],[Date of Birth]], DATE(2023,6, 8),"Y")</f>
        <v>45</v>
      </c>
      <c r="G957">
        <v>2</v>
      </c>
      <c r="H957" s="21">
        <v>7731.43</v>
      </c>
      <c r="I957" t="s">
        <v>12</v>
      </c>
      <c r="J957" t="s">
        <v>11</v>
      </c>
      <c r="K957" t="s">
        <v>13</v>
      </c>
    </row>
    <row r="958" spans="1:11" x14ac:dyDescent="0.3">
      <c r="A958" t="s">
        <v>988</v>
      </c>
      <c r="B958">
        <v>1977</v>
      </c>
      <c r="C958" t="s">
        <v>2396</v>
      </c>
      <c r="D958">
        <v>29</v>
      </c>
      <c r="E958" s="17">
        <f>DATE(Hosp_details[[#This Row],[year]], MONTH("1-"&amp;Hosp_details[[#This Row],[month]]), Hosp_details[[#This Row],[date]])</f>
        <v>28213</v>
      </c>
      <c r="F958" s="19">
        <f>DATEDIF(Hosp_details[[#This Row],[Date of Birth]], DATE(2023,6, 8),"Y")</f>
        <v>46</v>
      </c>
      <c r="G958">
        <v>0</v>
      </c>
      <c r="H958" s="21">
        <v>7731.86</v>
      </c>
      <c r="I958" t="s">
        <v>11</v>
      </c>
      <c r="J958" t="s">
        <v>12</v>
      </c>
      <c r="K958" t="s">
        <v>23</v>
      </c>
    </row>
    <row r="959" spans="1:11" x14ac:dyDescent="0.3">
      <c r="A959" t="s">
        <v>989</v>
      </c>
      <c r="B959">
        <v>1965</v>
      </c>
      <c r="C959" t="s">
        <v>2397</v>
      </c>
      <c r="D959">
        <v>18</v>
      </c>
      <c r="E959" s="17">
        <f>DATE(Hosp_details[[#This Row],[year]], MONTH("1-"&amp;Hosp_details[[#This Row],[month]]), Hosp_details[[#This Row],[date]])</f>
        <v>23850</v>
      </c>
      <c r="F959" s="19">
        <f>DATEDIF(Hosp_details[[#This Row],[Date of Birth]], DATE(2023,6, 8),"Y")</f>
        <v>58</v>
      </c>
      <c r="G959">
        <v>0</v>
      </c>
      <c r="H959" s="21">
        <v>7736.39</v>
      </c>
      <c r="I959" t="s">
        <v>12</v>
      </c>
      <c r="J959" t="s">
        <v>11</v>
      </c>
      <c r="K959" t="s">
        <v>13</v>
      </c>
    </row>
    <row r="960" spans="1:11" x14ac:dyDescent="0.3">
      <c r="A960" t="s">
        <v>990</v>
      </c>
      <c r="B960">
        <v>1978</v>
      </c>
      <c r="C960" t="s">
        <v>2398</v>
      </c>
      <c r="D960">
        <v>4</v>
      </c>
      <c r="E960" s="17">
        <f>DATE(Hosp_details[[#This Row],[year]], MONTH("1-"&amp;Hosp_details[[#This Row],[month]]), Hosp_details[[#This Row],[date]])</f>
        <v>28614</v>
      </c>
      <c r="F960" s="19">
        <f>DATEDIF(Hosp_details[[#This Row],[Date of Birth]], DATE(2023,6, 8),"Y")</f>
        <v>45</v>
      </c>
      <c r="G960">
        <v>2</v>
      </c>
      <c r="H960" s="21">
        <v>7740.34</v>
      </c>
      <c r="I960" t="s">
        <v>16</v>
      </c>
      <c r="J960" t="s">
        <v>16</v>
      </c>
      <c r="K960" t="s">
        <v>41</v>
      </c>
    </row>
    <row r="961" spans="1:11" x14ac:dyDescent="0.3">
      <c r="A961" t="s">
        <v>991</v>
      </c>
      <c r="B961">
        <v>1976</v>
      </c>
      <c r="C961" t="s">
        <v>18</v>
      </c>
      <c r="D961">
        <v>12</v>
      </c>
      <c r="E961" s="17">
        <f>DATE(Hosp_details[[#This Row],[year]], MONTH("1-"&amp;Hosp_details[[#This Row],[month]]), Hosp_details[[#This Row],[date]])</f>
        <v>27923</v>
      </c>
      <c r="F961" s="19">
        <f>DATEDIF(Hosp_details[[#This Row],[Date of Birth]], DATE(2023,6, 8),"Y")</f>
        <v>46</v>
      </c>
      <c r="G961">
        <v>1</v>
      </c>
      <c r="H961" s="21">
        <v>7742.11</v>
      </c>
      <c r="I961" t="s">
        <v>12</v>
      </c>
      <c r="J961" t="s">
        <v>11</v>
      </c>
      <c r="K961" t="s">
        <v>13</v>
      </c>
    </row>
    <row r="962" spans="1:11" x14ac:dyDescent="0.3">
      <c r="A962" t="s">
        <v>992</v>
      </c>
      <c r="B962">
        <v>1981</v>
      </c>
      <c r="C962" t="s">
        <v>10</v>
      </c>
      <c r="D962">
        <v>30</v>
      </c>
      <c r="E962" s="17">
        <f>DATE(Hosp_details[[#This Row],[year]], MONTH("1-"&amp;Hosp_details[[#This Row],[month]]), Hosp_details[[#This Row],[date]])</f>
        <v>29797</v>
      </c>
      <c r="F962" s="19">
        <f>DATEDIF(Hosp_details[[#This Row],[Date of Birth]], DATE(2023,6, 8),"Y")</f>
        <v>41</v>
      </c>
      <c r="G962">
        <v>2</v>
      </c>
      <c r="H962" s="21">
        <v>7749.16</v>
      </c>
      <c r="I962" t="s">
        <v>11</v>
      </c>
      <c r="J962" t="s">
        <v>16</v>
      </c>
      <c r="K962" t="s">
        <v>23</v>
      </c>
    </row>
    <row r="963" spans="1:11" x14ac:dyDescent="0.3">
      <c r="A963" t="s">
        <v>993</v>
      </c>
      <c r="B963">
        <v>1997</v>
      </c>
      <c r="C963" t="s">
        <v>34</v>
      </c>
      <c r="D963">
        <v>21</v>
      </c>
      <c r="E963" s="17">
        <f>DATE(Hosp_details[[#This Row],[year]], MONTH("1-"&amp;Hosp_details[[#This Row],[month]]), Hosp_details[[#This Row],[date]])</f>
        <v>35663</v>
      </c>
      <c r="F963" s="19">
        <f>DATEDIF(Hosp_details[[#This Row],[Date of Birth]], DATE(2023,6, 8),"Y")</f>
        <v>25</v>
      </c>
      <c r="G963">
        <v>0</v>
      </c>
      <c r="H963" s="21">
        <v>7763.06</v>
      </c>
      <c r="I963" t="s">
        <v>11</v>
      </c>
      <c r="J963" t="s">
        <v>16</v>
      </c>
      <c r="K963" t="s">
        <v>23</v>
      </c>
    </row>
    <row r="964" spans="1:11" x14ac:dyDescent="0.3">
      <c r="A964" t="s">
        <v>994</v>
      </c>
      <c r="B964">
        <v>1974</v>
      </c>
      <c r="C964" t="s">
        <v>20</v>
      </c>
      <c r="D964">
        <v>6</v>
      </c>
      <c r="E964" s="17">
        <f>DATE(Hosp_details[[#This Row],[year]], MONTH("1-"&amp;Hosp_details[[#This Row],[month]]), Hosp_details[[#This Row],[date]])</f>
        <v>27278</v>
      </c>
      <c r="F964" s="19">
        <f>DATEDIF(Hosp_details[[#This Row],[Date of Birth]], DATE(2023,6, 8),"Y")</f>
        <v>48</v>
      </c>
      <c r="G964">
        <v>0</v>
      </c>
      <c r="H964" s="21">
        <v>7789.64</v>
      </c>
      <c r="I964" t="s">
        <v>16</v>
      </c>
      <c r="J964" t="s">
        <v>12</v>
      </c>
      <c r="K964" t="s">
        <v>13</v>
      </c>
    </row>
    <row r="965" spans="1:11" x14ac:dyDescent="0.3">
      <c r="A965" t="s">
        <v>995</v>
      </c>
      <c r="B965">
        <v>1999</v>
      </c>
      <c r="C965" t="s">
        <v>36</v>
      </c>
      <c r="D965">
        <v>25</v>
      </c>
      <c r="E965" s="17">
        <f>DATE(Hosp_details[[#This Row],[year]], MONTH("1-"&amp;Hosp_details[[#This Row],[month]]), Hosp_details[[#This Row],[date]])</f>
        <v>36458</v>
      </c>
      <c r="F965" s="19">
        <f>DATEDIF(Hosp_details[[#This Row],[Date of Birth]], DATE(2023,6, 8),"Y")</f>
        <v>23</v>
      </c>
      <c r="G965">
        <v>0</v>
      </c>
      <c r="H965" s="21">
        <v>7794.68</v>
      </c>
      <c r="I965" t="s">
        <v>11</v>
      </c>
      <c r="J965" t="s">
        <v>11</v>
      </c>
      <c r="K965" t="s">
        <v>534</v>
      </c>
    </row>
    <row r="966" spans="1:11" x14ac:dyDescent="0.3">
      <c r="A966" t="s">
        <v>996</v>
      </c>
      <c r="B966">
        <v>1997</v>
      </c>
      <c r="C966" t="s">
        <v>15</v>
      </c>
      <c r="D966">
        <v>2</v>
      </c>
      <c r="E966" s="17">
        <f>DATE(Hosp_details[[#This Row],[year]], MONTH("1-"&amp;Hosp_details[[#This Row],[month]]), Hosp_details[[#This Row],[date]])</f>
        <v>35736</v>
      </c>
      <c r="F966" s="19">
        <f>DATEDIF(Hosp_details[[#This Row],[Date of Birth]], DATE(2023,6, 8),"Y")</f>
        <v>25</v>
      </c>
      <c r="G966">
        <v>0</v>
      </c>
      <c r="H966" s="21">
        <v>7803.77</v>
      </c>
      <c r="I966" t="s">
        <v>11</v>
      </c>
      <c r="J966" t="s">
        <v>12</v>
      </c>
      <c r="K966" t="s">
        <v>23</v>
      </c>
    </row>
    <row r="967" spans="1:11" x14ac:dyDescent="0.3">
      <c r="A967" t="s">
        <v>997</v>
      </c>
      <c r="B967">
        <v>1974</v>
      </c>
      <c r="C967" t="s">
        <v>30</v>
      </c>
      <c r="D967">
        <v>9</v>
      </c>
      <c r="E967" s="17">
        <f>DATE(Hosp_details[[#This Row],[year]], MONTH("1-"&amp;Hosp_details[[#This Row],[month]]), Hosp_details[[#This Row],[date]])</f>
        <v>27372</v>
      </c>
      <c r="F967" s="19">
        <f>DATEDIF(Hosp_details[[#This Row],[Date of Birth]], DATE(2023,6, 8),"Y")</f>
        <v>48</v>
      </c>
      <c r="G967">
        <v>0</v>
      </c>
      <c r="H967" s="21">
        <v>7804.16</v>
      </c>
      <c r="I967" t="s">
        <v>11</v>
      </c>
      <c r="J967" t="s">
        <v>12</v>
      </c>
      <c r="K967" t="s">
        <v>13</v>
      </c>
    </row>
    <row r="968" spans="1:11" x14ac:dyDescent="0.3">
      <c r="A968" t="s">
        <v>998</v>
      </c>
      <c r="B968">
        <v>1991</v>
      </c>
      <c r="C968" t="s">
        <v>2394</v>
      </c>
      <c r="D968">
        <v>21</v>
      </c>
      <c r="E968" s="17">
        <f>DATE(Hosp_details[[#This Row],[year]], MONTH("1-"&amp;Hosp_details[[#This Row],[month]]), Hosp_details[[#This Row],[date]])</f>
        <v>33259</v>
      </c>
      <c r="F968" s="19">
        <f>DATEDIF(Hosp_details[[#This Row],[Date of Birth]], DATE(2023,6, 8),"Y")</f>
        <v>32</v>
      </c>
      <c r="G968">
        <v>3</v>
      </c>
      <c r="H968" s="21">
        <v>7812.67</v>
      </c>
      <c r="I968" t="s">
        <v>11</v>
      </c>
      <c r="J968" t="s">
        <v>16</v>
      </c>
      <c r="K968" t="s">
        <v>23</v>
      </c>
    </row>
    <row r="969" spans="1:11" x14ac:dyDescent="0.3">
      <c r="A969" t="s">
        <v>999</v>
      </c>
      <c r="B969">
        <v>1989</v>
      </c>
      <c r="C969" t="s">
        <v>2395</v>
      </c>
      <c r="D969">
        <v>12</v>
      </c>
      <c r="E969" s="17">
        <f>DATE(Hosp_details[[#This Row],[year]], MONTH("1-"&amp;Hosp_details[[#This Row],[month]]), Hosp_details[[#This Row],[date]])</f>
        <v>32551</v>
      </c>
      <c r="F969" s="19">
        <f>DATEDIF(Hosp_details[[#This Row],[Date of Birth]], DATE(2023,6, 8),"Y")</f>
        <v>34</v>
      </c>
      <c r="G969">
        <v>3</v>
      </c>
      <c r="H969" s="21">
        <v>7824.37</v>
      </c>
      <c r="I969" t="s">
        <v>11</v>
      </c>
      <c r="J969" t="s">
        <v>11</v>
      </c>
      <c r="K969" t="s">
        <v>23</v>
      </c>
    </row>
    <row r="970" spans="1:11" x14ac:dyDescent="0.3">
      <c r="A970" t="s">
        <v>1000</v>
      </c>
      <c r="B970">
        <v>2001</v>
      </c>
      <c r="C970" t="s">
        <v>2396</v>
      </c>
      <c r="D970">
        <v>5</v>
      </c>
      <c r="E970" s="17">
        <f>DATE(Hosp_details[[#This Row],[year]], MONTH("1-"&amp;Hosp_details[[#This Row],[month]]), Hosp_details[[#This Row],[date]])</f>
        <v>36955</v>
      </c>
      <c r="F970" s="19">
        <f>DATEDIF(Hosp_details[[#This Row],[Date of Birth]], DATE(2023,6, 8),"Y")</f>
        <v>22</v>
      </c>
      <c r="G970">
        <v>0</v>
      </c>
      <c r="H970" s="21">
        <v>7844.8</v>
      </c>
      <c r="I970" t="s">
        <v>11</v>
      </c>
      <c r="J970" t="s">
        <v>11</v>
      </c>
      <c r="K970" t="s">
        <v>23</v>
      </c>
    </row>
    <row r="971" spans="1:11" x14ac:dyDescent="0.3">
      <c r="A971" t="s">
        <v>1001</v>
      </c>
      <c r="B971">
        <v>1994</v>
      </c>
      <c r="C971" t="s">
        <v>2397</v>
      </c>
      <c r="D971">
        <v>17</v>
      </c>
      <c r="E971" s="17">
        <f>DATE(Hosp_details[[#This Row],[year]], MONTH("1-"&amp;Hosp_details[[#This Row],[month]]), Hosp_details[[#This Row],[date]])</f>
        <v>34441</v>
      </c>
      <c r="F971" s="19">
        <f>DATEDIF(Hosp_details[[#This Row],[Date of Birth]], DATE(2023,6, 8),"Y")</f>
        <v>29</v>
      </c>
      <c r="G971">
        <v>0</v>
      </c>
      <c r="H971" s="21">
        <v>7851.85</v>
      </c>
      <c r="I971" t="s">
        <v>11</v>
      </c>
      <c r="J971" t="s">
        <v>12</v>
      </c>
      <c r="K971" t="s">
        <v>23</v>
      </c>
    </row>
    <row r="972" spans="1:11" x14ac:dyDescent="0.3">
      <c r="A972" t="s">
        <v>1002</v>
      </c>
      <c r="B972">
        <v>1962</v>
      </c>
      <c r="C972" t="s">
        <v>2398</v>
      </c>
      <c r="D972">
        <v>10</v>
      </c>
      <c r="E972" s="17">
        <f>DATE(Hosp_details[[#This Row],[year]], MONTH("1-"&amp;Hosp_details[[#This Row],[month]]), Hosp_details[[#This Row],[date]])</f>
        <v>22776</v>
      </c>
      <c r="F972" s="19">
        <f>DATEDIF(Hosp_details[[#This Row],[Date of Birth]], DATE(2023,6, 8),"Y")</f>
        <v>61</v>
      </c>
      <c r="G972">
        <v>0</v>
      </c>
      <c r="H972" s="21">
        <v>7896.41</v>
      </c>
      <c r="I972" t="s">
        <v>12</v>
      </c>
      <c r="J972" t="s">
        <v>11</v>
      </c>
      <c r="K972" t="s">
        <v>13</v>
      </c>
    </row>
    <row r="973" spans="1:11" x14ac:dyDescent="0.3">
      <c r="A973" t="s">
        <v>1003</v>
      </c>
      <c r="B973">
        <v>1977</v>
      </c>
      <c r="C973" t="s">
        <v>18</v>
      </c>
      <c r="D973">
        <v>20</v>
      </c>
      <c r="E973" s="17">
        <f>DATE(Hosp_details[[#This Row],[year]], MONTH("1-"&amp;Hosp_details[[#This Row],[month]]), Hosp_details[[#This Row],[date]])</f>
        <v>28296</v>
      </c>
      <c r="F973" s="19">
        <f>DATEDIF(Hosp_details[[#This Row],[Date of Birth]], DATE(2023,6, 8),"Y")</f>
        <v>45</v>
      </c>
      <c r="G973">
        <v>0</v>
      </c>
      <c r="H973" s="21">
        <v>7935.29</v>
      </c>
      <c r="I973" t="s">
        <v>11</v>
      </c>
      <c r="J973" t="s">
        <v>16</v>
      </c>
      <c r="K973" t="s">
        <v>246</v>
      </c>
    </row>
    <row r="974" spans="1:11" x14ac:dyDescent="0.3">
      <c r="A974" t="s">
        <v>1004</v>
      </c>
      <c r="B974">
        <v>1987</v>
      </c>
      <c r="C974" t="s">
        <v>10</v>
      </c>
      <c r="D974">
        <v>29</v>
      </c>
      <c r="E974" s="17">
        <f>DATE(Hosp_details[[#This Row],[year]], MONTH("1-"&amp;Hosp_details[[#This Row],[month]]), Hosp_details[[#This Row],[date]])</f>
        <v>31987</v>
      </c>
      <c r="F974" s="19">
        <f>DATEDIF(Hosp_details[[#This Row],[Date of Birth]], DATE(2023,6, 8),"Y")</f>
        <v>35</v>
      </c>
      <c r="G974">
        <v>3</v>
      </c>
      <c r="H974" s="21">
        <v>7948.22</v>
      </c>
      <c r="I974" t="s">
        <v>11</v>
      </c>
      <c r="J974" t="s">
        <v>12</v>
      </c>
      <c r="K974" t="s">
        <v>199</v>
      </c>
    </row>
    <row r="975" spans="1:11" x14ac:dyDescent="0.3">
      <c r="A975" t="s">
        <v>1005</v>
      </c>
      <c r="B975">
        <v>1966</v>
      </c>
      <c r="C975" t="s">
        <v>34</v>
      </c>
      <c r="D975">
        <v>9</v>
      </c>
      <c r="E975" s="17">
        <f>DATE(Hosp_details[[#This Row],[year]], MONTH("1-"&amp;Hosp_details[[#This Row],[month]]), Hosp_details[[#This Row],[date]])</f>
        <v>24328</v>
      </c>
      <c r="F975" s="19">
        <f>DATEDIF(Hosp_details[[#This Row],[Date of Birth]], DATE(2023,6, 8),"Y")</f>
        <v>56</v>
      </c>
      <c r="G975">
        <v>0</v>
      </c>
      <c r="H975" s="21">
        <v>7953.72</v>
      </c>
      <c r="I975" t="s">
        <v>12</v>
      </c>
      <c r="J975" t="s">
        <v>12</v>
      </c>
      <c r="K975" t="s">
        <v>23</v>
      </c>
    </row>
    <row r="976" spans="1:11" x14ac:dyDescent="0.3">
      <c r="A976" t="s">
        <v>1006</v>
      </c>
      <c r="B976">
        <v>1981</v>
      </c>
      <c r="C976" t="s">
        <v>20</v>
      </c>
      <c r="D976">
        <v>28</v>
      </c>
      <c r="E976" s="17">
        <f>DATE(Hosp_details[[#This Row],[year]], MONTH("1-"&amp;Hosp_details[[#This Row],[month]]), Hosp_details[[#This Row],[date]])</f>
        <v>29857</v>
      </c>
      <c r="F976" s="19">
        <f>DATEDIF(Hosp_details[[#This Row],[Date of Birth]], DATE(2023,6, 8),"Y")</f>
        <v>41</v>
      </c>
      <c r="G976">
        <v>3</v>
      </c>
      <c r="H976" s="21">
        <v>7954.52</v>
      </c>
      <c r="I976" t="s">
        <v>11</v>
      </c>
      <c r="J976" t="s">
        <v>11</v>
      </c>
      <c r="K976" t="s">
        <v>41</v>
      </c>
    </row>
    <row r="977" spans="1:11" x14ac:dyDescent="0.3">
      <c r="A977" t="s">
        <v>1007</v>
      </c>
      <c r="B977">
        <v>1970</v>
      </c>
      <c r="C977" t="s">
        <v>36</v>
      </c>
      <c r="D977">
        <v>19</v>
      </c>
      <c r="E977" s="17">
        <f>DATE(Hosp_details[[#This Row],[year]], MONTH("1-"&amp;Hosp_details[[#This Row],[month]]), Hosp_details[[#This Row],[date]])</f>
        <v>25860</v>
      </c>
      <c r="F977" s="19">
        <f>DATEDIF(Hosp_details[[#This Row],[Date of Birth]], DATE(2023,6, 8),"Y")</f>
        <v>52</v>
      </c>
      <c r="G977">
        <v>0</v>
      </c>
      <c r="H977" s="21">
        <v>7958.13</v>
      </c>
      <c r="I977" t="s">
        <v>11</v>
      </c>
      <c r="J977" t="s">
        <v>11</v>
      </c>
      <c r="K977" t="s">
        <v>13</v>
      </c>
    </row>
    <row r="978" spans="1:11" x14ac:dyDescent="0.3">
      <c r="A978" t="s">
        <v>1008</v>
      </c>
      <c r="B978">
        <v>1975</v>
      </c>
      <c r="C978" t="s">
        <v>15</v>
      </c>
      <c r="D978">
        <v>10</v>
      </c>
      <c r="E978" s="17">
        <f>DATE(Hosp_details[[#This Row],[year]], MONTH("1-"&amp;Hosp_details[[#This Row],[month]]), Hosp_details[[#This Row],[date]])</f>
        <v>27708</v>
      </c>
      <c r="F978" s="19">
        <f>DATEDIF(Hosp_details[[#This Row],[Date of Birth]], DATE(2023,6, 8),"Y")</f>
        <v>47</v>
      </c>
      <c r="G978">
        <v>1</v>
      </c>
      <c r="H978" s="21">
        <v>7966.81</v>
      </c>
      <c r="I978" t="s">
        <v>11</v>
      </c>
      <c r="J978" t="s">
        <v>11</v>
      </c>
      <c r="K978" t="s">
        <v>13</v>
      </c>
    </row>
    <row r="979" spans="1:11" x14ac:dyDescent="0.3">
      <c r="A979" t="s">
        <v>1009</v>
      </c>
      <c r="B979">
        <v>1972</v>
      </c>
      <c r="C979" t="s">
        <v>30</v>
      </c>
      <c r="D979">
        <v>23</v>
      </c>
      <c r="E979" s="17">
        <f>DATE(Hosp_details[[#This Row],[year]], MONTH("1-"&amp;Hosp_details[[#This Row],[month]]), Hosp_details[[#This Row],[date]])</f>
        <v>26656</v>
      </c>
      <c r="F979" s="19">
        <f>DATEDIF(Hosp_details[[#This Row],[Date of Birth]], DATE(2023,6, 8),"Y")</f>
        <v>50</v>
      </c>
      <c r="G979">
        <v>0</v>
      </c>
      <c r="H979" s="21">
        <v>7980.34</v>
      </c>
      <c r="I979" t="s">
        <v>11</v>
      </c>
      <c r="J979" t="s">
        <v>11</v>
      </c>
      <c r="K979" t="s">
        <v>13</v>
      </c>
    </row>
    <row r="980" spans="1:11" x14ac:dyDescent="0.3">
      <c r="A980" t="s">
        <v>1010</v>
      </c>
      <c r="B980">
        <v>1983</v>
      </c>
      <c r="C980" t="s">
        <v>2394</v>
      </c>
      <c r="D980">
        <v>28</v>
      </c>
      <c r="E980" s="17">
        <f>DATE(Hosp_details[[#This Row],[year]], MONTH("1-"&amp;Hosp_details[[#This Row],[month]]), Hosp_details[[#This Row],[date]])</f>
        <v>30344</v>
      </c>
      <c r="F980" s="19">
        <f>DATEDIF(Hosp_details[[#This Row],[Date of Birth]], DATE(2023,6, 8),"Y")</f>
        <v>40</v>
      </c>
      <c r="G980">
        <v>3</v>
      </c>
      <c r="H980" s="21">
        <v>7985.82</v>
      </c>
      <c r="I980" t="s">
        <v>11</v>
      </c>
      <c r="J980" t="s">
        <v>16</v>
      </c>
      <c r="K980" t="s">
        <v>246</v>
      </c>
    </row>
    <row r="981" spans="1:11" x14ac:dyDescent="0.3">
      <c r="A981" t="s">
        <v>1011</v>
      </c>
      <c r="B981">
        <v>1983</v>
      </c>
      <c r="C981" t="s">
        <v>2395</v>
      </c>
      <c r="D981">
        <v>20</v>
      </c>
      <c r="E981" s="17">
        <f>DATE(Hosp_details[[#This Row],[year]], MONTH("1-"&amp;Hosp_details[[#This Row],[month]]), Hosp_details[[#This Row],[date]])</f>
        <v>30367</v>
      </c>
      <c r="F981" s="19">
        <f>DATEDIF(Hosp_details[[#This Row],[Date of Birth]], DATE(2023,6, 8),"Y")</f>
        <v>40</v>
      </c>
      <c r="G981">
        <v>3</v>
      </c>
      <c r="H981" s="21">
        <v>7986.48</v>
      </c>
      <c r="I981" t="s">
        <v>11</v>
      </c>
      <c r="J981" t="s">
        <v>12</v>
      </c>
      <c r="K981" t="s">
        <v>246</v>
      </c>
    </row>
    <row r="982" spans="1:11" x14ac:dyDescent="0.3">
      <c r="A982" t="s">
        <v>1012</v>
      </c>
      <c r="B982">
        <v>1962</v>
      </c>
      <c r="C982" t="s">
        <v>2396</v>
      </c>
      <c r="D982">
        <v>22</v>
      </c>
      <c r="E982" s="17">
        <f>DATE(Hosp_details[[#This Row],[year]], MONTH("1-"&amp;Hosp_details[[#This Row],[month]]), Hosp_details[[#This Row],[date]])</f>
        <v>22727</v>
      </c>
      <c r="F982" s="19">
        <f>DATEDIF(Hosp_details[[#This Row],[Date of Birth]], DATE(2023,6, 8),"Y")</f>
        <v>61</v>
      </c>
      <c r="G982">
        <v>0</v>
      </c>
      <c r="H982" s="21">
        <v>8004.96</v>
      </c>
      <c r="I982" t="s">
        <v>12</v>
      </c>
      <c r="J982" t="s">
        <v>16</v>
      </c>
      <c r="K982" t="s">
        <v>13</v>
      </c>
    </row>
    <row r="983" spans="1:11" x14ac:dyDescent="0.3">
      <c r="A983" t="s">
        <v>1013</v>
      </c>
      <c r="B983">
        <v>1995</v>
      </c>
      <c r="C983" t="s">
        <v>2397</v>
      </c>
      <c r="D983">
        <v>18</v>
      </c>
      <c r="E983" s="17">
        <f>DATE(Hosp_details[[#This Row],[year]], MONTH("1-"&amp;Hosp_details[[#This Row],[month]]), Hosp_details[[#This Row],[date]])</f>
        <v>34807</v>
      </c>
      <c r="F983" s="19">
        <f>DATEDIF(Hosp_details[[#This Row],[Date of Birth]], DATE(2023,6, 8),"Y")</f>
        <v>28</v>
      </c>
      <c r="G983">
        <v>0</v>
      </c>
      <c r="H983" s="21">
        <v>8014.62</v>
      </c>
      <c r="I983" t="s">
        <v>11</v>
      </c>
      <c r="J983" t="s">
        <v>12</v>
      </c>
      <c r="K983" t="s">
        <v>23</v>
      </c>
    </row>
    <row r="984" spans="1:11" x14ac:dyDescent="0.3">
      <c r="A984" t="s">
        <v>1014</v>
      </c>
      <c r="B984">
        <v>1980</v>
      </c>
      <c r="C984" t="s">
        <v>2398</v>
      </c>
      <c r="D984">
        <v>8</v>
      </c>
      <c r="E984" s="17">
        <f>DATE(Hosp_details[[#This Row],[year]], MONTH("1-"&amp;Hosp_details[[#This Row],[month]]), Hosp_details[[#This Row],[date]])</f>
        <v>29349</v>
      </c>
      <c r="F984" s="19">
        <f>DATEDIF(Hosp_details[[#This Row],[Date of Birth]], DATE(2023,6, 8),"Y")</f>
        <v>43</v>
      </c>
      <c r="G984">
        <v>2</v>
      </c>
      <c r="H984" s="21">
        <v>8017.06</v>
      </c>
      <c r="I984" t="s">
        <v>11</v>
      </c>
      <c r="J984" t="s">
        <v>11</v>
      </c>
      <c r="K984" t="s">
        <v>23</v>
      </c>
    </row>
    <row r="985" spans="1:11" x14ac:dyDescent="0.3">
      <c r="A985" t="s">
        <v>1015</v>
      </c>
      <c r="B985">
        <v>1989</v>
      </c>
      <c r="C985" t="s">
        <v>18</v>
      </c>
      <c r="D985">
        <v>3</v>
      </c>
      <c r="E985" s="17">
        <f>DATE(Hosp_details[[#This Row],[year]], MONTH("1-"&amp;Hosp_details[[#This Row],[month]]), Hosp_details[[#This Row],[date]])</f>
        <v>32662</v>
      </c>
      <c r="F985" s="19">
        <f>DATEDIF(Hosp_details[[#This Row],[Date of Birth]], DATE(2023,6, 8),"Y")</f>
        <v>34</v>
      </c>
      <c r="G985">
        <v>3</v>
      </c>
      <c r="H985" s="21">
        <v>8021.11</v>
      </c>
      <c r="I985" t="s">
        <v>11</v>
      </c>
      <c r="J985" t="s">
        <v>16</v>
      </c>
      <c r="K985" t="s">
        <v>23</v>
      </c>
    </row>
    <row r="986" spans="1:11" x14ac:dyDescent="0.3">
      <c r="A986" t="s">
        <v>1016</v>
      </c>
      <c r="B986">
        <v>1978</v>
      </c>
      <c r="C986" t="s">
        <v>10</v>
      </c>
      <c r="D986">
        <v>17</v>
      </c>
      <c r="E986" s="17">
        <f>DATE(Hosp_details[[#This Row],[year]], MONTH("1-"&amp;Hosp_details[[#This Row],[month]]), Hosp_details[[#This Row],[date]])</f>
        <v>28688</v>
      </c>
      <c r="F986" s="19">
        <f>DATEDIF(Hosp_details[[#This Row],[Date of Birth]], DATE(2023,6, 8),"Y")</f>
        <v>44</v>
      </c>
      <c r="G986">
        <v>1</v>
      </c>
      <c r="H986" s="21">
        <v>8023.14</v>
      </c>
      <c r="I986" t="s">
        <v>11</v>
      </c>
      <c r="J986" t="s">
        <v>12</v>
      </c>
      <c r="K986" t="s">
        <v>23</v>
      </c>
    </row>
    <row r="987" spans="1:11" x14ac:dyDescent="0.3">
      <c r="A987" t="s">
        <v>1017</v>
      </c>
      <c r="B987">
        <v>1976</v>
      </c>
      <c r="C987" t="s">
        <v>34</v>
      </c>
      <c r="D987">
        <v>20</v>
      </c>
      <c r="E987" s="17">
        <f>DATE(Hosp_details[[#This Row],[year]], MONTH("1-"&amp;Hosp_details[[#This Row],[month]]), Hosp_details[[#This Row],[date]])</f>
        <v>27992</v>
      </c>
      <c r="F987" s="19">
        <f>DATEDIF(Hosp_details[[#This Row],[Date of Birth]], DATE(2023,6, 8),"Y")</f>
        <v>46</v>
      </c>
      <c r="G987">
        <v>0</v>
      </c>
      <c r="H987" s="21">
        <v>8026.67</v>
      </c>
      <c r="I987" t="s">
        <v>11</v>
      </c>
      <c r="J987" t="s">
        <v>11</v>
      </c>
      <c r="K987" t="s">
        <v>23</v>
      </c>
    </row>
    <row r="988" spans="1:11" x14ac:dyDescent="0.3">
      <c r="A988" t="s">
        <v>1018</v>
      </c>
      <c r="B988">
        <v>1977</v>
      </c>
      <c r="C988" t="s">
        <v>20</v>
      </c>
      <c r="D988">
        <v>6</v>
      </c>
      <c r="E988" s="17">
        <f>DATE(Hosp_details[[#This Row],[year]], MONTH("1-"&amp;Hosp_details[[#This Row],[month]]), Hosp_details[[#This Row],[date]])</f>
        <v>28374</v>
      </c>
      <c r="F988" s="19">
        <f>DATEDIF(Hosp_details[[#This Row],[Date of Birth]], DATE(2023,6, 8),"Y")</f>
        <v>45</v>
      </c>
      <c r="G988">
        <v>2</v>
      </c>
      <c r="H988" s="21">
        <v>8027.97</v>
      </c>
      <c r="I988" t="s">
        <v>12</v>
      </c>
      <c r="J988" t="s">
        <v>11</v>
      </c>
      <c r="K988" t="s">
        <v>41</v>
      </c>
    </row>
    <row r="989" spans="1:11" x14ac:dyDescent="0.3">
      <c r="A989" t="s">
        <v>1019</v>
      </c>
      <c r="B989">
        <v>2003</v>
      </c>
      <c r="C989" t="s">
        <v>36</v>
      </c>
      <c r="D989">
        <v>12</v>
      </c>
      <c r="E989" s="17">
        <f>DATE(Hosp_details[[#This Row],[year]], MONTH("1-"&amp;Hosp_details[[#This Row],[month]]), Hosp_details[[#This Row],[date]])</f>
        <v>37906</v>
      </c>
      <c r="F989" s="19">
        <f>DATEDIF(Hosp_details[[#This Row],[Date of Birth]], DATE(2023,6, 8),"Y")</f>
        <v>19</v>
      </c>
      <c r="G989">
        <v>0</v>
      </c>
      <c r="H989" s="21">
        <v>8035.64</v>
      </c>
      <c r="I989" t="s">
        <v>11</v>
      </c>
      <c r="J989" t="s">
        <v>11</v>
      </c>
      <c r="K989" t="s">
        <v>23</v>
      </c>
    </row>
    <row r="990" spans="1:11" x14ac:dyDescent="0.3">
      <c r="A990" t="s">
        <v>1020</v>
      </c>
      <c r="B990">
        <v>1985</v>
      </c>
      <c r="C990" t="s">
        <v>15</v>
      </c>
      <c r="D990">
        <v>28</v>
      </c>
      <c r="E990" s="17">
        <f>DATE(Hosp_details[[#This Row],[year]], MONTH("1-"&amp;Hosp_details[[#This Row],[month]]), Hosp_details[[#This Row],[date]])</f>
        <v>31379</v>
      </c>
      <c r="F990" s="19">
        <f>DATEDIF(Hosp_details[[#This Row],[Date of Birth]], DATE(2023,6, 8),"Y")</f>
        <v>37</v>
      </c>
      <c r="G990">
        <v>3</v>
      </c>
      <c r="H990" s="21">
        <v>8059.06</v>
      </c>
      <c r="I990" t="s">
        <v>11</v>
      </c>
      <c r="J990" t="s">
        <v>12</v>
      </c>
      <c r="K990" t="s">
        <v>23</v>
      </c>
    </row>
    <row r="991" spans="1:11" x14ac:dyDescent="0.3">
      <c r="A991" t="s">
        <v>1021</v>
      </c>
      <c r="B991">
        <v>1982</v>
      </c>
      <c r="C991" t="s">
        <v>30</v>
      </c>
      <c r="D991">
        <v>27</v>
      </c>
      <c r="E991" s="17">
        <f>DATE(Hosp_details[[#This Row],[year]], MONTH("1-"&amp;Hosp_details[[#This Row],[month]]), Hosp_details[[#This Row],[date]])</f>
        <v>30312</v>
      </c>
      <c r="F991" s="19">
        <f>DATEDIF(Hosp_details[[#This Row],[Date of Birth]], DATE(2023,6, 8),"Y")</f>
        <v>40</v>
      </c>
      <c r="G991">
        <v>3</v>
      </c>
      <c r="H991" s="21">
        <v>8059.68</v>
      </c>
      <c r="I991" t="s">
        <v>11</v>
      </c>
      <c r="J991" t="s">
        <v>12</v>
      </c>
      <c r="K991" t="s">
        <v>23</v>
      </c>
    </row>
    <row r="992" spans="1:11" x14ac:dyDescent="0.3">
      <c r="A992" t="s">
        <v>1022</v>
      </c>
      <c r="B992">
        <v>1970</v>
      </c>
      <c r="C992" t="s">
        <v>2394</v>
      </c>
      <c r="D992">
        <v>12</v>
      </c>
      <c r="E992" s="17">
        <f>DATE(Hosp_details[[#This Row],[year]], MONTH("1-"&amp;Hosp_details[[#This Row],[month]]), Hosp_details[[#This Row],[date]])</f>
        <v>25580</v>
      </c>
      <c r="F992" s="19">
        <f>DATEDIF(Hosp_details[[#This Row],[Date of Birth]], DATE(2023,6, 8),"Y")</f>
        <v>53</v>
      </c>
      <c r="G992">
        <v>0</v>
      </c>
      <c r="H992" s="21">
        <v>8062.31</v>
      </c>
      <c r="I992" t="s">
        <v>11</v>
      </c>
      <c r="J992" t="s">
        <v>16</v>
      </c>
      <c r="K992" t="s">
        <v>13</v>
      </c>
    </row>
    <row r="993" spans="1:11" x14ac:dyDescent="0.3">
      <c r="A993" t="s">
        <v>1023</v>
      </c>
      <c r="B993">
        <v>1975</v>
      </c>
      <c r="C993" t="s">
        <v>2395</v>
      </c>
      <c r="D993">
        <v>28</v>
      </c>
      <c r="E993" s="17">
        <f>DATE(Hosp_details[[#This Row],[year]], MONTH("1-"&amp;Hosp_details[[#This Row],[month]]), Hosp_details[[#This Row],[date]])</f>
        <v>27453</v>
      </c>
      <c r="F993" s="19">
        <f>DATEDIF(Hosp_details[[#This Row],[Date of Birth]], DATE(2023,6, 8),"Y")</f>
        <v>48</v>
      </c>
      <c r="G993">
        <v>1</v>
      </c>
      <c r="H993" s="21">
        <v>8062.76</v>
      </c>
      <c r="I993" t="s">
        <v>12</v>
      </c>
      <c r="J993" t="s">
        <v>12</v>
      </c>
      <c r="K993" t="s">
        <v>41</v>
      </c>
    </row>
    <row r="994" spans="1:11" x14ac:dyDescent="0.3">
      <c r="A994" t="s">
        <v>1024</v>
      </c>
      <c r="B994">
        <v>1965</v>
      </c>
      <c r="C994" t="s">
        <v>2396</v>
      </c>
      <c r="D994">
        <v>11</v>
      </c>
      <c r="E994" s="17">
        <f>DATE(Hosp_details[[#This Row],[year]], MONTH("1-"&amp;Hosp_details[[#This Row],[month]]), Hosp_details[[#This Row],[date]])</f>
        <v>23812</v>
      </c>
      <c r="F994" s="19">
        <f>DATEDIF(Hosp_details[[#This Row],[Date of Birth]], DATE(2023,6, 8),"Y")</f>
        <v>58</v>
      </c>
      <c r="G994">
        <v>0</v>
      </c>
      <c r="H994" s="21">
        <v>8067.83</v>
      </c>
      <c r="I994" t="s">
        <v>12</v>
      </c>
      <c r="J994" t="s">
        <v>16</v>
      </c>
      <c r="K994" t="s">
        <v>13</v>
      </c>
    </row>
    <row r="995" spans="1:11" x14ac:dyDescent="0.3">
      <c r="A995" t="s">
        <v>1025</v>
      </c>
      <c r="B995">
        <v>1975</v>
      </c>
      <c r="C995" t="s">
        <v>2397</v>
      </c>
      <c r="D995">
        <v>15</v>
      </c>
      <c r="E995" s="17">
        <f>DATE(Hosp_details[[#This Row],[year]], MONTH("1-"&amp;Hosp_details[[#This Row],[month]]), Hosp_details[[#This Row],[date]])</f>
        <v>27499</v>
      </c>
      <c r="F995" s="19">
        <f>DATEDIF(Hosp_details[[#This Row],[Date of Birth]], DATE(2023,6, 8),"Y")</f>
        <v>48</v>
      </c>
      <c r="G995">
        <v>1</v>
      </c>
      <c r="H995" s="21">
        <v>8068.19</v>
      </c>
      <c r="I995" t="s">
        <v>12</v>
      </c>
      <c r="J995" t="s">
        <v>11</v>
      </c>
      <c r="K995" t="s">
        <v>41</v>
      </c>
    </row>
    <row r="996" spans="1:11" x14ac:dyDescent="0.3">
      <c r="A996" t="s">
        <v>1026</v>
      </c>
      <c r="B996">
        <v>1965</v>
      </c>
      <c r="C996" t="s">
        <v>2398</v>
      </c>
      <c r="D996">
        <v>21</v>
      </c>
      <c r="E996" s="17">
        <f>DATE(Hosp_details[[#This Row],[year]], MONTH("1-"&amp;Hosp_details[[#This Row],[month]]), Hosp_details[[#This Row],[date]])</f>
        <v>23883</v>
      </c>
      <c r="F996" s="19">
        <f>DATEDIF(Hosp_details[[#This Row],[Date of Birth]], DATE(2023,6, 8),"Y")</f>
        <v>58</v>
      </c>
      <c r="G996">
        <v>0</v>
      </c>
      <c r="H996" s="21">
        <v>8071.57</v>
      </c>
      <c r="I996" t="s">
        <v>12</v>
      </c>
      <c r="J996" t="s">
        <v>16</v>
      </c>
      <c r="K996" t="s">
        <v>41</v>
      </c>
    </row>
    <row r="997" spans="1:11" x14ac:dyDescent="0.3">
      <c r="A997" t="s">
        <v>1027</v>
      </c>
      <c r="B997">
        <v>1993</v>
      </c>
      <c r="C997" t="s">
        <v>18</v>
      </c>
      <c r="D997">
        <v>7</v>
      </c>
      <c r="E997" s="17">
        <f>DATE(Hosp_details[[#This Row],[year]], MONTH("1-"&amp;Hosp_details[[#This Row],[month]]), Hosp_details[[#This Row],[date]])</f>
        <v>34127</v>
      </c>
      <c r="F997" s="19">
        <f>DATEDIF(Hosp_details[[#This Row],[Date of Birth]], DATE(2023,6, 8),"Y")</f>
        <v>30</v>
      </c>
      <c r="G997">
        <v>0</v>
      </c>
      <c r="H997" s="21">
        <v>8077.41</v>
      </c>
      <c r="I997" t="s">
        <v>11</v>
      </c>
      <c r="J997" t="s">
        <v>16</v>
      </c>
      <c r="K997" t="s">
        <v>534</v>
      </c>
    </row>
    <row r="998" spans="1:11" x14ac:dyDescent="0.3">
      <c r="A998" t="s">
        <v>1028</v>
      </c>
      <c r="B998">
        <v>2001</v>
      </c>
      <c r="C998" t="s">
        <v>10</v>
      </c>
      <c r="D998">
        <v>28</v>
      </c>
      <c r="E998" s="17">
        <f>DATE(Hosp_details[[#This Row],[year]], MONTH("1-"&amp;Hosp_details[[#This Row],[month]]), Hosp_details[[#This Row],[date]])</f>
        <v>37100</v>
      </c>
      <c r="F998" s="19">
        <f>DATEDIF(Hosp_details[[#This Row],[Date of Birth]], DATE(2023,6, 8),"Y")</f>
        <v>21</v>
      </c>
      <c r="G998">
        <v>0</v>
      </c>
      <c r="H998" s="21">
        <v>8081.26</v>
      </c>
      <c r="I998" t="s">
        <v>11</v>
      </c>
      <c r="J998" t="s">
        <v>11</v>
      </c>
      <c r="K998" t="s">
        <v>23</v>
      </c>
    </row>
    <row r="999" spans="1:11" x14ac:dyDescent="0.3">
      <c r="A999" t="s">
        <v>1029</v>
      </c>
      <c r="B999">
        <v>1994</v>
      </c>
      <c r="C999" t="s">
        <v>34</v>
      </c>
      <c r="D999">
        <v>12</v>
      </c>
      <c r="E999" s="17">
        <f>DATE(Hosp_details[[#This Row],[year]], MONTH("1-"&amp;Hosp_details[[#This Row],[month]]), Hosp_details[[#This Row],[date]])</f>
        <v>34558</v>
      </c>
      <c r="F999" s="19">
        <f>DATEDIF(Hosp_details[[#This Row],[Date of Birth]], DATE(2023,6, 8),"Y")</f>
        <v>28</v>
      </c>
      <c r="G999">
        <v>0</v>
      </c>
      <c r="H999" s="21">
        <v>8081.74</v>
      </c>
      <c r="I999" t="s">
        <v>11</v>
      </c>
      <c r="J999" t="s">
        <v>11</v>
      </c>
      <c r="K999" t="s">
        <v>534</v>
      </c>
    </row>
    <row r="1000" spans="1:11" x14ac:dyDescent="0.3">
      <c r="A1000" t="s">
        <v>1030</v>
      </c>
      <c r="B1000">
        <v>1975</v>
      </c>
      <c r="C1000" t="s">
        <v>20</v>
      </c>
      <c r="D1000">
        <v>21</v>
      </c>
      <c r="E1000" s="17">
        <f>DATE(Hosp_details[[#This Row],[year]], MONTH("1-"&amp;Hosp_details[[#This Row],[month]]), Hosp_details[[#This Row],[date]])</f>
        <v>27658</v>
      </c>
      <c r="F1000" s="19">
        <f>DATEDIF(Hosp_details[[#This Row],[Date of Birth]], DATE(2023,6, 8),"Y")</f>
        <v>47</v>
      </c>
      <c r="G1000">
        <v>1</v>
      </c>
      <c r="H1000" s="21">
        <v>8083.92</v>
      </c>
      <c r="I1000" t="s">
        <v>12</v>
      </c>
      <c r="J1000" t="s">
        <v>12</v>
      </c>
      <c r="K1000" t="s">
        <v>13</v>
      </c>
    </row>
    <row r="1001" spans="1:11" x14ac:dyDescent="0.3">
      <c r="A1001" t="s">
        <v>1031</v>
      </c>
      <c r="B1001">
        <v>1967</v>
      </c>
      <c r="C1001" t="s">
        <v>36</v>
      </c>
      <c r="D1001">
        <v>10</v>
      </c>
      <c r="E1001" s="17">
        <f>DATE(Hosp_details[[#This Row],[year]], MONTH("1-"&amp;Hosp_details[[#This Row],[month]]), Hosp_details[[#This Row],[date]])</f>
        <v>24755</v>
      </c>
      <c r="F1001" s="19">
        <f>DATEDIF(Hosp_details[[#This Row],[Date of Birth]], DATE(2023,6, 8),"Y")</f>
        <v>55</v>
      </c>
      <c r="G1001">
        <v>0</v>
      </c>
      <c r="H1001" s="21">
        <v>8091.3</v>
      </c>
      <c r="I1001" t="s">
        <v>12</v>
      </c>
      <c r="J1001" t="s">
        <v>16</v>
      </c>
      <c r="K1001" t="s">
        <v>23</v>
      </c>
    </row>
    <row r="1002" spans="1:11" x14ac:dyDescent="0.3">
      <c r="A1002" t="s">
        <v>1032</v>
      </c>
      <c r="B1002">
        <v>1973</v>
      </c>
      <c r="C1002" t="s">
        <v>15</v>
      </c>
      <c r="D1002">
        <v>11</v>
      </c>
      <c r="E1002" s="17">
        <f>DATE(Hosp_details[[#This Row],[year]], MONTH("1-"&amp;Hosp_details[[#This Row],[month]]), Hosp_details[[#This Row],[date]])</f>
        <v>26979</v>
      </c>
      <c r="F1002" s="19">
        <f>DATEDIF(Hosp_details[[#This Row],[Date of Birth]], DATE(2023,6, 8),"Y")</f>
        <v>49</v>
      </c>
      <c r="G1002">
        <v>0</v>
      </c>
      <c r="H1002" s="21">
        <v>8112.59</v>
      </c>
      <c r="I1002" t="s">
        <v>11</v>
      </c>
      <c r="J1002" t="s">
        <v>11</v>
      </c>
      <c r="K1002" t="s">
        <v>13</v>
      </c>
    </row>
    <row r="1003" spans="1:11" x14ac:dyDescent="0.3">
      <c r="A1003" t="s">
        <v>1033</v>
      </c>
      <c r="B1003">
        <v>1978</v>
      </c>
      <c r="C1003" t="s">
        <v>30</v>
      </c>
      <c r="D1003">
        <v>1</v>
      </c>
      <c r="E1003" s="17">
        <f>DATE(Hosp_details[[#This Row],[year]], MONTH("1-"&amp;Hosp_details[[#This Row],[month]]), Hosp_details[[#This Row],[date]])</f>
        <v>28825</v>
      </c>
      <c r="F1003" s="19">
        <f>DATEDIF(Hosp_details[[#This Row],[Date of Birth]], DATE(2023,6, 8),"Y")</f>
        <v>44</v>
      </c>
      <c r="G1003">
        <v>2</v>
      </c>
      <c r="H1003" s="21">
        <v>8116.27</v>
      </c>
      <c r="I1003" t="s">
        <v>12</v>
      </c>
      <c r="J1003" t="s">
        <v>16</v>
      </c>
      <c r="K1003" t="s">
        <v>23</v>
      </c>
    </row>
    <row r="1004" spans="1:11" x14ac:dyDescent="0.3">
      <c r="A1004" t="s">
        <v>1034</v>
      </c>
      <c r="B1004">
        <v>1973</v>
      </c>
      <c r="C1004" t="s">
        <v>2394</v>
      </c>
      <c r="D1004">
        <v>16</v>
      </c>
      <c r="E1004" s="17">
        <f>DATE(Hosp_details[[#This Row],[year]], MONTH("1-"&amp;Hosp_details[[#This Row],[month]]), Hosp_details[[#This Row],[date]])</f>
        <v>26680</v>
      </c>
      <c r="F1004" s="19">
        <f>DATEDIF(Hosp_details[[#This Row],[Date of Birth]], DATE(2023,6, 8),"Y")</f>
        <v>50</v>
      </c>
      <c r="G1004">
        <v>0</v>
      </c>
      <c r="H1004" s="21">
        <v>8116.68</v>
      </c>
      <c r="I1004" t="s">
        <v>12</v>
      </c>
      <c r="J1004" t="s">
        <v>16</v>
      </c>
      <c r="K1004" t="s">
        <v>41</v>
      </c>
    </row>
    <row r="1005" spans="1:11" x14ac:dyDescent="0.3">
      <c r="A1005" t="s">
        <v>1035</v>
      </c>
      <c r="B1005">
        <v>1973</v>
      </c>
      <c r="C1005" t="s">
        <v>2395</v>
      </c>
      <c r="D1005">
        <v>30</v>
      </c>
      <c r="E1005" s="17">
        <f>DATE(Hosp_details[[#This Row],[year]], MONTH("1-"&amp;Hosp_details[[#This Row],[month]]), Hosp_details[[#This Row],[date]])</f>
        <v>26725</v>
      </c>
      <c r="F1005" s="19">
        <f>DATEDIF(Hosp_details[[#This Row],[Date of Birth]], DATE(2023,6, 8),"Y")</f>
        <v>50</v>
      </c>
      <c r="G1005">
        <v>0</v>
      </c>
      <c r="H1005" s="21">
        <v>8124.41</v>
      </c>
      <c r="I1005" t="s">
        <v>12</v>
      </c>
      <c r="J1005" t="s">
        <v>16</v>
      </c>
      <c r="K1005" t="s">
        <v>13</v>
      </c>
    </row>
    <row r="1006" spans="1:11" x14ac:dyDescent="0.3">
      <c r="A1006" t="s">
        <v>1036</v>
      </c>
      <c r="B1006">
        <v>1973</v>
      </c>
      <c r="C1006" t="s">
        <v>2396</v>
      </c>
      <c r="D1006">
        <v>3</v>
      </c>
      <c r="E1006" s="17">
        <f>DATE(Hosp_details[[#This Row],[year]], MONTH("1-"&amp;Hosp_details[[#This Row],[month]]), Hosp_details[[#This Row],[date]])</f>
        <v>26726</v>
      </c>
      <c r="F1006" s="19">
        <f>DATEDIF(Hosp_details[[#This Row],[Date of Birth]], DATE(2023,6, 8),"Y")</f>
        <v>50</v>
      </c>
      <c r="G1006">
        <v>0</v>
      </c>
      <c r="H1006" s="21">
        <v>8125.78</v>
      </c>
      <c r="I1006" t="s">
        <v>11</v>
      </c>
      <c r="J1006" t="s">
        <v>11</v>
      </c>
      <c r="K1006" t="s">
        <v>13</v>
      </c>
    </row>
    <row r="1007" spans="1:11" x14ac:dyDescent="0.3">
      <c r="A1007" t="s">
        <v>1037</v>
      </c>
      <c r="B1007">
        <v>1990</v>
      </c>
      <c r="C1007" t="s">
        <v>2397</v>
      </c>
      <c r="D1007">
        <v>21</v>
      </c>
      <c r="E1007" s="17">
        <f>DATE(Hosp_details[[#This Row],[year]], MONTH("1-"&amp;Hosp_details[[#This Row],[month]]), Hosp_details[[#This Row],[date]])</f>
        <v>32984</v>
      </c>
      <c r="F1007" s="19">
        <f>DATEDIF(Hosp_details[[#This Row],[Date of Birth]], DATE(2023,6, 8),"Y")</f>
        <v>33</v>
      </c>
      <c r="G1007">
        <v>3</v>
      </c>
      <c r="H1007" s="21">
        <v>8157.92</v>
      </c>
      <c r="I1007" t="s">
        <v>11</v>
      </c>
      <c r="J1007" t="s">
        <v>12</v>
      </c>
      <c r="K1007" t="s">
        <v>199</v>
      </c>
    </row>
    <row r="1008" spans="1:11" x14ac:dyDescent="0.3">
      <c r="A1008" t="s">
        <v>1038</v>
      </c>
      <c r="B1008">
        <v>1982</v>
      </c>
      <c r="C1008" t="s">
        <v>2398</v>
      </c>
      <c r="D1008">
        <v>28</v>
      </c>
      <c r="E1008" s="17">
        <f>DATE(Hosp_details[[#This Row],[year]], MONTH("1-"&amp;Hosp_details[[#This Row],[month]]), Hosp_details[[#This Row],[date]])</f>
        <v>30099</v>
      </c>
      <c r="F1008" s="19">
        <f>DATEDIF(Hosp_details[[#This Row],[Date of Birth]], DATE(2023,6, 8),"Y")</f>
        <v>41</v>
      </c>
      <c r="G1008">
        <v>4</v>
      </c>
      <c r="H1008" s="21">
        <v>8162.72</v>
      </c>
      <c r="I1008" t="s">
        <v>12</v>
      </c>
      <c r="J1008" t="s">
        <v>12</v>
      </c>
      <c r="K1008" t="s">
        <v>23</v>
      </c>
    </row>
    <row r="1009" spans="1:11" x14ac:dyDescent="0.3">
      <c r="A1009" t="s">
        <v>1039</v>
      </c>
      <c r="B1009">
        <v>1963</v>
      </c>
      <c r="C1009" t="s">
        <v>18</v>
      </c>
      <c r="D1009">
        <v>5</v>
      </c>
      <c r="E1009" s="17">
        <f>DATE(Hosp_details[[#This Row],[year]], MONTH("1-"&amp;Hosp_details[[#This Row],[month]]), Hosp_details[[#This Row],[date]])</f>
        <v>23167</v>
      </c>
      <c r="F1009" s="19">
        <f>DATEDIF(Hosp_details[[#This Row],[Date of Birth]], DATE(2023,6, 8),"Y")</f>
        <v>60</v>
      </c>
      <c r="G1009">
        <v>0</v>
      </c>
      <c r="H1009" s="21">
        <v>8177.9</v>
      </c>
      <c r="I1009" t="s">
        <v>12</v>
      </c>
      <c r="J1009" t="s">
        <v>16</v>
      </c>
      <c r="K1009" t="s">
        <v>13</v>
      </c>
    </row>
    <row r="1010" spans="1:11" x14ac:dyDescent="0.3">
      <c r="A1010" t="s">
        <v>1040</v>
      </c>
      <c r="B1010">
        <v>1983</v>
      </c>
      <c r="C1010" t="s">
        <v>10</v>
      </c>
      <c r="D1010">
        <v>8</v>
      </c>
      <c r="E1010" s="17">
        <f>DATE(Hosp_details[[#This Row],[year]], MONTH("1-"&amp;Hosp_details[[#This Row],[month]]), Hosp_details[[#This Row],[date]])</f>
        <v>30505</v>
      </c>
      <c r="F1010" s="19">
        <f>DATEDIF(Hosp_details[[#This Row],[Date of Birth]], DATE(2023,6, 8),"Y")</f>
        <v>39</v>
      </c>
      <c r="G1010">
        <v>3</v>
      </c>
      <c r="H1010" s="21">
        <v>8179.51</v>
      </c>
      <c r="I1010" t="s">
        <v>11</v>
      </c>
      <c r="J1010" t="s">
        <v>11</v>
      </c>
      <c r="K1010" t="s">
        <v>515</v>
      </c>
    </row>
    <row r="1011" spans="1:11" x14ac:dyDescent="0.3">
      <c r="A1011" t="s">
        <v>1041</v>
      </c>
      <c r="B1011">
        <v>1997</v>
      </c>
      <c r="C1011" t="s">
        <v>34</v>
      </c>
      <c r="D1011">
        <v>21</v>
      </c>
      <c r="E1011" s="17">
        <f>DATE(Hosp_details[[#This Row],[year]], MONTH("1-"&amp;Hosp_details[[#This Row],[month]]), Hosp_details[[#This Row],[date]])</f>
        <v>35663</v>
      </c>
      <c r="F1011" s="19">
        <f>DATEDIF(Hosp_details[[#This Row],[Date of Birth]], DATE(2023,6, 8),"Y")</f>
        <v>25</v>
      </c>
      <c r="G1011">
        <v>0</v>
      </c>
      <c r="H1011" s="21">
        <v>8182.89</v>
      </c>
      <c r="I1011" t="s">
        <v>11</v>
      </c>
      <c r="J1011" t="s">
        <v>16</v>
      </c>
      <c r="K1011" t="s">
        <v>534</v>
      </c>
    </row>
    <row r="1012" spans="1:11" x14ac:dyDescent="0.3">
      <c r="A1012" t="s">
        <v>1042</v>
      </c>
      <c r="B1012">
        <v>1962</v>
      </c>
      <c r="C1012" t="s">
        <v>20</v>
      </c>
      <c r="D1012">
        <v>23</v>
      </c>
      <c r="E1012" s="17">
        <f>DATE(Hosp_details[[#This Row],[year]], MONTH("1-"&amp;Hosp_details[[#This Row],[month]]), Hosp_details[[#This Row],[date]])</f>
        <v>22912</v>
      </c>
      <c r="F1012" s="19">
        <f>DATEDIF(Hosp_details[[#This Row],[Date of Birth]], DATE(2023,6, 8),"Y")</f>
        <v>60</v>
      </c>
      <c r="G1012">
        <v>0</v>
      </c>
      <c r="H1012" s="21">
        <v>8188.12</v>
      </c>
      <c r="I1012" t="s">
        <v>12</v>
      </c>
      <c r="J1012" t="s">
        <v>12</v>
      </c>
      <c r="K1012" t="s">
        <v>13</v>
      </c>
    </row>
    <row r="1013" spans="1:11" x14ac:dyDescent="0.3">
      <c r="A1013" t="s">
        <v>1043</v>
      </c>
      <c r="B1013">
        <v>1978</v>
      </c>
      <c r="C1013" t="s">
        <v>36</v>
      </c>
      <c r="D1013">
        <v>24</v>
      </c>
      <c r="E1013" s="17">
        <f>DATE(Hosp_details[[#This Row],[year]], MONTH("1-"&amp;Hosp_details[[#This Row],[month]]), Hosp_details[[#This Row],[date]])</f>
        <v>28787</v>
      </c>
      <c r="F1013" s="19">
        <f>DATEDIF(Hosp_details[[#This Row],[Date of Birth]], DATE(2023,6, 8),"Y")</f>
        <v>44</v>
      </c>
      <c r="G1013">
        <v>2</v>
      </c>
      <c r="H1013" s="21">
        <v>8211.1</v>
      </c>
      <c r="I1013" t="s">
        <v>11</v>
      </c>
      <c r="J1013" t="s">
        <v>12</v>
      </c>
      <c r="K1013" t="s">
        <v>13</v>
      </c>
    </row>
    <row r="1014" spans="1:11" x14ac:dyDescent="0.3">
      <c r="A1014" t="s">
        <v>1044</v>
      </c>
      <c r="B1014">
        <v>1978</v>
      </c>
      <c r="C1014" t="s">
        <v>15</v>
      </c>
      <c r="D1014">
        <v>30</v>
      </c>
      <c r="E1014" s="17">
        <f>DATE(Hosp_details[[#This Row],[year]], MONTH("1-"&amp;Hosp_details[[#This Row],[month]]), Hosp_details[[#This Row],[date]])</f>
        <v>28824</v>
      </c>
      <c r="F1014" s="19">
        <f>DATEDIF(Hosp_details[[#This Row],[Date of Birth]], DATE(2023,6, 8),"Y")</f>
        <v>44</v>
      </c>
      <c r="G1014">
        <v>2</v>
      </c>
      <c r="H1014" s="21">
        <v>8219.2000000000007</v>
      </c>
      <c r="I1014" t="s">
        <v>11</v>
      </c>
      <c r="J1014" t="s">
        <v>11</v>
      </c>
      <c r="K1014" t="s">
        <v>13</v>
      </c>
    </row>
    <row r="1015" spans="1:11" x14ac:dyDescent="0.3">
      <c r="A1015" t="s">
        <v>1045</v>
      </c>
      <c r="B1015">
        <v>1976</v>
      </c>
      <c r="C1015" t="s">
        <v>30</v>
      </c>
      <c r="D1015">
        <v>3</v>
      </c>
      <c r="E1015" s="17">
        <f>DATE(Hosp_details[[#This Row],[year]], MONTH("1-"&amp;Hosp_details[[#This Row],[month]]), Hosp_details[[#This Row],[date]])</f>
        <v>28097</v>
      </c>
      <c r="F1015" s="19">
        <f>DATEDIF(Hosp_details[[#This Row],[Date of Birth]], DATE(2023,6, 8),"Y")</f>
        <v>46</v>
      </c>
      <c r="G1015">
        <v>1</v>
      </c>
      <c r="H1015" s="21">
        <v>8232.64</v>
      </c>
      <c r="I1015" t="s">
        <v>11</v>
      </c>
      <c r="J1015" t="s">
        <v>12</v>
      </c>
      <c r="K1015" t="s">
        <v>13</v>
      </c>
    </row>
    <row r="1016" spans="1:11" x14ac:dyDescent="0.3">
      <c r="A1016" t="s">
        <v>1046</v>
      </c>
      <c r="B1016">
        <v>1976</v>
      </c>
      <c r="C1016" t="s">
        <v>2394</v>
      </c>
      <c r="D1016">
        <v>30</v>
      </c>
      <c r="E1016" s="17">
        <f>DATE(Hosp_details[[#This Row],[year]], MONTH("1-"&amp;Hosp_details[[#This Row],[month]]), Hosp_details[[#This Row],[date]])</f>
        <v>27789</v>
      </c>
      <c r="F1016" s="19">
        <f>DATEDIF(Hosp_details[[#This Row],[Date of Birth]], DATE(2023,6, 8),"Y")</f>
        <v>47</v>
      </c>
      <c r="G1016">
        <v>1</v>
      </c>
      <c r="H1016" s="21">
        <v>8233.1</v>
      </c>
      <c r="I1016" t="s">
        <v>11</v>
      </c>
      <c r="J1016" t="s">
        <v>11</v>
      </c>
      <c r="K1016" t="s">
        <v>13</v>
      </c>
    </row>
    <row r="1017" spans="1:11" x14ac:dyDescent="0.3">
      <c r="A1017" t="s">
        <v>1047</v>
      </c>
      <c r="B1017">
        <v>1976</v>
      </c>
      <c r="C1017" t="s">
        <v>2395</v>
      </c>
      <c r="D1017">
        <v>2</v>
      </c>
      <c r="E1017" s="17">
        <f>DATE(Hosp_details[[#This Row],[year]], MONTH("1-"&amp;Hosp_details[[#This Row],[month]]), Hosp_details[[#This Row],[date]])</f>
        <v>27792</v>
      </c>
      <c r="F1017" s="19">
        <f>DATEDIF(Hosp_details[[#This Row],[Date of Birth]], DATE(2023,6, 8),"Y")</f>
        <v>47</v>
      </c>
      <c r="G1017">
        <v>1</v>
      </c>
      <c r="H1017" s="21">
        <v>8240.59</v>
      </c>
      <c r="I1017" t="s">
        <v>11</v>
      </c>
      <c r="J1017" t="s">
        <v>11</v>
      </c>
      <c r="K1017" t="s">
        <v>13</v>
      </c>
    </row>
    <row r="1018" spans="1:11" x14ac:dyDescent="0.3">
      <c r="A1018" t="s">
        <v>1048</v>
      </c>
      <c r="B1018">
        <v>1982</v>
      </c>
      <c r="C1018" t="s">
        <v>2396</v>
      </c>
      <c r="D1018">
        <v>27</v>
      </c>
      <c r="E1018" s="17">
        <f>DATE(Hosp_details[[#This Row],[year]], MONTH("1-"&amp;Hosp_details[[#This Row],[month]]), Hosp_details[[#This Row],[date]])</f>
        <v>30037</v>
      </c>
      <c r="F1018" s="19">
        <f>DATEDIF(Hosp_details[[#This Row],[Date of Birth]], DATE(2023,6, 8),"Y")</f>
        <v>41</v>
      </c>
      <c r="G1018">
        <v>3</v>
      </c>
      <c r="H1018" s="21">
        <v>8252.2800000000007</v>
      </c>
      <c r="I1018" t="s">
        <v>11</v>
      </c>
      <c r="J1018" t="s">
        <v>11</v>
      </c>
      <c r="K1018" t="s">
        <v>246</v>
      </c>
    </row>
    <row r="1019" spans="1:11" x14ac:dyDescent="0.3">
      <c r="A1019" t="s">
        <v>1049</v>
      </c>
      <c r="B1019">
        <v>1964</v>
      </c>
      <c r="C1019" t="s">
        <v>2397</v>
      </c>
      <c r="D1019">
        <v>5</v>
      </c>
      <c r="E1019" s="17">
        <f>DATE(Hosp_details[[#This Row],[year]], MONTH("1-"&amp;Hosp_details[[#This Row],[month]]), Hosp_details[[#This Row],[date]])</f>
        <v>23472</v>
      </c>
      <c r="F1019" s="19">
        <f>DATEDIF(Hosp_details[[#This Row],[Date of Birth]], DATE(2023,6, 8),"Y")</f>
        <v>59</v>
      </c>
      <c r="G1019">
        <v>0</v>
      </c>
      <c r="H1019" s="21">
        <v>8268</v>
      </c>
      <c r="I1019" t="s">
        <v>12</v>
      </c>
      <c r="J1019" t="s">
        <v>12</v>
      </c>
      <c r="K1019" t="s">
        <v>13</v>
      </c>
    </row>
    <row r="1020" spans="1:11" x14ac:dyDescent="0.3">
      <c r="A1020" t="s">
        <v>1050</v>
      </c>
      <c r="B1020">
        <v>1974</v>
      </c>
      <c r="C1020" t="s">
        <v>2398</v>
      </c>
      <c r="D1020">
        <v>5</v>
      </c>
      <c r="E1020" s="17">
        <f>DATE(Hosp_details[[#This Row],[year]], MONTH("1-"&amp;Hosp_details[[#This Row],[month]]), Hosp_details[[#This Row],[date]])</f>
        <v>27154</v>
      </c>
      <c r="F1020" s="19">
        <f>DATEDIF(Hosp_details[[#This Row],[Date of Birth]], DATE(2023,6, 8),"Y")</f>
        <v>49</v>
      </c>
      <c r="G1020">
        <v>0</v>
      </c>
      <c r="H1020" s="21">
        <v>8269.0400000000009</v>
      </c>
      <c r="I1020" t="s">
        <v>11</v>
      </c>
      <c r="J1020" t="s">
        <v>16</v>
      </c>
      <c r="K1020" t="s">
        <v>41</v>
      </c>
    </row>
    <row r="1021" spans="1:11" x14ac:dyDescent="0.3">
      <c r="A1021" t="s">
        <v>1051</v>
      </c>
      <c r="B1021">
        <v>2000</v>
      </c>
      <c r="C1021" t="s">
        <v>18</v>
      </c>
      <c r="D1021">
        <v>28</v>
      </c>
      <c r="E1021" s="17">
        <f>DATE(Hosp_details[[#This Row],[year]], MONTH("1-"&amp;Hosp_details[[#This Row],[month]]), Hosp_details[[#This Row],[date]])</f>
        <v>36705</v>
      </c>
      <c r="F1021" s="19">
        <f>DATEDIF(Hosp_details[[#This Row],[Date of Birth]], DATE(2023,6, 8),"Y")</f>
        <v>22</v>
      </c>
      <c r="G1021">
        <v>0</v>
      </c>
      <c r="H1021" s="21">
        <v>8271.4599999999991</v>
      </c>
      <c r="I1021" t="s">
        <v>11</v>
      </c>
      <c r="J1021" t="s">
        <v>16</v>
      </c>
      <c r="K1021" t="s">
        <v>248</v>
      </c>
    </row>
    <row r="1022" spans="1:11" x14ac:dyDescent="0.3">
      <c r="A1022" t="s">
        <v>1052</v>
      </c>
      <c r="B1022">
        <v>1974</v>
      </c>
      <c r="C1022" t="s">
        <v>10</v>
      </c>
      <c r="D1022">
        <v>26</v>
      </c>
      <c r="E1022" s="17">
        <f>DATE(Hosp_details[[#This Row],[year]], MONTH("1-"&amp;Hosp_details[[#This Row],[month]]), Hosp_details[[#This Row],[date]])</f>
        <v>27236</v>
      </c>
      <c r="F1022" s="19">
        <f>DATEDIF(Hosp_details[[#This Row],[Date of Birth]], DATE(2023,6, 8),"Y")</f>
        <v>48</v>
      </c>
      <c r="G1022">
        <v>0</v>
      </c>
      <c r="H1022" s="21">
        <v>8277.52</v>
      </c>
      <c r="I1022" t="s">
        <v>11</v>
      </c>
      <c r="J1022" t="s">
        <v>11</v>
      </c>
      <c r="K1022" t="s">
        <v>41</v>
      </c>
    </row>
    <row r="1023" spans="1:11" x14ac:dyDescent="0.3">
      <c r="A1023" t="s">
        <v>1053</v>
      </c>
      <c r="B1023">
        <v>1974</v>
      </c>
      <c r="C1023" t="s">
        <v>34</v>
      </c>
      <c r="D1023">
        <v>22</v>
      </c>
      <c r="E1023" s="17">
        <f>DATE(Hosp_details[[#This Row],[year]], MONTH("1-"&amp;Hosp_details[[#This Row],[month]]), Hosp_details[[#This Row],[date]])</f>
        <v>27263</v>
      </c>
      <c r="F1023" s="19">
        <f>DATEDIF(Hosp_details[[#This Row],[Date of Birth]], DATE(2023,6, 8),"Y")</f>
        <v>48</v>
      </c>
      <c r="G1023">
        <v>0</v>
      </c>
      <c r="H1023" s="21">
        <v>8280.6200000000008</v>
      </c>
      <c r="I1023" t="s">
        <v>11</v>
      </c>
      <c r="J1023" t="s">
        <v>11</v>
      </c>
      <c r="K1023" t="s">
        <v>13</v>
      </c>
    </row>
    <row r="1024" spans="1:11" x14ac:dyDescent="0.3">
      <c r="A1024" t="s">
        <v>1054</v>
      </c>
      <c r="B1024">
        <v>1974</v>
      </c>
      <c r="C1024" t="s">
        <v>20</v>
      </c>
      <c r="D1024">
        <v>6</v>
      </c>
      <c r="E1024" s="17">
        <f>DATE(Hosp_details[[#This Row],[year]], MONTH("1-"&amp;Hosp_details[[#This Row],[month]]), Hosp_details[[#This Row],[date]])</f>
        <v>27278</v>
      </c>
      <c r="F1024" s="19">
        <f>DATEDIF(Hosp_details[[#This Row],[Date of Birth]], DATE(2023,6, 8),"Y")</f>
        <v>48</v>
      </c>
      <c r="G1024">
        <v>0</v>
      </c>
      <c r="H1024" s="21">
        <v>8283.68</v>
      </c>
      <c r="I1024" t="s">
        <v>11</v>
      </c>
      <c r="J1024" t="s">
        <v>12</v>
      </c>
      <c r="K1024" t="s">
        <v>13</v>
      </c>
    </row>
    <row r="1025" spans="1:11" x14ac:dyDescent="0.3">
      <c r="A1025" t="s">
        <v>1055</v>
      </c>
      <c r="B1025">
        <v>1978</v>
      </c>
      <c r="C1025" t="s">
        <v>36</v>
      </c>
      <c r="D1025">
        <v>26</v>
      </c>
      <c r="E1025" s="17">
        <f>DATE(Hosp_details[[#This Row],[year]], MONTH("1-"&amp;Hosp_details[[#This Row],[month]]), Hosp_details[[#This Row],[date]])</f>
        <v>28789</v>
      </c>
      <c r="F1025" s="19">
        <f>DATEDIF(Hosp_details[[#This Row],[Date of Birth]], DATE(2023,6, 8),"Y")</f>
        <v>44</v>
      </c>
      <c r="G1025">
        <v>2</v>
      </c>
      <c r="H1025" s="21">
        <v>8302.5400000000009</v>
      </c>
      <c r="I1025" t="s">
        <v>12</v>
      </c>
      <c r="J1025" t="s">
        <v>12</v>
      </c>
      <c r="K1025" t="s">
        <v>167</v>
      </c>
    </row>
    <row r="1026" spans="1:11" x14ac:dyDescent="0.3">
      <c r="A1026" t="s">
        <v>1056</v>
      </c>
      <c r="B1026">
        <v>1979</v>
      </c>
      <c r="C1026" t="s">
        <v>15</v>
      </c>
      <c r="D1026">
        <v>7</v>
      </c>
      <c r="E1026" s="17">
        <f>DATE(Hosp_details[[#This Row],[year]], MONTH("1-"&amp;Hosp_details[[#This Row],[month]]), Hosp_details[[#This Row],[date]])</f>
        <v>29166</v>
      </c>
      <c r="F1026" s="19">
        <f>DATEDIF(Hosp_details[[#This Row],[Date of Birth]], DATE(2023,6, 8),"Y")</f>
        <v>43</v>
      </c>
      <c r="G1026">
        <v>2</v>
      </c>
      <c r="H1026" s="21">
        <v>8310.84</v>
      </c>
      <c r="I1026" t="s">
        <v>11</v>
      </c>
      <c r="J1026" t="s">
        <v>11</v>
      </c>
      <c r="K1026" t="s">
        <v>23</v>
      </c>
    </row>
    <row r="1027" spans="1:11" x14ac:dyDescent="0.3">
      <c r="A1027" t="s">
        <v>1057</v>
      </c>
      <c r="B1027">
        <v>1993</v>
      </c>
      <c r="C1027" t="s">
        <v>30</v>
      </c>
      <c r="D1027">
        <v>22</v>
      </c>
      <c r="E1027" s="17">
        <f>DATE(Hosp_details[[#This Row],[year]], MONTH("1-"&amp;Hosp_details[[#This Row],[month]]), Hosp_details[[#This Row],[date]])</f>
        <v>34325</v>
      </c>
      <c r="F1027" s="19">
        <f>DATEDIF(Hosp_details[[#This Row],[Date of Birth]], DATE(2023,6, 8),"Y")</f>
        <v>29</v>
      </c>
      <c r="G1027">
        <v>0</v>
      </c>
      <c r="H1027" s="21">
        <v>8314.65</v>
      </c>
      <c r="I1027" t="s">
        <v>11</v>
      </c>
      <c r="J1027" t="s">
        <v>16</v>
      </c>
      <c r="K1027" t="s">
        <v>23</v>
      </c>
    </row>
    <row r="1028" spans="1:11" x14ac:dyDescent="0.3">
      <c r="A1028" t="s">
        <v>1058</v>
      </c>
      <c r="B1028">
        <v>1976</v>
      </c>
      <c r="C1028" t="s">
        <v>2394</v>
      </c>
      <c r="D1028">
        <v>12</v>
      </c>
      <c r="E1028" s="17">
        <f>DATE(Hosp_details[[#This Row],[year]], MONTH("1-"&amp;Hosp_details[[#This Row],[month]]), Hosp_details[[#This Row],[date]])</f>
        <v>27771</v>
      </c>
      <c r="F1028" s="19">
        <f>DATEDIF(Hosp_details[[#This Row],[Date of Birth]], DATE(2023,6, 8),"Y")</f>
        <v>47</v>
      </c>
      <c r="G1028">
        <v>1</v>
      </c>
      <c r="H1028" s="21">
        <v>8334.4599999999991</v>
      </c>
      <c r="I1028" t="s">
        <v>12</v>
      </c>
      <c r="J1028" t="s">
        <v>11</v>
      </c>
      <c r="K1028" t="s">
        <v>167</v>
      </c>
    </row>
    <row r="1029" spans="1:11" x14ac:dyDescent="0.3">
      <c r="A1029" t="s">
        <v>1059</v>
      </c>
      <c r="B1029">
        <v>1976</v>
      </c>
      <c r="C1029" t="s">
        <v>2395</v>
      </c>
      <c r="D1029">
        <v>20</v>
      </c>
      <c r="E1029" s="17">
        <f>DATE(Hosp_details[[#This Row],[year]], MONTH("1-"&amp;Hosp_details[[#This Row],[month]]), Hosp_details[[#This Row],[date]])</f>
        <v>27810</v>
      </c>
      <c r="F1029" s="19">
        <f>DATEDIF(Hosp_details[[#This Row],[Date of Birth]], DATE(2023,6, 8),"Y")</f>
        <v>47</v>
      </c>
      <c r="G1029">
        <v>1</v>
      </c>
      <c r="H1029" s="21">
        <v>8334.59</v>
      </c>
      <c r="I1029" t="s">
        <v>12</v>
      </c>
      <c r="J1029" t="s">
        <v>11</v>
      </c>
      <c r="K1029" t="s">
        <v>167</v>
      </c>
    </row>
    <row r="1030" spans="1:11" x14ac:dyDescent="0.3">
      <c r="A1030" t="s">
        <v>1060</v>
      </c>
      <c r="B1030">
        <v>1976</v>
      </c>
      <c r="C1030" t="s">
        <v>2396</v>
      </c>
      <c r="D1030">
        <v>7</v>
      </c>
      <c r="E1030" s="17">
        <f>DATE(Hosp_details[[#This Row],[year]], MONTH("1-"&amp;Hosp_details[[#This Row],[month]]), Hosp_details[[#This Row],[date]])</f>
        <v>27826</v>
      </c>
      <c r="F1030" s="19">
        <f>DATEDIF(Hosp_details[[#This Row],[Date of Birth]], DATE(2023,6, 8),"Y")</f>
        <v>47</v>
      </c>
      <c r="G1030">
        <v>1</v>
      </c>
      <c r="H1030" s="21">
        <v>8342.91</v>
      </c>
      <c r="I1030" t="s">
        <v>12</v>
      </c>
      <c r="J1030" t="s">
        <v>16</v>
      </c>
      <c r="K1030" t="s">
        <v>167</v>
      </c>
    </row>
    <row r="1031" spans="1:11" x14ac:dyDescent="0.3">
      <c r="A1031" t="s">
        <v>1061</v>
      </c>
      <c r="B1031">
        <v>1976</v>
      </c>
      <c r="C1031" t="s">
        <v>2397</v>
      </c>
      <c r="D1031">
        <v>12</v>
      </c>
      <c r="E1031" s="17">
        <f>DATE(Hosp_details[[#This Row],[year]], MONTH("1-"&amp;Hosp_details[[#This Row],[month]]), Hosp_details[[#This Row],[date]])</f>
        <v>27862</v>
      </c>
      <c r="F1031" s="19">
        <f>DATEDIF(Hosp_details[[#This Row],[Date of Birth]], DATE(2023,6, 8),"Y")</f>
        <v>47</v>
      </c>
      <c r="G1031">
        <v>2</v>
      </c>
      <c r="H1031" s="21">
        <v>8347.16</v>
      </c>
      <c r="I1031" t="s">
        <v>11</v>
      </c>
      <c r="J1031" t="s">
        <v>16</v>
      </c>
      <c r="K1031" t="s">
        <v>13</v>
      </c>
    </row>
    <row r="1032" spans="1:11" x14ac:dyDescent="0.3">
      <c r="A1032" t="s">
        <v>1062</v>
      </c>
      <c r="B1032">
        <v>1963</v>
      </c>
      <c r="C1032" t="s">
        <v>2398</v>
      </c>
      <c r="D1032">
        <v>21</v>
      </c>
      <c r="E1032" s="17">
        <f>DATE(Hosp_details[[#This Row],[year]], MONTH("1-"&amp;Hosp_details[[#This Row],[month]]), Hosp_details[[#This Row],[date]])</f>
        <v>23152</v>
      </c>
      <c r="F1032" s="19">
        <f>DATEDIF(Hosp_details[[#This Row],[Date of Birth]], DATE(2023,6, 8),"Y")</f>
        <v>60</v>
      </c>
      <c r="G1032">
        <v>0</v>
      </c>
      <c r="H1032" s="21">
        <v>8355.5400000000009</v>
      </c>
      <c r="I1032" t="s">
        <v>12</v>
      </c>
      <c r="J1032" t="s">
        <v>12</v>
      </c>
      <c r="K1032" t="s">
        <v>23</v>
      </c>
    </row>
    <row r="1033" spans="1:11" x14ac:dyDescent="0.3">
      <c r="A1033" t="s">
        <v>1063</v>
      </c>
      <c r="B1033">
        <v>1971</v>
      </c>
      <c r="C1033" t="s">
        <v>18</v>
      </c>
      <c r="D1033">
        <v>4</v>
      </c>
      <c r="E1033" s="17">
        <f>DATE(Hosp_details[[#This Row],[year]], MONTH("1-"&amp;Hosp_details[[#This Row],[month]]), Hosp_details[[#This Row],[date]])</f>
        <v>26088</v>
      </c>
      <c r="F1033" s="19">
        <f>DATEDIF(Hosp_details[[#This Row],[Date of Birth]], DATE(2023,6, 8),"Y")</f>
        <v>52</v>
      </c>
      <c r="G1033">
        <v>0</v>
      </c>
      <c r="H1033" s="21">
        <v>8396.6200000000008</v>
      </c>
      <c r="I1033" t="s">
        <v>11</v>
      </c>
      <c r="J1033" t="s">
        <v>12</v>
      </c>
      <c r="K1033" t="s">
        <v>13</v>
      </c>
    </row>
    <row r="1034" spans="1:11" x14ac:dyDescent="0.3">
      <c r="A1034" t="s">
        <v>1064</v>
      </c>
      <c r="B1034">
        <v>1971</v>
      </c>
      <c r="C1034" t="s">
        <v>10</v>
      </c>
      <c r="D1034">
        <v>18</v>
      </c>
      <c r="E1034" s="17">
        <f>DATE(Hosp_details[[#This Row],[year]], MONTH("1-"&amp;Hosp_details[[#This Row],[month]]), Hosp_details[[#This Row],[date]])</f>
        <v>26132</v>
      </c>
      <c r="F1034" s="19">
        <f>DATEDIF(Hosp_details[[#This Row],[Date of Birth]], DATE(2023,6, 8),"Y")</f>
        <v>51</v>
      </c>
      <c r="G1034">
        <v>0</v>
      </c>
      <c r="H1034" s="21">
        <v>8400.01</v>
      </c>
      <c r="I1034" t="s">
        <v>11</v>
      </c>
      <c r="J1034" t="s">
        <v>12</v>
      </c>
      <c r="K1034" t="s">
        <v>13</v>
      </c>
    </row>
    <row r="1035" spans="1:11" x14ac:dyDescent="0.3">
      <c r="A1035" t="s">
        <v>1065</v>
      </c>
      <c r="B1035">
        <v>1979</v>
      </c>
      <c r="C1035" t="s">
        <v>34</v>
      </c>
      <c r="D1035">
        <v>11</v>
      </c>
      <c r="E1035" s="17">
        <f>DATE(Hosp_details[[#This Row],[year]], MONTH("1-"&amp;Hosp_details[[#This Row],[month]]), Hosp_details[[#This Row],[date]])</f>
        <v>29078</v>
      </c>
      <c r="F1035" s="19">
        <f>DATEDIF(Hosp_details[[#This Row],[Date of Birth]], DATE(2023,6, 8),"Y")</f>
        <v>43</v>
      </c>
      <c r="G1035">
        <v>3</v>
      </c>
      <c r="H1035" s="21">
        <v>8410.0499999999993</v>
      </c>
      <c r="I1035" t="s">
        <v>11</v>
      </c>
      <c r="J1035" t="s">
        <v>11</v>
      </c>
      <c r="K1035" t="s">
        <v>23</v>
      </c>
    </row>
    <row r="1036" spans="1:11" x14ac:dyDescent="0.3">
      <c r="A1036" t="s">
        <v>1066</v>
      </c>
      <c r="B1036">
        <v>1977</v>
      </c>
      <c r="C1036" t="s">
        <v>20</v>
      </c>
      <c r="D1036">
        <v>4</v>
      </c>
      <c r="E1036" s="17">
        <f>DATE(Hosp_details[[#This Row],[year]], MONTH("1-"&amp;Hosp_details[[#This Row],[month]]), Hosp_details[[#This Row],[date]])</f>
        <v>28372</v>
      </c>
      <c r="F1036" s="19">
        <f>DATEDIF(Hosp_details[[#This Row],[Date of Birth]], DATE(2023,6, 8),"Y")</f>
        <v>45</v>
      </c>
      <c r="G1036">
        <v>2</v>
      </c>
      <c r="H1036" s="21">
        <v>8413.4599999999991</v>
      </c>
      <c r="I1036" t="s">
        <v>12</v>
      </c>
      <c r="J1036" t="s">
        <v>16</v>
      </c>
      <c r="K1036" t="s">
        <v>23</v>
      </c>
    </row>
    <row r="1037" spans="1:11" x14ac:dyDescent="0.3">
      <c r="A1037" t="s">
        <v>1067</v>
      </c>
      <c r="B1037">
        <v>1975</v>
      </c>
      <c r="C1037" t="s">
        <v>36</v>
      </c>
      <c r="D1037">
        <v>28</v>
      </c>
      <c r="E1037" s="17">
        <f>DATE(Hosp_details[[#This Row],[year]], MONTH("1-"&amp;Hosp_details[[#This Row],[month]]), Hosp_details[[#This Row],[date]])</f>
        <v>27695</v>
      </c>
      <c r="F1037" s="19">
        <f>DATEDIF(Hosp_details[[#This Row],[Date of Birth]], DATE(2023,6, 8),"Y")</f>
        <v>47</v>
      </c>
      <c r="G1037">
        <v>1</v>
      </c>
      <c r="H1037" s="21">
        <v>8428.07</v>
      </c>
      <c r="I1037" t="s">
        <v>12</v>
      </c>
      <c r="J1037" t="s">
        <v>11</v>
      </c>
      <c r="K1037" t="s">
        <v>23</v>
      </c>
    </row>
    <row r="1038" spans="1:11" x14ac:dyDescent="0.3">
      <c r="A1038" t="s">
        <v>1068</v>
      </c>
      <c r="B1038">
        <v>1963</v>
      </c>
      <c r="C1038" t="s">
        <v>15</v>
      </c>
      <c r="D1038">
        <v>24</v>
      </c>
      <c r="E1038" s="17">
        <f>DATE(Hosp_details[[#This Row],[year]], MONTH("1-"&amp;Hosp_details[[#This Row],[month]]), Hosp_details[[#This Row],[date]])</f>
        <v>23339</v>
      </c>
      <c r="F1038" s="19">
        <f>DATEDIF(Hosp_details[[#This Row],[Date of Birth]], DATE(2023,6, 8),"Y")</f>
        <v>59</v>
      </c>
      <c r="G1038">
        <v>0</v>
      </c>
      <c r="H1038" s="21">
        <v>8440.0499999999993</v>
      </c>
      <c r="I1038" t="s">
        <v>12</v>
      </c>
      <c r="J1038" t="s">
        <v>11</v>
      </c>
      <c r="K1038" t="s">
        <v>13</v>
      </c>
    </row>
    <row r="1039" spans="1:11" x14ac:dyDescent="0.3">
      <c r="A1039" t="s">
        <v>1069</v>
      </c>
      <c r="B1039">
        <v>1972</v>
      </c>
      <c r="C1039" t="s">
        <v>30</v>
      </c>
      <c r="D1039">
        <v>9</v>
      </c>
      <c r="E1039" s="17">
        <f>DATE(Hosp_details[[#This Row],[year]], MONTH("1-"&amp;Hosp_details[[#This Row],[month]]), Hosp_details[[#This Row],[date]])</f>
        <v>26642</v>
      </c>
      <c r="F1039" s="19">
        <f>DATEDIF(Hosp_details[[#This Row],[Date of Birth]], DATE(2023,6, 8),"Y")</f>
        <v>50</v>
      </c>
      <c r="G1039">
        <v>0</v>
      </c>
      <c r="H1039" s="21">
        <v>8442.67</v>
      </c>
      <c r="I1039" t="s">
        <v>11</v>
      </c>
      <c r="J1039" t="s">
        <v>12</v>
      </c>
      <c r="K1039" t="s">
        <v>13</v>
      </c>
    </row>
    <row r="1040" spans="1:11" x14ac:dyDescent="0.3">
      <c r="A1040" t="s">
        <v>1070</v>
      </c>
      <c r="B1040">
        <v>1972</v>
      </c>
      <c r="C1040" t="s">
        <v>2394</v>
      </c>
      <c r="D1040">
        <v>4</v>
      </c>
      <c r="E1040" s="17">
        <f>DATE(Hosp_details[[#This Row],[year]], MONTH("1-"&amp;Hosp_details[[#This Row],[month]]), Hosp_details[[#This Row],[date]])</f>
        <v>26302</v>
      </c>
      <c r="F1040" s="19">
        <f>DATEDIF(Hosp_details[[#This Row],[Date of Birth]], DATE(2023,6, 8),"Y")</f>
        <v>51</v>
      </c>
      <c r="G1040">
        <v>0</v>
      </c>
      <c r="H1040" s="21">
        <v>8444.4699999999993</v>
      </c>
      <c r="I1040" t="s">
        <v>12</v>
      </c>
      <c r="J1040" t="s">
        <v>16</v>
      </c>
      <c r="K1040" t="s">
        <v>41</v>
      </c>
    </row>
    <row r="1041" spans="1:11" x14ac:dyDescent="0.3">
      <c r="A1041" t="s">
        <v>1071</v>
      </c>
      <c r="B1041">
        <v>1966</v>
      </c>
      <c r="C1041" t="s">
        <v>2395</v>
      </c>
      <c r="D1041">
        <v>12</v>
      </c>
      <c r="E1041" s="17">
        <f>DATE(Hosp_details[[#This Row],[year]], MONTH("1-"&amp;Hosp_details[[#This Row],[month]]), Hosp_details[[#This Row],[date]])</f>
        <v>24150</v>
      </c>
      <c r="F1041" s="19">
        <f>DATEDIF(Hosp_details[[#This Row],[Date of Birth]], DATE(2023,6, 8),"Y")</f>
        <v>57</v>
      </c>
      <c r="G1041">
        <v>0</v>
      </c>
      <c r="H1041" s="21">
        <v>8448.66</v>
      </c>
      <c r="I1041" t="s">
        <v>12</v>
      </c>
      <c r="J1041" t="s">
        <v>16</v>
      </c>
      <c r="K1041" t="s">
        <v>13</v>
      </c>
    </row>
    <row r="1042" spans="1:11" x14ac:dyDescent="0.3">
      <c r="A1042" t="s">
        <v>1072</v>
      </c>
      <c r="B1042">
        <v>1984</v>
      </c>
      <c r="C1042" t="s">
        <v>2396</v>
      </c>
      <c r="D1042">
        <v>19</v>
      </c>
      <c r="E1042" s="17">
        <f>DATE(Hosp_details[[#This Row],[year]], MONTH("1-"&amp;Hosp_details[[#This Row],[month]]), Hosp_details[[#This Row],[date]])</f>
        <v>30760</v>
      </c>
      <c r="F1042" s="19">
        <f>DATEDIF(Hosp_details[[#This Row],[Date of Birth]], DATE(2023,6, 8),"Y")</f>
        <v>39</v>
      </c>
      <c r="G1042">
        <v>3</v>
      </c>
      <c r="H1042" s="21">
        <v>8450.82</v>
      </c>
      <c r="I1042" t="s">
        <v>11</v>
      </c>
      <c r="J1042" t="s">
        <v>11</v>
      </c>
      <c r="K1042" t="s">
        <v>199</v>
      </c>
    </row>
    <row r="1043" spans="1:11" x14ac:dyDescent="0.3">
      <c r="A1043" t="s">
        <v>1073</v>
      </c>
      <c r="B1043">
        <v>1972</v>
      </c>
      <c r="C1043" t="s">
        <v>2397</v>
      </c>
      <c r="D1043">
        <v>26</v>
      </c>
      <c r="E1043" s="17">
        <f>DATE(Hosp_details[[#This Row],[year]], MONTH("1-"&amp;Hosp_details[[#This Row],[month]]), Hosp_details[[#This Row],[date]])</f>
        <v>26415</v>
      </c>
      <c r="F1043" s="19">
        <f>DATEDIF(Hosp_details[[#This Row],[Date of Birth]], DATE(2023,6, 8),"Y")</f>
        <v>51</v>
      </c>
      <c r="G1043">
        <v>0</v>
      </c>
      <c r="H1043" s="21">
        <v>8457.82</v>
      </c>
      <c r="I1043" t="s">
        <v>11</v>
      </c>
      <c r="J1043" t="s">
        <v>12</v>
      </c>
      <c r="K1043" t="s">
        <v>41</v>
      </c>
    </row>
    <row r="1044" spans="1:11" x14ac:dyDescent="0.3">
      <c r="A1044" t="s">
        <v>1074</v>
      </c>
      <c r="B1044">
        <v>1992</v>
      </c>
      <c r="C1044" t="s">
        <v>2398</v>
      </c>
      <c r="D1044">
        <v>9</v>
      </c>
      <c r="E1044" s="17">
        <f>DATE(Hosp_details[[#This Row],[year]], MONTH("1-"&amp;Hosp_details[[#This Row],[month]]), Hosp_details[[#This Row],[date]])</f>
        <v>33733</v>
      </c>
      <c r="F1044" s="19">
        <f>DATEDIF(Hosp_details[[#This Row],[Date of Birth]], DATE(2023,6, 8),"Y")</f>
        <v>31</v>
      </c>
      <c r="G1044">
        <v>0</v>
      </c>
      <c r="H1044" s="21">
        <v>8466.35</v>
      </c>
      <c r="I1044" t="s">
        <v>11</v>
      </c>
      <c r="J1044" t="s">
        <v>11</v>
      </c>
      <c r="K1044" t="s">
        <v>23</v>
      </c>
    </row>
    <row r="1045" spans="1:11" x14ac:dyDescent="0.3">
      <c r="A1045" t="s">
        <v>1075</v>
      </c>
      <c r="B1045">
        <v>1993</v>
      </c>
      <c r="C1045" t="s">
        <v>18</v>
      </c>
      <c r="D1045">
        <v>10</v>
      </c>
      <c r="E1045" s="17">
        <f>DATE(Hosp_details[[#This Row],[year]], MONTH("1-"&amp;Hosp_details[[#This Row],[month]]), Hosp_details[[#This Row],[date]])</f>
        <v>34130</v>
      </c>
      <c r="F1045" s="19">
        <f>DATEDIF(Hosp_details[[#This Row],[Date of Birth]], DATE(2023,6, 8),"Y")</f>
        <v>29</v>
      </c>
      <c r="G1045">
        <v>0</v>
      </c>
      <c r="H1045" s="21">
        <v>8471.65</v>
      </c>
      <c r="I1045" t="s">
        <v>11</v>
      </c>
      <c r="J1045" t="s">
        <v>16</v>
      </c>
      <c r="K1045" t="s">
        <v>23</v>
      </c>
    </row>
    <row r="1046" spans="1:11" x14ac:dyDescent="0.3">
      <c r="A1046" t="s">
        <v>1076</v>
      </c>
      <c r="B1046">
        <v>1977</v>
      </c>
      <c r="C1046" t="s">
        <v>10</v>
      </c>
      <c r="D1046">
        <v>26</v>
      </c>
      <c r="E1046" s="17">
        <f>DATE(Hosp_details[[#This Row],[year]], MONTH("1-"&amp;Hosp_details[[#This Row],[month]]), Hosp_details[[#This Row],[date]])</f>
        <v>28332</v>
      </c>
      <c r="F1046" s="19">
        <f>DATEDIF(Hosp_details[[#This Row],[Date of Birth]], DATE(2023,6, 8),"Y")</f>
        <v>45</v>
      </c>
      <c r="G1046">
        <v>2</v>
      </c>
      <c r="H1046" s="21">
        <v>8515.76</v>
      </c>
      <c r="I1046" t="s">
        <v>11</v>
      </c>
      <c r="J1046" t="s">
        <v>11</v>
      </c>
      <c r="K1046" t="s">
        <v>13</v>
      </c>
    </row>
    <row r="1047" spans="1:11" x14ac:dyDescent="0.3">
      <c r="A1047" t="s">
        <v>1077</v>
      </c>
      <c r="B1047">
        <v>1977</v>
      </c>
      <c r="C1047" t="s">
        <v>34</v>
      </c>
      <c r="D1047">
        <v>21</v>
      </c>
      <c r="E1047" s="17">
        <f>DATE(Hosp_details[[#This Row],[year]], MONTH("1-"&amp;Hosp_details[[#This Row],[month]]), Hosp_details[[#This Row],[date]])</f>
        <v>28358</v>
      </c>
      <c r="F1047" s="19">
        <f>DATEDIF(Hosp_details[[#This Row],[Date of Birth]], DATE(2023,6, 8),"Y")</f>
        <v>45</v>
      </c>
      <c r="G1047">
        <v>2</v>
      </c>
      <c r="H1047" s="21">
        <v>8516.83</v>
      </c>
      <c r="I1047" t="s">
        <v>11</v>
      </c>
      <c r="J1047" t="s">
        <v>16</v>
      </c>
      <c r="K1047" t="s">
        <v>13</v>
      </c>
    </row>
    <row r="1048" spans="1:11" x14ac:dyDescent="0.3">
      <c r="A1048" t="s">
        <v>1078</v>
      </c>
      <c r="B1048">
        <v>1977</v>
      </c>
      <c r="C1048" t="s">
        <v>20</v>
      </c>
      <c r="D1048">
        <v>29</v>
      </c>
      <c r="E1048" s="17">
        <f>DATE(Hosp_details[[#This Row],[year]], MONTH("1-"&amp;Hosp_details[[#This Row],[month]]), Hosp_details[[#This Row],[date]])</f>
        <v>28397</v>
      </c>
      <c r="F1048" s="19">
        <f>DATEDIF(Hosp_details[[#This Row],[Date of Birth]], DATE(2023,6, 8),"Y")</f>
        <v>45</v>
      </c>
      <c r="G1048">
        <v>2</v>
      </c>
      <c r="H1048" s="21">
        <v>8520.0300000000007</v>
      </c>
      <c r="I1048" t="s">
        <v>11</v>
      </c>
      <c r="J1048" t="s">
        <v>12</v>
      </c>
      <c r="K1048" t="s">
        <v>41</v>
      </c>
    </row>
    <row r="1049" spans="1:11" x14ac:dyDescent="0.3">
      <c r="A1049" t="s">
        <v>1079</v>
      </c>
      <c r="B1049">
        <v>1979</v>
      </c>
      <c r="C1049" t="s">
        <v>36</v>
      </c>
      <c r="D1049">
        <v>13</v>
      </c>
      <c r="E1049" s="17">
        <f>DATE(Hosp_details[[#This Row],[year]], MONTH("1-"&amp;Hosp_details[[#This Row],[month]]), Hosp_details[[#This Row],[date]])</f>
        <v>29141</v>
      </c>
      <c r="F1049" s="19">
        <f>DATEDIF(Hosp_details[[#This Row],[Date of Birth]], DATE(2023,6, 8),"Y")</f>
        <v>43</v>
      </c>
      <c r="G1049">
        <v>3</v>
      </c>
      <c r="H1049" s="21">
        <v>8522</v>
      </c>
      <c r="I1049" t="s">
        <v>11</v>
      </c>
      <c r="J1049" t="s">
        <v>11</v>
      </c>
      <c r="K1049" t="s">
        <v>41</v>
      </c>
    </row>
    <row r="1050" spans="1:11" x14ac:dyDescent="0.3">
      <c r="A1050" t="s">
        <v>1080</v>
      </c>
      <c r="B1050">
        <v>1977</v>
      </c>
      <c r="C1050" t="s">
        <v>15</v>
      </c>
      <c r="D1050">
        <v>26</v>
      </c>
      <c r="E1050" s="17">
        <f>DATE(Hosp_details[[#This Row],[year]], MONTH("1-"&amp;Hosp_details[[#This Row],[month]]), Hosp_details[[#This Row],[date]])</f>
        <v>28455</v>
      </c>
      <c r="F1050" s="19">
        <f>DATEDIF(Hosp_details[[#This Row],[Date of Birth]], DATE(2023,6, 8),"Y")</f>
        <v>45</v>
      </c>
      <c r="G1050">
        <v>2</v>
      </c>
      <c r="H1050" s="21">
        <v>8527.5300000000007</v>
      </c>
      <c r="I1050" t="s">
        <v>11</v>
      </c>
      <c r="J1050" t="s">
        <v>11</v>
      </c>
      <c r="K1050" t="s">
        <v>13</v>
      </c>
    </row>
    <row r="1051" spans="1:11" x14ac:dyDescent="0.3">
      <c r="A1051" t="s">
        <v>1081</v>
      </c>
      <c r="B1051">
        <v>1983</v>
      </c>
      <c r="C1051" t="s">
        <v>30</v>
      </c>
      <c r="D1051">
        <v>24</v>
      </c>
      <c r="E1051" s="17">
        <f>DATE(Hosp_details[[#This Row],[year]], MONTH("1-"&amp;Hosp_details[[#This Row],[month]]), Hosp_details[[#This Row],[date]])</f>
        <v>30674</v>
      </c>
      <c r="F1051" s="19">
        <f>DATEDIF(Hosp_details[[#This Row],[Date of Birth]], DATE(2023,6, 8),"Y")</f>
        <v>39</v>
      </c>
      <c r="G1051">
        <v>0</v>
      </c>
      <c r="H1051" s="21">
        <v>8534.67</v>
      </c>
      <c r="I1051" t="s">
        <v>11</v>
      </c>
      <c r="J1051" t="s">
        <v>12</v>
      </c>
      <c r="K1051" t="s">
        <v>246</v>
      </c>
    </row>
    <row r="1052" spans="1:11" x14ac:dyDescent="0.3">
      <c r="A1052" t="s">
        <v>1082</v>
      </c>
      <c r="B1052">
        <v>1981</v>
      </c>
      <c r="C1052" t="s">
        <v>2394</v>
      </c>
      <c r="D1052">
        <v>27</v>
      </c>
      <c r="E1052" s="17">
        <f>DATE(Hosp_details[[#This Row],[year]], MONTH("1-"&amp;Hosp_details[[#This Row],[month]]), Hosp_details[[#This Row],[date]])</f>
        <v>29613</v>
      </c>
      <c r="F1052" s="19">
        <f>DATEDIF(Hosp_details[[#This Row],[Date of Birth]], DATE(2023,6, 8),"Y")</f>
        <v>42</v>
      </c>
      <c r="G1052">
        <v>3</v>
      </c>
      <c r="H1052" s="21">
        <v>8538.2900000000009</v>
      </c>
      <c r="I1052" t="s">
        <v>11</v>
      </c>
      <c r="J1052" t="s">
        <v>12</v>
      </c>
      <c r="K1052" t="s">
        <v>246</v>
      </c>
    </row>
    <row r="1053" spans="1:11" x14ac:dyDescent="0.3">
      <c r="A1053" t="s">
        <v>1083</v>
      </c>
      <c r="B1053">
        <v>1975</v>
      </c>
      <c r="C1053" t="s">
        <v>2395</v>
      </c>
      <c r="D1053">
        <v>6</v>
      </c>
      <c r="E1053" s="17">
        <f>DATE(Hosp_details[[#This Row],[year]], MONTH("1-"&amp;Hosp_details[[#This Row],[month]]), Hosp_details[[#This Row],[date]])</f>
        <v>27431</v>
      </c>
      <c r="F1053" s="19">
        <f>DATEDIF(Hosp_details[[#This Row],[Date of Birth]], DATE(2023,6, 8),"Y")</f>
        <v>48</v>
      </c>
      <c r="G1053">
        <v>1</v>
      </c>
      <c r="H1053" s="21">
        <v>8539.67</v>
      </c>
      <c r="I1053" t="s">
        <v>11</v>
      </c>
      <c r="J1053" t="s">
        <v>12</v>
      </c>
      <c r="K1053" t="s">
        <v>41</v>
      </c>
    </row>
    <row r="1054" spans="1:11" x14ac:dyDescent="0.3">
      <c r="A1054" t="s">
        <v>1084</v>
      </c>
      <c r="B1054">
        <v>1983</v>
      </c>
      <c r="C1054" t="s">
        <v>2396</v>
      </c>
      <c r="D1054">
        <v>12</v>
      </c>
      <c r="E1054" s="17">
        <f>DATE(Hosp_details[[#This Row],[year]], MONTH("1-"&amp;Hosp_details[[#This Row],[month]]), Hosp_details[[#This Row],[date]])</f>
        <v>30387</v>
      </c>
      <c r="F1054" s="19">
        <f>DATEDIF(Hosp_details[[#This Row],[Date of Birth]], DATE(2023,6, 8),"Y")</f>
        <v>40</v>
      </c>
      <c r="G1054">
        <v>1</v>
      </c>
      <c r="H1054" s="21">
        <v>8547.69</v>
      </c>
      <c r="I1054" t="s">
        <v>11</v>
      </c>
      <c r="J1054" t="s">
        <v>16</v>
      </c>
      <c r="K1054" t="s">
        <v>13</v>
      </c>
    </row>
    <row r="1055" spans="1:11" x14ac:dyDescent="0.3">
      <c r="A1055" t="s">
        <v>1085</v>
      </c>
      <c r="B1055">
        <v>1975</v>
      </c>
      <c r="C1055" t="s">
        <v>2397</v>
      </c>
      <c r="D1055">
        <v>6</v>
      </c>
      <c r="E1055" s="17">
        <f>DATE(Hosp_details[[#This Row],[year]], MONTH("1-"&amp;Hosp_details[[#This Row],[month]]), Hosp_details[[#This Row],[date]])</f>
        <v>27490</v>
      </c>
      <c r="F1055" s="19">
        <f>DATEDIF(Hosp_details[[#This Row],[Date of Birth]], DATE(2023,6, 8),"Y")</f>
        <v>48</v>
      </c>
      <c r="G1055">
        <v>1</v>
      </c>
      <c r="H1055" s="21">
        <v>8551.35</v>
      </c>
      <c r="I1055" t="s">
        <v>11</v>
      </c>
      <c r="J1055" t="s">
        <v>11</v>
      </c>
      <c r="K1055" t="s">
        <v>41</v>
      </c>
    </row>
    <row r="1056" spans="1:11" x14ac:dyDescent="0.3">
      <c r="A1056" t="s">
        <v>1086</v>
      </c>
      <c r="B1056">
        <v>1975</v>
      </c>
      <c r="C1056" t="s">
        <v>2398</v>
      </c>
      <c r="D1056">
        <v>21</v>
      </c>
      <c r="E1056" s="17">
        <f>DATE(Hosp_details[[#This Row],[year]], MONTH("1-"&amp;Hosp_details[[#This Row],[month]]), Hosp_details[[#This Row],[date]])</f>
        <v>27535</v>
      </c>
      <c r="F1056" s="19">
        <f>DATEDIF(Hosp_details[[#This Row],[Date of Birth]], DATE(2023,6, 8),"Y")</f>
        <v>48</v>
      </c>
      <c r="G1056">
        <v>1</v>
      </c>
      <c r="H1056" s="21">
        <v>8556.91</v>
      </c>
      <c r="I1056" t="s">
        <v>11</v>
      </c>
      <c r="J1056" t="s">
        <v>16</v>
      </c>
      <c r="K1056" t="s">
        <v>41</v>
      </c>
    </row>
    <row r="1057" spans="1:11" x14ac:dyDescent="0.3">
      <c r="A1057" t="s">
        <v>1087</v>
      </c>
      <c r="B1057">
        <v>1988</v>
      </c>
      <c r="C1057" t="s">
        <v>18</v>
      </c>
      <c r="D1057">
        <v>21</v>
      </c>
      <c r="E1057" s="17">
        <f>DATE(Hosp_details[[#This Row],[year]], MONTH("1-"&amp;Hosp_details[[#This Row],[month]]), Hosp_details[[#This Row],[date]])</f>
        <v>32315</v>
      </c>
      <c r="F1057" s="19">
        <f>DATEDIF(Hosp_details[[#This Row],[Date of Birth]], DATE(2023,6, 8),"Y")</f>
        <v>34</v>
      </c>
      <c r="G1057">
        <v>3</v>
      </c>
      <c r="H1057" s="21">
        <v>8567.25</v>
      </c>
      <c r="I1057" t="s">
        <v>11</v>
      </c>
      <c r="J1057" t="s">
        <v>16</v>
      </c>
      <c r="K1057" t="s">
        <v>23</v>
      </c>
    </row>
    <row r="1058" spans="1:11" x14ac:dyDescent="0.3">
      <c r="A1058" t="s">
        <v>1088</v>
      </c>
      <c r="B1058">
        <v>1975</v>
      </c>
      <c r="C1058" t="s">
        <v>10</v>
      </c>
      <c r="D1058">
        <v>26</v>
      </c>
      <c r="E1058" s="17">
        <f>DATE(Hosp_details[[#This Row],[year]], MONTH("1-"&amp;Hosp_details[[#This Row],[month]]), Hosp_details[[#This Row],[date]])</f>
        <v>27601</v>
      </c>
      <c r="F1058" s="19">
        <f>DATEDIF(Hosp_details[[#This Row],[Date of Birth]], DATE(2023,6, 8),"Y")</f>
        <v>47</v>
      </c>
      <c r="G1058">
        <v>1</v>
      </c>
      <c r="H1058" s="21">
        <v>8569.86</v>
      </c>
      <c r="I1058" t="s">
        <v>11</v>
      </c>
      <c r="J1058" t="s">
        <v>12</v>
      </c>
      <c r="K1058" t="s">
        <v>13</v>
      </c>
    </row>
    <row r="1059" spans="1:11" x14ac:dyDescent="0.3">
      <c r="A1059" t="s">
        <v>1089</v>
      </c>
      <c r="B1059">
        <v>1982</v>
      </c>
      <c r="C1059" t="s">
        <v>34</v>
      </c>
      <c r="D1059">
        <v>6</v>
      </c>
      <c r="E1059" s="17">
        <f>DATE(Hosp_details[[#This Row],[year]], MONTH("1-"&amp;Hosp_details[[#This Row],[month]]), Hosp_details[[#This Row],[date]])</f>
        <v>30169</v>
      </c>
      <c r="F1059" s="19">
        <f>DATEDIF(Hosp_details[[#This Row],[Date of Birth]], DATE(2023,6, 8),"Y")</f>
        <v>40</v>
      </c>
      <c r="G1059">
        <v>3</v>
      </c>
      <c r="H1059" s="21">
        <v>8572.0400000000009</v>
      </c>
      <c r="I1059" t="s">
        <v>11</v>
      </c>
      <c r="J1059" t="s">
        <v>11</v>
      </c>
      <c r="K1059" t="s">
        <v>299</v>
      </c>
    </row>
    <row r="1060" spans="1:11" x14ac:dyDescent="0.3">
      <c r="A1060" t="s">
        <v>1090</v>
      </c>
      <c r="B1060">
        <v>1987</v>
      </c>
      <c r="C1060" t="s">
        <v>20</v>
      </c>
      <c r="D1060">
        <v>11</v>
      </c>
      <c r="E1060" s="17">
        <f>DATE(Hosp_details[[#This Row],[year]], MONTH("1-"&amp;Hosp_details[[#This Row],[month]]), Hosp_details[[#This Row],[date]])</f>
        <v>32031</v>
      </c>
      <c r="F1060" s="19">
        <f>DATEDIF(Hosp_details[[#This Row],[Date of Birth]], DATE(2023,6, 8),"Y")</f>
        <v>35</v>
      </c>
      <c r="G1060">
        <v>3</v>
      </c>
      <c r="H1060" s="21">
        <v>8573.2999999999993</v>
      </c>
      <c r="I1060" t="s">
        <v>11</v>
      </c>
      <c r="J1060" t="s">
        <v>11</v>
      </c>
      <c r="K1060" t="s">
        <v>299</v>
      </c>
    </row>
    <row r="1061" spans="1:11" x14ac:dyDescent="0.3">
      <c r="A1061" t="s">
        <v>1091</v>
      </c>
      <c r="B1061">
        <v>1983</v>
      </c>
      <c r="C1061" t="s">
        <v>36</v>
      </c>
      <c r="D1061">
        <v>30</v>
      </c>
      <c r="E1061" s="17">
        <f>DATE(Hosp_details[[#This Row],[year]], MONTH("1-"&amp;Hosp_details[[#This Row],[month]]), Hosp_details[[#This Row],[date]])</f>
        <v>30619</v>
      </c>
      <c r="F1061" s="19">
        <f>DATEDIF(Hosp_details[[#This Row],[Date of Birth]], DATE(2023,6, 8),"Y")</f>
        <v>39</v>
      </c>
      <c r="G1061">
        <v>5</v>
      </c>
      <c r="H1061" s="21">
        <v>8582.2999999999993</v>
      </c>
      <c r="I1061" t="s">
        <v>11</v>
      </c>
      <c r="J1061" t="s">
        <v>16</v>
      </c>
      <c r="K1061" t="s">
        <v>13</v>
      </c>
    </row>
    <row r="1062" spans="1:11" x14ac:dyDescent="0.3">
      <c r="A1062" t="s">
        <v>1092</v>
      </c>
      <c r="B1062">
        <v>1983</v>
      </c>
      <c r="C1062" t="s">
        <v>15</v>
      </c>
      <c r="D1062">
        <v>25</v>
      </c>
      <c r="E1062" s="17">
        <f>DATE(Hosp_details[[#This Row],[year]], MONTH("1-"&amp;Hosp_details[[#This Row],[month]]), Hosp_details[[#This Row],[date]])</f>
        <v>30645</v>
      </c>
      <c r="F1062" s="19">
        <f>DATEDIF(Hosp_details[[#This Row],[Date of Birth]], DATE(2023,6, 8),"Y")</f>
        <v>39</v>
      </c>
      <c r="G1062">
        <v>5</v>
      </c>
      <c r="H1062" s="21">
        <v>8596.83</v>
      </c>
      <c r="I1062" t="s">
        <v>11</v>
      </c>
      <c r="J1062" t="s">
        <v>12</v>
      </c>
      <c r="K1062" t="s">
        <v>13</v>
      </c>
    </row>
    <row r="1063" spans="1:11" x14ac:dyDescent="0.3">
      <c r="A1063" t="s">
        <v>1093</v>
      </c>
      <c r="B1063">
        <v>1973</v>
      </c>
      <c r="C1063" t="s">
        <v>30</v>
      </c>
      <c r="D1063">
        <v>11</v>
      </c>
      <c r="E1063" s="17">
        <f>DATE(Hosp_details[[#This Row],[year]], MONTH("1-"&amp;Hosp_details[[#This Row],[month]]), Hosp_details[[#This Row],[date]])</f>
        <v>27009</v>
      </c>
      <c r="F1063" s="19">
        <f>DATEDIF(Hosp_details[[#This Row],[Date of Birth]], DATE(2023,6, 8),"Y")</f>
        <v>49</v>
      </c>
      <c r="G1063">
        <v>0</v>
      </c>
      <c r="H1063" s="21">
        <v>8601.33</v>
      </c>
      <c r="I1063" t="s">
        <v>11</v>
      </c>
      <c r="J1063" t="s">
        <v>16</v>
      </c>
      <c r="K1063" t="s">
        <v>13</v>
      </c>
    </row>
    <row r="1064" spans="1:11" x14ac:dyDescent="0.3">
      <c r="A1064" t="s">
        <v>1094</v>
      </c>
      <c r="B1064">
        <v>1977</v>
      </c>
      <c r="C1064" t="s">
        <v>2394</v>
      </c>
      <c r="D1064">
        <v>24</v>
      </c>
      <c r="E1064" s="17">
        <f>DATE(Hosp_details[[#This Row],[year]], MONTH("1-"&amp;Hosp_details[[#This Row],[month]]), Hosp_details[[#This Row],[date]])</f>
        <v>28149</v>
      </c>
      <c r="F1064" s="19">
        <f>DATEDIF(Hosp_details[[#This Row],[Date of Birth]], DATE(2023,6, 8),"Y")</f>
        <v>46</v>
      </c>
      <c r="G1064">
        <v>2</v>
      </c>
      <c r="H1064" s="21">
        <v>8603.82</v>
      </c>
      <c r="I1064" t="s">
        <v>11</v>
      </c>
      <c r="J1064" t="s">
        <v>16</v>
      </c>
      <c r="K1064" t="s">
        <v>165</v>
      </c>
    </row>
    <row r="1065" spans="1:11" x14ac:dyDescent="0.3">
      <c r="A1065" t="s">
        <v>1095</v>
      </c>
      <c r="B1065">
        <v>1977</v>
      </c>
      <c r="C1065" t="s">
        <v>2395</v>
      </c>
      <c r="D1065">
        <v>12</v>
      </c>
      <c r="E1065" s="17">
        <f>DATE(Hosp_details[[#This Row],[year]], MONTH("1-"&amp;Hosp_details[[#This Row],[month]]), Hosp_details[[#This Row],[date]])</f>
        <v>28168</v>
      </c>
      <c r="F1065" s="19">
        <f>DATEDIF(Hosp_details[[#This Row],[Date of Birth]], DATE(2023,6, 8),"Y")</f>
        <v>46</v>
      </c>
      <c r="G1065">
        <v>2</v>
      </c>
      <c r="H1065" s="21">
        <v>8604.48</v>
      </c>
      <c r="I1065" t="s">
        <v>12</v>
      </c>
      <c r="J1065" t="s">
        <v>11</v>
      </c>
      <c r="K1065" t="s">
        <v>167</v>
      </c>
    </row>
    <row r="1066" spans="1:11" x14ac:dyDescent="0.3">
      <c r="A1066" t="s">
        <v>1096</v>
      </c>
      <c r="B1066">
        <v>1977</v>
      </c>
      <c r="C1066" t="s">
        <v>2396</v>
      </c>
      <c r="D1066">
        <v>15</v>
      </c>
      <c r="E1066" s="17">
        <f>DATE(Hosp_details[[#This Row],[year]], MONTH("1-"&amp;Hosp_details[[#This Row],[month]]), Hosp_details[[#This Row],[date]])</f>
        <v>28199</v>
      </c>
      <c r="F1066" s="19">
        <f>DATEDIF(Hosp_details[[#This Row],[Date of Birth]], DATE(2023,6, 8),"Y")</f>
        <v>46</v>
      </c>
      <c r="G1066">
        <v>3</v>
      </c>
      <c r="H1066" s="21">
        <v>8605.36</v>
      </c>
      <c r="I1066" t="s">
        <v>11</v>
      </c>
      <c r="J1066" t="s">
        <v>11</v>
      </c>
      <c r="K1066" t="s">
        <v>13</v>
      </c>
    </row>
    <row r="1067" spans="1:11" x14ac:dyDescent="0.3">
      <c r="A1067" t="s">
        <v>1097</v>
      </c>
      <c r="B1067">
        <v>1979</v>
      </c>
      <c r="C1067" t="s">
        <v>2397</v>
      </c>
      <c r="D1067">
        <v>17</v>
      </c>
      <c r="E1067" s="17">
        <f>DATE(Hosp_details[[#This Row],[year]], MONTH("1-"&amp;Hosp_details[[#This Row],[month]]), Hosp_details[[#This Row],[date]])</f>
        <v>28962</v>
      </c>
      <c r="F1067" s="19">
        <f>DATEDIF(Hosp_details[[#This Row],[Date of Birth]], DATE(2023,6, 8),"Y")</f>
        <v>44</v>
      </c>
      <c r="G1067">
        <v>3</v>
      </c>
      <c r="H1067" s="21">
        <v>8606.2199999999993</v>
      </c>
      <c r="I1067" t="s">
        <v>16</v>
      </c>
      <c r="J1067" t="s">
        <v>11</v>
      </c>
      <c r="K1067" t="s">
        <v>275</v>
      </c>
    </row>
    <row r="1068" spans="1:11" x14ac:dyDescent="0.3">
      <c r="A1068" t="s">
        <v>1098</v>
      </c>
      <c r="B1068">
        <v>1977</v>
      </c>
      <c r="C1068" t="s">
        <v>2398</v>
      </c>
      <c r="D1068">
        <v>2</v>
      </c>
      <c r="E1068" s="17">
        <f>DATE(Hosp_details[[#This Row],[year]], MONTH("1-"&amp;Hosp_details[[#This Row],[month]]), Hosp_details[[#This Row],[date]])</f>
        <v>28247</v>
      </c>
      <c r="F1068" s="19">
        <f>DATEDIF(Hosp_details[[#This Row],[Date of Birth]], DATE(2023,6, 8),"Y")</f>
        <v>46</v>
      </c>
      <c r="G1068">
        <v>3</v>
      </c>
      <c r="H1068" s="21">
        <v>8615.2999999999993</v>
      </c>
      <c r="I1068" t="s">
        <v>11</v>
      </c>
      <c r="J1068" t="s">
        <v>12</v>
      </c>
      <c r="K1068" t="s">
        <v>41</v>
      </c>
    </row>
    <row r="1069" spans="1:11" x14ac:dyDescent="0.3">
      <c r="A1069" t="s">
        <v>1099</v>
      </c>
      <c r="B1069">
        <v>1975</v>
      </c>
      <c r="C1069" t="s">
        <v>18</v>
      </c>
      <c r="D1069">
        <v>3</v>
      </c>
      <c r="E1069" s="17">
        <f>DATE(Hosp_details[[#This Row],[year]], MONTH("1-"&amp;Hosp_details[[#This Row],[month]]), Hosp_details[[#This Row],[date]])</f>
        <v>27548</v>
      </c>
      <c r="F1069" s="19">
        <f>DATEDIF(Hosp_details[[#This Row],[Date of Birth]], DATE(2023,6, 8),"Y")</f>
        <v>48</v>
      </c>
      <c r="G1069">
        <v>1</v>
      </c>
      <c r="H1069" s="21">
        <v>8627.5400000000009</v>
      </c>
      <c r="I1069" t="s">
        <v>11</v>
      </c>
      <c r="J1069" t="s">
        <v>11</v>
      </c>
      <c r="K1069" t="s">
        <v>355</v>
      </c>
    </row>
    <row r="1070" spans="1:11" x14ac:dyDescent="0.3">
      <c r="A1070" t="s">
        <v>1100</v>
      </c>
      <c r="B1070">
        <v>1965</v>
      </c>
      <c r="C1070" t="s">
        <v>10</v>
      </c>
      <c r="D1070">
        <v>21</v>
      </c>
      <c r="E1070" s="17">
        <f>DATE(Hosp_details[[#This Row],[year]], MONTH("1-"&amp;Hosp_details[[#This Row],[month]]), Hosp_details[[#This Row],[date]])</f>
        <v>23944</v>
      </c>
      <c r="F1070" s="19">
        <f>DATEDIF(Hosp_details[[#This Row],[Date of Birth]], DATE(2023,6, 8),"Y")</f>
        <v>57</v>
      </c>
      <c r="G1070">
        <v>0</v>
      </c>
      <c r="H1070" s="21">
        <v>8665.09</v>
      </c>
      <c r="I1070" t="s">
        <v>12</v>
      </c>
      <c r="J1070" t="s">
        <v>11</v>
      </c>
      <c r="K1070" t="s">
        <v>23</v>
      </c>
    </row>
    <row r="1071" spans="1:11" x14ac:dyDescent="0.3">
      <c r="A1071" t="s">
        <v>1101</v>
      </c>
      <c r="B1071">
        <v>1969</v>
      </c>
      <c r="C1071" t="s">
        <v>34</v>
      </c>
      <c r="D1071">
        <v>10</v>
      </c>
      <c r="E1071" s="17">
        <f>DATE(Hosp_details[[#This Row],[year]], MONTH("1-"&amp;Hosp_details[[#This Row],[month]]), Hosp_details[[#This Row],[date]])</f>
        <v>25425</v>
      </c>
      <c r="F1071" s="19">
        <f>DATEDIF(Hosp_details[[#This Row],[Date of Birth]], DATE(2023,6, 8),"Y")</f>
        <v>53</v>
      </c>
      <c r="G1071">
        <v>0</v>
      </c>
      <c r="H1071" s="21">
        <v>8665.14</v>
      </c>
      <c r="I1071" t="s">
        <v>11</v>
      </c>
      <c r="J1071" t="s">
        <v>12</v>
      </c>
      <c r="K1071" t="s">
        <v>13</v>
      </c>
    </row>
    <row r="1072" spans="1:11" x14ac:dyDescent="0.3">
      <c r="A1072" t="s">
        <v>1102</v>
      </c>
      <c r="B1072">
        <v>1974</v>
      </c>
      <c r="C1072" t="s">
        <v>20</v>
      </c>
      <c r="D1072">
        <v>16</v>
      </c>
      <c r="E1072" s="17">
        <f>DATE(Hosp_details[[#This Row],[year]], MONTH("1-"&amp;Hosp_details[[#This Row],[month]]), Hosp_details[[#This Row],[date]])</f>
        <v>27288</v>
      </c>
      <c r="F1072" s="19">
        <f>DATEDIF(Hosp_details[[#This Row],[Date of Birth]], DATE(2023,6, 8),"Y")</f>
        <v>48</v>
      </c>
      <c r="G1072">
        <v>0</v>
      </c>
      <c r="H1072" s="21">
        <v>8671.19</v>
      </c>
      <c r="I1072" t="s">
        <v>11</v>
      </c>
      <c r="J1072" t="s">
        <v>16</v>
      </c>
      <c r="K1072" t="s">
        <v>23</v>
      </c>
    </row>
    <row r="1073" spans="1:11" x14ac:dyDescent="0.3">
      <c r="A1073" t="s">
        <v>1103</v>
      </c>
      <c r="B1073">
        <v>1973</v>
      </c>
      <c r="C1073" t="s">
        <v>36</v>
      </c>
      <c r="D1073">
        <v>11</v>
      </c>
      <c r="E1073" s="17">
        <f>DATE(Hosp_details[[#This Row],[year]], MONTH("1-"&amp;Hosp_details[[#This Row],[month]]), Hosp_details[[#This Row],[date]])</f>
        <v>26948</v>
      </c>
      <c r="F1073" s="19">
        <f>DATEDIF(Hosp_details[[#This Row],[Date of Birth]], DATE(2023,6, 8),"Y")</f>
        <v>49</v>
      </c>
      <c r="G1073">
        <v>0</v>
      </c>
      <c r="H1073" s="21">
        <v>8688.86</v>
      </c>
      <c r="I1073" t="s">
        <v>11</v>
      </c>
      <c r="J1073" t="s">
        <v>16</v>
      </c>
      <c r="K1073" t="s">
        <v>355</v>
      </c>
    </row>
    <row r="1074" spans="1:11" x14ac:dyDescent="0.3">
      <c r="A1074" t="s">
        <v>1104</v>
      </c>
      <c r="B1074">
        <v>1980</v>
      </c>
      <c r="C1074" t="s">
        <v>15</v>
      </c>
      <c r="D1074">
        <v>28</v>
      </c>
      <c r="E1074" s="17">
        <f>DATE(Hosp_details[[#This Row],[year]], MONTH("1-"&amp;Hosp_details[[#This Row],[month]]), Hosp_details[[#This Row],[date]])</f>
        <v>29553</v>
      </c>
      <c r="F1074" s="19">
        <f>DATEDIF(Hosp_details[[#This Row],[Date of Birth]], DATE(2023,6, 8),"Y")</f>
        <v>42</v>
      </c>
      <c r="G1074">
        <v>2</v>
      </c>
      <c r="H1074" s="21">
        <v>8701.84</v>
      </c>
      <c r="I1074" t="s">
        <v>11</v>
      </c>
      <c r="J1074" t="s">
        <v>12</v>
      </c>
      <c r="K1074" t="s">
        <v>299</v>
      </c>
    </row>
    <row r="1075" spans="1:11" x14ac:dyDescent="0.3">
      <c r="A1075" t="s">
        <v>1105</v>
      </c>
      <c r="B1075">
        <v>1973</v>
      </c>
      <c r="C1075" t="s">
        <v>30</v>
      </c>
      <c r="D1075">
        <v>25</v>
      </c>
      <c r="E1075" s="17">
        <f>DATE(Hosp_details[[#This Row],[year]], MONTH("1-"&amp;Hosp_details[[#This Row],[month]]), Hosp_details[[#This Row],[date]])</f>
        <v>27023</v>
      </c>
      <c r="F1075" s="19">
        <f>DATEDIF(Hosp_details[[#This Row],[Date of Birth]], DATE(2023,6, 8),"Y")</f>
        <v>49</v>
      </c>
      <c r="G1075">
        <v>1</v>
      </c>
      <c r="H1075" s="21">
        <v>8703.4599999999991</v>
      </c>
      <c r="I1075" t="s">
        <v>12</v>
      </c>
      <c r="J1075" t="s">
        <v>12</v>
      </c>
      <c r="K1075" t="s">
        <v>41</v>
      </c>
    </row>
    <row r="1076" spans="1:11" x14ac:dyDescent="0.3">
      <c r="A1076" t="s">
        <v>1106</v>
      </c>
      <c r="B1076">
        <v>1976</v>
      </c>
      <c r="C1076" t="s">
        <v>2394</v>
      </c>
      <c r="D1076">
        <v>17</v>
      </c>
      <c r="E1076" s="17">
        <f>DATE(Hosp_details[[#This Row],[year]], MONTH("1-"&amp;Hosp_details[[#This Row],[month]]), Hosp_details[[#This Row],[date]])</f>
        <v>27776</v>
      </c>
      <c r="F1076" s="19">
        <f>DATEDIF(Hosp_details[[#This Row],[Date of Birth]], DATE(2023,6, 8),"Y")</f>
        <v>47</v>
      </c>
      <c r="G1076">
        <v>2</v>
      </c>
      <c r="H1076" s="21">
        <v>8733.23</v>
      </c>
      <c r="I1076" t="s">
        <v>11</v>
      </c>
      <c r="J1076" t="s">
        <v>12</v>
      </c>
      <c r="K1076" t="s">
        <v>23</v>
      </c>
    </row>
    <row r="1077" spans="1:11" x14ac:dyDescent="0.3">
      <c r="A1077" t="s">
        <v>1107</v>
      </c>
      <c r="B1077">
        <v>1999</v>
      </c>
      <c r="C1077" t="s">
        <v>2395</v>
      </c>
      <c r="D1077">
        <v>23</v>
      </c>
      <c r="E1077" s="17">
        <f>DATE(Hosp_details[[#This Row],[year]], MONTH("1-"&amp;Hosp_details[[#This Row],[month]]), Hosp_details[[#This Row],[date]])</f>
        <v>36214</v>
      </c>
      <c r="F1077" s="19">
        <f>DATEDIF(Hosp_details[[#This Row],[Date of Birth]], DATE(2023,6, 8),"Y")</f>
        <v>24</v>
      </c>
      <c r="G1077">
        <v>0</v>
      </c>
      <c r="H1077" s="21">
        <v>8747.68</v>
      </c>
      <c r="I1077" t="s">
        <v>11</v>
      </c>
      <c r="J1077" t="s">
        <v>12</v>
      </c>
      <c r="K1077" t="s">
        <v>41</v>
      </c>
    </row>
    <row r="1078" spans="1:11" x14ac:dyDescent="0.3">
      <c r="A1078" t="s">
        <v>1108</v>
      </c>
      <c r="B1078">
        <v>1969</v>
      </c>
      <c r="C1078" t="s">
        <v>2396</v>
      </c>
      <c r="D1078">
        <v>9</v>
      </c>
      <c r="E1078" s="17">
        <f>DATE(Hosp_details[[#This Row],[year]], MONTH("1-"&amp;Hosp_details[[#This Row],[month]]), Hosp_details[[#This Row],[date]])</f>
        <v>25271</v>
      </c>
      <c r="F1078" s="19">
        <f>DATEDIF(Hosp_details[[#This Row],[Date of Birth]], DATE(2023,6, 8),"Y")</f>
        <v>54</v>
      </c>
      <c r="G1078">
        <v>0</v>
      </c>
      <c r="H1078" s="21">
        <v>8760.1200000000008</v>
      </c>
      <c r="I1078" t="s">
        <v>11</v>
      </c>
      <c r="J1078" t="s">
        <v>16</v>
      </c>
      <c r="K1078" t="s">
        <v>13</v>
      </c>
    </row>
    <row r="1079" spans="1:11" x14ac:dyDescent="0.3">
      <c r="A1079" t="s">
        <v>1109</v>
      </c>
      <c r="B1079">
        <v>1974</v>
      </c>
      <c r="C1079" t="s">
        <v>2397</v>
      </c>
      <c r="D1079">
        <v>6</v>
      </c>
      <c r="E1079" s="17">
        <f>DATE(Hosp_details[[#This Row],[year]], MONTH("1-"&amp;Hosp_details[[#This Row],[month]]), Hosp_details[[#This Row],[date]])</f>
        <v>27125</v>
      </c>
      <c r="F1079" s="19">
        <f>DATEDIF(Hosp_details[[#This Row],[Date of Birth]], DATE(2023,6, 8),"Y")</f>
        <v>49</v>
      </c>
      <c r="G1079">
        <v>1</v>
      </c>
      <c r="H1079" s="21">
        <v>8765.25</v>
      </c>
      <c r="I1079" t="s">
        <v>11</v>
      </c>
      <c r="J1079" t="s">
        <v>12</v>
      </c>
      <c r="K1079" t="s">
        <v>23</v>
      </c>
    </row>
    <row r="1080" spans="1:11" x14ac:dyDescent="0.3">
      <c r="A1080" t="s">
        <v>1110</v>
      </c>
      <c r="B1080">
        <v>1971</v>
      </c>
      <c r="C1080" t="s">
        <v>2398</v>
      </c>
      <c r="D1080">
        <v>23</v>
      </c>
      <c r="E1080" s="17">
        <f>DATE(Hosp_details[[#This Row],[year]], MONTH("1-"&amp;Hosp_details[[#This Row],[month]]), Hosp_details[[#This Row],[date]])</f>
        <v>26076</v>
      </c>
      <c r="F1080" s="19">
        <f>DATEDIF(Hosp_details[[#This Row],[Date of Birth]], DATE(2023,6, 8),"Y")</f>
        <v>52</v>
      </c>
      <c r="G1080">
        <v>0</v>
      </c>
      <c r="H1080" s="21">
        <v>8782.4699999999993</v>
      </c>
      <c r="I1080" t="s">
        <v>11</v>
      </c>
      <c r="J1080" t="s">
        <v>12</v>
      </c>
      <c r="K1080" t="s">
        <v>41</v>
      </c>
    </row>
    <row r="1081" spans="1:11" x14ac:dyDescent="0.3">
      <c r="A1081" t="s">
        <v>1111</v>
      </c>
      <c r="B1081">
        <v>1971</v>
      </c>
      <c r="C1081" t="s">
        <v>18</v>
      </c>
      <c r="D1081">
        <v>18</v>
      </c>
      <c r="E1081" s="17">
        <f>DATE(Hosp_details[[#This Row],[year]], MONTH("1-"&amp;Hosp_details[[#This Row],[month]]), Hosp_details[[#This Row],[date]])</f>
        <v>26102</v>
      </c>
      <c r="F1081" s="19">
        <f>DATEDIF(Hosp_details[[#This Row],[Date of Birth]], DATE(2023,6, 8),"Y")</f>
        <v>51</v>
      </c>
      <c r="G1081">
        <v>0</v>
      </c>
      <c r="H1081" s="21">
        <v>8798.59</v>
      </c>
      <c r="I1081" t="s">
        <v>11</v>
      </c>
      <c r="J1081" t="s">
        <v>16</v>
      </c>
      <c r="K1081" t="s">
        <v>41</v>
      </c>
    </row>
    <row r="1082" spans="1:11" x14ac:dyDescent="0.3">
      <c r="A1082" t="s">
        <v>1112</v>
      </c>
      <c r="B1082">
        <v>1965</v>
      </c>
      <c r="C1082" t="s">
        <v>10</v>
      </c>
      <c r="D1082">
        <v>29</v>
      </c>
      <c r="E1082" s="17">
        <f>DATE(Hosp_details[[#This Row],[year]], MONTH("1-"&amp;Hosp_details[[#This Row],[month]]), Hosp_details[[#This Row],[date]])</f>
        <v>23952</v>
      </c>
      <c r="F1082" s="19">
        <f>DATEDIF(Hosp_details[[#This Row],[Date of Birth]], DATE(2023,6, 8),"Y")</f>
        <v>57</v>
      </c>
      <c r="G1082">
        <v>0</v>
      </c>
      <c r="H1082" s="21">
        <v>8800.49</v>
      </c>
      <c r="I1082" t="s">
        <v>12</v>
      </c>
      <c r="J1082" t="s">
        <v>11</v>
      </c>
      <c r="K1082" t="s">
        <v>13</v>
      </c>
    </row>
    <row r="1083" spans="1:11" x14ac:dyDescent="0.3">
      <c r="A1083" t="s">
        <v>1113</v>
      </c>
      <c r="B1083">
        <v>2001</v>
      </c>
      <c r="C1083" t="s">
        <v>34</v>
      </c>
      <c r="D1083">
        <v>7</v>
      </c>
      <c r="E1083" s="17">
        <f>DATE(Hosp_details[[#This Row],[year]], MONTH("1-"&amp;Hosp_details[[#This Row],[month]]), Hosp_details[[#This Row],[date]])</f>
        <v>37110</v>
      </c>
      <c r="F1083" s="19">
        <f>DATEDIF(Hosp_details[[#This Row],[Date of Birth]], DATE(2023,6, 8),"Y")</f>
        <v>21</v>
      </c>
      <c r="G1083">
        <v>0</v>
      </c>
      <c r="H1083" s="21">
        <v>8821.8799999999992</v>
      </c>
      <c r="I1083" t="s">
        <v>11</v>
      </c>
      <c r="J1083" t="s">
        <v>12</v>
      </c>
      <c r="K1083" t="s">
        <v>248</v>
      </c>
    </row>
    <row r="1084" spans="1:11" x14ac:dyDescent="0.3">
      <c r="A1084" t="s">
        <v>1114</v>
      </c>
      <c r="B1084">
        <v>1976</v>
      </c>
      <c r="C1084" t="s">
        <v>20</v>
      </c>
      <c r="D1084">
        <v>14</v>
      </c>
      <c r="E1084" s="17">
        <f>DATE(Hosp_details[[#This Row],[year]], MONTH("1-"&amp;Hosp_details[[#This Row],[month]]), Hosp_details[[#This Row],[date]])</f>
        <v>28017</v>
      </c>
      <c r="F1084" s="19">
        <f>DATEDIF(Hosp_details[[#This Row],[Date of Birth]], DATE(2023,6, 8),"Y")</f>
        <v>46</v>
      </c>
      <c r="G1084">
        <v>2</v>
      </c>
      <c r="H1084" s="21">
        <v>8823.2800000000007</v>
      </c>
      <c r="I1084" t="s">
        <v>11</v>
      </c>
      <c r="J1084" t="s">
        <v>16</v>
      </c>
      <c r="K1084" t="s">
        <v>41</v>
      </c>
    </row>
    <row r="1085" spans="1:11" x14ac:dyDescent="0.3">
      <c r="A1085" t="s">
        <v>1115</v>
      </c>
      <c r="B1085">
        <v>1976</v>
      </c>
      <c r="C1085" t="s">
        <v>36</v>
      </c>
      <c r="D1085">
        <v>19</v>
      </c>
      <c r="E1085" s="17">
        <f>DATE(Hosp_details[[#This Row],[year]], MONTH("1-"&amp;Hosp_details[[#This Row],[month]]), Hosp_details[[#This Row],[date]])</f>
        <v>28052</v>
      </c>
      <c r="F1085" s="19">
        <f>DATEDIF(Hosp_details[[#This Row],[Date of Birth]], DATE(2023,6, 8),"Y")</f>
        <v>46</v>
      </c>
      <c r="G1085">
        <v>1</v>
      </c>
      <c r="H1085" s="21">
        <v>8823.99</v>
      </c>
      <c r="I1085" t="s">
        <v>11</v>
      </c>
      <c r="J1085" t="s">
        <v>12</v>
      </c>
      <c r="K1085" t="s">
        <v>246</v>
      </c>
    </row>
    <row r="1086" spans="1:11" x14ac:dyDescent="0.3">
      <c r="A1086" t="s">
        <v>1116</v>
      </c>
      <c r="B1086">
        <v>1988</v>
      </c>
      <c r="C1086" t="s">
        <v>15</v>
      </c>
      <c r="D1086">
        <v>22</v>
      </c>
      <c r="E1086" s="17">
        <f>DATE(Hosp_details[[#This Row],[year]], MONTH("1-"&amp;Hosp_details[[#This Row],[month]]), Hosp_details[[#This Row],[date]])</f>
        <v>32469</v>
      </c>
      <c r="F1086" s="19">
        <f>DATEDIF(Hosp_details[[#This Row],[Date of Birth]], DATE(2023,6, 8),"Y")</f>
        <v>34</v>
      </c>
      <c r="G1086">
        <v>3</v>
      </c>
      <c r="H1086" s="21">
        <v>8824.27</v>
      </c>
      <c r="I1086" t="s">
        <v>11</v>
      </c>
      <c r="J1086" t="s">
        <v>16</v>
      </c>
      <c r="K1086" t="s">
        <v>199</v>
      </c>
    </row>
    <row r="1087" spans="1:11" x14ac:dyDescent="0.3">
      <c r="A1087" t="s">
        <v>1117</v>
      </c>
      <c r="B1087">
        <v>1976</v>
      </c>
      <c r="C1087" t="s">
        <v>30</v>
      </c>
      <c r="D1087">
        <v>14</v>
      </c>
      <c r="E1087" s="17">
        <f>DATE(Hosp_details[[#This Row],[year]], MONTH("1-"&amp;Hosp_details[[#This Row],[month]]), Hosp_details[[#This Row],[date]])</f>
        <v>28108</v>
      </c>
      <c r="F1087" s="19">
        <f>DATEDIF(Hosp_details[[#This Row],[Date of Birth]], DATE(2023,6, 8),"Y")</f>
        <v>46</v>
      </c>
      <c r="G1087">
        <v>2</v>
      </c>
      <c r="H1087" s="21">
        <v>8825.09</v>
      </c>
      <c r="I1087" t="s">
        <v>11</v>
      </c>
      <c r="J1087" t="s">
        <v>12</v>
      </c>
      <c r="K1087" t="s">
        <v>41</v>
      </c>
    </row>
    <row r="1088" spans="1:11" x14ac:dyDescent="0.3">
      <c r="A1088" t="s">
        <v>1118</v>
      </c>
      <c r="B1088">
        <v>1972</v>
      </c>
      <c r="C1088" t="s">
        <v>2394</v>
      </c>
      <c r="D1088">
        <v>14</v>
      </c>
      <c r="E1088" s="17">
        <f>DATE(Hosp_details[[#This Row],[year]], MONTH("1-"&amp;Hosp_details[[#This Row],[month]]), Hosp_details[[#This Row],[date]])</f>
        <v>26312</v>
      </c>
      <c r="F1088" s="19">
        <f>DATEDIF(Hosp_details[[#This Row],[Date of Birth]], DATE(2023,6, 8),"Y")</f>
        <v>51</v>
      </c>
      <c r="G1088">
        <v>0</v>
      </c>
      <c r="H1088" s="21">
        <v>8827.2099999999991</v>
      </c>
      <c r="I1088" t="s">
        <v>12</v>
      </c>
      <c r="J1088" t="s">
        <v>16</v>
      </c>
      <c r="K1088" t="s">
        <v>23</v>
      </c>
    </row>
    <row r="1089" spans="1:11" x14ac:dyDescent="0.3">
      <c r="A1089" t="s">
        <v>1119</v>
      </c>
      <c r="B1089">
        <v>1972</v>
      </c>
      <c r="C1089" t="s">
        <v>2395</v>
      </c>
      <c r="D1089">
        <v>22</v>
      </c>
      <c r="E1089" s="17">
        <f>DATE(Hosp_details[[#This Row],[year]], MONTH("1-"&amp;Hosp_details[[#This Row],[month]]), Hosp_details[[#This Row],[date]])</f>
        <v>26351</v>
      </c>
      <c r="F1089" s="19">
        <f>DATEDIF(Hosp_details[[#This Row],[Date of Birth]], DATE(2023,6, 8),"Y")</f>
        <v>51</v>
      </c>
      <c r="G1089">
        <v>0</v>
      </c>
      <c r="H1089" s="21">
        <v>8835.26</v>
      </c>
      <c r="I1089" t="s">
        <v>12</v>
      </c>
      <c r="J1089" t="s">
        <v>11</v>
      </c>
      <c r="K1089" t="s">
        <v>23</v>
      </c>
    </row>
    <row r="1090" spans="1:11" x14ac:dyDescent="0.3">
      <c r="A1090" t="s">
        <v>1120</v>
      </c>
      <c r="B1090">
        <v>1974</v>
      </c>
      <c r="C1090" t="s">
        <v>2396</v>
      </c>
      <c r="D1090">
        <v>18</v>
      </c>
      <c r="E1090" s="17">
        <f>DATE(Hosp_details[[#This Row],[year]], MONTH("1-"&amp;Hosp_details[[#This Row],[month]]), Hosp_details[[#This Row],[date]])</f>
        <v>27106</v>
      </c>
      <c r="F1090" s="19">
        <f>DATEDIF(Hosp_details[[#This Row],[Date of Birth]], DATE(2023,6, 8),"Y")</f>
        <v>49</v>
      </c>
      <c r="G1090">
        <v>1</v>
      </c>
      <c r="H1090" s="21">
        <v>8871.15</v>
      </c>
      <c r="I1090" t="s">
        <v>11</v>
      </c>
      <c r="J1090" t="s">
        <v>12</v>
      </c>
      <c r="K1090" t="s">
        <v>13</v>
      </c>
    </row>
    <row r="1091" spans="1:11" x14ac:dyDescent="0.3">
      <c r="A1091" t="s">
        <v>1121</v>
      </c>
      <c r="B1091">
        <v>1973</v>
      </c>
      <c r="C1091" t="s">
        <v>2397</v>
      </c>
      <c r="D1091">
        <v>9</v>
      </c>
      <c r="E1091" s="17">
        <f>DATE(Hosp_details[[#This Row],[year]], MONTH("1-"&amp;Hosp_details[[#This Row],[month]]), Hosp_details[[#This Row],[date]])</f>
        <v>26763</v>
      </c>
      <c r="F1091" s="19">
        <f>DATEDIF(Hosp_details[[#This Row],[Date of Birth]], DATE(2023,6, 8),"Y")</f>
        <v>50</v>
      </c>
      <c r="G1091">
        <v>0</v>
      </c>
      <c r="H1091" s="21">
        <v>8890.59</v>
      </c>
      <c r="I1091" t="s">
        <v>11</v>
      </c>
      <c r="J1091" t="s">
        <v>12</v>
      </c>
      <c r="K1091" t="s">
        <v>23</v>
      </c>
    </row>
    <row r="1092" spans="1:11" x14ac:dyDescent="0.3">
      <c r="A1092" t="s">
        <v>1122</v>
      </c>
      <c r="B1092">
        <v>1978</v>
      </c>
      <c r="C1092" t="s">
        <v>2398</v>
      </c>
      <c r="D1092">
        <v>16</v>
      </c>
      <c r="E1092" s="17">
        <f>DATE(Hosp_details[[#This Row],[year]], MONTH("1-"&amp;Hosp_details[[#This Row],[month]]), Hosp_details[[#This Row],[date]])</f>
        <v>28626</v>
      </c>
      <c r="F1092" s="19">
        <f>DATEDIF(Hosp_details[[#This Row],[Date of Birth]], DATE(2023,6, 8),"Y")</f>
        <v>45</v>
      </c>
      <c r="G1092">
        <v>3</v>
      </c>
      <c r="H1092" s="21">
        <v>8891.14</v>
      </c>
      <c r="I1092" t="s">
        <v>11</v>
      </c>
      <c r="J1092" t="s">
        <v>12</v>
      </c>
      <c r="K1092" t="s">
        <v>355</v>
      </c>
    </row>
    <row r="1093" spans="1:11" x14ac:dyDescent="0.3">
      <c r="A1093" t="s">
        <v>1123</v>
      </c>
      <c r="B1093">
        <v>1997</v>
      </c>
      <c r="C1093" t="s">
        <v>18</v>
      </c>
      <c r="D1093">
        <v>28</v>
      </c>
      <c r="E1093" s="17">
        <f>DATE(Hosp_details[[#This Row],[year]], MONTH("1-"&amp;Hosp_details[[#This Row],[month]]), Hosp_details[[#This Row],[date]])</f>
        <v>35609</v>
      </c>
      <c r="F1093" s="19">
        <f>DATEDIF(Hosp_details[[#This Row],[Date of Birth]], DATE(2023,6, 8),"Y")</f>
        <v>25</v>
      </c>
      <c r="G1093">
        <v>0</v>
      </c>
      <c r="H1093" s="21">
        <v>8906.14</v>
      </c>
      <c r="I1093" t="s">
        <v>11</v>
      </c>
      <c r="J1093" t="s">
        <v>11</v>
      </c>
      <c r="K1093" t="s">
        <v>23</v>
      </c>
    </row>
    <row r="1094" spans="1:11" x14ac:dyDescent="0.3">
      <c r="A1094" t="s">
        <v>1124</v>
      </c>
      <c r="B1094">
        <v>1967</v>
      </c>
      <c r="C1094" t="s">
        <v>10</v>
      </c>
      <c r="D1094">
        <v>6</v>
      </c>
      <c r="E1094" s="17">
        <f>DATE(Hosp_details[[#This Row],[year]], MONTH("1-"&amp;Hosp_details[[#This Row],[month]]), Hosp_details[[#This Row],[date]])</f>
        <v>24659</v>
      </c>
      <c r="F1094" s="19">
        <f>DATEDIF(Hosp_details[[#This Row],[Date of Birth]], DATE(2023,6, 8),"Y")</f>
        <v>55</v>
      </c>
      <c r="G1094">
        <v>0</v>
      </c>
      <c r="H1094" s="21">
        <v>8908.4699999999993</v>
      </c>
      <c r="I1094" t="s">
        <v>12</v>
      </c>
      <c r="J1094" t="s">
        <v>11</v>
      </c>
      <c r="K1094" t="s">
        <v>13</v>
      </c>
    </row>
    <row r="1095" spans="1:11" x14ac:dyDescent="0.3">
      <c r="A1095" t="s">
        <v>1125</v>
      </c>
      <c r="B1095">
        <v>1975</v>
      </c>
      <c r="C1095" t="s">
        <v>34</v>
      </c>
      <c r="D1095">
        <v>7</v>
      </c>
      <c r="E1095" s="17">
        <f>DATE(Hosp_details[[#This Row],[year]], MONTH("1-"&amp;Hosp_details[[#This Row],[month]]), Hosp_details[[#This Row],[date]])</f>
        <v>27613</v>
      </c>
      <c r="F1095" s="19">
        <f>DATEDIF(Hosp_details[[#This Row],[Date of Birth]], DATE(2023,6, 8),"Y")</f>
        <v>47</v>
      </c>
      <c r="G1095">
        <v>1</v>
      </c>
      <c r="H1095" s="21">
        <v>8930.93</v>
      </c>
      <c r="I1095" t="s">
        <v>11</v>
      </c>
      <c r="J1095" t="s">
        <v>11</v>
      </c>
      <c r="K1095" t="s">
        <v>23</v>
      </c>
    </row>
    <row r="1096" spans="1:11" x14ac:dyDescent="0.3">
      <c r="A1096" t="s">
        <v>1126</v>
      </c>
      <c r="B1096">
        <v>1972</v>
      </c>
      <c r="C1096" t="s">
        <v>20</v>
      </c>
      <c r="D1096">
        <v>6</v>
      </c>
      <c r="E1096" s="17">
        <f>DATE(Hosp_details[[#This Row],[year]], MONTH("1-"&amp;Hosp_details[[#This Row],[month]]), Hosp_details[[#This Row],[date]])</f>
        <v>26548</v>
      </c>
      <c r="F1096" s="19">
        <f>DATEDIF(Hosp_details[[#This Row],[Date of Birth]], DATE(2023,6, 8),"Y")</f>
        <v>50</v>
      </c>
      <c r="G1096">
        <v>0</v>
      </c>
      <c r="H1096" s="21">
        <v>8932.08</v>
      </c>
      <c r="I1096" t="s">
        <v>11</v>
      </c>
      <c r="J1096" t="s">
        <v>16</v>
      </c>
      <c r="K1096" t="s">
        <v>41</v>
      </c>
    </row>
    <row r="1097" spans="1:11" x14ac:dyDescent="0.3">
      <c r="A1097" t="s">
        <v>1127</v>
      </c>
      <c r="B1097">
        <v>1976</v>
      </c>
      <c r="C1097" t="s">
        <v>36</v>
      </c>
      <c r="D1097">
        <v>25</v>
      </c>
      <c r="E1097" s="17">
        <f>DATE(Hosp_details[[#This Row],[year]], MONTH("1-"&amp;Hosp_details[[#This Row],[month]]), Hosp_details[[#This Row],[date]])</f>
        <v>28058</v>
      </c>
      <c r="F1097" s="19">
        <f>DATEDIF(Hosp_details[[#This Row],[Date of Birth]], DATE(2023,6, 8),"Y")</f>
        <v>46</v>
      </c>
      <c r="G1097">
        <v>3</v>
      </c>
      <c r="H1097" s="21">
        <v>8944.1200000000008</v>
      </c>
      <c r="I1097" t="s">
        <v>12</v>
      </c>
      <c r="J1097" t="s">
        <v>11</v>
      </c>
      <c r="K1097" t="s">
        <v>13</v>
      </c>
    </row>
    <row r="1098" spans="1:11" x14ac:dyDescent="0.3">
      <c r="A1098" t="s">
        <v>1128</v>
      </c>
      <c r="B1098">
        <v>1992</v>
      </c>
      <c r="C1098" t="s">
        <v>15</v>
      </c>
      <c r="D1098">
        <v>27</v>
      </c>
      <c r="E1098" s="17">
        <f>DATE(Hosp_details[[#This Row],[year]], MONTH("1-"&amp;Hosp_details[[#This Row],[month]]), Hosp_details[[#This Row],[date]])</f>
        <v>33935</v>
      </c>
      <c r="F1098" s="19">
        <f>DATEDIF(Hosp_details[[#This Row],[Date of Birth]], DATE(2023,6, 8),"Y")</f>
        <v>30</v>
      </c>
      <c r="G1098">
        <v>0</v>
      </c>
      <c r="H1098" s="21">
        <v>8954.99</v>
      </c>
      <c r="I1098" t="s">
        <v>11</v>
      </c>
      <c r="J1098" t="s">
        <v>12</v>
      </c>
      <c r="K1098" t="s">
        <v>534</v>
      </c>
    </row>
    <row r="1099" spans="1:11" x14ac:dyDescent="0.3">
      <c r="A1099" t="s">
        <v>1129</v>
      </c>
      <c r="B1099">
        <v>1974</v>
      </c>
      <c r="C1099" t="s">
        <v>30</v>
      </c>
      <c r="D1099">
        <v>17</v>
      </c>
      <c r="E1099" s="17">
        <f>DATE(Hosp_details[[#This Row],[year]], MONTH("1-"&amp;Hosp_details[[#This Row],[month]]), Hosp_details[[#This Row],[date]])</f>
        <v>27380</v>
      </c>
      <c r="F1099" s="19">
        <f>DATEDIF(Hosp_details[[#This Row],[Date of Birth]], DATE(2023,6, 8),"Y")</f>
        <v>48</v>
      </c>
      <c r="G1099">
        <v>1</v>
      </c>
      <c r="H1099" s="21">
        <v>8964.06</v>
      </c>
      <c r="I1099" t="s">
        <v>12</v>
      </c>
      <c r="J1099" t="s">
        <v>11</v>
      </c>
      <c r="K1099" t="s">
        <v>167</v>
      </c>
    </row>
    <row r="1100" spans="1:11" x14ac:dyDescent="0.3">
      <c r="A1100" t="s">
        <v>1130</v>
      </c>
      <c r="B1100">
        <v>1983</v>
      </c>
      <c r="C1100" t="s">
        <v>2394</v>
      </c>
      <c r="D1100">
        <v>15</v>
      </c>
      <c r="E1100" s="17">
        <f>DATE(Hosp_details[[#This Row],[year]], MONTH("1-"&amp;Hosp_details[[#This Row],[month]]), Hosp_details[[#This Row],[date]])</f>
        <v>30331</v>
      </c>
      <c r="F1100" s="19">
        <f>DATEDIF(Hosp_details[[#This Row],[Date of Birth]], DATE(2023,6, 8),"Y")</f>
        <v>40</v>
      </c>
      <c r="G1100">
        <v>5</v>
      </c>
      <c r="H1100" s="21">
        <v>8965.7999999999993</v>
      </c>
      <c r="I1100" t="s">
        <v>11</v>
      </c>
      <c r="J1100" t="s">
        <v>12</v>
      </c>
      <c r="K1100" t="s">
        <v>23</v>
      </c>
    </row>
    <row r="1101" spans="1:11" x14ac:dyDescent="0.3">
      <c r="A1101" t="s">
        <v>1131</v>
      </c>
      <c r="B1101">
        <v>1974</v>
      </c>
      <c r="C1101" t="s">
        <v>2395</v>
      </c>
      <c r="D1101">
        <v>8</v>
      </c>
      <c r="E1101" s="17">
        <f>DATE(Hosp_details[[#This Row],[year]], MONTH("1-"&amp;Hosp_details[[#This Row],[month]]), Hosp_details[[#This Row],[date]])</f>
        <v>27068</v>
      </c>
      <c r="F1101" s="19">
        <f>DATEDIF(Hosp_details[[#This Row],[Date of Birth]], DATE(2023,6, 8),"Y")</f>
        <v>49</v>
      </c>
      <c r="G1101">
        <v>2</v>
      </c>
      <c r="H1101" s="21">
        <v>8968.33</v>
      </c>
      <c r="I1101" t="s">
        <v>12</v>
      </c>
      <c r="J1101" t="s">
        <v>11</v>
      </c>
      <c r="K1101" t="s">
        <v>41</v>
      </c>
    </row>
    <row r="1102" spans="1:11" x14ac:dyDescent="0.3">
      <c r="A1102" t="s">
        <v>1132</v>
      </c>
      <c r="B1102">
        <v>1974</v>
      </c>
      <c r="C1102" t="s">
        <v>2396</v>
      </c>
      <c r="D1102">
        <v>21</v>
      </c>
      <c r="E1102" s="17">
        <f>DATE(Hosp_details[[#This Row],[year]], MONTH("1-"&amp;Hosp_details[[#This Row],[month]]), Hosp_details[[#This Row],[date]])</f>
        <v>27109</v>
      </c>
      <c r="F1102" s="19">
        <f>DATEDIF(Hosp_details[[#This Row],[Date of Birth]], DATE(2023,6, 8),"Y")</f>
        <v>49</v>
      </c>
      <c r="G1102">
        <v>2</v>
      </c>
      <c r="H1102" s="21">
        <v>8978.19</v>
      </c>
      <c r="I1102" t="s">
        <v>11</v>
      </c>
      <c r="J1102" t="s">
        <v>11</v>
      </c>
      <c r="K1102" t="s">
        <v>13</v>
      </c>
    </row>
    <row r="1103" spans="1:11" x14ac:dyDescent="0.3">
      <c r="A1103" t="s">
        <v>1133</v>
      </c>
      <c r="B1103">
        <v>1973</v>
      </c>
      <c r="C1103" t="s">
        <v>2397</v>
      </c>
      <c r="D1103">
        <v>11</v>
      </c>
      <c r="E1103" s="17">
        <f>DATE(Hosp_details[[#This Row],[year]], MONTH("1-"&amp;Hosp_details[[#This Row],[month]]), Hosp_details[[#This Row],[date]])</f>
        <v>26765</v>
      </c>
      <c r="F1103" s="19">
        <f>DATEDIF(Hosp_details[[#This Row],[Date of Birth]], DATE(2023,6, 8),"Y")</f>
        <v>50</v>
      </c>
      <c r="G1103">
        <v>0</v>
      </c>
      <c r="H1103" s="21">
        <v>8988.16</v>
      </c>
      <c r="I1103" t="s">
        <v>11</v>
      </c>
      <c r="J1103" t="s">
        <v>16</v>
      </c>
      <c r="K1103" t="s">
        <v>23</v>
      </c>
    </row>
    <row r="1104" spans="1:11" x14ac:dyDescent="0.3">
      <c r="A1104" t="s">
        <v>1134</v>
      </c>
      <c r="B1104">
        <v>1979</v>
      </c>
      <c r="C1104" t="s">
        <v>2398</v>
      </c>
      <c r="D1104">
        <v>16</v>
      </c>
      <c r="E1104" s="17">
        <f>DATE(Hosp_details[[#This Row],[year]], MONTH("1-"&amp;Hosp_details[[#This Row],[month]]), Hosp_details[[#This Row],[date]])</f>
        <v>28991</v>
      </c>
      <c r="F1104" s="19">
        <f>DATEDIF(Hosp_details[[#This Row],[Date of Birth]], DATE(2023,6, 8),"Y")</f>
        <v>44</v>
      </c>
      <c r="G1104">
        <v>2</v>
      </c>
      <c r="H1104" s="21">
        <v>8998.43</v>
      </c>
      <c r="I1104" t="s">
        <v>11</v>
      </c>
      <c r="J1104" t="s">
        <v>16</v>
      </c>
      <c r="K1104" t="s">
        <v>199</v>
      </c>
    </row>
    <row r="1105" spans="1:11" x14ac:dyDescent="0.3">
      <c r="A1105" t="s">
        <v>1135</v>
      </c>
      <c r="B1105">
        <v>1993</v>
      </c>
      <c r="C1105" t="s">
        <v>18</v>
      </c>
      <c r="D1105">
        <v>1</v>
      </c>
      <c r="E1105" s="17">
        <f>DATE(Hosp_details[[#This Row],[year]], MONTH("1-"&amp;Hosp_details[[#This Row],[month]]), Hosp_details[[#This Row],[date]])</f>
        <v>34121</v>
      </c>
      <c r="F1105" s="19">
        <f>DATEDIF(Hosp_details[[#This Row],[Date of Birth]], DATE(2023,6, 8),"Y")</f>
        <v>30</v>
      </c>
      <c r="G1105">
        <v>0</v>
      </c>
      <c r="H1105" s="21">
        <v>9010.2000000000007</v>
      </c>
      <c r="I1105" t="s">
        <v>11</v>
      </c>
      <c r="J1105" t="s">
        <v>12</v>
      </c>
      <c r="K1105" t="s">
        <v>534</v>
      </c>
    </row>
    <row r="1106" spans="1:11" x14ac:dyDescent="0.3">
      <c r="A1106" t="s">
        <v>1136</v>
      </c>
      <c r="B1106">
        <v>1972</v>
      </c>
      <c r="C1106" t="s">
        <v>10</v>
      </c>
      <c r="D1106">
        <v>7</v>
      </c>
      <c r="E1106" s="17">
        <f>DATE(Hosp_details[[#This Row],[year]], MONTH("1-"&amp;Hosp_details[[#This Row],[month]]), Hosp_details[[#This Row],[date]])</f>
        <v>26487</v>
      </c>
      <c r="F1106" s="19">
        <f>DATEDIF(Hosp_details[[#This Row],[Date of Birth]], DATE(2023,6, 8),"Y")</f>
        <v>50</v>
      </c>
      <c r="G1106">
        <v>1</v>
      </c>
      <c r="H1106" s="21">
        <v>9048.0300000000007</v>
      </c>
      <c r="I1106" t="s">
        <v>11</v>
      </c>
      <c r="J1106" t="s">
        <v>11</v>
      </c>
      <c r="K1106" t="s">
        <v>13</v>
      </c>
    </row>
    <row r="1107" spans="1:11" x14ac:dyDescent="0.3">
      <c r="A1107" t="s">
        <v>1137</v>
      </c>
      <c r="B1107">
        <v>1972</v>
      </c>
      <c r="C1107" t="s">
        <v>34</v>
      </c>
      <c r="D1107">
        <v>2</v>
      </c>
      <c r="E1107" s="17">
        <f>DATE(Hosp_details[[#This Row],[year]], MONTH("1-"&amp;Hosp_details[[#This Row],[month]]), Hosp_details[[#This Row],[date]])</f>
        <v>26513</v>
      </c>
      <c r="F1107" s="19">
        <f>DATEDIF(Hosp_details[[#This Row],[Date of Birth]], DATE(2023,6, 8),"Y")</f>
        <v>50</v>
      </c>
      <c r="G1107">
        <v>1</v>
      </c>
      <c r="H1107" s="21">
        <v>9058.73</v>
      </c>
      <c r="I1107" t="s">
        <v>12</v>
      </c>
      <c r="J1107" t="s">
        <v>11</v>
      </c>
      <c r="K1107" t="s">
        <v>13</v>
      </c>
    </row>
    <row r="1108" spans="1:11" x14ac:dyDescent="0.3">
      <c r="A1108" t="s">
        <v>1138</v>
      </c>
      <c r="B1108">
        <v>1977</v>
      </c>
      <c r="C1108" t="s">
        <v>20</v>
      </c>
      <c r="D1108">
        <v>4</v>
      </c>
      <c r="E1108" s="17">
        <f>DATE(Hosp_details[[#This Row],[year]], MONTH("1-"&amp;Hosp_details[[#This Row],[month]]), Hosp_details[[#This Row],[date]])</f>
        <v>28372</v>
      </c>
      <c r="F1108" s="19">
        <f>DATEDIF(Hosp_details[[#This Row],[Date of Birth]], DATE(2023,6, 8),"Y")</f>
        <v>45</v>
      </c>
      <c r="G1108">
        <v>2</v>
      </c>
      <c r="H1108" s="21">
        <v>9095.07</v>
      </c>
      <c r="I1108" t="s">
        <v>11</v>
      </c>
      <c r="J1108" t="s">
        <v>11</v>
      </c>
      <c r="K1108" t="s">
        <v>246</v>
      </c>
    </row>
    <row r="1109" spans="1:11" x14ac:dyDescent="0.3">
      <c r="A1109" t="s">
        <v>1139</v>
      </c>
      <c r="B1109">
        <v>1965</v>
      </c>
      <c r="C1109" t="s">
        <v>36</v>
      </c>
      <c r="D1109">
        <v>9</v>
      </c>
      <c r="E1109" s="17">
        <f>DATE(Hosp_details[[#This Row],[year]], MONTH("1-"&amp;Hosp_details[[#This Row],[month]]), Hosp_details[[#This Row],[date]])</f>
        <v>24024</v>
      </c>
      <c r="F1109" s="19">
        <f>DATEDIF(Hosp_details[[#This Row],[Date of Birth]], DATE(2023,6, 8),"Y")</f>
        <v>57</v>
      </c>
      <c r="G1109">
        <v>0</v>
      </c>
      <c r="H1109" s="21">
        <v>9095.94</v>
      </c>
      <c r="I1109" t="s">
        <v>12</v>
      </c>
      <c r="J1109" t="s">
        <v>16</v>
      </c>
      <c r="K1109" t="s">
        <v>41</v>
      </c>
    </row>
    <row r="1110" spans="1:11" x14ac:dyDescent="0.3">
      <c r="A1110" t="s">
        <v>1140</v>
      </c>
      <c r="B1110">
        <v>1977</v>
      </c>
      <c r="C1110" t="s">
        <v>15</v>
      </c>
      <c r="D1110">
        <v>2</v>
      </c>
      <c r="E1110" s="17">
        <f>DATE(Hosp_details[[#This Row],[year]], MONTH("1-"&amp;Hosp_details[[#This Row],[month]]), Hosp_details[[#This Row],[date]])</f>
        <v>28431</v>
      </c>
      <c r="F1110" s="19">
        <f>DATEDIF(Hosp_details[[#This Row],[Date of Birth]], DATE(2023,6, 8),"Y")</f>
        <v>45</v>
      </c>
      <c r="G1110">
        <v>3</v>
      </c>
      <c r="H1110" s="21">
        <v>9101.7999999999993</v>
      </c>
      <c r="I1110" t="s">
        <v>11</v>
      </c>
      <c r="J1110" t="s">
        <v>16</v>
      </c>
      <c r="K1110" t="s">
        <v>41</v>
      </c>
    </row>
    <row r="1111" spans="1:11" x14ac:dyDescent="0.3">
      <c r="A1111" t="s">
        <v>1141</v>
      </c>
      <c r="B1111">
        <v>1970</v>
      </c>
      <c r="C1111" t="s">
        <v>30</v>
      </c>
      <c r="D1111">
        <v>12</v>
      </c>
      <c r="E1111" s="17">
        <f>DATE(Hosp_details[[#This Row],[year]], MONTH("1-"&amp;Hosp_details[[#This Row],[month]]), Hosp_details[[#This Row],[date]])</f>
        <v>25914</v>
      </c>
      <c r="F1111" s="19">
        <f>DATEDIF(Hosp_details[[#This Row],[Date of Birth]], DATE(2023,6, 8),"Y")</f>
        <v>52</v>
      </c>
      <c r="G1111">
        <v>0</v>
      </c>
      <c r="H1111" s="21">
        <v>9140.9500000000007</v>
      </c>
      <c r="I1111" t="s">
        <v>12</v>
      </c>
      <c r="J1111" t="s">
        <v>12</v>
      </c>
      <c r="K1111" t="s">
        <v>13</v>
      </c>
    </row>
    <row r="1112" spans="1:11" x14ac:dyDescent="0.3">
      <c r="A1112" t="s">
        <v>1142</v>
      </c>
      <c r="B1112">
        <v>1970</v>
      </c>
      <c r="C1112" t="s">
        <v>2394</v>
      </c>
      <c r="D1112">
        <v>18</v>
      </c>
      <c r="E1112" s="17">
        <f>DATE(Hosp_details[[#This Row],[year]], MONTH("1-"&amp;Hosp_details[[#This Row],[month]]), Hosp_details[[#This Row],[date]])</f>
        <v>25586</v>
      </c>
      <c r="F1112" s="19">
        <f>DATEDIF(Hosp_details[[#This Row],[Date of Birth]], DATE(2023,6, 8),"Y")</f>
        <v>53</v>
      </c>
      <c r="G1112">
        <v>0</v>
      </c>
      <c r="H1112" s="21">
        <v>9144.57</v>
      </c>
      <c r="I1112" t="s">
        <v>12</v>
      </c>
      <c r="J1112" t="s">
        <v>11</v>
      </c>
      <c r="K1112" t="s">
        <v>41</v>
      </c>
    </row>
    <row r="1113" spans="1:11" x14ac:dyDescent="0.3">
      <c r="A1113" t="s">
        <v>1143</v>
      </c>
      <c r="B1113">
        <v>1982</v>
      </c>
      <c r="C1113" t="s">
        <v>2395</v>
      </c>
      <c r="D1113">
        <v>8</v>
      </c>
      <c r="E1113" s="17">
        <f>DATE(Hosp_details[[#This Row],[year]], MONTH("1-"&amp;Hosp_details[[#This Row],[month]]), Hosp_details[[#This Row],[date]])</f>
        <v>29990</v>
      </c>
      <c r="F1113" s="19">
        <f>DATEDIF(Hosp_details[[#This Row],[Date of Birth]], DATE(2023,6, 8),"Y")</f>
        <v>41</v>
      </c>
      <c r="G1113">
        <v>3</v>
      </c>
      <c r="H1113" s="21">
        <v>9147.5</v>
      </c>
      <c r="I1113" t="s">
        <v>11</v>
      </c>
      <c r="J1113" t="s">
        <v>16</v>
      </c>
      <c r="K1113" t="s">
        <v>23</v>
      </c>
    </row>
    <row r="1114" spans="1:11" x14ac:dyDescent="0.3">
      <c r="A1114" t="s">
        <v>1144</v>
      </c>
      <c r="B1114">
        <v>1990</v>
      </c>
      <c r="C1114" t="s">
        <v>2396</v>
      </c>
      <c r="D1114">
        <v>23</v>
      </c>
      <c r="E1114" s="17">
        <f>DATE(Hosp_details[[#This Row],[year]], MONTH("1-"&amp;Hosp_details[[#This Row],[month]]), Hosp_details[[#This Row],[date]])</f>
        <v>32955</v>
      </c>
      <c r="F1114" s="19">
        <f>DATEDIF(Hosp_details[[#This Row],[Date of Birth]], DATE(2023,6, 8),"Y")</f>
        <v>33</v>
      </c>
      <c r="G1114">
        <v>3</v>
      </c>
      <c r="H1114" s="21">
        <v>9159.51</v>
      </c>
      <c r="I1114" t="s">
        <v>11</v>
      </c>
      <c r="J1114" t="s">
        <v>11</v>
      </c>
      <c r="K1114" t="s">
        <v>299</v>
      </c>
    </row>
    <row r="1115" spans="1:11" x14ac:dyDescent="0.3">
      <c r="A1115" t="s">
        <v>1145</v>
      </c>
      <c r="B1115">
        <v>1970</v>
      </c>
      <c r="C1115" t="s">
        <v>2397</v>
      </c>
      <c r="D1115">
        <v>24</v>
      </c>
      <c r="E1115" s="17">
        <f>DATE(Hosp_details[[#This Row],[year]], MONTH("1-"&amp;Hosp_details[[#This Row],[month]]), Hosp_details[[#This Row],[date]])</f>
        <v>25682</v>
      </c>
      <c r="F1115" s="19">
        <f>DATEDIF(Hosp_details[[#This Row],[Date of Birth]], DATE(2023,6, 8),"Y")</f>
        <v>53</v>
      </c>
      <c r="G1115">
        <v>0</v>
      </c>
      <c r="H1115" s="21">
        <v>9171.75</v>
      </c>
      <c r="I1115" t="s">
        <v>11</v>
      </c>
      <c r="J1115" t="s">
        <v>11</v>
      </c>
      <c r="K1115" t="s">
        <v>23</v>
      </c>
    </row>
    <row r="1116" spans="1:11" x14ac:dyDescent="0.3">
      <c r="A1116" t="s">
        <v>1146</v>
      </c>
      <c r="B1116">
        <v>1971</v>
      </c>
      <c r="C1116" t="s">
        <v>2398</v>
      </c>
      <c r="D1116">
        <v>29</v>
      </c>
      <c r="E1116" s="17">
        <f>DATE(Hosp_details[[#This Row],[year]], MONTH("1-"&amp;Hosp_details[[#This Row],[month]]), Hosp_details[[#This Row],[date]])</f>
        <v>26082</v>
      </c>
      <c r="F1116" s="19">
        <f>DATEDIF(Hosp_details[[#This Row],[Date of Birth]], DATE(2023,6, 8),"Y")</f>
        <v>52</v>
      </c>
      <c r="G1116">
        <v>0</v>
      </c>
      <c r="H1116" s="21">
        <v>9174.14</v>
      </c>
      <c r="I1116" t="s">
        <v>12</v>
      </c>
      <c r="J1116" t="s">
        <v>16</v>
      </c>
      <c r="K1116" t="s">
        <v>23</v>
      </c>
    </row>
    <row r="1117" spans="1:11" x14ac:dyDescent="0.3">
      <c r="A1117" t="s">
        <v>1147</v>
      </c>
      <c r="B1117">
        <v>1973</v>
      </c>
      <c r="C1117" t="s">
        <v>18</v>
      </c>
      <c r="D1117">
        <v>25</v>
      </c>
      <c r="E1117" s="17">
        <f>DATE(Hosp_details[[#This Row],[year]], MONTH("1-"&amp;Hosp_details[[#This Row],[month]]), Hosp_details[[#This Row],[date]])</f>
        <v>26840</v>
      </c>
      <c r="F1117" s="19">
        <f>DATEDIF(Hosp_details[[#This Row],[Date of Birth]], DATE(2023,6, 8),"Y")</f>
        <v>49</v>
      </c>
      <c r="G1117">
        <v>1</v>
      </c>
      <c r="H1117" s="21">
        <v>9182.17</v>
      </c>
      <c r="I1117" t="s">
        <v>11</v>
      </c>
      <c r="J1117" t="s">
        <v>12</v>
      </c>
      <c r="K1117" t="s">
        <v>41</v>
      </c>
    </row>
    <row r="1118" spans="1:11" x14ac:dyDescent="0.3">
      <c r="A1118" t="s">
        <v>1148</v>
      </c>
      <c r="B1118">
        <v>1976</v>
      </c>
      <c r="C1118" t="s">
        <v>10</v>
      </c>
      <c r="D1118">
        <v>10</v>
      </c>
      <c r="E1118" s="17">
        <f>DATE(Hosp_details[[#This Row],[year]], MONTH("1-"&amp;Hosp_details[[#This Row],[month]]), Hosp_details[[#This Row],[date]])</f>
        <v>27951</v>
      </c>
      <c r="F1118" s="19">
        <f>DATEDIF(Hosp_details[[#This Row],[Date of Birth]], DATE(2023,6, 8),"Y")</f>
        <v>46</v>
      </c>
      <c r="G1118">
        <v>2</v>
      </c>
      <c r="H1118" s="21">
        <v>9193.84</v>
      </c>
      <c r="I1118" t="s">
        <v>11</v>
      </c>
      <c r="J1118" t="s">
        <v>16</v>
      </c>
      <c r="K1118" t="s">
        <v>23</v>
      </c>
    </row>
    <row r="1119" spans="1:11" x14ac:dyDescent="0.3">
      <c r="A1119" t="s">
        <v>1149</v>
      </c>
      <c r="B1119">
        <v>1986</v>
      </c>
      <c r="C1119" t="s">
        <v>34</v>
      </c>
      <c r="D1119">
        <v>25</v>
      </c>
      <c r="E1119" s="17">
        <f>DATE(Hosp_details[[#This Row],[year]], MONTH("1-"&amp;Hosp_details[[#This Row],[month]]), Hosp_details[[#This Row],[date]])</f>
        <v>31649</v>
      </c>
      <c r="F1119" s="19">
        <f>DATEDIF(Hosp_details[[#This Row],[Date of Birth]], DATE(2023,6, 8),"Y")</f>
        <v>36</v>
      </c>
      <c r="G1119">
        <v>3</v>
      </c>
      <c r="H1119" s="21">
        <v>9210.06</v>
      </c>
      <c r="I1119" t="s">
        <v>11</v>
      </c>
      <c r="J1119" t="s">
        <v>12</v>
      </c>
      <c r="K1119" t="s">
        <v>299</v>
      </c>
    </row>
    <row r="1120" spans="1:11" x14ac:dyDescent="0.3">
      <c r="A1120" t="s">
        <v>1150</v>
      </c>
      <c r="B1120">
        <v>1981</v>
      </c>
      <c r="C1120" t="s">
        <v>20</v>
      </c>
      <c r="D1120">
        <v>5</v>
      </c>
      <c r="E1120" s="17">
        <f>DATE(Hosp_details[[#This Row],[year]], MONTH("1-"&amp;Hosp_details[[#This Row],[month]]), Hosp_details[[#This Row],[date]])</f>
        <v>29834</v>
      </c>
      <c r="F1120" s="19">
        <f>DATEDIF(Hosp_details[[#This Row],[Date of Birth]], DATE(2023,6, 8),"Y")</f>
        <v>41</v>
      </c>
      <c r="G1120">
        <v>5</v>
      </c>
      <c r="H1120" s="21">
        <v>9222.4</v>
      </c>
      <c r="I1120" t="s">
        <v>11</v>
      </c>
      <c r="J1120" t="s">
        <v>12</v>
      </c>
      <c r="K1120" t="s">
        <v>165</v>
      </c>
    </row>
    <row r="1121" spans="1:11" x14ac:dyDescent="0.3">
      <c r="A1121" t="s">
        <v>1151</v>
      </c>
      <c r="B1121">
        <v>1975</v>
      </c>
      <c r="C1121" t="s">
        <v>36</v>
      </c>
      <c r="D1121">
        <v>6</v>
      </c>
      <c r="E1121" s="17">
        <f>DATE(Hosp_details[[#This Row],[year]], MONTH("1-"&amp;Hosp_details[[#This Row],[month]]), Hosp_details[[#This Row],[date]])</f>
        <v>27673</v>
      </c>
      <c r="F1121" s="19">
        <f>DATEDIF(Hosp_details[[#This Row],[Date of Birth]], DATE(2023,6, 8),"Y")</f>
        <v>47</v>
      </c>
      <c r="G1121">
        <v>2</v>
      </c>
      <c r="H1121" s="21">
        <v>9225.26</v>
      </c>
      <c r="I1121" t="s">
        <v>12</v>
      </c>
      <c r="J1121" t="s">
        <v>12</v>
      </c>
      <c r="K1121" t="s">
        <v>163</v>
      </c>
    </row>
    <row r="1122" spans="1:11" x14ac:dyDescent="0.3">
      <c r="A1122" t="s">
        <v>1152</v>
      </c>
      <c r="B1122">
        <v>1980</v>
      </c>
      <c r="C1122" t="s">
        <v>15</v>
      </c>
      <c r="D1122">
        <v>5</v>
      </c>
      <c r="E1122" s="17">
        <f>DATE(Hosp_details[[#This Row],[year]], MONTH("1-"&amp;Hosp_details[[#This Row],[month]]), Hosp_details[[#This Row],[date]])</f>
        <v>29530</v>
      </c>
      <c r="F1122" s="19">
        <f>DATEDIF(Hosp_details[[#This Row],[Date of Birth]], DATE(2023,6, 8),"Y")</f>
        <v>42</v>
      </c>
      <c r="G1122">
        <v>2</v>
      </c>
      <c r="H1122" s="21">
        <v>9247.94</v>
      </c>
      <c r="I1122" t="s">
        <v>11</v>
      </c>
      <c r="J1122" t="s">
        <v>16</v>
      </c>
      <c r="K1122" t="s">
        <v>299</v>
      </c>
    </row>
    <row r="1123" spans="1:11" x14ac:dyDescent="0.3">
      <c r="A1123" t="s">
        <v>1153</v>
      </c>
      <c r="B1123">
        <v>1974</v>
      </c>
      <c r="C1123" t="s">
        <v>30</v>
      </c>
      <c r="D1123">
        <v>21</v>
      </c>
      <c r="E1123" s="17">
        <f>DATE(Hosp_details[[#This Row],[year]], MONTH("1-"&amp;Hosp_details[[#This Row],[month]]), Hosp_details[[#This Row],[date]])</f>
        <v>27384</v>
      </c>
      <c r="F1123" s="19">
        <f>DATEDIF(Hosp_details[[#This Row],[Date of Birth]], DATE(2023,6, 8),"Y")</f>
        <v>48</v>
      </c>
      <c r="G1123">
        <v>1</v>
      </c>
      <c r="H1123" s="21">
        <v>9249.5</v>
      </c>
      <c r="I1123" t="s">
        <v>11</v>
      </c>
      <c r="J1123" t="s">
        <v>16</v>
      </c>
      <c r="K1123" t="s">
        <v>23</v>
      </c>
    </row>
    <row r="1124" spans="1:11" x14ac:dyDescent="0.3">
      <c r="A1124" t="s">
        <v>1154</v>
      </c>
      <c r="B1124">
        <v>1971</v>
      </c>
      <c r="C1124" t="s">
        <v>2394</v>
      </c>
      <c r="D1124">
        <v>6</v>
      </c>
      <c r="E1124" s="17">
        <f>DATE(Hosp_details[[#This Row],[year]], MONTH("1-"&amp;Hosp_details[[#This Row],[month]]), Hosp_details[[#This Row],[date]])</f>
        <v>25939</v>
      </c>
      <c r="F1124" s="19">
        <f>DATEDIF(Hosp_details[[#This Row],[Date of Birth]], DATE(2023,6, 8),"Y")</f>
        <v>52</v>
      </c>
      <c r="G1124">
        <v>0</v>
      </c>
      <c r="H1124" s="21">
        <v>9264.7999999999993</v>
      </c>
      <c r="I1124" t="s">
        <v>11</v>
      </c>
      <c r="J1124" t="s">
        <v>16</v>
      </c>
      <c r="K1124" t="s">
        <v>41</v>
      </c>
    </row>
    <row r="1125" spans="1:11" x14ac:dyDescent="0.3">
      <c r="A1125" t="s">
        <v>1155</v>
      </c>
      <c r="B1125">
        <v>1973</v>
      </c>
      <c r="C1125" t="s">
        <v>2395</v>
      </c>
      <c r="D1125">
        <v>27</v>
      </c>
      <c r="E1125" s="17">
        <f>DATE(Hosp_details[[#This Row],[year]], MONTH("1-"&amp;Hosp_details[[#This Row],[month]]), Hosp_details[[#This Row],[date]])</f>
        <v>26722</v>
      </c>
      <c r="F1125" s="19">
        <f>DATEDIF(Hosp_details[[#This Row],[Date of Birth]], DATE(2023,6, 8),"Y")</f>
        <v>50</v>
      </c>
      <c r="G1125">
        <v>1</v>
      </c>
      <c r="H1125" s="21">
        <v>9282.48</v>
      </c>
      <c r="I1125" t="s">
        <v>12</v>
      </c>
      <c r="J1125" t="s">
        <v>11</v>
      </c>
      <c r="K1125" t="s">
        <v>167</v>
      </c>
    </row>
    <row r="1126" spans="1:11" x14ac:dyDescent="0.3">
      <c r="A1126" t="s">
        <v>1156</v>
      </c>
      <c r="B1126">
        <v>1971</v>
      </c>
      <c r="C1126" t="s">
        <v>2396</v>
      </c>
      <c r="D1126">
        <v>2</v>
      </c>
      <c r="E1126" s="17">
        <f>DATE(Hosp_details[[#This Row],[year]], MONTH("1-"&amp;Hosp_details[[#This Row],[month]]), Hosp_details[[#This Row],[date]])</f>
        <v>25994</v>
      </c>
      <c r="F1126" s="19">
        <f>DATEDIF(Hosp_details[[#This Row],[Date of Birth]], DATE(2023,6, 8),"Y")</f>
        <v>52</v>
      </c>
      <c r="G1126">
        <v>0</v>
      </c>
      <c r="H1126" s="21">
        <v>9283.56</v>
      </c>
      <c r="I1126" t="s">
        <v>11</v>
      </c>
      <c r="J1126" t="s">
        <v>12</v>
      </c>
      <c r="K1126" t="s">
        <v>13</v>
      </c>
    </row>
    <row r="1127" spans="1:11" x14ac:dyDescent="0.3">
      <c r="A1127" t="s">
        <v>1157</v>
      </c>
      <c r="B1127">
        <v>1969</v>
      </c>
      <c r="C1127" t="s">
        <v>2397</v>
      </c>
      <c r="D1127">
        <v>26</v>
      </c>
      <c r="E1127" s="17">
        <f>DATE(Hosp_details[[#This Row],[year]], MONTH("1-"&amp;Hosp_details[[#This Row],[month]]), Hosp_details[[#This Row],[date]])</f>
        <v>25319</v>
      </c>
      <c r="F1127" s="19">
        <f>DATEDIF(Hosp_details[[#This Row],[Date of Birth]], DATE(2023,6, 8),"Y")</f>
        <v>54</v>
      </c>
      <c r="G1127">
        <v>0</v>
      </c>
      <c r="H1127" s="21">
        <v>9285.8700000000008</v>
      </c>
      <c r="I1127" t="s">
        <v>11</v>
      </c>
      <c r="J1127" t="s">
        <v>12</v>
      </c>
      <c r="K1127" t="s">
        <v>13</v>
      </c>
    </row>
    <row r="1128" spans="1:11" x14ac:dyDescent="0.3">
      <c r="A1128" t="s">
        <v>1158</v>
      </c>
      <c r="B1128">
        <v>1973</v>
      </c>
      <c r="C1128" t="s">
        <v>2398</v>
      </c>
      <c r="D1128">
        <v>16</v>
      </c>
      <c r="E1128" s="17">
        <f>DATE(Hosp_details[[#This Row],[year]], MONTH("1-"&amp;Hosp_details[[#This Row],[month]]), Hosp_details[[#This Row],[date]])</f>
        <v>26800</v>
      </c>
      <c r="F1128" s="19">
        <f>DATEDIF(Hosp_details[[#This Row],[Date of Birth]], DATE(2023,6, 8),"Y")</f>
        <v>50</v>
      </c>
      <c r="G1128">
        <v>1</v>
      </c>
      <c r="H1128" s="21">
        <v>9288.0300000000007</v>
      </c>
      <c r="I1128" t="s">
        <v>11</v>
      </c>
      <c r="J1128" t="s">
        <v>12</v>
      </c>
      <c r="K1128" t="s">
        <v>169</v>
      </c>
    </row>
    <row r="1129" spans="1:11" x14ac:dyDescent="0.3">
      <c r="A1129" t="s">
        <v>1159</v>
      </c>
      <c r="B1129">
        <v>1973</v>
      </c>
      <c r="C1129" t="s">
        <v>18</v>
      </c>
      <c r="D1129">
        <v>18</v>
      </c>
      <c r="E1129" s="17">
        <f>DATE(Hosp_details[[#This Row],[year]], MONTH("1-"&amp;Hosp_details[[#This Row],[month]]), Hosp_details[[#This Row],[date]])</f>
        <v>26833</v>
      </c>
      <c r="F1129" s="19">
        <f>DATEDIF(Hosp_details[[#This Row],[Date of Birth]], DATE(2023,6, 8),"Y")</f>
        <v>49</v>
      </c>
      <c r="G1129">
        <v>1</v>
      </c>
      <c r="H1129" s="21">
        <v>9290.14</v>
      </c>
      <c r="I1129" t="s">
        <v>12</v>
      </c>
      <c r="J1129" t="s">
        <v>12</v>
      </c>
      <c r="K1129" t="s">
        <v>167</v>
      </c>
    </row>
    <row r="1130" spans="1:11" x14ac:dyDescent="0.3">
      <c r="A1130" t="s">
        <v>1160</v>
      </c>
      <c r="B1130">
        <v>1976</v>
      </c>
      <c r="C1130" t="s">
        <v>10</v>
      </c>
      <c r="D1130">
        <v>3</v>
      </c>
      <c r="E1130" s="17">
        <f>DATE(Hosp_details[[#This Row],[year]], MONTH("1-"&amp;Hosp_details[[#This Row],[month]]), Hosp_details[[#This Row],[date]])</f>
        <v>27944</v>
      </c>
      <c r="F1130" s="19">
        <f>DATEDIF(Hosp_details[[#This Row],[Date of Birth]], DATE(2023,6, 8),"Y")</f>
        <v>46</v>
      </c>
      <c r="G1130">
        <v>3</v>
      </c>
      <c r="H1130" s="21">
        <v>9301.89</v>
      </c>
      <c r="I1130" t="s">
        <v>11</v>
      </c>
      <c r="J1130" t="s">
        <v>16</v>
      </c>
      <c r="K1130" t="s">
        <v>23</v>
      </c>
    </row>
    <row r="1131" spans="1:11" x14ac:dyDescent="0.3">
      <c r="A1131" t="s">
        <v>1161</v>
      </c>
      <c r="B1131">
        <v>1973</v>
      </c>
      <c r="C1131" t="s">
        <v>34</v>
      </c>
      <c r="D1131">
        <v>16</v>
      </c>
      <c r="E1131" s="17">
        <f>DATE(Hosp_details[[#This Row],[year]], MONTH("1-"&amp;Hosp_details[[#This Row],[month]]), Hosp_details[[#This Row],[date]])</f>
        <v>26892</v>
      </c>
      <c r="F1131" s="19">
        <f>DATEDIF(Hosp_details[[#This Row],[Date of Birth]], DATE(2023,6, 8),"Y")</f>
        <v>49</v>
      </c>
      <c r="G1131">
        <v>2</v>
      </c>
      <c r="H1131" s="21">
        <v>9304.7000000000007</v>
      </c>
      <c r="I1131" t="s">
        <v>12</v>
      </c>
      <c r="J1131" t="s">
        <v>12</v>
      </c>
      <c r="K1131" t="s">
        <v>13</v>
      </c>
    </row>
    <row r="1132" spans="1:11" x14ac:dyDescent="0.3">
      <c r="A1132" t="s">
        <v>1162</v>
      </c>
      <c r="B1132">
        <v>1963</v>
      </c>
      <c r="C1132" t="s">
        <v>20</v>
      </c>
      <c r="D1132">
        <v>8</v>
      </c>
      <c r="E1132" s="17">
        <f>DATE(Hosp_details[[#This Row],[year]], MONTH("1-"&amp;Hosp_details[[#This Row],[month]]), Hosp_details[[#This Row],[date]])</f>
        <v>23262</v>
      </c>
      <c r="F1132" s="19">
        <f>DATEDIF(Hosp_details[[#This Row],[Date of Birth]], DATE(2023,6, 8),"Y")</f>
        <v>59</v>
      </c>
      <c r="G1132">
        <v>0</v>
      </c>
      <c r="H1132" s="21">
        <v>9310.81</v>
      </c>
      <c r="I1132" t="s">
        <v>12</v>
      </c>
      <c r="J1132" t="s">
        <v>16</v>
      </c>
      <c r="K1132" t="s">
        <v>13</v>
      </c>
    </row>
    <row r="1133" spans="1:11" x14ac:dyDescent="0.3">
      <c r="A1133" t="s">
        <v>1163</v>
      </c>
      <c r="B1133">
        <v>1977</v>
      </c>
      <c r="C1133" t="s">
        <v>36</v>
      </c>
      <c r="D1133">
        <v>12</v>
      </c>
      <c r="E1133" s="17">
        <f>DATE(Hosp_details[[#This Row],[year]], MONTH("1-"&amp;Hosp_details[[#This Row],[month]]), Hosp_details[[#This Row],[date]])</f>
        <v>28410</v>
      </c>
      <c r="F1133" s="19">
        <f>DATEDIF(Hosp_details[[#This Row],[Date of Birth]], DATE(2023,6, 8),"Y")</f>
        <v>45</v>
      </c>
      <c r="G1133">
        <v>2</v>
      </c>
      <c r="H1133" s="21">
        <v>9315.41</v>
      </c>
      <c r="I1133" t="s">
        <v>11</v>
      </c>
      <c r="J1133" t="s">
        <v>16</v>
      </c>
      <c r="K1133" t="s">
        <v>246</v>
      </c>
    </row>
    <row r="1134" spans="1:11" x14ac:dyDescent="0.3">
      <c r="A1134" t="s">
        <v>1164</v>
      </c>
      <c r="B1134">
        <v>1988</v>
      </c>
      <c r="C1134" t="s">
        <v>15</v>
      </c>
      <c r="D1134">
        <v>9</v>
      </c>
      <c r="E1134" s="17">
        <f>DATE(Hosp_details[[#This Row],[year]], MONTH("1-"&amp;Hosp_details[[#This Row],[month]]), Hosp_details[[#This Row],[date]])</f>
        <v>32456</v>
      </c>
      <c r="F1134" s="19">
        <f>DATEDIF(Hosp_details[[#This Row],[Date of Birth]], DATE(2023,6, 8),"Y")</f>
        <v>34</v>
      </c>
      <c r="G1134">
        <v>3</v>
      </c>
      <c r="H1134" s="21">
        <v>9320.26</v>
      </c>
      <c r="I1134" t="s">
        <v>11</v>
      </c>
      <c r="J1134" t="s">
        <v>16</v>
      </c>
      <c r="K1134" t="s">
        <v>23</v>
      </c>
    </row>
    <row r="1135" spans="1:11" x14ac:dyDescent="0.3">
      <c r="A1135" t="s">
        <v>1165</v>
      </c>
      <c r="B1135">
        <v>1996</v>
      </c>
      <c r="C1135" t="s">
        <v>30</v>
      </c>
      <c r="D1135">
        <v>12</v>
      </c>
      <c r="E1135" s="17">
        <f>DATE(Hosp_details[[#This Row],[year]], MONTH("1-"&amp;Hosp_details[[#This Row],[month]]), Hosp_details[[#This Row],[date]])</f>
        <v>35411</v>
      </c>
      <c r="F1135" s="19">
        <f>DATEDIF(Hosp_details[[#This Row],[Date of Birth]], DATE(2023,6, 8),"Y")</f>
        <v>26</v>
      </c>
      <c r="G1135">
        <v>0</v>
      </c>
      <c r="H1135" s="21">
        <v>9338.61</v>
      </c>
      <c r="I1135" t="s">
        <v>11</v>
      </c>
      <c r="J1135" t="s">
        <v>16</v>
      </c>
      <c r="K1135" t="s">
        <v>534</v>
      </c>
    </row>
    <row r="1136" spans="1:11" x14ac:dyDescent="0.3">
      <c r="A1136" t="s">
        <v>1166</v>
      </c>
      <c r="B1136">
        <v>1988</v>
      </c>
      <c r="C1136" t="s">
        <v>2394</v>
      </c>
      <c r="D1136">
        <v>1</v>
      </c>
      <c r="E1136" s="17">
        <f>DATE(Hosp_details[[#This Row],[year]], MONTH("1-"&amp;Hosp_details[[#This Row],[month]]), Hosp_details[[#This Row],[date]])</f>
        <v>32143</v>
      </c>
      <c r="F1136" s="19">
        <f>DATEDIF(Hosp_details[[#This Row],[Date of Birth]], DATE(2023,6, 8),"Y")</f>
        <v>35</v>
      </c>
      <c r="G1136">
        <v>3</v>
      </c>
      <c r="H1136" s="21">
        <v>9344.2000000000007</v>
      </c>
      <c r="I1136" t="s">
        <v>11</v>
      </c>
      <c r="J1136" t="s">
        <v>16</v>
      </c>
      <c r="K1136" t="s">
        <v>299</v>
      </c>
    </row>
    <row r="1137" spans="1:11" x14ac:dyDescent="0.3">
      <c r="A1137" t="s">
        <v>1167</v>
      </c>
      <c r="B1137">
        <v>1971</v>
      </c>
      <c r="C1137" t="s">
        <v>2395</v>
      </c>
      <c r="D1137">
        <v>8</v>
      </c>
      <c r="E1137" s="17">
        <f>DATE(Hosp_details[[#This Row],[year]], MONTH("1-"&amp;Hosp_details[[#This Row],[month]]), Hosp_details[[#This Row],[date]])</f>
        <v>25972</v>
      </c>
      <c r="F1137" s="19">
        <f>DATEDIF(Hosp_details[[#This Row],[Date of Birth]], DATE(2023,6, 8),"Y")</f>
        <v>52</v>
      </c>
      <c r="G1137">
        <v>0</v>
      </c>
      <c r="H1137" s="21">
        <v>9361.33</v>
      </c>
      <c r="I1137" t="s">
        <v>12</v>
      </c>
      <c r="J1137" t="s">
        <v>16</v>
      </c>
      <c r="K1137" t="s">
        <v>167</v>
      </c>
    </row>
    <row r="1138" spans="1:11" x14ac:dyDescent="0.3">
      <c r="A1138" t="s">
        <v>1168</v>
      </c>
      <c r="B1138">
        <v>1969</v>
      </c>
      <c r="C1138" t="s">
        <v>2396</v>
      </c>
      <c r="D1138">
        <v>24</v>
      </c>
      <c r="E1138" s="17">
        <f>DATE(Hosp_details[[#This Row],[year]], MONTH("1-"&amp;Hosp_details[[#This Row],[month]]), Hosp_details[[#This Row],[date]])</f>
        <v>25286</v>
      </c>
      <c r="F1138" s="19">
        <f>DATEDIF(Hosp_details[[#This Row],[Date of Birth]], DATE(2023,6, 8),"Y")</f>
        <v>54</v>
      </c>
      <c r="G1138">
        <v>0</v>
      </c>
      <c r="H1138" s="21">
        <v>9377.4500000000007</v>
      </c>
      <c r="I1138" t="s">
        <v>11</v>
      </c>
      <c r="J1138" t="s">
        <v>12</v>
      </c>
      <c r="K1138" t="s">
        <v>13</v>
      </c>
    </row>
    <row r="1139" spans="1:11" x14ac:dyDescent="0.3">
      <c r="A1139" t="s">
        <v>1169</v>
      </c>
      <c r="B1139">
        <v>1971</v>
      </c>
      <c r="C1139" t="s">
        <v>2397</v>
      </c>
      <c r="D1139">
        <v>26</v>
      </c>
      <c r="E1139" s="17">
        <f>DATE(Hosp_details[[#This Row],[year]], MONTH("1-"&amp;Hosp_details[[#This Row],[month]]), Hosp_details[[#This Row],[date]])</f>
        <v>26049</v>
      </c>
      <c r="F1139" s="19">
        <f>DATEDIF(Hosp_details[[#This Row],[Date of Birth]], DATE(2023,6, 8),"Y")</f>
        <v>52</v>
      </c>
      <c r="G1139">
        <v>1</v>
      </c>
      <c r="H1139" s="21">
        <v>9377.9</v>
      </c>
      <c r="I1139" t="s">
        <v>11</v>
      </c>
      <c r="J1139" t="s">
        <v>16</v>
      </c>
      <c r="K1139" t="s">
        <v>13</v>
      </c>
    </row>
    <row r="1140" spans="1:11" x14ac:dyDescent="0.3">
      <c r="A1140" t="s">
        <v>1170</v>
      </c>
      <c r="B1140">
        <v>1975</v>
      </c>
      <c r="C1140" t="s">
        <v>2398</v>
      </c>
      <c r="D1140">
        <v>2</v>
      </c>
      <c r="E1140" s="17">
        <f>DATE(Hosp_details[[#This Row],[year]], MONTH("1-"&amp;Hosp_details[[#This Row],[month]]), Hosp_details[[#This Row],[date]])</f>
        <v>27516</v>
      </c>
      <c r="F1140" s="19">
        <f>DATEDIF(Hosp_details[[#This Row],[Date of Birth]], DATE(2023,6, 8),"Y")</f>
        <v>48</v>
      </c>
      <c r="G1140">
        <v>1</v>
      </c>
      <c r="H1140" s="21">
        <v>9380.75</v>
      </c>
      <c r="I1140" t="s">
        <v>11</v>
      </c>
      <c r="J1140" t="s">
        <v>11</v>
      </c>
      <c r="K1140" t="s">
        <v>246</v>
      </c>
    </row>
    <row r="1141" spans="1:11" x14ac:dyDescent="0.3">
      <c r="A1141" t="s">
        <v>1171</v>
      </c>
      <c r="B1141">
        <v>1971</v>
      </c>
      <c r="C1141" t="s">
        <v>18</v>
      </c>
      <c r="D1141">
        <v>29</v>
      </c>
      <c r="E1141" s="17">
        <f>DATE(Hosp_details[[#This Row],[year]], MONTH("1-"&amp;Hosp_details[[#This Row],[month]]), Hosp_details[[#This Row],[date]])</f>
        <v>26113</v>
      </c>
      <c r="F1141" s="19">
        <f>DATEDIF(Hosp_details[[#This Row],[Date of Birth]], DATE(2023,6, 8),"Y")</f>
        <v>51</v>
      </c>
      <c r="G1141">
        <v>1</v>
      </c>
      <c r="H1141" s="21">
        <v>9386.16</v>
      </c>
      <c r="I1141" t="s">
        <v>12</v>
      </c>
      <c r="J1141" t="s">
        <v>11</v>
      </c>
      <c r="K1141" t="s">
        <v>13</v>
      </c>
    </row>
    <row r="1142" spans="1:11" x14ac:dyDescent="0.3">
      <c r="A1142" t="s">
        <v>1172</v>
      </c>
      <c r="B1142">
        <v>1971</v>
      </c>
      <c r="C1142" t="s">
        <v>10</v>
      </c>
      <c r="D1142">
        <v>20</v>
      </c>
      <c r="E1142" s="17">
        <f>DATE(Hosp_details[[#This Row],[year]], MONTH("1-"&amp;Hosp_details[[#This Row],[month]]), Hosp_details[[#This Row],[date]])</f>
        <v>26134</v>
      </c>
      <c r="F1142" s="19">
        <f>DATEDIF(Hosp_details[[#This Row],[Date of Birth]], DATE(2023,6, 8),"Y")</f>
        <v>51</v>
      </c>
      <c r="G1142">
        <v>1</v>
      </c>
      <c r="H1142" s="21">
        <v>9391.35</v>
      </c>
      <c r="I1142" t="s">
        <v>12</v>
      </c>
      <c r="J1142" t="s">
        <v>12</v>
      </c>
      <c r="K1142" t="s">
        <v>41</v>
      </c>
    </row>
    <row r="1143" spans="1:11" x14ac:dyDescent="0.3">
      <c r="A1143" t="s">
        <v>1173</v>
      </c>
      <c r="B1143">
        <v>1976</v>
      </c>
      <c r="C1143" t="s">
        <v>34</v>
      </c>
      <c r="D1143">
        <v>17</v>
      </c>
      <c r="E1143" s="17">
        <f>DATE(Hosp_details[[#This Row],[year]], MONTH("1-"&amp;Hosp_details[[#This Row],[month]]), Hosp_details[[#This Row],[date]])</f>
        <v>27989</v>
      </c>
      <c r="F1143" s="19">
        <f>DATEDIF(Hosp_details[[#This Row],[Date of Birth]], DATE(2023,6, 8),"Y")</f>
        <v>46</v>
      </c>
      <c r="G1143">
        <v>2</v>
      </c>
      <c r="H1143" s="21">
        <v>9411.01</v>
      </c>
      <c r="I1143" t="s">
        <v>11</v>
      </c>
      <c r="J1143" t="s">
        <v>12</v>
      </c>
      <c r="K1143" t="s">
        <v>246</v>
      </c>
    </row>
    <row r="1144" spans="1:11" x14ac:dyDescent="0.3">
      <c r="A1144" t="s">
        <v>1174</v>
      </c>
      <c r="B1144">
        <v>1976</v>
      </c>
      <c r="C1144" t="s">
        <v>20</v>
      </c>
      <c r="D1144">
        <v>30</v>
      </c>
      <c r="E1144" s="17">
        <f>DATE(Hosp_details[[#This Row],[year]], MONTH("1-"&amp;Hosp_details[[#This Row],[month]]), Hosp_details[[#This Row],[date]])</f>
        <v>28033</v>
      </c>
      <c r="F1144" s="19">
        <f>DATEDIF(Hosp_details[[#This Row],[Date of Birth]], DATE(2023,6, 8),"Y")</f>
        <v>46</v>
      </c>
      <c r="G1144">
        <v>3</v>
      </c>
      <c r="H1144" s="21">
        <v>9414.92</v>
      </c>
      <c r="I1144" t="s">
        <v>11</v>
      </c>
      <c r="J1144" t="s">
        <v>11</v>
      </c>
      <c r="K1144" t="s">
        <v>41</v>
      </c>
    </row>
    <row r="1145" spans="1:11" x14ac:dyDescent="0.3">
      <c r="A1145" t="s">
        <v>1175</v>
      </c>
      <c r="B1145">
        <v>1976</v>
      </c>
      <c r="C1145" t="s">
        <v>36</v>
      </c>
      <c r="D1145">
        <v>3</v>
      </c>
      <c r="E1145" s="17">
        <f>DATE(Hosp_details[[#This Row],[year]], MONTH("1-"&amp;Hosp_details[[#This Row],[month]]), Hosp_details[[#This Row],[date]])</f>
        <v>28036</v>
      </c>
      <c r="F1145" s="19">
        <f>DATEDIF(Hosp_details[[#This Row],[Date of Birth]], DATE(2023,6, 8),"Y")</f>
        <v>46</v>
      </c>
      <c r="G1145">
        <v>2</v>
      </c>
      <c r="H1145" s="21">
        <v>9432.93</v>
      </c>
      <c r="I1145" t="s">
        <v>11</v>
      </c>
      <c r="J1145" t="s">
        <v>16</v>
      </c>
      <c r="K1145" t="s">
        <v>246</v>
      </c>
    </row>
    <row r="1146" spans="1:11" x14ac:dyDescent="0.3">
      <c r="A1146" t="s">
        <v>1176</v>
      </c>
      <c r="B1146">
        <v>1974</v>
      </c>
      <c r="C1146" t="s">
        <v>15</v>
      </c>
      <c r="D1146">
        <v>27</v>
      </c>
      <c r="E1146" s="17">
        <f>DATE(Hosp_details[[#This Row],[year]], MONTH("1-"&amp;Hosp_details[[#This Row],[month]]), Hosp_details[[#This Row],[date]])</f>
        <v>27360</v>
      </c>
      <c r="F1146" s="19">
        <f>DATEDIF(Hosp_details[[#This Row],[Date of Birth]], DATE(2023,6, 8),"Y")</f>
        <v>48</v>
      </c>
      <c r="G1146">
        <v>1</v>
      </c>
      <c r="H1146" s="21">
        <v>9447.25</v>
      </c>
      <c r="I1146" t="s">
        <v>11</v>
      </c>
      <c r="J1146" t="s">
        <v>16</v>
      </c>
      <c r="K1146" t="s">
        <v>246</v>
      </c>
    </row>
    <row r="1147" spans="1:11" x14ac:dyDescent="0.3">
      <c r="A1147" t="s">
        <v>1177</v>
      </c>
      <c r="B1147">
        <v>1974</v>
      </c>
      <c r="C1147" t="s">
        <v>30</v>
      </c>
      <c r="D1147">
        <v>8</v>
      </c>
      <c r="E1147" s="17">
        <f>DATE(Hosp_details[[#This Row],[year]], MONTH("1-"&amp;Hosp_details[[#This Row],[month]]), Hosp_details[[#This Row],[date]])</f>
        <v>27371</v>
      </c>
      <c r="F1147" s="19">
        <f>DATEDIF(Hosp_details[[#This Row],[Date of Birth]], DATE(2023,6, 8),"Y")</f>
        <v>48</v>
      </c>
      <c r="G1147">
        <v>1</v>
      </c>
      <c r="H1147" s="21">
        <v>9447.3799999999992</v>
      </c>
      <c r="I1147" t="s">
        <v>11</v>
      </c>
      <c r="J1147" t="s">
        <v>12</v>
      </c>
      <c r="K1147" t="s">
        <v>246</v>
      </c>
    </row>
    <row r="1148" spans="1:11" x14ac:dyDescent="0.3">
      <c r="A1148" t="s">
        <v>1178</v>
      </c>
      <c r="B1148">
        <v>1987</v>
      </c>
      <c r="C1148" t="s">
        <v>2394</v>
      </c>
      <c r="D1148">
        <v>14</v>
      </c>
      <c r="E1148" s="17">
        <f>DATE(Hosp_details[[#This Row],[year]], MONTH("1-"&amp;Hosp_details[[#This Row],[month]]), Hosp_details[[#This Row],[date]])</f>
        <v>31791</v>
      </c>
      <c r="F1148" s="19">
        <f>DATEDIF(Hosp_details[[#This Row],[Date of Birth]], DATE(2023,6, 8),"Y")</f>
        <v>36</v>
      </c>
      <c r="G1148">
        <v>3</v>
      </c>
      <c r="H1148" s="21">
        <v>9448.42</v>
      </c>
      <c r="I1148" t="s">
        <v>11</v>
      </c>
      <c r="J1148" t="s">
        <v>12</v>
      </c>
      <c r="K1148" t="s">
        <v>299</v>
      </c>
    </row>
    <row r="1149" spans="1:11" x14ac:dyDescent="0.3">
      <c r="A1149" t="s">
        <v>1179</v>
      </c>
      <c r="B1149">
        <v>1979</v>
      </c>
      <c r="C1149" t="s">
        <v>2395</v>
      </c>
      <c r="D1149">
        <v>17</v>
      </c>
      <c r="E1149" s="17">
        <f>DATE(Hosp_details[[#This Row],[year]], MONTH("1-"&amp;Hosp_details[[#This Row],[month]]), Hosp_details[[#This Row],[date]])</f>
        <v>28903</v>
      </c>
      <c r="F1149" s="19">
        <f>DATEDIF(Hosp_details[[#This Row],[Date of Birth]], DATE(2023,6, 8),"Y")</f>
        <v>44</v>
      </c>
      <c r="G1149">
        <v>2</v>
      </c>
      <c r="H1149" s="21">
        <v>9453.92</v>
      </c>
      <c r="I1149" t="s">
        <v>11</v>
      </c>
      <c r="J1149" t="s">
        <v>11</v>
      </c>
      <c r="K1149" t="s">
        <v>299</v>
      </c>
    </row>
    <row r="1150" spans="1:11" x14ac:dyDescent="0.3">
      <c r="A1150" t="s">
        <v>1180</v>
      </c>
      <c r="B1150">
        <v>1969</v>
      </c>
      <c r="C1150" t="s">
        <v>2396</v>
      </c>
      <c r="D1150">
        <v>4</v>
      </c>
      <c r="E1150" s="17">
        <f>DATE(Hosp_details[[#This Row],[year]], MONTH("1-"&amp;Hosp_details[[#This Row],[month]]), Hosp_details[[#This Row],[date]])</f>
        <v>25266</v>
      </c>
      <c r="F1150" s="19">
        <f>DATEDIF(Hosp_details[[#This Row],[Date of Birth]], DATE(2023,6, 8),"Y")</f>
        <v>54</v>
      </c>
      <c r="G1150">
        <v>0</v>
      </c>
      <c r="H1150" s="21">
        <v>9487.64</v>
      </c>
      <c r="I1150" t="s">
        <v>11</v>
      </c>
      <c r="J1150" t="s">
        <v>11</v>
      </c>
      <c r="K1150" t="s">
        <v>13</v>
      </c>
    </row>
    <row r="1151" spans="1:11" x14ac:dyDescent="0.3">
      <c r="A1151" t="s">
        <v>1181</v>
      </c>
      <c r="B1151">
        <v>1976</v>
      </c>
      <c r="C1151" t="s">
        <v>2397</v>
      </c>
      <c r="D1151">
        <v>28</v>
      </c>
      <c r="E1151" s="17">
        <f>DATE(Hosp_details[[#This Row],[year]], MONTH("1-"&amp;Hosp_details[[#This Row],[month]]), Hosp_details[[#This Row],[date]])</f>
        <v>27878</v>
      </c>
      <c r="F1151" s="19">
        <f>DATEDIF(Hosp_details[[#This Row],[Date of Birth]], DATE(2023,6, 8),"Y")</f>
        <v>47</v>
      </c>
      <c r="G1151">
        <v>3</v>
      </c>
      <c r="H1151" s="21">
        <v>9500.57</v>
      </c>
      <c r="I1151" t="s">
        <v>11</v>
      </c>
      <c r="J1151" t="s">
        <v>12</v>
      </c>
      <c r="K1151" t="s">
        <v>355</v>
      </c>
    </row>
    <row r="1152" spans="1:11" x14ac:dyDescent="0.3">
      <c r="A1152" t="s">
        <v>1182</v>
      </c>
      <c r="B1152">
        <v>1969</v>
      </c>
      <c r="C1152" t="s">
        <v>2398</v>
      </c>
      <c r="D1152">
        <v>24</v>
      </c>
      <c r="E1152" s="17">
        <f>DATE(Hosp_details[[#This Row],[year]], MONTH("1-"&amp;Hosp_details[[#This Row],[month]]), Hosp_details[[#This Row],[date]])</f>
        <v>25347</v>
      </c>
      <c r="F1152" s="19">
        <f>DATEDIF(Hosp_details[[#This Row],[Date of Birth]], DATE(2023,6, 8),"Y")</f>
        <v>54</v>
      </c>
      <c r="G1152">
        <v>0</v>
      </c>
      <c r="H1152" s="21">
        <v>9504.31</v>
      </c>
      <c r="I1152" t="s">
        <v>12</v>
      </c>
      <c r="J1152" t="s">
        <v>11</v>
      </c>
      <c r="K1152" t="s">
        <v>13</v>
      </c>
    </row>
    <row r="1153" spans="1:11" x14ac:dyDescent="0.3">
      <c r="A1153" t="s">
        <v>1183</v>
      </c>
      <c r="B1153">
        <v>1992</v>
      </c>
      <c r="C1153" t="s">
        <v>18</v>
      </c>
      <c r="D1153">
        <v>22</v>
      </c>
      <c r="E1153" s="17">
        <f>DATE(Hosp_details[[#This Row],[year]], MONTH("1-"&amp;Hosp_details[[#This Row],[month]]), Hosp_details[[#This Row],[date]])</f>
        <v>33777</v>
      </c>
      <c r="F1153" s="19">
        <f>DATEDIF(Hosp_details[[#This Row],[Date of Birth]], DATE(2023,6, 8),"Y")</f>
        <v>30</v>
      </c>
      <c r="G1153">
        <v>0</v>
      </c>
      <c r="H1153" s="21">
        <v>9507.68</v>
      </c>
      <c r="I1153" t="s">
        <v>11</v>
      </c>
      <c r="J1153" t="s">
        <v>16</v>
      </c>
      <c r="K1153" t="s">
        <v>23</v>
      </c>
    </row>
    <row r="1154" spans="1:11" x14ac:dyDescent="0.3">
      <c r="A1154" t="s">
        <v>1184</v>
      </c>
      <c r="B1154">
        <v>1971</v>
      </c>
      <c r="C1154" t="s">
        <v>10</v>
      </c>
      <c r="D1154">
        <v>29</v>
      </c>
      <c r="E1154" s="17">
        <f>DATE(Hosp_details[[#This Row],[year]], MONTH("1-"&amp;Hosp_details[[#This Row],[month]]), Hosp_details[[#This Row],[date]])</f>
        <v>26143</v>
      </c>
      <c r="F1154" s="19">
        <f>DATEDIF(Hosp_details[[#This Row],[Date of Birth]], DATE(2023,6, 8),"Y")</f>
        <v>51</v>
      </c>
      <c r="G1154">
        <v>0</v>
      </c>
      <c r="H1154" s="21">
        <v>9528.9</v>
      </c>
      <c r="I1154" t="s">
        <v>11</v>
      </c>
      <c r="J1154" t="s">
        <v>11</v>
      </c>
      <c r="K1154" t="s">
        <v>41</v>
      </c>
    </row>
    <row r="1155" spans="1:11" x14ac:dyDescent="0.3">
      <c r="A1155" t="s">
        <v>1185</v>
      </c>
      <c r="B1155">
        <v>1973</v>
      </c>
      <c r="C1155" t="s">
        <v>34</v>
      </c>
      <c r="D1155">
        <v>21</v>
      </c>
      <c r="E1155" s="17">
        <f>DATE(Hosp_details[[#This Row],[year]], MONTH("1-"&amp;Hosp_details[[#This Row],[month]]), Hosp_details[[#This Row],[date]])</f>
        <v>26897</v>
      </c>
      <c r="F1155" s="19">
        <f>DATEDIF(Hosp_details[[#This Row],[Date of Birth]], DATE(2023,6, 8),"Y")</f>
        <v>49</v>
      </c>
      <c r="G1155">
        <v>0</v>
      </c>
      <c r="H1155" s="21">
        <v>9538.65</v>
      </c>
      <c r="I1155" t="s">
        <v>11</v>
      </c>
      <c r="J1155" t="s">
        <v>12</v>
      </c>
      <c r="K1155" t="s">
        <v>299</v>
      </c>
    </row>
    <row r="1156" spans="1:11" x14ac:dyDescent="0.3">
      <c r="A1156" t="s">
        <v>1186</v>
      </c>
      <c r="B1156">
        <v>1975</v>
      </c>
      <c r="C1156" t="s">
        <v>20</v>
      </c>
      <c r="D1156">
        <v>28</v>
      </c>
      <c r="E1156" s="17">
        <f>DATE(Hosp_details[[#This Row],[year]], MONTH("1-"&amp;Hosp_details[[#This Row],[month]]), Hosp_details[[#This Row],[date]])</f>
        <v>27665</v>
      </c>
      <c r="F1156" s="19">
        <f>DATEDIF(Hosp_details[[#This Row],[Date of Birth]], DATE(2023,6, 8),"Y")</f>
        <v>47</v>
      </c>
      <c r="G1156">
        <v>1</v>
      </c>
      <c r="H1156" s="21">
        <v>9540.17</v>
      </c>
      <c r="I1156" t="s">
        <v>11</v>
      </c>
      <c r="J1156" t="s">
        <v>11</v>
      </c>
      <c r="K1156" t="s">
        <v>246</v>
      </c>
    </row>
    <row r="1157" spans="1:11" x14ac:dyDescent="0.3">
      <c r="A1157" t="s">
        <v>1187</v>
      </c>
      <c r="B1157">
        <v>1972</v>
      </c>
      <c r="C1157" t="s">
        <v>36</v>
      </c>
      <c r="D1157">
        <v>22</v>
      </c>
      <c r="E1157" s="17">
        <f>DATE(Hosp_details[[#This Row],[year]], MONTH("1-"&amp;Hosp_details[[#This Row],[month]]), Hosp_details[[#This Row],[date]])</f>
        <v>26594</v>
      </c>
      <c r="F1157" s="19">
        <f>DATEDIF(Hosp_details[[#This Row],[Date of Birth]], DATE(2023,6, 8),"Y")</f>
        <v>50</v>
      </c>
      <c r="G1157">
        <v>0</v>
      </c>
      <c r="H1157" s="21">
        <v>9541.7000000000007</v>
      </c>
      <c r="I1157" t="s">
        <v>11</v>
      </c>
      <c r="J1157" t="s">
        <v>16</v>
      </c>
      <c r="K1157" t="s">
        <v>246</v>
      </c>
    </row>
    <row r="1158" spans="1:11" x14ac:dyDescent="0.3">
      <c r="A1158" t="s">
        <v>1188</v>
      </c>
      <c r="B1158">
        <v>1972</v>
      </c>
      <c r="C1158" t="s">
        <v>15</v>
      </c>
      <c r="D1158">
        <v>22</v>
      </c>
      <c r="E1158" s="17">
        <f>DATE(Hosp_details[[#This Row],[year]], MONTH("1-"&amp;Hosp_details[[#This Row],[month]]), Hosp_details[[#This Row],[date]])</f>
        <v>26625</v>
      </c>
      <c r="F1158" s="19">
        <f>DATEDIF(Hosp_details[[#This Row],[Date of Birth]], DATE(2023,6, 8),"Y")</f>
        <v>50</v>
      </c>
      <c r="G1158">
        <v>1</v>
      </c>
      <c r="H1158" s="21">
        <v>9549.57</v>
      </c>
      <c r="I1158" t="s">
        <v>11</v>
      </c>
      <c r="J1158" t="s">
        <v>16</v>
      </c>
      <c r="K1158" t="s">
        <v>13</v>
      </c>
    </row>
    <row r="1159" spans="1:11" x14ac:dyDescent="0.3">
      <c r="A1159" t="s">
        <v>1189</v>
      </c>
      <c r="B1159">
        <v>1974</v>
      </c>
      <c r="C1159" t="s">
        <v>30</v>
      </c>
      <c r="D1159">
        <v>14</v>
      </c>
      <c r="E1159" s="17">
        <f>DATE(Hosp_details[[#This Row],[year]], MONTH("1-"&amp;Hosp_details[[#This Row],[month]]), Hosp_details[[#This Row],[date]])</f>
        <v>27377</v>
      </c>
      <c r="F1159" s="19">
        <f>DATEDIF(Hosp_details[[#This Row],[Date of Birth]], DATE(2023,6, 8),"Y")</f>
        <v>48</v>
      </c>
      <c r="G1159">
        <v>3</v>
      </c>
      <c r="H1159" s="21">
        <v>9563.0300000000007</v>
      </c>
      <c r="I1159" t="s">
        <v>12</v>
      </c>
      <c r="J1159" t="s">
        <v>16</v>
      </c>
      <c r="K1159" t="s">
        <v>41</v>
      </c>
    </row>
    <row r="1160" spans="1:11" x14ac:dyDescent="0.3">
      <c r="A1160" t="s">
        <v>1190</v>
      </c>
      <c r="B1160">
        <v>1973</v>
      </c>
      <c r="C1160" t="s">
        <v>2394</v>
      </c>
      <c r="D1160">
        <v>1</v>
      </c>
      <c r="E1160" s="17">
        <f>DATE(Hosp_details[[#This Row],[year]], MONTH("1-"&amp;Hosp_details[[#This Row],[month]]), Hosp_details[[#This Row],[date]])</f>
        <v>26665</v>
      </c>
      <c r="F1160" s="19">
        <f>DATEDIF(Hosp_details[[#This Row],[Date of Birth]], DATE(2023,6, 8),"Y")</f>
        <v>50</v>
      </c>
      <c r="G1160">
        <v>1</v>
      </c>
      <c r="H1160" s="21">
        <v>9566.99</v>
      </c>
      <c r="I1160" t="s">
        <v>11</v>
      </c>
      <c r="J1160" t="s">
        <v>16</v>
      </c>
      <c r="K1160" t="s">
        <v>23</v>
      </c>
    </row>
    <row r="1161" spans="1:11" x14ac:dyDescent="0.3">
      <c r="A1161" t="s">
        <v>1191</v>
      </c>
      <c r="B1161">
        <v>1966</v>
      </c>
      <c r="C1161" t="s">
        <v>2395</v>
      </c>
      <c r="D1161">
        <v>4</v>
      </c>
      <c r="E1161" s="17">
        <f>DATE(Hosp_details[[#This Row],[year]], MONTH("1-"&amp;Hosp_details[[#This Row],[month]]), Hosp_details[[#This Row],[date]])</f>
        <v>24142</v>
      </c>
      <c r="F1161" s="19">
        <f>DATEDIF(Hosp_details[[#This Row],[Date of Birth]], DATE(2023,6, 8),"Y")</f>
        <v>57</v>
      </c>
      <c r="G1161">
        <v>0</v>
      </c>
      <c r="H1161" s="21">
        <v>9582.5400000000009</v>
      </c>
      <c r="I1161" t="s">
        <v>12</v>
      </c>
      <c r="J1161" t="s">
        <v>11</v>
      </c>
      <c r="K1161" t="s">
        <v>13</v>
      </c>
    </row>
    <row r="1162" spans="1:11" x14ac:dyDescent="0.3">
      <c r="A1162" t="s">
        <v>1192</v>
      </c>
      <c r="B1162">
        <v>1973</v>
      </c>
      <c r="C1162" t="s">
        <v>2396</v>
      </c>
      <c r="D1162">
        <v>28</v>
      </c>
      <c r="E1162" s="17">
        <f>DATE(Hosp_details[[#This Row],[year]], MONTH("1-"&amp;Hosp_details[[#This Row],[month]]), Hosp_details[[#This Row],[date]])</f>
        <v>26751</v>
      </c>
      <c r="F1162" s="19">
        <f>DATEDIF(Hosp_details[[#This Row],[Date of Birth]], DATE(2023,6, 8),"Y")</f>
        <v>50</v>
      </c>
      <c r="G1162">
        <v>1</v>
      </c>
      <c r="H1162" s="21">
        <v>9583.89</v>
      </c>
      <c r="I1162" t="s">
        <v>11</v>
      </c>
      <c r="J1162" t="s">
        <v>12</v>
      </c>
      <c r="K1162" t="s">
        <v>23</v>
      </c>
    </row>
    <row r="1163" spans="1:11" x14ac:dyDescent="0.3">
      <c r="A1163" t="s">
        <v>1193</v>
      </c>
      <c r="B1163">
        <v>1981</v>
      </c>
      <c r="C1163" t="s">
        <v>2397</v>
      </c>
      <c r="D1163">
        <v>18</v>
      </c>
      <c r="E1163" s="17">
        <f>DATE(Hosp_details[[#This Row],[year]], MONTH("1-"&amp;Hosp_details[[#This Row],[month]]), Hosp_details[[#This Row],[date]])</f>
        <v>29694</v>
      </c>
      <c r="F1163" s="19">
        <f>DATEDIF(Hosp_details[[#This Row],[Date of Birth]], DATE(2023,6, 8),"Y")</f>
        <v>42</v>
      </c>
      <c r="G1163">
        <v>1</v>
      </c>
      <c r="H1163" s="21">
        <v>9584.0400000000009</v>
      </c>
      <c r="I1163" t="s">
        <v>11</v>
      </c>
      <c r="J1163" t="s">
        <v>16</v>
      </c>
      <c r="K1163" t="s">
        <v>299</v>
      </c>
    </row>
    <row r="1164" spans="1:11" x14ac:dyDescent="0.3">
      <c r="A1164" t="s">
        <v>1194</v>
      </c>
      <c r="B1164">
        <v>1964</v>
      </c>
      <c r="C1164" t="s">
        <v>2398</v>
      </c>
      <c r="D1164">
        <v>15</v>
      </c>
      <c r="E1164" s="17">
        <f>DATE(Hosp_details[[#This Row],[year]], MONTH("1-"&amp;Hosp_details[[#This Row],[month]]), Hosp_details[[#This Row],[date]])</f>
        <v>23512</v>
      </c>
      <c r="F1164" s="19">
        <f>DATEDIF(Hosp_details[[#This Row],[Date of Birth]], DATE(2023,6, 8),"Y")</f>
        <v>59</v>
      </c>
      <c r="G1164">
        <v>0</v>
      </c>
      <c r="H1164" s="21">
        <v>9597.6299999999992</v>
      </c>
      <c r="I1164" t="s">
        <v>12</v>
      </c>
      <c r="J1164" t="s">
        <v>12</v>
      </c>
      <c r="K1164" t="s">
        <v>13</v>
      </c>
    </row>
    <row r="1165" spans="1:11" x14ac:dyDescent="0.3">
      <c r="A1165" t="s">
        <v>1195</v>
      </c>
      <c r="B1165">
        <v>1972</v>
      </c>
      <c r="C1165" t="s">
        <v>18</v>
      </c>
      <c r="D1165">
        <v>27</v>
      </c>
      <c r="E1165" s="17">
        <f>DATE(Hosp_details[[#This Row],[year]], MONTH("1-"&amp;Hosp_details[[#This Row],[month]]), Hosp_details[[#This Row],[date]])</f>
        <v>26477</v>
      </c>
      <c r="F1165" s="19">
        <f>DATEDIF(Hosp_details[[#This Row],[Date of Birth]], DATE(2023,6, 8),"Y")</f>
        <v>50</v>
      </c>
      <c r="G1165">
        <v>1</v>
      </c>
      <c r="H1165" s="21">
        <v>9617.66</v>
      </c>
      <c r="I1165" t="s">
        <v>12</v>
      </c>
      <c r="J1165" t="s">
        <v>12</v>
      </c>
      <c r="K1165" t="s">
        <v>167</v>
      </c>
    </row>
    <row r="1166" spans="1:11" x14ac:dyDescent="0.3">
      <c r="A1166" t="s">
        <v>1196</v>
      </c>
      <c r="B1166">
        <v>1982</v>
      </c>
      <c r="C1166" t="s">
        <v>10</v>
      </c>
      <c r="D1166">
        <v>29</v>
      </c>
      <c r="E1166" s="17">
        <f>DATE(Hosp_details[[#This Row],[year]], MONTH("1-"&amp;Hosp_details[[#This Row],[month]]), Hosp_details[[#This Row],[date]])</f>
        <v>30161</v>
      </c>
      <c r="F1166" s="19">
        <f>DATEDIF(Hosp_details[[#This Row],[Date of Birth]], DATE(2023,6, 8),"Y")</f>
        <v>40</v>
      </c>
      <c r="G1166">
        <v>3</v>
      </c>
      <c r="H1166" s="21">
        <v>9619.18</v>
      </c>
      <c r="I1166" t="s">
        <v>11</v>
      </c>
      <c r="J1166" t="s">
        <v>16</v>
      </c>
      <c r="K1166" t="s">
        <v>199</v>
      </c>
    </row>
    <row r="1167" spans="1:11" x14ac:dyDescent="0.3">
      <c r="A1167" t="s">
        <v>1197</v>
      </c>
      <c r="B1167">
        <v>1975</v>
      </c>
      <c r="C1167" t="s">
        <v>34</v>
      </c>
      <c r="D1167">
        <v>29</v>
      </c>
      <c r="E1167" s="17">
        <f>DATE(Hosp_details[[#This Row],[year]], MONTH("1-"&amp;Hosp_details[[#This Row],[month]]), Hosp_details[[#This Row],[date]])</f>
        <v>27635</v>
      </c>
      <c r="F1167" s="19">
        <f>DATEDIF(Hosp_details[[#This Row],[Date of Birth]], DATE(2023,6, 8),"Y")</f>
        <v>47</v>
      </c>
      <c r="G1167">
        <v>3</v>
      </c>
      <c r="H1167" s="21">
        <v>9620.33</v>
      </c>
      <c r="I1167" t="s">
        <v>12</v>
      </c>
      <c r="J1167" t="s">
        <v>12</v>
      </c>
      <c r="K1167" t="s">
        <v>23</v>
      </c>
    </row>
    <row r="1168" spans="1:11" x14ac:dyDescent="0.3">
      <c r="A1168" t="s">
        <v>1198</v>
      </c>
      <c r="B1168">
        <v>1970</v>
      </c>
      <c r="C1168" t="s">
        <v>20</v>
      </c>
      <c r="D1168">
        <v>16</v>
      </c>
      <c r="E1168" s="17">
        <f>DATE(Hosp_details[[#This Row],[year]], MONTH("1-"&amp;Hosp_details[[#This Row],[month]]), Hosp_details[[#This Row],[date]])</f>
        <v>25827</v>
      </c>
      <c r="F1168" s="19">
        <f>DATEDIF(Hosp_details[[#This Row],[Date of Birth]], DATE(2023,6, 8),"Y")</f>
        <v>52</v>
      </c>
      <c r="G1168">
        <v>0</v>
      </c>
      <c r="H1168" s="21">
        <v>9625.92</v>
      </c>
      <c r="I1168" t="s">
        <v>11</v>
      </c>
      <c r="J1168" t="s">
        <v>12</v>
      </c>
      <c r="K1168" t="s">
        <v>41</v>
      </c>
    </row>
    <row r="1169" spans="1:11" x14ac:dyDescent="0.3">
      <c r="A1169" t="s">
        <v>1199</v>
      </c>
      <c r="B1169">
        <v>1998</v>
      </c>
      <c r="C1169" t="s">
        <v>36</v>
      </c>
      <c r="D1169">
        <v>23</v>
      </c>
      <c r="E1169" s="17">
        <f>DATE(Hosp_details[[#This Row],[year]], MONTH("1-"&amp;Hosp_details[[#This Row],[month]]), Hosp_details[[#This Row],[date]])</f>
        <v>36091</v>
      </c>
      <c r="F1169" s="19">
        <f>DATEDIF(Hosp_details[[#This Row],[Date of Birth]], DATE(2023,6, 8),"Y")</f>
        <v>24</v>
      </c>
      <c r="G1169">
        <v>0</v>
      </c>
      <c r="H1169" s="21">
        <v>9628.7900000000009</v>
      </c>
      <c r="I1169" t="s">
        <v>11</v>
      </c>
      <c r="J1169" t="s">
        <v>11</v>
      </c>
      <c r="K1169" t="s">
        <v>534</v>
      </c>
    </row>
    <row r="1170" spans="1:11" x14ac:dyDescent="0.3">
      <c r="A1170" t="s">
        <v>1200</v>
      </c>
      <c r="B1170">
        <v>1979</v>
      </c>
      <c r="C1170" t="s">
        <v>15</v>
      </c>
      <c r="D1170">
        <v>19</v>
      </c>
      <c r="E1170" s="17">
        <f>DATE(Hosp_details[[#This Row],[year]], MONTH("1-"&amp;Hosp_details[[#This Row],[month]]), Hosp_details[[#This Row],[date]])</f>
        <v>29178</v>
      </c>
      <c r="F1170" s="19">
        <f>DATEDIF(Hosp_details[[#This Row],[Date of Birth]], DATE(2023,6, 8),"Y")</f>
        <v>43</v>
      </c>
      <c r="G1170">
        <v>2</v>
      </c>
      <c r="H1170" s="21">
        <v>9630.2999999999993</v>
      </c>
      <c r="I1170" t="s">
        <v>11</v>
      </c>
      <c r="J1170" t="s">
        <v>11</v>
      </c>
      <c r="K1170" t="s">
        <v>299</v>
      </c>
    </row>
    <row r="1171" spans="1:11" x14ac:dyDescent="0.3">
      <c r="A1171" t="s">
        <v>1201</v>
      </c>
      <c r="B1171">
        <v>1972</v>
      </c>
      <c r="C1171" t="s">
        <v>30</v>
      </c>
      <c r="D1171">
        <v>23</v>
      </c>
      <c r="E1171" s="17">
        <f>DATE(Hosp_details[[#This Row],[year]], MONTH("1-"&amp;Hosp_details[[#This Row],[month]]), Hosp_details[[#This Row],[date]])</f>
        <v>26656</v>
      </c>
      <c r="F1171" s="19">
        <f>DATEDIF(Hosp_details[[#This Row],[Date of Birth]], DATE(2023,6, 8),"Y")</f>
        <v>50</v>
      </c>
      <c r="G1171">
        <v>2</v>
      </c>
      <c r="H1171" s="21">
        <v>9630.4</v>
      </c>
      <c r="I1171" t="s">
        <v>11</v>
      </c>
      <c r="J1171" t="s">
        <v>11</v>
      </c>
      <c r="K1171" t="s">
        <v>41</v>
      </c>
    </row>
    <row r="1172" spans="1:11" x14ac:dyDescent="0.3">
      <c r="A1172" t="s">
        <v>1202</v>
      </c>
      <c r="B1172">
        <v>1968</v>
      </c>
      <c r="C1172" t="s">
        <v>2394</v>
      </c>
      <c r="D1172">
        <v>22</v>
      </c>
      <c r="E1172" s="17">
        <f>DATE(Hosp_details[[#This Row],[year]], MONTH("1-"&amp;Hosp_details[[#This Row],[month]]), Hosp_details[[#This Row],[date]])</f>
        <v>24859</v>
      </c>
      <c r="F1172" s="19">
        <f>DATEDIF(Hosp_details[[#This Row],[Date of Birth]], DATE(2023,6, 8),"Y")</f>
        <v>55</v>
      </c>
      <c r="G1172">
        <v>0</v>
      </c>
      <c r="H1172" s="21">
        <v>9630.91</v>
      </c>
      <c r="I1172" t="s">
        <v>12</v>
      </c>
      <c r="J1172" t="s">
        <v>11</v>
      </c>
      <c r="K1172" t="s">
        <v>13</v>
      </c>
    </row>
    <row r="1173" spans="1:11" x14ac:dyDescent="0.3">
      <c r="A1173" t="s">
        <v>1203</v>
      </c>
      <c r="B1173">
        <v>1970</v>
      </c>
      <c r="C1173" t="s">
        <v>2395</v>
      </c>
      <c r="D1173">
        <v>30</v>
      </c>
      <c r="E1173" s="17">
        <f>DATE(Hosp_details[[#This Row],[year]], MONTH("1-"&amp;Hosp_details[[#This Row],[month]]), Hosp_details[[#This Row],[date]])</f>
        <v>25629</v>
      </c>
      <c r="F1173" s="19">
        <f>DATEDIF(Hosp_details[[#This Row],[Date of Birth]], DATE(2023,6, 8),"Y")</f>
        <v>53</v>
      </c>
      <c r="G1173">
        <v>0</v>
      </c>
      <c r="H1173" s="21">
        <v>9634.5400000000009</v>
      </c>
      <c r="I1173" t="s">
        <v>11</v>
      </c>
      <c r="J1173" t="s">
        <v>11</v>
      </c>
      <c r="K1173" t="s">
        <v>41</v>
      </c>
    </row>
    <row r="1174" spans="1:11" x14ac:dyDescent="0.3">
      <c r="A1174" t="s">
        <v>1204</v>
      </c>
      <c r="B1174">
        <v>1971</v>
      </c>
      <c r="C1174" t="s">
        <v>2396</v>
      </c>
      <c r="D1174">
        <v>19</v>
      </c>
      <c r="E1174" s="17">
        <f>DATE(Hosp_details[[#This Row],[year]], MONTH("1-"&amp;Hosp_details[[#This Row],[month]]), Hosp_details[[#This Row],[date]])</f>
        <v>26011</v>
      </c>
      <c r="F1174" s="19">
        <f>DATEDIF(Hosp_details[[#This Row],[Date of Birth]], DATE(2023,6, 8),"Y")</f>
        <v>52</v>
      </c>
      <c r="G1174">
        <v>0</v>
      </c>
      <c r="H1174" s="21">
        <v>9644.25</v>
      </c>
      <c r="I1174" t="s">
        <v>11</v>
      </c>
      <c r="J1174" t="s">
        <v>16</v>
      </c>
      <c r="K1174" t="s">
        <v>23</v>
      </c>
    </row>
    <row r="1175" spans="1:11" x14ac:dyDescent="0.3">
      <c r="A1175" t="s">
        <v>1205</v>
      </c>
      <c r="B1175">
        <v>1974</v>
      </c>
      <c r="C1175" t="s">
        <v>2397</v>
      </c>
      <c r="D1175">
        <v>8</v>
      </c>
      <c r="E1175" s="17">
        <f>DATE(Hosp_details[[#This Row],[year]], MONTH("1-"&amp;Hosp_details[[#This Row],[month]]), Hosp_details[[#This Row],[date]])</f>
        <v>27127</v>
      </c>
      <c r="F1175" s="19">
        <f>DATEDIF(Hosp_details[[#This Row],[Date of Birth]], DATE(2023,6, 8),"Y")</f>
        <v>49</v>
      </c>
      <c r="G1175">
        <v>0</v>
      </c>
      <c r="H1175" s="21">
        <v>9653.81</v>
      </c>
      <c r="I1175" t="s">
        <v>11</v>
      </c>
      <c r="J1175" t="s">
        <v>11</v>
      </c>
      <c r="K1175" t="s">
        <v>41</v>
      </c>
    </row>
    <row r="1176" spans="1:11" x14ac:dyDescent="0.3">
      <c r="A1176" t="s">
        <v>1206</v>
      </c>
      <c r="B1176">
        <v>1981</v>
      </c>
      <c r="C1176" t="s">
        <v>2398</v>
      </c>
      <c r="D1176">
        <v>8</v>
      </c>
      <c r="E1176" s="17">
        <f>DATE(Hosp_details[[#This Row],[year]], MONTH("1-"&amp;Hosp_details[[#This Row],[month]]), Hosp_details[[#This Row],[date]])</f>
        <v>29714</v>
      </c>
      <c r="F1176" s="19">
        <f>DATEDIF(Hosp_details[[#This Row],[Date of Birth]], DATE(2023,6, 8),"Y")</f>
        <v>42</v>
      </c>
      <c r="G1176">
        <v>1</v>
      </c>
      <c r="H1176" s="21">
        <v>9664.34</v>
      </c>
      <c r="I1176" t="s">
        <v>11</v>
      </c>
      <c r="J1176" t="s">
        <v>12</v>
      </c>
      <c r="K1176" t="s">
        <v>41</v>
      </c>
    </row>
    <row r="1177" spans="1:11" x14ac:dyDescent="0.3">
      <c r="A1177" t="s">
        <v>1207</v>
      </c>
      <c r="B1177">
        <v>1966</v>
      </c>
      <c r="C1177" t="s">
        <v>18</v>
      </c>
      <c r="D1177">
        <v>16</v>
      </c>
      <c r="E1177" s="17">
        <f>DATE(Hosp_details[[#This Row],[year]], MONTH("1-"&amp;Hosp_details[[#This Row],[month]]), Hosp_details[[#This Row],[date]])</f>
        <v>24274</v>
      </c>
      <c r="F1177" s="19">
        <f>DATEDIF(Hosp_details[[#This Row],[Date of Birth]], DATE(2023,6, 8),"Y")</f>
        <v>56</v>
      </c>
      <c r="G1177">
        <v>0</v>
      </c>
      <c r="H1177" s="21">
        <v>9684.2900000000009</v>
      </c>
      <c r="I1177" t="s">
        <v>12</v>
      </c>
      <c r="J1177" t="s">
        <v>11</v>
      </c>
      <c r="K1177" t="s">
        <v>13</v>
      </c>
    </row>
    <row r="1178" spans="1:11" x14ac:dyDescent="0.3">
      <c r="A1178" t="s">
        <v>1208</v>
      </c>
      <c r="B1178">
        <v>1964</v>
      </c>
      <c r="C1178" t="s">
        <v>10</v>
      </c>
      <c r="D1178">
        <v>7</v>
      </c>
      <c r="E1178" s="17">
        <f>DATE(Hosp_details[[#This Row],[year]], MONTH("1-"&amp;Hosp_details[[#This Row],[month]]), Hosp_details[[#This Row],[date]])</f>
        <v>23565</v>
      </c>
      <c r="F1178" s="19">
        <f>DATEDIF(Hosp_details[[#This Row],[Date of Birth]], DATE(2023,6, 8),"Y")</f>
        <v>58</v>
      </c>
      <c r="G1178">
        <v>0</v>
      </c>
      <c r="H1178" s="21">
        <v>9698.42</v>
      </c>
      <c r="I1178" t="s">
        <v>12</v>
      </c>
      <c r="J1178" t="s">
        <v>12</v>
      </c>
      <c r="K1178" t="s">
        <v>13</v>
      </c>
    </row>
    <row r="1179" spans="1:11" x14ac:dyDescent="0.3">
      <c r="A1179" t="s">
        <v>1209</v>
      </c>
      <c r="B1179">
        <v>1977</v>
      </c>
      <c r="C1179" t="s">
        <v>34</v>
      </c>
      <c r="D1179">
        <v>19</v>
      </c>
      <c r="E1179" s="17">
        <f>DATE(Hosp_details[[#This Row],[year]], MONTH("1-"&amp;Hosp_details[[#This Row],[month]]), Hosp_details[[#This Row],[date]])</f>
        <v>28356</v>
      </c>
      <c r="F1179" s="19">
        <f>DATEDIF(Hosp_details[[#This Row],[Date of Birth]], DATE(2023,6, 8),"Y")</f>
        <v>45</v>
      </c>
      <c r="G1179">
        <v>3</v>
      </c>
      <c r="H1179" s="21">
        <v>9704.67</v>
      </c>
      <c r="I1179" t="s">
        <v>11</v>
      </c>
      <c r="J1179" t="s">
        <v>12</v>
      </c>
      <c r="K1179" t="s">
        <v>246</v>
      </c>
    </row>
    <row r="1180" spans="1:11" x14ac:dyDescent="0.3">
      <c r="A1180" t="s">
        <v>1210</v>
      </c>
      <c r="B1180">
        <v>1972</v>
      </c>
      <c r="C1180" t="s">
        <v>20</v>
      </c>
      <c r="D1180">
        <v>10</v>
      </c>
      <c r="E1180" s="17">
        <f>DATE(Hosp_details[[#This Row],[year]], MONTH("1-"&amp;Hosp_details[[#This Row],[month]]), Hosp_details[[#This Row],[date]])</f>
        <v>26552</v>
      </c>
      <c r="F1180" s="19">
        <f>DATEDIF(Hosp_details[[#This Row],[Date of Birth]], DATE(2023,6, 8),"Y")</f>
        <v>50</v>
      </c>
      <c r="G1180">
        <v>0</v>
      </c>
      <c r="H1180" s="21">
        <v>9710.7099999999991</v>
      </c>
      <c r="I1180" t="s">
        <v>11</v>
      </c>
      <c r="J1180" t="s">
        <v>16</v>
      </c>
      <c r="K1180" t="s">
        <v>299</v>
      </c>
    </row>
    <row r="1181" spans="1:11" x14ac:dyDescent="0.3">
      <c r="A1181" t="s">
        <v>1211</v>
      </c>
      <c r="B1181">
        <v>1975</v>
      </c>
      <c r="C1181" t="s">
        <v>36</v>
      </c>
      <c r="D1181">
        <v>27</v>
      </c>
      <c r="E1181" s="17">
        <f>DATE(Hosp_details[[#This Row],[year]], MONTH("1-"&amp;Hosp_details[[#This Row],[month]]), Hosp_details[[#This Row],[date]])</f>
        <v>27694</v>
      </c>
      <c r="F1181" s="19">
        <f>DATEDIF(Hosp_details[[#This Row],[Date of Birth]], DATE(2023,6, 8),"Y")</f>
        <v>47</v>
      </c>
      <c r="G1181">
        <v>2</v>
      </c>
      <c r="H1181" s="21">
        <v>9715.84</v>
      </c>
      <c r="I1181" t="s">
        <v>11</v>
      </c>
      <c r="J1181" t="s">
        <v>16</v>
      </c>
      <c r="K1181" t="s">
        <v>246</v>
      </c>
    </row>
    <row r="1182" spans="1:11" x14ac:dyDescent="0.3">
      <c r="A1182" t="s">
        <v>1212</v>
      </c>
      <c r="B1182">
        <v>1970</v>
      </c>
      <c r="C1182" t="s">
        <v>15</v>
      </c>
      <c r="D1182">
        <v>12</v>
      </c>
      <c r="E1182" s="17">
        <f>DATE(Hosp_details[[#This Row],[year]], MONTH("1-"&amp;Hosp_details[[#This Row],[month]]), Hosp_details[[#This Row],[date]])</f>
        <v>25884</v>
      </c>
      <c r="F1182" s="19">
        <f>DATEDIF(Hosp_details[[#This Row],[Date of Birth]], DATE(2023,6, 8),"Y")</f>
        <v>52</v>
      </c>
      <c r="G1182">
        <v>0</v>
      </c>
      <c r="H1182" s="21">
        <v>9722.77</v>
      </c>
      <c r="I1182" t="s">
        <v>12</v>
      </c>
      <c r="J1182" t="s">
        <v>16</v>
      </c>
      <c r="K1182" t="s">
        <v>167</v>
      </c>
    </row>
    <row r="1183" spans="1:11" x14ac:dyDescent="0.3">
      <c r="A1183" t="s">
        <v>1213</v>
      </c>
      <c r="B1183">
        <v>1970</v>
      </c>
      <c r="C1183" t="s">
        <v>30</v>
      </c>
      <c r="D1183">
        <v>18</v>
      </c>
      <c r="E1183" s="17">
        <f>DATE(Hosp_details[[#This Row],[year]], MONTH("1-"&amp;Hosp_details[[#This Row],[month]]), Hosp_details[[#This Row],[date]])</f>
        <v>25920</v>
      </c>
      <c r="F1183" s="19">
        <f>DATEDIF(Hosp_details[[#This Row],[Date of Birth]], DATE(2023,6, 8),"Y")</f>
        <v>52</v>
      </c>
      <c r="G1183">
        <v>1</v>
      </c>
      <c r="H1183" s="21">
        <v>9724.5300000000007</v>
      </c>
      <c r="I1183" t="s">
        <v>12</v>
      </c>
      <c r="J1183" t="s">
        <v>16</v>
      </c>
      <c r="K1183" t="s">
        <v>41</v>
      </c>
    </row>
    <row r="1184" spans="1:11" x14ac:dyDescent="0.3">
      <c r="A1184" t="s">
        <v>1214</v>
      </c>
      <c r="B1184">
        <v>1970</v>
      </c>
      <c r="C1184" t="s">
        <v>2394</v>
      </c>
      <c r="D1184">
        <v>4</v>
      </c>
      <c r="E1184" s="17">
        <f>DATE(Hosp_details[[#This Row],[year]], MONTH("1-"&amp;Hosp_details[[#This Row],[month]]), Hosp_details[[#This Row],[date]])</f>
        <v>25572</v>
      </c>
      <c r="F1184" s="19">
        <f>DATEDIF(Hosp_details[[#This Row],[Date of Birth]], DATE(2023,6, 8),"Y")</f>
        <v>53</v>
      </c>
      <c r="G1184">
        <v>1</v>
      </c>
      <c r="H1184" s="21">
        <v>9748.91</v>
      </c>
      <c r="I1184" t="s">
        <v>11</v>
      </c>
      <c r="J1184" t="s">
        <v>16</v>
      </c>
      <c r="K1184" t="s">
        <v>13</v>
      </c>
    </row>
    <row r="1185" spans="1:11" x14ac:dyDescent="0.3">
      <c r="A1185" t="s">
        <v>1215</v>
      </c>
      <c r="B1185">
        <v>2001</v>
      </c>
      <c r="C1185" t="s">
        <v>2395</v>
      </c>
      <c r="D1185">
        <v>14</v>
      </c>
      <c r="E1185" s="17">
        <f>DATE(Hosp_details[[#This Row],[year]], MONTH("1-"&amp;Hosp_details[[#This Row],[month]]), Hosp_details[[#This Row],[date]])</f>
        <v>36936</v>
      </c>
      <c r="F1185" s="19">
        <f>DATEDIF(Hosp_details[[#This Row],[Date of Birth]], DATE(2023,6, 8),"Y")</f>
        <v>22</v>
      </c>
      <c r="G1185">
        <v>0</v>
      </c>
      <c r="H1185" s="21">
        <v>9753.49</v>
      </c>
      <c r="I1185" t="s">
        <v>11</v>
      </c>
      <c r="J1185" t="s">
        <v>11</v>
      </c>
      <c r="K1185" t="s">
        <v>23</v>
      </c>
    </row>
    <row r="1186" spans="1:11" x14ac:dyDescent="0.3">
      <c r="A1186" t="s">
        <v>1216</v>
      </c>
      <c r="B1186">
        <v>1965</v>
      </c>
      <c r="C1186" t="s">
        <v>2396</v>
      </c>
      <c r="D1186">
        <v>5</v>
      </c>
      <c r="E1186" s="17">
        <f>DATE(Hosp_details[[#This Row],[year]], MONTH("1-"&amp;Hosp_details[[#This Row],[month]]), Hosp_details[[#This Row],[date]])</f>
        <v>23806</v>
      </c>
      <c r="F1186" s="19">
        <f>DATEDIF(Hosp_details[[#This Row],[Date of Birth]], DATE(2023,6, 8),"Y")</f>
        <v>58</v>
      </c>
      <c r="G1186">
        <v>0</v>
      </c>
      <c r="H1186" s="21">
        <v>9764.08</v>
      </c>
      <c r="I1186" t="s">
        <v>12</v>
      </c>
      <c r="J1186" t="s">
        <v>16</v>
      </c>
      <c r="K1186" t="s">
        <v>23</v>
      </c>
    </row>
    <row r="1187" spans="1:11" x14ac:dyDescent="0.3">
      <c r="A1187" t="s">
        <v>1217</v>
      </c>
      <c r="B1187">
        <v>1973</v>
      </c>
      <c r="C1187" t="s">
        <v>2397</v>
      </c>
      <c r="D1187">
        <v>7</v>
      </c>
      <c r="E1187" s="17">
        <f>DATE(Hosp_details[[#This Row],[year]], MONTH("1-"&amp;Hosp_details[[#This Row],[month]]), Hosp_details[[#This Row],[date]])</f>
        <v>26761</v>
      </c>
      <c r="F1187" s="19">
        <f>DATEDIF(Hosp_details[[#This Row],[Date of Birth]], DATE(2023,6, 8),"Y")</f>
        <v>50</v>
      </c>
      <c r="G1187">
        <v>1</v>
      </c>
      <c r="H1187" s="21">
        <v>9778.35</v>
      </c>
      <c r="I1187" t="s">
        <v>11</v>
      </c>
      <c r="J1187" t="s">
        <v>11</v>
      </c>
      <c r="K1187" t="s">
        <v>246</v>
      </c>
    </row>
    <row r="1188" spans="1:11" x14ac:dyDescent="0.3">
      <c r="A1188" t="s">
        <v>1218</v>
      </c>
      <c r="B1188">
        <v>1996</v>
      </c>
      <c r="C1188" t="s">
        <v>2398</v>
      </c>
      <c r="D1188">
        <v>8</v>
      </c>
      <c r="E1188" s="17">
        <f>DATE(Hosp_details[[#This Row],[year]], MONTH("1-"&amp;Hosp_details[[#This Row],[month]]), Hosp_details[[#This Row],[date]])</f>
        <v>35193</v>
      </c>
      <c r="F1188" s="19">
        <f>DATEDIF(Hosp_details[[#This Row],[Date of Birth]], DATE(2023,6, 8),"Y")</f>
        <v>27</v>
      </c>
      <c r="G1188">
        <v>0</v>
      </c>
      <c r="H1188" s="21">
        <v>9787.32</v>
      </c>
      <c r="I1188" t="s">
        <v>11</v>
      </c>
      <c r="J1188" t="s">
        <v>12</v>
      </c>
      <c r="K1188" t="s">
        <v>248</v>
      </c>
    </row>
    <row r="1189" spans="1:11" x14ac:dyDescent="0.3">
      <c r="A1189" t="s">
        <v>1219</v>
      </c>
      <c r="B1189">
        <v>1977</v>
      </c>
      <c r="C1189" t="s">
        <v>18</v>
      </c>
      <c r="D1189">
        <v>7</v>
      </c>
      <c r="E1189" s="17">
        <f>DATE(Hosp_details[[#This Row],[year]], MONTH("1-"&amp;Hosp_details[[#This Row],[month]]), Hosp_details[[#This Row],[date]])</f>
        <v>28283</v>
      </c>
      <c r="F1189" s="19">
        <f>DATEDIF(Hosp_details[[#This Row],[Date of Birth]], DATE(2023,6, 8),"Y")</f>
        <v>46</v>
      </c>
      <c r="G1189">
        <v>5</v>
      </c>
      <c r="H1189" s="21">
        <v>9788.8700000000008</v>
      </c>
      <c r="I1189" t="s">
        <v>12</v>
      </c>
      <c r="J1189" t="s">
        <v>11</v>
      </c>
      <c r="K1189" t="s">
        <v>13</v>
      </c>
    </row>
    <row r="1190" spans="1:11" x14ac:dyDescent="0.3">
      <c r="A1190" t="s">
        <v>1220</v>
      </c>
      <c r="B1190">
        <v>1973</v>
      </c>
      <c r="C1190" t="s">
        <v>10</v>
      </c>
      <c r="D1190">
        <v>17</v>
      </c>
      <c r="E1190" s="17">
        <f>DATE(Hosp_details[[#This Row],[year]], MONTH("1-"&amp;Hosp_details[[#This Row],[month]]), Hosp_details[[#This Row],[date]])</f>
        <v>26862</v>
      </c>
      <c r="F1190" s="19">
        <f>DATEDIF(Hosp_details[[#This Row],[Date of Birth]], DATE(2023,6, 8),"Y")</f>
        <v>49</v>
      </c>
      <c r="G1190">
        <v>2</v>
      </c>
      <c r="H1190" s="21">
        <v>9800.89</v>
      </c>
      <c r="I1190" t="s">
        <v>11</v>
      </c>
      <c r="J1190" t="s">
        <v>16</v>
      </c>
      <c r="K1190" t="s">
        <v>13</v>
      </c>
    </row>
    <row r="1191" spans="1:11" x14ac:dyDescent="0.3">
      <c r="A1191" t="s">
        <v>1221</v>
      </c>
      <c r="B1191">
        <v>1972</v>
      </c>
      <c r="C1191" t="s">
        <v>34</v>
      </c>
      <c r="D1191">
        <v>28</v>
      </c>
      <c r="E1191" s="17">
        <f>DATE(Hosp_details[[#This Row],[year]], MONTH("1-"&amp;Hosp_details[[#This Row],[month]]), Hosp_details[[#This Row],[date]])</f>
        <v>26539</v>
      </c>
      <c r="F1191" s="19">
        <f>DATEDIF(Hosp_details[[#This Row],[Date of Birth]], DATE(2023,6, 8),"Y")</f>
        <v>50</v>
      </c>
      <c r="G1191">
        <v>0</v>
      </c>
      <c r="H1191" s="21">
        <v>9819.25</v>
      </c>
      <c r="I1191" t="s">
        <v>11</v>
      </c>
      <c r="J1191" t="s">
        <v>11</v>
      </c>
      <c r="K1191" t="s">
        <v>299</v>
      </c>
    </row>
    <row r="1192" spans="1:11" x14ac:dyDescent="0.3">
      <c r="A1192" t="s">
        <v>1222</v>
      </c>
      <c r="B1192">
        <v>1972</v>
      </c>
      <c r="C1192" t="s">
        <v>20</v>
      </c>
      <c r="D1192">
        <v>26</v>
      </c>
      <c r="E1192" s="17">
        <f>DATE(Hosp_details[[#This Row],[year]], MONTH("1-"&amp;Hosp_details[[#This Row],[month]]), Hosp_details[[#This Row],[date]])</f>
        <v>26568</v>
      </c>
      <c r="F1192" s="19">
        <f>DATEDIF(Hosp_details[[#This Row],[Date of Birth]], DATE(2023,6, 8),"Y")</f>
        <v>50</v>
      </c>
      <c r="G1192">
        <v>0</v>
      </c>
      <c r="H1192" s="21">
        <v>9836.2099999999991</v>
      </c>
      <c r="I1192" t="s">
        <v>11</v>
      </c>
      <c r="J1192" t="s">
        <v>12</v>
      </c>
      <c r="K1192" t="s">
        <v>299</v>
      </c>
    </row>
    <row r="1193" spans="1:11" x14ac:dyDescent="0.3">
      <c r="A1193" t="s">
        <v>1223</v>
      </c>
      <c r="B1193">
        <v>1992</v>
      </c>
      <c r="C1193" t="s">
        <v>36</v>
      </c>
      <c r="D1193">
        <v>13</v>
      </c>
      <c r="E1193" s="17">
        <f>DATE(Hosp_details[[#This Row],[year]], MONTH("1-"&amp;Hosp_details[[#This Row],[month]]), Hosp_details[[#This Row],[date]])</f>
        <v>33890</v>
      </c>
      <c r="F1193" s="19">
        <f>DATEDIF(Hosp_details[[#This Row],[Date of Birth]], DATE(2023,6, 8),"Y")</f>
        <v>30</v>
      </c>
      <c r="G1193">
        <v>0</v>
      </c>
      <c r="H1193" s="21">
        <v>9844.4500000000007</v>
      </c>
      <c r="I1193" t="s">
        <v>11</v>
      </c>
      <c r="J1193" t="s">
        <v>16</v>
      </c>
      <c r="K1193" t="s">
        <v>23</v>
      </c>
    </row>
    <row r="1194" spans="1:11" x14ac:dyDescent="0.3">
      <c r="A1194" t="s">
        <v>1224</v>
      </c>
      <c r="B1194">
        <v>1968</v>
      </c>
      <c r="C1194" t="s">
        <v>15</v>
      </c>
      <c r="D1194">
        <v>4</v>
      </c>
      <c r="E1194" s="17">
        <f>DATE(Hosp_details[[#This Row],[year]], MONTH("1-"&amp;Hosp_details[[#This Row],[month]]), Hosp_details[[#This Row],[date]])</f>
        <v>25146</v>
      </c>
      <c r="F1194" s="19">
        <f>DATEDIF(Hosp_details[[#This Row],[Date of Birth]], DATE(2023,6, 8),"Y")</f>
        <v>54</v>
      </c>
      <c r="G1194">
        <v>0</v>
      </c>
      <c r="H1194" s="21">
        <v>9850.43</v>
      </c>
      <c r="I1194" t="s">
        <v>12</v>
      </c>
      <c r="J1194" t="s">
        <v>12</v>
      </c>
      <c r="K1194" t="s">
        <v>41</v>
      </c>
    </row>
    <row r="1195" spans="1:11" x14ac:dyDescent="0.3">
      <c r="A1195" t="s">
        <v>1225</v>
      </c>
      <c r="B1195">
        <v>1971</v>
      </c>
      <c r="C1195" t="s">
        <v>30</v>
      </c>
      <c r="D1195">
        <v>23</v>
      </c>
      <c r="E1195" s="17">
        <f>DATE(Hosp_details[[#This Row],[year]], MONTH("1-"&amp;Hosp_details[[#This Row],[month]]), Hosp_details[[#This Row],[date]])</f>
        <v>26290</v>
      </c>
      <c r="F1195" s="19">
        <f>DATEDIF(Hosp_details[[#This Row],[Date of Birth]], DATE(2023,6, 8),"Y")</f>
        <v>51</v>
      </c>
      <c r="G1195">
        <v>1</v>
      </c>
      <c r="H1195" s="21">
        <v>9855.1299999999992</v>
      </c>
      <c r="I1195" t="s">
        <v>11</v>
      </c>
      <c r="J1195" t="s">
        <v>12</v>
      </c>
      <c r="K1195" t="s">
        <v>13</v>
      </c>
    </row>
    <row r="1196" spans="1:11" x14ac:dyDescent="0.3">
      <c r="A1196" t="s">
        <v>1226</v>
      </c>
      <c r="B1196">
        <v>1971</v>
      </c>
      <c r="C1196" t="s">
        <v>2394</v>
      </c>
      <c r="D1196">
        <v>17</v>
      </c>
      <c r="E1196" s="17">
        <f>DATE(Hosp_details[[#This Row],[year]], MONTH("1-"&amp;Hosp_details[[#This Row],[month]]), Hosp_details[[#This Row],[date]])</f>
        <v>25950</v>
      </c>
      <c r="F1196" s="19">
        <f>DATEDIF(Hosp_details[[#This Row],[Date of Birth]], DATE(2023,6, 8),"Y")</f>
        <v>52</v>
      </c>
      <c r="G1196">
        <v>1</v>
      </c>
      <c r="H1196" s="21">
        <v>9861.0300000000007</v>
      </c>
      <c r="I1196" t="s">
        <v>11</v>
      </c>
      <c r="J1196" t="s">
        <v>11</v>
      </c>
      <c r="K1196" t="s">
        <v>41</v>
      </c>
    </row>
    <row r="1197" spans="1:11" x14ac:dyDescent="0.3">
      <c r="A1197" t="s">
        <v>1227</v>
      </c>
      <c r="B1197">
        <v>1969</v>
      </c>
      <c r="C1197" t="s">
        <v>2395</v>
      </c>
      <c r="D1197">
        <v>20</v>
      </c>
      <c r="E1197" s="17">
        <f>DATE(Hosp_details[[#This Row],[year]], MONTH("1-"&amp;Hosp_details[[#This Row],[month]]), Hosp_details[[#This Row],[date]])</f>
        <v>25254</v>
      </c>
      <c r="F1197" s="19">
        <f>DATEDIF(Hosp_details[[#This Row],[Date of Birth]], DATE(2023,6, 8),"Y")</f>
        <v>54</v>
      </c>
      <c r="G1197">
        <v>0</v>
      </c>
      <c r="H1197" s="21">
        <v>9863.4699999999993</v>
      </c>
      <c r="I1197" t="s">
        <v>12</v>
      </c>
      <c r="J1197" t="s">
        <v>12</v>
      </c>
      <c r="K1197" t="s">
        <v>23</v>
      </c>
    </row>
    <row r="1198" spans="1:11" x14ac:dyDescent="0.3">
      <c r="A1198" t="s">
        <v>1228</v>
      </c>
      <c r="B1198">
        <v>1971</v>
      </c>
      <c r="C1198" t="s">
        <v>2396</v>
      </c>
      <c r="D1198">
        <v>9</v>
      </c>
      <c r="E1198" s="17">
        <f>DATE(Hosp_details[[#This Row],[year]], MONTH("1-"&amp;Hosp_details[[#This Row],[month]]), Hosp_details[[#This Row],[date]])</f>
        <v>26001</v>
      </c>
      <c r="F1198" s="19">
        <f>DATEDIF(Hosp_details[[#This Row],[Date of Birth]], DATE(2023,6, 8),"Y")</f>
        <v>52</v>
      </c>
      <c r="G1198">
        <v>0</v>
      </c>
      <c r="H1198" s="21">
        <v>9866.2999999999993</v>
      </c>
      <c r="I1198" t="s">
        <v>11</v>
      </c>
      <c r="J1198" t="s">
        <v>12</v>
      </c>
      <c r="K1198" t="s">
        <v>246</v>
      </c>
    </row>
    <row r="1199" spans="1:11" x14ac:dyDescent="0.3">
      <c r="A1199" t="s">
        <v>1229</v>
      </c>
      <c r="B1199">
        <v>1969</v>
      </c>
      <c r="C1199" t="s">
        <v>2397</v>
      </c>
      <c r="D1199">
        <v>13</v>
      </c>
      <c r="E1199" s="17">
        <f>DATE(Hosp_details[[#This Row],[year]], MONTH("1-"&amp;Hosp_details[[#This Row],[month]]), Hosp_details[[#This Row],[date]])</f>
        <v>25306</v>
      </c>
      <c r="F1199" s="19">
        <f>DATEDIF(Hosp_details[[#This Row],[Date of Birth]], DATE(2023,6, 8),"Y")</f>
        <v>54</v>
      </c>
      <c r="G1199">
        <v>0</v>
      </c>
      <c r="H1199" s="21">
        <v>9869.81</v>
      </c>
      <c r="I1199" t="s">
        <v>12</v>
      </c>
      <c r="J1199" t="s">
        <v>12</v>
      </c>
      <c r="K1199" t="s">
        <v>23</v>
      </c>
    </row>
    <row r="1200" spans="1:11" x14ac:dyDescent="0.3">
      <c r="A1200" t="s">
        <v>1230</v>
      </c>
      <c r="B1200">
        <v>1998</v>
      </c>
      <c r="C1200" t="s">
        <v>2398</v>
      </c>
      <c r="D1200">
        <v>6</v>
      </c>
      <c r="E1200" s="17">
        <f>DATE(Hosp_details[[#This Row],[year]], MONTH("1-"&amp;Hosp_details[[#This Row],[month]]), Hosp_details[[#This Row],[date]])</f>
        <v>35921</v>
      </c>
      <c r="F1200" s="19">
        <f>DATEDIF(Hosp_details[[#This Row],[Date of Birth]], DATE(2023,6, 8),"Y")</f>
        <v>25</v>
      </c>
      <c r="G1200">
        <v>0</v>
      </c>
      <c r="H1200" s="21">
        <v>9870.59</v>
      </c>
      <c r="I1200" t="s">
        <v>11</v>
      </c>
      <c r="J1200" t="s">
        <v>11</v>
      </c>
      <c r="K1200" t="s">
        <v>248</v>
      </c>
    </row>
    <row r="1201" spans="1:11" x14ac:dyDescent="0.3">
      <c r="A1201" t="s">
        <v>1231</v>
      </c>
      <c r="B1201">
        <v>1971</v>
      </c>
      <c r="C1201" t="s">
        <v>18</v>
      </c>
      <c r="D1201">
        <v>22</v>
      </c>
      <c r="E1201" s="17">
        <f>DATE(Hosp_details[[#This Row],[year]], MONTH("1-"&amp;Hosp_details[[#This Row],[month]]), Hosp_details[[#This Row],[date]])</f>
        <v>26106</v>
      </c>
      <c r="F1201" s="19">
        <f>DATEDIF(Hosp_details[[#This Row],[Date of Birth]], DATE(2023,6, 8),"Y")</f>
        <v>51</v>
      </c>
      <c r="G1201">
        <v>1</v>
      </c>
      <c r="H1201" s="21">
        <v>9872.7000000000007</v>
      </c>
      <c r="I1201" t="s">
        <v>11</v>
      </c>
      <c r="J1201" t="s">
        <v>11</v>
      </c>
      <c r="K1201" t="s">
        <v>41</v>
      </c>
    </row>
    <row r="1202" spans="1:11" x14ac:dyDescent="0.3">
      <c r="A1202" t="s">
        <v>1232</v>
      </c>
      <c r="B1202">
        <v>1971</v>
      </c>
      <c r="C1202" t="s">
        <v>10</v>
      </c>
      <c r="D1202">
        <v>3</v>
      </c>
      <c r="E1202" s="17">
        <f>DATE(Hosp_details[[#This Row],[year]], MONTH("1-"&amp;Hosp_details[[#This Row],[month]]), Hosp_details[[#This Row],[date]])</f>
        <v>26117</v>
      </c>
      <c r="F1202" s="19">
        <f>DATEDIF(Hosp_details[[#This Row],[Date of Birth]], DATE(2023,6, 8),"Y")</f>
        <v>51</v>
      </c>
      <c r="G1202">
        <v>0</v>
      </c>
      <c r="H1202" s="21">
        <v>9875.68</v>
      </c>
      <c r="I1202" t="s">
        <v>11</v>
      </c>
      <c r="J1202" t="s">
        <v>12</v>
      </c>
      <c r="K1202" t="s">
        <v>246</v>
      </c>
    </row>
    <row r="1203" spans="1:11" x14ac:dyDescent="0.3">
      <c r="A1203" t="s">
        <v>1233</v>
      </c>
      <c r="B1203">
        <v>1971</v>
      </c>
      <c r="C1203" t="s">
        <v>34</v>
      </c>
      <c r="D1203">
        <v>3</v>
      </c>
      <c r="E1203" s="17">
        <f>DATE(Hosp_details[[#This Row],[year]], MONTH("1-"&amp;Hosp_details[[#This Row],[month]]), Hosp_details[[#This Row],[date]])</f>
        <v>26148</v>
      </c>
      <c r="F1203" s="19">
        <f>DATEDIF(Hosp_details[[#This Row],[Date of Birth]], DATE(2023,6, 8),"Y")</f>
        <v>51</v>
      </c>
      <c r="G1203">
        <v>1</v>
      </c>
      <c r="H1203" s="21">
        <v>9877.61</v>
      </c>
      <c r="I1203" t="s">
        <v>11</v>
      </c>
      <c r="J1203" t="s">
        <v>16</v>
      </c>
      <c r="K1203" t="s">
        <v>13</v>
      </c>
    </row>
    <row r="1204" spans="1:11" x14ac:dyDescent="0.3">
      <c r="A1204" t="s">
        <v>1234</v>
      </c>
      <c r="B1204">
        <v>1971</v>
      </c>
      <c r="C1204" t="s">
        <v>20</v>
      </c>
      <c r="D1204">
        <v>8</v>
      </c>
      <c r="E1204" s="17">
        <f>DATE(Hosp_details[[#This Row],[year]], MONTH("1-"&amp;Hosp_details[[#This Row],[month]]), Hosp_details[[#This Row],[date]])</f>
        <v>26184</v>
      </c>
      <c r="F1204" s="19">
        <f>DATEDIF(Hosp_details[[#This Row],[Date of Birth]], DATE(2023,6, 8),"Y")</f>
        <v>51</v>
      </c>
      <c r="G1204">
        <v>1</v>
      </c>
      <c r="H1204" s="21">
        <v>9880.07</v>
      </c>
      <c r="I1204" t="s">
        <v>11</v>
      </c>
      <c r="J1204" t="s">
        <v>12</v>
      </c>
      <c r="K1204" t="s">
        <v>41</v>
      </c>
    </row>
    <row r="1205" spans="1:11" x14ac:dyDescent="0.3">
      <c r="A1205" t="s">
        <v>1235</v>
      </c>
      <c r="B1205">
        <v>1966</v>
      </c>
      <c r="C1205" t="s">
        <v>36</v>
      </c>
      <c r="D1205">
        <v>5</v>
      </c>
      <c r="E1205" s="17">
        <f>DATE(Hosp_details[[#This Row],[year]], MONTH("1-"&amp;Hosp_details[[#This Row],[month]]), Hosp_details[[#This Row],[date]])</f>
        <v>24385</v>
      </c>
      <c r="F1205" s="19">
        <f>DATEDIF(Hosp_details[[#This Row],[Date of Birth]], DATE(2023,6, 8),"Y")</f>
        <v>56</v>
      </c>
      <c r="G1205">
        <v>0</v>
      </c>
      <c r="H1205" s="21">
        <v>9890.23</v>
      </c>
      <c r="I1205" t="s">
        <v>12</v>
      </c>
      <c r="J1205" t="s">
        <v>12</v>
      </c>
      <c r="K1205" t="s">
        <v>13</v>
      </c>
    </row>
    <row r="1206" spans="1:11" x14ac:dyDescent="0.3">
      <c r="A1206" t="s">
        <v>1236</v>
      </c>
      <c r="B1206">
        <v>1996</v>
      </c>
      <c r="C1206" t="s">
        <v>15</v>
      </c>
      <c r="D1206">
        <v>8</v>
      </c>
      <c r="E1206" s="17">
        <f>DATE(Hosp_details[[#This Row],[year]], MONTH("1-"&amp;Hosp_details[[#This Row],[month]]), Hosp_details[[#This Row],[date]])</f>
        <v>35377</v>
      </c>
      <c r="F1206" s="19">
        <f>DATEDIF(Hosp_details[[#This Row],[Date of Birth]], DATE(2023,6, 8),"Y")</f>
        <v>26</v>
      </c>
      <c r="G1206">
        <v>0</v>
      </c>
      <c r="H1206" s="21">
        <v>9894.69</v>
      </c>
      <c r="I1206" t="s">
        <v>11</v>
      </c>
      <c r="J1206" t="s">
        <v>12</v>
      </c>
      <c r="K1206" t="s">
        <v>23</v>
      </c>
    </row>
    <row r="1207" spans="1:11" x14ac:dyDescent="0.3">
      <c r="A1207" t="s">
        <v>1237</v>
      </c>
      <c r="B1207">
        <v>1962</v>
      </c>
      <c r="C1207" t="s">
        <v>30</v>
      </c>
      <c r="D1207">
        <v>17</v>
      </c>
      <c r="E1207" s="17">
        <f>DATE(Hosp_details[[#This Row],[year]], MONTH("1-"&amp;Hosp_details[[#This Row],[month]]), Hosp_details[[#This Row],[date]])</f>
        <v>22997</v>
      </c>
      <c r="F1207" s="19">
        <f>DATEDIF(Hosp_details[[#This Row],[Date of Birth]], DATE(2023,6, 8),"Y")</f>
        <v>60</v>
      </c>
      <c r="G1207">
        <v>0</v>
      </c>
      <c r="H1207" s="21">
        <v>9907.83</v>
      </c>
      <c r="I1207" t="s">
        <v>12</v>
      </c>
      <c r="J1207" t="s">
        <v>11</v>
      </c>
      <c r="K1207" t="s">
        <v>13</v>
      </c>
    </row>
    <row r="1208" spans="1:11" x14ac:dyDescent="0.3">
      <c r="A1208" t="s">
        <v>1238</v>
      </c>
      <c r="B1208">
        <v>1972</v>
      </c>
      <c r="C1208" t="s">
        <v>2394</v>
      </c>
      <c r="D1208">
        <v>14</v>
      </c>
      <c r="E1208" s="17">
        <f>DATE(Hosp_details[[#This Row],[year]], MONTH("1-"&amp;Hosp_details[[#This Row],[month]]), Hosp_details[[#This Row],[date]])</f>
        <v>26312</v>
      </c>
      <c r="F1208" s="19">
        <f>DATEDIF(Hosp_details[[#This Row],[Date of Birth]], DATE(2023,6, 8),"Y")</f>
        <v>51</v>
      </c>
      <c r="G1208">
        <v>1</v>
      </c>
      <c r="H1208" s="21">
        <v>9910.36</v>
      </c>
      <c r="I1208" t="s">
        <v>11</v>
      </c>
      <c r="J1208" t="s">
        <v>12</v>
      </c>
      <c r="K1208" t="s">
        <v>23</v>
      </c>
    </row>
    <row r="1209" spans="1:11" x14ac:dyDescent="0.3">
      <c r="A1209" t="s">
        <v>1239</v>
      </c>
      <c r="B1209">
        <v>1985</v>
      </c>
      <c r="C1209" t="s">
        <v>2395</v>
      </c>
      <c r="D1209">
        <v>19</v>
      </c>
      <c r="E1209" s="17">
        <f>DATE(Hosp_details[[#This Row],[year]], MONTH("1-"&amp;Hosp_details[[#This Row],[month]]), Hosp_details[[#This Row],[date]])</f>
        <v>31097</v>
      </c>
      <c r="F1209" s="19">
        <f>DATEDIF(Hosp_details[[#This Row],[Date of Birth]], DATE(2023,6, 8),"Y")</f>
        <v>38</v>
      </c>
      <c r="G1209">
        <v>3</v>
      </c>
      <c r="H1209" s="21">
        <v>9930.64</v>
      </c>
      <c r="I1209" t="s">
        <v>11</v>
      </c>
      <c r="J1209" t="s">
        <v>12</v>
      </c>
      <c r="K1209" t="s">
        <v>199</v>
      </c>
    </row>
    <row r="1210" spans="1:11" x14ac:dyDescent="0.3">
      <c r="A1210" t="s">
        <v>1240</v>
      </c>
      <c r="B1210">
        <v>1983</v>
      </c>
      <c r="C1210" t="s">
        <v>2396</v>
      </c>
      <c r="D1210">
        <v>3</v>
      </c>
      <c r="E1210" s="17">
        <f>DATE(Hosp_details[[#This Row],[year]], MONTH("1-"&amp;Hosp_details[[#This Row],[month]]), Hosp_details[[#This Row],[date]])</f>
        <v>30378</v>
      </c>
      <c r="F1210" s="19">
        <f>DATEDIF(Hosp_details[[#This Row],[Date of Birth]], DATE(2023,6, 8),"Y")</f>
        <v>40</v>
      </c>
      <c r="G1210">
        <v>3</v>
      </c>
      <c r="H1210" s="21">
        <v>9931.9599999999991</v>
      </c>
      <c r="I1210" t="s">
        <v>11</v>
      </c>
      <c r="J1210" t="s">
        <v>11</v>
      </c>
      <c r="K1210" t="s">
        <v>23</v>
      </c>
    </row>
    <row r="1211" spans="1:11" x14ac:dyDescent="0.3">
      <c r="A1211" t="s">
        <v>1241</v>
      </c>
      <c r="B1211">
        <v>1964</v>
      </c>
      <c r="C1211" t="s">
        <v>2397</v>
      </c>
      <c r="D1211">
        <v>11</v>
      </c>
      <c r="E1211" s="17">
        <f>DATE(Hosp_details[[#This Row],[year]], MONTH("1-"&amp;Hosp_details[[#This Row],[month]]), Hosp_details[[#This Row],[date]])</f>
        <v>23478</v>
      </c>
      <c r="F1211" s="19">
        <f>DATEDIF(Hosp_details[[#This Row],[Date of Birth]], DATE(2023,6, 8),"Y")</f>
        <v>59</v>
      </c>
      <c r="G1211">
        <v>0</v>
      </c>
      <c r="H1211" s="21">
        <v>9933.44</v>
      </c>
      <c r="I1211" t="s">
        <v>12</v>
      </c>
      <c r="J1211" t="s">
        <v>12</v>
      </c>
      <c r="K1211" t="s">
        <v>13</v>
      </c>
    </row>
    <row r="1212" spans="1:11" x14ac:dyDescent="0.3">
      <c r="A1212" t="s">
        <v>1242</v>
      </c>
      <c r="B1212">
        <v>1971</v>
      </c>
      <c r="C1212" t="s">
        <v>2398</v>
      </c>
      <c r="D1212">
        <v>26</v>
      </c>
      <c r="E1212" s="17">
        <f>DATE(Hosp_details[[#This Row],[year]], MONTH("1-"&amp;Hosp_details[[#This Row],[month]]), Hosp_details[[#This Row],[date]])</f>
        <v>26079</v>
      </c>
      <c r="F1212" s="19">
        <f>DATEDIF(Hosp_details[[#This Row],[Date of Birth]], DATE(2023,6, 8),"Y")</f>
        <v>52</v>
      </c>
      <c r="G1212">
        <v>1</v>
      </c>
      <c r="H1212" s="21">
        <v>9957.7199999999993</v>
      </c>
      <c r="I1212" t="s">
        <v>11</v>
      </c>
      <c r="J1212" t="s">
        <v>12</v>
      </c>
      <c r="K1212" t="s">
        <v>169</v>
      </c>
    </row>
    <row r="1213" spans="1:11" x14ac:dyDescent="0.3">
      <c r="A1213" t="s">
        <v>1243</v>
      </c>
      <c r="B1213">
        <v>1971</v>
      </c>
      <c r="C1213" t="s">
        <v>18</v>
      </c>
      <c r="D1213">
        <v>6</v>
      </c>
      <c r="E1213" s="17">
        <f>DATE(Hosp_details[[#This Row],[year]], MONTH("1-"&amp;Hosp_details[[#This Row],[month]]), Hosp_details[[#This Row],[date]])</f>
        <v>26090</v>
      </c>
      <c r="F1213" s="19">
        <f>DATEDIF(Hosp_details[[#This Row],[Date of Birth]], DATE(2023,6, 8),"Y")</f>
        <v>52</v>
      </c>
      <c r="G1213">
        <v>1</v>
      </c>
      <c r="H1213" s="21">
        <v>9964.06</v>
      </c>
      <c r="I1213" t="s">
        <v>11</v>
      </c>
      <c r="J1213" t="s">
        <v>11</v>
      </c>
      <c r="K1213" t="s">
        <v>165</v>
      </c>
    </row>
    <row r="1214" spans="1:11" x14ac:dyDescent="0.3">
      <c r="A1214" t="s">
        <v>1244</v>
      </c>
      <c r="B1214">
        <v>1970</v>
      </c>
      <c r="C1214" t="s">
        <v>10</v>
      </c>
      <c r="D1214">
        <v>11</v>
      </c>
      <c r="E1214" s="17">
        <f>DATE(Hosp_details[[#This Row],[year]], MONTH("1-"&amp;Hosp_details[[#This Row],[month]]), Hosp_details[[#This Row],[date]])</f>
        <v>25760</v>
      </c>
      <c r="F1214" s="19">
        <f>DATEDIF(Hosp_details[[#This Row],[Date of Birth]], DATE(2023,6, 8),"Y")</f>
        <v>52</v>
      </c>
      <c r="G1214">
        <v>0</v>
      </c>
      <c r="H1214" s="21">
        <v>9991.0400000000009</v>
      </c>
      <c r="I1214" t="s">
        <v>11</v>
      </c>
      <c r="J1214" t="s">
        <v>12</v>
      </c>
      <c r="K1214" t="s">
        <v>23</v>
      </c>
    </row>
    <row r="1215" spans="1:11" x14ac:dyDescent="0.3">
      <c r="A1215" t="s">
        <v>1245</v>
      </c>
      <c r="B1215">
        <v>1988</v>
      </c>
      <c r="C1215" t="s">
        <v>34</v>
      </c>
      <c r="D1215">
        <v>3</v>
      </c>
      <c r="E1215" s="17">
        <f>DATE(Hosp_details[[#This Row],[year]], MONTH("1-"&amp;Hosp_details[[#This Row],[month]]), Hosp_details[[#This Row],[date]])</f>
        <v>32358</v>
      </c>
      <c r="F1215" s="19">
        <f>DATEDIF(Hosp_details[[#This Row],[Date of Birth]], DATE(2023,6, 8),"Y")</f>
        <v>34</v>
      </c>
      <c r="G1215">
        <v>3</v>
      </c>
      <c r="H1215" s="21">
        <v>10011.44</v>
      </c>
      <c r="I1215" t="s">
        <v>12</v>
      </c>
      <c r="J1215" t="s">
        <v>12</v>
      </c>
      <c r="K1215" t="s">
        <v>534</v>
      </c>
    </row>
    <row r="1216" spans="1:11" x14ac:dyDescent="0.3">
      <c r="A1216" t="s">
        <v>1246</v>
      </c>
      <c r="B1216">
        <v>1979</v>
      </c>
      <c r="C1216" t="s">
        <v>20</v>
      </c>
      <c r="D1216">
        <v>28</v>
      </c>
      <c r="E1216" s="17">
        <f>DATE(Hosp_details[[#This Row],[year]], MONTH("1-"&amp;Hosp_details[[#This Row],[month]]), Hosp_details[[#This Row],[date]])</f>
        <v>29126</v>
      </c>
      <c r="F1216" s="19">
        <f>DATEDIF(Hosp_details[[#This Row],[Date of Birth]], DATE(2023,6, 8),"Y")</f>
        <v>43</v>
      </c>
      <c r="G1216">
        <v>2</v>
      </c>
      <c r="H1216" s="21">
        <v>10027.15</v>
      </c>
      <c r="I1216" t="s">
        <v>12</v>
      </c>
      <c r="J1216" t="s">
        <v>16</v>
      </c>
      <c r="K1216" t="s">
        <v>299</v>
      </c>
    </row>
    <row r="1217" spans="1:11" x14ac:dyDescent="0.3">
      <c r="A1217" t="s">
        <v>1247</v>
      </c>
      <c r="B1217">
        <v>1974</v>
      </c>
      <c r="C1217" t="s">
        <v>36</v>
      </c>
      <c r="D1217">
        <v>30</v>
      </c>
      <c r="E1217" s="17">
        <f>DATE(Hosp_details[[#This Row],[year]], MONTH("1-"&amp;Hosp_details[[#This Row],[month]]), Hosp_details[[#This Row],[date]])</f>
        <v>27332</v>
      </c>
      <c r="F1217" s="19">
        <f>DATEDIF(Hosp_details[[#This Row],[Date of Birth]], DATE(2023,6, 8),"Y")</f>
        <v>48</v>
      </c>
      <c r="G1217">
        <v>2</v>
      </c>
      <c r="H1217" s="21">
        <v>10043.25</v>
      </c>
      <c r="I1217" t="s">
        <v>12</v>
      </c>
      <c r="J1217" t="s">
        <v>11</v>
      </c>
      <c r="K1217" t="s">
        <v>246</v>
      </c>
    </row>
    <row r="1218" spans="1:11" x14ac:dyDescent="0.3">
      <c r="A1218" t="s">
        <v>1248</v>
      </c>
      <c r="B1218">
        <v>1969</v>
      </c>
      <c r="C1218" t="s">
        <v>15</v>
      </c>
      <c r="D1218">
        <v>22</v>
      </c>
      <c r="E1218" s="17">
        <f>DATE(Hosp_details[[#This Row],[year]], MONTH("1-"&amp;Hosp_details[[#This Row],[month]]), Hosp_details[[#This Row],[date]])</f>
        <v>25529</v>
      </c>
      <c r="F1218" s="19">
        <f>DATEDIF(Hosp_details[[#This Row],[Date of Birth]], DATE(2023,6, 8),"Y")</f>
        <v>53</v>
      </c>
      <c r="G1218">
        <v>1</v>
      </c>
      <c r="H1218" s="21">
        <v>10065.41</v>
      </c>
      <c r="I1218" t="s">
        <v>12</v>
      </c>
      <c r="J1218" t="s">
        <v>11</v>
      </c>
      <c r="K1218" t="s">
        <v>41</v>
      </c>
    </row>
    <row r="1219" spans="1:11" x14ac:dyDescent="0.3">
      <c r="A1219" t="s">
        <v>1249</v>
      </c>
      <c r="B1219">
        <v>1969</v>
      </c>
      <c r="C1219" t="s">
        <v>30</v>
      </c>
      <c r="D1219">
        <v>27</v>
      </c>
      <c r="E1219" s="17">
        <f>DATE(Hosp_details[[#This Row],[year]], MONTH("1-"&amp;Hosp_details[[#This Row],[month]]), Hosp_details[[#This Row],[date]])</f>
        <v>25564</v>
      </c>
      <c r="F1219" s="19">
        <f>DATEDIF(Hosp_details[[#This Row],[Date of Birth]], DATE(2023,6, 8),"Y")</f>
        <v>53</v>
      </c>
      <c r="G1219">
        <v>0</v>
      </c>
      <c r="H1219" s="21">
        <v>10072.06</v>
      </c>
      <c r="I1219" t="s">
        <v>12</v>
      </c>
      <c r="J1219" t="s">
        <v>16</v>
      </c>
      <c r="K1219" t="s">
        <v>355</v>
      </c>
    </row>
    <row r="1220" spans="1:11" x14ac:dyDescent="0.3">
      <c r="A1220" t="s">
        <v>1250</v>
      </c>
      <c r="B1220">
        <v>1969</v>
      </c>
      <c r="C1220" t="s">
        <v>2394</v>
      </c>
      <c r="D1220">
        <v>3</v>
      </c>
      <c r="E1220" s="17">
        <f>DATE(Hosp_details[[#This Row],[year]], MONTH("1-"&amp;Hosp_details[[#This Row],[month]]), Hosp_details[[#This Row],[date]])</f>
        <v>25206</v>
      </c>
      <c r="F1220" s="19">
        <f>DATEDIF(Hosp_details[[#This Row],[Date of Birth]], DATE(2023,6, 8),"Y")</f>
        <v>54</v>
      </c>
      <c r="G1220">
        <v>1</v>
      </c>
      <c r="H1220" s="21">
        <v>10085.85</v>
      </c>
      <c r="I1220" t="s">
        <v>12</v>
      </c>
      <c r="J1220" t="s">
        <v>12</v>
      </c>
      <c r="K1220" t="s">
        <v>41</v>
      </c>
    </row>
    <row r="1221" spans="1:11" x14ac:dyDescent="0.3">
      <c r="A1221" t="s">
        <v>1251</v>
      </c>
      <c r="B1221">
        <v>1976</v>
      </c>
      <c r="C1221" t="s">
        <v>2395</v>
      </c>
      <c r="D1221">
        <v>19</v>
      </c>
      <c r="E1221" s="17">
        <f>DATE(Hosp_details[[#This Row],[year]], MONTH("1-"&amp;Hosp_details[[#This Row],[month]]), Hosp_details[[#This Row],[date]])</f>
        <v>27809</v>
      </c>
      <c r="F1221" s="19">
        <f>DATEDIF(Hosp_details[[#This Row],[Date of Birth]], DATE(2023,6, 8),"Y")</f>
        <v>47</v>
      </c>
      <c r="G1221">
        <v>5</v>
      </c>
      <c r="H1221" s="21">
        <v>10096.969999999999</v>
      </c>
      <c r="I1221" t="s">
        <v>12</v>
      </c>
      <c r="J1221" t="s">
        <v>11</v>
      </c>
      <c r="K1221" t="s">
        <v>41</v>
      </c>
    </row>
    <row r="1222" spans="1:11" x14ac:dyDescent="0.3">
      <c r="A1222" t="s">
        <v>1252</v>
      </c>
      <c r="B1222">
        <v>1972</v>
      </c>
      <c r="C1222" t="s">
        <v>2396</v>
      </c>
      <c r="D1222">
        <v>19</v>
      </c>
      <c r="E1222" s="17">
        <f>DATE(Hosp_details[[#This Row],[year]], MONTH("1-"&amp;Hosp_details[[#This Row],[month]]), Hosp_details[[#This Row],[date]])</f>
        <v>26377</v>
      </c>
      <c r="F1222" s="19">
        <f>DATEDIF(Hosp_details[[#This Row],[Date of Birth]], DATE(2023,6, 8),"Y")</f>
        <v>51</v>
      </c>
      <c r="G1222">
        <v>1</v>
      </c>
      <c r="H1222" s="21">
        <v>10106.129999999999</v>
      </c>
      <c r="I1222" t="s">
        <v>12</v>
      </c>
      <c r="J1222" t="s">
        <v>16</v>
      </c>
      <c r="K1222" t="s">
        <v>246</v>
      </c>
    </row>
    <row r="1223" spans="1:11" x14ac:dyDescent="0.3">
      <c r="A1223" t="s">
        <v>1253</v>
      </c>
      <c r="B1223">
        <v>1972</v>
      </c>
      <c r="C1223" t="s">
        <v>2397</v>
      </c>
      <c r="D1223">
        <v>8</v>
      </c>
      <c r="E1223" s="17">
        <f>DATE(Hosp_details[[#This Row],[year]], MONTH("1-"&amp;Hosp_details[[#This Row],[month]]), Hosp_details[[#This Row],[date]])</f>
        <v>26397</v>
      </c>
      <c r="F1223" s="19">
        <f>DATEDIF(Hosp_details[[#This Row],[Date of Birth]], DATE(2023,6, 8),"Y")</f>
        <v>51</v>
      </c>
      <c r="G1223">
        <v>2</v>
      </c>
      <c r="H1223" s="21">
        <v>10107.219999999999</v>
      </c>
      <c r="I1223" t="s">
        <v>12</v>
      </c>
      <c r="J1223" t="s">
        <v>16</v>
      </c>
      <c r="K1223" t="s">
        <v>13</v>
      </c>
    </row>
    <row r="1224" spans="1:11" x14ac:dyDescent="0.3">
      <c r="A1224" t="s">
        <v>1254</v>
      </c>
      <c r="B1224">
        <v>1975</v>
      </c>
      <c r="C1224" t="s">
        <v>2398</v>
      </c>
      <c r="D1224">
        <v>2</v>
      </c>
      <c r="E1224" s="17">
        <f>DATE(Hosp_details[[#This Row],[year]], MONTH("1-"&amp;Hosp_details[[#This Row],[month]]), Hosp_details[[#This Row],[date]])</f>
        <v>27516</v>
      </c>
      <c r="F1224" s="19">
        <f>DATEDIF(Hosp_details[[#This Row],[Date of Birth]], DATE(2023,6, 8),"Y")</f>
        <v>48</v>
      </c>
      <c r="G1224">
        <v>3</v>
      </c>
      <c r="H1224" s="21">
        <v>10115.01</v>
      </c>
      <c r="I1224" t="s">
        <v>12</v>
      </c>
      <c r="J1224" t="s">
        <v>12</v>
      </c>
      <c r="K1224" t="s">
        <v>23</v>
      </c>
    </row>
    <row r="1225" spans="1:11" x14ac:dyDescent="0.3">
      <c r="A1225" t="s">
        <v>1255</v>
      </c>
      <c r="B1225">
        <v>1972</v>
      </c>
      <c r="C1225" t="s">
        <v>18</v>
      </c>
      <c r="D1225">
        <v>16</v>
      </c>
      <c r="E1225" s="17">
        <f>DATE(Hosp_details[[#This Row],[year]], MONTH("1-"&amp;Hosp_details[[#This Row],[month]]), Hosp_details[[#This Row],[date]])</f>
        <v>26466</v>
      </c>
      <c r="F1225" s="19">
        <f>DATEDIF(Hosp_details[[#This Row],[Date of Birth]], DATE(2023,6, 8),"Y")</f>
        <v>50</v>
      </c>
      <c r="G1225">
        <v>2</v>
      </c>
      <c r="H1225" s="21">
        <v>10118.42</v>
      </c>
      <c r="I1225" t="s">
        <v>12</v>
      </c>
      <c r="J1225" t="s">
        <v>12</v>
      </c>
      <c r="K1225" t="s">
        <v>41</v>
      </c>
    </row>
    <row r="1226" spans="1:11" x14ac:dyDescent="0.3">
      <c r="A1226" t="s">
        <v>1256</v>
      </c>
      <c r="B1226">
        <v>1997</v>
      </c>
      <c r="C1226" t="s">
        <v>10</v>
      </c>
      <c r="D1226">
        <v>5</v>
      </c>
      <c r="E1226" s="17">
        <f>DATE(Hosp_details[[#This Row],[year]], MONTH("1-"&amp;Hosp_details[[#This Row],[month]]), Hosp_details[[#This Row],[date]])</f>
        <v>35616</v>
      </c>
      <c r="F1226" s="19">
        <f>DATEDIF(Hosp_details[[#This Row],[Date of Birth]], DATE(2023,6, 8),"Y")</f>
        <v>25</v>
      </c>
      <c r="G1226">
        <v>0</v>
      </c>
      <c r="H1226" s="21">
        <v>10139.84</v>
      </c>
      <c r="I1226" t="s">
        <v>12</v>
      </c>
      <c r="J1226" t="s">
        <v>11</v>
      </c>
      <c r="K1226" t="s">
        <v>23</v>
      </c>
    </row>
    <row r="1227" spans="1:11" x14ac:dyDescent="0.3">
      <c r="A1227" t="s">
        <v>1257</v>
      </c>
      <c r="B1227">
        <v>1974</v>
      </c>
      <c r="C1227" t="s">
        <v>34</v>
      </c>
      <c r="D1227">
        <v>30</v>
      </c>
      <c r="E1227" s="17">
        <f>DATE(Hosp_details[[#This Row],[year]], MONTH("1-"&amp;Hosp_details[[#This Row],[month]]), Hosp_details[[#This Row],[date]])</f>
        <v>27271</v>
      </c>
      <c r="F1227" s="19">
        <f>DATEDIF(Hosp_details[[#This Row],[Date of Birth]], DATE(2023,6, 8),"Y")</f>
        <v>48</v>
      </c>
      <c r="G1227">
        <v>3</v>
      </c>
      <c r="H1227" s="21">
        <v>10141.14</v>
      </c>
      <c r="I1227" t="s">
        <v>12</v>
      </c>
      <c r="J1227" t="s">
        <v>16</v>
      </c>
      <c r="K1227" t="s">
        <v>167</v>
      </c>
    </row>
    <row r="1228" spans="1:11" x14ac:dyDescent="0.3">
      <c r="A1228" t="s">
        <v>1258</v>
      </c>
      <c r="B1228">
        <v>1981</v>
      </c>
      <c r="C1228" t="s">
        <v>20</v>
      </c>
      <c r="D1228">
        <v>12</v>
      </c>
      <c r="E1228" s="17">
        <f>DATE(Hosp_details[[#This Row],[year]], MONTH("1-"&amp;Hosp_details[[#This Row],[month]]), Hosp_details[[#This Row],[date]])</f>
        <v>29841</v>
      </c>
      <c r="F1228" s="19">
        <f>DATEDIF(Hosp_details[[#This Row],[Date of Birth]], DATE(2023,6, 8),"Y")</f>
        <v>41</v>
      </c>
      <c r="G1228">
        <v>1</v>
      </c>
      <c r="H1228" s="21">
        <v>10146.129999999999</v>
      </c>
      <c r="I1228" t="s">
        <v>12</v>
      </c>
      <c r="J1228" t="s">
        <v>16</v>
      </c>
      <c r="K1228" t="s">
        <v>199</v>
      </c>
    </row>
    <row r="1229" spans="1:11" x14ac:dyDescent="0.3">
      <c r="A1229" t="s">
        <v>1259</v>
      </c>
      <c r="B1229">
        <v>1973</v>
      </c>
      <c r="C1229" t="s">
        <v>36</v>
      </c>
      <c r="D1229">
        <v>13</v>
      </c>
      <c r="E1229" s="17">
        <f>DATE(Hosp_details[[#This Row],[year]], MONTH("1-"&amp;Hosp_details[[#This Row],[month]]), Hosp_details[[#This Row],[date]])</f>
        <v>26950</v>
      </c>
      <c r="F1229" s="19">
        <f>DATEDIF(Hosp_details[[#This Row],[Date of Birth]], DATE(2023,6, 8),"Y")</f>
        <v>49</v>
      </c>
      <c r="G1229">
        <v>2</v>
      </c>
      <c r="H1229" s="21">
        <v>10156.780000000001</v>
      </c>
      <c r="I1229" t="s">
        <v>12</v>
      </c>
      <c r="J1229" t="s">
        <v>11</v>
      </c>
      <c r="K1229" t="s">
        <v>23</v>
      </c>
    </row>
    <row r="1230" spans="1:11" x14ac:dyDescent="0.3">
      <c r="A1230" t="s">
        <v>1260</v>
      </c>
      <c r="B1230">
        <v>1972</v>
      </c>
      <c r="C1230" t="s">
        <v>15</v>
      </c>
      <c r="D1230">
        <v>10</v>
      </c>
      <c r="E1230" s="17">
        <f>DATE(Hosp_details[[#This Row],[year]], MONTH("1-"&amp;Hosp_details[[#This Row],[month]]), Hosp_details[[#This Row],[date]])</f>
        <v>26613</v>
      </c>
      <c r="F1230" s="19">
        <f>DATEDIF(Hosp_details[[#This Row],[Date of Birth]], DATE(2023,6, 8),"Y")</f>
        <v>50</v>
      </c>
      <c r="G1230">
        <v>0</v>
      </c>
      <c r="H1230" s="21">
        <v>10160.870000000001</v>
      </c>
      <c r="I1230" t="s">
        <v>12</v>
      </c>
      <c r="J1230" t="s">
        <v>12</v>
      </c>
      <c r="K1230" t="s">
        <v>199</v>
      </c>
    </row>
    <row r="1231" spans="1:11" x14ac:dyDescent="0.3">
      <c r="A1231" t="s">
        <v>1261</v>
      </c>
      <c r="B1231">
        <v>1985</v>
      </c>
      <c r="C1231" t="s">
        <v>30</v>
      </c>
      <c r="D1231">
        <v>16</v>
      </c>
      <c r="E1231" s="17">
        <f>DATE(Hosp_details[[#This Row],[year]], MONTH("1-"&amp;Hosp_details[[#This Row],[month]]), Hosp_details[[#This Row],[date]])</f>
        <v>31397</v>
      </c>
      <c r="F1231" s="19">
        <f>DATEDIF(Hosp_details[[#This Row],[Date of Birth]], DATE(2023,6, 8),"Y")</f>
        <v>37</v>
      </c>
      <c r="G1231">
        <v>3</v>
      </c>
      <c r="H1231" s="21">
        <v>10191.82</v>
      </c>
      <c r="I1231" t="s">
        <v>12</v>
      </c>
      <c r="J1231" t="s">
        <v>11</v>
      </c>
      <c r="K1231" t="s">
        <v>534</v>
      </c>
    </row>
    <row r="1232" spans="1:11" x14ac:dyDescent="0.3">
      <c r="A1232" t="s">
        <v>1262</v>
      </c>
      <c r="B1232">
        <v>1970</v>
      </c>
      <c r="C1232" t="s">
        <v>2394</v>
      </c>
      <c r="D1232">
        <v>24</v>
      </c>
      <c r="E1232" s="17">
        <f>DATE(Hosp_details[[#This Row],[year]], MONTH("1-"&amp;Hosp_details[[#This Row],[month]]), Hosp_details[[#This Row],[date]])</f>
        <v>25592</v>
      </c>
      <c r="F1232" s="19">
        <f>DATEDIF(Hosp_details[[#This Row],[Date of Birth]], DATE(2023,6, 8),"Y")</f>
        <v>53</v>
      </c>
      <c r="G1232">
        <v>0</v>
      </c>
      <c r="H1232" s="21">
        <v>10197.77</v>
      </c>
      <c r="I1232" t="s">
        <v>12</v>
      </c>
      <c r="J1232" t="s">
        <v>16</v>
      </c>
      <c r="K1232" t="s">
        <v>246</v>
      </c>
    </row>
    <row r="1233" spans="1:11" x14ac:dyDescent="0.3">
      <c r="A1233" t="s">
        <v>1263</v>
      </c>
      <c r="B1233">
        <v>1967</v>
      </c>
      <c r="C1233" t="s">
        <v>2395</v>
      </c>
      <c r="D1233">
        <v>26</v>
      </c>
      <c r="E1233" s="17">
        <f>DATE(Hosp_details[[#This Row],[year]], MONTH("1-"&amp;Hosp_details[[#This Row],[month]]), Hosp_details[[#This Row],[date]])</f>
        <v>24529</v>
      </c>
      <c r="F1233" s="19">
        <f>DATEDIF(Hosp_details[[#This Row],[Date of Birth]], DATE(2023,6, 8),"Y")</f>
        <v>56</v>
      </c>
      <c r="G1233">
        <v>0</v>
      </c>
      <c r="H1233" s="21">
        <v>10214.64</v>
      </c>
      <c r="I1233" t="s">
        <v>12</v>
      </c>
      <c r="J1233" t="s">
        <v>11</v>
      </c>
      <c r="K1233" t="s">
        <v>41</v>
      </c>
    </row>
    <row r="1234" spans="1:11" x14ac:dyDescent="0.3">
      <c r="A1234" t="s">
        <v>1264</v>
      </c>
      <c r="B1234">
        <v>1967</v>
      </c>
      <c r="C1234" t="s">
        <v>2396</v>
      </c>
      <c r="D1234">
        <v>28</v>
      </c>
      <c r="E1234" s="17">
        <f>DATE(Hosp_details[[#This Row],[year]], MONTH("1-"&amp;Hosp_details[[#This Row],[month]]), Hosp_details[[#This Row],[date]])</f>
        <v>24559</v>
      </c>
      <c r="F1234" s="19">
        <f>DATEDIF(Hosp_details[[#This Row],[Date of Birth]], DATE(2023,6, 8),"Y")</f>
        <v>56</v>
      </c>
      <c r="G1234">
        <v>0</v>
      </c>
      <c r="H1234" s="21">
        <v>10226.280000000001</v>
      </c>
      <c r="I1234" t="s">
        <v>12</v>
      </c>
      <c r="J1234" t="s">
        <v>12</v>
      </c>
      <c r="K1234" t="s">
        <v>13</v>
      </c>
    </row>
    <row r="1235" spans="1:11" x14ac:dyDescent="0.3">
      <c r="A1235" t="s">
        <v>1265</v>
      </c>
      <c r="B1235">
        <v>1968</v>
      </c>
      <c r="C1235" t="s">
        <v>2397</v>
      </c>
      <c r="D1235">
        <v>23</v>
      </c>
      <c r="E1235" s="17">
        <f>DATE(Hosp_details[[#This Row],[year]], MONTH("1-"&amp;Hosp_details[[#This Row],[month]]), Hosp_details[[#This Row],[date]])</f>
        <v>24951</v>
      </c>
      <c r="F1235" s="19">
        <f>DATEDIF(Hosp_details[[#This Row],[Date of Birth]], DATE(2023,6, 8),"Y")</f>
        <v>55</v>
      </c>
      <c r="G1235">
        <v>0</v>
      </c>
      <c r="H1235" s="21">
        <v>10231.5</v>
      </c>
      <c r="I1235" t="s">
        <v>12</v>
      </c>
      <c r="J1235" t="s">
        <v>16</v>
      </c>
      <c r="K1235" t="s">
        <v>23</v>
      </c>
    </row>
    <row r="1236" spans="1:11" x14ac:dyDescent="0.3">
      <c r="A1236" t="s">
        <v>1266</v>
      </c>
      <c r="B1236">
        <v>1975</v>
      </c>
      <c r="C1236" t="s">
        <v>2398</v>
      </c>
      <c r="D1236">
        <v>15</v>
      </c>
      <c r="E1236" s="17">
        <f>DATE(Hosp_details[[#This Row],[year]], MONTH("1-"&amp;Hosp_details[[#This Row],[month]]), Hosp_details[[#This Row],[date]])</f>
        <v>27529</v>
      </c>
      <c r="F1236" s="19">
        <f>DATEDIF(Hosp_details[[#This Row],[Date of Birth]], DATE(2023,6, 8),"Y")</f>
        <v>48</v>
      </c>
      <c r="G1236">
        <v>1</v>
      </c>
      <c r="H1236" s="21">
        <v>10259.129999999999</v>
      </c>
      <c r="I1236" t="s">
        <v>12</v>
      </c>
      <c r="J1236" t="s">
        <v>11</v>
      </c>
      <c r="K1236" t="s">
        <v>41</v>
      </c>
    </row>
    <row r="1237" spans="1:11" x14ac:dyDescent="0.3">
      <c r="A1237" t="s">
        <v>1267</v>
      </c>
      <c r="B1237">
        <v>1973</v>
      </c>
      <c r="C1237" t="s">
        <v>18</v>
      </c>
      <c r="D1237">
        <v>5</v>
      </c>
      <c r="E1237" s="17">
        <f>DATE(Hosp_details[[#This Row],[year]], MONTH("1-"&amp;Hosp_details[[#This Row],[month]]), Hosp_details[[#This Row],[date]])</f>
        <v>26820</v>
      </c>
      <c r="F1237" s="19">
        <f>DATEDIF(Hosp_details[[#This Row],[Date of Birth]], DATE(2023,6, 8),"Y")</f>
        <v>50</v>
      </c>
      <c r="G1237">
        <v>3</v>
      </c>
      <c r="H1237" s="21">
        <v>10264.44</v>
      </c>
      <c r="I1237" t="s">
        <v>12</v>
      </c>
      <c r="J1237" t="s">
        <v>11</v>
      </c>
      <c r="K1237" t="s">
        <v>23</v>
      </c>
    </row>
    <row r="1238" spans="1:11" x14ac:dyDescent="0.3">
      <c r="A1238" t="s">
        <v>1268</v>
      </c>
      <c r="B1238">
        <v>1973</v>
      </c>
      <c r="C1238" t="s">
        <v>10</v>
      </c>
      <c r="D1238">
        <v>27</v>
      </c>
      <c r="E1238" s="17">
        <f>DATE(Hosp_details[[#This Row],[year]], MONTH("1-"&amp;Hosp_details[[#This Row],[month]]), Hosp_details[[#This Row],[date]])</f>
        <v>26872</v>
      </c>
      <c r="F1238" s="19">
        <f>DATEDIF(Hosp_details[[#This Row],[Date of Birth]], DATE(2023,6, 8),"Y")</f>
        <v>49</v>
      </c>
      <c r="G1238">
        <v>3</v>
      </c>
      <c r="H1238" s="21">
        <v>10269.459999999999</v>
      </c>
      <c r="I1238" t="s">
        <v>12</v>
      </c>
      <c r="J1238" t="s">
        <v>12</v>
      </c>
      <c r="K1238" t="s">
        <v>23</v>
      </c>
    </row>
    <row r="1239" spans="1:11" x14ac:dyDescent="0.3">
      <c r="A1239" t="s">
        <v>1269</v>
      </c>
      <c r="B1239">
        <v>1970</v>
      </c>
      <c r="C1239" t="s">
        <v>34</v>
      </c>
      <c r="D1239">
        <v>21</v>
      </c>
      <c r="E1239" s="17">
        <f>DATE(Hosp_details[[#This Row],[year]], MONTH("1-"&amp;Hosp_details[[#This Row],[month]]), Hosp_details[[#This Row],[date]])</f>
        <v>25801</v>
      </c>
      <c r="F1239" s="19">
        <f>DATEDIF(Hosp_details[[#This Row],[Date of Birth]], DATE(2023,6, 8),"Y")</f>
        <v>52</v>
      </c>
      <c r="G1239">
        <v>0</v>
      </c>
      <c r="H1239" s="21">
        <v>10274.33</v>
      </c>
      <c r="I1239" t="s">
        <v>12</v>
      </c>
      <c r="J1239" t="s">
        <v>16</v>
      </c>
      <c r="K1239" t="s">
        <v>246</v>
      </c>
    </row>
    <row r="1240" spans="1:11" x14ac:dyDescent="0.3">
      <c r="A1240" t="s">
        <v>1270</v>
      </c>
      <c r="B1240">
        <v>1988</v>
      </c>
      <c r="C1240" t="s">
        <v>20</v>
      </c>
      <c r="D1240">
        <v>14</v>
      </c>
      <c r="E1240" s="17">
        <f>DATE(Hosp_details[[#This Row],[year]], MONTH("1-"&amp;Hosp_details[[#This Row],[month]]), Hosp_details[[#This Row],[date]])</f>
        <v>32400</v>
      </c>
      <c r="F1240" s="19">
        <f>DATEDIF(Hosp_details[[#This Row],[Date of Birth]], DATE(2023,6, 8),"Y")</f>
        <v>34</v>
      </c>
      <c r="G1240">
        <v>3</v>
      </c>
      <c r="H1240" s="21">
        <v>10276.99</v>
      </c>
      <c r="I1240" t="s">
        <v>12</v>
      </c>
      <c r="J1240" t="s">
        <v>16</v>
      </c>
      <c r="K1240" t="s">
        <v>299</v>
      </c>
    </row>
    <row r="1241" spans="1:11" x14ac:dyDescent="0.3">
      <c r="A1241" t="s">
        <v>1271</v>
      </c>
      <c r="B1241">
        <v>1963</v>
      </c>
      <c r="C1241" t="s">
        <v>36</v>
      </c>
      <c r="D1241">
        <v>24</v>
      </c>
      <c r="E1241" s="17">
        <f>DATE(Hosp_details[[#This Row],[year]], MONTH("1-"&amp;Hosp_details[[#This Row],[month]]), Hosp_details[[#This Row],[date]])</f>
        <v>23308</v>
      </c>
      <c r="F1241" s="19">
        <f>DATEDIF(Hosp_details[[#This Row],[Date of Birth]], DATE(2023,6, 8),"Y")</f>
        <v>59</v>
      </c>
      <c r="G1241">
        <v>0</v>
      </c>
      <c r="H1241" s="21">
        <v>10308.040000000001</v>
      </c>
      <c r="I1241" t="s">
        <v>12</v>
      </c>
      <c r="J1241" t="s">
        <v>16</v>
      </c>
      <c r="K1241" t="s">
        <v>13</v>
      </c>
    </row>
    <row r="1242" spans="1:11" x14ac:dyDescent="0.3">
      <c r="A1242" t="s">
        <v>1272</v>
      </c>
      <c r="B1242">
        <v>1962</v>
      </c>
      <c r="C1242" t="s">
        <v>15</v>
      </c>
      <c r="D1242">
        <v>12</v>
      </c>
      <c r="E1242" s="17">
        <f>DATE(Hosp_details[[#This Row],[year]], MONTH("1-"&amp;Hosp_details[[#This Row],[month]]), Hosp_details[[#This Row],[date]])</f>
        <v>22962</v>
      </c>
      <c r="F1242" s="19">
        <f>DATEDIF(Hosp_details[[#This Row],[Date of Birth]], DATE(2023,6, 8),"Y")</f>
        <v>60</v>
      </c>
      <c r="G1242">
        <v>0</v>
      </c>
      <c r="H1242" s="21">
        <v>10310.780000000001</v>
      </c>
      <c r="I1242" t="s">
        <v>12</v>
      </c>
      <c r="J1242" t="s">
        <v>12</v>
      </c>
      <c r="K1242" t="s">
        <v>23</v>
      </c>
    </row>
    <row r="1243" spans="1:11" x14ac:dyDescent="0.3">
      <c r="A1243" t="s">
        <v>1273</v>
      </c>
      <c r="B1243">
        <v>1991</v>
      </c>
      <c r="C1243" t="s">
        <v>30</v>
      </c>
      <c r="D1243">
        <v>17</v>
      </c>
      <c r="E1243" s="17">
        <f>DATE(Hosp_details[[#This Row],[year]], MONTH("1-"&amp;Hosp_details[[#This Row],[month]]), Hosp_details[[#This Row],[date]])</f>
        <v>33589</v>
      </c>
      <c r="F1243" s="19">
        <f>DATEDIF(Hosp_details[[#This Row],[Date of Birth]], DATE(2023,6, 8),"Y")</f>
        <v>31</v>
      </c>
      <c r="G1243">
        <v>3</v>
      </c>
      <c r="H1243" s="21">
        <v>10315.91</v>
      </c>
      <c r="I1243" t="s">
        <v>12</v>
      </c>
      <c r="J1243" t="s">
        <v>11</v>
      </c>
      <c r="K1243" t="s">
        <v>23</v>
      </c>
    </row>
    <row r="1244" spans="1:11" x14ac:dyDescent="0.3">
      <c r="A1244" t="s">
        <v>1274</v>
      </c>
      <c r="B1244">
        <v>1991</v>
      </c>
      <c r="C1244" t="s">
        <v>2394</v>
      </c>
      <c r="D1244">
        <v>21</v>
      </c>
      <c r="E1244" s="17">
        <f>DATE(Hosp_details[[#This Row],[year]], MONTH("1-"&amp;Hosp_details[[#This Row],[month]]), Hosp_details[[#This Row],[date]])</f>
        <v>33259</v>
      </c>
      <c r="F1244" s="19">
        <f>DATEDIF(Hosp_details[[#This Row],[Date of Birth]], DATE(2023,6, 8),"Y")</f>
        <v>32</v>
      </c>
      <c r="G1244">
        <v>3</v>
      </c>
      <c r="H1244" s="21">
        <v>10322.9</v>
      </c>
      <c r="I1244" t="s">
        <v>12</v>
      </c>
      <c r="J1244" t="s">
        <v>16</v>
      </c>
      <c r="K1244" t="s">
        <v>534</v>
      </c>
    </row>
    <row r="1245" spans="1:11" x14ac:dyDescent="0.3">
      <c r="A1245" t="s">
        <v>1275</v>
      </c>
      <c r="B1245">
        <v>1970</v>
      </c>
      <c r="C1245" t="s">
        <v>2395</v>
      </c>
      <c r="D1245">
        <v>1</v>
      </c>
      <c r="E1245" s="17">
        <f>DATE(Hosp_details[[#This Row],[year]], MONTH("1-"&amp;Hosp_details[[#This Row],[month]]), Hosp_details[[#This Row],[date]])</f>
        <v>25600</v>
      </c>
      <c r="F1245" s="19">
        <f>DATEDIF(Hosp_details[[#This Row],[Date of Birth]], DATE(2023,6, 8),"Y")</f>
        <v>53</v>
      </c>
      <c r="G1245">
        <v>2</v>
      </c>
      <c r="H1245" s="21">
        <v>10325.209999999999</v>
      </c>
      <c r="I1245" t="s">
        <v>12</v>
      </c>
      <c r="J1245" t="s">
        <v>12</v>
      </c>
      <c r="K1245" t="s">
        <v>41</v>
      </c>
    </row>
    <row r="1246" spans="1:11" x14ac:dyDescent="0.3">
      <c r="A1246" t="s">
        <v>1276</v>
      </c>
      <c r="B1246">
        <v>1982</v>
      </c>
      <c r="C1246" t="s">
        <v>2396</v>
      </c>
      <c r="D1246">
        <v>21</v>
      </c>
      <c r="E1246" s="17">
        <f>DATE(Hosp_details[[#This Row],[year]], MONTH("1-"&amp;Hosp_details[[#This Row],[month]]), Hosp_details[[#This Row],[date]])</f>
        <v>30031</v>
      </c>
      <c r="F1246" s="19">
        <f>DATEDIF(Hosp_details[[#This Row],[Date of Birth]], DATE(2023,6, 8),"Y")</f>
        <v>41</v>
      </c>
      <c r="G1246">
        <v>3</v>
      </c>
      <c r="H1246" s="21">
        <v>10329.06</v>
      </c>
      <c r="I1246" t="s">
        <v>12</v>
      </c>
      <c r="J1246" t="s">
        <v>16</v>
      </c>
      <c r="K1246" t="s">
        <v>299</v>
      </c>
    </row>
    <row r="1247" spans="1:11" x14ac:dyDescent="0.3">
      <c r="A1247" t="s">
        <v>1277</v>
      </c>
      <c r="B1247">
        <v>1968</v>
      </c>
      <c r="C1247" t="s">
        <v>2397</v>
      </c>
      <c r="D1247">
        <v>19</v>
      </c>
      <c r="E1247" s="17">
        <f>DATE(Hosp_details[[#This Row],[year]], MONTH("1-"&amp;Hosp_details[[#This Row],[month]]), Hosp_details[[#This Row],[date]])</f>
        <v>24947</v>
      </c>
      <c r="F1247" s="19">
        <f>DATEDIF(Hosp_details[[#This Row],[Date of Birth]], DATE(2023,6, 8),"Y")</f>
        <v>55</v>
      </c>
      <c r="G1247">
        <v>0</v>
      </c>
      <c r="H1247" s="21">
        <v>10338.93</v>
      </c>
      <c r="I1247" t="s">
        <v>12</v>
      </c>
      <c r="J1247" t="s">
        <v>16</v>
      </c>
      <c r="K1247" t="s">
        <v>13</v>
      </c>
    </row>
    <row r="1248" spans="1:11" x14ac:dyDescent="0.3">
      <c r="A1248" t="s">
        <v>1278</v>
      </c>
      <c r="B1248">
        <v>1973</v>
      </c>
      <c r="C1248" t="s">
        <v>2398</v>
      </c>
      <c r="D1248">
        <v>8</v>
      </c>
      <c r="E1248" s="17">
        <f>DATE(Hosp_details[[#This Row],[year]], MONTH("1-"&amp;Hosp_details[[#This Row],[month]]), Hosp_details[[#This Row],[date]])</f>
        <v>26792</v>
      </c>
      <c r="F1248" s="19">
        <f>DATEDIF(Hosp_details[[#This Row],[Date of Birth]], DATE(2023,6, 8),"Y")</f>
        <v>50</v>
      </c>
      <c r="G1248">
        <v>0</v>
      </c>
      <c r="H1248" s="21">
        <v>10345.93</v>
      </c>
      <c r="I1248" t="s">
        <v>12</v>
      </c>
      <c r="J1248" t="s">
        <v>11</v>
      </c>
      <c r="K1248" t="s">
        <v>299</v>
      </c>
    </row>
    <row r="1249" spans="1:11" x14ac:dyDescent="0.3">
      <c r="A1249" t="s">
        <v>1279</v>
      </c>
      <c r="B1249">
        <v>1974</v>
      </c>
      <c r="C1249" t="s">
        <v>18</v>
      </c>
      <c r="D1249">
        <v>29</v>
      </c>
      <c r="E1249" s="17">
        <f>DATE(Hosp_details[[#This Row],[year]], MONTH("1-"&amp;Hosp_details[[#This Row],[month]]), Hosp_details[[#This Row],[date]])</f>
        <v>27209</v>
      </c>
      <c r="F1249" s="19">
        <f>DATEDIF(Hosp_details[[#This Row],[Date of Birth]], DATE(2023,6, 8),"Y")</f>
        <v>48</v>
      </c>
      <c r="G1249">
        <v>0</v>
      </c>
      <c r="H1249" s="21">
        <v>10352.48</v>
      </c>
      <c r="I1249" t="s">
        <v>12</v>
      </c>
      <c r="J1249" t="s">
        <v>16</v>
      </c>
      <c r="K1249" t="s">
        <v>23</v>
      </c>
    </row>
    <row r="1250" spans="1:11" x14ac:dyDescent="0.3">
      <c r="A1250" t="s">
        <v>1280</v>
      </c>
      <c r="B1250">
        <v>1969</v>
      </c>
      <c r="C1250" t="s">
        <v>10</v>
      </c>
      <c r="D1250">
        <v>17</v>
      </c>
      <c r="E1250" s="17">
        <f>DATE(Hosp_details[[#This Row],[year]], MONTH("1-"&amp;Hosp_details[[#This Row],[month]]), Hosp_details[[#This Row],[date]])</f>
        <v>25401</v>
      </c>
      <c r="F1250" s="19">
        <f>DATEDIF(Hosp_details[[#This Row],[Date of Birth]], DATE(2023,6, 8),"Y")</f>
        <v>53</v>
      </c>
      <c r="G1250">
        <v>0</v>
      </c>
      <c r="H1250" s="21">
        <v>10355.64</v>
      </c>
      <c r="I1250" t="s">
        <v>12</v>
      </c>
      <c r="J1250" t="s">
        <v>16</v>
      </c>
      <c r="K1250" t="s">
        <v>23</v>
      </c>
    </row>
    <row r="1251" spans="1:11" x14ac:dyDescent="0.3">
      <c r="A1251" t="s">
        <v>1281</v>
      </c>
      <c r="B1251">
        <v>1971</v>
      </c>
      <c r="C1251" t="s">
        <v>34</v>
      </c>
      <c r="D1251">
        <v>6</v>
      </c>
      <c r="E1251" s="17">
        <f>DATE(Hosp_details[[#This Row],[year]], MONTH("1-"&amp;Hosp_details[[#This Row],[month]]), Hosp_details[[#This Row],[date]])</f>
        <v>26151</v>
      </c>
      <c r="F1251" s="19">
        <f>DATEDIF(Hosp_details[[#This Row],[Date of Birth]], DATE(2023,6, 8),"Y")</f>
        <v>51</v>
      </c>
      <c r="G1251">
        <v>0</v>
      </c>
      <c r="H1251" s="21">
        <v>10356.67</v>
      </c>
      <c r="I1251" t="s">
        <v>12</v>
      </c>
      <c r="J1251" t="s">
        <v>16</v>
      </c>
      <c r="K1251" t="s">
        <v>199</v>
      </c>
    </row>
    <row r="1252" spans="1:11" x14ac:dyDescent="0.3">
      <c r="A1252" t="s">
        <v>1282</v>
      </c>
      <c r="B1252">
        <v>1973</v>
      </c>
      <c r="C1252" t="s">
        <v>20</v>
      </c>
      <c r="D1252">
        <v>29</v>
      </c>
      <c r="E1252" s="17">
        <f>DATE(Hosp_details[[#This Row],[year]], MONTH("1-"&amp;Hosp_details[[#This Row],[month]]), Hosp_details[[#This Row],[date]])</f>
        <v>26936</v>
      </c>
      <c r="F1252" s="19">
        <f>DATEDIF(Hosp_details[[#This Row],[Date of Birth]], DATE(2023,6, 8),"Y")</f>
        <v>49</v>
      </c>
      <c r="G1252">
        <v>2</v>
      </c>
      <c r="H1252" s="21">
        <v>10370.91</v>
      </c>
      <c r="I1252" t="s">
        <v>12</v>
      </c>
      <c r="J1252" t="s">
        <v>12</v>
      </c>
      <c r="K1252" t="s">
        <v>246</v>
      </c>
    </row>
    <row r="1253" spans="1:11" x14ac:dyDescent="0.3">
      <c r="A1253" t="s">
        <v>1283</v>
      </c>
      <c r="B1253">
        <v>1973</v>
      </c>
      <c r="C1253" t="s">
        <v>36</v>
      </c>
      <c r="D1253">
        <v>19</v>
      </c>
      <c r="E1253" s="17">
        <f>DATE(Hosp_details[[#This Row],[year]], MONTH("1-"&amp;Hosp_details[[#This Row],[month]]), Hosp_details[[#This Row],[date]])</f>
        <v>26956</v>
      </c>
      <c r="F1253" s="19">
        <f>DATEDIF(Hosp_details[[#This Row],[Date of Birth]], DATE(2023,6, 8),"Y")</f>
        <v>49</v>
      </c>
      <c r="G1253">
        <v>3</v>
      </c>
      <c r="H1253" s="21">
        <v>10381.48</v>
      </c>
      <c r="I1253" t="s">
        <v>12</v>
      </c>
      <c r="J1253" t="s">
        <v>12</v>
      </c>
      <c r="K1253" t="s">
        <v>13</v>
      </c>
    </row>
    <row r="1254" spans="1:11" x14ac:dyDescent="0.3">
      <c r="A1254" t="s">
        <v>1284</v>
      </c>
      <c r="B1254">
        <v>1969</v>
      </c>
      <c r="C1254" t="s">
        <v>15</v>
      </c>
      <c r="D1254">
        <v>7</v>
      </c>
      <c r="E1254" s="17">
        <f>DATE(Hosp_details[[#This Row],[year]], MONTH("1-"&amp;Hosp_details[[#This Row],[month]]), Hosp_details[[#This Row],[date]])</f>
        <v>25514</v>
      </c>
      <c r="F1254" s="19">
        <f>DATEDIF(Hosp_details[[#This Row],[Date of Birth]], DATE(2023,6, 8),"Y")</f>
        <v>53</v>
      </c>
      <c r="G1254">
        <v>0</v>
      </c>
      <c r="H1254" s="21">
        <v>10403.27</v>
      </c>
      <c r="I1254" t="s">
        <v>12</v>
      </c>
      <c r="J1254" t="s">
        <v>11</v>
      </c>
      <c r="K1254" t="s">
        <v>515</v>
      </c>
    </row>
    <row r="1255" spans="1:11" x14ac:dyDescent="0.3">
      <c r="A1255" t="s">
        <v>1285</v>
      </c>
      <c r="B1255">
        <v>1975</v>
      </c>
      <c r="C1255" t="s">
        <v>30</v>
      </c>
      <c r="D1255">
        <v>5</v>
      </c>
      <c r="E1255" s="17">
        <f>DATE(Hosp_details[[#This Row],[year]], MONTH("1-"&amp;Hosp_details[[#This Row],[month]]), Hosp_details[[#This Row],[date]])</f>
        <v>27733</v>
      </c>
      <c r="F1255" s="19">
        <f>DATEDIF(Hosp_details[[#This Row],[Date of Birth]], DATE(2023,6, 8),"Y")</f>
        <v>47</v>
      </c>
      <c r="G1255">
        <v>4</v>
      </c>
      <c r="H1255" s="21">
        <v>10407.09</v>
      </c>
      <c r="I1255" t="s">
        <v>12</v>
      </c>
      <c r="J1255" t="s">
        <v>16</v>
      </c>
      <c r="K1255" t="s">
        <v>163</v>
      </c>
    </row>
    <row r="1256" spans="1:11" x14ac:dyDescent="0.3">
      <c r="A1256" t="s">
        <v>1286</v>
      </c>
      <c r="B1256">
        <v>1980</v>
      </c>
      <c r="C1256" t="s">
        <v>2394</v>
      </c>
      <c r="D1256">
        <v>24</v>
      </c>
      <c r="E1256" s="17">
        <f>DATE(Hosp_details[[#This Row],[year]], MONTH("1-"&amp;Hosp_details[[#This Row],[month]]), Hosp_details[[#This Row],[date]])</f>
        <v>29244</v>
      </c>
      <c r="F1256" s="19">
        <f>DATEDIF(Hosp_details[[#This Row],[Date of Birth]], DATE(2023,6, 8),"Y")</f>
        <v>43</v>
      </c>
      <c r="G1256">
        <v>2</v>
      </c>
      <c r="H1256" s="21">
        <v>10407.98</v>
      </c>
      <c r="I1256" t="s">
        <v>12</v>
      </c>
      <c r="J1256" t="s">
        <v>16</v>
      </c>
      <c r="K1256" t="s">
        <v>299</v>
      </c>
    </row>
    <row r="1257" spans="1:11" x14ac:dyDescent="0.3">
      <c r="A1257" t="s">
        <v>1287</v>
      </c>
      <c r="B1257">
        <v>1973</v>
      </c>
      <c r="C1257" t="s">
        <v>2395</v>
      </c>
      <c r="D1257">
        <v>11</v>
      </c>
      <c r="E1257" s="17">
        <f>DATE(Hosp_details[[#This Row],[year]], MONTH("1-"&amp;Hosp_details[[#This Row],[month]]), Hosp_details[[#This Row],[date]])</f>
        <v>26706</v>
      </c>
      <c r="F1257" s="19">
        <f>DATEDIF(Hosp_details[[#This Row],[Date of Birth]], DATE(2023,6, 8),"Y")</f>
        <v>50</v>
      </c>
      <c r="G1257">
        <v>0</v>
      </c>
      <c r="H1257" s="21">
        <v>10419.59</v>
      </c>
      <c r="I1257" t="s">
        <v>12</v>
      </c>
      <c r="J1257" t="s">
        <v>11</v>
      </c>
      <c r="K1257" t="s">
        <v>199</v>
      </c>
    </row>
    <row r="1258" spans="1:11" x14ac:dyDescent="0.3">
      <c r="A1258" t="s">
        <v>1288</v>
      </c>
      <c r="B1258">
        <v>1979</v>
      </c>
      <c r="C1258" t="s">
        <v>2396</v>
      </c>
      <c r="D1258">
        <v>25</v>
      </c>
      <c r="E1258" s="17">
        <f>DATE(Hosp_details[[#This Row],[year]], MONTH("1-"&amp;Hosp_details[[#This Row],[month]]), Hosp_details[[#This Row],[date]])</f>
        <v>28939</v>
      </c>
      <c r="F1258" s="19">
        <f>DATEDIF(Hosp_details[[#This Row],[Date of Birth]], DATE(2023,6, 8),"Y")</f>
        <v>44</v>
      </c>
      <c r="G1258">
        <v>2</v>
      </c>
      <c r="H1258" s="21">
        <v>10419.65</v>
      </c>
      <c r="I1258" t="s">
        <v>12</v>
      </c>
      <c r="J1258" t="s">
        <v>11</v>
      </c>
      <c r="K1258" t="s">
        <v>199</v>
      </c>
    </row>
    <row r="1259" spans="1:11" x14ac:dyDescent="0.3">
      <c r="A1259" t="s">
        <v>1289</v>
      </c>
      <c r="B1259">
        <v>1968</v>
      </c>
      <c r="C1259" t="s">
        <v>2397</v>
      </c>
      <c r="D1259">
        <v>27</v>
      </c>
      <c r="E1259" s="17">
        <f>DATE(Hosp_details[[#This Row],[year]], MONTH("1-"&amp;Hosp_details[[#This Row],[month]]), Hosp_details[[#This Row],[date]])</f>
        <v>24955</v>
      </c>
      <c r="F1259" s="19">
        <f>DATEDIF(Hosp_details[[#This Row],[Date of Birth]], DATE(2023,6, 8),"Y")</f>
        <v>55</v>
      </c>
      <c r="G1259">
        <v>0</v>
      </c>
      <c r="H1259" s="21">
        <v>10422.92</v>
      </c>
      <c r="I1259" t="s">
        <v>12</v>
      </c>
      <c r="J1259" t="s">
        <v>16</v>
      </c>
      <c r="K1259" t="s">
        <v>355</v>
      </c>
    </row>
    <row r="1260" spans="1:11" x14ac:dyDescent="0.3">
      <c r="A1260" t="s">
        <v>1290</v>
      </c>
      <c r="B1260">
        <v>1968</v>
      </c>
      <c r="C1260" t="s">
        <v>2398</v>
      </c>
      <c r="D1260">
        <v>23</v>
      </c>
      <c r="E1260" s="17">
        <f>DATE(Hosp_details[[#This Row],[year]], MONTH("1-"&amp;Hosp_details[[#This Row],[month]]), Hosp_details[[#This Row],[date]])</f>
        <v>24981</v>
      </c>
      <c r="F1260" s="19">
        <f>DATEDIF(Hosp_details[[#This Row],[Date of Birth]], DATE(2023,6, 8),"Y")</f>
        <v>55</v>
      </c>
      <c r="G1260">
        <v>0</v>
      </c>
      <c r="H1260" s="21">
        <v>10435.07</v>
      </c>
      <c r="I1260" t="s">
        <v>12</v>
      </c>
      <c r="J1260" t="s">
        <v>16</v>
      </c>
      <c r="K1260" t="s">
        <v>167</v>
      </c>
    </row>
    <row r="1261" spans="1:11" x14ac:dyDescent="0.3">
      <c r="A1261" t="s">
        <v>1291</v>
      </c>
      <c r="B1261">
        <v>1968</v>
      </c>
      <c r="C1261" t="s">
        <v>18</v>
      </c>
      <c r="D1261">
        <v>29</v>
      </c>
      <c r="E1261" s="17">
        <f>DATE(Hosp_details[[#This Row],[year]], MONTH("1-"&amp;Hosp_details[[#This Row],[month]]), Hosp_details[[#This Row],[date]])</f>
        <v>25018</v>
      </c>
      <c r="F1261" s="19">
        <f>DATEDIF(Hosp_details[[#This Row],[Date of Birth]], DATE(2023,6, 8),"Y")</f>
        <v>54</v>
      </c>
      <c r="G1261">
        <v>1</v>
      </c>
      <c r="H1261" s="21">
        <v>10436.1</v>
      </c>
      <c r="I1261" t="s">
        <v>12</v>
      </c>
      <c r="J1261" t="s">
        <v>12</v>
      </c>
      <c r="K1261" t="s">
        <v>41</v>
      </c>
    </row>
    <row r="1262" spans="1:11" x14ac:dyDescent="0.3">
      <c r="A1262" t="s">
        <v>1292</v>
      </c>
      <c r="B1262">
        <v>1968</v>
      </c>
      <c r="C1262" t="s">
        <v>10</v>
      </c>
      <c r="D1262">
        <v>8</v>
      </c>
      <c r="E1262" s="17">
        <f>DATE(Hosp_details[[#This Row],[year]], MONTH("1-"&amp;Hosp_details[[#This Row],[month]]), Hosp_details[[#This Row],[date]])</f>
        <v>25027</v>
      </c>
      <c r="F1262" s="19">
        <f>DATEDIF(Hosp_details[[#This Row],[Date of Birth]], DATE(2023,6, 8),"Y")</f>
        <v>54</v>
      </c>
      <c r="G1262">
        <v>1</v>
      </c>
      <c r="H1262" s="21">
        <v>10450.549999999999</v>
      </c>
      <c r="I1262" t="s">
        <v>12</v>
      </c>
      <c r="J1262" t="s">
        <v>16</v>
      </c>
      <c r="K1262" t="s">
        <v>41</v>
      </c>
    </row>
    <row r="1263" spans="1:11" x14ac:dyDescent="0.3">
      <c r="A1263" t="s">
        <v>1293</v>
      </c>
      <c r="B1263">
        <v>1964</v>
      </c>
      <c r="C1263" t="s">
        <v>34</v>
      </c>
      <c r="D1263">
        <v>14</v>
      </c>
      <c r="E1263" s="17">
        <f>DATE(Hosp_details[[#This Row],[year]], MONTH("1-"&amp;Hosp_details[[#This Row],[month]]), Hosp_details[[#This Row],[date]])</f>
        <v>23603</v>
      </c>
      <c r="F1263" s="19">
        <f>DATEDIF(Hosp_details[[#This Row],[Date of Birth]], DATE(2023,6, 8),"Y")</f>
        <v>58</v>
      </c>
      <c r="G1263">
        <v>0</v>
      </c>
      <c r="H1263" s="21">
        <v>10455.1</v>
      </c>
      <c r="I1263" t="s">
        <v>12</v>
      </c>
      <c r="J1263" t="s">
        <v>16</v>
      </c>
      <c r="K1263" t="s">
        <v>23</v>
      </c>
    </row>
    <row r="1264" spans="1:11" x14ac:dyDescent="0.3">
      <c r="A1264" t="s">
        <v>1294</v>
      </c>
      <c r="B1264">
        <v>1976</v>
      </c>
      <c r="C1264" t="s">
        <v>20</v>
      </c>
      <c r="D1264">
        <v>3</v>
      </c>
      <c r="E1264" s="17">
        <f>DATE(Hosp_details[[#This Row],[year]], MONTH("1-"&amp;Hosp_details[[#This Row],[month]]), Hosp_details[[#This Row],[date]])</f>
        <v>28006</v>
      </c>
      <c r="F1264" s="19">
        <f>DATEDIF(Hosp_details[[#This Row],[Date of Birth]], DATE(2023,6, 8),"Y")</f>
        <v>46</v>
      </c>
      <c r="G1264">
        <v>2</v>
      </c>
      <c r="H1264" s="21">
        <v>10455.14</v>
      </c>
      <c r="I1264" t="s">
        <v>12</v>
      </c>
      <c r="J1264" t="s">
        <v>11</v>
      </c>
      <c r="K1264" t="s">
        <v>299</v>
      </c>
    </row>
    <row r="1265" spans="1:11" x14ac:dyDescent="0.3">
      <c r="A1265" t="s">
        <v>1295</v>
      </c>
      <c r="B1265">
        <v>1964</v>
      </c>
      <c r="C1265" t="s">
        <v>36</v>
      </c>
      <c r="D1265">
        <v>27</v>
      </c>
      <c r="E1265" s="17">
        <f>DATE(Hosp_details[[#This Row],[year]], MONTH("1-"&amp;Hosp_details[[#This Row],[month]]), Hosp_details[[#This Row],[date]])</f>
        <v>23677</v>
      </c>
      <c r="F1265" s="19">
        <f>DATEDIF(Hosp_details[[#This Row],[Date of Birth]], DATE(2023,6, 8),"Y")</f>
        <v>58</v>
      </c>
      <c r="G1265">
        <v>0</v>
      </c>
      <c r="H1265" s="21">
        <v>10459.19</v>
      </c>
      <c r="I1265" t="s">
        <v>12</v>
      </c>
      <c r="J1265" t="s">
        <v>16</v>
      </c>
      <c r="K1265" t="s">
        <v>13</v>
      </c>
    </row>
    <row r="1266" spans="1:11" x14ac:dyDescent="0.3">
      <c r="A1266" t="s">
        <v>1296</v>
      </c>
      <c r="B1266">
        <v>1969</v>
      </c>
      <c r="C1266" t="s">
        <v>15</v>
      </c>
      <c r="D1266">
        <v>22</v>
      </c>
      <c r="E1266" s="17">
        <f>DATE(Hosp_details[[#This Row],[year]], MONTH("1-"&amp;Hosp_details[[#This Row],[month]]), Hosp_details[[#This Row],[date]])</f>
        <v>25529</v>
      </c>
      <c r="F1266" s="19">
        <f>DATEDIF(Hosp_details[[#This Row],[Date of Birth]], DATE(2023,6, 8),"Y")</f>
        <v>53</v>
      </c>
      <c r="G1266">
        <v>1</v>
      </c>
      <c r="H1266" s="21">
        <v>10461.98</v>
      </c>
      <c r="I1266" t="s">
        <v>12</v>
      </c>
      <c r="J1266" t="s">
        <v>16</v>
      </c>
      <c r="K1266" t="s">
        <v>23</v>
      </c>
    </row>
    <row r="1267" spans="1:11" x14ac:dyDescent="0.3">
      <c r="A1267" t="s">
        <v>1297</v>
      </c>
      <c r="B1267">
        <v>1987</v>
      </c>
      <c r="C1267" t="s">
        <v>30</v>
      </c>
      <c r="D1267">
        <v>28</v>
      </c>
      <c r="E1267" s="17">
        <f>DATE(Hosp_details[[#This Row],[year]], MONTH("1-"&amp;Hosp_details[[#This Row],[month]]), Hosp_details[[#This Row],[date]])</f>
        <v>32139</v>
      </c>
      <c r="F1267" s="19">
        <f>DATEDIF(Hosp_details[[#This Row],[Date of Birth]], DATE(2023,6, 8),"Y")</f>
        <v>35</v>
      </c>
      <c r="G1267">
        <v>3</v>
      </c>
      <c r="H1267" s="21">
        <v>10464.83</v>
      </c>
      <c r="I1267" t="s">
        <v>12</v>
      </c>
      <c r="J1267" t="s">
        <v>16</v>
      </c>
      <c r="K1267" t="s">
        <v>23</v>
      </c>
    </row>
    <row r="1268" spans="1:11" x14ac:dyDescent="0.3">
      <c r="A1268" t="s">
        <v>1298</v>
      </c>
      <c r="B1268">
        <v>1978</v>
      </c>
      <c r="C1268" t="s">
        <v>2394</v>
      </c>
      <c r="D1268">
        <v>21</v>
      </c>
      <c r="E1268" s="17">
        <f>DATE(Hosp_details[[#This Row],[year]], MONTH("1-"&amp;Hosp_details[[#This Row],[month]]), Hosp_details[[#This Row],[date]])</f>
        <v>28511</v>
      </c>
      <c r="F1268" s="19">
        <f>DATEDIF(Hosp_details[[#This Row],[Date of Birth]], DATE(2023,6, 8),"Y")</f>
        <v>45</v>
      </c>
      <c r="G1268">
        <v>2</v>
      </c>
      <c r="H1268" s="21">
        <v>10486.55</v>
      </c>
      <c r="I1268" t="s">
        <v>12</v>
      </c>
      <c r="J1268" t="s">
        <v>12</v>
      </c>
      <c r="K1268" t="s">
        <v>199</v>
      </c>
    </row>
    <row r="1269" spans="1:11" x14ac:dyDescent="0.3">
      <c r="A1269" t="s">
        <v>1299</v>
      </c>
      <c r="B1269">
        <v>1972</v>
      </c>
      <c r="C1269" t="s">
        <v>2395</v>
      </c>
      <c r="D1269">
        <v>19</v>
      </c>
      <c r="E1269" s="17">
        <f>DATE(Hosp_details[[#This Row],[year]], MONTH("1-"&amp;Hosp_details[[#This Row],[month]]), Hosp_details[[#This Row],[date]])</f>
        <v>26348</v>
      </c>
      <c r="F1269" s="19">
        <f>DATEDIF(Hosp_details[[#This Row],[Date of Birth]], DATE(2023,6, 8),"Y")</f>
        <v>51</v>
      </c>
      <c r="G1269">
        <v>2</v>
      </c>
      <c r="H1269" s="21">
        <v>10493.95</v>
      </c>
      <c r="I1269" t="s">
        <v>12</v>
      </c>
      <c r="J1269" t="s">
        <v>16</v>
      </c>
      <c r="K1269" t="s">
        <v>23</v>
      </c>
    </row>
    <row r="1270" spans="1:11" x14ac:dyDescent="0.3">
      <c r="A1270" t="s">
        <v>1300</v>
      </c>
      <c r="B1270">
        <v>1977</v>
      </c>
      <c r="C1270" t="s">
        <v>2396</v>
      </c>
      <c r="D1270">
        <v>25</v>
      </c>
      <c r="E1270" s="17">
        <f>DATE(Hosp_details[[#This Row],[year]], MONTH("1-"&amp;Hosp_details[[#This Row],[month]]), Hosp_details[[#This Row],[date]])</f>
        <v>28209</v>
      </c>
      <c r="F1270" s="19">
        <f>DATEDIF(Hosp_details[[#This Row],[Date of Birth]], DATE(2023,6, 8),"Y")</f>
        <v>46</v>
      </c>
      <c r="G1270">
        <v>2</v>
      </c>
      <c r="H1270" s="21">
        <v>10495.6</v>
      </c>
      <c r="I1270" t="s">
        <v>12</v>
      </c>
      <c r="J1270" t="s">
        <v>16</v>
      </c>
      <c r="K1270" t="s">
        <v>23</v>
      </c>
    </row>
    <row r="1271" spans="1:11" x14ac:dyDescent="0.3">
      <c r="A1271" t="s">
        <v>1301</v>
      </c>
      <c r="B1271">
        <v>1971</v>
      </c>
      <c r="C1271" t="s">
        <v>2397</v>
      </c>
      <c r="D1271">
        <v>26</v>
      </c>
      <c r="E1271" s="17">
        <f>DATE(Hosp_details[[#This Row],[year]], MONTH("1-"&amp;Hosp_details[[#This Row],[month]]), Hosp_details[[#This Row],[date]])</f>
        <v>26049</v>
      </c>
      <c r="F1271" s="19">
        <f>DATEDIF(Hosp_details[[#This Row],[Date of Birth]], DATE(2023,6, 8),"Y")</f>
        <v>52</v>
      </c>
      <c r="G1271">
        <v>0</v>
      </c>
      <c r="H1271" s="21">
        <v>10546.48</v>
      </c>
      <c r="I1271" t="s">
        <v>12</v>
      </c>
      <c r="J1271" t="s">
        <v>12</v>
      </c>
      <c r="K1271" t="s">
        <v>41</v>
      </c>
    </row>
    <row r="1272" spans="1:11" x14ac:dyDescent="0.3">
      <c r="A1272" t="s">
        <v>1302</v>
      </c>
      <c r="B1272">
        <v>1971</v>
      </c>
      <c r="C1272" t="s">
        <v>2398</v>
      </c>
      <c r="D1272">
        <v>29</v>
      </c>
      <c r="E1272" s="17">
        <f>DATE(Hosp_details[[#This Row],[year]], MONTH("1-"&amp;Hosp_details[[#This Row],[month]]), Hosp_details[[#This Row],[date]])</f>
        <v>26082</v>
      </c>
      <c r="F1272" s="19">
        <f>DATEDIF(Hosp_details[[#This Row],[Date of Birth]], DATE(2023,6, 8),"Y")</f>
        <v>52</v>
      </c>
      <c r="G1272">
        <v>3</v>
      </c>
      <c r="H1272" s="21">
        <v>10560.49</v>
      </c>
      <c r="I1272" t="s">
        <v>12</v>
      </c>
      <c r="J1272" t="s">
        <v>11</v>
      </c>
      <c r="K1272" t="s">
        <v>13</v>
      </c>
    </row>
    <row r="1273" spans="1:11" x14ac:dyDescent="0.3">
      <c r="A1273" t="s">
        <v>1303</v>
      </c>
      <c r="B1273">
        <v>1969</v>
      </c>
      <c r="C1273" t="s">
        <v>18</v>
      </c>
      <c r="D1273">
        <v>17</v>
      </c>
      <c r="E1273" s="17">
        <f>DATE(Hosp_details[[#This Row],[year]], MONTH("1-"&amp;Hosp_details[[#This Row],[month]]), Hosp_details[[#This Row],[date]])</f>
        <v>25371</v>
      </c>
      <c r="F1273" s="19">
        <f>DATEDIF(Hosp_details[[#This Row],[Date of Birth]], DATE(2023,6, 8),"Y")</f>
        <v>53</v>
      </c>
      <c r="G1273">
        <v>0</v>
      </c>
      <c r="H1273" s="21">
        <v>10564.88</v>
      </c>
      <c r="I1273" t="s">
        <v>12</v>
      </c>
      <c r="J1273" t="s">
        <v>16</v>
      </c>
      <c r="K1273" t="s">
        <v>246</v>
      </c>
    </row>
    <row r="1274" spans="1:11" x14ac:dyDescent="0.3">
      <c r="A1274" t="s">
        <v>1304</v>
      </c>
      <c r="B1274">
        <v>1966</v>
      </c>
      <c r="C1274" t="s">
        <v>10</v>
      </c>
      <c r="D1274">
        <v>11</v>
      </c>
      <c r="E1274" s="17">
        <f>DATE(Hosp_details[[#This Row],[year]], MONTH("1-"&amp;Hosp_details[[#This Row],[month]]), Hosp_details[[#This Row],[date]])</f>
        <v>24299</v>
      </c>
      <c r="F1274" s="19">
        <f>DATEDIF(Hosp_details[[#This Row],[Date of Birth]], DATE(2023,6, 8),"Y")</f>
        <v>56</v>
      </c>
      <c r="G1274">
        <v>0</v>
      </c>
      <c r="H1274" s="21">
        <v>10577.09</v>
      </c>
      <c r="I1274" t="s">
        <v>12</v>
      </c>
      <c r="J1274" t="s">
        <v>12</v>
      </c>
      <c r="K1274" t="s">
        <v>41</v>
      </c>
    </row>
    <row r="1275" spans="1:11" x14ac:dyDescent="0.3">
      <c r="A1275" t="s">
        <v>1305</v>
      </c>
      <c r="B1275">
        <v>1969</v>
      </c>
      <c r="C1275" t="s">
        <v>34</v>
      </c>
      <c r="D1275">
        <v>25</v>
      </c>
      <c r="E1275" s="17">
        <f>DATE(Hosp_details[[#This Row],[year]], MONTH("1-"&amp;Hosp_details[[#This Row],[month]]), Hosp_details[[#This Row],[date]])</f>
        <v>25440</v>
      </c>
      <c r="F1275" s="19">
        <f>DATEDIF(Hosp_details[[#This Row],[Date of Birth]], DATE(2023,6, 8),"Y")</f>
        <v>53</v>
      </c>
      <c r="G1275">
        <v>1</v>
      </c>
      <c r="H1275" s="21">
        <v>10579.71</v>
      </c>
      <c r="I1275" t="s">
        <v>12</v>
      </c>
      <c r="J1275" t="s">
        <v>12</v>
      </c>
      <c r="K1275" t="s">
        <v>13</v>
      </c>
    </row>
    <row r="1276" spans="1:11" x14ac:dyDescent="0.3">
      <c r="A1276" t="s">
        <v>1306</v>
      </c>
      <c r="B1276">
        <v>1966</v>
      </c>
      <c r="C1276" t="s">
        <v>20</v>
      </c>
      <c r="D1276">
        <v>3</v>
      </c>
      <c r="E1276" s="17">
        <f>DATE(Hosp_details[[#This Row],[year]], MONTH("1-"&amp;Hosp_details[[#This Row],[month]]), Hosp_details[[#This Row],[date]])</f>
        <v>24353</v>
      </c>
      <c r="F1276" s="19">
        <f>DATEDIF(Hosp_details[[#This Row],[Date of Birth]], DATE(2023,6, 8),"Y")</f>
        <v>56</v>
      </c>
      <c r="G1276">
        <v>0</v>
      </c>
      <c r="H1276" s="21">
        <v>10594.23</v>
      </c>
      <c r="I1276" t="s">
        <v>12</v>
      </c>
      <c r="J1276" t="s">
        <v>12</v>
      </c>
      <c r="K1276" t="s">
        <v>13</v>
      </c>
    </row>
    <row r="1277" spans="1:11" x14ac:dyDescent="0.3">
      <c r="A1277" t="s">
        <v>1307</v>
      </c>
      <c r="B1277">
        <v>1967</v>
      </c>
      <c r="C1277" t="s">
        <v>36</v>
      </c>
      <c r="D1277">
        <v>29</v>
      </c>
      <c r="E1277" s="17">
        <f>DATE(Hosp_details[[#This Row],[year]], MONTH("1-"&amp;Hosp_details[[#This Row],[month]]), Hosp_details[[#This Row],[date]])</f>
        <v>24774</v>
      </c>
      <c r="F1277" s="19">
        <f>DATEDIF(Hosp_details[[#This Row],[Date of Birth]], DATE(2023,6, 8),"Y")</f>
        <v>55</v>
      </c>
      <c r="G1277">
        <v>0</v>
      </c>
      <c r="H1277" s="21">
        <v>10594.5</v>
      </c>
      <c r="I1277" t="s">
        <v>12</v>
      </c>
      <c r="J1277" t="s">
        <v>16</v>
      </c>
      <c r="K1277" t="s">
        <v>23</v>
      </c>
    </row>
    <row r="1278" spans="1:11" x14ac:dyDescent="0.3">
      <c r="A1278" t="s">
        <v>1308</v>
      </c>
      <c r="B1278">
        <v>1972</v>
      </c>
      <c r="C1278" t="s">
        <v>15</v>
      </c>
      <c r="D1278">
        <v>14</v>
      </c>
      <c r="E1278" s="17">
        <f>DATE(Hosp_details[[#This Row],[year]], MONTH("1-"&amp;Hosp_details[[#This Row],[month]]), Hosp_details[[#This Row],[date]])</f>
        <v>26617</v>
      </c>
      <c r="F1278" s="19">
        <f>DATEDIF(Hosp_details[[#This Row],[Date of Birth]], DATE(2023,6, 8),"Y")</f>
        <v>50</v>
      </c>
      <c r="G1278">
        <v>3</v>
      </c>
      <c r="H1278" s="21">
        <v>10600.55</v>
      </c>
      <c r="I1278" t="s">
        <v>12</v>
      </c>
      <c r="J1278" t="s">
        <v>16</v>
      </c>
      <c r="K1278" t="s">
        <v>23</v>
      </c>
    </row>
    <row r="1279" spans="1:11" x14ac:dyDescent="0.3">
      <c r="A1279" t="s">
        <v>1309</v>
      </c>
      <c r="B1279">
        <v>1966</v>
      </c>
      <c r="C1279" t="s">
        <v>30</v>
      </c>
      <c r="D1279">
        <v>20</v>
      </c>
      <c r="E1279" s="17">
        <f>DATE(Hosp_details[[#This Row],[year]], MONTH("1-"&amp;Hosp_details[[#This Row],[month]]), Hosp_details[[#This Row],[date]])</f>
        <v>24461</v>
      </c>
      <c r="F1279" s="19">
        <f>DATEDIF(Hosp_details[[#This Row],[Date of Birth]], DATE(2023,6, 8),"Y")</f>
        <v>56</v>
      </c>
      <c r="G1279">
        <v>0</v>
      </c>
      <c r="H1279" s="21">
        <v>10601.41</v>
      </c>
      <c r="I1279" t="s">
        <v>12</v>
      </c>
      <c r="J1279" t="s">
        <v>11</v>
      </c>
      <c r="K1279" t="s">
        <v>41</v>
      </c>
    </row>
    <row r="1280" spans="1:11" x14ac:dyDescent="0.3">
      <c r="A1280" t="s">
        <v>1310</v>
      </c>
      <c r="B1280">
        <v>1967</v>
      </c>
      <c r="C1280" t="s">
        <v>2394</v>
      </c>
      <c r="D1280">
        <v>23</v>
      </c>
      <c r="E1280" s="17">
        <f>DATE(Hosp_details[[#This Row],[year]], MONTH("1-"&amp;Hosp_details[[#This Row],[month]]), Hosp_details[[#This Row],[date]])</f>
        <v>24495</v>
      </c>
      <c r="F1280" s="19">
        <f>DATEDIF(Hosp_details[[#This Row],[Date of Birth]], DATE(2023,6, 8),"Y")</f>
        <v>56</v>
      </c>
      <c r="G1280">
        <v>0</v>
      </c>
      <c r="H1280" s="21">
        <v>10601.63</v>
      </c>
      <c r="I1280" t="s">
        <v>12</v>
      </c>
      <c r="J1280" t="s">
        <v>11</v>
      </c>
      <c r="K1280" t="s">
        <v>23</v>
      </c>
    </row>
    <row r="1281" spans="1:11" x14ac:dyDescent="0.3">
      <c r="A1281" t="s">
        <v>1311</v>
      </c>
      <c r="B1281">
        <v>1966</v>
      </c>
      <c r="C1281" t="s">
        <v>2395</v>
      </c>
      <c r="D1281">
        <v>2</v>
      </c>
      <c r="E1281" s="17">
        <f>DATE(Hosp_details[[#This Row],[year]], MONTH("1-"&amp;Hosp_details[[#This Row],[month]]), Hosp_details[[#This Row],[date]])</f>
        <v>24140</v>
      </c>
      <c r="F1281" s="19">
        <f>DATEDIF(Hosp_details[[#This Row],[Date of Birth]], DATE(2023,6, 8),"Y")</f>
        <v>57</v>
      </c>
      <c r="G1281">
        <v>0</v>
      </c>
      <c r="H1281" s="21">
        <v>10602.39</v>
      </c>
      <c r="I1281" t="s">
        <v>12</v>
      </c>
      <c r="J1281" t="s">
        <v>12</v>
      </c>
      <c r="K1281" t="s">
        <v>41</v>
      </c>
    </row>
    <row r="1282" spans="1:11" x14ac:dyDescent="0.3">
      <c r="A1282" t="s">
        <v>1312</v>
      </c>
      <c r="B1282">
        <v>1965</v>
      </c>
      <c r="C1282" t="s">
        <v>2396</v>
      </c>
      <c r="D1282">
        <v>27</v>
      </c>
      <c r="E1282" s="17">
        <f>DATE(Hosp_details[[#This Row],[year]], MONTH("1-"&amp;Hosp_details[[#This Row],[month]]), Hosp_details[[#This Row],[date]])</f>
        <v>23828</v>
      </c>
      <c r="F1282" s="19">
        <f>DATEDIF(Hosp_details[[#This Row],[Date of Birth]], DATE(2023,6, 8),"Y")</f>
        <v>58</v>
      </c>
      <c r="G1282">
        <v>0</v>
      </c>
      <c r="H1282" s="21">
        <v>10608.67</v>
      </c>
      <c r="I1282" t="s">
        <v>12</v>
      </c>
      <c r="J1282" t="s">
        <v>12</v>
      </c>
      <c r="K1282" t="s">
        <v>23</v>
      </c>
    </row>
    <row r="1283" spans="1:11" x14ac:dyDescent="0.3">
      <c r="A1283" t="s">
        <v>1313</v>
      </c>
      <c r="B1283">
        <v>1992</v>
      </c>
      <c r="C1283" t="s">
        <v>2397</v>
      </c>
      <c r="D1283">
        <v>23</v>
      </c>
      <c r="E1283" s="17">
        <f>DATE(Hosp_details[[#This Row],[year]], MONTH("1-"&amp;Hosp_details[[#This Row],[month]]), Hosp_details[[#This Row],[date]])</f>
        <v>33717</v>
      </c>
      <c r="F1283" s="19">
        <f>DATEDIF(Hosp_details[[#This Row],[Date of Birth]], DATE(2023,6, 8),"Y")</f>
        <v>31</v>
      </c>
      <c r="G1283">
        <v>0</v>
      </c>
      <c r="H1283" s="21">
        <v>10617.04</v>
      </c>
      <c r="I1283" t="s">
        <v>12</v>
      </c>
      <c r="J1283" t="s">
        <v>12</v>
      </c>
      <c r="K1283" t="s">
        <v>534</v>
      </c>
    </row>
    <row r="1284" spans="1:11" x14ac:dyDescent="0.3">
      <c r="A1284" t="s">
        <v>1314</v>
      </c>
      <c r="B1284">
        <v>1990</v>
      </c>
      <c r="C1284" t="s">
        <v>2398</v>
      </c>
      <c r="D1284">
        <v>6</v>
      </c>
      <c r="E1284" s="17">
        <f>DATE(Hosp_details[[#This Row],[year]], MONTH("1-"&amp;Hosp_details[[#This Row],[month]]), Hosp_details[[#This Row],[date]])</f>
        <v>32999</v>
      </c>
      <c r="F1284" s="19">
        <f>DATEDIF(Hosp_details[[#This Row],[Date of Birth]], DATE(2023,6, 8),"Y")</f>
        <v>33</v>
      </c>
      <c r="G1284">
        <v>3</v>
      </c>
      <c r="H1284" s="21">
        <v>10620.26</v>
      </c>
      <c r="I1284" t="s">
        <v>12</v>
      </c>
      <c r="J1284" t="s">
        <v>12</v>
      </c>
      <c r="K1284" t="s">
        <v>23</v>
      </c>
    </row>
    <row r="1285" spans="1:11" x14ac:dyDescent="0.3">
      <c r="A1285" t="s">
        <v>1315</v>
      </c>
      <c r="B1285">
        <v>1964</v>
      </c>
      <c r="C1285" t="s">
        <v>18</v>
      </c>
      <c r="D1285">
        <v>8</v>
      </c>
      <c r="E1285" s="17">
        <f>DATE(Hosp_details[[#This Row],[year]], MONTH("1-"&amp;Hosp_details[[#This Row],[month]]), Hosp_details[[#This Row],[date]])</f>
        <v>23536</v>
      </c>
      <c r="F1285" s="19">
        <f>DATEDIF(Hosp_details[[#This Row],[Date of Birth]], DATE(2023,6, 8),"Y")</f>
        <v>59</v>
      </c>
      <c r="G1285">
        <v>0</v>
      </c>
      <c r="H1285" s="21">
        <v>10627.81</v>
      </c>
      <c r="I1285" t="s">
        <v>12</v>
      </c>
      <c r="J1285" t="s">
        <v>12</v>
      </c>
      <c r="K1285" t="s">
        <v>13</v>
      </c>
    </row>
    <row r="1286" spans="1:11" x14ac:dyDescent="0.3">
      <c r="A1286" t="s">
        <v>1316</v>
      </c>
      <c r="B1286">
        <v>1976</v>
      </c>
      <c r="C1286" t="s">
        <v>10</v>
      </c>
      <c r="D1286">
        <v>22</v>
      </c>
      <c r="E1286" s="17">
        <f>DATE(Hosp_details[[#This Row],[year]], MONTH("1-"&amp;Hosp_details[[#This Row],[month]]), Hosp_details[[#This Row],[date]])</f>
        <v>27963</v>
      </c>
      <c r="F1286" s="19">
        <f>DATEDIF(Hosp_details[[#This Row],[Date of Birth]], DATE(2023,6, 8),"Y")</f>
        <v>46</v>
      </c>
      <c r="G1286">
        <v>2</v>
      </c>
      <c r="H1286" s="21">
        <v>10665.44</v>
      </c>
      <c r="I1286" t="s">
        <v>12</v>
      </c>
      <c r="J1286" t="s">
        <v>11</v>
      </c>
      <c r="K1286" t="s">
        <v>299</v>
      </c>
    </row>
    <row r="1287" spans="1:11" x14ac:dyDescent="0.3">
      <c r="A1287" t="s">
        <v>1317</v>
      </c>
      <c r="B1287">
        <v>1962</v>
      </c>
      <c r="C1287" t="s">
        <v>34</v>
      </c>
      <c r="D1287">
        <v>7</v>
      </c>
      <c r="E1287" s="17">
        <f>DATE(Hosp_details[[#This Row],[year]], MONTH("1-"&amp;Hosp_details[[#This Row],[month]]), Hosp_details[[#This Row],[date]])</f>
        <v>22865</v>
      </c>
      <c r="F1287" s="19">
        <f>DATEDIF(Hosp_details[[#This Row],[Date of Birth]], DATE(2023,6, 8),"Y")</f>
        <v>60</v>
      </c>
      <c r="G1287">
        <v>0</v>
      </c>
      <c r="H1287" s="21">
        <v>10676.83</v>
      </c>
      <c r="I1287" t="s">
        <v>12</v>
      </c>
      <c r="J1287" t="s">
        <v>12</v>
      </c>
      <c r="K1287" t="s">
        <v>13</v>
      </c>
    </row>
    <row r="1288" spans="1:11" x14ac:dyDescent="0.3">
      <c r="A1288" t="s">
        <v>1318</v>
      </c>
      <c r="B1288">
        <v>1977</v>
      </c>
      <c r="C1288" t="s">
        <v>20</v>
      </c>
      <c r="D1288">
        <v>2</v>
      </c>
      <c r="E1288" s="17">
        <f>DATE(Hosp_details[[#This Row],[year]], MONTH("1-"&amp;Hosp_details[[#This Row],[month]]), Hosp_details[[#This Row],[date]])</f>
        <v>28370</v>
      </c>
      <c r="F1288" s="19">
        <f>DATEDIF(Hosp_details[[#This Row],[Date of Birth]], DATE(2023,6, 8),"Y")</f>
        <v>45</v>
      </c>
      <c r="G1288">
        <v>2</v>
      </c>
      <c r="H1288" s="21">
        <v>10690.11</v>
      </c>
      <c r="I1288" t="s">
        <v>12</v>
      </c>
      <c r="J1288" t="s">
        <v>11</v>
      </c>
      <c r="K1288" t="s">
        <v>299</v>
      </c>
    </row>
    <row r="1289" spans="1:11" x14ac:dyDescent="0.3">
      <c r="A1289" t="s">
        <v>1319</v>
      </c>
      <c r="B1289">
        <v>1976</v>
      </c>
      <c r="C1289" t="s">
        <v>36</v>
      </c>
      <c r="D1289">
        <v>30</v>
      </c>
      <c r="E1289" s="17">
        <f>DATE(Hosp_details[[#This Row],[year]], MONTH("1-"&amp;Hosp_details[[#This Row],[month]]), Hosp_details[[#This Row],[date]])</f>
        <v>28063</v>
      </c>
      <c r="F1289" s="19">
        <f>DATEDIF(Hosp_details[[#This Row],[Date of Birth]], DATE(2023,6, 8),"Y")</f>
        <v>46</v>
      </c>
      <c r="G1289">
        <v>2</v>
      </c>
      <c r="H1289" s="21">
        <v>10698.38</v>
      </c>
      <c r="I1289" t="s">
        <v>12</v>
      </c>
      <c r="J1289" t="s">
        <v>16</v>
      </c>
      <c r="K1289" t="s">
        <v>199</v>
      </c>
    </row>
    <row r="1290" spans="1:11" x14ac:dyDescent="0.3">
      <c r="A1290" t="s">
        <v>1320</v>
      </c>
      <c r="B1290">
        <v>1972</v>
      </c>
      <c r="C1290" t="s">
        <v>15</v>
      </c>
      <c r="D1290">
        <v>24</v>
      </c>
      <c r="E1290" s="17">
        <f>DATE(Hosp_details[[#This Row],[year]], MONTH("1-"&amp;Hosp_details[[#This Row],[month]]), Hosp_details[[#This Row],[date]])</f>
        <v>26627</v>
      </c>
      <c r="F1290" s="19">
        <f>DATEDIF(Hosp_details[[#This Row],[Date of Birth]], DATE(2023,6, 8),"Y")</f>
        <v>50</v>
      </c>
      <c r="G1290">
        <v>3</v>
      </c>
      <c r="H1290" s="21">
        <v>10702.64</v>
      </c>
      <c r="I1290" t="s">
        <v>12</v>
      </c>
      <c r="J1290" t="s">
        <v>12</v>
      </c>
      <c r="K1290" t="s">
        <v>13</v>
      </c>
    </row>
    <row r="1291" spans="1:11" x14ac:dyDescent="0.3">
      <c r="A1291" t="s">
        <v>1321</v>
      </c>
      <c r="B1291">
        <v>1967</v>
      </c>
      <c r="C1291" t="s">
        <v>30</v>
      </c>
      <c r="D1291">
        <v>30</v>
      </c>
      <c r="E1291" s="17">
        <f>DATE(Hosp_details[[#This Row],[year]], MONTH("1-"&amp;Hosp_details[[#This Row],[month]]), Hosp_details[[#This Row],[date]])</f>
        <v>24836</v>
      </c>
      <c r="F1291" s="19">
        <f>DATEDIF(Hosp_details[[#This Row],[Date of Birth]], DATE(2023,6, 8),"Y")</f>
        <v>55</v>
      </c>
      <c r="G1291">
        <v>0</v>
      </c>
      <c r="H1291" s="21">
        <v>10704.47</v>
      </c>
      <c r="I1291" t="s">
        <v>12</v>
      </c>
      <c r="J1291" t="s">
        <v>11</v>
      </c>
      <c r="K1291" t="s">
        <v>41</v>
      </c>
    </row>
    <row r="1292" spans="1:11" x14ac:dyDescent="0.3">
      <c r="A1292" t="s">
        <v>1322</v>
      </c>
      <c r="B1292">
        <v>1967</v>
      </c>
      <c r="C1292" t="s">
        <v>2394</v>
      </c>
      <c r="D1292">
        <v>5</v>
      </c>
      <c r="E1292" s="17">
        <f>DATE(Hosp_details[[#This Row],[year]], MONTH("1-"&amp;Hosp_details[[#This Row],[month]]), Hosp_details[[#This Row],[date]])</f>
        <v>24477</v>
      </c>
      <c r="F1292" s="19">
        <f>DATEDIF(Hosp_details[[#This Row],[Date of Birth]], DATE(2023,6, 8),"Y")</f>
        <v>56</v>
      </c>
      <c r="G1292">
        <v>0</v>
      </c>
      <c r="H1292" s="21">
        <v>10713.64</v>
      </c>
      <c r="I1292" t="s">
        <v>12</v>
      </c>
      <c r="J1292" t="s">
        <v>12</v>
      </c>
      <c r="K1292" t="s">
        <v>41</v>
      </c>
    </row>
    <row r="1293" spans="1:11" x14ac:dyDescent="0.3">
      <c r="A1293" t="s">
        <v>1323</v>
      </c>
      <c r="B1293">
        <v>1992</v>
      </c>
      <c r="C1293" t="s">
        <v>2395</v>
      </c>
      <c r="D1293">
        <v>25</v>
      </c>
      <c r="E1293" s="17">
        <f>DATE(Hosp_details[[#This Row],[year]], MONTH("1-"&amp;Hosp_details[[#This Row],[month]]), Hosp_details[[#This Row],[date]])</f>
        <v>33659</v>
      </c>
      <c r="F1293" s="19">
        <f>DATEDIF(Hosp_details[[#This Row],[Date of Birth]], DATE(2023,6, 8),"Y")</f>
        <v>31</v>
      </c>
      <c r="G1293">
        <v>0</v>
      </c>
      <c r="H1293" s="21">
        <v>10719.57</v>
      </c>
      <c r="I1293" t="s">
        <v>12</v>
      </c>
      <c r="J1293" t="s">
        <v>16</v>
      </c>
      <c r="K1293" t="s">
        <v>23</v>
      </c>
    </row>
    <row r="1294" spans="1:11" x14ac:dyDescent="0.3">
      <c r="A1294" t="s">
        <v>1324</v>
      </c>
      <c r="B1294">
        <v>1974</v>
      </c>
      <c r="C1294" t="s">
        <v>2396</v>
      </c>
      <c r="D1294">
        <v>9</v>
      </c>
      <c r="E1294" s="17">
        <f>DATE(Hosp_details[[#This Row],[year]], MONTH("1-"&amp;Hosp_details[[#This Row],[month]]), Hosp_details[[#This Row],[date]])</f>
        <v>27097</v>
      </c>
      <c r="F1294" s="19">
        <f>DATEDIF(Hosp_details[[#This Row],[Date of Birth]], DATE(2023,6, 8),"Y")</f>
        <v>49</v>
      </c>
      <c r="G1294">
        <v>4</v>
      </c>
      <c r="H1294" s="21">
        <v>10736.87</v>
      </c>
      <c r="I1294" t="s">
        <v>12</v>
      </c>
      <c r="J1294" t="s">
        <v>16</v>
      </c>
      <c r="K1294" t="s">
        <v>167</v>
      </c>
    </row>
    <row r="1295" spans="1:11" x14ac:dyDescent="0.3">
      <c r="A1295" t="s">
        <v>1325</v>
      </c>
      <c r="B1295">
        <v>1986</v>
      </c>
      <c r="C1295" t="s">
        <v>2397</v>
      </c>
      <c r="D1295">
        <v>29</v>
      </c>
      <c r="E1295" s="17">
        <f>DATE(Hosp_details[[#This Row],[year]], MONTH("1-"&amp;Hosp_details[[#This Row],[month]]), Hosp_details[[#This Row],[date]])</f>
        <v>31531</v>
      </c>
      <c r="F1295" s="19">
        <f>DATEDIF(Hosp_details[[#This Row],[Date of Birth]], DATE(2023,6, 8),"Y")</f>
        <v>37</v>
      </c>
      <c r="G1295">
        <v>3</v>
      </c>
      <c r="H1295" s="21">
        <v>10749.02</v>
      </c>
      <c r="I1295" t="s">
        <v>12</v>
      </c>
      <c r="J1295" t="s">
        <v>16</v>
      </c>
      <c r="K1295" t="s">
        <v>534</v>
      </c>
    </row>
    <row r="1296" spans="1:11" x14ac:dyDescent="0.3">
      <c r="A1296" t="s">
        <v>1326</v>
      </c>
      <c r="B1296">
        <v>1989</v>
      </c>
      <c r="C1296" t="s">
        <v>2398</v>
      </c>
      <c r="D1296">
        <v>25</v>
      </c>
      <c r="E1296" s="17">
        <f>DATE(Hosp_details[[#This Row],[year]], MONTH("1-"&amp;Hosp_details[[#This Row],[month]]), Hosp_details[[#This Row],[date]])</f>
        <v>32653</v>
      </c>
      <c r="F1296" s="19">
        <f>DATEDIF(Hosp_details[[#This Row],[Date of Birth]], DATE(2023,6, 8),"Y")</f>
        <v>34</v>
      </c>
      <c r="G1296">
        <v>3</v>
      </c>
      <c r="H1296" s="21">
        <v>10769.75</v>
      </c>
      <c r="I1296" t="s">
        <v>12</v>
      </c>
      <c r="J1296" t="s">
        <v>11</v>
      </c>
      <c r="K1296" t="s">
        <v>631</v>
      </c>
    </row>
    <row r="1297" spans="1:11" x14ac:dyDescent="0.3">
      <c r="A1297" t="s">
        <v>1327</v>
      </c>
      <c r="B1297">
        <v>1967</v>
      </c>
      <c r="C1297" t="s">
        <v>18</v>
      </c>
      <c r="D1297">
        <v>11</v>
      </c>
      <c r="E1297" s="17">
        <f>DATE(Hosp_details[[#This Row],[year]], MONTH("1-"&amp;Hosp_details[[#This Row],[month]]), Hosp_details[[#This Row],[date]])</f>
        <v>24634</v>
      </c>
      <c r="F1297" s="19">
        <f>DATEDIF(Hosp_details[[#This Row],[Date of Birth]], DATE(2023,6, 8),"Y")</f>
        <v>55</v>
      </c>
      <c r="G1297">
        <v>1</v>
      </c>
      <c r="H1297" s="21">
        <v>10791.96</v>
      </c>
      <c r="I1297" t="s">
        <v>12</v>
      </c>
      <c r="J1297" t="s">
        <v>11</v>
      </c>
      <c r="K1297" t="s">
        <v>41</v>
      </c>
    </row>
    <row r="1298" spans="1:11" x14ac:dyDescent="0.3">
      <c r="A1298" t="s">
        <v>1328</v>
      </c>
      <c r="B1298">
        <v>1999</v>
      </c>
      <c r="C1298" t="s">
        <v>10</v>
      </c>
      <c r="D1298">
        <v>24</v>
      </c>
      <c r="E1298" s="17">
        <f>DATE(Hosp_details[[#This Row],[year]], MONTH("1-"&amp;Hosp_details[[#This Row],[month]]), Hosp_details[[#This Row],[date]])</f>
        <v>36365</v>
      </c>
      <c r="F1298" s="19">
        <f>DATEDIF(Hosp_details[[#This Row],[Date of Birth]], DATE(2023,6, 8),"Y")</f>
        <v>23</v>
      </c>
      <c r="G1298">
        <v>0</v>
      </c>
      <c r="H1298" s="21">
        <v>10795.94</v>
      </c>
      <c r="I1298" t="s">
        <v>12</v>
      </c>
      <c r="J1298" t="s">
        <v>16</v>
      </c>
      <c r="K1298" t="s">
        <v>41</v>
      </c>
    </row>
    <row r="1299" spans="1:11" x14ac:dyDescent="0.3">
      <c r="A1299" t="s">
        <v>1329</v>
      </c>
      <c r="B1299">
        <v>1967</v>
      </c>
      <c r="C1299" t="s">
        <v>34</v>
      </c>
      <c r="D1299">
        <v>23</v>
      </c>
      <c r="E1299" s="17">
        <f>DATE(Hosp_details[[#This Row],[year]], MONTH("1-"&amp;Hosp_details[[#This Row],[month]]), Hosp_details[[#This Row],[date]])</f>
        <v>24707</v>
      </c>
      <c r="F1299" s="19">
        <f>DATEDIF(Hosp_details[[#This Row],[Date of Birth]], DATE(2023,6, 8),"Y")</f>
        <v>55</v>
      </c>
      <c r="G1299">
        <v>0</v>
      </c>
      <c r="H1299" s="21">
        <v>10796.35</v>
      </c>
      <c r="I1299" t="s">
        <v>12</v>
      </c>
      <c r="J1299" t="s">
        <v>16</v>
      </c>
      <c r="K1299" t="s">
        <v>165</v>
      </c>
    </row>
    <row r="1300" spans="1:11" x14ac:dyDescent="0.3">
      <c r="A1300" t="s">
        <v>1330</v>
      </c>
      <c r="B1300">
        <v>1970</v>
      </c>
      <c r="C1300" t="s">
        <v>20</v>
      </c>
      <c r="D1300">
        <v>28</v>
      </c>
      <c r="E1300" s="17">
        <f>DATE(Hosp_details[[#This Row],[year]], MONTH("1-"&amp;Hosp_details[[#This Row],[month]]), Hosp_details[[#This Row],[date]])</f>
        <v>25839</v>
      </c>
      <c r="F1300" s="19">
        <f>DATEDIF(Hosp_details[[#This Row],[Date of Birth]], DATE(2023,6, 8),"Y")</f>
        <v>52</v>
      </c>
      <c r="G1300">
        <v>1</v>
      </c>
      <c r="H1300" s="21">
        <v>10797.34</v>
      </c>
      <c r="I1300" t="s">
        <v>12</v>
      </c>
      <c r="J1300" t="s">
        <v>11</v>
      </c>
      <c r="K1300" t="s">
        <v>248</v>
      </c>
    </row>
    <row r="1301" spans="1:11" x14ac:dyDescent="0.3">
      <c r="A1301" t="s">
        <v>1331</v>
      </c>
      <c r="B1301">
        <v>1970</v>
      </c>
      <c r="C1301" t="s">
        <v>36</v>
      </c>
      <c r="D1301">
        <v>18</v>
      </c>
      <c r="E1301" s="17">
        <f>DATE(Hosp_details[[#This Row],[year]], MONTH("1-"&amp;Hosp_details[[#This Row],[month]]), Hosp_details[[#This Row],[date]])</f>
        <v>25859</v>
      </c>
      <c r="F1301" s="19">
        <f>DATEDIF(Hosp_details[[#This Row],[Date of Birth]], DATE(2023,6, 8),"Y")</f>
        <v>52</v>
      </c>
      <c r="G1301">
        <v>2</v>
      </c>
      <c r="H1301" s="21">
        <v>10806.84</v>
      </c>
      <c r="I1301" t="s">
        <v>12</v>
      </c>
      <c r="J1301" t="s">
        <v>11</v>
      </c>
      <c r="K1301" t="s">
        <v>41</v>
      </c>
    </row>
    <row r="1302" spans="1:11" x14ac:dyDescent="0.3">
      <c r="A1302" t="s">
        <v>1332</v>
      </c>
      <c r="B1302">
        <v>1967</v>
      </c>
      <c r="C1302" t="s">
        <v>15</v>
      </c>
      <c r="D1302">
        <v>2</v>
      </c>
      <c r="E1302" s="17">
        <f>DATE(Hosp_details[[#This Row],[year]], MONTH("1-"&amp;Hosp_details[[#This Row],[month]]), Hosp_details[[#This Row],[date]])</f>
        <v>24778</v>
      </c>
      <c r="F1302" s="19">
        <f>DATEDIF(Hosp_details[[#This Row],[Date of Birth]], DATE(2023,6, 8),"Y")</f>
        <v>55</v>
      </c>
      <c r="G1302">
        <v>1</v>
      </c>
      <c r="H1302" s="21">
        <v>10807.49</v>
      </c>
      <c r="I1302" t="s">
        <v>12</v>
      </c>
      <c r="J1302" t="s">
        <v>11</v>
      </c>
      <c r="K1302" t="s">
        <v>13</v>
      </c>
    </row>
    <row r="1303" spans="1:11" x14ac:dyDescent="0.3">
      <c r="A1303" t="s">
        <v>1333</v>
      </c>
      <c r="B1303">
        <v>1968</v>
      </c>
      <c r="C1303" t="s">
        <v>30</v>
      </c>
      <c r="D1303">
        <v>28</v>
      </c>
      <c r="E1303" s="17">
        <f>DATE(Hosp_details[[#This Row],[year]], MONTH("1-"&amp;Hosp_details[[#This Row],[month]]), Hosp_details[[#This Row],[date]])</f>
        <v>25200</v>
      </c>
      <c r="F1303" s="19">
        <f>DATEDIF(Hosp_details[[#This Row],[Date of Birth]], DATE(2023,6, 8),"Y")</f>
        <v>54</v>
      </c>
      <c r="G1303">
        <v>1</v>
      </c>
      <c r="H1303" s="21">
        <v>10825.25</v>
      </c>
      <c r="I1303" t="s">
        <v>12</v>
      </c>
      <c r="J1303" t="s">
        <v>12</v>
      </c>
      <c r="K1303" t="s">
        <v>23</v>
      </c>
    </row>
    <row r="1304" spans="1:11" x14ac:dyDescent="0.3">
      <c r="A1304" t="s">
        <v>1334</v>
      </c>
      <c r="B1304">
        <v>1971</v>
      </c>
      <c r="C1304" t="s">
        <v>2394</v>
      </c>
      <c r="D1304">
        <v>20</v>
      </c>
      <c r="E1304" s="17">
        <f>DATE(Hosp_details[[#This Row],[year]], MONTH("1-"&amp;Hosp_details[[#This Row],[month]]), Hosp_details[[#This Row],[date]])</f>
        <v>25953</v>
      </c>
      <c r="F1304" s="19">
        <f>DATEDIF(Hosp_details[[#This Row],[Date of Birth]], DATE(2023,6, 8),"Y")</f>
        <v>52</v>
      </c>
      <c r="G1304">
        <v>2</v>
      </c>
      <c r="H1304" s="21">
        <v>10848.13</v>
      </c>
      <c r="I1304" t="s">
        <v>12</v>
      </c>
      <c r="J1304" t="s">
        <v>12</v>
      </c>
      <c r="K1304" t="s">
        <v>23</v>
      </c>
    </row>
    <row r="1305" spans="1:11" x14ac:dyDescent="0.3">
      <c r="A1305" t="s">
        <v>1335</v>
      </c>
      <c r="B1305">
        <v>1994</v>
      </c>
      <c r="C1305" t="s">
        <v>2395</v>
      </c>
      <c r="D1305">
        <v>6</v>
      </c>
      <c r="E1305" s="17">
        <f>DATE(Hosp_details[[#This Row],[year]], MONTH("1-"&amp;Hosp_details[[#This Row],[month]]), Hosp_details[[#This Row],[date]])</f>
        <v>34371</v>
      </c>
      <c r="F1305" s="19">
        <f>DATEDIF(Hosp_details[[#This Row],[Date of Birth]], DATE(2023,6, 8),"Y")</f>
        <v>29</v>
      </c>
      <c r="G1305">
        <v>0</v>
      </c>
      <c r="H1305" s="21">
        <v>10886.66</v>
      </c>
      <c r="I1305" t="s">
        <v>12</v>
      </c>
      <c r="J1305" t="s">
        <v>12</v>
      </c>
      <c r="K1305" t="s">
        <v>23</v>
      </c>
    </row>
    <row r="1306" spans="1:11" x14ac:dyDescent="0.3">
      <c r="A1306" t="s">
        <v>1336</v>
      </c>
      <c r="B1306">
        <v>1968</v>
      </c>
      <c r="C1306" t="s">
        <v>2396</v>
      </c>
      <c r="D1306">
        <v>13</v>
      </c>
      <c r="E1306" s="17">
        <f>DATE(Hosp_details[[#This Row],[year]], MONTH("1-"&amp;Hosp_details[[#This Row],[month]]), Hosp_details[[#This Row],[date]])</f>
        <v>24910</v>
      </c>
      <c r="F1306" s="19">
        <f>DATEDIF(Hosp_details[[#This Row],[Date of Birth]], DATE(2023,6, 8),"Y")</f>
        <v>55</v>
      </c>
      <c r="G1306">
        <v>0</v>
      </c>
      <c r="H1306" s="21">
        <v>10923.93</v>
      </c>
      <c r="I1306" t="s">
        <v>12</v>
      </c>
      <c r="J1306" t="s">
        <v>16</v>
      </c>
      <c r="K1306" t="s">
        <v>246</v>
      </c>
    </row>
    <row r="1307" spans="1:11" x14ac:dyDescent="0.3">
      <c r="A1307" t="s">
        <v>1337</v>
      </c>
      <c r="B1307">
        <v>1968</v>
      </c>
      <c r="C1307" t="s">
        <v>2397</v>
      </c>
      <c r="D1307">
        <v>12</v>
      </c>
      <c r="E1307" s="17">
        <f>DATE(Hosp_details[[#This Row],[year]], MONTH("1-"&amp;Hosp_details[[#This Row],[month]]), Hosp_details[[#This Row],[date]])</f>
        <v>24940</v>
      </c>
      <c r="F1307" s="19">
        <f>DATEDIF(Hosp_details[[#This Row],[Date of Birth]], DATE(2023,6, 8),"Y")</f>
        <v>55</v>
      </c>
      <c r="G1307">
        <v>1</v>
      </c>
      <c r="H1307" s="21">
        <v>10928.85</v>
      </c>
      <c r="I1307" t="s">
        <v>12</v>
      </c>
      <c r="J1307" t="s">
        <v>12</v>
      </c>
      <c r="K1307" t="s">
        <v>13</v>
      </c>
    </row>
    <row r="1308" spans="1:11" x14ac:dyDescent="0.3">
      <c r="A1308" t="s">
        <v>1338</v>
      </c>
      <c r="B1308">
        <v>1969</v>
      </c>
      <c r="C1308" t="s">
        <v>2398</v>
      </c>
      <c r="D1308">
        <v>10</v>
      </c>
      <c r="E1308" s="17">
        <f>DATE(Hosp_details[[#This Row],[year]], MONTH("1-"&amp;Hosp_details[[#This Row],[month]]), Hosp_details[[#This Row],[date]])</f>
        <v>25333</v>
      </c>
      <c r="F1308" s="19">
        <f>DATEDIF(Hosp_details[[#This Row],[Date of Birth]], DATE(2023,6, 8),"Y")</f>
        <v>54</v>
      </c>
      <c r="G1308">
        <v>1</v>
      </c>
      <c r="H1308" s="21">
        <v>10942.13</v>
      </c>
      <c r="I1308" t="s">
        <v>12</v>
      </c>
      <c r="J1308" t="s">
        <v>12</v>
      </c>
      <c r="K1308" t="s">
        <v>23</v>
      </c>
    </row>
    <row r="1309" spans="1:11" x14ac:dyDescent="0.3">
      <c r="A1309" t="s">
        <v>1339</v>
      </c>
      <c r="B1309">
        <v>1965</v>
      </c>
      <c r="C1309" t="s">
        <v>18</v>
      </c>
      <c r="D1309">
        <v>4</v>
      </c>
      <c r="E1309" s="17">
        <f>DATE(Hosp_details[[#This Row],[year]], MONTH("1-"&amp;Hosp_details[[#This Row],[month]]), Hosp_details[[#This Row],[date]])</f>
        <v>23897</v>
      </c>
      <c r="F1309" s="19">
        <f>DATEDIF(Hosp_details[[#This Row],[Date of Birth]], DATE(2023,6, 8),"Y")</f>
        <v>58</v>
      </c>
      <c r="G1309">
        <v>0</v>
      </c>
      <c r="H1309" s="21">
        <v>10959.33</v>
      </c>
      <c r="I1309" t="s">
        <v>12</v>
      </c>
      <c r="J1309" t="s">
        <v>12</v>
      </c>
      <c r="K1309" t="s">
        <v>41</v>
      </c>
    </row>
    <row r="1310" spans="1:11" x14ac:dyDescent="0.3">
      <c r="A1310" t="s">
        <v>1340</v>
      </c>
      <c r="B1310">
        <v>1969</v>
      </c>
      <c r="C1310" t="s">
        <v>10</v>
      </c>
      <c r="D1310">
        <v>14</v>
      </c>
      <c r="E1310" s="17">
        <f>DATE(Hosp_details[[#This Row],[year]], MONTH("1-"&amp;Hosp_details[[#This Row],[month]]), Hosp_details[[#This Row],[date]])</f>
        <v>25398</v>
      </c>
      <c r="F1310" s="19">
        <f>DATEDIF(Hosp_details[[#This Row],[Date of Birth]], DATE(2023,6, 8),"Y")</f>
        <v>53</v>
      </c>
      <c r="G1310">
        <v>1</v>
      </c>
      <c r="H1310" s="21">
        <v>10959.69</v>
      </c>
      <c r="I1310" t="s">
        <v>12</v>
      </c>
      <c r="J1310" t="s">
        <v>12</v>
      </c>
      <c r="K1310" t="s">
        <v>23</v>
      </c>
    </row>
    <row r="1311" spans="1:11" x14ac:dyDescent="0.3">
      <c r="A1311" t="s">
        <v>1341</v>
      </c>
      <c r="B1311">
        <v>1965</v>
      </c>
      <c r="C1311" t="s">
        <v>34</v>
      </c>
      <c r="D1311">
        <v>19</v>
      </c>
      <c r="E1311" s="17">
        <f>DATE(Hosp_details[[#This Row],[year]], MONTH("1-"&amp;Hosp_details[[#This Row],[month]]), Hosp_details[[#This Row],[date]])</f>
        <v>23973</v>
      </c>
      <c r="F1311" s="19">
        <f>DATEDIF(Hosp_details[[#This Row],[Date of Birth]], DATE(2023,6, 8),"Y")</f>
        <v>57</v>
      </c>
      <c r="G1311">
        <v>0</v>
      </c>
      <c r="H1311" s="21">
        <v>10965.45</v>
      </c>
      <c r="I1311" t="s">
        <v>12</v>
      </c>
      <c r="J1311" t="s">
        <v>11</v>
      </c>
      <c r="K1311" t="s">
        <v>41</v>
      </c>
    </row>
    <row r="1312" spans="1:11" x14ac:dyDescent="0.3">
      <c r="A1312" t="s">
        <v>1342</v>
      </c>
      <c r="B1312">
        <v>1966</v>
      </c>
      <c r="C1312" t="s">
        <v>20</v>
      </c>
      <c r="D1312">
        <v>9</v>
      </c>
      <c r="E1312" s="17">
        <f>DATE(Hosp_details[[#This Row],[year]], MONTH("1-"&amp;Hosp_details[[#This Row],[month]]), Hosp_details[[#This Row],[date]])</f>
        <v>24359</v>
      </c>
      <c r="F1312" s="19">
        <f>DATEDIF(Hosp_details[[#This Row],[Date of Birth]], DATE(2023,6, 8),"Y")</f>
        <v>56</v>
      </c>
      <c r="G1312">
        <v>0</v>
      </c>
      <c r="H1312" s="21">
        <v>10976.25</v>
      </c>
      <c r="I1312" t="s">
        <v>12</v>
      </c>
      <c r="J1312" t="s">
        <v>11</v>
      </c>
      <c r="K1312" t="s">
        <v>23</v>
      </c>
    </row>
    <row r="1313" spans="1:11" x14ac:dyDescent="0.3">
      <c r="A1313" t="s">
        <v>1343</v>
      </c>
      <c r="B1313">
        <v>1973</v>
      </c>
      <c r="C1313" t="s">
        <v>36</v>
      </c>
      <c r="D1313">
        <v>21</v>
      </c>
      <c r="E1313" s="17">
        <f>DATE(Hosp_details[[#This Row],[year]], MONTH("1-"&amp;Hosp_details[[#This Row],[month]]), Hosp_details[[#This Row],[date]])</f>
        <v>26958</v>
      </c>
      <c r="F1313" s="19">
        <f>DATEDIF(Hosp_details[[#This Row],[Date of Birth]], DATE(2023,6, 8),"Y")</f>
        <v>49</v>
      </c>
      <c r="G1313">
        <v>4</v>
      </c>
      <c r="H1313" s="21">
        <v>10977.21</v>
      </c>
      <c r="I1313" t="s">
        <v>12</v>
      </c>
      <c r="J1313" t="s">
        <v>16</v>
      </c>
      <c r="K1313" t="s">
        <v>13</v>
      </c>
    </row>
    <row r="1314" spans="1:11" x14ac:dyDescent="0.3">
      <c r="A1314" t="s">
        <v>1344</v>
      </c>
      <c r="B1314">
        <v>1965</v>
      </c>
      <c r="C1314" t="s">
        <v>15</v>
      </c>
      <c r="D1314">
        <v>18</v>
      </c>
      <c r="E1314" s="17">
        <f>DATE(Hosp_details[[#This Row],[year]], MONTH("1-"&amp;Hosp_details[[#This Row],[month]]), Hosp_details[[#This Row],[date]])</f>
        <v>24064</v>
      </c>
      <c r="F1314" s="19">
        <f>DATEDIF(Hosp_details[[#This Row],[Date of Birth]], DATE(2023,6, 8),"Y")</f>
        <v>57</v>
      </c>
      <c r="G1314">
        <v>0</v>
      </c>
      <c r="H1314" s="21">
        <v>10982.5</v>
      </c>
      <c r="I1314" t="s">
        <v>12</v>
      </c>
      <c r="J1314" t="s">
        <v>12</v>
      </c>
      <c r="K1314" t="s">
        <v>13</v>
      </c>
    </row>
    <row r="1315" spans="1:11" x14ac:dyDescent="0.3">
      <c r="A1315" t="s">
        <v>1345</v>
      </c>
      <c r="B1315">
        <v>2000</v>
      </c>
      <c r="C1315" t="s">
        <v>30</v>
      </c>
      <c r="D1315">
        <v>17</v>
      </c>
      <c r="E1315" s="17">
        <f>DATE(Hosp_details[[#This Row],[year]], MONTH("1-"&amp;Hosp_details[[#This Row],[month]]), Hosp_details[[#This Row],[date]])</f>
        <v>36877</v>
      </c>
      <c r="F1315" s="19">
        <f>DATEDIF(Hosp_details[[#This Row],[Date of Birth]], DATE(2023,6, 8),"Y")</f>
        <v>22</v>
      </c>
      <c r="G1315">
        <v>0</v>
      </c>
      <c r="H1315" s="21">
        <v>10991.58</v>
      </c>
      <c r="I1315" t="s">
        <v>12</v>
      </c>
      <c r="J1315" t="s">
        <v>12</v>
      </c>
      <c r="K1315" t="s">
        <v>23</v>
      </c>
    </row>
    <row r="1316" spans="1:11" x14ac:dyDescent="0.3">
      <c r="A1316" t="s">
        <v>1346</v>
      </c>
      <c r="B1316">
        <v>1968</v>
      </c>
      <c r="C1316" t="s">
        <v>2394</v>
      </c>
      <c r="D1316">
        <v>24</v>
      </c>
      <c r="E1316" s="17">
        <f>DATE(Hosp_details[[#This Row],[year]], MONTH("1-"&amp;Hosp_details[[#This Row],[month]]), Hosp_details[[#This Row],[date]])</f>
        <v>24861</v>
      </c>
      <c r="F1316" s="19">
        <f>DATEDIF(Hosp_details[[#This Row],[Date of Birth]], DATE(2023,6, 8),"Y")</f>
        <v>55</v>
      </c>
      <c r="G1316">
        <v>2</v>
      </c>
      <c r="H1316" s="21">
        <v>11013.71</v>
      </c>
      <c r="I1316" t="s">
        <v>12</v>
      </c>
      <c r="J1316" t="s">
        <v>16</v>
      </c>
      <c r="K1316" t="s">
        <v>13</v>
      </c>
    </row>
    <row r="1317" spans="1:11" x14ac:dyDescent="0.3">
      <c r="A1317" t="s">
        <v>1347</v>
      </c>
      <c r="B1317">
        <v>1974</v>
      </c>
      <c r="C1317" t="s">
        <v>2395</v>
      </c>
      <c r="D1317">
        <v>15</v>
      </c>
      <c r="E1317" s="17">
        <f>DATE(Hosp_details[[#This Row],[year]], MONTH("1-"&amp;Hosp_details[[#This Row],[month]]), Hosp_details[[#This Row],[date]])</f>
        <v>27075</v>
      </c>
      <c r="F1317" s="19">
        <f>DATEDIF(Hosp_details[[#This Row],[Date of Birth]], DATE(2023,6, 8),"Y")</f>
        <v>49</v>
      </c>
      <c r="G1317">
        <v>4</v>
      </c>
      <c r="H1317" s="21">
        <v>11015.17</v>
      </c>
      <c r="I1317" t="s">
        <v>12</v>
      </c>
      <c r="J1317" t="s">
        <v>16</v>
      </c>
      <c r="K1317" t="s">
        <v>23</v>
      </c>
    </row>
    <row r="1318" spans="1:11" x14ac:dyDescent="0.3">
      <c r="A1318" t="s">
        <v>1348</v>
      </c>
      <c r="B1318">
        <v>1991</v>
      </c>
      <c r="C1318" t="s">
        <v>2396</v>
      </c>
      <c r="D1318">
        <v>26</v>
      </c>
      <c r="E1318" s="17">
        <f>DATE(Hosp_details[[#This Row],[year]], MONTH("1-"&amp;Hosp_details[[#This Row],[month]]), Hosp_details[[#This Row],[date]])</f>
        <v>33323</v>
      </c>
      <c r="F1318" s="19">
        <f>DATEDIF(Hosp_details[[#This Row],[Date of Birth]], DATE(2023,6, 8),"Y")</f>
        <v>32</v>
      </c>
      <c r="G1318">
        <v>3</v>
      </c>
      <c r="H1318" s="21">
        <v>11018.05</v>
      </c>
      <c r="I1318" t="s">
        <v>12</v>
      </c>
      <c r="J1318" t="s">
        <v>11</v>
      </c>
      <c r="K1318" t="s">
        <v>23</v>
      </c>
    </row>
    <row r="1319" spans="1:11" x14ac:dyDescent="0.3">
      <c r="A1319" t="s">
        <v>1349</v>
      </c>
      <c r="B1319">
        <v>1996</v>
      </c>
      <c r="C1319" t="s">
        <v>2397</v>
      </c>
      <c r="D1319">
        <v>21</v>
      </c>
      <c r="E1319" s="17">
        <f>DATE(Hosp_details[[#This Row],[year]], MONTH("1-"&amp;Hosp_details[[#This Row],[month]]), Hosp_details[[#This Row],[date]])</f>
        <v>35176</v>
      </c>
      <c r="F1319" s="19">
        <f>DATEDIF(Hosp_details[[#This Row],[Date of Birth]], DATE(2023,6, 8),"Y")</f>
        <v>27</v>
      </c>
      <c r="G1319">
        <v>0</v>
      </c>
      <c r="H1319" s="21">
        <v>11028.56</v>
      </c>
      <c r="I1319" t="s">
        <v>12</v>
      </c>
      <c r="J1319" t="s">
        <v>12</v>
      </c>
      <c r="K1319" t="s">
        <v>23</v>
      </c>
    </row>
    <row r="1320" spans="1:11" x14ac:dyDescent="0.3">
      <c r="A1320" t="s">
        <v>1350</v>
      </c>
      <c r="B1320">
        <v>1974</v>
      </c>
      <c r="C1320" t="s">
        <v>2398</v>
      </c>
      <c r="D1320">
        <v>10</v>
      </c>
      <c r="E1320" s="17">
        <f>DATE(Hosp_details[[#This Row],[year]], MONTH("1-"&amp;Hosp_details[[#This Row],[month]]), Hosp_details[[#This Row],[date]])</f>
        <v>27159</v>
      </c>
      <c r="F1320" s="19">
        <f>DATEDIF(Hosp_details[[#This Row],[Date of Birth]], DATE(2023,6, 8),"Y")</f>
        <v>49</v>
      </c>
      <c r="G1320">
        <v>4</v>
      </c>
      <c r="H1320" s="21">
        <v>11033.66</v>
      </c>
      <c r="I1320" t="s">
        <v>12</v>
      </c>
      <c r="J1320" t="s">
        <v>12</v>
      </c>
      <c r="K1320" t="s">
        <v>23</v>
      </c>
    </row>
    <row r="1321" spans="1:11" x14ac:dyDescent="0.3">
      <c r="A1321" t="s">
        <v>1351</v>
      </c>
      <c r="B1321">
        <v>1989</v>
      </c>
      <c r="C1321" t="s">
        <v>18</v>
      </c>
      <c r="D1321">
        <v>25</v>
      </c>
      <c r="E1321" s="17">
        <f>DATE(Hosp_details[[#This Row],[year]], MONTH("1-"&amp;Hosp_details[[#This Row],[month]]), Hosp_details[[#This Row],[date]])</f>
        <v>32684</v>
      </c>
      <c r="F1321" s="19">
        <f>DATEDIF(Hosp_details[[#This Row],[Date of Birth]], DATE(2023,6, 8),"Y")</f>
        <v>33</v>
      </c>
      <c r="G1321">
        <v>3</v>
      </c>
      <c r="H1321" s="21">
        <v>11037.51</v>
      </c>
      <c r="I1321" t="s">
        <v>12</v>
      </c>
      <c r="J1321" t="s">
        <v>16</v>
      </c>
      <c r="K1321" t="s">
        <v>23</v>
      </c>
    </row>
    <row r="1322" spans="1:11" x14ac:dyDescent="0.3">
      <c r="A1322" t="s">
        <v>1352</v>
      </c>
      <c r="B1322">
        <v>1974</v>
      </c>
      <c r="C1322" t="s">
        <v>10</v>
      </c>
      <c r="D1322">
        <v>30</v>
      </c>
      <c r="E1322" s="17">
        <f>DATE(Hosp_details[[#This Row],[year]], MONTH("1-"&amp;Hosp_details[[#This Row],[month]]), Hosp_details[[#This Row],[date]])</f>
        <v>27240</v>
      </c>
      <c r="F1322" s="19">
        <f>DATEDIF(Hosp_details[[#This Row],[Date of Birth]], DATE(2023,6, 8),"Y")</f>
        <v>48</v>
      </c>
      <c r="G1322">
        <v>0</v>
      </c>
      <c r="H1322" s="21">
        <v>11037.85</v>
      </c>
      <c r="I1322" t="s">
        <v>12</v>
      </c>
      <c r="J1322" t="s">
        <v>11</v>
      </c>
      <c r="K1322" t="s">
        <v>199</v>
      </c>
    </row>
    <row r="1323" spans="1:11" x14ac:dyDescent="0.3">
      <c r="A1323" t="s">
        <v>1353</v>
      </c>
      <c r="B1323">
        <v>2001</v>
      </c>
      <c r="C1323" t="s">
        <v>34</v>
      </c>
      <c r="D1323">
        <v>17</v>
      </c>
      <c r="E1323" s="17">
        <f>DATE(Hosp_details[[#This Row],[year]], MONTH("1-"&amp;Hosp_details[[#This Row],[month]]), Hosp_details[[#This Row],[date]])</f>
        <v>37120</v>
      </c>
      <c r="F1323" s="19">
        <f>DATEDIF(Hosp_details[[#This Row],[Date of Birth]], DATE(2023,6, 8),"Y")</f>
        <v>21</v>
      </c>
      <c r="G1323">
        <v>0</v>
      </c>
      <c r="H1323" s="21">
        <v>11046.02</v>
      </c>
      <c r="I1323" t="s">
        <v>12</v>
      </c>
      <c r="J1323" t="s">
        <v>16</v>
      </c>
      <c r="K1323" t="s">
        <v>534</v>
      </c>
    </row>
    <row r="1324" spans="1:11" x14ac:dyDescent="0.3">
      <c r="A1324" t="s">
        <v>1354</v>
      </c>
      <c r="B1324">
        <v>2000</v>
      </c>
      <c r="C1324" t="s">
        <v>20</v>
      </c>
      <c r="D1324">
        <v>18</v>
      </c>
      <c r="E1324" s="17">
        <f>DATE(Hosp_details[[#This Row],[year]], MONTH("1-"&amp;Hosp_details[[#This Row],[month]]), Hosp_details[[#This Row],[date]])</f>
        <v>36787</v>
      </c>
      <c r="F1324" s="19">
        <f>DATEDIF(Hosp_details[[#This Row],[Date of Birth]], DATE(2023,6, 8),"Y")</f>
        <v>22</v>
      </c>
      <c r="G1324">
        <v>0</v>
      </c>
      <c r="H1324" s="21">
        <v>11068.7</v>
      </c>
      <c r="I1324" t="s">
        <v>12</v>
      </c>
      <c r="J1324" t="s">
        <v>16</v>
      </c>
      <c r="K1324" t="s">
        <v>41</v>
      </c>
    </row>
    <row r="1325" spans="1:11" x14ac:dyDescent="0.3">
      <c r="A1325" t="s">
        <v>1355</v>
      </c>
      <c r="B1325">
        <v>1971</v>
      </c>
      <c r="C1325" t="s">
        <v>36</v>
      </c>
      <c r="D1325">
        <v>9</v>
      </c>
      <c r="E1325" s="17">
        <f>DATE(Hosp_details[[#This Row],[year]], MONTH("1-"&amp;Hosp_details[[#This Row],[month]]), Hosp_details[[#This Row],[date]])</f>
        <v>26215</v>
      </c>
      <c r="F1325" s="19">
        <f>DATEDIF(Hosp_details[[#This Row],[Date of Birth]], DATE(2023,6, 8),"Y")</f>
        <v>51</v>
      </c>
      <c r="G1325">
        <v>0</v>
      </c>
      <c r="H1325" s="21">
        <v>11068.77</v>
      </c>
      <c r="I1325" t="s">
        <v>12</v>
      </c>
      <c r="J1325" t="s">
        <v>11</v>
      </c>
      <c r="K1325" t="s">
        <v>23</v>
      </c>
    </row>
    <row r="1326" spans="1:11" x14ac:dyDescent="0.3">
      <c r="A1326" t="s">
        <v>1356</v>
      </c>
      <c r="B1326">
        <v>1966</v>
      </c>
      <c r="C1326" t="s">
        <v>15</v>
      </c>
      <c r="D1326">
        <v>7</v>
      </c>
      <c r="E1326" s="17">
        <f>DATE(Hosp_details[[#This Row],[year]], MONTH("1-"&amp;Hosp_details[[#This Row],[month]]), Hosp_details[[#This Row],[date]])</f>
        <v>24418</v>
      </c>
      <c r="F1326" s="19">
        <f>DATEDIF(Hosp_details[[#This Row],[Date of Birth]], DATE(2023,6, 8),"Y")</f>
        <v>56</v>
      </c>
      <c r="G1326">
        <v>0</v>
      </c>
      <c r="H1326" s="21">
        <v>11070.54</v>
      </c>
      <c r="I1326" t="s">
        <v>12</v>
      </c>
      <c r="J1326" t="s">
        <v>12</v>
      </c>
      <c r="K1326" t="s">
        <v>41</v>
      </c>
    </row>
    <row r="1327" spans="1:11" x14ac:dyDescent="0.3">
      <c r="A1327" t="s">
        <v>1357</v>
      </c>
      <c r="B1327">
        <v>1966</v>
      </c>
      <c r="C1327" t="s">
        <v>30</v>
      </c>
      <c r="D1327">
        <v>20</v>
      </c>
      <c r="E1327" s="17">
        <f>DATE(Hosp_details[[#This Row],[year]], MONTH("1-"&amp;Hosp_details[[#This Row],[month]]), Hosp_details[[#This Row],[date]])</f>
        <v>24461</v>
      </c>
      <c r="F1327" s="19">
        <f>DATEDIF(Hosp_details[[#This Row],[Date of Birth]], DATE(2023,6, 8),"Y")</f>
        <v>56</v>
      </c>
      <c r="G1327">
        <v>0</v>
      </c>
      <c r="H1327" s="21">
        <v>11073.18</v>
      </c>
      <c r="I1327" t="s">
        <v>12</v>
      </c>
      <c r="J1327" t="s">
        <v>12</v>
      </c>
      <c r="K1327" t="s">
        <v>41</v>
      </c>
    </row>
    <row r="1328" spans="1:11" x14ac:dyDescent="0.3">
      <c r="A1328" t="s">
        <v>1358</v>
      </c>
      <c r="B1328">
        <v>1967</v>
      </c>
      <c r="C1328" t="s">
        <v>2394</v>
      </c>
      <c r="D1328">
        <v>4</v>
      </c>
      <c r="E1328" s="17">
        <f>DATE(Hosp_details[[#This Row],[year]], MONTH("1-"&amp;Hosp_details[[#This Row],[month]]), Hosp_details[[#This Row],[date]])</f>
        <v>24476</v>
      </c>
      <c r="F1328" s="19">
        <f>DATEDIF(Hosp_details[[#This Row],[Date of Birth]], DATE(2023,6, 8),"Y")</f>
        <v>56</v>
      </c>
      <c r="G1328">
        <v>0</v>
      </c>
      <c r="H1328" s="21">
        <v>11082.58</v>
      </c>
      <c r="I1328" t="s">
        <v>12</v>
      </c>
      <c r="J1328" t="s">
        <v>11</v>
      </c>
      <c r="K1328" t="s">
        <v>23</v>
      </c>
    </row>
    <row r="1329" spans="1:11" x14ac:dyDescent="0.3">
      <c r="A1329" t="s">
        <v>1359</v>
      </c>
      <c r="B1329">
        <v>1972</v>
      </c>
      <c r="C1329" t="s">
        <v>2395</v>
      </c>
      <c r="D1329">
        <v>7</v>
      </c>
      <c r="E1329" s="17">
        <f>DATE(Hosp_details[[#This Row],[year]], MONTH("1-"&amp;Hosp_details[[#This Row],[month]]), Hosp_details[[#This Row],[date]])</f>
        <v>26336</v>
      </c>
      <c r="F1329" s="19">
        <f>DATEDIF(Hosp_details[[#This Row],[Date of Birth]], DATE(2023,6, 8),"Y")</f>
        <v>51</v>
      </c>
      <c r="G1329">
        <v>3</v>
      </c>
      <c r="H1329" s="21">
        <v>11085.59</v>
      </c>
      <c r="I1329" t="s">
        <v>12</v>
      </c>
      <c r="J1329" t="s">
        <v>11</v>
      </c>
      <c r="K1329" t="s">
        <v>23</v>
      </c>
    </row>
    <row r="1330" spans="1:11" x14ac:dyDescent="0.3">
      <c r="A1330" t="s">
        <v>1360</v>
      </c>
      <c r="B1330">
        <v>1966</v>
      </c>
      <c r="C1330" t="s">
        <v>2396</v>
      </c>
      <c r="D1330">
        <v>9</v>
      </c>
      <c r="E1330" s="17">
        <f>DATE(Hosp_details[[#This Row],[year]], MONTH("1-"&amp;Hosp_details[[#This Row],[month]]), Hosp_details[[#This Row],[date]])</f>
        <v>24175</v>
      </c>
      <c r="F1330" s="19">
        <f>DATEDIF(Hosp_details[[#This Row],[Date of Birth]], DATE(2023,6, 8),"Y")</f>
        <v>57</v>
      </c>
      <c r="G1330">
        <v>0</v>
      </c>
      <c r="H1330" s="21">
        <v>11090.72</v>
      </c>
      <c r="I1330" t="s">
        <v>12</v>
      </c>
      <c r="J1330" t="s">
        <v>16</v>
      </c>
      <c r="K1330" t="s">
        <v>13</v>
      </c>
    </row>
    <row r="1331" spans="1:11" x14ac:dyDescent="0.3">
      <c r="A1331" t="s">
        <v>1361</v>
      </c>
      <c r="B1331">
        <v>1966</v>
      </c>
      <c r="C1331" t="s">
        <v>2397</v>
      </c>
      <c r="D1331">
        <v>5</v>
      </c>
      <c r="E1331" s="17">
        <f>DATE(Hosp_details[[#This Row],[year]], MONTH("1-"&amp;Hosp_details[[#This Row],[month]]), Hosp_details[[#This Row],[date]])</f>
        <v>24202</v>
      </c>
      <c r="F1331" s="19">
        <f>DATEDIF(Hosp_details[[#This Row],[Date of Birth]], DATE(2023,6, 8),"Y")</f>
        <v>57</v>
      </c>
      <c r="G1331">
        <v>0</v>
      </c>
      <c r="H1331" s="21">
        <v>11093.62</v>
      </c>
      <c r="I1331" t="s">
        <v>12</v>
      </c>
      <c r="J1331" t="s">
        <v>16</v>
      </c>
      <c r="K1331" t="s">
        <v>13</v>
      </c>
    </row>
    <row r="1332" spans="1:11" x14ac:dyDescent="0.3">
      <c r="A1332" t="s">
        <v>1362</v>
      </c>
      <c r="B1332">
        <v>1980</v>
      </c>
      <c r="C1332" t="s">
        <v>2398</v>
      </c>
      <c r="D1332">
        <v>20</v>
      </c>
      <c r="E1332" s="17">
        <f>DATE(Hosp_details[[#This Row],[year]], MONTH("1-"&amp;Hosp_details[[#This Row],[month]]), Hosp_details[[#This Row],[date]])</f>
        <v>29361</v>
      </c>
      <c r="F1332" s="19">
        <f>DATEDIF(Hosp_details[[#This Row],[Date of Birth]], DATE(2023,6, 8),"Y")</f>
        <v>43</v>
      </c>
      <c r="G1332">
        <v>2</v>
      </c>
      <c r="H1332" s="21">
        <v>11103.33</v>
      </c>
      <c r="I1332" t="s">
        <v>12</v>
      </c>
      <c r="J1332" t="s">
        <v>16</v>
      </c>
      <c r="K1332" t="s">
        <v>299</v>
      </c>
    </row>
    <row r="1333" spans="1:11" x14ac:dyDescent="0.3">
      <c r="A1333" t="s">
        <v>1363</v>
      </c>
      <c r="B1333">
        <v>1969</v>
      </c>
      <c r="C1333" t="s">
        <v>18</v>
      </c>
      <c r="D1333">
        <v>30</v>
      </c>
      <c r="E1333" s="17">
        <f>DATE(Hosp_details[[#This Row],[year]], MONTH("1-"&amp;Hosp_details[[#This Row],[month]]), Hosp_details[[#This Row],[date]])</f>
        <v>25384</v>
      </c>
      <c r="F1333" s="19">
        <f>DATEDIF(Hosp_details[[#This Row],[Date of Birth]], DATE(2023,6, 8),"Y")</f>
        <v>53</v>
      </c>
      <c r="G1333">
        <v>2</v>
      </c>
      <c r="H1333" s="21">
        <v>11150.78</v>
      </c>
      <c r="I1333" t="s">
        <v>12</v>
      </c>
      <c r="J1333" t="s">
        <v>11</v>
      </c>
      <c r="K1333" t="s">
        <v>41</v>
      </c>
    </row>
    <row r="1334" spans="1:11" x14ac:dyDescent="0.3">
      <c r="A1334" t="s">
        <v>1364</v>
      </c>
      <c r="B1334">
        <v>1969</v>
      </c>
      <c r="C1334" t="s">
        <v>10</v>
      </c>
      <c r="D1334">
        <v>25</v>
      </c>
      <c r="E1334" s="17">
        <f>DATE(Hosp_details[[#This Row],[year]], MONTH("1-"&amp;Hosp_details[[#This Row],[month]]), Hosp_details[[#This Row],[date]])</f>
        <v>25409</v>
      </c>
      <c r="F1334" s="19">
        <f>DATEDIF(Hosp_details[[#This Row],[Date of Birth]], DATE(2023,6, 8),"Y")</f>
        <v>53</v>
      </c>
      <c r="G1334">
        <v>2</v>
      </c>
      <c r="H1334" s="21">
        <v>11163.57</v>
      </c>
      <c r="I1334" t="s">
        <v>12</v>
      </c>
      <c r="J1334" t="s">
        <v>11</v>
      </c>
      <c r="K1334" t="s">
        <v>41</v>
      </c>
    </row>
    <row r="1335" spans="1:11" x14ac:dyDescent="0.3">
      <c r="A1335" t="s">
        <v>1365</v>
      </c>
      <c r="B1335">
        <v>1966</v>
      </c>
      <c r="C1335" t="s">
        <v>34</v>
      </c>
      <c r="D1335">
        <v>6</v>
      </c>
      <c r="E1335" s="17">
        <f>DATE(Hosp_details[[#This Row],[year]], MONTH("1-"&amp;Hosp_details[[#This Row],[month]]), Hosp_details[[#This Row],[date]])</f>
        <v>24325</v>
      </c>
      <c r="F1335" s="19">
        <f>DATEDIF(Hosp_details[[#This Row],[Date of Birth]], DATE(2023,6, 8),"Y")</f>
        <v>56</v>
      </c>
      <c r="G1335">
        <v>0</v>
      </c>
      <c r="H1335" s="21">
        <v>11165.42</v>
      </c>
      <c r="I1335" t="s">
        <v>12</v>
      </c>
      <c r="J1335" t="s">
        <v>16</v>
      </c>
      <c r="K1335" t="s">
        <v>167</v>
      </c>
    </row>
    <row r="1336" spans="1:11" x14ac:dyDescent="0.3">
      <c r="A1336" t="s">
        <v>1366</v>
      </c>
      <c r="B1336">
        <v>1972</v>
      </c>
      <c r="C1336" t="s">
        <v>20</v>
      </c>
      <c r="D1336">
        <v>3</v>
      </c>
      <c r="E1336" s="17">
        <f>DATE(Hosp_details[[#This Row],[year]], MONTH("1-"&amp;Hosp_details[[#This Row],[month]]), Hosp_details[[#This Row],[date]])</f>
        <v>26545</v>
      </c>
      <c r="F1336" s="19">
        <f>DATEDIF(Hosp_details[[#This Row],[Date of Birth]], DATE(2023,6, 8),"Y")</f>
        <v>50</v>
      </c>
      <c r="G1336">
        <v>0</v>
      </c>
      <c r="H1336" s="21">
        <v>11186.2</v>
      </c>
      <c r="I1336" t="s">
        <v>12</v>
      </c>
      <c r="J1336" t="s">
        <v>11</v>
      </c>
      <c r="K1336" t="s">
        <v>299</v>
      </c>
    </row>
    <row r="1337" spans="1:11" x14ac:dyDescent="0.3">
      <c r="A1337" t="s">
        <v>1367</v>
      </c>
      <c r="B1337">
        <v>1970</v>
      </c>
      <c r="C1337" t="s">
        <v>36</v>
      </c>
      <c r="D1337">
        <v>14</v>
      </c>
      <c r="E1337" s="17">
        <f>DATE(Hosp_details[[#This Row],[year]], MONTH("1-"&amp;Hosp_details[[#This Row],[month]]), Hosp_details[[#This Row],[date]])</f>
        <v>25855</v>
      </c>
      <c r="F1337" s="19">
        <f>DATEDIF(Hosp_details[[#This Row],[Date of Birth]], DATE(2023,6, 8),"Y")</f>
        <v>52</v>
      </c>
      <c r="G1337">
        <v>2</v>
      </c>
      <c r="H1337" s="21">
        <v>11187.66</v>
      </c>
      <c r="I1337" t="s">
        <v>12</v>
      </c>
      <c r="J1337" t="s">
        <v>11</v>
      </c>
      <c r="K1337" t="s">
        <v>23</v>
      </c>
    </row>
    <row r="1338" spans="1:11" x14ac:dyDescent="0.3">
      <c r="A1338" t="s">
        <v>1368</v>
      </c>
      <c r="B1338">
        <v>1976</v>
      </c>
      <c r="C1338" t="s">
        <v>15</v>
      </c>
      <c r="D1338">
        <v>28</v>
      </c>
      <c r="E1338" s="17">
        <f>DATE(Hosp_details[[#This Row],[year]], MONTH("1-"&amp;Hosp_details[[#This Row],[month]]), Hosp_details[[#This Row],[date]])</f>
        <v>28092</v>
      </c>
      <c r="F1338" s="19">
        <f>DATEDIF(Hosp_details[[#This Row],[Date of Birth]], DATE(2023,6, 8),"Y")</f>
        <v>46</v>
      </c>
      <c r="G1338">
        <v>2</v>
      </c>
      <c r="H1338" s="21">
        <v>11217.35</v>
      </c>
      <c r="I1338" t="s">
        <v>12</v>
      </c>
      <c r="J1338" t="s">
        <v>11</v>
      </c>
      <c r="K1338" t="s">
        <v>199</v>
      </c>
    </row>
    <row r="1339" spans="1:11" x14ac:dyDescent="0.3">
      <c r="A1339" t="s">
        <v>1369</v>
      </c>
      <c r="B1339">
        <v>1969</v>
      </c>
      <c r="C1339" t="s">
        <v>30</v>
      </c>
      <c r="D1339">
        <v>30</v>
      </c>
      <c r="E1339" s="17">
        <f>DATE(Hosp_details[[#This Row],[year]], MONTH("1-"&amp;Hosp_details[[#This Row],[month]]), Hosp_details[[#This Row],[date]])</f>
        <v>25567</v>
      </c>
      <c r="F1339" s="19">
        <f>DATEDIF(Hosp_details[[#This Row],[Date of Birth]], DATE(2023,6, 8),"Y")</f>
        <v>53</v>
      </c>
      <c r="G1339">
        <v>2</v>
      </c>
      <c r="H1339" s="21">
        <v>11244.38</v>
      </c>
      <c r="I1339" t="s">
        <v>12</v>
      </c>
      <c r="J1339" t="s">
        <v>16</v>
      </c>
      <c r="K1339" t="s">
        <v>167</v>
      </c>
    </row>
    <row r="1340" spans="1:11" x14ac:dyDescent="0.3">
      <c r="A1340" t="s">
        <v>1370</v>
      </c>
      <c r="B1340">
        <v>1989</v>
      </c>
      <c r="C1340" t="s">
        <v>2394</v>
      </c>
      <c r="D1340">
        <v>17</v>
      </c>
      <c r="E1340" s="17">
        <f>DATE(Hosp_details[[#This Row],[year]], MONTH("1-"&amp;Hosp_details[[#This Row],[month]]), Hosp_details[[#This Row],[date]])</f>
        <v>32525</v>
      </c>
      <c r="F1340" s="19">
        <f>DATEDIF(Hosp_details[[#This Row],[Date of Birth]], DATE(2023,6, 8),"Y")</f>
        <v>34</v>
      </c>
      <c r="G1340">
        <v>3</v>
      </c>
      <c r="H1340" s="21">
        <v>11250.43</v>
      </c>
      <c r="I1340" t="s">
        <v>12</v>
      </c>
      <c r="J1340" t="s">
        <v>11</v>
      </c>
      <c r="K1340" t="s">
        <v>534</v>
      </c>
    </row>
    <row r="1341" spans="1:11" x14ac:dyDescent="0.3">
      <c r="A1341" t="s">
        <v>1371</v>
      </c>
      <c r="B1341">
        <v>1969</v>
      </c>
      <c r="C1341" t="s">
        <v>2395</v>
      </c>
      <c r="D1341">
        <v>20</v>
      </c>
      <c r="E1341" s="17">
        <f>DATE(Hosp_details[[#This Row],[year]], MONTH("1-"&amp;Hosp_details[[#This Row],[month]]), Hosp_details[[#This Row],[date]])</f>
        <v>25254</v>
      </c>
      <c r="F1341" s="19">
        <f>DATEDIF(Hosp_details[[#This Row],[Date of Birth]], DATE(2023,6, 8),"Y")</f>
        <v>54</v>
      </c>
      <c r="G1341">
        <v>3</v>
      </c>
      <c r="H1341" s="21">
        <v>11253.42</v>
      </c>
      <c r="I1341" t="s">
        <v>12</v>
      </c>
      <c r="J1341" t="s">
        <v>16</v>
      </c>
      <c r="K1341" t="s">
        <v>41</v>
      </c>
    </row>
    <row r="1342" spans="1:11" x14ac:dyDescent="0.3">
      <c r="A1342" t="s">
        <v>1372</v>
      </c>
      <c r="B1342">
        <v>1981</v>
      </c>
      <c r="C1342" t="s">
        <v>2396</v>
      </c>
      <c r="D1342">
        <v>2</v>
      </c>
      <c r="E1342" s="17">
        <f>DATE(Hosp_details[[#This Row],[year]], MONTH("1-"&amp;Hosp_details[[#This Row],[month]]), Hosp_details[[#This Row],[date]])</f>
        <v>29647</v>
      </c>
      <c r="F1342" s="19">
        <f>DATEDIF(Hosp_details[[#This Row],[Date of Birth]], DATE(2023,6, 8),"Y")</f>
        <v>42</v>
      </c>
      <c r="G1342">
        <v>1</v>
      </c>
      <c r="H1342" s="21">
        <v>11255.29</v>
      </c>
      <c r="I1342" t="s">
        <v>12</v>
      </c>
      <c r="J1342" t="s">
        <v>16</v>
      </c>
      <c r="K1342" t="s">
        <v>534</v>
      </c>
    </row>
    <row r="1343" spans="1:11" x14ac:dyDescent="0.3">
      <c r="A1343" t="s">
        <v>1373</v>
      </c>
      <c r="B1343">
        <v>1969</v>
      </c>
      <c r="C1343" t="s">
        <v>2397</v>
      </c>
      <c r="D1343">
        <v>11</v>
      </c>
      <c r="E1343" s="17">
        <f>DATE(Hosp_details[[#This Row],[year]], MONTH("1-"&amp;Hosp_details[[#This Row],[month]]), Hosp_details[[#This Row],[date]])</f>
        <v>25304</v>
      </c>
      <c r="F1343" s="19">
        <f>DATEDIF(Hosp_details[[#This Row],[Date of Birth]], DATE(2023,6, 8),"Y")</f>
        <v>54</v>
      </c>
      <c r="G1343">
        <v>3</v>
      </c>
      <c r="H1343" s="21">
        <v>11264.54</v>
      </c>
      <c r="I1343" t="s">
        <v>12</v>
      </c>
      <c r="J1343" t="s">
        <v>11</v>
      </c>
      <c r="K1343" t="s">
        <v>41</v>
      </c>
    </row>
    <row r="1344" spans="1:11" x14ac:dyDescent="0.3">
      <c r="A1344" t="s">
        <v>1374</v>
      </c>
      <c r="B1344">
        <v>1971</v>
      </c>
      <c r="C1344" t="s">
        <v>2398</v>
      </c>
      <c r="D1344">
        <v>26</v>
      </c>
      <c r="E1344" s="17">
        <f>DATE(Hosp_details[[#This Row],[year]], MONTH("1-"&amp;Hosp_details[[#This Row],[month]]), Hosp_details[[#This Row],[date]])</f>
        <v>26079</v>
      </c>
      <c r="F1344" s="19">
        <f>DATEDIF(Hosp_details[[#This Row],[Date of Birth]], DATE(2023,6, 8),"Y")</f>
        <v>52</v>
      </c>
      <c r="G1344">
        <v>0</v>
      </c>
      <c r="H1344" s="21">
        <v>11265.71</v>
      </c>
      <c r="I1344" t="s">
        <v>12</v>
      </c>
      <c r="J1344" t="s">
        <v>16</v>
      </c>
      <c r="K1344" t="s">
        <v>199</v>
      </c>
    </row>
    <row r="1345" spans="1:11" x14ac:dyDescent="0.3">
      <c r="A1345" t="s">
        <v>1375</v>
      </c>
      <c r="B1345">
        <v>2004</v>
      </c>
      <c r="C1345" t="s">
        <v>18</v>
      </c>
      <c r="D1345">
        <v>4</v>
      </c>
      <c r="E1345" s="17">
        <f>DATE(Hosp_details[[#This Row],[year]], MONTH("1-"&amp;Hosp_details[[#This Row],[month]]), Hosp_details[[#This Row],[date]])</f>
        <v>38142</v>
      </c>
      <c r="F1345" s="19">
        <f>DATEDIF(Hosp_details[[#This Row],[Date of Birth]], DATE(2023,6, 8),"Y")</f>
        <v>19</v>
      </c>
      <c r="G1345">
        <v>1</v>
      </c>
      <c r="H1345" s="21">
        <v>11272.33</v>
      </c>
      <c r="I1345" t="s">
        <v>12</v>
      </c>
      <c r="J1345" t="s">
        <v>11</v>
      </c>
      <c r="K1345" t="s">
        <v>165</v>
      </c>
    </row>
    <row r="1346" spans="1:11" x14ac:dyDescent="0.3">
      <c r="A1346" t="s">
        <v>1376</v>
      </c>
      <c r="B1346">
        <v>1967</v>
      </c>
      <c r="C1346" t="s">
        <v>10</v>
      </c>
      <c r="D1346">
        <v>14</v>
      </c>
      <c r="E1346" s="17">
        <f>DATE(Hosp_details[[#This Row],[year]], MONTH("1-"&amp;Hosp_details[[#This Row],[month]]), Hosp_details[[#This Row],[date]])</f>
        <v>24667</v>
      </c>
      <c r="F1346" s="19">
        <f>DATEDIF(Hosp_details[[#This Row],[Date of Birth]], DATE(2023,6, 8),"Y")</f>
        <v>55</v>
      </c>
      <c r="G1346">
        <v>0</v>
      </c>
      <c r="H1346" s="21">
        <v>11286.54</v>
      </c>
      <c r="I1346" t="s">
        <v>12</v>
      </c>
      <c r="J1346" t="s">
        <v>12</v>
      </c>
      <c r="K1346" t="s">
        <v>246</v>
      </c>
    </row>
    <row r="1347" spans="1:11" x14ac:dyDescent="0.3">
      <c r="A1347" t="s">
        <v>1377</v>
      </c>
      <c r="B1347">
        <v>1970</v>
      </c>
      <c r="C1347" t="s">
        <v>34</v>
      </c>
      <c r="D1347">
        <v>22</v>
      </c>
      <c r="E1347" s="17">
        <f>DATE(Hosp_details[[#This Row],[year]], MONTH("1-"&amp;Hosp_details[[#This Row],[month]]), Hosp_details[[#This Row],[date]])</f>
        <v>25802</v>
      </c>
      <c r="F1347" s="19">
        <f>DATEDIF(Hosp_details[[#This Row],[Date of Birth]], DATE(2023,6, 8),"Y")</f>
        <v>52</v>
      </c>
      <c r="G1347">
        <v>3</v>
      </c>
      <c r="H1347" s="21">
        <v>11289.11</v>
      </c>
      <c r="I1347" t="s">
        <v>12</v>
      </c>
      <c r="J1347" t="s">
        <v>16</v>
      </c>
      <c r="K1347" t="s">
        <v>23</v>
      </c>
    </row>
    <row r="1348" spans="1:11" x14ac:dyDescent="0.3">
      <c r="A1348" t="s">
        <v>1378</v>
      </c>
      <c r="B1348">
        <v>1988</v>
      </c>
      <c r="C1348" t="s">
        <v>20</v>
      </c>
      <c r="D1348">
        <v>14</v>
      </c>
      <c r="E1348" s="17">
        <f>DATE(Hosp_details[[#This Row],[year]], MONTH("1-"&amp;Hosp_details[[#This Row],[month]]), Hosp_details[[#This Row],[date]])</f>
        <v>32400</v>
      </c>
      <c r="F1348" s="19">
        <f>DATEDIF(Hosp_details[[#This Row],[Date of Birth]], DATE(2023,6, 8),"Y")</f>
        <v>34</v>
      </c>
      <c r="G1348">
        <v>3</v>
      </c>
      <c r="H1348" s="21">
        <v>11294.57</v>
      </c>
      <c r="I1348" t="s">
        <v>12</v>
      </c>
      <c r="J1348" t="s">
        <v>16</v>
      </c>
      <c r="K1348" t="s">
        <v>631</v>
      </c>
    </row>
    <row r="1349" spans="1:11" x14ac:dyDescent="0.3">
      <c r="A1349" t="s">
        <v>1379</v>
      </c>
      <c r="B1349">
        <v>1972</v>
      </c>
      <c r="C1349" t="s">
        <v>36</v>
      </c>
      <c r="D1349">
        <v>25</v>
      </c>
      <c r="E1349" s="17">
        <f>DATE(Hosp_details[[#This Row],[year]], MONTH("1-"&amp;Hosp_details[[#This Row],[month]]), Hosp_details[[#This Row],[date]])</f>
        <v>26597</v>
      </c>
      <c r="F1349" s="19">
        <f>DATEDIF(Hosp_details[[#This Row],[Date of Birth]], DATE(2023,6, 8),"Y")</f>
        <v>50</v>
      </c>
      <c r="G1349">
        <v>4</v>
      </c>
      <c r="H1349" s="21">
        <v>11299.34</v>
      </c>
      <c r="I1349" t="s">
        <v>12</v>
      </c>
      <c r="J1349" t="s">
        <v>11</v>
      </c>
      <c r="K1349" t="s">
        <v>41</v>
      </c>
    </row>
    <row r="1350" spans="1:11" x14ac:dyDescent="0.3">
      <c r="A1350" t="s">
        <v>1380</v>
      </c>
      <c r="B1350">
        <v>1968</v>
      </c>
      <c r="C1350" t="s">
        <v>15</v>
      </c>
      <c r="D1350">
        <v>6</v>
      </c>
      <c r="E1350" s="17">
        <f>DATE(Hosp_details[[#This Row],[year]], MONTH("1-"&amp;Hosp_details[[#This Row],[month]]), Hosp_details[[#This Row],[date]])</f>
        <v>25148</v>
      </c>
      <c r="F1350" s="19">
        <f>DATEDIF(Hosp_details[[#This Row],[Date of Birth]], DATE(2023,6, 8),"Y")</f>
        <v>54</v>
      </c>
      <c r="G1350">
        <v>1</v>
      </c>
      <c r="H1350" s="21">
        <v>11305.93</v>
      </c>
      <c r="I1350" t="s">
        <v>12</v>
      </c>
      <c r="J1350" t="s">
        <v>16</v>
      </c>
      <c r="K1350" t="s">
        <v>23</v>
      </c>
    </row>
    <row r="1351" spans="1:11" x14ac:dyDescent="0.3">
      <c r="A1351" t="s">
        <v>1381</v>
      </c>
      <c r="B1351">
        <v>1963</v>
      </c>
      <c r="C1351" t="s">
        <v>30</v>
      </c>
      <c r="D1351">
        <v>22</v>
      </c>
      <c r="E1351" s="17">
        <f>DATE(Hosp_details[[#This Row],[year]], MONTH("1-"&amp;Hosp_details[[#This Row],[month]]), Hosp_details[[#This Row],[date]])</f>
        <v>23367</v>
      </c>
      <c r="F1351" s="19">
        <f>DATEDIF(Hosp_details[[#This Row],[Date of Birth]], DATE(2023,6, 8),"Y")</f>
        <v>59</v>
      </c>
      <c r="G1351">
        <v>0</v>
      </c>
      <c r="H1351" s="21">
        <v>11312.33</v>
      </c>
      <c r="I1351" t="s">
        <v>12</v>
      </c>
      <c r="J1351" t="s">
        <v>12</v>
      </c>
      <c r="K1351" t="s">
        <v>23</v>
      </c>
    </row>
    <row r="1352" spans="1:11" x14ac:dyDescent="0.3">
      <c r="A1352" t="s">
        <v>1382</v>
      </c>
      <c r="B1352">
        <v>1995</v>
      </c>
      <c r="C1352" t="s">
        <v>2394</v>
      </c>
      <c r="D1352">
        <v>10</v>
      </c>
      <c r="E1352" s="17">
        <f>DATE(Hosp_details[[#This Row],[year]], MONTH("1-"&amp;Hosp_details[[#This Row],[month]]), Hosp_details[[#This Row],[date]])</f>
        <v>34709</v>
      </c>
      <c r="F1352" s="19">
        <f>DATEDIF(Hosp_details[[#This Row],[Date of Birth]], DATE(2023,6, 8),"Y")</f>
        <v>28</v>
      </c>
      <c r="G1352">
        <v>0</v>
      </c>
      <c r="H1352" s="21">
        <v>11318.57</v>
      </c>
      <c r="I1352" t="s">
        <v>12</v>
      </c>
      <c r="J1352" t="s">
        <v>11</v>
      </c>
      <c r="K1352" t="s">
        <v>534</v>
      </c>
    </row>
    <row r="1353" spans="1:11" x14ac:dyDescent="0.3">
      <c r="A1353" t="s">
        <v>1383</v>
      </c>
      <c r="B1353">
        <v>1963</v>
      </c>
      <c r="C1353" t="s">
        <v>2395</v>
      </c>
      <c r="D1353">
        <v>11</v>
      </c>
      <c r="E1353" s="17">
        <f>DATE(Hosp_details[[#This Row],[year]], MONTH("1-"&amp;Hosp_details[[#This Row],[month]]), Hosp_details[[#This Row],[date]])</f>
        <v>23053</v>
      </c>
      <c r="F1353" s="19">
        <f>DATEDIF(Hosp_details[[#This Row],[Date of Birth]], DATE(2023,6, 8),"Y")</f>
        <v>60</v>
      </c>
      <c r="G1353">
        <v>0</v>
      </c>
      <c r="H1353" s="21">
        <v>11319.12</v>
      </c>
      <c r="I1353" t="s">
        <v>12</v>
      </c>
      <c r="J1353" t="s">
        <v>16</v>
      </c>
      <c r="K1353" t="s">
        <v>23</v>
      </c>
    </row>
    <row r="1354" spans="1:11" x14ac:dyDescent="0.3">
      <c r="A1354" t="s">
        <v>1384</v>
      </c>
      <c r="B1354">
        <v>2002</v>
      </c>
      <c r="C1354" t="s">
        <v>2396</v>
      </c>
      <c r="D1354">
        <v>20</v>
      </c>
      <c r="E1354" s="17">
        <f>DATE(Hosp_details[[#This Row],[year]], MONTH("1-"&amp;Hosp_details[[#This Row],[month]]), Hosp_details[[#This Row],[date]])</f>
        <v>37335</v>
      </c>
      <c r="F1354" s="19">
        <f>DATEDIF(Hosp_details[[#This Row],[Date of Birth]], DATE(2023,6, 8),"Y")</f>
        <v>21</v>
      </c>
      <c r="G1354">
        <v>0</v>
      </c>
      <c r="H1354" s="21">
        <v>11321.49</v>
      </c>
      <c r="I1354" t="s">
        <v>12</v>
      </c>
      <c r="J1354" t="s">
        <v>12</v>
      </c>
      <c r="K1354" t="s">
        <v>23</v>
      </c>
    </row>
    <row r="1355" spans="1:11" x14ac:dyDescent="0.3">
      <c r="A1355" t="s">
        <v>1385</v>
      </c>
      <c r="B1355">
        <v>1989</v>
      </c>
      <c r="C1355" t="s">
        <v>2397</v>
      </c>
      <c r="D1355">
        <v>19</v>
      </c>
      <c r="E1355" s="17">
        <f>DATE(Hosp_details[[#This Row],[year]], MONTH("1-"&amp;Hosp_details[[#This Row],[month]]), Hosp_details[[#This Row],[date]])</f>
        <v>32617</v>
      </c>
      <c r="F1355" s="19">
        <f>DATEDIF(Hosp_details[[#This Row],[Date of Birth]], DATE(2023,6, 8),"Y")</f>
        <v>34</v>
      </c>
      <c r="G1355">
        <v>1</v>
      </c>
      <c r="H1355" s="21">
        <v>11326.71</v>
      </c>
      <c r="I1355" t="s">
        <v>12</v>
      </c>
      <c r="J1355" t="s">
        <v>12</v>
      </c>
      <c r="K1355" t="s">
        <v>13</v>
      </c>
    </row>
    <row r="1356" spans="1:11" x14ac:dyDescent="0.3">
      <c r="A1356" t="s">
        <v>1386</v>
      </c>
      <c r="B1356">
        <v>1968</v>
      </c>
      <c r="C1356" t="s">
        <v>2398</v>
      </c>
      <c r="D1356">
        <v>2</v>
      </c>
      <c r="E1356" s="17">
        <f>DATE(Hosp_details[[#This Row],[year]], MONTH("1-"&amp;Hosp_details[[#This Row],[month]]), Hosp_details[[#This Row],[date]])</f>
        <v>24960</v>
      </c>
      <c r="F1356" s="19">
        <f>DATEDIF(Hosp_details[[#This Row],[Date of Birth]], DATE(2023,6, 8),"Y")</f>
        <v>55</v>
      </c>
      <c r="G1356">
        <v>0</v>
      </c>
      <c r="H1356" s="21">
        <v>11344.32</v>
      </c>
      <c r="I1356" t="s">
        <v>12</v>
      </c>
      <c r="J1356" t="s">
        <v>11</v>
      </c>
      <c r="K1356" t="s">
        <v>199</v>
      </c>
    </row>
    <row r="1357" spans="1:11" x14ac:dyDescent="0.3">
      <c r="A1357" t="s">
        <v>1387</v>
      </c>
      <c r="B1357">
        <v>1964</v>
      </c>
      <c r="C1357" t="s">
        <v>18</v>
      </c>
      <c r="D1357">
        <v>12</v>
      </c>
      <c r="E1357" s="17">
        <f>DATE(Hosp_details[[#This Row],[year]], MONTH("1-"&amp;Hosp_details[[#This Row],[month]]), Hosp_details[[#This Row],[date]])</f>
        <v>23540</v>
      </c>
      <c r="F1357" s="19">
        <f>DATEDIF(Hosp_details[[#This Row],[Date of Birth]], DATE(2023,6, 8),"Y")</f>
        <v>58</v>
      </c>
      <c r="G1357">
        <v>0</v>
      </c>
      <c r="H1357" s="21">
        <v>11345.52</v>
      </c>
      <c r="I1357" t="s">
        <v>12</v>
      </c>
      <c r="J1357" t="s">
        <v>12</v>
      </c>
      <c r="K1357" t="s">
        <v>41</v>
      </c>
    </row>
    <row r="1358" spans="1:11" x14ac:dyDescent="0.3">
      <c r="A1358" t="s">
        <v>1388</v>
      </c>
      <c r="B1358">
        <v>1965</v>
      </c>
      <c r="C1358" t="s">
        <v>10</v>
      </c>
      <c r="D1358">
        <v>29</v>
      </c>
      <c r="E1358" s="17">
        <f>DATE(Hosp_details[[#This Row],[year]], MONTH("1-"&amp;Hosp_details[[#This Row],[month]]), Hosp_details[[#This Row],[date]])</f>
        <v>23952</v>
      </c>
      <c r="F1358" s="19">
        <f>DATEDIF(Hosp_details[[#This Row],[Date of Birth]], DATE(2023,6, 8),"Y")</f>
        <v>57</v>
      </c>
      <c r="G1358">
        <v>0</v>
      </c>
      <c r="H1358" s="21">
        <v>11353.23</v>
      </c>
      <c r="I1358" t="s">
        <v>12</v>
      </c>
      <c r="J1358" t="s">
        <v>16</v>
      </c>
      <c r="K1358" t="s">
        <v>23</v>
      </c>
    </row>
    <row r="1359" spans="1:11" x14ac:dyDescent="0.3">
      <c r="A1359" t="s">
        <v>1389</v>
      </c>
      <c r="B1359">
        <v>1965</v>
      </c>
      <c r="C1359" t="s">
        <v>34</v>
      </c>
      <c r="D1359">
        <v>26</v>
      </c>
      <c r="E1359" s="17">
        <f>DATE(Hosp_details[[#This Row],[year]], MONTH("1-"&amp;Hosp_details[[#This Row],[month]]), Hosp_details[[#This Row],[date]])</f>
        <v>23980</v>
      </c>
      <c r="F1359" s="19">
        <f>DATEDIF(Hosp_details[[#This Row],[Date of Birth]], DATE(2023,6, 8),"Y")</f>
        <v>57</v>
      </c>
      <c r="G1359">
        <v>0</v>
      </c>
      <c r="H1359" s="21">
        <v>11356.66</v>
      </c>
      <c r="I1359" t="s">
        <v>12</v>
      </c>
      <c r="J1359" t="s">
        <v>12</v>
      </c>
      <c r="K1359" t="s">
        <v>23</v>
      </c>
    </row>
    <row r="1360" spans="1:11" x14ac:dyDescent="0.3">
      <c r="A1360" t="s">
        <v>1390</v>
      </c>
      <c r="B1360">
        <v>1964</v>
      </c>
      <c r="C1360" t="s">
        <v>20</v>
      </c>
      <c r="D1360">
        <v>4</v>
      </c>
      <c r="E1360" s="17">
        <f>DATE(Hosp_details[[#This Row],[year]], MONTH("1-"&amp;Hosp_details[[#This Row],[month]]), Hosp_details[[#This Row],[date]])</f>
        <v>23624</v>
      </c>
      <c r="F1360" s="19">
        <f>DATEDIF(Hosp_details[[#This Row],[Date of Birth]], DATE(2023,6, 8),"Y")</f>
        <v>58</v>
      </c>
      <c r="G1360">
        <v>0</v>
      </c>
      <c r="H1360" s="21">
        <v>11362.76</v>
      </c>
      <c r="I1360" t="s">
        <v>12</v>
      </c>
      <c r="J1360" t="s">
        <v>16</v>
      </c>
      <c r="K1360" t="s">
        <v>41</v>
      </c>
    </row>
    <row r="1361" spans="1:11" x14ac:dyDescent="0.3">
      <c r="A1361" t="s">
        <v>1391</v>
      </c>
      <c r="B1361">
        <v>1964</v>
      </c>
      <c r="C1361" t="s">
        <v>36</v>
      </c>
      <c r="D1361">
        <v>3</v>
      </c>
      <c r="E1361" s="17">
        <f>DATE(Hosp_details[[#This Row],[year]], MONTH("1-"&amp;Hosp_details[[#This Row],[month]]), Hosp_details[[#This Row],[date]])</f>
        <v>23653</v>
      </c>
      <c r="F1361" s="19">
        <f>DATEDIF(Hosp_details[[#This Row],[Date of Birth]], DATE(2023,6, 8),"Y")</f>
        <v>58</v>
      </c>
      <c r="G1361">
        <v>0</v>
      </c>
      <c r="H1361" s="21">
        <v>11363.28</v>
      </c>
      <c r="I1361" t="s">
        <v>12</v>
      </c>
      <c r="J1361" t="s">
        <v>16</v>
      </c>
      <c r="K1361" t="s">
        <v>13</v>
      </c>
    </row>
    <row r="1362" spans="1:11" x14ac:dyDescent="0.3">
      <c r="A1362" t="s">
        <v>1392</v>
      </c>
      <c r="B1362">
        <v>1964</v>
      </c>
      <c r="C1362" t="s">
        <v>15</v>
      </c>
      <c r="D1362">
        <v>13</v>
      </c>
      <c r="E1362" s="17">
        <f>DATE(Hosp_details[[#This Row],[year]], MONTH("1-"&amp;Hosp_details[[#This Row],[month]]), Hosp_details[[#This Row],[date]])</f>
        <v>23694</v>
      </c>
      <c r="F1362" s="19">
        <f>DATEDIF(Hosp_details[[#This Row],[Date of Birth]], DATE(2023,6, 8),"Y")</f>
        <v>58</v>
      </c>
      <c r="G1362">
        <v>0</v>
      </c>
      <c r="H1362" s="21">
        <v>11365.95</v>
      </c>
      <c r="I1362" t="s">
        <v>12</v>
      </c>
      <c r="J1362" t="s">
        <v>11</v>
      </c>
      <c r="K1362" t="s">
        <v>41</v>
      </c>
    </row>
    <row r="1363" spans="1:11" x14ac:dyDescent="0.3">
      <c r="A1363" t="s">
        <v>1393</v>
      </c>
      <c r="B1363">
        <v>1979</v>
      </c>
      <c r="C1363" t="s">
        <v>30</v>
      </c>
      <c r="D1363">
        <v>7</v>
      </c>
      <c r="E1363" s="17">
        <f>DATE(Hosp_details[[#This Row],[year]], MONTH("1-"&amp;Hosp_details[[#This Row],[month]]), Hosp_details[[#This Row],[date]])</f>
        <v>29196</v>
      </c>
      <c r="F1363" s="19">
        <f>DATEDIF(Hosp_details[[#This Row],[Date of Birth]], DATE(2023,6, 8),"Y")</f>
        <v>43</v>
      </c>
      <c r="G1363">
        <v>2</v>
      </c>
      <c r="H1363" s="21">
        <v>11369.39</v>
      </c>
      <c r="I1363" t="s">
        <v>12</v>
      </c>
      <c r="J1363" t="s">
        <v>16</v>
      </c>
      <c r="K1363" t="s">
        <v>534</v>
      </c>
    </row>
    <row r="1364" spans="1:11" x14ac:dyDescent="0.3">
      <c r="A1364" t="s">
        <v>1394</v>
      </c>
      <c r="B1364">
        <v>1972</v>
      </c>
      <c r="C1364" t="s">
        <v>2394</v>
      </c>
      <c r="D1364">
        <v>6</v>
      </c>
      <c r="E1364" s="17">
        <f>DATE(Hosp_details[[#This Row],[year]], MONTH("1-"&amp;Hosp_details[[#This Row],[month]]), Hosp_details[[#This Row],[date]])</f>
        <v>26304</v>
      </c>
      <c r="F1364" s="19">
        <f>DATEDIF(Hosp_details[[#This Row],[Date of Birth]], DATE(2023,6, 8),"Y")</f>
        <v>51</v>
      </c>
      <c r="G1364">
        <v>0</v>
      </c>
      <c r="H1364" s="21">
        <v>11378.57</v>
      </c>
      <c r="I1364" t="s">
        <v>12</v>
      </c>
      <c r="J1364" t="s">
        <v>11</v>
      </c>
      <c r="K1364" t="s">
        <v>199</v>
      </c>
    </row>
    <row r="1365" spans="1:11" x14ac:dyDescent="0.3">
      <c r="A1365" t="s">
        <v>1395</v>
      </c>
      <c r="B1365">
        <v>1964</v>
      </c>
      <c r="C1365" t="s">
        <v>2395</v>
      </c>
      <c r="D1365">
        <v>13</v>
      </c>
      <c r="E1365" s="17">
        <f>DATE(Hosp_details[[#This Row],[year]], MONTH("1-"&amp;Hosp_details[[#This Row],[month]]), Hosp_details[[#This Row],[date]])</f>
        <v>23420</v>
      </c>
      <c r="F1365" s="19">
        <f>DATEDIF(Hosp_details[[#This Row],[Date of Birth]], DATE(2023,6, 8),"Y")</f>
        <v>59</v>
      </c>
      <c r="G1365">
        <v>0</v>
      </c>
      <c r="H1365" s="21">
        <v>11381.33</v>
      </c>
      <c r="I1365" t="s">
        <v>12</v>
      </c>
      <c r="J1365" t="s">
        <v>11</v>
      </c>
      <c r="K1365" t="s">
        <v>13</v>
      </c>
    </row>
    <row r="1366" spans="1:11" x14ac:dyDescent="0.3">
      <c r="A1366" t="s">
        <v>1396</v>
      </c>
      <c r="B1366">
        <v>1997</v>
      </c>
      <c r="C1366" t="s">
        <v>2396</v>
      </c>
      <c r="D1366">
        <v>28</v>
      </c>
      <c r="E1366" s="17">
        <f>DATE(Hosp_details[[#This Row],[year]], MONTH("1-"&amp;Hosp_details[[#This Row],[month]]), Hosp_details[[#This Row],[date]])</f>
        <v>35517</v>
      </c>
      <c r="F1366" s="19">
        <f>DATEDIF(Hosp_details[[#This Row],[Date of Birth]], DATE(2023,6, 8),"Y")</f>
        <v>26</v>
      </c>
      <c r="G1366">
        <v>0</v>
      </c>
      <c r="H1366" s="21">
        <v>11388.27</v>
      </c>
      <c r="I1366" t="s">
        <v>12</v>
      </c>
      <c r="J1366" t="s">
        <v>11</v>
      </c>
      <c r="K1366" t="s">
        <v>534</v>
      </c>
    </row>
    <row r="1367" spans="1:11" x14ac:dyDescent="0.3">
      <c r="A1367" t="s">
        <v>1397</v>
      </c>
      <c r="B1367">
        <v>1967</v>
      </c>
      <c r="C1367" t="s">
        <v>2397</v>
      </c>
      <c r="D1367">
        <v>19</v>
      </c>
      <c r="E1367" s="17">
        <f>DATE(Hosp_details[[#This Row],[year]], MONTH("1-"&amp;Hosp_details[[#This Row],[month]]), Hosp_details[[#This Row],[date]])</f>
        <v>24581</v>
      </c>
      <c r="F1367" s="19">
        <f>DATEDIF(Hosp_details[[#This Row],[Date of Birth]], DATE(2023,6, 8),"Y")</f>
        <v>56</v>
      </c>
      <c r="G1367">
        <v>1</v>
      </c>
      <c r="H1367" s="21">
        <v>11394.07</v>
      </c>
      <c r="I1367" t="s">
        <v>12</v>
      </c>
      <c r="J1367" t="s">
        <v>16</v>
      </c>
      <c r="K1367" t="s">
        <v>169</v>
      </c>
    </row>
    <row r="1368" spans="1:11" x14ac:dyDescent="0.3">
      <c r="A1368" t="s">
        <v>1398</v>
      </c>
      <c r="B1368">
        <v>1970</v>
      </c>
      <c r="C1368" t="s">
        <v>2398</v>
      </c>
      <c r="D1368">
        <v>2</v>
      </c>
      <c r="E1368" s="17">
        <f>DATE(Hosp_details[[#This Row],[year]], MONTH("1-"&amp;Hosp_details[[#This Row],[month]]), Hosp_details[[#This Row],[date]])</f>
        <v>25690</v>
      </c>
      <c r="F1368" s="19">
        <f>DATEDIF(Hosp_details[[#This Row],[Date of Birth]], DATE(2023,6, 8),"Y")</f>
        <v>53</v>
      </c>
      <c r="G1368">
        <v>2</v>
      </c>
      <c r="H1368" s="21">
        <v>11396.9</v>
      </c>
      <c r="I1368" t="s">
        <v>12</v>
      </c>
      <c r="J1368" t="s">
        <v>12</v>
      </c>
      <c r="K1368" t="s">
        <v>246</v>
      </c>
    </row>
    <row r="1369" spans="1:11" x14ac:dyDescent="0.3">
      <c r="A1369" t="s">
        <v>1399</v>
      </c>
      <c r="B1369">
        <v>1970</v>
      </c>
      <c r="C1369" t="s">
        <v>18</v>
      </c>
      <c r="D1369">
        <v>7</v>
      </c>
      <c r="E1369" s="17">
        <f>DATE(Hosp_details[[#This Row],[year]], MONTH("1-"&amp;Hosp_details[[#This Row],[month]]), Hosp_details[[#This Row],[date]])</f>
        <v>25726</v>
      </c>
      <c r="F1369" s="19">
        <f>DATEDIF(Hosp_details[[#This Row],[Date of Birth]], DATE(2023,6, 8),"Y")</f>
        <v>53</v>
      </c>
      <c r="G1369">
        <v>3</v>
      </c>
      <c r="H1369" s="21">
        <v>11411.69</v>
      </c>
      <c r="I1369" t="s">
        <v>12</v>
      </c>
      <c r="J1369" t="s">
        <v>11</v>
      </c>
      <c r="K1369" t="s">
        <v>41</v>
      </c>
    </row>
    <row r="1370" spans="1:11" x14ac:dyDescent="0.3">
      <c r="A1370" t="s">
        <v>1400</v>
      </c>
      <c r="B1370">
        <v>1983</v>
      </c>
      <c r="C1370" t="s">
        <v>10</v>
      </c>
      <c r="D1370">
        <v>23</v>
      </c>
      <c r="E1370" s="17">
        <f>DATE(Hosp_details[[#This Row],[year]], MONTH("1-"&amp;Hosp_details[[#This Row],[month]]), Hosp_details[[#This Row],[date]])</f>
        <v>30520</v>
      </c>
      <c r="F1370" s="19">
        <f>DATEDIF(Hosp_details[[#This Row],[Date of Birth]], DATE(2023,6, 8),"Y")</f>
        <v>39</v>
      </c>
      <c r="G1370">
        <v>3</v>
      </c>
      <c r="H1370" s="21">
        <v>11412.02</v>
      </c>
      <c r="I1370" t="s">
        <v>12</v>
      </c>
      <c r="J1370" t="s">
        <v>16</v>
      </c>
      <c r="K1370" t="s">
        <v>299</v>
      </c>
    </row>
    <row r="1371" spans="1:11" x14ac:dyDescent="0.3">
      <c r="A1371" t="s">
        <v>1401</v>
      </c>
      <c r="B1371">
        <v>1985</v>
      </c>
      <c r="C1371" t="s">
        <v>34</v>
      </c>
      <c r="D1371">
        <v>9</v>
      </c>
      <c r="E1371" s="17">
        <f>DATE(Hosp_details[[#This Row],[year]], MONTH("1-"&amp;Hosp_details[[#This Row],[month]]), Hosp_details[[#This Row],[date]])</f>
        <v>31268</v>
      </c>
      <c r="F1371" s="19">
        <f>DATEDIF(Hosp_details[[#This Row],[Date of Birth]], DATE(2023,6, 8),"Y")</f>
        <v>37</v>
      </c>
      <c r="G1371">
        <v>3</v>
      </c>
      <c r="H1371" s="21">
        <v>11419.49</v>
      </c>
      <c r="I1371" t="s">
        <v>12</v>
      </c>
      <c r="J1371" t="s">
        <v>16</v>
      </c>
      <c r="K1371" t="s">
        <v>23</v>
      </c>
    </row>
    <row r="1372" spans="1:11" x14ac:dyDescent="0.3">
      <c r="A1372" t="s">
        <v>1402</v>
      </c>
      <c r="B1372">
        <v>1980</v>
      </c>
      <c r="C1372" t="s">
        <v>20</v>
      </c>
      <c r="D1372">
        <v>17</v>
      </c>
      <c r="E1372" s="17">
        <f>DATE(Hosp_details[[#This Row],[year]], MONTH("1-"&amp;Hosp_details[[#This Row],[month]]), Hosp_details[[#This Row],[date]])</f>
        <v>29481</v>
      </c>
      <c r="F1372" s="19">
        <f>DATEDIF(Hosp_details[[#This Row],[Date of Birth]], DATE(2023,6, 8),"Y")</f>
        <v>42</v>
      </c>
      <c r="G1372">
        <v>2</v>
      </c>
      <c r="H1372" s="21">
        <v>11435.74</v>
      </c>
      <c r="I1372" t="s">
        <v>12</v>
      </c>
      <c r="J1372" t="s">
        <v>12</v>
      </c>
      <c r="K1372" t="s">
        <v>299</v>
      </c>
    </row>
    <row r="1373" spans="1:11" x14ac:dyDescent="0.3">
      <c r="A1373" t="s">
        <v>1403</v>
      </c>
      <c r="B1373">
        <v>1971</v>
      </c>
      <c r="C1373" t="s">
        <v>36</v>
      </c>
      <c r="D1373">
        <v>12</v>
      </c>
      <c r="E1373" s="17">
        <f>DATE(Hosp_details[[#This Row],[year]], MONTH("1-"&amp;Hosp_details[[#This Row],[month]]), Hosp_details[[#This Row],[date]])</f>
        <v>26218</v>
      </c>
      <c r="F1373" s="19">
        <f>DATEDIF(Hosp_details[[#This Row],[Date of Birth]], DATE(2023,6, 8),"Y")</f>
        <v>51</v>
      </c>
      <c r="G1373">
        <v>3</v>
      </c>
      <c r="H1373" s="21">
        <v>11436.74</v>
      </c>
      <c r="I1373" t="s">
        <v>12</v>
      </c>
      <c r="J1373" t="s">
        <v>12</v>
      </c>
      <c r="K1373" t="s">
        <v>23</v>
      </c>
    </row>
    <row r="1374" spans="1:11" x14ac:dyDescent="0.3">
      <c r="A1374" t="s">
        <v>1404</v>
      </c>
      <c r="B1374">
        <v>1966</v>
      </c>
      <c r="C1374" t="s">
        <v>15</v>
      </c>
      <c r="D1374">
        <v>14</v>
      </c>
      <c r="E1374" s="17">
        <f>DATE(Hosp_details[[#This Row],[year]], MONTH("1-"&amp;Hosp_details[[#This Row],[month]]), Hosp_details[[#This Row],[date]])</f>
        <v>24425</v>
      </c>
      <c r="F1374" s="19">
        <f>DATEDIF(Hosp_details[[#This Row],[Date of Birth]], DATE(2023,6, 8),"Y")</f>
        <v>56</v>
      </c>
      <c r="G1374">
        <v>0</v>
      </c>
      <c r="H1374" s="21">
        <v>11454.02</v>
      </c>
      <c r="I1374" t="s">
        <v>12</v>
      </c>
      <c r="J1374" t="s">
        <v>16</v>
      </c>
      <c r="K1374" t="s">
        <v>23</v>
      </c>
    </row>
    <row r="1375" spans="1:11" x14ac:dyDescent="0.3">
      <c r="A1375" t="s">
        <v>1405</v>
      </c>
      <c r="B1375">
        <v>1965</v>
      </c>
      <c r="C1375" t="s">
        <v>30</v>
      </c>
      <c r="D1375">
        <v>23</v>
      </c>
      <c r="E1375" s="17">
        <f>DATE(Hosp_details[[#This Row],[year]], MONTH("1-"&amp;Hosp_details[[#This Row],[month]]), Hosp_details[[#This Row],[date]])</f>
        <v>24099</v>
      </c>
      <c r="F1375" s="19">
        <f>DATEDIF(Hosp_details[[#This Row],[Date of Birth]], DATE(2023,6, 8),"Y")</f>
        <v>57</v>
      </c>
      <c r="G1375">
        <v>0</v>
      </c>
      <c r="H1375" s="21">
        <v>11455.28</v>
      </c>
      <c r="I1375" t="s">
        <v>12</v>
      </c>
      <c r="J1375" t="s">
        <v>11</v>
      </c>
      <c r="K1375" t="s">
        <v>41</v>
      </c>
    </row>
    <row r="1376" spans="1:11" x14ac:dyDescent="0.3">
      <c r="A1376" t="s">
        <v>1406</v>
      </c>
      <c r="B1376">
        <v>1966</v>
      </c>
      <c r="C1376" t="s">
        <v>2394</v>
      </c>
      <c r="D1376">
        <v>7</v>
      </c>
      <c r="E1376" s="17">
        <f>DATE(Hosp_details[[#This Row],[year]], MONTH("1-"&amp;Hosp_details[[#This Row],[month]]), Hosp_details[[#This Row],[date]])</f>
        <v>24114</v>
      </c>
      <c r="F1376" s="19">
        <f>DATEDIF(Hosp_details[[#This Row],[Date of Birth]], DATE(2023,6, 8),"Y")</f>
        <v>57</v>
      </c>
      <c r="G1376">
        <v>0</v>
      </c>
      <c r="H1376" s="21">
        <v>11478.14</v>
      </c>
      <c r="I1376" t="s">
        <v>12</v>
      </c>
      <c r="J1376" t="s">
        <v>11</v>
      </c>
      <c r="K1376" t="s">
        <v>199</v>
      </c>
    </row>
    <row r="1377" spans="1:11" x14ac:dyDescent="0.3">
      <c r="A1377" t="s">
        <v>1407</v>
      </c>
      <c r="B1377">
        <v>2004</v>
      </c>
      <c r="C1377" t="s">
        <v>2395</v>
      </c>
      <c r="D1377">
        <v>10</v>
      </c>
      <c r="E1377" s="17">
        <f>DATE(Hosp_details[[#This Row],[year]], MONTH("1-"&amp;Hosp_details[[#This Row],[month]]), Hosp_details[[#This Row],[date]])</f>
        <v>38027</v>
      </c>
      <c r="F1377" s="19">
        <f>DATEDIF(Hosp_details[[#This Row],[Date of Birth]], DATE(2023,6, 8),"Y")</f>
        <v>19</v>
      </c>
      <c r="G1377">
        <v>0</v>
      </c>
      <c r="H1377" s="21">
        <v>11482.63</v>
      </c>
      <c r="I1377" t="s">
        <v>12</v>
      </c>
      <c r="J1377" t="s">
        <v>11</v>
      </c>
      <c r="K1377" t="s">
        <v>13</v>
      </c>
    </row>
    <row r="1378" spans="1:11" x14ac:dyDescent="0.3">
      <c r="A1378" t="s">
        <v>1408</v>
      </c>
      <c r="B1378">
        <v>1970</v>
      </c>
      <c r="C1378" t="s">
        <v>2396</v>
      </c>
      <c r="D1378">
        <v>13</v>
      </c>
      <c r="E1378" s="17">
        <f>DATE(Hosp_details[[#This Row],[year]], MONTH("1-"&amp;Hosp_details[[#This Row],[month]]), Hosp_details[[#This Row],[date]])</f>
        <v>25640</v>
      </c>
      <c r="F1378" s="19">
        <f>DATEDIF(Hosp_details[[#This Row],[Date of Birth]], DATE(2023,6, 8),"Y")</f>
        <v>53</v>
      </c>
      <c r="G1378">
        <v>3</v>
      </c>
      <c r="H1378" s="21">
        <v>11488.32</v>
      </c>
      <c r="I1378" t="s">
        <v>12</v>
      </c>
      <c r="J1378" t="s">
        <v>16</v>
      </c>
      <c r="K1378" t="s">
        <v>275</v>
      </c>
    </row>
    <row r="1379" spans="1:11" x14ac:dyDescent="0.3">
      <c r="A1379" t="s">
        <v>1409</v>
      </c>
      <c r="B1379">
        <v>1983</v>
      </c>
      <c r="C1379" t="s">
        <v>2397</v>
      </c>
      <c r="D1379">
        <v>7</v>
      </c>
      <c r="E1379" s="17">
        <f>DATE(Hosp_details[[#This Row],[year]], MONTH("1-"&amp;Hosp_details[[#This Row],[month]]), Hosp_details[[#This Row],[date]])</f>
        <v>30413</v>
      </c>
      <c r="F1379" s="19">
        <f>DATEDIF(Hosp_details[[#This Row],[Date of Birth]], DATE(2023,6, 8),"Y")</f>
        <v>40</v>
      </c>
      <c r="G1379">
        <v>3</v>
      </c>
      <c r="H1379" s="21">
        <v>11492.46</v>
      </c>
      <c r="I1379" t="s">
        <v>12</v>
      </c>
      <c r="J1379" t="s">
        <v>12</v>
      </c>
      <c r="K1379" t="s">
        <v>534</v>
      </c>
    </row>
    <row r="1380" spans="1:11" x14ac:dyDescent="0.3">
      <c r="A1380" t="s">
        <v>1410</v>
      </c>
      <c r="B1380">
        <v>1969</v>
      </c>
      <c r="C1380" t="s">
        <v>2398</v>
      </c>
      <c r="D1380">
        <v>11</v>
      </c>
      <c r="E1380" s="17">
        <f>DATE(Hosp_details[[#This Row],[year]], MONTH("1-"&amp;Hosp_details[[#This Row],[month]]), Hosp_details[[#This Row],[date]])</f>
        <v>25334</v>
      </c>
      <c r="F1380" s="19">
        <f>DATEDIF(Hosp_details[[#This Row],[Date of Birth]], DATE(2023,6, 8),"Y")</f>
        <v>54</v>
      </c>
      <c r="G1380">
        <v>0</v>
      </c>
      <c r="H1380" s="21">
        <v>11497.69</v>
      </c>
      <c r="I1380" t="s">
        <v>12</v>
      </c>
      <c r="J1380" t="s">
        <v>16</v>
      </c>
      <c r="K1380" t="s">
        <v>23</v>
      </c>
    </row>
    <row r="1381" spans="1:11" x14ac:dyDescent="0.3">
      <c r="A1381" t="s">
        <v>1411</v>
      </c>
      <c r="B1381">
        <v>1989</v>
      </c>
      <c r="C1381" t="s">
        <v>18</v>
      </c>
      <c r="D1381">
        <v>6</v>
      </c>
      <c r="E1381" s="17">
        <f>DATE(Hosp_details[[#This Row],[year]], MONTH("1-"&amp;Hosp_details[[#This Row],[month]]), Hosp_details[[#This Row],[date]])</f>
        <v>32665</v>
      </c>
      <c r="F1381" s="19">
        <f>DATEDIF(Hosp_details[[#This Row],[Date of Birth]], DATE(2023,6, 8),"Y")</f>
        <v>34</v>
      </c>
      <c r="G1381">
        <v>3</v>
      </c>
      <c r="H1381" s="21">
        <v>11511.61</v>
      </c>
      <c r="I1381" t="s">
        <v>12</v>
      </c>
      <c r="J1381" t="s">
        <v>12</v>
      </c>
      <c r="K1381" t="s">
        <v>534</v>
      </c>
    </row>
    <row r="1382" spans="1:11" x14ac:dyDescent="0.3">
      <c r="A1382" t="s">
        <v>1412</v>
      </c>
      <c r="B1382">
        <v>1968</v>
      </c>
      <c r="C1382" t="s">
        <v>10</v>
      </c>
      <c r="D1382">
        <v>24</v>
      </c>
      <c r="E1382" s="17">
        <f>DATE(Hosp_details[[#This Row],[year]], MONTH("1-"&amp;Hosp_details[[#This Row],[month]]), Hosp_details[[#This Row],[date]])</f>
        <v>25043</v>
      </c>
      <c r="F1382" s="19">
        <f>DATEDIF(Hosp_details[[#This Row],[Date of Birth]], DATE(2023,6, 8),"Y")</f>
        <v>54</v>
      </c>
      <c r="G1382">
        <v>1</v>
      </c>
      <c r="H1382" s="21">
        <v>11512.41</v>
      </c>
      <c r="I1382" t="s">
        <v>12</v>
      </c>
      <c r="J1382" t="s">
        <v>16</v>
      </c>
      <c r="K1382" t="s">
        <v>246</v>
      </c>
    </row>
    <row r="1383" spans="1:11" x14ac:dyDescent="0.3">
      <c r="A1383" t="s">
        <v>1413</v>
      </c>
      <c r="B1383">
        <v>1971</v>
      </c>
      <c r="C1383" t="s">
        <v>34</v>
      </c>
      <c r="D1383">
        <v>19</v>
      </c>
      <c r="E1383" s="17">
        <f>DATE(Hosp_details[[#This Row],[year]], MONTH("1-"&amp;Hosp_details[[#This Row],[month]]), Hosp_details[[#This Row],[date]])</f>
        <v>26164</v>
      </c>
      <c r="F1383" s="19">
        <f>DATEDIF(Hosp_details[[#This Row],[Date of Birth]], DATE(2023,6, 8),"Y")</f>
        <v>51</v>
      </c>
      <c r="G1383">
        <v>4</v>
      </c>
      <c r="H1383" s="21">
        <v>11520.1</v>
      </c>
      <c r="I1383" t="s">
        <v>12</v>
      </c>
      <c r="J1383" t="s">
        <v>16</v>
      </c>
      <c r="K1383" t="s">
        <v>23</v>
      </c>
    </row>
    <row r="1384" spans="1:11" x14ac:dyDescent="0.3">
      <c r="A1384" t="s">
        <v>1414</v>
      </c>
      <c r="B1384">
        <v>1988</v>
      </c>
      <c r="C1384" t="s">
        <v>20</v>
      </c>
      <c r="D1384">
        <v>12</v>
      </c>
      <c r="E1384" s="17">
        <f>DATE(Hosp_details[[#This Row],[year]], MONTH("1-"&amp;Hosp_details[[#This Row],[month]]), Hosp_details[[#This Row],[date]])</f>
        <v>32398</v>
      </c>
      <c r="F1384" s="19">
        <f>DATEDIF(Hosp_details[[#This Row],[Date of Birth]], DATE(2023,6, 8),"Y")</f>
        <v>34</v>
      </c>
      <c r="G1384">
        <v>3</v>
      </c>
      <c r="H1384" s="21">
        <v>11524.25</v>
      </c>
      <c r="I1384" t="s">
        <v>12</v>
      </c>
      <c r="J1384" t="s">
        <v>16</v>
      </c>
      <c r="K1384" t="s">
        <v>534</v>
      </c>
    </row>
    <row r="1385" spans="1:11" x14ac:dyDescent="0.3">
      <c r="A1385" t="s">
        <v>1415</v>
      </c>
      <c r="B1385">
        <v>1970</v>
      </c>
      <c r="C1385" t="s">
        <v>36</v>
      </c>
      <c r="D1385">
        <v>23</v>
      </c>
      <c r="E1385" s="17">
        <f>DATE(Hosp_details[[#This Row],[year]], MONTH("1-"&amp;Hosp_details[[#This Row],[month]]), Hosp_details[[#This Row],[date]])</f>
        <v>25864</v>
      </c>
      <c r="F1385" s="19">
        <f>DATEDIF(Hosp_details[[#This Row],[Date of Birth]], DATE(2023,6, 8),"Y")</f>
        <v>52</v>
      </c>
      <c r="G1385">
        <v>0</v>
      </c>
      <c r="H1385" s="21">
        <v>11530.12</v>
      </c>
      <c r="I1385" t="s">
        <v>12</v>
      </c>
      <c r="J1385" t="s">
        <v>16</v>
      </c>
      <c r="K1385" t="s">
        <v>23</v>
      </c>
    </row>
    <row r="1386" spans="1:11" x14ac:dyDescent="0.3">
      <c r="A1386" t="s">
        <v>1416</v>
      </c>
      <c r="B1386">
        <v>1965</v>
      </c>
      <c r="C1386" t="s">
        <v>15</v>
      </c>
      <c r="D1386">
        <v>3</v>
      </c>
      <c r="E1386" s="17">
        <f>DATE(Hosp_details[[#This Row],[year]], MONTH("1-"&amp;Hosp_details[[#This Row],[month]]), Hosp_details[[#This Row],[date]])</f>
        <v>24049</v>
      </c>
      <c r="F1386" s="19">
        <f>DATEDIF(Hosp_details[[#This Row],[Date of Birth]], DATE(2023,6, 8),"Y")</f>
        <v>57</v>
      </c>
      <c r="G1386">
        <v>0</v>
      </c>
      <c r="H1386" s="21">
        <v>11534.87</v>
      </c>
      <c r="I1386" t="s">
        <v>12</v>
      </c>
      <c r="J1386" t="s">
        <v>16</v>
      </c>
      <c r="K1386" t="s">
        <v>355</v>
      </c>
    </row>
    <row r="1387" spans="1:11" x14ac:dyDescent="0.3">
      <c r="A1387" t="s">
        <v>1417</v>
      </c>
      <c r="B1387">
        <v>1968</v>
      </c>
      <c r="C1387" t="s">
        <v>30</v>
      </c>
      <c r="D1387">
        <v>14</v>
      </c>
      <c r="E1387" s="17">
        <f>DATE(Hosp_details[[#This Row],[year]], MONTH("1-"&amp;Hosp_details[[#This Row],[month]]), Hosp_details[[#This Row],[date]])</f>
        <v>25186</v>
      </c>
      <c r="F1387" s="19">
        <f>DATEDIF(Hosp_details[[#This Row],[Date of Birth]], DATE(2023,6, 8),"Y")</f>
        <v>54</v>
      </c>
      <c r="G1387">
        <v>2</v>
      </c>
      <c r="H1387" s="21">
        <v>11538.42</v>
      </c>
      <c r="I1387" t="s">
        <v>12</v>
      </c>
      <c r="J1387" t="s">
        <v>16</v>
      </c>
      <c r="K1387" t="s">
        <v>41</v>
      </c>
    </row>
    <row r="1388" spans="1:11" x14ac:dyDescent="0.3">
      <c r="A1388" t="s">
        <v>1418</v>
      </c>
      <c r="B1388">
        <v>1971</v>
      </c>
      <c r="C1388" t="s">
        <v>2394</v>
      </c>
      <c r="D1388">
        <v>1</v>
      </c>
      <c r="E1388" s="17">
        <f>DATE(Hosp_details[[#This Row],[year]], MONTH("1-"&amp;Hosp_details[[#This Row],[month]]), Hosp_details[[#This Row],[date]])</f>
        <v>25934</v>
      </c>
      <c r="F1388" s="19">
        <f>DATEDIF(Hosp_details[[#This Row],[Date of Birth]], DATE(2023,6, 8),"Y")</f>
        <v>52</v>
      </c>
      <c r="G1388">
        <v>0</v>
      </c>
      <c r="H1388" s="21">
        <v>11540.25</v>
      </c>
      <c r="I1388" t="s">
        <v>12</v>
      </c>
      <c r="J1388" t="s">
        <v>16</v>
      </c>
      <c r="K1388" t="s">
        <v>23</v>
      </c>
    </row>
    <row r="1389" spans="1:11" x14ac:dyDescent="0.3">
      <c r="A1389" t="s">
        <v>1419</v>
      </c>
      <c r="B1389">
        <v>1973</v>
      </c>
      <c r="C1389" t="s">
        <v>2395</v>
      </c>
      <c r="D1389">
        <v>23</v>
      </c>
      <c r="E1389" s="17">
        <f>DATE(Hosp_details[[#This Row],[year]], MONTH("1-"&amp;Hosp_details[[#This Row],[month]]), Hosp_details[[#This Row],[date]])</f>
        <v>26718</v>
      </c>
      <c r="F1389" s="19">
        <f>DATEDIF(Hosp_details[[#This Row],[Date of Birth]], DATE(2023,6, 8),"Y")</f>
        <v>50</v>
      </c>
      <c r="G1389">
        <v>5</v>
      </c>
      <c r="H1389" s="21">
        <v>11552.9</v>
      </c>
      <c r="I1389" t="s">
        <v>12</v>
      </c>
      <c r="J1389" t="s">
        <v>11</v>
      </c>
      <c r="K1389" t="s">
        <v>41</v>
      </c>
    </row>
    <row r="1390" spans="1:11" x14ac:dyDescent="0.3">
      <c r="A1390" t="s">
        <v>1420</v>
      </c>
      <c r="B1390">
        <v>1965</v>
      </c>
      <c r="C1390" t="s">
        <v>2396</v>
      </c>
      <c r="D1390">
        <v>27</v>
      </c>
      <c r="E1390" s="17">
        <f>DATE(Hosp_details[[#This Row],[year]], MONTH("1-"&amp;Hosp_details[[#This Row],[month]]), Hosp_details[[#This Row],[date]])</f>
        <v>23828</v>
      </c>
      <c r="F1390" s="19">
        <f>DATEDIF(Hosp_details[[#This Row],[Date of Birth]], DATE(2023,6, 8),"Y")</f>
        <v>58</v>
      </c>
      <c r="G1390">
        <v>1</v>
      </c>
      <c r="H1390" s="21">
        <v>11554.22</v>
      </c>
      <c r="I1390" t="s">
        <v>12</v>
      </c>
      <c r="J1390" t="s">
        <v>16</v>
      </c>
      <c r="K1390" t="s">
        <v>13</v>
      </c>
    </row>
    <row r="1391" spans="1:11" x14ac:dyDescent="0.3">
      <c r="A1391" t="s">
        <v>1421</v>
      </c>
      <c r="B1391">
        <v>1965</v>
      </c>
      <c r="C1391" t="s">
        <v>2397</v>
      </c>
      <c r="D1391">
        <v>25</v>
      </c>
      <c r="E1391" s="17">
        <f>DATE(Hosp_details[[#This Row],[year]], MONTH("1-"&amp;Hosp_details[[#This Row],[month]]), Hosp_details[[#This Row],[date]])</f>
        <v>23857</v>
      </c>
      <c r="F1391" s="19">
        <f>DATEDIF(Hosp_details[[#This Row],[Date of Birth]], DATE(2023,6, 8),"Y")</f>
        <v>58</v>
      </c>
      <c r="G1391">
        <v>0</v>
      </c>
      <c r="H1391" s="21">
        <v>11566.3</v>
      </c>
      <c r="I1391" t="s">
        <v>12</v>
      </c>
      <c r="J1391" t="s">
        <v>12</v>
      </c>
      <c r="K1391" t="s">
        <v>167</v>
      </c>
    </row>
    <row r="1392" spans="1:11" x14ac:dyDescent="0.3">
      <c r="A1392" t="s">
        <v>1422</v>
      </c>
      <c r="B1392">
        <v>1965</v>
      </c>
      <c r="C1392" t="s">
        <v>2398</v>
      </c>
      <c r="D1392">
        <v>6</v>
      </c>
      <c r="E1392" s="17">
        <f>DATE(Hosp_details[[#This Row],[year]], MONTH("1-"&amp;Hosp_details[[#This Row],[month]]), Hosp_details[[#This Row],[date]])</f>
        <v>23868</v>
      </c>
      <c r="F1392" s="19">
        <f>DATEDIF(Hosp_details[[#This Row],[Date of Birth]], DATE(2023,6, 8),"Y")</f>
        <v>58</v>
      </c>
      <c r="G1392">
        <v>1</v>
      </c>
      <c r="H1392" s="21">
        <v>11576.13</v>
      </c>
      <c r="I1392" t="s">
        <v>12</v>
      </c>
      <c r="J1392" t="s">
        <v>12</v>
      </c>
      <c r="K1392" t="s">
        <v>41</v>
      </c>
    </row>
    <row r="1393" spans="1:11" x14ac:dyDescent="0.3">
      <c r="A1393" t="s">
        <v>1423</v>
      </c>
      <c r="B1393">
        <v>1964</v>
      </c>
      <c r="C1393" t="s">
        <v>18</v>
      </c>
      <c r="D1393">
        <v>20</v>
      </c>
      <c r="E1393" s="17">
        <f>DATE(Hosp_details[[#This Row],[year]], MONTH("1-"&amp;Hosp_details[[#This Row],[month]]), Hosp_details[[#This Row],[date]])</f>
        <v>23548</v>
      </c>
      <c r="F1393" s="19">
        <f>DATEDIF(Hosp_details[[#This Row],[Date of Birth]], DATE(2023,6, 8),"Y")</f>
        <v>58</v>
      </c>
      <c r="G1393">
        <v>0</v>
      </c>
      <c r="H1393" s="21">
        <v>11602.75</v>
      </c>
      <c r="I1393" t="s">
        <v>12</v>
      </c>
      <c r="J1393" t="s">
        <v>16</v>
      </c>
      <c r="K1393" t="s">
        <v>515</v>
      </c>
    </row>
    <row r="1394" spans="1:11" x14ac:dyDescent="0.3">
      <c r="A1394" t="s">
        <v>1424</v>
      </c>
      <c r="B1394">
        <v>1986</v>
      </c>
      <c r="C1394" t="s">
        <v>10</v>
      </c>
      <c r="D1394">
        <v>17</v>
      </c>
      <c r="E1394" s="17">
        <f>DATE(Hosp_details[[#This Row],[year]], MONTH("1-"&amp;Hosp_details[[#This Row],[month]]), Hosp_details[[#This Row],[date]])</f>
        <v>31610</v>
      </c>
      <c r="F1394" s="19">
        <f>DATEDIF(Hosp_details[[#This Row],[Date of Birth]], DATE(2023,6, 8),"Y")</f>
        <v>36</v>
      </c>
      <c r="G1394">
        <v>3</v>
      </c>
      <c r="H1394" s="21">
        <v>11625.11</v>
      </c>
      <c r="I1394" t="s">
        <v>12</v>
      </c>
      <c r="J1394" t="s">
        <v>12</v>
      </c>
      <c r="K1394" t="s">
        <v>631</v>
      </c>
    </row>
    <row r="1395" spans="1:11" x14ac:dyDescent="0.3">
      <c r="A1395" t="s">
        <v>1425</v>
      </c>
      <c r="B1395">
        <v>1966</v>
      </c>
      <c r="C1395" t="s">
        <v>34</v>
      </c>
      <c r="D1395">
        <v>4</v>
      </c>
      <c r="E1395" s="17">
        <f>DATE(Hosp_details[[#This Row],[year]], MONTH("1-"&amp;Hosp_details[[#This Row],[month]]), Hosp_details[[#This Row],[date]])</f>
        <v>24323</v>
      </c>
      <c r="F1395" s="19">
        <f>DATEDIF(Hosp_details[[#This Row],[Date of Birth]], DATE(2023,6, 8),"Y")</f>
        <v>56</v>
      </c>
      <c r="G1395">
        <v>0</v>
      </c>
      <c r="H1395" s="21">
        <v>11657.72</v>
      </c>
      <c r="I1395" t="s">
        <v>12</v>
      </c>
      <c r="J1395" t="s">
        <v>11</v>
      </c>
      <c r="K1395" t="s">
        <v>246</v>
      </c>
    </row>
    <row r="1396" spans="1:11" x14ac:dyDescent="0.3">
      <c r="A1396" t="s">
        <v>1426</v>
      </c>
      <c r="B1396">
        <v>1994</v>
      </c>
      <c r="C1396" t="s">
        <v>20</v>
      </c>
      <c r="D1396">
        <v>20</v>
      </c>
      <c r="E1396" s="17">
        <f>DATE(Hosp_details[[#This Row],[year]], MONTH("1-"&amp;Hosp_details[[#This Row],[month]]), Hosp_details[[#This Row],[date]])</f>
        <v>34597</v>
      </c>
      <c r="F1396" s="19">
        <f>DATEDIF(Hosp_details[[#This Row],[Date of Birth]], DATE(2023,6, 8),"Y")</f>
        <v>28</v>
      </c>
      <c r="G1396">
        <v>0</v>
      </c>
      <c r="H1396" s="21">
        <v>11657.81</v>
      </c>
      <c r="I1396" t="s">
        <v>12</v>
      </c>
      <c r="J1396" t="s">
        <v>11</v>
      </c>
      <c r="K1396" t="s">
        <v>248</v>
      </c>
    </row>
    <row r="1397" spans="1:11" x14ac:dyDescent="0.3">
      <c r="A1397" t="s">
        <v>1427</v>
      </c>
      <c r="B1397">
        <v>1966</v>
      </c>
      <c r="C1397" t="s">
        <v>36</v>
      </c>
      <c r="D1397">
        <v>6</v>
      </c>
      <c r="E1397" s="17">
        <f>DATE(Hosp_details[[#This Row],[year]], MONTH("1-"&amp;Hosp_details[[#This Row],[month]]), Hosp_details[[#This Row],[date]])</f>
        <v>24386</v>
      </c>
      <c r="F1397" s="19">
        <f>DATEDIF(Hosp_details[[#This Row],[Date of Birth]], DATE(2023,6, 8),"Y")</f>
        <v>56</v>
      </c>
      <c r="G1397">
        <v>0</v>
      </c>
      <c r="H1397" s="21">
        <v>11658.12</v>
      </c>
      <c r="I1397" t="s">
        <v>12</v>
      </c>
      <c r="J1397" t="s">
        <v>16</v>
      </c>
      <c r="K1397" t="s">
        <v>246</v>
      </c>
    </row>
    <row r="1398" spans="1:11" x14ac:dyDescent="0.3">
      <c r="A1398" t="s">
        <v>1428</v>
      </c>
      <c r="B1398">
        <v>1966</v>
      </c>
      <c r="C1398" t="s">
        <v>15</v>
      </c>
      <c r="D1398">
        <v>23</v>
      </c>
      <c r="E1398" s="17">
        <f>DATE(Hosp_details[[#This Row],[year]], MONTH("1-"&amp;Hosp_details[[#This Row],[month]]), Hosp_details[[#This Row],[date]])</f>
        <v>24434</v>
      </c>
      <c r="F1398" s="19">
        <f>DATEDIF(Hosp_details[[#This Row],[Date of Birth]], DATE(2023,6, 8),"Y")</f>
        <v>56</v>
      </c>
      <c r="G1398">
        <v>0</v>
      </c>
      <c r="H1398" s="21">
        <v>11658.38</v>
      </c>
      <c r="I1398" t="s">
        <v>12</v>
      </c>
      <c r="J1398" t="s">
        <v>12</v>
      </c>
      <c r="K1398" t="s">
        <v>246</v>
      </c>
    </row>
    <row r="1399" spans="1:11" x14ac:dyDescent="0.3">
      <c r="A1399" t="s">
        <v>1429</v>
      </c>
      <c r="B1399">
        <v>1966</v>
      </c>
      <c r="C1399" t="s">
        <v>30</v>
      </c>
      <c r="D1399">
        <v>9</v>
      </c>
      <c r="E1399" s="17">
        <f>DATE(Hosp_details[[#This Row],[year]], MONTH("1-"&amp;Hosp_details[[#This Row],[month]]), Hosp_details[[#This Row],[date]])</f>
        <v>24450</v>
      </c>
      <c r="F1399" s="19">
        <f>DATEDIF(Hosp_details[[#This Row],[Date of Birth]], DATE(2023,6, 8),"Y")</f>
        <v>56</v>
      </c>
      <c r="G1399">
        <v>1</v>
      </c>
      <c r="H1399" s="21">
        <v>11674.13</v>
      </c>
      <c r="I1399" t="s">
        <v>12</v>
      </c>
      <c r="J1399" t="s">
        <v>16</v>
      </c>
      <c r="K1399" t="s">
        <v>41</v>
      </c>
    </row>
    <row r="1400" spans="1:11" x14ac:dyDescent="0.3">
      <c r="A1400" t="s">
        <v>1430</v>
      </c>
      <c r="B1400">
        <v>1970</v>
      </c>
      <c r="C1400" t="s">
        <v>2394</v>
      </c>
      <c r="D1400">
        <v>1</v>
      </c>
      <c r="E1400" s="17">
        <f>DATE(Hosp_details[[#This Row],[year]], MONTH("1-"&amp;Hosp_details[[#This Row],[month]]), Hosp_details[[#This Row],[date]])</f>
        <v>25569</v>
      </c>
      <c r="F1400" s="19">
        <f>DATEDIF(Hosp_details[[#This Row],[Date of Birth]], DATE(2023,6, 8),"Y")</f>
        <v>53</v>
      </c>
      <c r="G1400">
        <v>0</v>
      </c>
      <c r="H1400" s="21">
        <v>11696.52</v>
      </c>
      <c r="I1400" t="s">
        <v>12</v>
      </c>
      <c r="J1400" t="s">
        <v>16</v>
      </c>
      <c r="K1400" t="s">
        <v>299</v>
      </c>
    </row>
    <row r="1401" spans="1:11" x14ac:dyDescent="0.3">
      <c r="A1401" t="s">
        <v>1431</v>
      </c>
      <c r="B1401">
        <v>1982</v>
      </c>
      <c r="C1401" t="s">
        <v>2395</v>
      </c>
      <c r="D1401">
        <v>21</v>
      </c>
      <c r="E1401" s="17">
        <f>DATE(Hosp_details[[#This Row],[year]], MONTH("1-"&amp;Hosp_details[[#This Row],[month]]), Hosp_details[[#This Row],[date]])</f>
        <v>30003</v>
      </c>
      <c r="F1401" s="19">
        <f>DATEDIF(Hosp_details[[#This Row],[Date of Birth]], DATE(2023,6, 8),"Y")</f>
        <v>41</v>
      </c>
      <c r="G1401">
        <v>3</v>
      </c>
      <c r="H1401" s="21">
        <v>11712.97</v>
      </c>
      <c r="I1401" t="s">
        <v>12</v>
      </c>
      <c r="J1401" t="s">
        <v>11</v>
      </c>
      <c r="K1401" t="s">
        <v>299</v>
      </c>
    </row>
    <row r="1402" spans="1:11" x14ac:dyDescent="0.3">
      <c r="A1402" t="s">
        <v>1432</v>
      </c>
      <c r="B1402">
        <v>1969</v>
      </c>
      <c r="C1402" t="s">
        <v>2396</v>
      </c>
      <c r="D1402">
        <v>12</v>
      </c>
      <c r="E1402" s="17">
        <f>DATE(Hosp_details[[#This Row],[year]], MONTH("1-"&amp;Hosp_details[[#This Row],[month]]), Hosp_details[[#This Row],[date]])</f>
        <v>25274</v>
      </c>
      <c r="F1402" s="19">
        <f>DATEDIF(Hosp_details[[#This Row],[Date of Birth]], DATE(2023,6, 8),"Y")</f>
        <v>54</v>
      </c>
      <c r="G1402">
        <v>2</v>
      </c>
      <c r="H1402" s="21">
        <v>11729.68</v>
      </c>
      <c r="I1402" t="s">
        <v>12</v>
      </c>
      <c r="J1402" t="s">
        <v>16</v>
      </c>
      <c r="K1402" t="s">
        <v>246</v>
      </c>
    </row>
    <row r="1403" spans="1:11" x14ac:dyDescent="0.3">
      <c r="A1403" t="s">
        <v>1433</v>
      </c>
      <c r="B1403">
        <v>1984</v>
      </c>
      <c r="C1403" t="s">
        <v>2397</v>
      </c>
      <c r="D1403">
        <v>26</v>
      </c>
      <c r="E1403" s="17">
        <f>DATE(Hosp_details[[#This Row],[year]], MONTH("1-"&amp;Hosp_details[[#This Row],[month]]), Hosp_details[[#This Row],[date]])</f>
        <v>30798</v>
      </c>
      <c r="F1403" s="19">
        <f>DATEDIF(Hosp_details[[#This Row],[Date of Birth]], DATE(2023,6, 8),"Y")</f>
        <v>39</v>
      </c>
      <c r="G1403">
        <v>3</v>
      </c>
      <c r="H1403" s="21">
        <v>11730.82</v>
      </c>
      <c r="I1403" t="s">
        <v>12</v>
      </c>
      <c r="J1403" t="s">
        <v>12</v>
      </c>
      <c r="K1403" t="s">
        <v>534</v>
      </c>
    </row>
    <row r="1404" spans="1:11" x14ac:dyDescent="0.3">
      <c r="A1404" t="s">
        <v>1434</v>
      </c>
      <c r="B1404">
        <v>1964</v>
      </c>
      <c r="C1404" t="s">
        <v>2398</v>
      </c>
      <c r="D1404">
        <v>9</v>
      </c>
      <c r="E1404" s="17">
        <f>DATE(Hosp_details[[#This Row],[year]], MONTH("1-"&amp;Hosp_details[[#This Row],[month]]), Hosp_details[[#This Row],[date]])</f>
        <v>23506</v>
      </c>
      <c r="F1404" s="19">
        <f>DATEDIF(Hosp_details[[#This Row],[Date of Birth]], DATE(2023,6, 8),"Y")</f>
        <v>59</v>
      </c>
      <c r="G1404">
        <v>0</v>
      </c>
      <c r="H1404" s="21">
        <v>11735.88</v>
      </c>
      <c r="I1404" t="s">
        <v>12</v>
      </c>
      <c r="J1404" t="s">
        <v>16</v>
      </c>
      <c r="K1404" t="s">
        <v>23</v>
      </c>
    </row>
    <row r="1405" spans="1:11" x14ac:dyDescent="0.3">
      <c r="A1405" t="s">
        <v>1435</v>
      </c>
      <c r="B1405">
        <v>1988</v>
      </c>
      <c r="C1405" t="s">
        <v>18</v>
      </c>
      <c r="D1405">
        <v>5</v>
      </c>
      <c r="E1405" s="17">
        <f>DATE(Hosp_details[[#This Row],[year]], MONTH("1-"&amp;Hosp_details[[#This Row],[month]]), Hosp_details[[#This Row],[date]])</f>
        <v>32299</v>
      </c>
      <c r="F1405" s="19">
        <f>DATEDIF(Hosp_details[[#This Row],[Date of Birth]], DATE(2023,6, 8),"Y")</f>
        <v>35</v>
      </c>
      <c r="G1405">
        <v>2</v>
      </c>
      <c r="H1405" s="21">
        <v>11737.85</v>
      </c>
      <c r="I1405" t="s">
        <v>12</v>
      </c>
      <c r="J1405" t="s">
        <v>16</v>
      </c>
      <c r="K1405" t="s">
        <v>41</v>
      </c>
    </row>
    <row r="1406" spans="1:11" x14ac:dyDescent="0.3">
      <c r="A1406" t="s">
        <v>1436</v>
      </c>
      <c r="B1406">
        <v>1969</v>
      </c>
      <c r="C1406" t="s">
        <v>10</v>
      </c>
      <c r="D1406">
        <v>12</v>
      </c>
      <c r="E1406" s="17">
        <f>DATE(Hosp_details[[#This Row],[year]], MONTH("1-"&amp;Hosp_details[[#This Row],[month]]), Hosp_details[[#This Row],[date]])</f>
        <v>25396</v>
      </c>
      <c r="F1406" s="19">
        <f>DATEDIF(Hosp_details[[#This Row],[Date of Birth]], DATE(2023,6, 8),"Y")</f>
        <v>53</v>
      </c>
      <c r="G1406">
        <v>3</v>
      </c>
      <c r="H1406" s="21">
        <v>11741.73</v>
      </c>
      <c r="I1406" t="s">
        <v>12</v>
      </c>
      <c r="J1406" t="s">
        <v>16</v>
      </c>
      <c r="K1406" t="s">
        <v>41</v>
      </c>
    </row>
    <row r="1407" spans="1:11" x14ac:dyDescent="0.3">
      <c r="A1407" t="s">
        <v>1437</v>
      </c>
      <c r="B1407">
        <v>1963</v>
      </c>
      <c r="C1407" t="s">
        <v>34</v>
      </c>
      <c r="D1407">
        <v>9</v>
      </c>
      <c r="E1407" s="17">
        <f>DATE(Hosp_details[[#This Row],[year]], MONTH("1-"&amp;Hosp_details[[#This Row],[month]]), Hosp_details[[#This Row],[date]])</f>
        <v>23232</v>
      </c>
      <c r="F1407" s="19">
        <f>DATEDIF(Hosp_details[[#This Row],[Date of Birth]], DATE(2023,6, 8),"Y")</f>
        <v>59</v>
      </c>
      <c r="G1407">
        <v>0</v>
      </c>
      <c r="H1407" s="21">
        <v>11743.3</v>
      </c>
      <c r="I1407" t="s">
        <v>12</v>
      </c>
      <c r="J1407" t="s">
        <v>12</v>
      </c>
      <c r="K1407" t="s">
        <v>13</v>
      </c>
    </row>
    <row r="1408" spans="1:11" x14ac:dyDescent="0.3">
      <c r="A1408" t="s">
        <v>1438</v>
      </c>
      <c r="B1408">
        <v>1964</v>
      </c>
      <c r="C1408" t="s">
        <v>20</v>
      </c>
      <c r="D1408">
        <v>2</v>
      </c>
      <c r="E1408" s="17">
        <f>DATE(Hosp_details[[#This Row],[year]], MONTH("1-"&amp;Hosp_details[[#This Row],[month]]), Hosp_details[[#This Row],[date]])</f>
        <v>23622</v>
      </c>
      <c r="F1408" s="19">
        <f>DATEDIF(Hosp_details[[#This Row],[Date of Birth]], DATE(2023,6, 8),"Y")</f>
        <v>58</v>
      </c>
      <c r="G1408">
        <v>0</v>
      </c>
      <c r="H1408" s="21">
        <v>11743.93</v>
      </c>
      <c r="I1408" t="s">
        <v>12</v>
      </c>
      <c r="J1408" t="s">
        <v>16</v>
      </c>
      <c r="K1408" t="s">
        <v>23</v>
      </c>
    </row>
    <row r="1409" spans="1:11" x14ac:dyDescent="0.3">
      <c r="A1409" t="s">
        <v>1439</v>
      </c>
      <c r="B1409">
        <v>1979</v>
      </c>
      <c r="C1409" t="s">
        <v>36</v>
      </c>
      <c r="D1409">
        <v>6</v>
      </c>
      <c r="E1409" s="17">
        <f>DATE(Hosp_details[[#This Row],[year]], MONTH("1-"&amp;Hosp_details[[#This Row],[month]]), Hosp_details[[#This Row],[date]])</f>
        <v>29134</v>
      </c>
      <c r="F1409" s="19">
        <f>DATEDIF(Hosp_details[[#This Row],[Date of Birth]], DATE(2023,6, 8),"Y")</f>
        <v>43</v>
      </c>
      <c r="G1409">
        <v>2</v>
      </c>
      <c r="H1409" s="21">
        <v>11752.68</v>
      </c>
      <c r="I1409" t="s">
        <v>12</v>
      </c>
      <c r="J1409" t="s">
        <v>16</v>
      </c>
      <c r="K1409" t="s">
        <v>534</v>
      </c>
    </row>
    <row r="1410" spans="1:11" x14ac:dyDescent="0.3">
      <c r="A1410" t="s">
        <v>1440</v>
      </c>
      <c r="B1410">
        <v>1966</v>
      </c>
      <c r="C1410" t="s">
        <v>15</v>
      </c>
      <c r="D1410">
        <v>25</v>
      </c>
      <c r="E1410" s="17">
        <f>DATE(Hosp_details[[#This Row],[year]], MONTH("1-"&amp;Hosp_details[[#This Row],[month]]), Hosp_details[[#This Row],[date]])</f>
        <v>24436</v>
      </c>
      <c r="F1410" s="19">
        <f>DATEDIF(Hosp_details[[#This Row],[Date of Birth]], DATE(2023,6, 8),"Y")</f>
        <v>56</v>
      </c>
      <c r="G1410">
        <v>1</v>
      </c>
      <c r="H1410" s="21">
        <v>11763</v>
      </c>
      <c r="I1410" t="s">
        <v>12</v>
      </c>
      <c r="J1410" t="s">
        <v>12</v>
      </c>
      <c r="K1410" t="s">
        <v>167</v>
      </c>
    </row>
    <row r="1411" spans="1:11" x14ac:dyDescent="0.3">
      <c r="A1411" t="s">
        <v>1441</v>
      </c>
      <c r="B1411">
        <v>1982</v>
      </c>
      <c r="C1411" t="s">
        <v>30</v>
      </c>
      <c r="D1411">
        <v>20</v>
      </c>
      <c r="E1411" s="17">
        <f>DATE(Hosp_details[[#This Row],[year]], MONTH("1-"&amp;Hosp_details[[#This Row],[month]]), Hosp_details[[#This Row],[date]])</f>
        <v>30305</v>
      </c>
      <c r="F1411" s="19">
        <f>DATEDIF(Hosp_details[[#This Row],[Date of Birth]], DATE(2023,6, 8),"Y")</f>
        <v>40</v>
      </c>
      <c r="G1411">
        <v>3</v>
      </c>
      <c r="H1411" s="21">
        <v>11773.06</v>
      </c>
      <c r="I1411" t="s">
        <v>12</v>
      </c>
      <c r="J1411" t="s">
        <v>12</v>
      </c>
      <c r="K1411" t="s">
        <v>534</v>
      </c>
    </row>
    <row r="1412" spans="1:11" x14ac:dyDescent="0.3">
      <c r="A1412" t="s">
        <v>1442</v>
      </c>
      <c r="B1412">
        <v>1965</v>
      </c>
      <c r="C1412" t="s">
        <v>2394</v>
      </c>
      <c r="D1412">
        <v>3</v>
      </c>
      <c r="E1412" s="17">
        <f>DATE(Hosp_details[[#This Row],[year]], MONTH("1-"&amp;Hosp_details[[#This Row],[month]]), Hosp_details[[#This Row],[date]])</f>
        <v>23745</v>
      </c>
      <c r="F1412" s="19">
        <f>DATEDIF(Hosp_details[[#This Row],[Date of Birth]], DATE(2023,6, 8),"Y")</f>
        <v>58</v>
      </c>
      <c r="G1412">
        <v>0</v>
      </c>
      <c r="H1412" s="21">
        <v>11830.61</v>
      </c>
      <c r="I1412" t="s">
        <v>12</v>
      </c>
      <c r="J1412" t="s">
        <v>16</v>
      </c>
      <c r="K1412" t="s">
        <v>23</v>
      </c>
    </row>
    <row r="1413" spans="1:11" x14ac:dyDescent="0.3">
      <c r="A1413" t="s">
        <v>1443</v>
      </c>
      <c r="B1413">
        <v>1964</v>
      </c>
      <c r="C1413" t="s">
        <v>2395</v>
      </c>
      <c r="D1413">
        <v>27</v>
      </c>
      <c r="E1413" s="17">
        <f>DATE(Hosp_details[[#This Row],[year]], MONTH("1-"&amp;Hosp_details[[#This Row],[month]]), Hosp_details[[#This Row],[date]])</f>
        <v>23434</v>
      </c>
      <c r="F1413" s="19">
        <f>DATEDIF(Hosp_details[[#This Row],[Date of Birth]], DATE(2023,6, 8),"Y")</f>
        <v>59</v>
      </c>
      <c r="G1413">
        <v>0</v>
      </c>
      <c r="H1413" s="21">
        <v>11833.78</v>
      </c>
      <c r="I1413" t="s">
        <v>12</v>
      </c>
      <c r="J1413" t="s">
        <v>12</v>
      </c>
      <c r="K1413" t="s">
        <v>13</v>
      </c>
    </row>
    <row r="1414" spans="1:11" x14ac:dyDescent="0.3">
      <c r="A1414" t="s">
        <v>1444</v>
      </c>
      <c r="B1414">
        <v>1964</v>
      </c>
      <c r="C1414" t="s">
        <v>2396</v>
      </c>
      <c r="D1414">
        <v>11</v>
      </c>
      <c r="E1414" s="17">
        <f>DATE(Hosp_details[[#This Row],[year]], MONTH("1-"&amp;Hosp_details[[#This Row],[month]]), Hosp_details[[#This Row],[date]])</f>
        <v>23447</v>
      </c>
      <c r="F1414" s="19">
        <f>DATEDIF(Hosp_details[[#This Row],[Date of Birth]], DATE(2023,6, 8),"Y")</f>
        <v>59</v>
      </c>
      <c r="G1414">
        <v>0</v>
      </c>
      <c r="H1414" s="21">
        <v>11837.16</v>
      </c>
      <c r="I1414" t="s">
        <v>12</v>
      </c>
      <c r="J1414" t="s">
        <v>12</v>
      </c>
      <c r="K1414" t="s">
        <v>41</v>
      </c>
    </row>
    <row r="1415" spans="1:11" x14ac:dyDescent="0.3">
      <c r="A1415" t="s">
        <v>1445</v>
      </c>
      <c r="B1415">
        <v>1965</v>
      </c>
      <c r="C1415" t="s">
        <v>2397</v>
      </c>
      <c r="D1415">
        <v>25</v>
      </c>
      <c r="E1415" s="17">
        <f>DATE(Hosp_details[[#This Row],[year]], MONTH("1-"&amp;Hosp_details[[#This Row],[month]]), Hosp_details[[#This Row],[date]])</f>
        <v>23857</v>
      </c>
      <c r="F1415" s="19">
        <f>DATEDIF(Hosp_details[[#This Row],[Date of Birth]], DATE(2023,6, 8),"Y")</f>
        <v>58</v>
      </c>
      <c r="G1415">
        <v>0</v>
      </c>
      <c r="H1415" s="21">
        <v>11840.78</v>
      </c>
      <c r="I1415" t="s">
        <v>12</v>
      </c>
      <c r="J1415" t="s">
        <v>11</v>
      </c>
      <c r="K1415" t="s">
        <v>23</v>
      </c>
    </row>
    <row r="1416" spans="1:11" x14ac:dyDescent="0.3">
      <c r="A1416" t="s">
        <v>1446</v>
      </c>
      <c r="B1416">
        <v>1964</v>
      </c>
      <c r="C1416" t="s">
        <v>2398</v>
      </c>
      <c r="D1416">
        <v>11</v>
      </c>
      <c r="E1416" s="17">
        <f>DATE(Hosp_details[[#This Row],[year]], MONTH("1-"&amp;Hosp_details[[#This Row],[month]]), Hosp_details[[#This Row],[date]])</f>
        <v>23508</v>
      </c>
      <c r="F1416" s="19">
        <f>DATEDIF(Hosp_details[[#This Row],[Date of Birth]], DATE(2023,6, 8),"Y")</f>
        <v>59</v>
      </c>
      <c r="G1416">
        <v>0</v>
      </c>
      <c r="H1416" s="21">
        <v>11842.44</v>
      </c>
      <c r="I1416" t="s">
        <v>12</v>
      </c>
      <c r="J1416" t="s">
        <v>11</v>
      </c>
      <c r="K1416" t="s">
        <v>41</v>
      </c>
    </row>
    <row r="1417" spans="1:11" x14ac:dyDescent="0.3">
      <c r="A1417" t="s">
        <v>1447</v>
      </c>
      <c r="B1417">
        <v>1965</v>
      </c>
      <c r="C1417" t="s">
        <v>18</v>
      </c>
      <c r="D1417">
        <v>10</v>
      </c>
      <c r="E1417" s="17">
        <f>DATE(Hosp_details[[#This Row],[year]], MONTH("1-"&amp;Hosp_details[[#This Row],[month]]), Hosp_details[[#This Row],[date]])</f>
        <v>23903</v>
      </c>
      <c r="F1417" s="19">
        <f>DATEDIF(Hosp_details[[#This Row],[Date of Birth]], DATE(2023,6, 8),"Y")</f>
        <v>57</v>
      </c>
      <c r="G1417">
        <v>0</v>
      </c>
      <c r="H1417" s="21">
        <v>11842.62</v>
      </c>
      <c r="I1417" t="s">
        <v>12</v>
      </c>
      <c r="J1417" t="s">
        <v>12</v>
      </c>
      <c r="K1417" t="s">
        <v>23</v>
      </c>
    </row>
    <row r="1418" spans="1:11" x14ac:dyDescent="0.3">
      <c r="A1418" t="s">
        <v>1448</v>
      </c>
      <c r="B1418">
        <v>1964</v>
      </c>
      <c r="C1418" t="s">
        <v>10</v>
      </c>
      <c r="D1418">
        <v>27</v>
      </c>
      <c r="E1418" s="17">
        <f>DATE(Hosp_details[[#This Row],[year]], MONTH("1-"&amp;Hosp_details[[#This Row],[month]]), Hosp_details[[#This Row],[date]])</f>
        <v>23585</v>
      </c>
      <c r="F1418" s="19">
        <f>DATEDIF(Hosp_details[[#This Row],[Date of Birth]], DATE(2023,6, 8),"Y")</f>
        <v>58</v>
      </c>
      <c r="G1418">
        <v>0</v>
      </c>
      <c r="H1418" s="21">
        <v>11848.14</v>
      </c>
      <c r="I1418" t="s">
        <v>12</v>
      </c>
      <c r="J1418" t="s">
        <v>11</v>
      </c>
      <c r="K1418" t="s">
        <v>41</v>
      </c>
    </row>
    <row r="1419" spans="1:11" x14ac:dyDescent="0.3">
      <c r="A1419" t="s">
        <v>1449</v>
      </c>
      <c r="B1419">
        <v>1964</v>
      </c>
      <c r="C1419" t="s">
        <v>34</v>
      </c>
      <c r="D1419">
        <v>29</v>
      </c>
      <c r="E1419" s="17">
        <f>DATE(Hosp_details[[#This Row],[year]], MONTH("1-"&amp;Hosp_details[[#This Row],[month]]), Hosp_details[[#This Row],[date]])</f>
        <v>23618</v>
      </c>
      <c r="F1419" s="19">
        <f>DATEDIF(Hosp_details[[#This Row],[Date of Birth]], DATE(2023,6, 8),"Y")</f>
        <v>58</v>
      </c>
      <c r="G1419">
        <v>0</v>
      </c>
      <c r="H1419" s="21">
        <v>11856.41</v>
      </c>
      <c r="I1419" t="s">
        <v>12</v>
      </c>
      <c r="J1419" t="s">
        <v>11</v>
      </c>
      <c r="K1419" t="s">
        <v>13</v>
      </c>
    </row>
    <row r="1420" spans="1:11" x14ac:dyDescent="0.3">
      <c r="A1420" t="s">
        <v>1450</v>
      </c>
      <c r="B1420">
        <v>1974</v>
      </c>
      <c r="C1420" t="s">
        <v>20</v>
      </c>
      <c r="D1420">
        <v>7</v>
      </c>
      <c r="E1420" s="17">
        <f>DATE(Hosp_details[[#This Row],[year]], MONTH("1-"&amp;Hosp_details[[#This Row],[month]]), Hosp_details[[#This Row],[date]])</f>
        <v>27279</v>
      </c>
      <c r="F1420" s="19">
        <f>DATEDIF(Hosp_details[[#This Row],[Date of Birth]], DATE(2023,6, 8),"Y")</f>
        <v>48</v>
      </c>
      <c r="G1420">
        <v>0</v>
      </c>
      <c r="H1420" s="21">
        <v>11858.56</v>
      </c>
      <c r="I1420" t="s">
        <v>12</v>
      </c>
      <c r="J1420" t="s">
        <v>12</v>
      </c>
      <c r="K1420" t="s">
        <v>41</v>
      </c>
    </row>
    <row r="1421" spans="1:11" x14ac:dyDescent="0.3">
      <c r="A1421" t="s">
        <v>1451</v>
      </c>
      <c r="B1421">
        <v>1967</v>
      </c>
      <c r="C1421" t="s">
        <v>36</v>
      </c>
      <c r="D1421">
        <v>24</v>
      </c>
      <c r="E1421" s="17">
        <f>DATE(Hosp_details[[#This Row],[year]], MONTH("1-"&amp;Hosp_details[[#This Row],[month]]), Hosp_details[[#This Row],[date]])</f>
        <v>24769</v>
      </c>
      <c r="F1421" s="19">
        <f>DATEDIF(Hosp_details[[#This Row],[Date of Birth]], DATE(2023,6, 8),"Y")</f>
        <v>55</v>
      </c>
      <c r="G1421">
        <v>1</v>
      </c>
      <c r="H1421" s="21">
        <v>11879.1</v>
      </c>
      <c r="I1421" t="s">
        <v>12</v>
      </c>
      <c r="J1421" t="s">
        <v>12</v>
      </c>
      <c r="K1421" t="s">
        <v>246</v>
      </c>
    </row>
    <row r="1422" spans="1:11" x14ac:dyDescent="0.3">
      <c r="A1422" t="s">
        <v>1452</v>
      </c>
      <c r="B1422">
        <v>1967</v>
      </c>
      <c r="C1422" t="s">
        <v>15</v>
      </c>
      <c r="D1422">
        <v>14</v>
      </c>
      <c r="E1422" s="17">
        <f>DATE(Hosp_details[[#This Row],[year]], MONTH("1-"&amp;Hosp_details[[#This Row],[month]]), Hosp_details[[#This Row],[date]])</f>
        <v>24790</v>
      </c>
      <c r="F1422" s="19">
        <f>DATEDIF(Hosp_details[[#This Row],[Date of Birth]], DATE(2023,6, 8),"Y")</f>
        <v>55</v>
      </c>
      <c r="G1422">
        <v>2</v>
      </c>
      <c r="H1422" s="21">
        <v>11881.36</v>
      </c>
      <c r="I1422" t="s">
        <v>12</v>
      </c>
      <c r="J1422" t="s">
        <v>11</v>
      </c>
      <c r="K1422" t="s">
        <v>41</v>
      </c>
    </row>
    <row r="1423" spans="1:11" x14ac:dyDescent="0.3">
      <c r="A1423" t="s">
        <v>1453</v>
      </c>
      <c r="B1423">
        <v>1967</v>
      </c>
      <c r="C1423" t="s">
        <v>30</v>
      </c>
      <c r="D1423">
        <v>29</v>
      </c>
      <c r="E1423" s="17">
        <f>DATE(Hosp_details[[#This Row],[year]], MONTH("1-"&amp;Hosp_details[[#This Row],[month]]), Hosp_details[[#This Row],[date]])</f>
        <v>24835</v>
      </c>
      <c r="F1423" s="19">
        <f>DATEDIF(Hosp_details[[#This Row],[Date of Birth]], DATE(2023,6, 8),"Y")</f>
        <v>55</v>
      </c>
      <c r="G1423">
        <v>2</v>
      </c>
      <c r="H1423" s="21">
        <v>11881.97</v>
      </c>
      <c r="I1423" t="s">
        <v>12</v>
      </c>
      <c r="J1423" t="s">
        <v>16</v>
      </c>
      <c r="K1423" t="s">
        <v>13</v>
      </c>
    </row>
    <row r="1424" spans="1:11" x14ac:dyDescent="0.3">
      <c r="A1424" t="s">
        <v>1454</v>
      </c>
      <c r="B1424">
        <v>2004</v>
      </c>
      <c r="C1424" t="s">
        <v>2394</v>
      </c>
      <c r="D1424">
        <v>2</v>
      </c>
      <c r="E1424" s="17">
        <f>DATE(Hosp_details[[#This Row],[year]], MONTH("1-"&amp;Hosp_details[[#This Row],[month]]), Hosp_details[[#This Row],[date]])</f>
        <v>37988</v>
      </c>
      <c r="F1424" s="19">
        <f>DATEDIF(Hosp_details[[#This Row],[Date of Birth]], DATE(2023,6, 8),"Y")</f>
        <v>19</v>
      </c>
      <c r="G1424">
        <v>2</v>
      </c>
      <c r="H1424" s="21">
        <v>11884.05</v>
      </c>
      <c r="I1424" t="s">
        <v>12</v>
      </c>
      <c r="J1424" t="s">
        <v>12</v>
      </c>
      <c r="K1424" t="s">
        <v>13</v>
      </c>
    </row>
    <row r="1425" spans="1:11" x14ac:dyDescent="0.3">
      <c r="A1425" t="s">
        <v>1455</v>
      </c>
      <c r="B1425">
        <v>1964</v>
      </c>
      <c r="C1425" t="s">
        <v>2395</v>
      </c>
      <c r="D1425">
        <v>19</v>
      </c>
      <c r="E1425" s="17">
        <f>DATE(Hosp_details[[#This Row],[year]], MONTH("1-"&amp;Hosp_details[[#This Row],[month]]), Hosp_details[[#This Row],[date]])</f>
        <v>23426</v>
      </c>
      <c r="F1425" s="19">
        <f>DATEDIF(Hosp_details[[#This Row],[Date of Birth]], DATE(2023,6, 8),"Y")</f>
        <v>59</v>
      </c>
      <c r="G1425">
        <v>0</v>
      </c>
      <c r="H1425" s="21">
        <v>11918.2</v>
      </c>
      <c r="I1425" t="s">
        <v>12</v>
      </c>
      <c r="J1425" t="s">
        <v>16</v>
      </c>
      <c r="K1425" t="s">
        <v>299</v>
      </c>
    </row>
    <row r="1426" spans="1:11" x14ac:dyDescent="0.3">
      <c r="A1426" t="s">
        <v>1456</v>
      </c>
      <c r="B1426">
        <v>1964</v>
      </c>
      <c r="C1426" t="s">
        <v>2396</v>
      </c>
      <c r="D1426">
        <v>20</v>
      </c>
      <c r="E1426" s="17">
        <f>DATE(Hosp_details[[#This Row],[year]], MONTH("1-"&amp;Hosp_details[[#This Row],[month]]), Hosp_details[[#This Row],[date]])</f>
        <v>23456</v>
      </c>
      <c r="F1426" s="19">
        <f>DATEDIF(Hosp_details[[#This Row],[Date of Birth]], DATE(2023,6, 8),"Y")</f>
        <v>59</v>
      </c>
      <c r="G1426">
        <v>0</v>
      </c>
      <c r="H1426" s="21">
        <v>11931.13</v>
      </c>
      <c r="I1426" t="s">
        <v>12</v>
      </c>
      <c r="J1426" t="s">
        <v>16</v>
      </c>
      <c r="K1426" t="s">
        <v>165</v>
      </c>
    </row>
    <row r="1427" spans="1:11" x14ac:dyDescent="0.3">
      <c r="A1427" t="s">
        <v>1457</v>
      </c>
      <c r="B1427">
        <v>1964</v>
      </c>
      <c r="C1427" t="s">
        <v>2397</v>
      </c>
      <c r="D1427">
        <v>2</v>
      </c>
      <c r="E1427" s="17">
        <f>DATE(Hosp_details[[#This Row],[year]], MONTH("1-"&amp;Hosp_details[[#This Row],[month]]), Hosp_details[[#This Row],[date]])</f>
        <v>23469</v>
      </c>
      <c r="F1427" s="19">
        <f>DATEDIF(Hosp_details[[#This Row],[Date of Birth]], DATE(2023,6, 8),"Y")</f>
        <v>59</v>
      </c>
      <c r="G1427">
        <v>0</v>
      </c>
      <c r="H1427" s="21">
        <v>11938.26</v>
      </c>
      <c r="I1427" t="s">
        <v>12</v>
      </c>
      <c r="J1427" t="s">
        <v>12</v>
      </c>
      <c r="K1427" t="s">
        <v>165</v>
      </c>
    </row>
    <row r="1428" spans="1:11" x14ac:dyDescent="0.3">
      <c r="A1428" t="s">
        <v>1458</v>
      </c>
      <c r="B1428">
        <v>1991</v>
      </c>
      <c r="C1428" t="s">
        <v>2398</v>
      </c>
      <c r="D1428">
        <v>19</v>
      </c>
      <c r="E1428" s="17">
        <f>DATE(Hosp_details[[#This Row],[year]], MONTH("1-"&amp;Hosp_details[[#This Row],[month]]), Hosp_details[[#This Row],[date]])</f>
        <v>33377</v>
      </c>
      <c r="F1428" s="19">
        <f>DATEDIF(Hosp_details[[#This Row],[Date of Birth]], DATE(2023,6, 8),"Y")</f>
        <v>32</v>
      </c>
      <c r="G1428">
        <v>3</v>
      </c>
      <c r="H1428" s="21">
        <v>11941.83</v>
      </c>
      <c r="I1428" t="s">
        <v>12</v>
      </c>
      <c r="J1428" t="s">
        <v>16</v>
      </c>
      <c r="K1428" t="s">
        <v>248</v>
      </c>
    </row>
    <row r="1429" spans="1:11" x14ac:dyDescent="0.3">
      <c r="A1429" t="s">
        <v>1459</v>
      </c>
      <c r="B1429">
        <v>1964</v>
      </c>
      <c r="C1429" t="s">
        <v>18</v>
      </c>
      <c r="D1429">
        <v>25</v>
      </c>
      <c r="E1429" s="17">
        <f>DATE(Hosp_details[[#This Row],[year]], MONTH("1-"&amp;Hosp_details[[#This Row],[month]]), Hosp_details[[#This Row],[date]])</f>
        <v>23553</v>
      </c>
      <c r="F1429" s="19">
        <f>DATEDIF(Hosp_details[[#This Row],[Date of Birth]], DATE(2023,6, 8),"Y")</f>
        <v>58</v>
      </c>
      <c r="G1429">
        <v>0</v>
      </c>
      <c r="H1429" s="21">
        <v>11944.59</v>
      </c>
      <c r="I1429" t="s">
        <v>12</v>
      </c>
      <c r="J1429" t="s">
        <v>11</v>
      </c>
      <c r="K1429" t="s">
        <v>167</v>
      </c>
    </row>
    <row r="1430" spans="1:11" x14ac:dyDescent="0.3">
      <c r="A1430" t="s">
        <v>1460</v>
      </c>
      <c r="B1430">
        <v>1965</v>
      </c>
      <c r="C1430" t="s">
        <v>10</v>
      </c>
      <c r="D1430">
        <v>1</v>
      </c>
      <c r="E1430" s="17">
        <f>DATE(Hosp_details[[#This Row],[year]], MONTH("1-"&amp;Hosp_details[[#This Row],[month]]), Hosp_details[[#This Row],[date]])</f>
        <v>23924</v>
      </c>
      <c r="F1430" s="19">
        <f>DATEDIF(Hosp_details[[#This Row],[Date of Birth]], DATE(2023,6, 8),"Y")</f>
        <v>57</v>
      </c>
      <c r="G1430">
        <v>1</v>
      </c>
      <c r="H1430" s="21">
        <v>11945.13</v>
      </c>
      <c r="I1430" t="s">
        <v>12</v>
      </c>
      <c r="J1430" t="s">
        <v>11</v>
      </c>
      <c r="K1430" t="s">
        <v>23</v>
      </c>
    </row>
    <row r="1431" spans="1:11" x14ac:dyDescent="0.3">
      <c r="A1431" t="s">
        <v>1461</v>
      </c>
      <c r="B1431">
        <v>1964</v>
      </c>
      <c r="C1431" t="s">
        <v>34</v>
      </c>
      <c r="D1431">
        <v>29</v>
      </c>
      <c r="E1431" s="17">
        <f>DATE(Hosp_details[[#This Row],[year]], MONTH("1-"&amp;Hosp_details[[#This Row],[month]]), Hosp_details[[#This Row],[date]])</f>
        <v>23618</v>
      </c>
      <c r="F1431" s="19">
        <f>DATEDIF(Hosp_details[[#This Row],[Date of Birth]], DATE(2023,6, 8),"Y")</f>
        <v>58</v>
      </c>
      <c r="G1431">
        <v>1</v>
      </c>
      <c r="H1431" s="21">
        <v>11946.63</v>
      </c>
      <c r="I1431" t="s">
        <v>12</v>
      </c>
      <c r="J1431" t="s">
        <v>11</v>
      </c>
      <c r="K1431" t="s">
        <v>13</v>
      </c>
    </row>
    <row r="1432" spans="1:11" x14ac:dyDescent="0.3">
      <c r="A1432" t="s">
        <v>1462</v>
      </c>
      <c r="B1432">
        <v>1967</v>
      </c>
      <c r="C1432" t="s">
        <v>20</v>
      </c>
      <c r="D1432">
        <v>22</v>
      </c>
      <c r="E1432" s="17">
        <f>DATE(Hosp_details[[#This Row],[year]], MONTH("1-"&amp;Hosp_details[[#This Row],[month]]), Hosp_details[[#This Row],[date]])</f>
        <v>24737</v>
      </c>
      <c r="F1432" s="19">
        <f>DATEDIF(Hosp_details[[#This Row],[Date of Birth]], DATE(2023,6, 8),"Y")</f>
        <v>55</v>
      </c>
      <c r="G1432">
        <v>3</v>
      </c>
      <c r="H1432" s="21">
        <v>11987.17</v>
      </c>
      <c r="I1432" t="s">
        <v>12</v>
      </c>
      <c r="J1432" t="s">
        <v>12</v>
      </c>
      <c r="K1432" t="s">
        <v>13</v>
      </c>
    </row>
    <row r="1433" spans="1:11" x14ac:dyDescent="0.3">
      <c r="A1433" t="s">
        <v>1463</v>
      </c>
      <c r="B1433">
        <v>1983</v>
      </c>
      <c r="C1433" t="s">
        <v>36</v>
      </c>
      <c r="D1433">
        <v>4</v>
      </c>
      <c r="E1433" s="17">
        <f>DATE(Hosp_details[[#This Row],[year]], MONTH("1-"&amp;Hosp_details[[#This Row],[month]]), Hosp_details[[#This Row],[date]])</f>
        <v>30593</v>
      </c>
      <c r="F1433" s="19">
        <f>DATEDIF(Hosp_details[[#This Row],[Date of Birth]], DATE(2023,6, 8),"Y")</f>
        <v>39</v>
      </c>
      <c r="G1433">
        <v>3</v>
      </c>
      <c r="H1433" s="21">
        <v>11987.68</v>
      </c>
      <c r="I1433" t="s">
        <v>12</v>
      </c>
      <c r="J1433" t="s">
        <v>11</v>
      </c>
      <c r="K1433" t="s">
        <v>534</v>
      </c>
    </row>
    <row r="1434" spans="1:11" x14ac:dyDescent="0.3">
      <c r="A1434" t="s">
        <v>1464</v>
      </c>
      <c r="B1434">
        <v>1993</v>
      </c>
      <c r="C1434" t="s">
        <v>15</v>
      </c>
      <c r="D1434">
        <v>12</v>
      </c>
      <c r="E1434" s="17">
        <f>DATE(Hosp_details[[#This Row],[year]], MONTH("1-"&amp;Hosp_details[[#This Row],[month]]), Hosp_details[[#This Row],[date]])</f>
        <v>34285</v>
      </c>
      <c r="F1434" s="19">
        <f>DATEDIF(Hosp_details[[#This Row],[Date of Birth]], DATE(2023,6, 8),"Y")</f>
        <v>29</v>
      </c>
      <c r="G1434">
        <v>0</v>
      </c>
      <c r="H1434" s="21">
        <v>11994.89</v>
      </c>
      <c r="I1434" t="s">
        <v>12</v>
      </c>
      <c r="J1434" t="s">
        <v>11</v>
      </c>
      <c r="K1434" t="s">
        <v>23</v>
      </c>
    </row>
    <row r="1435" spans="1:11" x14ac:dyDescent="0.3">
      <c r="A1435" t="s">
        <v>1465</v>
      </c>
      <c r="B1435">
        <v>1982</v>
      </c>
      <c r="C1435" t="s">
        <v>30</v>
      </c>
      <c r="D1435">
        <v>17</v>
      </c>
      <c r="E1435" s="17">
        <f>DATE(Hosp_details[[#This Row],[year]], MONTH("1-"&amp;Hosp_details[[#This Row],[month]]), Hosp_details[[#This Row],[date]])</f>
        <v>30302</v>
      </c>
      <c r="F1435" s="19">
        <f>DATEDIF(Hosp_details[[#This Row],[Date of Birth]], DATE(2023,6, 8),"Y")</f>
        <v>40</v>
      </c>
      <c r="G1435">
        <v>3</v>
      </c>
      <c r="H1435" s="21">
        <v>12001.29</v>
      </c>
      <c r="I1435" t="s">
        <v>12</v>
      </c>
      <c r="J1435" t="s">
        <v>12</v>
      </c>
      <c r="K1435" t="s">
        <v>299</v>
      </c>
    </row>
    <row r="1436" spans="1:11" x14ac:dyDescent="0.3">
      <c r="A1436" t="s">
        <v>1466</v>
      </c>
      <c r="B1436">
        <v>1965</v>
      </c>
      <c r="C1436" t="s">
        <v>2394</v>
      </c>
      <c r="D1436">
        <v>9</v>
      </c>
      <c r="E1436" s="17">
        <f>DATE(Hosp_details[[#This Row],[year]], MONTH("1-"&amp;Hosp_details[[#This Row],[month]]), Hosp_details[[#This Row],[date]])</f>
        <v>23751</v>
      </c>
      <c r="F1436" s="19">
        <f>DATEDIF(Hosp_details[[#This Row],[Date of Birth]], DATE(2023,6, 8),"Y")</f>
        <v>58</v>
      </c>
      <c r="G1436">
        <v>0</v>
      </c>
      <c r="H1436" s="21">
        <v>12029.29</v>
      </c>
      <c r="I1436" t="s">
        <v>12</v>
      </c>
      <c r="J1436" t="s">
        <v>11</v>
      </c>
      <c r="K1436" t="s">
        <v>246</v>
      </c>
    </row>
    <row r="1437" spans="1:11" x14ac:dyDescent="0.3">
      <c r="A1437" t="s">
        <v>1467</v>
      </c>
      <c r="B1437">
        <v>1965</v>
      </c>
      <c r="C1437" t="s">
        <v>2395</v>
      </c>
      <c r="D1437">
        <v>29</v>
      </c>
      <c r="E1437" s="17">
        <f>DATE(Hosp_details[[#This Row],[year]], MONTH("1-"&amp;Hosp_details[[#This Row],[month]]), Hosp_details[[#This Row],[date]])</f>
        <v>23802</v>
      </c>
      <c r="F1437" s="19">
        <f>DATEDIF(Hosp_details[[#This Row],[Date of Birth]], DATE(2023,6, 8),"Y")</f>
        <v>58</v>
      </c>
      <c r="G1437">
        <v>1</v>
      </c>
      <c r="H1437" s="21">
        <v>12032.33</v>
      </c>
      <c r="I1437" t="s">
        <v>12</v>
      </c>
      <c r="J1437" t="s">
        <v>16</v>
      </c>
      <c r="K1437" t="s">
        <v>41</v>
      </c>
    </row>
    <row r="1438" spans="1:11" x14ac:dyDescent="0.3">
      <c r="A1438" t="s">
        <v>1468</v>
      </c>
      <c r="B1438">
        <v>1979</v>
      </c>
      <c r="C1438" t="s">
        <v>2396</v>
      </c>
      <c r="D1438">
        <v>16</v>
      </c>
      <c r="E1438" s="17">
        <f>DATE(Hosp_details[[#This Row],[year]], MONTH("1-"&amp;Hosp_details[[#This Row],[month]]), Hosp_details[[#This Row],[date]])</f>
        <v>28930</v>
      </c>
      <c r="F1438" s="19">
        <f>DATEDIF(Hosp_details[[#This Row],[Date of Birth]], DATE(2023,6, 8),"Y")</f>
        <v>44</v>
      </c>
      <c r="G1438">
        <v>2</v>
      </c>
      <c r="H1438" s="21">
        <v>12035.18</v>
      </c>
      <c r="I1438" t="s">
        <v>12</v>
      </c>
      <c r="J1438" t="s">
        <v>12</v>
      </c>
      <c r="K1438" t="s">
        <v>299</v>
      </c>
    </row>
    <row r="1439" spans="1:11" x14ac:dyDescent="0.3">
      <c r="A1439" t="s">
        <v>1469</v>
      </c>
      <c r="B1439">
        <v>1966</v>
      </c>
      <c r="C1439" t="s">
        <v>2397</v>
      </c>
      <c r="D1439">
        <v>24</v>
      </c>
      <c r="E1439" s="17">
        <f>DATE(Hosp_details[[#This Row],[year]], MONTH("1-"&amp;Hosp_details[[#This Row],[month]]), Hosp_details[[#This Row],[date]])</f>
        <v>24221</v>
      </c>
      <c r="F1439" s="19">
        <f>DATEDIF(Hosp_details[[#This Row],[Date of Birth]], DATE(2023,6, 8),"Y")</f>
        <v>57</v>
      </c>
      <c r="G1439">
        <v>1</v>
      </c>
      <c r="H1439" s="21">
        <v>12044.34</v>
      </c>
      <c r="I1439" t="s">
        <v>12</v>
      </c>
      <c r="J1439" t="s">
        <v>16</v>
      </c>
      <c r="K1439" t="s">
        <v>23</v>
      </c>
    </row>
    <row r="1440" spans="1:11" x14ac:dyDescent="0.3">
      <c r="A1440" t="s">
        <v>1470</v>
      </c>
      <c r="B1440">
        <v>1986</v>
      </c>
      <c r="C1440" t="s">
        <v>2398</v>
      </c>
      <c r="D1440">
        <v>7</v>
      </c>
      <c r="E1440" s="17">
        <f>DATE(Hosp_details[[#This Row],[year]], MONTH("1-"&amp;Hosp_details[[#This Row],[month]]), Hosp_details[[#This Row],[date]])</f>
        <v>31539</v>
      </c>
      <c r="F1440" s="19">
        <f>DATEDIF(Hosp_details[[#This Row],[Date of Birth]], DATE(2023,6, 8),"Y")</f>
        <v>37</v>
      </c>
      <c r="G1440">
        <v>3</v>
      </c>
      <c r="H1440" s="21">
        <v>12048.13</v>
      </c>
      <c r="I1440" t="s">
        <v>12</v>
      </c>
      <c r="J1440" t="s">
        <v>11</v>
      </c>
      <c r="K1440" t="s">
        <v>534</v>
      </c>
    </row>
    <row r="1441" spans="1:11" x14ac:dyDescent="0.3">
      <c r="A1441" t="s">
        <v>1471</v>
      </c>
      <c r="B1441">
        <v>1984</v>
      </c>
      <c r="C1441" t="s">
        <v>18</v>
      </c>
      <c r="D1441">
        <v>2</v>
      </c>
      <c r="E1441" s="17">
        <f>DATE(Hosp_details[[#This Row],[year]], MONTH("1-"&amp;Hosp_details[[#This Row],[month]]), Hosp_details[[#This Row],[date]])</f>
        <v>30835</v>
      </c>
      <c r="F1441" s="19">
        <f>DATEDIF(Hosp_details[[#This Row],[Date of Birth]], DATE(2023,6, 8),"Y")</f>
        <v>39</v>
      </c>
      <c r="G1441">
        <v>3</v>
      </c>
      <c r="H1441" s="21">
        <v>12091.34</v>
      </c>
      <c r="I1441" t="s">
        <v>12</v>
      </c>
      <c r="J1441" t="s">
        <v>11</v>
      </c>
      <c r="K1441" t="s">
        <v>631</v>
      </c>
    </row>
    <row r="1442" spans="1:11" x14ac:dyDescent="0.3">
      <c r="A1442" t="s">
        <v>1472</v>
      </c>
      <c r="B1442">
        <v>1968</v>
      </c>
      <c r="C1442" t="s">
        <v>10</v>
      </c>
      <c r="D1442">
        <v>21</v>
      </c>
      <c r="E1442" s="17">
        <f>DATE(Hosp_details[[#This Row],[year]], MONTH("1-"&amp;Hosp_details[[#This Row],[month]]), Hosp_details[[#This Row],[date]])</f>
        <v>25040</v>
      </c>
      <c r="F1442" s="19">
        <f>DATEDIF(Hosp_details[[#This Row],[Date of Birth]], DATE(2023,6, 8),"Y")</f>
        <v>54</v>
      </c>
      <c r="G1442">
        <v>3</v>
      </c>
      <c r="H1442" s="21">
        <v>12094.48</v>
      </c>
      <c r="I1442" t="s">
        <v>12</v>
      </c>
      <c r="J1442" t="s">
        <v>12</v>
      </c>
      <c r="K1442" t="s">
        <v>41</v>
      </c>
    </row>
    <row r="1443" spans="1:11" x14ac:dyDescent="0.3">
      <c r="A1443" t="s">
        <v>1473</v>
      </c>
      <c r="B1443">
        <v>1968</v>
      </c>
      <c r="C1443" t="s">
        <v>34</v>
      </c>
      <c r="D1443">
        <v>9</v>
      </c>
      <c r="E1443" s="17">
        <f>DATE(Hosp_details[[#This Row],[year]], MONTH("1-"&amp;Hosp_details[[#This Row],[month]]), Hosp_details[[#This Row],[date]])</f>
        <v>25059</v>
      </c>
      <c r="F1443" s="19">
        <f>DATEDIF(Hosp_details[[#This Row],[Date of Birth]], DATE(2023,6, 8),"Y")</f>
        <v>54</v>
      </c>
      <c r="G1443">
        <v>2</v>
      </c>
      <c r="H1443" s="21">
        <v>12096.65</v>
      </c>
      <c r="I1443" t="s">
        <v>12</v>
      </c>
      <c r="J1443" t="s">
        <v>16</v>
      </c>
      <c r="K1443" t="s">
        <v>246</v>
      </c>
    </row>
    <row r="1444" spans="1:11" x14ac:dyDescent="0.3">
      <c r="A1444" t="s">
        <v>1474</v>
      </c>
      <c r="B1444">
        <v>1968</v>
      </c>
      <c r="C1444" t="s">
        <v>20</v>
      </c>
      <c r="D1444">
        <v>25</v>
      </c>
      <c r="E1444" s="17">
        <f>DATE(Hosp_details[[#This Row],[year]], MONTH("1-"&amp;Hosp_details[[#This Row],[month]]), Hosp_details[[#This Row],[date]])</f>
        <v>25106</v>
      </c>
      <c r="F1444" s="19">
        <f>DATEDIF(Hosp_details[[#This Row],[Date of Birth]], DATE(2023,6, 8),"Y")</f>
        <v>54</v>
      </c>
      <c r="G1444">
        <v>3</v>
      </c>
      <c r="H1444" s="21">
        <v>12105.32</v>
      </c>
      <c r="I1444" t="s">
        <v>12</v>
      </c>
      <c r="J1444" t="s">
        <v>12</v>
      </c>
      <c r="K1444" t="s">
        <v>41</v>
      </c>
    </row>
    <row r="1445" spans="1:11" x14ac:dyDescent="0.3">
      <c r="A1445" t="s">
        <v>1475</v>
      </c>
      <c r="B1445">
        <v>1963</v>
      </c>
      <c r="C1445" t="s">
        <v>36</v>
      </c>
      <c r="D1445">
        <v>20</v>
      </c>
      <c r="E1445" s="17">
        <f>DATE(Hosp_details[[#This Row],[year]], MONTH("1-"&amp;Hosp_details[[#This Row],[month]]), Hosp_details[[#This Row],[date]])</f>
        <v>23304</v>
      </c>
      <c r="F1445" s="19">
        <f>DATEDIF(Hosp_details[[#This Row],[Date of Birth]], DATE(2023,6, 8),"Y")</f>
        <v>59</v>
      </c>
      <c r="G1445">
        <v>0</v>
      </c>
      <c r="H1445" s="21">
        <v>12124.99</v>
      </c>
      <c r="I1445" t="s">
        <v>12</v>
      </c>
      <c r="J1445" t="s">
        <v>16</v>
      </c>
      <c r="K1445" t="s">
        <v>23</v>
      </c>
    </row>
    <row r="1446" spans="1:11" x14ac:dyDescent="0.3">
      <c r="A1446" t="s">
        <v>1476</v>
      </c>
      <c r="B1446">
        <v>1963</v>
      </c>
      <c r="C1446" t="s">
        <v>15</v>
      </c>
      <c r="D1446">
        <v>4</v>
      </c>
      <c r="E1446" s="17">
        <f>DATE(Hosp_details[[#This Row],[year]], MONTH("1-"&amp;Hosp_details[[#This Row],[month]]), Hosp_details[[#This Row],[date]])</f>
        <v>23319</v>
      </c>
      <c r="F1446" s="19">
        <f>DATEDIF(Hosp_details[[#This Row],[Date of Birth]], DATE(2023,6, 8),"Y")</f>
        <v>59</v>
      </c>
      <c r="G1446">
        <v>0</v>
      </c>
      <c r="H1446" s="21">
        <v>12129.61</v>
      </c>
      <c r="I1446" t="s">
        <v>12</v>
      </c>
      <c r="J1446" t="s">
        <v>16</v>
      </c>
      <c r="K1446" t="s">
        <v>23</v>
      </c>
    </row>
    <row r="1447" spans="1:11" x14ac:dyDescent="0.3">
      <c r="A1447" t="s">
        <v>1477</v>
      </c>
      <c r="B1447">
        <v>1991</v>
      </c>
      <c r="C1447" t="s">
        <v>30</v>
      </c>
      <c r="D1447">
        <v>6</v>
      </c>
      <c r="E1447" s="17">
        <f>DATE(Hosp_details[[#This Row],[year]], MONTH("1-"&amp;Hosp_details[[#This Row],[month]]), Hosp_details[[#This Row],[date]])</f>
        <v>33578</v>
      </c>
      <c r="F1447" s="19">
        <f>DATEDIF(Hosp_details[[#This Row],[Date of Birth]], DATE(2023,6, 8),"Y")</f>
        <v>31</v>
      </c>
      <c r="G1447">
        <v>3</v>
      </c>
      <c r="H1447" s="21">
        <v>12130.8</v>
      </c>
      <c r="I1447" t="s">
        <v>12</v>
      </c>
      <c r="J1447" t="s">
        <v>12</v>
      </c>
      <c r="K1447" t="s">
        <v>534</v>
      </c>
    </row>
    <row r="1448" spans="1:11" x14ac:dyDescent="0.3">
      <c r="A1448" t="s">
        <v>1478</v>
      </c>
      <c r="B1448">
        <v>1974</v>
      </c>
      <c r="C1448" t="s">
        <v>2394</v>
      </c>
      <c r="D1448">
        <v>16</v>
      </c>
      <c r="E1448" s="17">
        <f>DATE(Hosp_details[[#This Row],[year]], MONTH("1-"&amp;Hosp_details[[#This Row],[month]]), Hosp_details[[#This Row],[date]])</f>
        <v>27045</v>
      </c>
      <c r="F1448" s="19">
        <f>DATEDIF(Hosp_details[[#This Row],[Date of Birth]], DATE(2023,6, 8),"Y")</f>
        <v>49</v>
      </c>
      <c r="G1448">
        <v>0</v>
      </c>
      <c r="H1448" s="21">
        <v>12137.6</v>
      </c>
      <c r="I1448" t="s">
        <v>12</v>
      </c>
      <c r="J1448" t="s">
        <v>12</v>
      </c>
      <c r="K1448" t="s">
        <v>23</v>
      </c>
    </row>
    <row r="1449" spans="1:11" x14ac:dyDescent="0.3">
      <c r="A1449" t="s">
        <v>1479</v>
      </c>
      <c r="B1449">
        <v>1962</v>
      </c>
      <c r="C1449" t="s">
        <v>2395</v>
      </c>
      <c r="D1449">
        <v>4</v>
      </c>
      <c r="E1449" s="17">
        <f>DATE(Hosp_details[[#This Row],[year]], MONTH("1-"&amp;Hosp_details[[#This Row],[month]]), Hosp_details[[#This Row],[date]])</f>
        <v>22681</v>
      </c>
      <c r="F1449" s="19">
        <f>DATEDIF(Hosp_details[[#This Row],[Date of Birth]], DATE(2023,6, 8),"Y")</f>
        <v>61</v>
      </c>
      <c r="G1449">
        <v>0</v>
      </c>
      <c r="H1449" s="21">
        <v>12142.58</v>
      </c>
      <c r="I1449" t="s">
        <v>12</v>
      </c>
      <c r="J1449" t="s">
        <v>11</v>
      </c>
      <c r="K1449" t="s">
        <v>13</v>
      </c>
    </row>
    <row r="1450" spans="1:11" x14ac:dyDescent="0.3">
      <c r="A1450" t="s">
        <v>1480</v>
      </c>
      <c r="B1450">
        <v>1962</v>
      </c>
      <c r="C1450" t="s">
        <v>2396</v>
      </c>
      <c r="D1450">
        <v>15</v>
      </c>
      <c r="E1450" s="17">
        <f>DATE(Hosp_details[[#This Row],[year]], MONTH("1-"&amp;Hosp_details[[#This Row],[month]]), Hosp_details[[#This Row],[date]])</f>
        <v>22720</v>
      </c>
      <c r="F1450" s="19">
        <f>DATEDIF(Hosp_details[[#This Row],[Date of Birth]], DATE(2023,6, 8),"Y")</f>
        <v>61</v>
      </c>
      <c r="G1450">
        <v>0</v>
      </c>
      <c r="H1450" s="21">
        <v>12146.97</v>
      </c>
      <c r="I1450" t="s">
        <v>12</v>
      </c>
      <c r="J1450" t="s">
        <v>12</v>
      </c>
      <c r="K1450" t="s">
        <v>41</v>
      </c>
    </row>
    <row r="1451" spans="1:11" x14ac:dyDescent="0.3">
      <c r="A1451" t="s">
        <v>1481</v>
      </c>
      <c r="B1451">
        <v>1987</v>
      </c>
      <c r="C1451" t="s">
        <v>2397</v>
      </c>
      <c r="D1451">
        <v>5</v>
      </c>
      <c r="E1451" s="17">
        <f>DATE(Hosp_details[[#This Row],[year]], MONTH("1-"&amp;Hosp_details[[#This Row],[month]]), Hosp_details[[#This Row],[date]])</f>
        <v>31872</v>
      </c>
      <c r="F1451" s="19">
        <f>DATEDIF(Hosp_details[[#This Row],[Date of Birth]], DATE(2023,6, 8),"Y")</f>
        <v>36</v>
      </c>
      <c r="G1451">
        <v>3</v>
      </c>
      <c r="H1451" s="21">
        <v>12148.2</v>
      </c>
      <c r="I1451" t="s">
        <v>12</v>
      </c>
      <c r="J1451" t="s">
        <v>12</v>
      </c>
      <c r="K1451" t="s">
        <v>23</v>
      </c>
    </row>
    <row r="1452" spans="1:11" x14ac:dyDescent="0.3">
      <c r="A1452" t="s">
        <v>1482</v>
      </c>
      <c r="B1452">
        <v>1991</v>
      </c>
      <c r="C1452" t="s">
        <v>2398</v>
      </c>
      <c r="D1452">
        <v>29</v>
      </c>
      <c r="E1452" s="17">
        <f>DATE(Hosp_details[[#This Row],[year]], MONTH("1-"&amp;Hosp_details[[#This Row],[month]]), Hosp_details[[#This Row],[date]])</f>
        <v>33387</v>
      </c>
      <c r="F1452" s="19">
        <f>DATEDIF(Hosp_details[[#This Row],[Date of Birth]], DATE(2023,6, 8),"Y")</f>
        <v>32</v>
      </c>
      <c r="G1452">
        <v>3</v>
      </c>
      <c r="H1452" s="21">
        <v>12198.64</v>
      </c>
      <c r="I1452" t="s">
        <v>12</v>
      </c>
      <c r="J1452" t="s">
        <v>12</v>
      </c>
      <c r="K1452" t="s">
        <v>534</v>
      </c>
    </row>
    <row r="1453" spans="1:11" x14ac:dyDescent="0.3">
      <c r="A1453" t="s">
        <v>1483</v>
      </c>
      <c r="B1453">
        <v>1977</v>
      </c>
      <c r="C1453" t="s">
        <v>18</v>
      </c>
      <c r="D1453">
        <v>14</v>
      </c>
      <c r="E1453" s="17">
        <f>DATE(Hosp_details[[#This Row],[year]], MONTH("1-"&amp;Hosp_details[[#This Row],[month]]), Hosp_details[[#This Row],[date]])</f>
        <v>28290</v>
      </c>
      <c r="F1453" s="19">
        <f>DATEDIF(Hosp_details[[#This Row],[Date of Birth]], DATE(2023,6, 8),"Y")</f>
        <v>45</v>
      </c>
      <c r="G1453">
        <v>2</v>
      </c>
      <c r="H1453" s="21">
        <v>12218.7</v>
      </c>
      <c r="I1453" t="s">
        <v>12</v>
      </c>
      <c r="J1453" t="s">
        <v>16</v>
      </c>
      <c r="K1453" t="s">
        <v>23</v>
      </c>
    </row>
    <row r="1454" spans="1:11" x14ac:dyDescent="0.3">
      <c r="A1454" t="s">
        <v>1484</v>
      </c>
      <c r="B1454">
        <v>1964</v>
      </c>
      <c r="C1454" t="s">
        <v>10</v>
      </c>
      <c r="D1454">
        <v>20</v>
      </c>
      <c r="E1454" s="17">
        <f>DATE(Hosp_details[[#This Row],[year]], MONTH("1-"&amp;Hosp_details[[#This Row],[month]]), Hosp_details[[#This Row],[date]])</f>
        <v>23578</v>
      </c>
      <c r="F1454" s="19">
        <f>DATEDIF(Hosp_details[[#This Row],[Date of Birth]], DATE(2023,6, 8),"Y")</f>
        <v>58</v>
      </c>
      <c r="G1454">
        <v>0</v>
      </c>
      <c r="H1454" s="21">
        <v>12222.9</v>
      </c>
      <c r="I1454" t="s">
        <v>12</v>
      </c>
      <c r="J1454" t="s">
        <v>11</v>
      </c>
      <c r="K1454" t="s">
        <v>23</v>
      </c>
    </row>
    <row r="1455" spans="1:11" x14ac:dyDescent="0.3">
      <c r="A1455" t="s">
        <v>1485</v>
      </c>
      <c r="B1455">
        <v>1964</v>
      </c>
      <c r="C1455" t="s">
        <v>34</v>
      </c>
      <c r="D1455">
        <v>2</v>
      </c>
      <c r="E1455" s="17">
        <f>DATE(Hosp_details[[#This Row],[year]], MONTH("1-"&amp;Hosp_details[[#This Row],[month]]), Hosp_details[[#This Row],[date]])</f>
        <v>23591</v>
      </c>
      <c r="F1455" s="19">
        <f>DATEDIF(Hosp_details[[#This Row],[Date of Birth]], DATE(2023,6, 8),"Y")</f>
        <v>58</v>
      </c>
      <c r="G1455">
        <v>0</v>
      </c>
      <c r="H1455" s="21">
        <v>12224.35</v>
      </c>
      <c r="I1455" t="s">
        <v>12</v>
      </c>
      <c r="J1455" t="s">
        <v>16</v>
      </c>
      <c r="K1455" t="s">
        <v>23</v>
      </c>
    </row>
    <row r="1456" spans="1:11" x14ac:dyDescent="0.3">
      <c r="A1456" t="s">
        <v>1486</v>
      </c>
      <c r="B1456">
        <v>1964</v>
      </c>
      <c r="C1456" t="s">
        <v>20</v>
      </c>
      <c r="D1456">
        <v>24</v>
      </c>
      <c r="E1456" s="17">
        <f>DATE(Hosp_details[[#This Row],[year]], MONTH("1-"&amp;Hosp_details[[#This Row],[month]]), Hosp_details[[#This Row],[date]])</f>
        <v>23644</v>
      </c>
      <c r="F1456" s="19">
        <f>DATEDIF(Hosp_details[[#This Row],[Date of Birth]], DATE(2023,6, 8),"Y")</f>
        <v>58</v>
      </c>
      <c r="G1456">
        <v>0</v>
      </c>
      <c r="H1456" s="21">
        <v>12231.61</v>
      </c>
      <c r="I1456" t="s">
        <v>12</v>
      </c>
      <c r="J1456" t="s">
        <v>12</v>
      </c>
      <c r="K1456" t="s">
        <v>23</v>
      </c>
    </row>
    <row r="1457" spans="1:11" x14ac:dyDescent="0.3">
      <c r="A1457" t="s">
        <v>1487</v>
      </c>
      <c r="B1457">
        <v>1963</v>
      </c>
      <c r="C1457" t="s">
        <v>36</v>
      </c>
      <c r="D1457">
        <v>19</v>
      </c>
      <c r="E1457" s="17">
        <f>DATE(Hosp_details[[#This Row],[year]], MONTH("1-"&amp;Hosp_details[[#This Row],[month]]), Hosp_details[[#This Row],[date]])</f>
        <v>23303</v>
      </c>
      <c r="F1457" s="19">
        <f>DATEDIF(Hosp_details[[#This Row],[Date of Birth]], DATE(2023,6, 8),"Y")</f>
        <v>59</v>
      </c>
      <c r="G1457">
        <v>0</v>
      </c>
      <c r="H1457" s="21">
        <v>12233.83</v>
      </c>
      <c r="I1457" t="s">
        <v>12</v>
      </c>
      <c r="J1457" t="s">
        <v>16</v>
      </c>
      <c r="K1457" t="s">
        <v>41</v>
      </c>
    </row>
    <row r="1458" spans="1:11" x14ac:dyDescent="0.3">
      <c r="A1458" t="s">
        <v>1488</v>
      </c>
      <c r="B1458">
        <v>1964</v>
      </c>
      <c r="C1458" t="s">
        <v>15</v>
      </c>
      <c r="D1458">
        <v>15</v>
      </c>
      <c r="E1458" s="17">
        <f>DATE(Hosp_details[[#This Row],[year]], MONTH("1-"&amp;Hosp_details[[#This Row],[month]]), Hosp_details[[#This Row],[date]])</f>
        <v>23696</v>
      </c>
      <c r="F1458" s="19">
        <f>DATEDIF(Hosp_details[[#This Row],[Date of Birth]], DATE(2023,6, 8),"Y")</f>
        <v>58</v>
      </c>
      <c r="G1458">
        <v>0</v>
      </c>
      <c r="H1458" s="21">
        <v>12235.84</v>
      </c>
      <c r="I1458" t="s">
        <v>12</v>
      </c>
      <c r="J1458" t="s">
        <v>12</v>
      </c>
      <c r="K1458" t="s">
        <v>23</v>
      </c>
    </row>
    <row r="1459" spans="1:11" x14ac:dyDescent="0.3">
      <c r="A1459" t="s">
        <v>1489</v>
      </c>
      <c r="B1459">
        <v>1966</v>
      </c>
      <c r="C1459" t="s">
        <v>30</v>
      </c>
      <c r="D1459">
        <v>29</v>
      </c>
      <c r="E1459" s="17">
        <f>DATE(Hosp_details[[#This Row],[year]], MONTH("1-"&amp;Hosp_details[[#This Row],[month]]), Hosp_details[[#This Row],[date]])</f>
        <v>24470</v>
      </c>
      <c r="F1459" s="19">
        <f>DATEDIF(Hosp_details[[#This Row],[Date of Birth]], DATE(2023,6, 8),"Y")</f>
        <v>56</v>
      </c>
      <c r="G1459">
        <v>0</v>
      </c>
      <c r="H1459" s="21">
        <v>12237.73</v>
      </c>
      <c r="I1459" t="s">
        <v>12</v>
      </c>
      <c r="J1459" t="s">
        <v>12</v>
      </c>
      <c r="K1459" t="s">
        <v>23</v>
      </c>
    </row>
    <row r="1460" spans="1:11" x14ac:dyDescent="0.3">
      <c r="A1460" t="s">
        <v>1490</v>
      </c>
      <c r="B1460">
        <v>1963</v>
      </c>
      <c r="C1460" t="s">
        <v>2394</v>
      </c>
      <c r="D1460">
        <v>17</v>
      </c>
      <c r="E1460" s="17">
        <f>DATE(Hosp_details[[#This Row],[year]], MONTH("1-"&amp;Hosp_details[[#This Row],[month]]), Hosp_details[[#This Row],[date]])</f>
        <v>23028</v>
      </c>
      <c r="F1460" s="19">
        <f>DATEDIF(Hosp_details[[#This Row],[Date of Birth]], DATE(2023,6, 8),"Y")</f>
        <v>60</v>
      </c>
      <c r="G1460">
        <v>0</v>
      </c>
      <c r="H1460" s="21">
        <v>12244.53</v>
      </c>
      <c r="I1460" t="s">
        <v>12</v>
      </c>
      <c r="J1460" t="s">
        <v>16</v>
      </c>
      <c r="K1460" t="s">
        <v>13</v>
      </c>
    </row>
    <row r="1461" spans="1:11" x14ac:dyDescent="0.3">
      <c r="A1461" t="s">
        <v>1491</v>
      </c>
      <c r="B1461">
        <v>1974</v>
      </c>
      <c r="C1461" t="s">
        <v>2395</v>
      </c>
      <c r="D1461">
        <v>23</v>
      </c>
      <c r="E1461" s="17">
        <f>DATE(Hosp_details[[#This Row],[year]], MONTH("1-"&amp;Hosp_details[[#This Row],[month]]), Hosp_details[[#This Row],[date]])</f>
        <v>27083</v>
      </c>
      <c r="F1461" s="19">
        <f>DATEDIF(Hosp_details[[#This Row],[Date of Birth]], DATE(2023,6, 8),"Y")</f>
        <v>49</v>
      </c>
      <c r="G1461">
        <v>0</v>
      </c>
      <c r="H1461" s="21">
        <v>12245.17</v>
      </c>
      <c r="I1461" t="s">
        <v>12</v>
      </c>
      <c r="J1461" t="s">
        <v>16</v>
      </c>
      <c r="K1461" t="s">
        <v>23</v>
      </c>
    </row>
    <row r="1462" spans="1:11" x14ac:dyDescent="0.3">
      <c r="A1462" t="s">
        <v>1492</v>
      </c>
      <c r="B1462">
        <v>1989</v>
      </c>
      <c r="C1462" t="s">
        <v>2396</v>
      </c>
      <c r="D1462">
        <v>23</v>
      </c>
      <c r="E1462" s="17">
        <f>DATE(Hosp_details[[#This Row],[year]], MONTH("1-"&amp;Hosp_details[[#This Row],[month]]), Hosp_details[[#This Row],[date]])</f>
        <v>32590</v>
      </c>
      <c r="F1462" s="19">
        <f>DATEDIF(Hosp_details[[#This Row],[Date of Birth]], DATE(2023,6, 8),"Y")</f>
        <v>34</v>
      </c>
      <c r="G1462">
        <v>3</v>
      </c>
      <c r="H1462" s="21">
        <v>12254.44</v>
      </c>
      <c r="I1462" t="s">
        <v>12</v>
      </c>
      <c r="J1462" t="s">
        <v>12</v>
      </c>
      <c r="K1462" t="s">
        <v>534</v>
      </c>
    </row>
    <row r="1463" spans="1:11" x14ac:dyDescent="0.3">
      <c r="A1463" t="s">
        <v>1493</v>
      </c>
      <c r="B1463">
        <v>1986</v>
      </c>
      <c r="C1463" t="s">
        <v>2397</v>
      </c>
      <c r="D1463">
        <v>13</v>
      </c>
      <c r="E1463" s="17">
        <f>DATE(Hosp_details[[#This Row],[year]], MONTH("1-"&amp;Hosp_details[[#This Row],[month]]), Hosp_details[[#This Row],[date]])</f>
        <v>31515</v>
      </c>
      <c r="F1463" s="19">
        <f>DATEDIF(Hosp_details[[#This Row],[Date of Birth]], DATE(2023,6, 8),"Y")</f>
        <v>37</v>
      </c>
      <c r="G1463">
        <v>3</v>
      </c>
      <c r="H1463" s="21">
        <v>12255.04</v>
      </c>
      <c r="I1463" t="s">
        <v>12</v>
      </c>
      <c r="J1463" t="s">
        <v>11</v>
      </c>
      <c r="K1463" t="s">
        <v>534</v>
      </c>
    </row>
    <row r="1464" spans="1:11" x14ac:dyDescent="0.3">
      <c r="A1464" t="s">
        <v>1494</v>
      </c>
      <c r="B1464">
        <v>1966</v>
      </c>
      <c r="C1464" t="s">
        <v>2398</v>
      </c>
      <c r="D1464">
        <v>6</v>
      </c>
      <c r="E1464" s="17">
        <f>DATE(Hosp_details[[#This Row],[year]], MONTH("1-"&amp;Hosp_details[[#This Row],[month]]), Hosp_details[[#This Row],[date]])</f>
        <v>24233</v>
      </c>
      <c r="F1464" s="19">
        <f>DATEDIF(Hosp_details[[#This Row],[Date of Birth]], DATE(2023,6, 8),"Y")</f>
        <v>57</v>
      </c>
      <c r="G1464">
        <v>2</v>
      </c>
      <c r="H1464" s="21">
        <v>12265.51</v>
      </c>
      <c r="I1464" t="s">
        <v>12</v>
      </c>
      <c r="J1464" t="s">
        <v>12</v>
      </c>
      <c r="K1464" t="s">
        <v>13</v>
      </c>
    </row>
    <row r="1465" spans="1:11" x14ac:dyDescent="0.3">
      <c r="A1465" t="s">
        <v>1495</v>
      </c>
      <c r="B1465">
        <v>1967</v>
      </c>
      <c r="C1465" t="s">
        <v>18</v>
      </c>
      <c r="D1465">
        <v>30</v>
      </c>
      <c r="E1465" s="17">
        <f>DATE(Hosp_details[[#This Row],[year]], MONTH("1-"&amp;Hosp_details[[#This Row],[month]]), Hosp_details[[#This Row],[date]])</f>
        <v>24653</v>
      </c>
      <c r="F1465" s="19">
        <f>DATEDIF(Hosp_details[[#This Row],[Date of Birth]], DATE(2023,6, 8),"Y")</f>
        <v>55</v>
      </c>
      <c r="G1465">
        <v>2</v>
      </c>
      <c r="H1465" s="21">
        <v>12268.63</v>
      </c>
      <c r="I1465" t="s">
        <v>12</v>
      </c>
      <c r="J1465" t="s">
        <v>16</v>
      </c>
      <c r="K1465" t="s">
        <v>23</v>
      </c>
    </row>
    <row r="1466" spans="1:11" x14ac:dyDescent="0.3">
      <c r="A1466" t="s">
        <v>1496</v>
      </c>
      <c r="B1466">
        <v>1967</v>
      </c>
      <c r="C1466" t="s">
        <v>10</v>
      </c>
      <c r="D1466">
        <v>28</v>
      </c>
      <c r="E1466" s="17">
        <f>DATE(Hosp_details[[#This Row],[year]], MONTH("1-"&amp;Hosp_details[[#This Row],[month]]), Hosp_details[[#This Row],[date]])</f>
        <v>24681</v>
      </c>
      <c r="F1466" s="19">
        <f>DATEDIF(Hosp_details[[#This Row],[Date of Birth]], DATE(2023,6, 8),"Y")</f>
        <v>55</v>
      </c>
      <c r="G1466">
        <v>2</v>
      </c>
      <c r="H1466" s="21">
        <v>12269.69</v>
      </c>
      <c r="I1466" t="s">
        <v>12</v>
      </c>
      <c r="J1466" t="s">
        <v>11</v>
      </c>
      <c r="K1466" t="s">
        <v>23</v>
      </c>
    </row>
    <row r="1467" spans="1:11" x14ac:dyDescent="0.3">
      <c r="A1467" t="s">
        <v>1497</v>
      </c>
      <c r="B1467">
        <v>1966</v>
      </c>
      <c r="C1467" t="s">
        <v>34</v>
      </c>
      <c r="D1467">
        <v>16</v>
      </c>
      <c r="E1467" s="17">
        <f>DATE(Hosp_details[[#This Row],[year]], MONTH("1-"&amp;Hosp_details[[#This Row],[month]]), Hosp_details[[#This Row],[date]])</f>
        <v>24335</v>
      </c>
      <c r="F1467" s="19">
        <f>DATEDIF(Hosp_details[[#This Row],[Date of Birth]], DATE(2023,6, 8),"Y")</f>
        <v>56</v>
      </c>
      <c r="G1467">
        <v>0</v>
      </c>
      <c r="H1467" s="21">
        <v>12282.03</v>
      </c>
      <c r="I1467" t="s">
        <v>12</v>
      </c>
      <c r="J1467" t="s">
        <v>16</v>
      </c>
      <c r="K1467" t="s">
        <v>199</v>
      </c>
    </row>
    <row r="1468" spans="1:11" x14ac:dyDescent="0.3">
      <c r="A1468" t="s">
        <v>1498</v>
      </c>
      <c r="B1468">
        <v>1990</v>
      </c>
      <c r="C1468" t="s">
        <v>20</v>
      </c>
      <c r="D1468">
        <v>29</v>
      </c>
      <c r="E1468" s="17">
        <f>DATE(Hosp_details[[#This Row],[year]], MONTH("1-"&amp;Hosp_details[[#This Row],[month]]), Hosp_details[[#This Row],[date]])</f>
        <v>33145</v>
      </c>
      <c r="F1468" s="19">
        <f>DATEDIF(Hosp_details[[#This Row],[Date of Birth]], DATE(2023,6, 8),"Y")</f>
        <v>32</v>
      </c>
      <c r="G1468">
        <v>3</v>
      </c>
      <c r="H1468" s="21">
        <v>12282.38</v>
      </c>
      <c r="I1468" t="s">
        <v>12</v>
      </c>
      <c r="J1468" t="s">
        <v>16</v>
      </c>
      <c r="K1468" t="s">
        <v>41</v>
      </c>
    </row>
    <row r="1469" spans="1:11" x14ac:dyDescent="0.3">
      <c r="A1469" t="s">
        <v>1499</v>
      </c>
      <c r="B1469">
        <v>1963</v>
      </c>
      <c r="C1469" t="s">
        <v>36</v>
      </c>
      <c r="D1469">
        <v>28</v>
      </c>
      <c r="E1469" s="17">
        <f>DATE(Hosp_details[[#This Row],[year]], MONTH("1-"&amp;Hosp_details[[#This Row],[month]]), Hosp_details[[#This Row],[date]])</f>
        <v>23312</v>
      </c>
      <c r="F1469" s="19">
        <f>DATEDIF(Hosp_details[[#This Row],[Date of Birth]], DATE(2023,6, 8),"Y")</f>
        <v>59</v>
      </c>
      <c r="G1469">
        <v>0</v>
      </c>
      <c r="H1469" s="21">
        <v>12299.59</v>
      </c>
      <c r="I1469" t="s">
        <v>12</v>
      </c>
      <c r="J1469" t="s">
        <v>16</v>
      </c>
      <c r="K1469" t="s">
        <v>199</v>
      </c>
    </row>
    <row r="1470" spans="1:11" x14ac:dyDescent="0.3">
      <c r="A1470" t="s">
        <v>1500</v>
      </c>
      <c r="B1470">
        <v>1963</v>
      </c>
      <c r="C1470" t="s">
        <v>15</v>
      </c>
      <c r="D1470">
        <v>29</v>
      </c>
      <c r="E1470" s="17">
        <f>DATE(Hosp_details[[#This Row],[year]], MONTH("1-"&amp;Hosp_details[[#This Row],[month]]), Hosp_details[[#This Row],[date]])</f>
        <v>23344</v>
      </c>
      <c r="F1470" s="19">
        <f>DATEDIF(Hosp_details[[#This Row],[Date of Birth]], DATE(2023,6, 8),"Y")</f>
        <v>59</v>
      </c>
      <c r="G1470">
        <v>0</v>
      </c>
      <c r="H1470" s="21">
        <v>12323.94</v>
      </c>
      <c r="I1470" t="s">
        <v>12</v>
      </c>
      <c r="J1470" t="s">
        <v>12</v>
      </c>
      <c r="K1470" t="s">
        <v>355</v>
      </c>
    </row>
    <row r="1471" spans="1:11" x14ac:dyDescent="0.3">
      <c r="A1471" t="s">
        <v>1501</v>
      </c>
      <c r="B1471">
        <v>1963</v>
      </c>
      <c r="C1471" t="s">
        <v>30</v>
      </c>
      <c r="D1471">
        <v>2</v>
      </c>
      <c r="E1471" s="17">
        <f>DATE(Hosp_details[[#This Row],[year]], MONTH("1-"&amp;Hosp_details[[#This Row],[month]]), Hosp_details[[#This Row],[date]])</f>
        <v>23347</v>
      </c>
      <c r="F1471" s="19">
        <f>DATEDIF(Hosp_details[[#This Row],[Date of Birth]], DATE(2023,6, 8),"Y")</f>
        <v>59</v>
      </c>
      <c r="G1471">
        <v>1</v>
      </c>
      <c r="H1471" s="21">
        <v>12333.83</v>
      </c>
      <c r="I1471" t="s">
        <v>12</v>
      </c>
      <c r="J1471" t="s">
        <v>11</v>
      </c>
      <c r="K1471" t="s">
        <v>41</v>
      </c>
    </row>
    <row r="1472" spans="1:11" x14ac:dyDescent="0.3">
      <c r="A1472" t="s">
        <v>1502</v>
      </c>
      <c r="B1472">
        <v>1963</v>
      </c>
      <c r="C1472" t="s">
        <v>2394</v>
      </c>
      <c r="D1472">
        <v>22</v>
      </c>
      <c r="E1472" s="17">
        <f>DATE(Hosp_details[[#This Row],[year]], MONTH("1-"&amp;Hosp_details[[#This Row],[month]]), Hosp_details[[#This Row],[date]])</f>
        <v>23033</v>
      </c>
      <c r="F1472" s="19">
        <f>DATEDIF(Hosp_details[[#This Row],[Date of Birth]], DATE(2023,6, 8),"Y")</f>
        <v>60</v>
      </c>
      <c r="G1472">
        <v>1</v>
      </c>
      <c r="H1472" s="21">
        <v>12347.17</v>
      </c>
      <c r="I1472" t="s">
        <v>12</v>
      </c>
      <c r="J1472" t="s">
        <v>12</v>
      </c>
      <c r="K1472" t="s">
        <v>41</v>
      </c>
    </row>
    <row r="1473" spans="1:11" x14ac:dyDescent="0.3">
      <c r="A1473" t="s">
        <v>1503</v>
      </c>
      <c r="B1473">
        <v>1966</v>
      </c>
      <c r="C1473" t="s">
        <v>2395</v>
      </c>
      <c r="D1473">
        <v>29</v>
      </c>
      <c r="E1473" s="17">
        <f>DATE(Hosp_details[[#This Row],[year]], MONTH("1-"&amp;Hosp_details[[#This Row],[month]]), Hosp_details[[#This Row],[date]])</f>
        <v>24167</v>
      </c>
      <c r="F1473" s="19">
        <f>DATEDIF(Hosp_details[[#This Row],[Date of Birth]], DATE(2023,6, 8),"Y")</f>
        <v>57</v>
      </c>
      <c r="G1473">
        <v>3</v>
      </c>
      <c r="H1473" s="21">
        <v>12363.55</v>
      </c>
      <c r="I1473" t="s">
        <v>12</v>
      </c>
      <c r="J1473" t="s">
        <v>12</v>
      </c>
      <c r="K1473" t="s">
        <v>41</v>
      </c>
    </row>
    <row r="1474" spans="1:11" x14ac:dyDescent="0.3">
      <c r="A1474" t="s">
        <v>1504</v>
      </c>
      <c r="B1474">
        <v>1962</v>
      </c>
      <c r="C1474" t="s">
        <v>2396</v>
      </c>
      <c r="D1474">
        <v>26</v>
      </c>
      <c r="E1474" s="17">
        <f>DATE(Hosp_details[[#This Row],[year]], MONTH("1-"&amp;Hosp_details[[#This Row],[month]]), Hosp_details[[#This Row],[date]])</f>
        <v>22731</v>
      </c>
      <c r="F1474" s="19">
        <f>DATEDIF(Hosp_details[[#This Row],[Date of Birth]], DATE(2023,6, 8),"Y")</f>
        <v>61</v>
      </c>
      <c r="G1474">
        <v>0</v>
      </c>
      <c r="H1474" s="21">
        <v>12369.89</v>
      </c>
      <c r="I1474" t="s">
        <v>12</v>
      </c>
      <c r="J1474" t="s">
        <v>11</v>
      </c>
      <c r="K1474" t="s">
        <v>246</v>
      </c>
    </row>
    <row r="1475" spans="1:11" x14ac:dyDescent="0.3">
      <c r="A1475" t="s">
        <v>1505</v>
      </c>
      <c r="B1475">
        <v>1989</v>
      </c>
      <c r="C1475" t="s">
        <v>2397</v>
      </c>
      <c r="D1475">
        <v>29</v>
      </c>
      <c r="E1475" s="17">
        <f>DATE(Hosp_details[[#This Row],[year]], MONTH("1-"&amp;Hosp_details[[#This Row],[month]]), Hosp_details[[#This Row],[date]])</f>
        <v>32627</v>
      </c>
      <c r="F1475" s="19">
        <f>DATEDIF(Hosp_details[[#This Row],[Date of Birth]], DATE(2023,6, 8),"Y")</f>
        <v>34</v>
      </c>
      <c r="G1475">
        <v>0</v>
      </c>
      <c r="H1475" s="21">
        <v>12404.88</v>
      </c>
      <c r="I1475" t="s">
        <v>12</v>
      </c>
      <c r="J1475" t="s">
        <v>12</v>
      </c>
      <c r="K1475" t="s">
        <v>167</v>
      </c>
    </row>
    <row r="1476" spans="1:11" x14ac:dyDescent="0.3">
      <c r="A1476" t="s">
        <v>1506</v>
      </c>
      <c r="B1476">
        <v>1972</v>
      </c>
      <c r="C1476" t="s">
        <v>2398</v>
      </c>
      <c r="D1476">
        <v>21</v>
      </c>
      <c r="E1476" s="17">
        <f>DATE(Hosp_details[[#This Row],[year]], MONTH("1-"&amp;Hosp_details[[#This Row],[month]]), Hosp_details[[#This Row],[date]])</f>
        <v>26440</v>
      </c>
      <c r="F1476" s="19">
        <f>DATEDIF(Hosp_details[[#This Row],[Date of Birth]], DATE(2023,6, 8),"Y")</f>
        <v>51</v>
      </c>
      <c r="G1476">
        <v>0</v>
      </c>
      <c r="H1476" s="21">
        <v>12407.3</v>
      </c>
      <c r="I1476" t="s">
        <v>12</v>
      </c>
      <c r="J1476" t="s">
        <v>11</v>
      </c>
      <c r="K1476" t="s">
        <v>299</v>
      </c>
    </row>
    <row r="1477" spans="1:11" x14ac:dyDescent="0.3">
      <c r="A1477" t="s">
        <v>1507</v>
      </c>
      <c r="B1477">
        <v>1979</v>
      </c>
      <c r="C1477" t="s">
        <v>18</v>
      </c>
      <c r="D1477">
        <v>14</v>
      </c>
      <c r="E1477" s="17">
        <f>DATE(Hosp_details[[#This Row],[year]], MONTH("1-"&amp;Hosp_details[[#This Row],[month]]), Hosp_details[[#This Row],[date]])</f>
        <v>29020</v>
      </c>
      <c r="F1477" s="19">
        <f>DATEDIF(Hosp_details[[#This Row],[Date of Birth]], DATE(2023,6, 8),"Y")</f>
        <v>43</v>
      </c>
      <c r="G1477">
        <v>2</v>
      </c>
      <c r="H1477" s="21">
        <v>12408.29</v>
      </c>
      <c r="I1477" t="s">
        <v>12</v>
      </c>
      <c r="J1477" t="s">
        <v>16</v>
      </c>
      <c r="K1477" t="s">
        <v>631</v>
      </c>
    </row>
    <row r="1478" spans="1:11" x14ac:dyDescent="0.3">
      <c r="A1478" t="s">
        <v>1508</v>
      </c>
      <c r="B1478">
        <v>1964</v>
      </c>
      <c r="C1478" t="s">
        <v>10</v>
      </c>
      <c r="D1478">
        <v>4</v>
      </c>
      <c r="E1478" s="17">
        <f>DATE(Hosp_details[[#This Row],[year]], MONTH("1-"&amp;Hosp_details[[#This Row],[month]]), Hosp_details[[#This Row],[date]])</f>
        <v>23562</v>
      </c>
      <c r="F1478" s="19">
        <f>DATEDIF(Hosp_details[[#This Row],[Date of Birth]], DATE(2023,6, 8),"Y")</f>
        <v>58</v>
      </c>
      <c r="G1478">
        <v>0</v>
      </c>
      <c r="H1478" s="21">
        <v>12430.95</v>
      </c>
      <c r="I1478" t="s">
        <v>12</v>
      </c>
      <c r="J1478" t="s">
        <v>12</v>
      </c>
      <c r="K1478" t="s">
        <v>246</v>
      </c>
    </row>
    <row r="1479" spans="1:11" x14ac:dyDescent="0.3">
      <c r="A1479" t="s">
        <v>1509</v>
      </c>
      <c r="B1479">
        <v>1995</v>
      </c>
      <c r="C1479" t="s">
        <v>34</v>
      </c>
      <c r="D1479">
        <v>9</v>
      </c>
      <c r="E1479" s="17">
        <f>DATE(Hosp_details[[#This Row],[year]], MONTH("1-"&amp;Hosp_details[[#This Row],[month]]), Hosp_details[[#This Row],[date]])</f>
        <v>34920</v>
      </c>
      <c r="F1479" s="19">
        <f>DATEDIF(Hosp_details[[#This Row],[Date of Birth]], DATE(2023,6, 8),"Y")</f>
        <v>27</v>
      </c>
      <c r="G1479">
        <v>0</v>
      </c>
      <c r="H1479" s="21">
        <v>12452.25</v>
      </c>
      <c r="I1479" t="s">
        <v>12</v>
      </c>
      <c r="J1479" t="s">
        <v>12</v>
      </c>
      <c r="K1479" t="s">
        <v>23</v>
      </c>
    </row>
    <row r="1480" spans="1:11" x14ac:dyDescent="0.3">
      <c r="A1480" t="s">
        <v>1510</v>
      </c>
      <c r="B1480">
        <v>1968</v>
      </c>
      <c r="C1480" t="s">
        <v>20</v>
      </c>
      <c r="D1480">
        <v>26</v>
      </c>
      <c r="E1480" s="17">
        <f>DATE(Hosp_details[[#This Row],[year]], MONTH("1-"&amp;Hosp_details[[#This Row],[month]]), Hosp_details[[#This Row],[date]])</f>
        <v>25107</v>
      </c>
      <c r="F1480" s="19">
        <f>DATEDIF(Hosp_details[[#This Row],[Date of Birth]], DATE(2023,6, 8),"Y")</f>
        <v>54</v>
      </c>
      <c r="G1480">
        <v>3</v>
      </c>
      <c r="H1480" s="21">
        <v>12475.35</v>
      </c>
      <c r="I1480" t="s">
        <v>12</v>
      </c>
      <c r="J1480" t="s">
        <v>16</v>
      </c>
      <c r="K1480" t="s">
        <v>23</v>
      </c>
    </row>
    <row r="1481" spans="1:11" x14ac:dyDescent="0.3">
      <c r="A1481" t="s">
        <v>1511</v>
      </c>
      <c r="B1481">
        <v>1968</v>
      </c>
      <c r="C1481" t="s">
        <v>36</v>
      </c>
      <c r="D1481">
        <v>12</v>
      </c>
      <c r="E1481" s="17">
        <f>DATE(Hosp_details[[#This Row],[year]], MONTH("1-"&amp;Hosp_details[[#This Row],[month]]), Hosp_details[[#This Row],[date]])</f>
        <v>25123</v>
      </c>
      <c r="F1481" s="19">
        <f>DATEDIF(Hosp_details[[#This Row],[Date of Birth]], DATE(2023,6, 8),"Y")</f>
        <v>54</v>
      </c>
      <c r="G1481">
        <v>3</v>
      </c>
      <c r="H1481" s="21">
        <v>12479.71</v>
      </c>
      <c r="I1481" t="s">
        <v>12</v>
      </c>
      <c r="J1481" t="s">
        <v>12</v>
      </c>
      <c r="K1481" t="s">
        <v>23</v>
      </c>
    </row>
    <row r="1482" spans="1:11" x14ac:dyDescent="0.3">
      <c r="A1482" t="s">
        <v>1512</v>
      </c>
      <c r="B1482">
        <v>1967</v>
      </c>
      <c r="C1482" t="s">
        <v>15</v>
      </c>
      <c r="D1482">
        <v>1</v>
      </c>
      <c r="E1482" s="17">
        <f>DATE(Hosp_details[[#This Row],[year]], MONTH("1-"&amp;Hosp_details[[#This Row],[month]]), Hosp_details[[#This Row],[date]])</f>
        <v>24777</v>
      </c>
      <c r="F1482" s="19">
        <f>DATEDIF(Hosp_details[[#This Row],[Date of Birth]], DATE(2023,6, 8),"Y")</f>
        <v>55</v>
      </c>
      <c r="G1482">
        <v>3</v>
      </c>
      <c r="H1482" s="21">
        <v>12485.8</v>
      </c>
      <c r="I1482" t="s">
        <v>12</v>
      </c>
      <c r="J1482" t="s">
        <v>12</v>
      </c>
      <c r="K1482" t="s">
        <v>13</v>
      </c>
    </row>
    <row r="1483" spans="1:11" x14ac:dyDescent="0.3">
      <c r="A1483" t="s">
        <v>1513</v>
      </c>
      <c r="B1483">
        <v>1968</v>
      </c>
      <c r="C1483" t="s">
        <v>30</v>
      </c>
      <c r="D1483">
        <v>3</v>
      </c>
      <c r="E1483" s="17">
        <f>DATE(Hosp_details[[#This Row],[year]], MONTH("1-"&amp;Hosp_details[[#This Row],[month]]), Hosp_details[[#This Row],[date]])</f>
        <v>25175</v>
      </c>
      <c r="F1483" s="19">
        <f>DATEDIF(Hosp_details[[#This Row],[Date of Birth]], DATE(2023,6, 8),"Y")</f>
        <v>54</v>
      </c>
      <c r="G1483">
        <v>3</v>
      </c>
      <c r="H1483" s="21">
        <v>12495.29</v>
      </c>
      <c r="I1483" t="s">
        <v>12</v>
      </c>
      <c r="J1483" t="s">
        <v>12</v>
      </c>
      <c r="K1483" t="s">
        <v>23</v>
      </c>
    </row>
    <row r="1484" spans="1:11" x14ac:dyDescent="0.3">
      <c r="A1484" t="s">
        <v>1514</v>
      </c>
      <c r="B1484">
        <v>1966</v>
      </c>
      <c r="C1484" t="s">
        <v>2394</v>
      </c>
      <c r="D1484">
        <v>12</v>
      </c>
      <c r="E1484" s="17">
        <f>DATE(Hosp_details[[#This Row],[year]], MONTH("1-"&amp;Hosp_details[[#This Row],[month]]), Hosp_details[[#This Row],[date]])</f>
        <v>24119</v>
      </c>
      <c r="F1484" s="19">
        <f>DATEDIF(Hosp_details[[#This Row],[Date of Birth]], DATE(2023,6, 8),"Y")</f>
        <v>57</v>
      </c>
      <c r="G1484">
        <v>0</v>
      </c>
      <c r="H1484" s="21">
        <v>12499.88</v>
      </c>
      <c r="I1484" t="s">
        <v>12</v>
      </c>
      <c r="J1484" t="s">
        <v>11</v>
      </c>
      <c r="K1484" t="s">
        <v>23</v>
      </c>
    </row>
    <row r="1485" spans="1:11" x14ac:dyDescent="0.3">
      <c r="A1485" t="s">
        <v>1515</v>
      </c>
      <c r="B1485">
        <v>1962</v>
      </c>
      <c r="C1485" t="s">
        <v>2395</v>
      </c>
      <c r="D1485">
        <v>16</v>
      </c>
      <c r="E1485" s="17">
        <f>DATE(Hosp_details[[#This Row],[year]], MONTH("1-"&amp;Hosp_details[[#This Row],[month]]), Hosp_details[[#This Row],[date]])</f>
        <v>22693</v>
      </c>
      <c r="F1485" s="19">
        <f>DATEDIF(Hosp_details[[#This Row],[Date of Birth]], DATE(2023,6, 8),"Y")</f>
        <v>61</v>
      </c>
      <c r="G1485">
        <v>0</v>
      </c>
      <c r="H1485" s="21">
        <v>12523.6</v>
      </c>
      <c r="I1485" t="s">
        <v>12</v>
      </c>
      <c r="J1485" t="s">
        <v>12</v>
      </c>
      <c r="K1485" t="s">
        <v>23</v>
      </c>
    </row>
    <row r="1486" spans="1:11" x14ac:dyDescent="0.3">
      <c r="A1486" t="s">
        <v>1516</v>
      </c>
      <c r="B1486">
        <v>1961</v>
      </c>
      <c r="C1486" t="s">
        <v>2396</v>
      </c>
      <c r="D1486">
        <v>28</v>
      </c>
      <c r="E1486" s="17">
        <f>DATE(Hosp_details[[#This Row],[year]], MONTH("1-"&amp;Hosp_details[[#This Row],[month]]), Hosp_details[[#This Row],[date]])</f>
        <v>22368</v>
      </c>
      <c r="F1486" s="19">
        <f>DATEDIF(Hosp_details[[#This Row],[Date of Birth]], DATE(2023,6, 8),"Y")</f>
        <v>62</v>
      </c>
      <c r="G1486">
        <v>0</v>
      </c>
      <c r="H1486" s="21">
        <v>12557.61</v>
      </c>
      <c r="I1486" t="s">
        <v>12</v>
      </c>
      <c r="J1486" t="s">
        <v>12</v>
      </c>
      <c r="K1486" t="s">
        <v>13</v>
      </c>
    </row>
    <row r="1487" spans="1:11" x14ac:dyDescent="0.3">
      <c r="A1487" t="s">
        <v>1517</v>
      </c>
      <c r="B1487">
        <v>1961</v>
      </c>
      <c r="C1487" t="s">
        <v>2397</v>
      </c>
      <c r="D1487">
        <v>28</v>
      </c>
      <c r="E1487" s="17">
        <f>DATE(Hosp_details[[#This Row],[year]], MONTH("1-"&amp;Hosp_details[[#This Row],[month]]), Hosp_details[[#This Row],[date]])</f>
        <v>22399</v>
      </c>
      <c r="F1487" s="19">
        <f>DATEDIF(Hosp_details[[#This Row],[Date of Birth]], DATE(2023,6, 8),"Y")</f>
        <v>62</v>
      </c>
      <c r="G1487">
        <v>0</v>
      </c>
      <c r="H1487" s="21">
        <v>12574.05</v>
      </c>
      <c r="I1487" t="s">
        <v>12</v>
      </c>
      <c r="J1487" t="s">
        <v>16</v>
      </c>
      <c r="K1487" t="s">
        <v>41</v>
      </c>
    </row>
    <row r="1488" spans="1:11" x14ac:dyDescent="0.3">
      <c r="A1488" t="s">
        <v>1518</v>
      </c>
      <c r="B1488">
        <v>1969</v>
      </c>
      <c r="C1488" t="s">
        <v>2398</v>
      </c>
      <c r="D1488">
        <v>26</v>
      </c>
      <c r="E1488" s="17">
        <f>DATE(Hosp_details[[#This Row],[year]], MONTH("1-"&amp;Hosp_details[[#This Row],[month]]), Hosp_details[[#This Row],[date]])</f>
        <v>25349</v>
      </c>
      <c r="F1488" s="19">
        <f>DATEDIF(Hosp_details[[#This Row],[Date of Birth]], DATE(2023,6, 8),"Y")</f>
        <v>54</v>
      </c>
      <c r="G1488">
        <v>0</v>
      </c>
      <c r="H1488" s="21">
        <v>12579.92</v>
      </c>
      <c r="I1488" t="s">
        <v>12</v>
      </c>
      <c r="J1488" t="s">
        <v>16</v>
      </c>
      <c r="K1488" t="s">
        <v>199</v>
      </c>
    </row>
    <row r="1489" spans="1:11" x14ac:dyDescent="0.3">
      <c r="A1489" t="s">
        <v>1519</v>
      </c>
      <c r="B1489">
        <v>1970</v>
      </c>
      <c r="C1489" t="s">
        <v>18</v>
      </c>
      <c r="D1489">
        <v>18</v>
      </c>
      <c r="E1489" s="17">
        <f>DATE(Hosp_details[[#This Row],[year]], MONTH("1-"&amp;Hosp_details[[#This Row],[month]]), Hosp_details[[#This Row],[date]])</f>
        <v>25737</v>
      </c>
      <c r="F1489" s="19">
        <f>DATEDIF(Hosp_details[[#This Row],[Date of Birth]], DATE(2023,6, 8),"Y")</f>
        <v>52</v>
      </c>
      <c r="G1489">
        <v>5</v>
      </c>
      <c r="H1489" s="21">
        <v>12592.53</v>
      </c>
      <c r="I1489" t="s">
        <v>12</v>
      </c>
      <c r="J1489" t="s">
        <v>11</v>
      </c>
      <c r="K1489" t="s">
        <v>13</v>
      </c>
    </row>
    <row r="1490" spans="1:11" x14ac:dyDescent="0.3">
      <c r="A1490" t="s">
        <v>1520</v>
      </c>
      <c r="B1490">
        <v>1988</v>
      </c>
      <c r="C1490" t="s">
        <v>10</v>
      </c>
      <c r="D1490">
        <v>11</v>
      </c>
      <c r="E1490" s="17">
        <f>DATE(Hosp_details[[#This Row],[year]], MONTH("1-"&amp;Hosp_details[[#This Row],[month]]), Hosp_details[[#This Row],[date]])</f>
        <v>32335</v>
      </c>
      <c r="F1490" s="19">
        <f>DATEDIF(Hosp_details[[#This Row],[Date of Birth]], DATE(2023,6, 8),"Y")</f>
        <v>34</v>
      </c>
      <c r="G1490">
        <v>3</v>
      </c>
      <c r="H1490" s="21">
        <v>12600.46</v>
      </c>
      <c r="I1490" t="s">
        <v>12</v>
      </c>
      <c r="J1490" t="s">
        <v>16</v>
      </c>
      <c r="K1490" t="s">
        <v>248</v>
      </c>
    </row>
    <row r="1491" spans="1:11" x14ac:dyDescent="0.3">
      <c r="A1491" t="s">
        <v>1521</v>
      </c>
      <c r="B1491">
        <v>1998</v>
      </c>
      <c r="C1491" t="s">
        <v>34</v>
      </c>
      <c r="D1491">
        <v>18</v>
      </c>
      <c r="E1491" s="17">
        <f>DATE(Hosp_details[[#This Row],[year]], MONTH("1-"&amp;Hosp_details[[#This Row],[month]]), Hosp_details[[#This Row],[date]])</f>
        <v>36025</v>
      </c>
      <c r="F1491" s="19">
        <f>DATEDIF(Hosp_details[[#This Row],[Date of Birth]], DATE(2023,6, 8),"Y")</f>
        <v>24</v>
      </c>
      <c r="G1491">
        <v>1</v>
      </c>
      <c r="H1491" s="21">
        <v>12609.89</v>
      </c>
      <c r="I1491" t="s">
        <v>12</v>
      </c>
      <c r="J1491" t="s">
        <v>12</v>
      </c>
      <c r="K1491" t="s">
        <v>23</v>
      </c>
    </row>
    <row r="1492" spans="1:11" x14ac:dyDescent="0.3">
      <c r="A1492" t="s">
        <v>1522</v>
      </c>
      <c r="B1492">
        <v>1963</v>
      </c>
      <c r="C1492" t="s">
        <v>20</v>
      </c>
      <c r="D1492">
        <v>19</v>
      </c>
      <c r="E1492" s="17">
        <f>DATE(Hosp_details[[#This Row],[year]], MONTH("1-"&amp;Hosp_details[[#This Row],[month]]), Hosp_details[[#This Row],[date]])</f>
        <v>23273</v>
      </c>
      <c r="F1492" s="19">
        <f>DATEDIF(Hosp_details[[#This Row],[Date of Birth]], DATE(2023,6, 8),"Y")</f>
        <v>59</v>
      </c>
      <c r="G1492">
        <v>0</v>
      </c>
      <c r="H1492" s="21">
        <v>12622.18</v>
      </c>
      <c r="I1492" t="s">
        <v>12</v>
      </c>
      <c r="J1492" t="s">
        <v>16</v>
      </c>
      <c r="K1492" t="s">
        <v>23</v>
      </c>
    </row>
    <row r="1493" spans="1:11" x14ac:dyDescent="0.3">
      <c r="A1493" t="s">
        <v>1523</v>
      </c>
      <c r="B1493">
        <v>1970</v>
      </c>
      <c r="C1493" t="s">
        <v>36</v>
      </c>
      <c r="D1493">
        <v>28</v>
      </c>
      <c r="E1493" s="17">
        <f>DATE(Hosp_details[[#This Row],[year]], MONTH("1-"&amp;Hosp_details[[#This Row],[month]]), Hosp_details[[#This Row],[date]])</f>
        <v>25869</v>
      </c>
      <c r="F1493" s="19">
        <f>DATEDIF(Hosp_details[[#This Row],[Date of Birth]], DATE(2023,6, 8),"Y")</f>
        <v>52</v>
      </c>
      <c r="G1493">
        <v>0</v>
      </c>
      <c r="H1493" s="21">
        <v>12624.74</v>
      </c>
      <c r="I1493" t="s">
        <v>12</v>
      </c>
      <c r="J1493" t="s">
        <v>16</v>
      </c>
      <c r="K1493" t="s">
        <v>23</v>
      </c>
    </row>
    <row r="1494" spans="1:11" x14ac:dyDescent="0.3">
      <c r="A1494" t="s">
        <v>1524</v>
      </c>
      <c r="B1494">
        <v>1965</v>
      </c>
      <c r="C1494" t="s">
        <v>15</v>
      </c>
      <c r="D1494">
        <v>4</v>
      </c>
      <c r="E1494" s="17">
        <f>DATE(Hosp_details[[#This Row],[year]], MONTH("1-"&amp;Hosp_details[[#This Row],[month]]), Hosp_details[[#This Row],[date]])</f>
        <v>24050</v>
      </c>
      <c r="F1494" s="19">
        <f>DATEDIF(Hosp_details[[#This Row],[Date of Birth]], DATE(2023,6, 8),"Y")</f>
        <v>57</v>
      </c>
      <c r="G1494">
        <v>2</v>
      </c>
      <c r="H1494" s="21">
        <v>12629.17</v>
      </c>
      <c r="I1494" t="s">
        <v>12</v>
      </c>
      <c r="J1494" t="s">
        <v>16</v>
      </c>
      <c r="K1494" t="s">
        <v>13</v>
      </c>
    </row>
    <row r="1495" spans="1:11" x14ac:dyDescent="0.3">
      <c r="A1495" t="s">
        <v>1525</v>
      </c>
      <c r="B1495">
        <v>1962</v>
      </c>
      <c r="C1495" t="s">
        <v>30</v>
      </c>
      <c r="D1495">
        <v>22</v>
      </c>
      <c r="E1495" s="17">
        <f>DATE(Hosp_details[[#This Row],[year]], MONTH("1-"&amp;Hosp_details[[#This Row],[month]]), Hosp_details[[#This Row],[date]])</f>
        <v>23002</v>
      </c>
      <c r="F1495" s="19">
        <f>DATEDIF(Hosp_details[[#This Row],[Date of Birth]], DATE(2023,6, 8),"Y")</f>
        <v>60</v>
      </c>
      <c r="G1495">
        <v>0</v>
      </c>
      <c r="H1495" s="21">
        <v>12629.9</v>
      </c>
      <c r="I1495" t="s">
        <v>12</v>
      </c>
      <c r="J1495" t="s">
        <v>12</v>
      </c>
      <c r="K1495" t="s">
        <v>13</v>
      </c>
    </row>
    <row r="1496" spans="1:11" x14ac:dyDescent="0.3">
      <c r="A1496" t="s">
        <v>1526</v>
      </c>
      <c r="B1496">
        <v>1962</v>
      </c>
      <c r="C1496" t="s">
        <v>2394</v>
      </c>
      <c r="D1496">
        <v>22</v>
      </c>
      <c r="E1496" s="17">
        <f>DATE(Hosp_details[[#This Row],[year]], MONTH("1-"&amp;Hosp_details[[#This Row],[month]]), Hosp_details[[#This Row],[date]])</f>
        <v>22668</v>
      </c>
      <c r="F1496" s="19">
        <f>DATEDIF(Hosp_details[[#This Row],[Date of Birth]], DATE(2023,6, 8),"Y")</f>
        <v>61</v>
      </c>
      <c r="G1496">
        <v>0</v>
      </c>
      <c r="H1496" s="21">
        <v>12638.2</v>
      </c>
      <c r="I1496" t="s">
        <v>12</v>
      </c>
      <c r="J1496" t="s">
        <v>16</v>
      </c>
      <c r="K1496" t="s">
        <v>41</v>
      </c>
    </row>
    <row r="1497" spans="1:11" x14ac:dyDescent="0.3">
      <c r="A1497" t="s">
        <v>1527</v>
      </c>
      <c r="B1497">
        <v>1972</v>
      </c>
      <c r="C1497" t="s">
        <v>2395</v>
      </c>
      <c r="D1497">
        <v>5</v>
      </c>
      <c r="E1497" s="17">
        <f>DATE(Hosp_details[[#This Row],[year]], MONTH("1-"&amp;Hosp_details[[#This Row],[month]]), Hosp_details[[#This Row],[date]])</f>
        <v>26334</v>
      </c>
      <c r="F1497" s="19">
        <f>DATEDIF(Hosp_details[[#This Row],[Date of Birth]], DATE(2023,6, 8),"Y")</f>
        <v>51</v>
      </c>
      <c r="G1497">
        <v>0</v>
      </c>
      <c r="H1497" s="21">
        <v>12640.24</v>
      </c>
      <c r="I1497" t="s">
        <v>12</v>
      </c>
      <c r="J1497" t="s">
        <v>16</v>
      </c>
      <c r="K1497" t="s">
        <v>41</v>
      </c>
    </row>
    <row r="1498" spans="1:11" x14ac:dyDescent="0.3">
      <c r="A1498" t="s">
        <v>1528</v>
      </c>
      <c r="B1498">
        <v>1966</v>
      </c>
      <c r="C1498" t="s">
        <v>2396</v>
      </c>
      <c r="D1498">
        <v>17</v>
      </c>
      <c r="E1498" s="17">
        <f>DATE(Hosp_details[[#This Row],[year]], MONTH("1-"&amp;Hosp_details[[#This Row],[month]]), Hosp_details[[#This Row],[date]])</f>
        <v>24183</v>
      </c>
      <c r="F1498" s="19">
        <f>DATEDIF(Hosp_details[[#This Row],[Date of Birth]], DATE(2023,6, 8),"Y")</f>
        <v>57</v>
      </c>
      <c r="G1498">
        <v>2</v>
      </c>
      <c r="H1498" s="21">
        <v>12643.38</v>
      </c>
      <c r="I1498" t="s">
        <v>12</v>
      </c>
      <c r="J1498" t="s">
        <v>16</v>
      </c>
      <c r="K1498" t="s">
        <v>23</v>
      </c>
    </row>
    <row r="1499" spans="1:11" x14ac:dyDescent="0.3">
      <c r="A1499" t="s">
        <v>1529</v>
      </c>
      <c r="B1499">
        <v>1962</v>
      </c>
      <c r="C1499" t="s">
        <v>2397</v>
      </c>
      <c r="D1499">
        <v>11</v>
      </c>
      <c r="E1499" s="17">
        <f>DATE(Hosp_details[[#This Row],[year]], MONTH("1-"&amp;Hosp_details[[#This Row],[month]]), Hosp_details[[#This Row],[date]])</f>
        <v>22747</v>
      </c>
      <c r="F1499" s="19">
        <f>DATEDIF(Hosp_details[[#This Row],[Date of Birth]], DATE(2023,6, 8),"Y")</f>
        <v>61</v>
      </c>
      <c r="G1499">
        <v>0</v>
      </c>
      <c r="H1499" s="21">
        <v>12644.59</v>
      </c>
      <c r="I1499" t="s">
        <v>12</v>
      </c>
      <c r="J1499" t="s">
        <v>11</v>
      </c>
      <c r="K1499" t="s">
        <v>41</v>
      </c>
    </row>
    <row r="1500" spans="1:11" x14ac:dyDescent="0.3">
      <c r="A1500" t="s">
        <v>1530</v>
      </c>
      <c r="B1500">
        <v>1965</v>
      </c>
      <c r="C1500" t="s">
        <v>2398</v>
      </c>
      <c r="D1500">
        <v>14</v>
      </c>
      <c r="E1500" s="17">
        <f>DATE(Hosp_details[[#This Row],[year]], MONTH("1-"&amp;Hosp_details[[#This Row],[month]]), Hosp_details[[#This Row],[date]])</f>
        <v>23876</v>
      </c>
      <c r="F1500" s="19">
        <f>DATEDIF(Hosp_details[[#This Row],[Date of Birth]], DATE(2023,6, 8),"Y")</f>
        <v>58</v>
      </c>
      <c r="G1500">
        <v>2</v>
      </c>
      <c r="H1500" s="21">
        <v>12646.21</v>
      </c>
      <c r="I1500" t="s">
        <v>12</v>
      </c>
      <c r="J1500" t="s">
        <v>11</v>
      </c>
      <c r="K1500" t="s">
        <v>41</v>
      </c>
    </row>
    <row r="1501" spans="1:11" x14ac:dyDescent="0.3">
      <c r="A1501" t="s">
        <v>1531</v>
      </c>
      <c r="B1501">
        <v>1962</v>
      </c>
      <c r="C1501" t="s">
        <v>18</v>
      </c>
      <c r="D1501">
        <v>27</v>
      </c>
      <c r="E1501" s="17">
        <f>DATE(Hosp_details[[#This Row],[year]], MONTH("1-"&amp;Hosp_details[[#This Row],[month]]), Hosp_details[[#This Row],[date]])</f>
        <v>22824</v>
      </c>
      <c r="F1501" s="19">
        <f>DATEDIF(Hosp_details[[#This Row],[Date of Birth]], DATE(2023,6, 8),"Y")</f>
        <v>60</v>
      </c>
      <c r="G1501">
        <v>0</v>
      </c>
      <c r="H1501" s="21">
        <v>12648.7</v>
      </c>
      <c r="I1501" t="s">
        <v>12</v>
      </c>
      <c r="J1501" t="s">
        <v>11</v>
      </c>
      <c r="K1501" t="s">
        <v>13</v>
      </c>
    </row>
    <row r="1502" spans="1:11" x14ac:dyDescent="0.3">
      <c r="A1502" t="s">
        <v>1532</v>
      </c>
      <c r="B1502">
        <v>1974</v>
      </c>
      <c r="C1502" t="s">
        <v>10</v>
      </c>
      <c r="D1502">
        <v>24</v>
      </c>
      <c r="E1502" s="17">
        <f>DATE(Hosp_details[[#This Row],[year]], MONTH("1-"&amp;Hosp_details[[#This Row],[month]]), Hosp_details[[#This Row],[date]])</f>
        <v>27234</v>
      </c>
      <c r="F1502" s="19">
        <f>DATEDIF(Hosp_details[[#This Row],[Date of Birth]], DATE(2023,6, 8),"Y")</f>
        <v>48</v>
      </c>
      <c r="G1502">
        <v>0</v>
      </c>
      <c r="H1502" s="21">
        <v>12697.48</v>
      </c>
      <c r="I1502" t="s">
        <v>12</v>
      </c>
      <c r="J1502" t="s">
        <v>12</v>
      </c>
      <c r="K1502" t="s">
        <v>299</v>
      </c>
    </row>
    <row r="1503" spans="1:11" x14ac:dyDescent="0.3">
      <c r="A1503" t="s">
        <v>1533</v>
      </c>
      <c r="B1503">
        <v>1992</v>
      </c>
      <c r="C1503" t="s">
        <v>34</v>
      </c>
      <c r="D1503">
        <v>7</v>
      </c>
      <c r="E1503" s="17">
        <f>DATE(Hosp_details[[#This Row],[year]], MONTH("1-"&amp;Hosp_details[[#This Row],[month]]), Hosp_details[[#This Row],[date]])</f>
        <v>33823</v>
      </c>
      <c r="F1503" s="19">
        <f>DATEDIF(Hosp_details[[#This Row],[Date of Birth]], DATE(2023,6, 8),"Y")</f>
        <v>30</v>
      </c>
      <c r="G1503">
        <v>0</v>
      </c>
      <c r="H1503" s="21">
        <v>12699.56</v>
      </c>
      <c r="I1503" t="s">
        <v>12</v>
      </c>
      <c r="J1503" t="s">
        <v>11</v>
      </c>
      <c r="K1503" t="s">
        <v>41</v>
      </c>
    </row>
    <row r="1504" spans="1:11" x14ac:dyDescent="0.3">
      <c r="A1504" t="s">
        <v>1534</v>
      </c>
      <c r="B1504">
        <v>1964</v>
      </c>
      <c r="C1504" t="s">
        <v>20</v>
      </c>
      <c r="D1504">
        <v>28</v>
      </c>
      <c r="E1504" s="17">
        <f>DATE(Hosp_details[[#This Row],[year]], MONTH("1-"&amp;Hosp_details[[#This Row],[month]]), Hosp_details[[#This Row],[date]])</f>
        <v>23648</v>
      </c>
      <c r="F1504" s="19">
        <f>DATEDIF(Hosp_details[[#This Row],[Date of Birth]], DATE(2023,6, 8),"Y")</f>
        <v>58</v>
      </c>
      <c r="G1504">
        <v>0</v>
      </c>
      <c r="H1504" s="21">
        <v>12700.63</v>
      </c>
      <c r="I1504" t="s">
        <v>12</v>
      </c>
      <c r="J1504" t="s">
        <v>12</v>
      </c>
      <c r="K1504" t="s">
        <v>41</v>
      </c>
    </row>
    <row r="1505" spans="1:11" x14ac:dyDescent="0.3">
      <c r="A1505" t="s">
        <v>1535</v>
      </c>
      <c r="B1505">
        <v>1970</v>
      </c>
      <c r="C1505" t="s">
        <v>36</v>
      </c>
      <c r="D1505">
        <v>8</v>
      </c>
      <c r="E1505" s="17">
        <f>DATE(Hosp_details[[#This Row],[year]], MONTH("1-"&amp;Hosp_details[[#This Row],[month]]), Hosp_details[[#This Row],[date]])</f>
        <v>25849</v>
      </c>
      <c r="F1505" s="19">
        <f>DATEDIF(Hosp_details[[#This Row],[Date of Birth]], DATE(2023,6, 8),"Y")</f>
        <v>52</v>
      </c>
      <c r="G1505">
        <v>0</v>
      </c>
      <c r="H1505" s="21">
        <v>12713</v>
      </c>
      <c r="I1505" t="s">
        <v>12</v>
      </c>
      <c r="J1505" t="s">
        <v>16</v>
      </c>
      <c r="K1505" t="s">
        <v>41</v>
      </c>
    </row>
    <row r="1506" spans="1:11" x14ac:dyDescent="0.3">
      <c r="A1506" t="s">
        <v>1536</v>
      </c>
      <c r="B1506">
        <v>1988</v>
      </c>
      <c r="C1506" t="s">
        <v>15</v>
      </c>
      <c r="D1506">
        <v>17</v>
      </c>
      <c r="E1506" s="17">
        <f>DATE(Hosp_details[[#This Row],[year]], MONTH("1-"&amp;Hosp_details[[#This Row],[month]]), Hosp_details[[#This Row],[date]])</f>
        <v>32464</v>
      </c>
      <c r="F1506" s="19">
        <f>DATEDIF(Hosp_details[[#This Row],[Date of Birth]], DATE(2023,6, 8),"Y")</f>
        <v>34</v>
      </c>
      <c r="G1506">
        <v>3</v>
      </c>
      <c r="H1506" s="21">
        <v>12718.21</v>
      </c>
      <c r="I1506" t="s">
        <v>12</v>
      </c>
      <c r="J1506" t="s">
        <v>16</v>
      </c>
      <c r="K1506" t="s">
        <v>534</v>
      </c>
    </row>
    <row r="1507" spans="1:11" x14ac:dyDescent="0.3">
      <c r="A1507" t="s">
        <v>1537</v>
      </c>
      <c r="B1507">
        <v>1962</v>
      </c>
      <c r="C1507" t="s">
        <v>30</v>
      </c>
      <c r="D1507">
        <v>2</v>
      </c>
      <c r="E1507" s="17">
        <f>DATE(Hosp_details[[#This Row],[year]], MONTH("1-"&amp;Hosp_details[[#This Row],[month]]), Hosp_details[[#This Row],[date]])</f>
        <v>22982</v>
      </c>
      <c r="F1507" s="19">
        <f>DATEDIF(Hosp_details[[#This Row],[Date of Birth]], DATE(2023,6, 8),"Y")</f>
        <v>60</v>
      </c>
      <c r="G1507">
        <v>0</v>
      </c>
      <c r="H1507" s="21">
        <v>12731</v>
      </c>
      <c r="I1507" t="s">
        <v>12</v>
      </c>
      <c r="J1507" t="s">
        <v>12</v>
      </c>
      <c r="K1507" t="s">
        <v>167</v>
      </c>
    </row>
    <row r="1508" spans="1:11" x14ac:dyDescent="0.3">
      <c r="A1508" t="s">
        <v>1538</v>
      </c>
      <c r="B1508">
        <v>1962</v>
      </c>
      <c r="C1508" t="s">
        <v>2394</v>
      </c>
      <c r="D1508">
        <v>1</v>
      </c>
      <c r="E1508" s="17">
        <f>DATE(Hosp_details[[#This Row],[year]], MONTH("1-"&amp;Hosp_details[[#This Row],[month]]), Hosp_details[[#This Row],[date]])</f>
        <v>22647</v>
      </c>
      <c r="F1508" s="19">
        <f>DATEDIF(Hosp_details[[#This Row],[Date of Birth]], DATE(2023,6, 8),"Y")</f>
        <v>61</v>
      </c>
      <c r="G1508">
        <v>0</v>
      </c>
      <c r="H1508" s="21">
        <v>12741.17</v>
      </c>
      <c r="I1508" t="s">
        <v>12</v>
      </c>
      <c r="J1508" t="s">
        <v>16</v>
      </c>
      <c r="K1508" t="s">
        <v>355</v>
      </c>
    </row>
    <row r="1509" spans="1:11" x14ac:dyDescent="0.3">
      <c r="A1509" t="s">
        <v>1539</v>
      </c>
      <c r="B1509">
        <v>1975</v>
      </c>
      <c r="C1509" t="s">
        <v>2395</v>
      </c>
      <c r="D1509">
        <v>25</v>
      </c>
      <c r="E1509" s="17">
        <f>DATE(Hosp_details[[#This Row],[year]], MONTH("1-"&amp;Hosp_details[[#This Row],[month]]), Hosp_details[[#This Row],[date]])</f>
        <v>27450</v>
      </c>
      <c r="F1509" s="19">
        <f>DATEDIF(Hosp_details[[#This Row],[Date of Birth]], DATE(2023,6, 8),"Y")</f>
        <v>48</v>
      </c>
      <c r="G1509">
        <v>1</v>
      </c>
      <c r="H1509" s="21">
        <v>12770.27</v>
      </c>
      <c r="I1509" t="s">
        <v>12</v>
      </c>
      <c r="J1509" t="s">
        <v>12</v>
      </c>
      <c r="K1509" t="s">
        <v>299</v>
      </c>
    </row>
    <row r="1510" spans="1:11" x14ac:dyDescent="0.3">
      <c r="A1510" t="s">
        <v>1540</v>
      </c>
      <c r="B1510">
        <v>1972</v>
      </c>
      <c r="C1510" t="s">
        <v>2396</v>
      </c>
      <c r="D1510">
        <v>7</v>
      </c>
      <c r="E1510" s="17">
        <f>DATE(Hosp_details[[#This Row],[year]], MONTH("1-"&amp;Hosp_details[[#This Row],[month]]), Hosp_details[[#This Row],[date]])</f>
        <v>26365</v>
      </c>
      <c r="F1510" s="19">
        <f>DATEDIF(Hosp_details[[#This Row],[Date of Birth]], DATE(2023,6, 8),"Y")</f>
        <v>51</v>
      </c>
      <c r="G1510">
        <v>0</v>
      </c>
      <c r="H1510" s="21">
        <v>12776.05</v>
      </c>
      <c r="I1510" t="s">
        <v>12</v>
      </c>
      <c r="J1510" t="s">
        <v>12</v>
      </c>
      <c r="K1510" t="s">
        <v>534</v>
      </c>
    </row>
    <row r="1511" spans="1:11" x14ac:dyDescent="0.3">
      <c r="A1511" t="s">
        <v>1541</v>
      </c>
      <c r="B1511">
        <v>1963</v>
      </c>
      <c r="C1511" t="s">
        <v>2397</v>
      </c>
      <c r="D1511">
        <v>5</v>
      </c>
      <c r="E1511" s="17">
        <f>DATE(Hosp_details[[#This Row],[year]], MONTH("1-"&amp;Hosp_details[[#This Row],[month]]), Hosp_details[[#This Row],[date]])</f>
        <v>23106</v>
      </c>
      <c r="F1511" s="19">
        <f>DATEDIF(Hosp_details[[#This Row],[Date of Birth]], DATE(2023,6, 8),"Y")</f>
        <v>60</v>
      </c>
      <c r="G1511">
        <v>0</v>
      </c>
      <c r="H1511" s="21">
        <v>12788.03</v>
      </c>
      <c r="I1511" t="s">
        <v>12</v>
      </c>
      <c r="J1511" t="s">
        <v>12</v>
      </c>
      <c r="K1511" t="s">
        <v>199</v>
      </c>
    </row>
    <row r="1512" spans="1:11" x14ac:dyDescent="0.3">
      <c r="A1512" t="s">
        <v>1542</v>
      </c>
      <c r="B1512">
        <v>1983</v>
      </c>
      <c r="C1512" t="s">
        <v>2398</v>
      </c>
      <c r="D1512">
        <v>29</v>
      </c>
      <c r="E1512" s="17">
        <f>DATE(Hosp_details[[#This Row],[year]], MONTH("1-"&amp;Hosp_details[[#This Row],[month]]), Hosp_details[[#This Row],[date]])</f>
        <v>30465</v>
      </c>
      <c r="F1512" s="19">
        <f>DATEDIF(Hosp_details[[#This Row],[Date of Birth]], DATE(2023,6, 8),"Y")</f>
        <v>40</v>
      </c>
      <c r="G1512">
        <v>3</v>
      </c>
      <c r="H1512" s="21">
        <v>12788.18</v>
      </c>
      <c r="I1512" t="s">
        <v>12</v>
      </c>
      <c r="J1512" t="s">
        <v>16</v>
      </c>
      <c r="K1512" t="s">
        <v>534</v>
      </c>
    </row>
    <row r="1513" spans="1:11" x14ac:dyDescent="0.3">
      <c r="A1513" t="s">
        <v>1543</v>
      </c>
      <c r="B1513">
        <v>1978</v>
      </c>
      <c r="C1513" t="s">
        <v>18</v>
      </c>
      <c r="D1513">
        <v>24</v>
      </c>
      <c r="E1513" s="17">
        <f>DATE(Hosp_details[[#This Row],[year]], MONTH("1-"&amp;Hosp_details[[#This Row],[month]]), Hosp_details[[#This Row],[date]])</f>
        <v>28665</v>
      </c>
      <c r="F1513" s="19">
        <f>DATEDIF(Hosp_details[[#This Row],[Date of Birth]], DATE(2023,6, 8),"Y")</f>
        <v>44</v>
      </c>
      <c r="G1513">
        <v>0</v>
      </c>
      <c r="H1513" s="21">
        <v>12797.21</v>
      </c>
      <c r="I1513" t="s">
        <v>12</v>
      </c>
      <c r="J1513" t="s">
        <v>16</v>
      </c>
      <c r="K1513" t="s">
        <v>246</v>
      </c>
    </row>
    <row r="1514" spans="1:11" x14ac:dyDescent="0.3">
      <c r="A1514" t="s">
        <v>1544</v>
      </c>
      <c r="B1514">
        <v>1963</v>
      </c>
      <c r="C1514" t="s">
        <v>10</v>
      </c>
      <c r="D1514">
        <v>20</v>
      </c>
      <c r="E1514" s="17">
        <f>DATE(Hosp_details[[#This Row],[year]], MONTH("1-"&amp;Hosp_details[[#This Row],[month]]), Hosp_details[[#This Row],[date]])</f>
        <v>23212</v>
      </c>
      <c r="F1514" s="19">
        <f>DATEDIF(Hosp_details[[#This Row],[Date of Birth]], DATE(2023,6, 8),"Y")</f>
        <v>59</v>
      </c>
      <c r="G1514">
        <v>0</v>
      </c>
      <c r="H1514" s="21">
        <v>12815.44</v>
      </c>
      <c r="I1514" t="s">
        <v>12</v>
      </c>
      <c r="J1514" t="s">
        <v>12</v>
      </c>
      <c r="K1514" t="s">
        <v>246</v>
      </c>
    </row>
    <row r="1515" spans="1:11" x14ac:dyDescent="0.3">
      <c r="A1515" t="s">
        <v>1545</v>
      </c>
      <c r="B1515">
        <v>1967</v>
      </c>
      <c r="C1515" t="s">
        <v>34</v>
      </c>
      <c r="D1515">
        <v>25</v>
      </c>
      <c r="E1515" s="17">
        <f>DATE(Hosp_details[[#This Row],[year]], MONTH("1-"&amp;Hosp_details[[#This Row],[month]]), Hosp_details[[#This Row],[date]])</f>
        <v>24709</v>
      </c>
      <c r="F1515" s="19">
        <f>DATEDIF(Hosp_details[[#This Row],[Date of Birth]], DATE(2023,6, 8),"Y")</f>
        <v>55</v>
      </c>
      <c r="G1515">
        <v>0</v>
      </c>
      <c r="H1515" s="21">
        <v>12823.25</v>
      </c>
      <c r="I1515" t="s">
        <v>12</v>
      </c>
      <c r="J1515" t="s">
        <v>12</v>
      </c>
      <c r="K1515" t="s">
        <v>299</v>
      </c>
    </row>
    <row r="1516" spans="1:11" x14ac:dyDescent="0.3">
      <c r="A1516" t="s">
        <v>1546</v>
      </c>
      <c r="B1516">
        <v>2004</v>
      </c>
      <c r="C1516" t="s">
        <v>20</v>
      </c>
      <c r="D1516">
        <v>9</v>
      </c>
      <c r="E1516" s="17">
        <f>DATE(Hosp_details[[#This Row],[year]], MONTH("1-"&amp;Hosp_details[[#This Row],[month]]), Hosp_details[[#This Row],[date]])</f>
        <v>38239</v>
      </c>
      <c r="F1516" s="19">
        <f>DATEDIF(Hosp_details[[#This Row],[Date of Birth]], DATE(2023,6, 8),"Y")</f>
        <v>18</v>
      </c>
      <c r="G1516">
        <v>2</v>
      </c>
      <c r="H1516" s="21">
        <v>12829.46</v>
      </c>
      <c r="I1516" t="s">
        <v>12</v>
      </c>
      <c r="J1516" t="s">
        <v>12</v>
      </c>
      <c r="K1516" t="s">
        <v>167</v>
      </c>
    </row>
    <row r="1517" spans="1:11" x14ac:dyDescent="0.3">
      <c r="A1517" t="s">
        <v>1547</v>
      </c>
      <c r="B1517">
        <v>1993</v>
      </c>
      <c r="C1517" t="s">
        <v>36</v>
      </c>
      <c r="D1517">
        <v>27</v>
      </c>
      <c r="E1517" s="17">
        <f>DATE(Hosp_details[[#This Row],[year]], MONTH("1-"&amp;Hosp_details[[#This Row],[month]]), Hosp_details[[#This Row],[date]])</f>
        <v>34269</v>
      </c>
      <c r="F1517" s="19">
        <f>DATEDIF(Hosp_details[[#This Row],[Date of Birth]], DATE(2023,6, 8),"Y")</f>
        <v>29</v>
      </c>
      <c r="G1517">
        <v>0</v>
      </c>
      <c r="H1517" s="21">
        <v>12847.24</v>
      </c>
      <c r="I1517" t="s">
        <v>12</v>
      </c>
      <c r="J1517" t="s">
        <v>11</v>
      </c>
      <c r="K1517" t="s">
        <v>23</v>
      </c>
    </row>
    <row r="1518" spans="1:11" x14ac:dyDescent="0.3">
      <c r="A1518" t="s">
        <v>1548</v>
      </c>
      <c r="B1518">
        <v>1973</v>
      </c>
      <c r="C1518" t="s">
        <v>15</v>
      </c>
      <c r="D1518">
        <v>22</v>
      </c>
      <c r="E1518" s="17">
        <f>DATE(Hosp_details[[#This Row],[year]], MONTH("1-"&amp;Hosp_details[[#This Row],[month]]), Hosp_details[[#This Row],[date]])</f>
        <v>26990</v>
      </c>
      <c r="F1518" s="19">
        <f>DATEDIF(Hosp_details[[#This Row],[Date of Birth]], DATE(2023,6, 8),"Y")</f>
        <v>49</v>
      </c>
      <c r="G1518">
        <v>0</v>
      </c>
      <c r="H1518" s="21">
        <v>12852.37</v>
      </c>
      <c r="I1518" t="s">
        <v>12</v>
      </c>
      <c r="J1518" t="s">
        <v>16</v>
      </c>
      <c r="K1518" t="s">
        <v>23</v>
      </c>
    </row>
    <row r="1519" spans="1:11" x14ac:dyDescent="0.3">
      <c r="A1519" t="s">
        <v>1549</v>
      </c>
      <c r="B1519">
        <v>1963</v>
      </c>
      <c r="C1519" t="s">
        <v>30</v>
      </c>
      <c r="D1519">
        <v>27</v>
      </c>
      <c r="E1519" s="17">
        <f>DATE(Hosp_details[[#This Row],[year]], MONTH("1-"&amp;Hosp_details[[#This Row],[month]]), Hosp_details[[#This Row],[date]])</f>
        <v>23372</v>
      </c>
      <c r="F1519" s="19">
        <f>DATEDIF(Hosp_details[[#This Row],[Date of Birth]], DATE(2023,6, 8),"Y")</f>
        <v>59</v>
      </c>
      <c r="G1519">
        <v>0</v>
      </c>
      <c r="H1519" s="21">
        <v>12856.84</v>
      </c>
      <c r="I1519" t="s">
        <v>12</v>
      </c>
      <c r="J1519" t="s">
        <v>12</v>
      </c>
      <c r="K1519" t="s">
        <v>299</v>
      </c>
    </row>
    <row r="1520" spans="1:11" x14ac:dyDescent="0.3">
      <c r="A1520" t="s">
        <v>1550</v>
      </c>
      <c r="B1520">
        <v>1984</v>
      </c>
      <c r="C1520" t="s">
        <v>2394</v>
      </c>
      <c r="D1520">
        <v>6</v>
      </c>
      <c r="E1520" s="17">
        <f>DATE(Hosp_details[[#This Row],[year]], MONTH("1-"&amp;Hosp_details[[#This Row],[month]]), Hosp_details[[#This Row],[date]])</f>
        <v>30687</v>
      </c>
      <c r="F1520" s="19">
        <f>DATEDIF(Hosp_details[[#This Row],[Date of Birth]], DATE(2023,6, 8),"Y")</f>
        <v>39</v>
      </c>
      <c r="G1520">
        <v>3</v>
      </c>
      <c r="H1520" s="21">
        <v>12870.31</v>
      </c>
      <c r="I1520" t="s">
        <v>12</v>
      </c>
      <c r="J1520" t="s">
        <v>12</v>
      </c>
      <c r="K1520" t="s">
        <v>23</v>
      </c>
    </row>
    <row r="1521" spans="1:11" x14ac:dyDescent="0.3">
      <c r="A1521" t="s">
        <v>1551</v>
      </c>
      <c r="B1521">
        <v>2004</v>
      </c>
      <c r="C1521" t="s">
        <v>2395</v>
      </c>
      <c r="D1521">
        <v>9</v>
      </c>
      <c r="E1521" s="17">
        <f>DATE(Hosp_details[[#This Row],[year]], MONTH("1-"&amp;Hosp_details[[#This Row],[month]]), Hosp_details[[#This Row],[date]])</f>
        <v>38026</v>
      </c>
      <c r="F1521" s="19">
        <f>DATEDIF(Hosp_details[[#This Row],[Date of Birth]], DATE(2023,6, 8),"Y")</f>
        <v>19</v>
      </c>
      <c r="G1521">
        <v>0</v>
      </c>
      <c r="H1521" s="21">
        <v>12890.06</v>
      </c>
      <c r="I1521" t="s">
        <v>12</v>
      </c>
      <c r="J1521" t="s">
        <v>16</v>
      </c>
      <c r="K1521" t="s">
        <v>165</v>
      </c>
    </row>
    <row r="1522" spans="1:11" x14ac:dyDescent="0.3">
      <c r="A1522" t="s">
        <v>1552</v>
      </c>
      <c r="B1522">
        <v>1963</v>
      </c>
      <c r="C1522" t="s">
        <v>2396</v>
      </c>
      <c r="D1522">
        <v>16</v>
      </c>
      <c r="E1522" s="17">
        <f>DATE(Hosp_details[[#This Row],[year]], MONTH("1-"&amp;Hosp_details[[#This Row],[month]]), Hosp_details[[#This Row],[date]])</f>
        <v>23086</v>
      </c>
      <c r="F1522" s="19">
        <f>DATEDIF(Hosp_details[[#This Row],[Date of Birth]], DATE(2023,6, 8),"Y")</f>
        <v>60</v>
      </c>
      <c r="G1522">
        <v>1</v>
      </c>
      <c r="H1522" s="21">
        <v>12913.99</v>
      </c>
      <c r="I1522" t="s">
        <v>12</v>
      </c>
      <c r="J1522" t="s">
        <v>11</v>
      </c>
      <c r="K1522" t="s">
        <v>167</v>
      </c>
    </row>
    <row r="1523" spans="1:11" x14ac:dyDescent="0.3">
      <c r="A1523" t="s">
        <v>1553</v>
      </c>
      <c r="B1523">
        <v>1963</v>
      </c>
      <c r="C1523" t="s">
        <v>2397</v>
      </c>
      <c r="D1523">
        <v>1</v>
      </c>
      <c r="E1523" s="17">
        <f>DATE(Hosp_details[[#This Row],[year]], MONTH("1-"&amp;Hosp_details[[#This Row],[month]]), Hosp_details[[#This Row],[date]])</f>
        <v>23102</v>
      </c>
      <c r="F1523" s="19">
        <f>DATEDIF(Hosp_details[[#This Row],[Date of Birth]], DATE(2023,6, 8),"Y")</f>
        <v>60</v>
      </c>
      <c r="G1523">
        <v>2</v>
      </c>
      <c r="H1523" s="21">
        <v>12925.89</v>
      </c>
      <c r="I1523" t="s">
        <v>12</v>
      </c>
      <c r="J1523" t="s">
        <v>11</v>
      </c>
      <c r="K1523" t="s">
        <v>13</v>
      </c>
    </row>
    <row r="1524" spans="1:11" x14ac:dyDescent="0.3">
      <c r="A1524" t="s">
        <v>1554</v>
      </c>
      <c r="B1524">
        <v>1963</v>
      </c>
      <c r="C1524" t="s">
        <v>2398</v>
      </c>
      <c r="D1524">
        <v>14</v>
      </c>
      <c r="E1524" s="17">
        <f>DATE(Hosp_details[[#This Row],[year]], MONTH("1-"&amp;Hosp_details[[#This Row],[month]]), Hosp_details[[#This Row],[date]])</f>
        <v>23145</v>
      </c>
      <c r="F1524" s="19">
        <f>DATEDIF(Hosp_details[[#This Row],[Date of Birth]], DATE(2023,6, 8),"Y")</f>
        <v>60</v>
      </c>
      <c r="G1524">
        <v>2</v>
      </c>
      <c r="H1524" s="21">
        <v>12928.79</v>
      </c>
      <c r="I1524" t="s">
        <v>12</v>
      </c>
      <c r="J1524" t="s">
        <v>11</v>
      </c>
      <c r="K1524" t="s">
        <v>13</v>
      </c>
    </row>
    <row r="1525" spans="1:11" x14ac:dyDescent="0.3">
      <c r="A1525" t="s">
        <v>1555</v>
      </c>
      <c r="B1525">
        <v>1966</v>
      </c>
      <c r="C1525" t="s">
        <v>18</v>
      </c>
      <c r="D1525">
        <v>22</v>
      </c>
      <c r="E1525" s="17">
        <f>DATE(Hosp_details[[#This Row],[year]], MONTH("1-"&amp;Hosp_details[[#This Row],[month]]), Hosp_details[[#This Row],[date]])</f>
        <v>24280</v>
      </c>
      <c r="F1525" s="19">
        <f>DATEDIF(Hosp_details[[#This Row],[Date of Birth]], DATE(2023,6, 8),"Y")</f>
        <v>56</v>
      </c>
      <c r="G1525">
        <v>4</v>
      </c>
      <c r="H1525" s="21">
        <v>12949.16</v>
      </c>
      <c r="I1525" t="s">
        <v>12</v>
      </c>
      <c r="J1525" t="s">
        <v>12</v>
      </c>
      <c r="K1525" t="s">
        <v>13</v>
      </c>
    </row>
    <row r="1526" spans="1:11" x14ac:dyDescent="0.3">
      <c r="A1526" t="s">
        <v>1556</v>
      </c>
      <c r="B1526">
        <v>1961</v>
      </c>
      <c r="C1526" t="s">
        <v>10</v>
      </c>
      <c r="D1526">
        <v>20</v>
      </c>
      <c r="E1526" s="17">
        <f>DATE(Hosp_details[[#This Row],[year]], MONTH("1-"&amp;Hosp_details[[#This Row],[month]]), Hosp_details[[#This Row],[date]])</f>
        <v>22482</v>
      </c>
      <c r="F1526" s="19">
        <f>DATEDIF(Hosp_details[[#This Row],[Date of Birth]], DATE(2023,6, 8),"Y")</f>
        <v>61</v>
      </c>
      <c r="G1526">
        <v>0</v>
      </c>
      <c r="H1526" s="21">
        <v>12950.07</v>
      </c>
      <c r="I1526" t="s">
        <v>12</v>
      </c>
      <c r="J1526" t="s">
        <v>16</v>
      </c>
      <c r="K1526" t="s">
        <v>23</v>
      </c>
    </row>
    <row r="1527" spans="1:11" x14ac:dyDescent="0.3">
      <c r="A1527" t="s">
        <v>1557</v>
      </c>
      <c r="B1527">
        <v>1960</v>
      </c>
      <c r="C1527" t="s">
        <v>34</v>
      </c>
      <c r="D1527">
        <v>4</v>
      </c>
      <c r="E1527" s="17">
        <f>DATE(Hosp_details[[#This Row],[year]], MONTH("1-"&amp;Hosp_details[[#This Row],[month]]), Hosp_details[[#This Row],[date]])</f>
        <v>22132</v>
      </c>
      <c r="F1527" s="19">
        <f>DATEDIF(Hosp_details[[#This Row],[Date of Birth]], DATE(2023,6, 8),"Y")</f>
        <v>62</v>
      </c>
      <c r="G1527">
        <v>0</v>
      </c>
      <c r="H1527" s="21">
        <v>12957.12</v>
      </c>
      <c r="I1527" t="s">
        <v>12</v>
      </c>
      <c r="J1527" t="s">
        <v>16</v>
      </c>
      <c r="K1527" t="s">
        <v>41</v>
      </c>
    </row>
    <row r="1528" spans="1:11" x14ac:dyDescent="0.3">
      <c r="A1528" t="s">
        <v>1558</v>
      </c>
      <c r="B1528">
        <v>1960</v>
      </c>
      <c r="C1528" t="s">
        <v>20</v>
      </c>
      <c r="D1528">
        <v>22</v>
      </c>
      <c r="E1528" s="17">
        <f>DATE(Hosp_details[[#This Row],[year]], MONTH("1-"&amp;Hosp_details[[#This Row],[month]]), Hosp_details[[#This Row],[date]])</f>
        <v>22181</v>
      </c>
      <c r="F1528" s="19">
        <f>DATEDIF(Hosp_details[[#This Row],[Date of Birth]], DATE(2023,6, 8),"Y")</f>
        <v>62</v>
      </c>
      <c r="G1528">
        <v>0</v>
      </c>
      <c r="H1528" s="21">
        <v>12979.36</v>
      </c>
      <c r="I1528" t="s">
        <v>12</v>
      </c>
      <c r="J1528" t="s">
        <v>16</v>
      </c>
      <c r="K1528" t="s">
        <v>41</v>
      </c>
    </row>
    <row r="1529" spans="1:11" x14ac:dyDescent="0.3">
      <c r="A1529" t="s">
        <v>1559</v>
      </c>
      <c r="B1529">
        <v>1960</v>
      </c>
      <c r="C1529" t="s">
        <v>36</v>
      </c>
      <c r="D1529">
        <v>23</v>
      </c>
      <c r="E1529" s="17">
        <f>DATE(Hosp_details[[#This Row],[year]], MONTH("1-"&amp;Hosp_details[[#This Row],[month]]), Hosp_details[[#This Row],[date]])</f>
        <v>22212</v>
      </c>
      <c r="F1529" s="19">
        <f>DATEDIF(Hosp_details[[#This Row],[Date of Birth]], DATE(2023,6, 8),"Y")</f>
        <v>62</v>
      </c>
      <c r="G1529">
        <v>0</v>
      </c>
      <c r="H1529" s="21">
        <v>12981.35</v>
      </c>
      <c r="I1529" t="s">
        <v>12</v>
      </c>
      <c r="J1529" t="s">
        <v>12</v>
      </c>
      <c r="K1529" t="s">
        <v>13</v>
      </c>
    </row>
    <row r="1530" spans="1:11" x14ac:dyDescent="0.3">
      <c r="A1530" t="s">
        <v>1560</v>
      </c>
      <c r="B1530">
        <v>1960</v>
      </c>
      <c r="C1530" t="s">
        <v>15</v>
      </c>
      <c r="D1530">
        <v>28</v>
      </c>
      <c r="E1530" s="17">
        <f>DATE(Hosp_details[[#This Row],[year]], MONTH("1-"&amp;Hosp_details[[#This Row],[month]]), Hosp_details[[#This Row],[date]])</f>
        <v>22248</v>
      </c>
      <c r="F1530" s="19">
        <f>DATEDIF(Hosp_details[[#This Row],[Date of Birth]], DATE(2023,6, 8),"Y")</f>
        <v>62</v>
      </c>
      <c r="G1530">
        <v>0</v>
      </c>
      <c r="H1530" s="21">
        <v>12982.87</v>
      </c>
      <c r="I1530" t="s">
        <v>12</v>
      </c>
      <c r="J1530" t="s">
        <v>16</v>
      </c>
      <c r="K1530" t="s">
        <v>13</v>
      </c>
    </row>
    <row r="1531" spans="1:11" x14ac:dyDescent="0.3">
      <c r="A1531" t="s">
        <v>1561</v>
      </c>
      <c r="B1531">
        <v>1979</v>
      </c>
      <c r="C1531" t="s">
        <v>30</v>
      </c>
      <c r="D1531">
        <v>27</v>
      </c>
      <c r="E1531" s="17">
        <f>DATE(Hosp_details[[#This Row],[year]], MONTH("1-"&amp;Hosp_details[[#This Row],[month]]), Hosp_details[[#This Row],[date]])</f>
        <v>29216</v>
      </c>
      <c r="F1531" s="19">
        <f>DATEDIF(Hosp_details[[#This Row],[Date of Birth]], DATE(2023,6, 8),"Y")</f>
        <v>43</v>
      </c>
      <c r="G1531">
        <v>2</v>
      </c>
      <c r="H1531" s="21">
        <v>12994.12</v>
      </c>
      <c r="I1531" t="s">
        <v>12</v>
      </c>
      <c r="J1531" t="s">
        <v>11</v>
      </c>
      <c r="K1531" t="s">
        <v>534</v>
      </c>
    </row>
    <row r="1532" spans="1:11" x14ac:dyDescent="0.3">
      <c r="A1532" t="s">
        <v>1562</v>
      </c>
      <c r="B1532">
        <v>1981</v>
      </c>
      <c r="C1532" t="s">
        <v>2394</v>
      </c>
      <c r="D1532">
        <v>30</v>
      </c>
      <c r="E1532" s="17">
        <f>DATE(Hosp_details[[#This Row],[year]], MONTH("1-"&amp;Hosp_details[[#This Row],[month]]), Hosp_details[[#This Row],[date]])</f>
        <v>29616</v>
      </c>
      <c r="F1532" s="19">
        <f>DATEDIF(Hosp_details[[#This Row],[Date of Birth]], DATE(2023,6, 8),"Y")</f>
        <v>42</v>
      </c>
      <c r="G1532">
        <v>1</v>
      </c>
      <c r="H1532" s="21">
        <v>13002.91</v>
      </c>
      <c r="I1532" t="s">
        <v>12</v>
      </c>
      <c r="J1532" t="s">
        <v>16</v>
      </c>
      <c r="K1532" t="s">
        <v>23</v>
      </c>
    </row>
    <row r="1533" spans="1:11" x14ac:dyDescent="0.3">
      <c r="A1533" t="s">
        <v>1563</v>
      </c>
      <c r="B1533">
        <v>1962</v>
      </c>
      <c r="C1533" t="s">
        <v>2395</v>
      </c>
      <c r="D1533">
        <v>24</v>
      </c>
      <c r="E1533" s="17">
        <f>DATE(Hosp_details[[#This Row],[year]], MONTH("1-"&amp;Hosp_details[[#This Row],[month]]), Hosp_details[[#This Row],[date]])</f>
        <v>22701</v>
      </c>
      <c r="F1533" s="19">
        <f>DATEDIF(Hosp_details[[#This Row],[Date of Birth]], DATE(2023,6, 8),"Y")</f>
        <v>61</v>
      </c>
      <c r="G1533">
        <v>0</v>
      </c>
      <c r="H1533" s="21">
        <v>13004.95</v>
      </c>
      <c r="I1533" t="s">
        <v>12</v>
      </c>
      <c r="J1533" t="s">
        <v>16</v>
      </c>
      <c r="K1533" t="s">
        <v>23</v>
      </c>
    </row>
    <row r="1534" spans="1:11" x14ac:dyDescent="0.3">
      <c r="A1534" t="s">
        <v>1564</v>
      </c>
      <c r="B1534">
        <v>1969</v>
      </c>
      <c r="C1534" t="s">
        <v>2396</v>
      </c>
      <c r="D1534">
        <v>13</v>
      </c>
      <c r="E1534" s="17">
        <f>DATE(Hosp_details[[#This Row],[year]], MONTH("1-"&amp;Hosp_details[[#This Row],[month]]), Hosp_details[[#This Row],[date]])</f>
        <v>25275</v>
      </c>
      <c r="F1534" s="19">
        <f>DATEDIF(Hosp_details[[#This Row],[Date of Birth]], DATE(2023,6, 8),"Y")</f>
        <v>54</v>
      </c>
      <c r="G1534">
        <v>0</v>
      </c>
      <c r="H1534" s="21">
        <v>13008.07</v>
      </c>
      <c r="I1534" t="s">
        <v>12</v>
      </c>
      <c r="J1534" t="s">
        <v>12</v>
      </c>
      <c r="K1534" t="s">
        <v>23</v>
      </c>
    </row>
    <row r="1535" spans="1:11" x14ac:dyDescent="0.3">
      <c r="A1535" t="s">
        <v>1565</v>
      </c>
      <c r="B1535">
        <v>1972</v>
      </c>
      <c r="C1535" t="s">
        <v>2397</v>
      </c>
      <c r="D1535">
        <v>27</v>
      </c>
      <c r="E1535" s="17">
        <f>DATE(Hosp_details[[#This Row],[year]], MONTH("1-"&amp;Hosp_details[[#This Row],[month]]), Hosp_details[[#This Row],[date]])</f>
        <v>26416</v>
      </c>
      <c r="F1535" s="19">
        <f>DATEDIF(Hosp_details[[#This Row],[Date of Birth]], DATE(2023,6, 8),"Y")</f>
        <v>51</v>
      </c>
      <c r="G1535">
        <v>0</v>
      </c>
      <c r="H1535" s="21">
        <v>13010.86</v>
      </c>
      <c r="I1535" t="s">
        <v>12</v>
      </c>
      <c r="J1535" t="s">
        <v>11</v>
      </c>
      <c r="K1535" t="s">
        <v>23</v>
      </c>
    </row>
    <row r="1536" spans="1:11" x14ac:dyDescent="0.3">
      <c r="A1536" t="s">
        <v>1566</v>
      </c>
      <c r="B1536">
        <v>1962</v>
      </c>
      <c r="C1536" t="s">
        <v>2398</v>
      </c>
      <c r="D1536">
        <v>20</v>
      </c>
      <c r="E1536" s="17">
        <f>DATE(Hosp_details[[#This Row],[year]], MONTH("1-"&amp;Hosp_details[[#This Row],[month]]), Hosp_details[[#This Row],[date]])</f>
        <v>22786</v>
      </c>
      <c r="F1536" s="19">
        <f>DATEDIF(Hosp_details[[#This Row],[Date of Birth]], DATE(2023,6, 8),"Y")</f>
        <v>61</v>
      </c>
      <c r="G1536">
        <v>0</v>
      </c>
      <c r="H1536" s="21">
        <v>13012.21</v>
      </c>
      <c r="I1536" t="s">
        <v>12</v>
      </c>
      <c r="J1536" t="s">
        <v>16</v>
      </c>
      <c r="K1536" t="s">
        <v>23</v>
      </c>
    </row>
    <row r="1537" spans="1:11" x14ac:dyDescent="0.3">
      <c r="A1537" t="s">
        <v>1567</v>
      </c>
      <c r="B1537">
        <v>1964</v>
      </c>
      <c r="C1537" t="s">
        <v>18</v>
      </c>
      <c r="D1537">
        <v>23</v>
      </c>
      <c r="E1537" s="17">
        <f>DATE(Hosp_details[[#This Row],[year]], MONTH("1-"&amp;Hosp_details[[#This Row],[month]]), Hosp_details[[#This Row],[date]])</f>
        <v>23551</v>
      </c>
      <c r="F1537" s="19">
        <f>DATEDIF(Hosp_details[[#This Row],[Date of Birth]], DATE(2023,6, 8),"Y")</f>
        <v>58</v>
      </c>
      <c r="G1537">
        <v>1</v>
      </c>
      <c r="H1537" s="21">
        <v>13019.16</v>
      </c>
      <c r="I1537" t="s">
        <v>12</v>
      </c>
      <c r="J1537" t="s">
        <v>16</v>
      </c>
      <c r="K1537" t="s">
        <v>246</v>
      </c>
    </row>
    <row r="1538" spans="1:11" x14ac:dyDescent="0.3">
      <c r="A1538" t="s">
        <v>1568</v>
      </c>
      <c r="B1538">
        <v>1965</v>
      </c>
      <c r="C1538" t="s">
        <v>10</v>
      </c>
      <c r="D1538">
        <v>4</v>
      </c>
      <c r="E1538" s="17">
        <f>DATE(Hosp_details[[#This Row],[year]], MONTH("1-"&amp;Hosp_details[[#This Row],[month]]), Hosp_details[[#This Row],[date]])</f>
        <v>23927</v>
      </c>
      <c r="F1538" s="19">
        <f>DATEDIF(Hosp_details[[#This Row],[Date of Birth]], DATE(2023,6, 8),"Y")</f>
        <v>57</v>
      </c>
      <c r="G1538">
        <v>0</v>
      </c>
      <c r="H1538" s="21">
        <v>13023.93</v>
      </c>
      <c r="I1538" t="s">
        <v>12</v>
      </c>
      <c r="J1538" t="s">
        <v>11</v>
      </c>
      <c r="K1538" t="s">
        <v>199</v>
      </c>
    </row>
    <row r="1539" spans="1:11" x14ac:dyDescent="0.3">
      <c r="A1539" t="s">
        <v>1569</v>
      </c>
      <c r="B1539">
        <v>1961</v>
      </c>
      <c r="C1539" t="s">
        <v>34</v>
      </c>
      <c r="D1539">
        <v>9</v>
      </c>
      <c r="E1539" s="17">
        <f>DATE(Hosp_details[[#This Row],[year]], MONTH("1-"&amp;Hosp_details[[#This Row],[month]]), Hosp_details[[#This Row],[date]])</f>
        <v>22502</v>
      </c>
      <c r="F1539" s="19">
        <f>DATEDIF(Hosp_details[[#This Row],[Date of Birth]], DATE(2023,6, 8),"Y")</f>
        <v>61</v>
      </c>
      <c r="G1539">
        <v>0</v>
      </c>
      <c r="H1539" s="21">
        <v>13041.92</v>
      </c>
      <c r="I1539" t="s">
        <v>12</v>
      </c>
      <c r="J1539" t="s">
        <v>16</v>
      </c>
      <c r="K1539" t="s">
        <v>41</v>
      </c>
    </row>
    <row r="1540" spans="1:11" x14ac:dyDescent="0.3">
      <c r="A1540" t="s">
        <v>1570</v>
      </c>
      <c r="B1540">
        <v>1969</v>
      </c>
      <c r="C1540" t="s">
        <v>20</v>
      </c>
      <c r="D1540">
        <v>23</v>
      </c>
      <c r="E1540" s="17">
        <f>DATE(Hosp_details[[#This Row],[year]], MONTH("1-"&amp;Hosp_details[[#This Row],[month]]), Hosp_details[[#This Row],[date]])</f>
        <v>25469</v>
      </c>
      <c r="F1540" s="19">
        <f>DATEDIF(Hosp_details[[#This Row],[Date of Birth]], DATE(2023,6, 8),"Y")</f>
        <v>53</v>
      </c>
      <c r="G1540">
        <v>0</v>
      </c>
      <c r="H1540" s="21">
        <v>13044.41</v>
      </c>
      <c r="I1540" t="s">
        <v>12</v>
      </c>
      <c r="J1540" t="s">
        <v>16</v>
      </c>
      <c r="K1540" t="s">
        <v>23</v>
      </c>
    </row>
    <row r="1541" spans="1:11" x14ac:dyDescent="0.3">
      <c r="A1541" t="s">
        <v>1571</v>
      </c>
      <c r="B1541">
        <v>1967</v>
      </c>
      <c r="C1541" t="s">
        <v>36</v>
      </c>
      <c r="D1541">
        <v>6</v>
      </c>
      <c r="E1541" s="17">
        <f>DATE(Hosp_details[[#This Row],[year]], MONTH("1-"&amp;Hosp_details[[#This Row],[month]]), Hosp_details[[#This Row],[date]])</f>
        <v>24751</v>
      </c>
      <c r="F1541" s="19">
        <f>DATEDIF(Hosp_details[[#This Row],[Date of Birth]], DATE(2023,6, 8),"Y")</f>
        <v>55</v>
      </c>
      <c r="G1541">
        <v>3</v>
      </c>
      <c r="H1541" s="21">
        <v>13047.33</v>
      </c>
      <c r="I1541" t="s">
        <v>12</v>
      </c>
      <c r="J1541" t="s">
        <v>12</v>
      </c>
      <c r="K1541" t="s">
        <v>246</v>
      </c>
    </row>
    <row r="1542" spans="1:11" x14ac:dyDescent="0.3">
      <c r="A1542" t="s">
        <v>1572</v>
      </c>
      <c r="B1542">
        <v>1985</v>
      </c>
      <c r="C1542" t="s">
        <v>15</v>
      </c>
      <c r="D1542">
        <v>26</v>
      </c>
      <c r="E1542" s="17">
        <f>DATE(Hosp_details[[#This Row],[year]], MONTH("1-"&amp;Hosp_details[[#This Row],[month]]), Hosp_details[[#This Row],[date]])</f>
        <v>31377</v>
      </c>
      <c r="F1542" s="19">
        <f>DATEDIF(Hosp_details[[#This Row],[Date of Birth]], DATE(2023,6, 8),"Y")</f>
        <v>37</v>
      </c>
      <c r="G1542">
        <v>3</v>
      </c>
      <c r="H1542" s="21">
        <v>13051.22</v>
      </c>
      <c r="I1542" t="s">
        <v>12</v>
      </c>
      <c r="J1542" t="s">
        <v>16</v>
      </c>
      <c r="K1542" t="s">
        <v>534</v>
      </c>
    </row>
    <row r="1543" spans="1:11" x14ac:dyDescent="0.3">
      <c r="A1543" t="s">
        <v>1573</v>
      </c>
      <c r="B1543">
        <v>1961</v>
      </c>
      <c r="C1543" t="s">
        <v>30</v>
      </c>
      <c r="D1543">
        <v>6</v>
      </c>
      <c r="E1543" s="17">
        <f>DATE(Hosp_details[[#This Row],[year]], MONTH("1-"&amp;Hosp_details[[#This Row],[month]]), Hosp_details[[#This Row],[date]])</f>
        <v>22621</v>
      </c>
      <c r="F1543" s="19">
        <f>DATEDIF(Hosp_details[[#This Row],[Date of Birth]], DATE(2023,6, 8),"Y")</f>
        <v>61</v>
      </c>
      <c r="G1543">
        <v>0</v>
      </c>
      <c r="H1543" s="21">
        <v>13063.88</v>
      </c>
      <c r="I1543" t="s">
        <v>12</v>
      </c>
      <c r="J1543" t="s">
        <v>11</v>
      </c>
      <c r="K1543" t="s">
        <v>41</v>
      </c>
    </row>
    <row r="1544" spans="1:11" x14ac:dyDescent="0.3">
      <c r="A1544" t="s">
        <v>1574</v>
      </c>
      <c r="B1544">
        <v>1978</v>
      </c>
      <c r="C1544" t="s">
        <v>2394</v>
      </c>
      <c r="D1544">
        <v>17</v>
      </c>
      <c r="E1544" s="17">
        <f>DATE(Hosp_details[[#This Row],[year]], MONTH("1-"&amp;Hosp_details[[#This Row],[month]]), Hosp_details[[#This Row],[date]])</f>
        <v>28507</v>
      </c>
      <c r="F1544" s="19">
        <f>DATEDIF(Hosp_details[[#This Row],[Date of Birth]], DATE(2023,6, 8),"Y")</f>
        <v>45</v>
      </c>
      <c r="G1544">
        <v>2</v>
      </c>
      <c r="H1544" s="21">
        <v>13101.74</v>
      </c>
      <c r="I1544" t="s">
        <v>12</v>
      </c>
      <c r="J1544" t="s">
        <v>11</v>
      </c>
      <c r="K1544" t="s">
        <v>534</v>
      </c>
    </row>
    <row r="1545" spans="1:11" x14ac:dyDescent="0.3">
      <c r="A1545" t="s">
        <v>1575</v>
      </c>
      <c r="B1545">
        <v>1971</v>
      </c>
      <c r="C1545" t="s">
        <v>2395</v>
      </c>
      <c r="D1545">
        <v>30</v>
      </c>
      <c r="E1545" s="17">
        <f>DATE(Hosp_details[[#This Row],[year]], MONTH("1-"&amp;Hosp_details[[#This Row],[month]]), Hosp_details[[#This Row],[date]])</f>
        <v>25994</v>
      </c>
      <c r="F1545" s="19">
        <f>DATEDIF(Hosp_details[[#This Row],[Date of Birth]], DATE(2023,6, 8),"Y")</f>
        <v>52</v>
      </c>
      <c r="G1545">
        <v>0</v>
      </c>
      <c r="H1545" s="21">
        <v>13110.79</v>
      </c>
      <c r="I1545" t="s">
        <v>12</v>
      </c>
      <c r="J1545" t="s">
        <v>11</v>
      </c>
      <c r="K1545" t="s">
        <v>41</v>
      </c>
    </row>
    <row r="1546" spans="1:11" x14ac:dyDescent="0.3">
      <c r="A1546" t="s">
        <v>1576</v>
      </c>
      <c r="B1546">
        <v>1962</v>
      </c>
      <c r="C1546" t="s">
        <v>2396</v>
      </c>
      <c r="D1546">
        <v>2</v>
      </c>
      <c r="E1546" s="17">
        <f>DATE(Hosp_details[[#This Row],[year]], MONTH("1-"&amp;Hosp_details[[#This Row],[month]]), Hosp_details[[#This Row],[date]])</f>
        <v>22707</v>
      </c>
      <c r="F1546" s="19">
        <f>DATEDIF(Hosp_details[[#This Row],[Date of Birth]], DATE(2023,6, 8),"Y")</f>
        <v>61</v>
      </c>
      <c r="G1546">
        <v>1</v>
      </c>
      <c r="H1546" s="21">
        <v>13112.6</v>
      </c>
      <c r="I1546" t="s">
        <v>12</v>
      </c>
      <c r="J1546" t="s">
        <v>12</v>
      </c>
      <c r="K1546" t="s">
        <v>23</v>
      </c>
    </row>
    <row r="1547" spans="1:11" x14ac:dyDescent="0.3">
      <c r="A1547" t="s">
        <v>1577</v>
      </c>
      <c r="B1547">
        <v>1992</v>
      </c>
      <c r="C1547" t="s">
        <v>2397</v>
      </c>
      <c r="D1547">
        <v>12</v>
      </c>
      <c r="E1547" s="17">
        <f>DATE(Hosp_details[[#This Row],[year]], MONTH("1-"&amp;Hosp_details[[#This Row],[month]]), Hosp_details[[#This Row],[date]])</f>
        <v>33706</v>
      </c>
      <c r="F1547" s="19">
        <f>DATEDIF(Hosp_details[[#This Row],[Date of Birth]], DATE(2023,6, 8),"Y")</f>
        <v>31</v>
      </c>
      <c r="G1547">
        <v>0</v>
      </c>
      <c r="H1547" s="21">
        <v>13113.51</v>
      </c>
      <c r="I1547" t="s">
        <v>12</v>
      </c>
      <c r="J1547" t="s">
        <v>11</v>
      </c>
      <c r="K1547" t="s">
        <v>534</v>
      </c>
    </row>
    <row r="1548" spans="1:11" x14ac:dyDescent="0.3">
      <c r="A1548" t="s">
        <v>1578</v>
      </c>
      <c r="B1548">
        <v>1963</v>
      </c>
      <c r="C1548" t="s">
        <v>2398</v>
      </c>
      <c r="D1548">
        <v>14</v>
      </c>
      <c r="E1548" s="17">
        <f>DATE(Hosp_details[[#This Row],[year]], MONTH("1-"&amp;Hosp_details[[#This Row],[month]]), Hosp_details[[#This Row],[date]])</f>
        <v>23145</v>
      </c>
      <c r="F1548" s="19">
        <f>DATEDIF(Hosp_details[[#This Row],[Date of Birth]], DATE(2023,6, 8),"Y")</f>
        <v>60</v>
      </c>
      <c r="G1548">
        <v>0</v>
      </c>
      <c r="H1548" s="21">
        <v>13116.84</v>
      </c>
      <c r="I1548" t="s">
        <v>12</v>
      </c>
      <c r="J1548" t="s">
        <v>16</v>
      </c>
      <c r="K1548" t="s">
        <v>23</v>
      </c>
    </row>
    <row r="1549" spans="1:11" x14ac:dyDescent="0.3">
      <c r="A1549" t="s">
        <v>1579</v>
      </c>
      <c r="B1549">
        <v>1999</v>
      </c>
      <c r="C1549" t="s">
        <v>18</v>
      </c>
      <c r="D1549">
        <v>16</v>
      </c>
      <c r="E1549" s="17">
        <f>DATE(Hosp_details[[#This Row],[year]], MONTH("1-"&amp;Hosp_details[[#This Row],[month]]), Hosp_details[[#This Row],[date]])</f>
        <v>36327</v>
      </c>
      <c r="F1549" s="19">
        <f>DATEDIF(Hosp_details[[#This Row],[Date of Birth]], DATE(2023,6, 8),"Y")</f>
        <v>23</v>
      </c>
      <c r="G1549">
        <v>0</v>
      </c>
      <c r="H1549" s="21">
        <v>13126.68</v>
      </c>
      <c r="I1549" t="s">
        <v>12</v>
      </c>
      <c r="J1549" t="s">
        <v>12</v>
      </c>
      <c r="K1549" t="s">
        <v>41</v>
      </c>
    </row>
    <row r="1550" spans="1:11" x14ac:dyDescent="0.3">
      <c r="A1550" t="s">
        <v>1580</v>
      </c>
      <c r="B1550">
        <v>1961</v>
      </c>
      <c r="C1550" t="s">
        <v>10</v>
      </c>
      <c r="D1550">
        <v>7</v>
      </c>
      <c r="E1550" s="17">
        <f>DATE(Hosp_details[[#This Row],[year]], MONTH("1-"&amp;Hosp_details[[#This Row],[month]]), Hosp_details[[#This Row],[date]])</f>
        <v>22469</v>
      </c>
      <c r="F1550" s="19">
        <f>DATEDIF(Hosp_details[[#This Row],[Date of Birth]], DATE(2023,6, 8),"Y")</f>
        <v>61</v>
      </c>
      <c r="G1550">
        <v>0</v>
      </c>
      <c r="H1550" s="21">
        <v>13129.6</v>
      </c>
      <c r="I1550" t="s">
        <v>12</v>
      </c>
      <c r="J1550" t="s">
        <v>11</v>
      </c>
      <c r="K1550" t="s">
        <v>355</v>
      </c>
    </row>
    <row r="1551" spans="1:11" x14ac:dyDescent="0.3">
      <c r="A1551" t="s">
        <v>1581</v>
      </c>
      <c r="B1551">
        <v>1961</v>
      </c>
      <c r="C1551" t="s">
        <v>34</v>
      </c>
      <c r="D1551">
        <v>6</v>
      </c>
      <c r="E1551" s="17">
        <f>DATE(Hosp_details[[#This Row],[year]], MONTH("1-"&amp;Hosp_details[[#This Row],[month]]), Hosp_details[[#This Row],[date]])</f>
        <v>22499</v>
      </c>
      <c r="F1551" s="19">
        <f>DATEDIF(Hosp_details[[#This Row],[Date of Birth]], DATE(2023,6, 8),"Y")</f>
        <v>61</v>
      </c>
      <c r="G1551">
        <v>0</v>
      </c>
      <c r="H1551" s="21">
        <v>13143.34</v>
      </c>
      <c r="I1551" t="s">
        <v>12</v>
      </c>
      <c r="J1551" t="s">
        <v>11</v>
      </c>
      <c r="K1551" t="s">
        <v>515</v>
      </c>
    </row>
    <row r="1552" spans="1:11" x14ac:dyDescent="0.3">
      <c r="A1552" t="s">
        <v>1582</v>
      </c>
      <c r="B1552">
        <v>1961</v>
      </c>
      <c r="C1552" t="s">
        <v>20</v>
      </c>
      <c r="D1552">
        <v>6</v>
      </c>
      <c r="E1552" s="17">
        <f>DATE(Hosp_details[[#This Row],[year]], MONTH("1-"&amp;Hosp_details[[#This Row],[month]]), Hosp_details[[#This Row],[date]])</f>
        <v>22530</v>
      </c>
      <c r="F1552" s="19">
        <f>DATEDIF(Hosp_details[[#This Row],[Date of Birth]], DATE(2023,6, 8),"Y")</f>
        <v>61</v>
      </c>
      <c r="G1552">
        <v>0</v>
      </c>
      <c r="H1552" s="21">
        <v>13143.86</v>
      </c>
      <c r="I1552" t="s">
        <v>12</v>
      </c>
      <c r="J1552" t="s">
        <v>11</v>
      </c>
      <c r="K1552" t="s">
        <v>167</v>
      </c>
    </row>
    <row r="1553" spans="1:11" x14ac:dyDescent="0.3">
      <c r="A1553" t="s">
        <v>1583</v>
      </c>
      <c r="B1553">
        <v>1962</v>
      </c>
      <c r="C1553" t="s">
        <v>36</v>
      </c>
      <c r="D1553">
        <v>5</v>
      </c>
      <c r="E1553" s="17">
        <f>DATE(Hosp_details[[#This Row],[year]], MONTH("1-"&amp;Hosp_details[[#This Row],[month]]), Hosp_details[[#This Row],[date]])</f>
        <v>22924</v>
      </c>
      <c r="F1553" s="19">
        <f>DATEDIF(Hosp_details[[#This Row],[Date of Birth]], DATE(2023,6, 8),"Y")</f>
        <v>60</v>
      </c>
      <c r="G1553">
        <v>0</v>
      </c>
      <c r="H1553" s="21">
        <v>13204.29</v>
      </c>
      <c r="I1553" t="s">
        <v>12</v>
      </c>
      <c r="J1553" t="s">
        <v>16</v>
      </c>
      <c r="K1553" t="s">
        <v>246</v>
      </c>
    </row>
    <row r="1554" spans="1:11" x14ac:dyDescent="0.3">
      <c r="A1554" t="s">
        <v>1584</v>
      </c>
      <c r="B1554">
        <v>1982</v>
      </c>
      <c r="C1554" t="s">
        <v>15</v>
      </c>
      <c r="D1554">
        <v>15</v>
      </c>
      <c r="E1554" s="17">
        <f>DATE(Hosp_details[[#This Row],[year]], MONTH("1-"&amp;Hosp_details[[#This Row],[month]]), Hosp_details[[#This Row],[date]])</f>
        <v>30270</v>
      </c>
      <c r="F1554" s="19">
        <f>DATEDIF(Hosp_details[[#This Row],[Date of Birth]], DATE(2023,6, 8),"Y")</f>
        <v>40</v>
      </c>
      <c r="G1554">
        <v>3</v>
      </c>
      <c r="H1554" s="21">
        <v>13214.43</v>
      </c>
      <c r="I1554" t="s">
        <v>12</v>
      </c>
      <c r="J1554" t="s">
        <v>11</v>
      </c>
      <c r="K1554" t="s">
        <v>23</v>
      </c>
    </row>
    <row r="1555" spans="1:11" x14ac:dyDescent="0.3">
      <c r="A1555" t="s">
        <v>1585</v>
      </c>
      <c r="B1555">
        <v>1962</v>
      </c>
      <c r="C1555" t="s">
        <v>30</v>
      </c>
      <c r="D1555">
        <v>7</v>
      </c>
      <c r="E1555" s="17">
        <f>DATE(Hosp_details[[#This Row],[year]], MONTH("1-"&amp;Hosp_details[[#This Row],[month]]), Hosp_details[[#This Row],[date]])</f>
        <v>22987</v>
      </c>
      <c r="F1555" s="19">
        <f>DATEDIF(Hosp_details[[#This Row],[Date of Birth]], DATE(2023,6, 8),"Y")</f>
        <v>60</v>
      </c>
      <c r="G1555">
        <v>0</v>
      </c>
      <c r="H1555" s="21">
        <v>13217.09</v>
      </c>
      <c r="I1555" t="s">
        <v>12</v>
      </c>
      <c r="J1555" t="s">
        <v>16</v>
      </c>
      <c r="K1555" t="s">
        <v>246</v>
      </c>
    </row>
    <row r="1556" spans="1:11" x14ac:dyDescent="0.3">
      <c r="A1556" t="s">
        <v>1586</v>
      </c>
      <c r="B1556">
        <v>1965</v>
      </c>
      <c r="C1556" t="s">
        <v>2394</v>
      </c>
      <c r="D1556">
        <v>13</v>
      </c>
      <c r="E1556" s="17">
        <f>DATE(Hosp_details[[#This Row],[year]], MONTH("1-"&amp;Hosp_details[[#This Row],[month]]), Hosp_details[[#This Row],[date]])</f>
        <v>23755</v>
      </c>
      <c r="F1556" s="19">
        <f>DATEDIF(Hosp_details[[#This Row],[Date of Birth]], DATE(2023,6, 8),"Y")</f>
        <v>58</v>
      </c>
      <c r="G1556">
        <v>2</v>
      </c>
      <c r="H1556" s="21">
        <v>13224.06</v>
      </c>
      <c r="I1556" t="s">
        <v>12</v>
      </c>
      <c r="J1556" t="s">
        <v>12</v>
      </c>
      <c r="K1556" t="s">
        <v>246</v>
      </c>
    </row>
    <row r="1557" spans="1:11" x14ac:dyDescent="0.3">
      <c r="A1557" t="s">
        <v>1587</v>
      </c>
      <c r="B1557">
        <v>1962</v>
      </c>
      <c r="C1557" t="s">
        <v>2395</v>
      </c>
      <c r="D1557">
        <v>24</v>
      </c>
      <c r="E1557" s="17">
        <f>DATE(Hosp_details[[#This Row],[year]], MONTH("1-"&amp;Hosp_details[[#This Row],[month]]), Hosp_details[[#This Row],[date]])</f>
        <v>22701</v>
      </c>
      <c r="F1557" s="19">
        <f>DATEDIF(Hosp_details[[#This Row],[Date of Birth]], DATE(2023,6, 8),"Y")</f>
        <v>61</v>
      </c>
      <c r="G1557">
        <v>1</v>
      </c>
      <c r="H1557" s="21">
        <v>13224.69</v>
      </c>
      <c r="I1557" t="s">
        <v>12</v>
      </c>
      <c r="J1557" t="s">
        <v>11</v>
      </c>
      <c r="K1557" t="s">
        <v>41</v>
      </c>
    </row>
    <row r="1558" spans="1:11" x14ac:dyDescent="0.3">
      <c r="A1558" t="s">
        <v>1588</v>
      </c>
      <c r="B1558">
        <v>1962</v>
      </c>
      <c r="C1558" t="s">
        <v>2396</v>
      </c>
      <c r="D1558">
        <v>11</v>
      </c>
      <c r="E1558" s="17">
        <f>DATE(Hosp_details[[#This Row],[year]], MONTH("1-"&amp;Hosp_details[[#This Row],[month]]), Hosp_details[[#This Row],[date]])</f>
        <v>22716</v>
      </c>
      <c r="F1558" s="19">
        <f>DATEDIF(Hosp_details[[#This Row],[Date of Birth]], DATE(2023,6, 8),"Y")</f>
        <v>61</v>
      </c>
      <c r="G1558">
        <v>0</v>
      </c>
      <c r="H1558" s="21">
        <v>13228.85</v>
      </c>
      <c r="I1558" t="s">
        <v>12</v>
      </c>
      <c r="J1558" t="s">
        <v>12</v>
      </c>
      <c r="K1558" t="s">
        <v>248</v>
      </c>
    </row>
    <row r="1559" spans="1:11" x14ac:dyDescent="0.3">
      <c r="A1559" t="s">
        <v>1589</v>
      </c>
      <c r="B1559">
        <v>1994</v>
      </c>
      <c r="C1559" t="s">
        <v>2397</v>
      </c>
      <c r="D1559">
        <v>1</v>
      </c>
      <c r="E1559" s="17">
        <f>DATE(Hosp_details[[#This Row],[year]], MONTH("1-"&amp;Hosp_details[[#This Row],[month]]), Hosp_details[[#This Row],[date]])</f>
        <v>34425</v>
      </c>
      <c r="F1559" s="19">
        <f>DATEDIF(Hosp_details[[#This Row],[Date of Birth]], DATE(2023,6, 8),"Y")</f>
        <v>29</v>
      </c>
      <c r="G1559">
        <v>0</v>
      </c>
      <c r="H1559" s="21">
        <v>13292.52</v>
      </c>
      <c r="I1559" t="s">
        <v>12</v>
      </c>
      <c r="J1559" t="s">
        <v>12</v>
      </c>
      <c r="K1559" t="s">
        <v>23</v>
      </c>
    </row>
    <row r="1560" spans="1:11" x14ac:dyDescent="0.3">
      <c r="A1560" t="s">
        <v>1590</v>
      </c>
      <c r="B1560">
        <v>1976</v>
      </c>
      <c r="C1560" t="s">
        <v>2398</v>
      </c>
      <c r="D1560">
        <v>23</v>
      </c>
      <c r="E1560" s="17">
        <f>DATE(Hosp_details[[#This Row],[year]], MONTH("1-"&amp;Hosp_details[[#This Row],[month]]), Hosp_details[[#This Row],[date]])</f>
        <v>27903</v>
      </c>
      <c r="F1560" s="19">
        <f>DATEDIF(Hosp_details[[#This Row],[Date of Birth]], DATE(2023,6, 8),"Y")</f>
        <v>47</v>
      </c>
      <c r="G1560">
        <v>2</v>
      </c>
      <c r="H1560" s="21">
        <v>13333.71</v>
      </c>
      <c r="I1560" t="s">
        <v>12</v>
      </c>
      <c r="J1560" t="s">
        <v>11</v>
      </c>
      <c r="K1560" t="s">
        <v>23</v>
      </c>
    </row>
    <row r="1561" spans="1:11" x14ac:dyDescent="0.3">
      <c r="A1561" t="s">
        <v>1591</v>
      </c>
      <c r="B1561">
        <v>1960</v>
      </c>
      <c r="C1561" t="s">
        <v>18</v>
      </c>
      <c r="D1561">
        <v>11</v>
      </c>
      <c r="E1561" s="17">
        <f>DATE(Hosp_details[[#This Row],[year]], MONTH("1-"&amp;Hosp_details[[#This Row],[month]]), Hosp_details[[#This Row],[date]])</f>
        <v>22078</v>
      </c>
      <c r="F1561" s="19">
        <f>DATEDIF(Hosp_details[[#This Row],[Date of Birth]], DATE(2023,6, 8),"Y")</f>
        <v>62</v>
      </c>
      <c r="G1561">
        <v>0</v>
      </c>
      <c r="H1561" s="21">
        <v>13352.1</v>
      </c>
      <c r="I1561" t="s">
        <v>12</v>
      </c>
      <c r="J1561" t="s">
        <v>16</v>
      </c>
      <c r="K1561" t="s">
        <v>23</v>
      </c>
    </row>
    <row r="1562" spans="1:11" x14ac:dyDescent="0.3">
      <c r="A1562" t="s">
        <v>1592</v>
      </c>
      <c r="B1562">
        <v>1990</v>
      </c>
      <c r="C1562" t="s">
        <v>10</v>
      </c>
      <c r="D1562">
        <v>2</v>
      </c>
      <c r="E1562" s="17">
        <f>DATE(Hosp_details[[#This Row],[year]], MONTH("1-"&amp;Hosp_details[[#This Row],[month]]), Hosp_details[[#This Row],[date]])</f>
        <v>33056</v>
      </c>
      <c r="F1562" s="19">
        <f>DATEDIF(Hosp_details[[#This Row],[Date of Birth]], DATE(2023,6, 8),"Y")</f>
        <v>32</v>
      </c>
      <c r="G1562">
        <v>3</v>
      </c>
      <c r="H1562" s="21">
        <v>13360.94</v>
      </c>
      <c r="I1562" t="s">
        <v>12</v>
      </c>
      <c r="J1562" t="s">
        <v>16</v>
      </c>
      <c r="K1562" t="s">
        <v>23</v>
      </c>
    </row>
    <row r="1563" spans="1:11" x14ac:dyDescent="0.3">
      <c r="A1563" t="s">
        <v>1593</v>
      </c>
      <c r="B1563">
        <v>1964</v>
      </c>
      <c r="C1563" t="s">
        <v>34</v>
      </c>
      <c r="D1563">
        <v>24</v>
      </c>
      <c r="E1563" s="17">
        <f>DATE(Hosp_details[[#This Row],[year]], MONTH("1-"&amp;Hosp_details[[#This Row],[month]]), Hosp_details[[#This Row],[date]])</f>
        <v>23613</v>
      </c>
      <c r="F1563" s="19">
        <f>DATEDIF(Hosp_details[[#This Row],[Date of Birth]], DATE(2023,6, 8),"Y")</f>
        <v>58</v>
      </c>
      <c r="G1563">
        <v>0</v>
      </c>
      <c r="H1563" s="21">
        <v>13375.76</v>
      </c>
      <c r="I1563" t="s">
        <v>12</v>
      </c>
      <c r="J1563" t="s">
        <v>11</v>
      </c>
      <c r="K1563" t="s">
        <v>199</v>
      </c>
    </row>
    <row r="1564" spans="1:11" x14ac:dyDescent="0.3">
      <c r="A1564" t="s">
        <v>1594</v>
      </c>
      <c r="B1564">
        <v>1979</v>
      </c>
      <c r="C1564" t="s">
        <v>20</v>
      </c>
      <c r="D1564">
        <v>30</v>
      </c>
      <c r="E1564" s="17">
        <f>DATE(Hosp_details[[#This Row],[year]], MONTH("1-"&amp;Hosp_details[[#This Row],[month]]), Hosp_details[[#This Row],[date]])</f>
        <v>29128</v>
      </c>
      <c r="F1564" s="19">
        <f>DATEDIF(Hosp_details[[#This Row],[Date of Birth]], DATE(2023,6, 8),"Y")</f>
        <v>43</v>
      </c>
      <c r="G1564">
        <v>2</v>
      </c>
      <c r="H1564" s="21">
        <v>13377.41</v>
      </c>
      <c r="I1564" t="s">
        <v>12</v>
      </c>
      <c r="J1564" t="s">
        <v>12</v>
      </c>
      <c r="K1564" t="s">
        <v>534</v>
      </c>
    </row>
    <row r="1565" spans="1:11" x14ac:dyDescent="0.3">
      <c r="A1565" t="s">
        <v>1595</v>
      </c>
      <c r="B1565">
        <v>1984</v>
      </c>
      <c r="C1565" t="s">
        <v>36</v>
      </c>
      <c r="D1565">
        <v>6</v>
      </c>
      <c r="E1565" s="17">
        <f>DATE(Hosp_details[[#This Row],[year]], MONTH("1-"&amp;Hosp_details[[#This Row],[month]]), Hosp_details[[#This Row],[date]])</f>
        <v>30961</v>
      </c>
      <c r="F1565" s="19">
        <f>DATEDIF(Hosp_details[[#This Row],[Date of Birth]], DATE(2023,6, 8),"Y")</f>
        <v>38</v>
      </c>
      <c r="G1565">
        <v>3</v>
      </c>
      <c r="H1565" s="21">
        <v>13383.67</v>
      </c>
      <c r="I1565" t="s">
        <v>12</v>
      </c>
      <c r="J1565" t="s">
        <v>11</v>
      </c>
      <c r="K1565" t="s">
        <v>248</v>
      </c>
    </row>
    <row r="1566" spans="1:11" x14ac:dyDescent="0.3">
      <c r="A1566" t="s">
        <v>1596</v>
      </c>
      <c r="B1566">
        <v>1959</v>
      </c>
      <c r="C1566" t="s">
        <v>15</v>
      </c>
      <c r="D1566">
        <v>9</v>
      </c>
      <c r="E1566" s="17">
        <f>DATE(Hosp_details[[#This Row],[year]], MONTH("1-"&amp;Hosp_details[[#This Row],[month]]), Hosp_details[[#This Row],[date]])</f>
        <v>21863</v>
      </c>
      <c r="F1566" s="19">
        <f>DATEDIF(Hosp_details[[#This Row],[Date of Birth]], DATE(2023,6, 8),"Y")</f>
        <v>63</v>
      </c>
      <c r="G1566">
        <v>0</v>
      </c>
      <c r="H1566" s="21">
        <v>13390.56</v>
      </c>
      <c r="I1566" t="s">
        <v>12</v>
      </c>
      <c r="J1566" t="s">
        <v>12</v>
      </c>
      <c r="K1566" t="s">
        <v>41</v>
      </c>
    </row>
    <row r="1567" spans="1:11" x14ac:dyDescent="0.3">
      <c r="A1567" t="s">
        <v>1597</v>
      </c>
      <c r="B1567">
        <v>1959</v>
      </c>
      <c r="C1567" t="s">
        <v>30</v>
      </c>
      <c r="D1567">
        <v>25</v>
      </c>
      <c r="E1567" s="17">
        <f>DATE(Hosp_details[[#This Row],[year]], MONTH("1-"&amp;Hosp_details[[#This Row],[month]]), Hosp_details[[#This Row],[date]])</f>
        <v>21909</v>
      </c>
      <c r="F1567" s="19">
        <f>DATEDIF(Hosp_details[[#This Row],[Date of Birth]], DATE(2023,6, 8),"Y")</f>
        <v>63</v>
      </c>
      <c r="G1567">
        <v>0</v>
      </c>
      <c r="H1567" s="21">
        <v>13393.76</v>
      </c>
      <c r="I1567" t="s">
        <v>12</v>
      </c>
      <c r="J1567" t="s">
        <v>16</v>
      </c>
      <c r="K1567" t="s">
        <v>41</v>
      </c>
    </row>
    <row r="1568" spans="1:11" x14ac:dyDescent="0.3">
      <c r="A1568" t="s">
        <v>1598</v>
      </c>
      <c r="B1568">
        <v>1959</v>
      </c>
      <c r="C1568" t="s">
        <v>2394</v>
      </c>
      <c r="D1568">
        <v>20</v>
      </c>
      <c r="E1568" s="17">
        <f>DATE(Hosp_details[[#This Row],[year]], MONTH("1-"&amp;Hosp_details[[#This Row],[month]]), Hosp_details[[#This Row],[date]])</f>
        <v>21570</v>
      </c>
      <c r="F1568" s="19">
        <f>DATEDIF(Hosp_details[[#This Row],[Date of Birth]], DATE(2023,6, 8),"Y")</f>
        <v>64</v>
      </c>
      <c r="G1568">
        <v>0</v>
      </c>
      <c r="H1568" s="21">
        <v>13405.39</v>
      </c>
      <c r="I1568" t="s">
        <v>12</v>
      </c>
      <c r="J1568" t="s">
        <v>12</v>
      </c>
      <c r="K1568" t="s">
        <v>13</v>
      </c>
    </row>
    <row r="1569" spans="1:11" x14ac:dyDescent="0.3">
      <c r="A1569" t="s">
        <v>1599</v>
      </c>
      <c r="B1569">
        <v>1992</v>
      </c>
      <c r="C1569" t="s">
        <v>2395</v>
      </c>
      <c r="D1569">
        <v>19</v>
      </c>
      <c r="E1569" s="17">
        <f>DATE(Hosp_details[[#This Row],[year]], MONTH("1-"&amp;Hosp_details[[#This Row],[month]]), Hosp_details[[#This Row],[date]])</f>
        <v>33653</v>
      </c>
      <c r="F1569" s="19">
        <f>DATEDIF(Hosp_details[[#This Row],[Date of Birth]], DATE(2023,6, 8),"Y")</f>
        <v>31</v>
      </c>
      <c r="G1569">
        <v>0</v>
      </c>
      <c r="H1569" s="21">
        <v>13412.97</v>
      </c>
      <c r="I1569" t="s">
        <v>12</v>
      </c>
      <c r="J1569" t="s">
        <v>12</v>
      </c>
      <c r="K1569" t="s">
        <v>248</v>
      </c>
    </row>
    <row r="1570" spans="1:11" x14ac:dyDescent="0.3">
      <c r="A1570" t="s">
        <v>1600</v>
      </c>
      <c r="B1570">
        <v>1961</v>
      </c>
      <c r="C1570" t="s">
        <v>2396</v>
      </c>
      <c r="D1570">
        <v>22</v>
      </c>
      <c r="E1570" s="17">
        <f>DATE(Hosp_details[[#This Row],[year]], MONTH("1-"&amp;Hosp_details[[#This Row],[month]]), Hosp_details[[#This Row],[date]])</f>
        <v>22362</v>
      </c>
      <c r="F1570" s="19">
        <f>DATEDIF(Hosp_details[[#This Row],[Date of Birth]], DATE(2023,6, 8),"Y")</f>
        <v>62</v>
      </c>
      <c r="G1570">
        <v>0</v>
      </c>
      <c r="H1570" s="21">
        <v>13415.04</v>
      </c>
      <c r="I1570" t="s">
        <v>12</v>
      </c>
      <c r="J1570" t="s">
        <v>11</v>
      </c>
      <c r="K1570" t="s">
        <v>23</v>
      </c>
    </row>
    <row r="1571" spans="1:11" x14ac:dyDescent="0.3">
      <c r="A1571" t="s">
        <v>1601</v>
      </c>
      <c r="B1571">
        <v>1994</v>
      </c>
      <c r="C1571" t="s">
        <v>2397</v>
      </c>
      <c r="D1571">
        <v>17</v>
      </c>
      <c r="E1571" s="17">
        <f>DATE(Hosp_details[[#This Row],[year]], MONTH("1-"&amp;Hosp_details[[#This Row],[month]]), Hosp_details[[#This Row],[date]])</f>
        <v>34441</v>
      </c>
      <c r="F1571" s="19">
        <f>DATEDIF(Hosp_details[[#This Row],[Date of Birth]], DATE(2023,6, 8),"Y")</f>
        <v>29</v>
      </c>
      <c r="G1571">
        <v>0</v>
      </c>
      <c r="H1571" s="21">
        <v>13417.05</v>
      </c>
      <c r="I1571" t="s">
        <v>12</v>
      </c>
      <c r="J1571" t="s">
        <v>12</v>
      </c>
      <c r="K1571" t="s">
        <v>23</v>
      </c>
    </row>
    <row r="1572" spans="1:11" x14ac:dyDescent="0.3">
      <c r="A1572" t="s">
        <v>1602</v>
      </c>
      <c r="B1572">
        <v>1961</v>
      </c>
      <c r="C1572" t="s">
        <v>2398</v>
      </c>
      <c r="D1572">
        <v>3</v>
      </c>
      <c r="E1572" s="17">
        <f>DATE(Hosp_details[[#This Row],[year]], MONTH("1-"&amp;Hosp_details[[#This Row],[month]]), Hosp_details[[#This Row],[date]])</f>
        <v>22404</v>
      </c>
      <c r="F1572" s="19">
        <f>DATEDIF(Hosp_details[[#This Row],[Date of Birth]], DATE(2023,6, 8),"Y")</f>
        <v>62</v>
      </c>
      <c r="G1572">
        <v>0</v>
      </c>
      <c r="H1572" s="21">
        <v>13429.04</v>
      </c>
      <c r="I1572" t="s">
        <v>12</v>
      </c>
      <c r="J1572" t="s">
        <v>12</v>
      </c>
      <c r="K1572" t="s">
        <v>23</v>
      </c>
    </row>
    <row r="1573" spans="1:11" x14ac:dyDescent="0.3">
      <c r="A1573" t="s">
        <v>1603</v>
      </c>
      <c r="B1573">
        <v>1966</v>
      </c>
      <c r="C1573" t="s">
        <v>18</v>
      </c>
      <c r="D1573">
        <v>14</v>
      </c>
      <c r="E1573" s="17">
        <f>DATE(Hosp_details[[#This Row],[year]], MONTH("1-"&amp;Hosp_details[[#This Row],[month]]), Hosp_details[[#This Row],[date]])</f>
        <v>24272</v>
      </c>
      <c r="F1573" s="19">
        <f>DATEDIF(Hosp_details[[#This Row],[Date of Birth]], DATE(2023,6, 8),"Y")</f>
        <v>56</v>
      </c>
      <c r="G1573">
        <v>3</v>
      </c>
      <c r="H1573" s="21">
        <v>13430.27</v>
      </c>
      <c r="I1573" t="s">
        <v>12</v>
      </c>
      <c r="J1573" t="s">
        <v>12</v>
      </c>
      <c r="K1573" t="s">
        <v>246</v>
      </c>
    </row>
    <row r="1574" spans="1:11" x14ac:dyDescent="0.3">
      <c r="A1574" t="s">
        <v>1604</v>
      </c>
      <c r="B1574">
        <v>1975</v>
      </c>
      <c r="C1574" t="s">
        <v>10</v>
      </c>
      <c r="D1574">
        <v>29</v>
      </c>
      <c r="E1574" s="17">
        <f>DATE(Hosp_details[[#This Row],[year]], MONTH("1-"&amp;Hosp_details[[#This Row],[month]]), Hosp_details[[#This Row],[date]])</f>
        <v>27604</v>
      </c>
      <c r="F1574" s="19">
        <f>DATEDIF(Hosp_details[[#This Row],[Date of Birth]], DATE(2023,6, 8),"Y")</f>
        <v>47</v>
      </c>
      <c r="G1574">
        <v>1</v>
      </c>
      <c r="H1574" s="21">
        <v>13440.7</v>
      </c>
      <c r="I1574" t="s">
        <v>12</v>
      </c>
      <c r="J1574" t="s">
        <v>11</v>
      </c>
      <c r="K1574" t="s">
        <v>23</v>
      </c>
    </row>
    <row r="1575" spans="1:11" x14ac:dyDescent="0.3">
      <c r="A1575" t="s">
        <v>1605</v>
      </c>
      <c r="B1575">
        <v>1960</v>
      </c>
      <c r="C1575" t="s">
        <v>34</v>
      </c>
      <c r="D1575">
        <v>13</v>
      </c>
      <c r="E1575" s="17">
        <f>DATE(Hosp_details[[#This Row],[year]], MONTH("1-"&amp;Hosp_details[[#This Row],[month]]), Hosp_details[[#This Row],[date]])</f>
        <v>22141</v>
      </c>
      <c r="F1575" s="19">
        <f>DATEDIF(Hosp_details[[#This Row],[Date of Birth]], DATE(2023,6, 8),"Y")</f>
        <v>62</v>
      </c>
      <c r="G1575">
        <v>0</v>
      </c>
      <c r="H1575" s="21">
        <v>13451.12</v>
      </c>
      <c r="I1575" t="s">
        <v>12</v>
      </c>
      <c r="J1575" t="s">
        <v>16</v>
      </c>
      <c r="K1575" t="s">
        <v>41</v>
      </c>
    </row>
    <row r="1576" spans="1:11" x14ac:dyDescent="0.3">
      <c r="A1576" t="s">
        <v>1606</v>
      </c>
      <c r="B1576">
        <v>1960</v>
      </c>
      <c r="C1576" t="s">
        <v>20</v>
      </c>
      <c r="D1576">
        <v>11</v>
      </c>
      <c r="E1576" s="17">
        <f>DATE(Hosp_details[[#This Row],[year]], MONTH("1-"&amp;Hosp_details[[#This Row],[month]]), Hosp_details[[#This Row],[date]])</f>
        <v>22170</v>
      </c>
      <c r="F1576" s="19">
        <f>DATEDIF(Hosp_details[[#This Row],[Date of Birth]], DATE(2023,6, 8),"Y")</f>
        <v>62</v>
      </c>
      <c r="G1576">
        <v>0</v>
      </c>
      <c r="H1576" s="21">
        <v>13457.96</v>
      </c>
      <c r="I1576" t="s">
        <v>12</v>
      </c>
      <c r="J1576" t="s">
        <v>16</v>
      </c>
      <c r="K1576" t="s">
        <v>13</v>
      </c>
    </row>
    <row r="1577" spans="1:11" x14ac:dyDescent="0.3">
      <c r="A1577" t="s">
        <v>1607</v>
      </c>
      <c r="B1577">
        <v>1960</v>
      </c>
      <c r="C1577" t="s">
        <v>36</v>
      </c>
      <c r="D1577">
        <v>16</v>
      </c>
      <c r="E1577" s="17">
        <f>DATE(Hosp_details[[#This Row],[year]], MONTH("1-"&amp;Hosp_details[[#This Row],[month]]), Hosp_details[[#This Row],[date]])</f>
        <v>22205</v>
      </c>
      <c r="F1577" s="19">
        <f>DATEDIF(Hosp_details[[#This Row],[Date of Birth]], DATE(2023,6, 8),"Y")</f>
        <v>62</v>
      </c>
      <c r="G1577">
        <v>0</v>
      </c>
      <c r="H1577" s="21">
        <v>13462.52</v>
      </c>
      <c r="I1577" t="s">
        <v>12</v>
      </c>
      <c r="J1577" t="s">
        <v>11</v>
      </c>
      <c r="K1577" t="s">
        <v>41</v>
      </c>
    </row>
    <row r="1578" spans="1:11" x14ac:dyDescent="0.3">
      <c r="A1578" t="s">
        <v>1608</v>
      </c>
      <c r="B1578">
        <v>1985</v>
      </c>
      <c r="C1578" t="s">
        <v>15</v>
      </c>
      <c r="D1578">
        <v>19</v>
      </c>
      <c r="E1578" s="17">
        <f>DATE(Hosp_details[[#This Row],[year]], MONTH("1-"&amp;Hosp_details[[#This Row],[month]]), Hosp_details[[#This Row],[date]])</f>
        <v>31370</v>
      </c>
      <c r="F1578" s="19">
        <f>DATEDIF(Hosp_details[[#This Row],[Date of Birth]], DATE(2023,6, 8),"Y")</f>
        <v>37</v>
      </c>
      <c r="G1578">
        <v>3</v>
      </c>
      <c r="H1578" s="21">
        <v>13465.8</v>
      </c>
      <c r="I1578" t="s">
        <v>12</v>
      </c>
      <c r="J1578" t="s">
        <v>16</v>
      </c>
      <c r="K1578" t="s">
        <v>23</v>
      </c>
    </row>
    <row r="1579" spans="1:11" x14ac:dyDescent="0.3">
      <c r="A1579" t="s">
        <v>1609</v>
      </c>
      <c r="B1579">
        <v>1960</v>
      </c>
      <c r="C1579" t="s">
        <v>30</v>
      </c>
      <c r="D1579">
        <v>28</v>
      </c>
      <c r="E1579" s="17">
        <f>DATE(Hosp_details[[#This Row],[year]], MONTH("1-"&amp;Hosp_details[[#This Row],[month]]), Hosp_details[[#This Row],[date]])</f>
        <v>22278</v>
      </c>
      <c r="F1579" s="19">
        <f>DATEDIF(Hosp_details[[#This Row],[Date of Birth]], DATE(2023,6, 8),"Y")</f>
        <v>62</v>
      </c>
      <c r="G1579">
        <v>0</v>
      </c>
      <c r="H1579" s="21">
        <v>13470.8</v>
      </c>
      <c r="I1579" t="s">
        <v>12</v>
      </c>
      <c r="J1579" t="s">
        <v>11</v>
      </c>
      <c r="K1579" t="s">
        <v>13</v>
      </c>
    </row>
    <row r="1580" spans="1:11" x14ac:dyDescent="0.3">
      <c r="A1580" t="s">
        <v>1610</v>
      </c>
      <c r="B1580">
        <v>1960</v>
      </c>
      <c r="C1580" t="s">
        <v>2394</v>
      </c>
      <c r="D1580">
        <v>24</v>
      </c>
      <c r="E1580" s="17">
        <f>DATE(Hosp_details[[#This Row],[year]], MONTH("1-"&amp;Hosp_details[[#This Row],[month]]), Hosp_details[[#This Row],[date]])</f>
        <v>21939</v>
      </c>
      <c r="F1580" s="19">
        <f>DATEDIF(Hosp_details[[#This Row],[Date of Birth]], DATE(2023,6, 8),"Y")</f>
        <v>63</v>
      </c>
      <c r="G1580">
        <v>0</v>
      </c>
      <c r="H1580" s="21">
        <v>13470.86</v>
      </c>
      <c r="I1580" t="s">
        <v>12</v>
      </c>
      <c r="J1580" t="s">
        <v>12</v>
      </c>
      <c r="K1580" t="s">
        <v>41</v>
      </c>
    </row>
    <row r="1581" spans="1:11" x14ac:dyDescent="0.3">
      <c r="A1581" t="s">
        <v>1611</v>
      </c>
      <c r="B1581">
        <v>1975</v>
      </c>
      <c r="C1581" t="s">
        <v>2395</v>
      </c>
      <c r="D1581">
        <v>7</v>
      </c>
      <c r="E1581" s="17">
        <f>DATE(Hosp_details[[#This Row],[year]], MONTH("1-"&amp;Hosp_details[[#This Row],[month]]), Hosp_details[[#This Row],[date]])</f>
        <v>27432</v>
      </c>
      <c r="F1581" s="19">
        <f>DATEDIF(Hosp_details[[#This Row],[Date of Birth]], DATE(2023,6, 8),"Y")</f>
        <v>48</v>
      </c>
      <c r="G1581">
        <v>1</v>
      </c>
      <c r="H1581" s="21">
        <v>13472.19</v>
      </c>
      <c r="I1581" t="s">
        <v>12</v>
      </c>
      <c r="J1581" t="s">
        <v>11</v>
      </c>
      <c r="K1581" t="s">
        <v>23</v>
      </c>
    </row>
    <row r="1582" spans="1:11" x14ac:dyDescent="0.3">
      <c r="A1582" t="s">
        <v>1612</v>
      </c>
      <c r="B1582">
        <v>1990</v>
      </c>
      <c r="C1582" t="s">
        <v>2396</v>
      </c>
      <c r="D1582">
        <v>30</v>
      </c>
      <c r="E1582" s="17">
        <f>DATE(Hosp_details[[#This Row],[year]], MONTH("1-"&amp;Hosp_details[[#This Row],[month]]), Hosp_details[[#This Row],[date]])</f>
        <v>32962</v>
      </c>
      <c r="F1582" s="19">
        <f>DATEDIF(Hosp_details[[#This Row],[Date of Birth]], DATE(2023,6, 8),"Y")</f>
        <v>33</v>
      </c>
      <c r="G1582">
        <v>3</v>
      </c>
      <c r="H1582" s="21">
        <v>13480.83</v>
      </c>
      <c r="I1582" t="s">
        <v>12</v>
      </c>
      <c r="J1582" t="s">
        <v>11</v>
      </c>
      <c r="K1582" t="s">
        <v>248</v>
      </c>
    </row>
    <row r="1583" spans="1:11" x14ac:dyDescent="0.3">
      <c r="A1583" t="s">
        <v>1613</v>
      </c>
      <c r="B1583">
        <v>1963</v>
      </c>
      <c r="C1583" t="s">
        <v>2397</v>
      </c>
      <c r="D1583">
        <v>14</v>
      </c>
      <c r="E1583" s="17">
        <f>DATE(Hosp_details[[#This Row],[year]], MONTH("1-"&amp;Hosp_details[[#This Row],[month]]), Hosp_details[[#This Row],[date]])</f>
        <v>23115</v>
      </c>
      <c r="F1583" s="19">
        <f>DATEDIF(Hosp_details[[#This Row],[Date of Birth]], DATE(2023,6, 8),"Y")</f>
        <v>60</v>
      </c>
      <c r="G1583">
        <v>0</v>
      </c>
      <c r="H1583" s="21">
        <v>13511.28</v>
      </c>
      <c r="I1583" t="s">
        <v>12</v>
      </c>
      <c r="J1583" t="s">
        <v>16</v>
      </c>
      <c r="K1583" t="s">
        <v>23</v>
      </c>
    </row>
    <row r="1584" spans="1:11" x14ac:dyDescent="0.3">
      <c r="A1584" t="s">
        <v>1614</v>
      </c>
      <c r="B1584">
        <v>1960</v>
      </c>
      <c r="C1584" t="s">
        <v>2398</v>
      </c>
      <c r="D1584">
        <v>11</v>
      </c>
      <c r="E1584" s="17">
        <f>DATE(Hosp_details[[#This Row],[year]], MONTH("1-"&amp;Hosp_details[[#This Row],[month]]), Hosp_details[[#This Row],[date]])</f>
        <v>22047</v>
      </c>
      <c r="F1584" s="19">
        <f>DATEDIF(Hosp_details[[#This Row],[Date of Birth]], DATE(2023,6, 8),"Y")</f>
        <v>63</v>
      </c>
      <c r="G1584">
        <v>0</v>
      </c>
      <c r="H1584" s="21">
        <v>13555</v>
      </c>
      <c r="I1584" t="s">
        <v>12</v>
      </c>
      <c r="J1584" t="s">
        <v>12</v>
      </c>
      <c r="K1584" t="s">
        <v>355</v>
      </c>
    </row>
    <row r="1585" spans="1:11" x14ac:dyDescent="0.3">
      <c r="A1585" t="s">
        <v>1615</v>
      </c>
      <c r="B1585">
        <v>1968</v>
      </c>
      <c r="C1585" t="s">
        <v>18</v>
      </c>
      <c r="D1585">
        <v>15</v>
      </c>
      <c r="E1585" s="17">
        <f>DATE(Hosp_details[[#This Row],[year]], MONTH("1-"&amp;Hosp_details[[#This Row],[month]]), Hosp_details[[#This Row],[date]])</f>
        <v>25004</v>
      </c>
      <c r="F1585" s="19">
        <f>DATEDIF(Hosp_details[[#This Row],[Date of Birth]], DATE(2023,6, 8),"Y")</f>
        <v>54</v>
      </c>
      <c r="G1585">
        <v>0</v>
      </c>
      <c r="H1585" s="21">
        <v>13566.04</v>
      </c>
      <c r="I1585" t="s">
        <v>12</v>
      </c>
      <c r="J1585" t="s">
        <v>12</v>
      </c>
      <c r="K1585" t="s">
        <v>534</v>
      </c>
    </row>
    <row r="1586" spans="1:11" x14ac:dyDescent="0.3">
      <c r="A1586" t="s">
        <v>1616</v>
      </c>
      <c r="B1586">
        <v>1992</v>
      </c>
      <c r="C1586" t="s">
        <v>10</v>
      </c>
      <c r="D1586">
        <v>14</v>
      </c>
      <c r="E1586" s="17">
        <f>DATE(Hosp_details[[#This Row],[year]], MONTH("1-"&amp;Hosp_details[[#This Row],[month]]), Hosp_details[[#This Row],[date]])</f>
        <v>33799</v>
      </c>
      <c r="F1586" s="19">
        <f>DATEDIF(Hosp_details[[#This Row],[Date of Birth]], DATE(2023,6, 8),"Y")</f>
        <v>30</v>
      </c>
      <c r="G1586">
        <v>0</v>
      </c>
      <c r="H1586" s="21">
        <v>13588.17</v>
      </c>
      <c r="I1586" t="s">
        <v>12</v>
      </c>
      <c r="J1586" t="s">
        <v>16</v>
      </c>
      <c r="K1586" t="s">
        <v>23</v>
      </c>
    </row>
    <row r="1587" spans="1:11" x14ac:dyDescent="0.3">
      <c r="A1587" t="s">
        <v>1617</v>
      </c>
      <c r="B1587">
        <v>1964</v>
      </c>
      <c r="C1587" t="s">
        <v>34</v>
      </c>
      <c r="D1587">
        <v>10</v>
      </c>
      <c r="E1587" s="17">
        <f>DATE(Hosp_details[[#This Row],[year]], MONTH("1-"&amp;Hosp_details[[#This Row],[month]]), Hosp_details[[#This Row],[date]])</f>
        <v>23599</v>
      </c>
      <c r="F1587" s="19">
        <f>DATEDIF(Hosp_details[[#This Row],[Date of Birth]], DATE(2023,6, 8),"Y")</f>
        <v>58</v>
      </c>
      <c r="G1587">
        <v>2</v>
      </c>
      <c r="H1587" s="21">
        <v>13607.37</v>
      </c>
      <c r="I1587" t="s">
        <v>12</v>
      </c>
      <c r="J1587" t="s">
        <v>16</v>
      </c>
      <c r="K1587" t="s">
        <v>246</v>
      </c>
    </row>
    <row r="1588" spans="1:11" x14ac:dyDescent="0.3">
      <c r="A1588" t="s">
        <v>1618</v>
      </c>
      <c r="B1588">
        <v>1961</v>
      </c>
      <c r="C1588" t="s">
        <v>20</v>
      </c>
      <c r="D1588">
        <v>18</v>
      </c>
      <c r="E1588" s="17">
        <f>DATE(Hosp_details[[#This Row],[year]], MONTH("1-"&amp;Hosp_details[[#This Row],[month]]), Hosp_details[[#This Row],[date]])</f>
        <v>22542</v>
      </c>
      <c r="F1588" s="19">
        <f>DATEDIF(Hosp_details[[#This Row],[Date of Birth]], DATE(2023,6, 8),"Y")</f>
        <v>61</v>
      </c>
      <c r="G1588">
        <v>0</v>
      </c>
      <c r="H1588" s="21">
        <v>13616.36</v>
      </c>
      <c r="I1588" t="s">
        <v>12</v>
      </c>
      <c r="J1588" t="s">
        <v>12</v>
      </c>
      <c r="K1588" t="s">
        <v>246</v>
      </c>
    </row>
    <row r="1589" spans="1:11" x14ac:dyDescent="0.3">
      <c r="A1589" t="s">
        <v>1619</v>
      </c>
      <c r="B1589">
        <v>1969</v>
      </c>
      <c r="C1589" t="s">
        <v>36</v>
      </c>
      <c r="D1589">
        <v>26</v>
      </c>
      <c r="E1589" s="17">
        <f>DATE(Hosp_details[[#This Row],[year]], MONTH("1-"&amp;Hosp_details[[#This Row],[month]]), Hosp_details[[#This Row],[date]])</f>
        <v>25502</v>
      </c>
      <c r="F1589" s="19">
        <f>DATEDIF(Hosp_details[[#This Row],[Date of Birth]], DATE(2023,6, 8),"Y")</f>
        <v>53</v>
      </c>
      <c r="G1589">
        <v>0</v>
      </c>
      <c r="H1589" s="21">
        <v>13622.01</v>
      </c>
      <c r="I1589" t="s">
        <v>12</v>
      </c>
      <c r="J1589" t="s">
        <v>12</v>
      </c>
      <c r="K1589" t="s">
        <v>23</v>
      </c>
    </row>
    <row r="1590" spans="1:11" x14ac:dyDescent="0.3">
      <c r="A1590" t="s">
        <v>1620</v>
      </c>
      <c r="B1590">
        <v>1961</v>
      </c>
      <c r="C1590" t="s">
        <v>15</v>
      </c>
      <c r="D1590">
        <v>24</v>
      </c>
      <c r="E1590" s="17">
        <f>DATE(Hosp_details[[#This Row],[year]], MONTH("1-"&amp;Hosp_details[[#This Row],[month]]), Hosp_details[[#This Row],[date]])</f>
        <v>22609</v>
      </c>
      <c r="F1590" s="19">
        <f>DATEDIF(Hosp_details[[#This Row],[Date of Birth]], DATE(2023,6, 8),"Y")</f>
        <v>61</v>
      </c>
      <c r="G1590">
        <v>0</v>
      </c>
      <c r="H1590" s="21">
        <v>13635.64</v>
      </c>
      <c r="I1590" t="s">
        <v>12</v>
      </c>
      <c r="J1590" t="s">
        <v>12</v>
      </c>
      <c r="K1590" t="s">
        <v>246</v>
      </c>
    </row>
    <row r="1591" spans="1:11" x14ac:dyDescent="0.3">
      <c r="A1591" t="s">
        <v>1621</v>
      </c>
      <c r="B1591">
        <v>1984</v>
      </c>
      <c r="C1591" t="s">
        <v>30</v>
      </c>
      <c r="D1591">
        <v>20</v>
      </c>
      <c r="E1591" s="17">
        <f>DATE(Hosp_details[[#This Row],[year]], MONTH("1-"&amp;Hosp_details[[#This Row],[month]]), Hosp_details[[#This Row],[date]])</f>
        <v>31036</v>
      </c>
      <c r="F1591" s="19">
        <f>DATEDIF(Hosp_details[[#This Row],[Date of Birth]], DATE(2023,6, 8),"Y")</f>
        <v>38</v>
      </c>
      <c r="G1591">
        <v>3</v>
      </c>
      <c r="H1591" s="21">
        <v>13638.06</v>
      </c>
      <c r="I1591" t="s">
        <v>12</v>
      </c>
      <c r="J1591" t="s">
        <v>12</v>
      </c>
      <c r="K1591" t="s">
        <v>248</v>
      </c>
    </row>
    <row r="1592" spans="1:11" x14ac:dyDescent="0.3">
      <c r="A1592" t="s">
        <v>1622</v>
      </c>
      <c r="B1592">
        <v>1963</v>
      </c>
      <c r="C1592" t="s">
        <v>2394</v>
      </c>
      <c r="D1592">
        <v>4</v>
      </c>
      <c r="E1592" s="17">
        <f>DATE(Hosp_details[[#This Row],[year]], MONTH("1-"&amp;Hosp_details[[#This Row],[month]]), Hosp_details[[#This Row],[date]])</f>
        <v>23015</v>
      </c>
      <c r="F1592" s="19">
        <f>DATEDIF(Hosp_details[[#This Row],[Date of Birth]], DATE(2023,6, 8),"Y")</f>
        <v>60</v>
      </c>
      <c r="G1592">
        <v>0</v>
      </c>
      <c r="H1592" s="21">
        <v>13677.68</v>
      </c>
      <c r="I1592" t="s">
        <v>12</v>
      </c>
      <c r="J1592" t="s">
        <v>11</v>
      </c>
      <c r="K1592" t="s">
        <v>299</v>
      </c>
    </row>
    <row r="1593" spans="1:11" x14ac:dyDescent="0.3">
      <c r="A1593" t="s">
        <v>1623</v>
      </c>
      <c r="B1593">
        <v>1985</v>
      </c>
      <c r="C1593" t="s">
        <v>2395</v>
      </c>
      <c r="D1593">
        <v>14</v>
      </c>
      <c r="E1593" s="17">
        <f>DATE(Hosp_details[[#This Row],[year]], MONTH("1-"&amp;Hosp_details[[#This Row],[month]]), Hosp_details[[#This Row],[date]])</f>
        <v>31092</v>
      </c>
      <c r="F1593" s="19">
        <f>DATEDIF(Hosp_details[[#This Row],[Date of Birth]], DATE(2023,6, 8),"Y")</f>
        <v>38</v>
      </c>
      <c r="G1593">
        <v>3</v>
      </c>
      <c r="H1593" s="21">
        <v>13685.51</v>
      </c>
      <c r="I1593" t="s">
        <v>12</v>
      </c>
      <c r="J1593" t="s">
        <v>16</v>
      </c>
      <c r="K1593" t="s">
        <v>534</v>
      </c>
    </row>
    <row r="1594" spans="1:11" x14ac:dyDescent="0.3">
      <c r="A1594" t="s">
        <v>1624</v>
      </c>
      <c r="B1594">
        <v>1986</v>
      </c>
      <c r="C1594" t="s">
        <v>2396</v>
      </c>
      <c r="D1594">
        <v>24</v>
      </c>
      <c r="E1594" s="17">
        <f>DATE(Hosp_details[[#This Row],[year]], MONTH("1-"&amp;Hosp_details[[#This Row],[month]]), Hosp_details[[#This Row],[date]])</f>
        <v>31495</v>
      </c>
      <c r="F1594" s="19">
        <f>DATEDIF(Hosp_details[[#This Row],[Date of Birth]], DATE(2023,6, 8),"Y")</f>
        <v>37</v>
      </c>
      <c r="G1594">
        <v>3</v>
      </c>
      <c r="H1594" s="21">
        <v>13714.55</v>
      </c>
      <c r="I1594" t="s">
        <v>12</v>
      </c>
      <c r="J1594" t="s">
        <v>11</v>
      </c>
      <c r="K1594" t="s">
        <v>248</v>
      </c>
    </row>
    <row r="1595" spans="1:11" x14ac:dyDescent="0.3">
      <c r="A1595" t="s">
        <v>1625</v>
      </c>
      <c r="B1595">
        <v>1981</v>
      </c>
      <c r="C1595" t="s">
        <v>2397</v>
      </c>
      <c r="D1595">
        <v>2</v>
      </c>
      <c r="E1595" s="17">
        <f>DATE(Hosp_details[[#This Row],[year]], MONTH("1-"&amp;Hosp_details[[#This Row],[month]]), Hosp_details[[#This Row],[date]])</f>
        <v>29678</v>
      </c>
      <c r="F1595" s="19">
        <f>DATEDIF(Hosp_details[[#This Row],[Date of Birth]], DATE(2023,6, 8),"Y")</f>
        <v>42</v>
      </c>
      <c r="G1595">
        <v>1</v>
      </c>
      <c r="H1595" s="21">
        <v>13725.47</v>
      </c>
      <c r="I1595" t="s">
        <v>12</v>
      </c>
      <c r="J1595" t="s">
        <v>11</v>
      </c>
      <c r="K1595" t="s">
        <v>246</v>
      </c>
    </row>
    <row r="1596" spans="1:11" x14ac:dyDescent="0.3">
      <c r="A1596" t="s">
        <v>1626</v>
      </c>
      <c r="B1596">
        <v>1985</v>
      </c>
      <c r="C1596" t="s">
        <v>2398</v>
      </c>
      <c r="D1596">
        <v>29</v>
      </c>
      <c r="E1596" s="17">
        <f>DATE(Hosp_details[[#This Row],[year]], MONTH("1-"&amp;Hosp_details[[#This Row],[month]]), Hosp_details[[#This Row],[date]])</f>
        <v>31196</v>
      </c>
      <c r="F1596" s="19">
        <f>DATEDIF(Hosp_details[[#This Row],[Date of Birth]], DATE(2023,6, 8),"Y")</f>
        <v>38</v>
      </c>
      <c r="G1596">
        <v>3</v>
      </c>
      <c r="H1596" s="21">
        <v>13726.21</v>
      </c>
      <c r="I1596" t="s">
        <v>12</v>
      </c>
      <c r="J1596" t="s">
        <v>12</v>
      </c>
      <c r="K1596" t="s">
        <v>534</v>
      </c>
    </row>
    <row r="1597" spans="1:11" x14ac:dyDescent="0.3">
      <c r="A1597" t="s">
        <v>1627</v>
      </c>
      <c r="B1597">
        <v>1969</v>
      </c>
      <c r="C1597" t="s">
        <v>18</v>
      </c>
      <c r="D1597">
        <v>23</v>
      </c>
      <c r="E1597" s="17">
        <f>DATE(Hosp_details[[#This Row],[year]], MONTH("1-"&amp;Hosp_details[[#This Row],[month]]), Hosp_details[[#This Row],[date]])</f>
        <v>25377</v>
      </c>
      <c r="F1597" s="19">
        <f>DATEDIF(Hosp_details[[#This Row],[Date of Birth]], DATE(2023,6, 8),"Y")</f>
        <v>53</v>
      </c>
      <c r="G1597">
        <v>0</v>
      </c>
      <c r="H1597" s="21">
        <v>13746.74</v>
      </c>
      <c r="I1597" t="s">
        <v>12</v>
      </c>
      <c r="J1597" t="s">
        <v>11</v>
      </c>
      <c r="K1597" t="s">
        <v>534</v>
      </c>
    </row>
    <row r="1598" spans="1:11" x14ac:dyDescent="0.3">
      <c r="A1598" t="s">
        <v>1628</v>
      </c>
      <c r="B1598">
        <v>2004</v>
      </c>
      <c r="C1598" t="s">
        <v>10</v>
      </c>
      <c r="D1598">
        <v>16</v>
      </c>
      <c r="E1598" s="17">
        <f>DATE(Hosp_details[[#This Row],[year]], MONTH("1-"&amp;Hosp_details[[#This Row],[month]]), Hosp_details[[#This Row],[date]])</f>
        <v>38184</v>
      </c>
      <c r="F1598" s="19">
        <f>DATEDIF(Hosp_details[[#This Row],[Date of Birth]], DATE(2023,6, 8),"Y")</f>
        <v>18</v>
      </c>
      <c r="G1598">
        <v>0</v>
      </c>
      <c r="H1598" s="21">
        <v>13747.87</v>
      </c>
      <c r="I1598" t="s">
        <v>12</v>
      </c>
      <c r="J1598" t="s">
        <v>11</v>
      </c>
      <c r="K1598" t="s">
        <v>169</v>
      </c>
    </row>
    <row r="1599" spans="1:11" x14ac:dyDescent="0.3">
      <c r="A1599" t="s">
        <v>1629</v>
      </c>
      <c r="B1599">
        <v>1959</v>
      </c>
      <c r="C1599" t="s">
        <v>34</v>
      </c>
      <c r="D1599">
        <v>6</v>
      </c>
      <c r="E1599" s="17">
        <f>DATE(Hosp_details[[#This Row],[year]], MONTH("1-"&amp;Hosp_details[[#This Row],[month]]), Hosp_details[[#This Row],[date]])</f>
        <v>21768</v>
      </c>
      <c r="F1599" s="19">
        <f>DATEDIF(Hosp_details[[#This Row],[Date of Birth]], DATE(2023,6, 8),"Y")</f>
        <v>63</v>
      </c>
      <c r="G1599">
        <v>0</v>
      </c>
      <c r="H1599" s="21">
        <v>13770.1</v>
      </c>
      <c r="I1599" t="s">
        <v>12</v>
      </c>
      <c r="J1599" t="s">
        <v>16</v>
      </c>
      <c r="K1599" t="s">
        <v>23</v>
      </c>
    </row>
    <row r="1600" spans="1:11" x14ac:dyDescent="0.3">
      <c r="A1600" t="s">
        <v>1630</v>
      </c>
      <c r="B1600">
        <v>1966</v>
      </c>
      <c r="C1600" t="s">
        <v>20</v>
      </c>
      <c r="D1600">
        <v>10</v>
      </c>
      <c r="E1600" s="17">
        <f>DATE(Hosp_details[[#This Row],[year]], MONTH("1-"&amp;Hosp_details[[#This Row],[month]]), Hosp_details[[#This Row],[date]])</f>
        <v>24360</v>
      </c>
      <c r="F1600" s="19">
        <f>DATEDIF(Hosp_details[[#This Row],[Date of Birth]], DATE(2023,6, 8),"Y")</f>
        <v>56</v>
      </c>
      <c r="G1600">
        <v>0</v>
      </c>
      <c r="H1600" s="21">
        <v>13801.61</v>
      </c>
      <c r="I1600" t="s">
        <v>12</v>
      </c>
      <c r="J1600" t="s">
        <v>12</v>
      </c>
      <c r="K1600" t="s">
        <v>534</v>
      </c>
    </row>
    <row r="1601" spans="1:11" x14ac:dyDescent="0.3">
      <c r="A1601" t="s">
        <v>1631</v>
      </c>
      <c r="B1601">
        <v>1986</v>
      </c>
      <c r="C1601" t="s">
        <v>36</v>
      </c>
      <c r="D1601">
        <v>8</v>
      </c>
      <c r="E1601" s="17">
        <f>DATE(Hosp_details[[#This Row],[year]], MONTH("1-"&amp;Hosp_details[[#This Row],[month]]), Hosp_details[[#This Row],[date]])</f>
        <v>31693</v>
      </c>
      <c r="F1601" s="19">
        <f>DATEDIF(Hosp_details[[#This Row],[Date of Birth]], DATE(2023,6, 8),"Y")</f>
        <v>36</v>
      </c>
      <c r="G1601">
        <v>3</v>
      </c>
      <c r="H1601" s="21">
        <v>13819.49</v>
      </c>
      <c r="I1601" t="s">
        <v>12</v>
      </c>
      <c r="J1601" t="s">
        <v>11</v>
      </c>
      <c r="K1601" t="s">
        <v>23</v>
      </c>
    </row>
    <row r="1602" spans="1:11" x14ac:dyDescent="0.3">
      <c r="A1602" t="s">
        <v>1632</v>
      </c>
      <c r="B1602">
        <v>1958</v>
      </c>
      <c r="C1602" t="s">
        <v>15</v>
      </c>
      <c r="D1602">
        <v>25</v>
      </c>
      <c r="E1602" s="17">
        <f>DATE(Hosp_details[[#This Row],[year]], MONTH("1-"&amp;Hosp_details[[#This Row],[month]]), Hosp_details[[#This Row],[date]])</f>
        <v>21514</v>
      </c>
      <c r="F1602" s="19">
        <f>DATEDIF(Hosp_details[[#This Row],[Date of Birth]], DATE(2023,6, 8),"Y")</f>
        <v>64</v>
      </c>
      <c r="G1602">
        <v>0</v>
      </c>
      <c r="H1602" s="21">
        <v>13822.8</v>
      </c>
      <c r="I1602" t="s">
        <v>12</v>
      </c>
      <c r="J1602" t="s">
        <v>12</v>
      </c>
      <c r="K1602" t="s">
        <v>41</v>
      </c>
    </row>
    <row r="1603" spans="1:11" x14ac:dyDescent="0.3">
      <c r="A1603" t="s">
        <v>1633</v>
      </c>
      <c r="B1603">
        <v>1958</v>
      </c>
      <c r="C1603" t="s">
        <v>30</v>
      </c>
      <c r="D1603">
        <v>10</v>
      </c>
      <c r="E1603" s="17">
        <f>DATE(Hosp_details[[#This Row],[year]], MONTH("1-"&amp;Hosp_details[[#This Row],[month]]), Hosp_details[[#This Row],[date]])</f>
        <v>21529</v>
      </c>
      <c r="F1603" s="19">
        <f>DATEDIF(Hosp_details[[#This Row],[Date of Birth]], DATE(2023,6, 8),"Y")</f>
        <v>64</v>
      </c>
      <c r="G1603">
        <v>0</v>
      </c>
      <c r="H1603" s="21">
        <v>13831.12</v>
      </c>
      <c r="I1603" t="s">
        <v>12</v>
      </c>
      <c r="J1603" t="s">
        <v>16</v>
      </c>
      <c r="K1603" t="s">
        <v>13</v>
      </c>
    </row>
    <row r="1604" spans="1:11" x14ac:dyDescent="0.3">
      <c r="A1604" t="s">
        <v>1634</v>
      </c>
      <c r="B1604">
        <v>2003</v>
      </c>
      <c r="C1604" t="s">
        <v>2394</v>
      </c>
      <c r="D1604">
        <v>7</v>
      </c>
      <c r="E1604" s="17">
        <f>DATE(Hosp_details[[#This Row],[year]], MONTH("1-"&amp;Hosp_details[[#This Row],[month]]), Hosp_details[[#This Row],[date]])</f>
        <v>37628</v>
      </c>
      <c r="F1604" s="19">
        <f>DATEDIF(Hosp_details[[#This Row],[Date of Birth]], DATE(2023,6, 8),"Y")</f>
        <v>20</v>
      </c>
      <c r="G1604">
        <v>0</v>
      </c>
      <c r="H1604" s="21">
        <v>13844.51</v>
      </c>
      <c r="I1604" t="s">
        <v>11</v>
      </c>
      <c r="J1604" t="s">
        <v>16</v>
      </c>
      <c r="K1604" t="s">
        <v>41</v>
      </c>
    </row>
    <row r="1605" spans="1:11" x14ac:dyDescent="0.3">
      <c r="A1605" t="s">
        <v>1635</v>
      </c>
      <c r="B1605">
        <v>1960</v>
      </c>
      <c r="C1605" t="s">
        <v>2395</v>
      </c>
      <c r="D1605">
        <v>21</v>
      </c>
      <c r="E1605" s="17">
        <f>DATE(Hosp_details[[#This Row],[year]], MONTH("1-"&amp;Hosp_details[[#This Row],[month]]), Hosp_details[[#This Row],[date]])</f>
        <v>21967</v>
      </c>
      <c r="F1605" s="19">
        <f>DATEDIF(Hosp_details[[#This Row],[Date of Birth]], DATE(2023,6, 8),"Y")</f>
        <v>63</v>
      </c>
      <c r="G1605">
        <v>0</v>
      </c>
      <c r="H1605" s="21">
        <v>13844.8</v>
      </c>
      <c r="I1605" t="s">
        <v>11</v>
      </c>
      <c r="J1605" t="s">
        <v>11</v>
      </c>
      <c r="K1605" t="s">
        <v>23</v>
      </c>
    </row>
    <row r="1606" spans="1:11" x14ac:dyDescent="0.3">
      <c r="A1606" t="s">
        <v>1636</v>
      </c>
      <c r="B1606">
        <v>1978</v>
      </c>
      <c r="C1606" t="s">
        <v>2396</v>
      </c>
      <c r="D1606">
        <v>19</v>
      </c>
      <c r="E1606" s="17">
        <f>DATE(Hosp_details[[#This Row],[year]], MONTH("1-"&amp;Hosp_details[[#This Row],[month]]), Hosp_details[[#This Row],[date]])</f>
        <v>28568</v>
      </c>
      <c r="F1606" s="19">
        <f>DATEDIF(Hosp_details[[#This Row],[Date of Birth]], DATE(2023,6, 8),"Y")</f>
        <v>45</v>
      </c>
      <c r="G1606">
        <v>2</v>
      </c>
      <c r="H1606" s="21">
        <v>13874.89</v>
      </c>
      <c r="I1606" t="s">
        <v>11</v>
      </c>
      <c r="J1606" t="s">
        <v>16</v>
      </c>
      <c r="K1606" t="s">
        <v>23</v>
      </c>
    </row>
    <row r="1607" spans="1:11" x14ac:dyDescent="0.3">
      <c r="A1607" t="s">
        <v>1637</v>
      </c>
      <c r="B1607">
        <v>1959</v>
      </c>
      <c r="C1607" t="s">
        <v>2397</v>
      </c>
      <c r="D1607">
        <v>5</v>
      </c>
      <c r="E1607" s="17">
        <f>DATE(Hosp_details[[#This Row],[year]], MONTH("1-"&amp;Hosp_details[[#This Row],[month]]), Hosp_details[[#This Row],[date]])</f>
        <v>21645</v>
      </c>
      <c r="F1607" s="19">
        <f>DATEDIF(Hosp_details[[#This Row],[Date of Birth]], DATE(2023,6, 8),"Y")</f>
        <v>64</v>
      </c>
      <c r="G1607">
        <v>0</v>
      </c>
      <c r="H1607" s="21">
        <v>13880.95</v>
      </c>
      <c r="I1607" t="s">
        <v>11</v>
      </c>
      <c r="J1607" t="s">
        <v>11</v>
      </c>
      <c r="K1607" t="s">
        <v>41</v>
      </c>
    </row>
    <row r="1608" spans="1:11" x14ac:dyDescent="0.3">
      <c r="A1608" t="s">
        <v>1638</v>
      </c>
      <c r="B1608">
        <v>1985</v>
      </c>
      <c r="C1608" t="s">
        <v>2398</v>
      </c>
      <c r="D1608">
        <v>25</v>
      </c>
      <c r="E1608" s="17">
        <f>DATE(Hosp_details[[#This Row],[year]], MONTH("1-"&amp;Hosp_details[[#This Row],[month]]), Hosp_details[[#This Row],[date]])</f>
        <v>31192</v>
      </c>
      <c r="F1608" s="19">
        <f>DATEDIF(Hosp_details[[#This Row],[Date of Birth]], DATE(2023,6, 8),"Y")</f>
        <v>38</v>
      </c>
      <c r="G1608">
        <v>3</v>
      </c>
      <c r="H1608" s="21">
        <v>13886.4</v>
      </c>
      <c r="I1608" t="s">
        <v>11</v>
      </c>
      <c r="J1608" t="s">
        <v>11</v>
      </c>
      <c r="K1608" t="s">
        <v>23</v>
      </c>
    </row>
    <row r="1609" spans="1:11" x14ac:dyDescent="0.3">
      <c r="A1609" t="s">
        <v>1639</v>
      </c>
      <c r="B1609">
        <v>1959</v>
      </c>
      <c r="C1609" t="s">
        <v>18</v>
      </c>
      <c r="D1609">
        <v>29</v>
      </c>
      <c r="E1609" s="17">
        <f>DATE(Hosp_details[[#This Row],[year]], MONTH("1-"&amp;Hosp_details[[#This Row],[month]]), Hosp_details[[#This Row],[date]])</f>
        <v>21730</v>
      </c>
      <c r="F1609" s="19">
        <f>DATEDIF(Hosp_details[[#This Row],[Date of Birth]], DATE(2023,6, 8),"Y")</f>
        <v>63</v>
      </c>
      <c r="G1609">
        <v>0</v>
      </c>
      <c r="H1609" s="21">
        <v>13887.2</v>
      </c>
      <c r="I1609" t="s">
        <v>11</v>
      </c>
      <c r="J1609" t="s">
        <v>12</v>
      </c>
      <c r="K1609" t="s">
        <v>13</v>
      </c>
    </row>
    <row r="1610" spans="1:11" x14ac:dyDescent="0.3">
      <c r="A1610" t="s">
        <v>1640</v>
      </c>
      <c r="B1610">
        <v>1959</v>
      </c>
      <c r="C1610" t="s">
        <v>10</v>
      </c>
      <c r="D1610">
        <v>7</v>
      </c>
      <c r="E1610" s="17">
        <f>DATE(Hosp_details[[#This Row],[year]], MONTH("1-"&amp;Hosp_details[[#This Row],[month]]), Hosp_details[[#This Row],[date]])</f>
        <v>21738</v>
      </c>
      <c r="F1610" s="19">
        <f>DATEDIF(Hosp_details[[#This Row],[Date of Birth]], DATE(2023,6, 8),"Y")</f>
        <v>63</v>
      </c>
      <c r="G1610">
        <v>0</v>
      </c>
      <c r="H1610" s="21">
        <v>13887.97</v>
      </c>
      <c r="I1610" t="s">
        <v>11</v>
      </c>
      <c r="J1610" t="s">
        <v>11</v>
      </c>
      <c r="K1610" t="s">
        <v>13</v>
      </c>
    </row>
    <row r="1611" spans="1:11" x14ac:dyDescent="0.3">
      <c r="A1611" t="s">
        <v>1641</v>
      </c>
      <c r="B1611">
        <v>1962</v>
      </c>
      <c r="C1611" t="s">
        <v>34</v>
      </c>
      <c r="D1611">
        <v>27</v>
      </c>
      <c r="E1611" s="17">
        <f>DATE(Hosp_details[[#This Row],[year]], MONTH("1-"&amp;Hosp_details[[#This Row],[month]]), Hosp_details[[#This Row],[date]])</f>
        <v>22885</v>
      </c>
      <c r="F1611" s="19">
        <f>DATEDIF(Hosp_details[[#This Row],[Date of Birth]], DATE(2023,6, 8),"Y")</f>
        <v>60</v>
      </c>
      <c r="G1611">
        <v>3</v>
      </c>
      <c r="H1611" s="21">
        <v>13919.82</v>
      </c>
      <c r="I1611" t="s">
        <v>11</v>
      </c>
      <c r="J1611" t="s">
        <v>11</v>
      </c>
      <c r="K1611" t="s">
        <v>13</v>
      </c>
    </row>
    <row r="1612" spans="1:11" x14ac:dyDescent="0.3">
      <c r="A1612" t="s">
        <v>1642</v>
      </c>
      <c r="B1612">
        <v>1960</v>
      </c>
      <c r="C1612" t="s">
        <v>20</v>
      </c>
      <c r="D1612">
        <v>18</v>
      </c>
      <c r="E1612" s="17">
        <f>DATE(Hosp_details[[#This Row],[year]], MONTH("1-"&amp;Hosp_details[[#This Row],[month]]), Hosp_details[[#This Row],[date]])</f>
        <v>22177</v>
      </c>
      <c r="F1612" s="19">
        <f>DATEDIF(Hosp_details[[#This Row],[Date of Birth]], DATE(2023,6, 8),"Y")</f>
        <v>62</v>
      </c>
      <c r="G1612">
        <v>1</v>
      </c>
      <c r="H1612" s="21">
        <v>13937.67</v>
      </c>
      <c r="I1612" t="s">
        <v>11</v>
      </c>
      <c r="J1612" t="s">
        <v>16</v>
      </c>
      <c r="K1612" t="s">
        <v>23</v>
      </c>
    </row>
    <row r="1613" spans="1:11" x14ac:dyDescent="0.3">
      <c r="A1613" t="s">
        <v>1643</v>
      </c>
      <c r="B1613">
        <v>1959</v>
      </c>
      <c r="C1613" t="s">
        <v>36</v>
      </c>
      <c r="D1613">
        <v>29</v>
      </c>
      <c r="E1613" s="17">
        <f>DATE(Hosp_details[[#This Row],[year]], MONTH("1-"&amp;Hosp_details[[#This Row],[month]]), Hosp_details[[#This Row],[date]])</f>
        <v>21852</v>
      </c>
      <c r="F1613" s="19">
        <f>DATEDIF(Hosp_details[[#This Row],[Date of Birth]], DATE(2023,6, 8),"Y")</f>
        <v>63</v>
      </c>
      <c r="G1613">
        <v>0</v>
      </c>
      <c r="H1613" s="21">
        <v>13974.46</v>
      </c>
      <c r="I1613" t="s">
        <v>11</v>
      </c>
      <c r="J1613" t="s">
        <v>11</v>
      </c>
      <c r="K1613" t="s">
        <v>165</v>
      </c>
    </row>
    <row r="1614" spans="1:11" x14ac:dyDescent="0.3">
      <c r="A1614" t="s">
        <v>1644</v>
      </c>
      <c r="B1614">
        <v>1990</v>
      </c>
      <c r="C1614" t="s">
        <v>15</v>
      </c>
      <c r="D1614">
        <v>13</v>
      </c>
      <c r="E1614" s="17">
        <f>DATE(Hosp_details[[#This Row],[year]], MONTH("1-"&amp;Hosp_details[[#This Row],[month]]), Hosp_details[[#This Row],[date]])</f>
        <v>33190</v>
      </c>
      <c r="F1614" s="19">
        <f>DATEDIF(Hosp_details[[#This Row],[Date of Birth]], DATE(2023,6, 8),"Y")</f>
        <v>32</v>
      </c>
      <c r="G1614">
        <v>3</v>
      </c>
      <c r="H1614" s="21">
        <v>13979.45</v>
      </c>
      <c r="I1614" t="s">
        <v>11</v>
      </c>
      <c r="J1614" t="s">
        <v>16</v>
      </c>
      <c r="K1614" t="s">
        <v>248</v>
      </c>
    </row>
    <row r="1615" spans="1:11" x14ac:dyDescent="0.3">
      <c r="A1615" t="s">
        <v>1645</v>
      </c>
      <c r="B1615">
        <v>1959</v>
      </c>
      <c r="C1615" t="s">
        <v>30</v>
      </c>
      <c r="D1615">
        <v>6</v>
      </c>
      <c r="E1615" s="17">
        <f>DATE(Hosp_details[[#This Row],[year]], MONTH("1-"&amp;Hosp_details[[#This Row],[month]]), Hosp_details[[#This Row],[date]])</f>
        <v>21890</v>
      </c>
      <c r="F1615" s="19">
        <f>DATEDIF(Hosp_details[[#This Row],[Date of Birth]], DATE(2023,6, 8),"Y")</f>
        <v>63</v>
      </c>
      <c r="G1615">
        <v>0</v>
      </c>
      <c r="H1615" s="21">
        <v>13981.85</v>
      </c>
      <c r="I1615" t="s">
        <v>11</v>
      </c>
      <c r="J1615" t="s">
        <v>16</v>
      </c>
      <c r="K1615" t="s">
        <v>167</v>
      </c>
    </row>
    <row r="1616" spans="1:11" x14ac:dyDescent="0.3">
      <c r="A1616" t="s">
        <v>1646</v>
      </c>
      <c r="B1616">
        <v>1963</v>
      </c>
      <c r="C1616" t="s">
        <v>2394</v>
      </c>
      <c r="D1616">
        <v>23</v>
      </c>
      <c r="E1616" s="17">
        <f>DATE(Hosp_details[[#This Row],[year]], MONTH("1-"&amp;Hosp_details[[#This Row],[month]]), Hosp_details[[#This Row],[date]])</f>
        <v>23034</v>
      </c>
      <c r="F1616" s="19">
        <f>DATEDIF(Hosp_details[[#This Row],[Date of Birth]], DATE(2023,6, 8),"Y")</f>
        <v>60</v>
      </c>
      <c r="G1616">
        <v>3</v>
      </c>
      <c r="H1616" s="21">
        <v>14001.13</v>
      </c>
      <c r="I1616" t="s">
        <v>11</v>
      </c>
      <c r="J1616" t="s">
        <v>16</v>
      </c>
      <c r="K1616" t="s">
        <v>13</v>
      </c>
    </row>
    <row r="1617" spans="1:11" x14ac:dyDescent="0.3">
      <c r="A1617" t="s">
        <v>1647</v>
      </c>
      <c r="B1617">
        <v>1963</v>
      </c>
      <c r="C1617" t="s">
        <v>2395</v>
      </c>
      <c r="D1617">
        <v>6</v>
      </c>
      <c r="E1617" s="17">
        <f>DATE(Hosp_details[[#This Row],[year]], MONTH("1-"&amp;Hosp_details[[#This Row],[month]]), Hosp_details[[#This Row],[date]])</f>
        <v>23048</v>
      </c>
      <c r="F1617" s="19">
        <f>DATEDIF(Hosp_details[[#This Row],[Date of Birth]], DATE(2023,6, 8),"Y")</f>
        <v>60</v>
      </c>
      <c r="G1617">
        <v>3</v>
      </c>
      <c r="H1617" s="21">
        <v>14001.29</v>
      </c>
      <c r="I1617" t="s">
        <v>11</v>
      </c>
      <c r="J1617" t="s">
        <v>11</v>
      </c>
      <c r="K1617" t="s">
        <v>13</v>
      </c>
    </row>
    <row r="1618" spans="1:11" x14ac:dyDescent="0.3">
      <c r="A1618" t="s">
        <v>1648</v>
      </c>
      <c r="B1618">
        <v>1963</v>
      </c>
      <c r="C1618" t="s">
        <v>2396</v>
      </c>
      <c r="D1618">
        <v>8</v>
      </c>
      <c r="E1618" s="17">
        <f>DATE(Hosp_details[[#This Row],[year]], MONTH("1-"&amp;Hosp_details[[#This Row],[month]]), Hosp_details[[#This Row],[date]])</f>
        <v>23078</v>
      </c>
      <c r="F1618" s="19">
        <f>DATEDIF(Hosp_details[[#This Row],[Date of Birth]], DATE(2023,6, 8),"Y")</f>
        <v>60</v>
      </c>
      <c r="G1618">
        <v>3</v>
      </c>
      <c r="H1618" s="21">
        <v>14007.22</v>
      </c>
      <c r="I1618" t="s">
        <v>11</v>
      </c>
      <c r="J1618" t="s">
        <v>12</v>
      </c>
      <c r="K1618" t="s">
        <v>41</v>
      </c>
    </row>
    <row r="1619" spans="1:11" x14ac:dyDescent="0.3">
      <c r="A1619" t="s">
        <v>1649</v>
      </c>
      <c r="B1619">
        <v>1960</v>
      </c>
      <c r="C1619" t="s">
        <v>2397</v>
      </c>
      <c r="D1619">
        <v>8</v>
      </c>
      <c r="E1619" s="17">
        <f>DATE(Hosp_details[[#This Row],[year]], MONTH("1-"&amp;Hosp_details[[#This Row],[month]]), Hosp_details[[#This Row],[date]])</f>
        <v>22014</v>
      </c>
      <c r="F1619" s="19">
        <f>DATEDIF(Hosp_details[[#This Row],[Date of Birth]], DATE(2023,6, 8),"Y")</f>
        <v>63</v>
      </c>
      <c r="G1619">
        <v>0</v>
      </c>
      <c r="H1619" s="21">
        <v>14043.48</v>
      </c>
      <c r="I1619" t="s">
        <v>11</v>
      </c>
      <c r="J1619" t="s">
        <v>12</v>
      </c>
      <c r="K1619" t="s">
        <v>246</v>
      </c>
    </row>
    <row r="1620" spans="1:11" x14ac:dyDescent="0.3">
      <c r="A1620" t="s">
        <v>1650</v>
      </c>
      <c r="B1620">
        <v>1991</v>
      </c>
      <c r="C1620" t="s">
        <v>2398</v>
      </c>
      <c r="D1620">
        <v>12</v>
      </c>
      <c r="E1620" s="17">
        <f>DATE(Hosp_details[[#This Row],[year]], MONTH("1-"&amp;Hosp_details[[#This Row],[month]]), Hosp_details[[#This Row],[date]])</f>
        <v>33370</v>
      </c>
      <c r="F1620" s="19">
        <f>DATEDIF(Hosp_details[[#This Row],[Date of Birth]], DATE(2023,6, 8),"Y")</f>
        <v>32</v>
      </c>
      <c r="G1620">
        <v>3</v>
      </c>
      <c r="H1620" s="21">
        <v>14081.93</v>
      </c>
      <c r="I1620" t="s">
        <v>11</v>
      </c>
      <c r="J1620" t="s">
        <v>12</v>
      </c>
      <c r="K1620" t="s">
        <v>23</v>
      </c>
    </row>
    <row r="1621" spans="1:11" x14ac:dyDescent="0.3">
      <c r="A1621" t="s">
        <v>1651</v>
      </c>
      <c r="B1621">
        <v>1976</v>
      </c>
      <c r="C1621" t="s">
        <v>18</v>
      </c>
      <c r="D1621">
        <v>26</v>
      </c>
      <c r="E1621" s="17">
        <f>DATE(Hosp_details[[#This Row],[year]], MONTH("1-"&amp;Hosp_details[[#This Row],[month]]), Hosp_details[[#This Row],[date]])</f>
        <v>27937</v>
      </c>
      <c r="F1621" s="19">
        <f>DATEDIF(Hosp_details[[#This Row],[Date of Birth]], DATE(2023,6, 8),"Y")</f>
        <v>46</v>
      </c>
      <c r="G1621">
        <v>2</v>
      </c>
      <c r="H1621" s="21">
        <v>14098.07</v>
      </c>
      <c r="I1621" t="s">
        <v>11</v>
      </c>
      <c r="J1621" t="s">
        <v>12</v>
      </c>
      <c r="K1621" t="s">
        <v>248</v>
      </c>
    </row>
    <row r="1622" spans="1:11" x14ac:dyDescent="0.3">
      <c r="A1622" t="s">
        <v>1652</v>
      </c>
      <c r="B1622">
        <v>1961</v>
      </c>
      <c r="C1622" t="s">
        <v>10</v>
      </c>
      <c r="D1622">
        <v>14</v>
      </c>
      <c r="E1622" s="17">
        <f>DATE(Hosp_details[[#This Row],[year]], MONTH("1-"&amp;Hosp_details[[#This Row],[month]]), Hosp_details[[#This Row],[date]])</f>
        <v>22476</v>
      </c>
      <c r="F1622" s="19">
        <f>DATEDIF(Hosp_details[[#This Row],[Date of Birth]], DATE(2023,6, 8),"Y")</f>
        <v>61</v>
      </c>
      <c r="G1622">
        <v>2</v>
      </c>
      <c r="H1622" s="21">
        <v>14119.62</v>
      </c>
      <c r="I1622" t="s">
        <v>11</v>
      </c>
      <c r="J1622" t="s">
        <v>16</v>
      </c>
      <c r="K1622" t="s">
        <v>23</v>
      </c>
    </row>
    <row r="1623" spans="1:11" x14ac:dyDescent="0.3">
      <c r="A1623" t="s">
        <v>1653</v>
      </c>
      <c r="B1623">
        <v>2004</v>
      </c>
      <c r="C1623" t="s">
        <v>34</v>
      </c>
      <c r="D1623">
        <v>6</v>
      </c>
      <c r="E1623" s="17">
        <f>DATE(Hosp_details[[#This Row],[year]], MONTH("1-"&amp;Hosp_details[[#This Row],[month]]), Hosp_details[[#This Row],[date]])</f>
        <v>38205</v>
      </c>
      <c r="F1623" s="19">
        <f>DATEDIF(Hosp_details[[#This Row],[Date of Birth]], DATE(2023,6, 8),"Y")</f>
        <v>18</v>
      </c>
      <c r="G1623">
        <v>0</v>
      </c>
      <c r="H1623" s="21">
        <v>14133.04</v>
      </c>
      <c r="I1623" t="s">
        <v>11</v>
      </c>
      <c r="J1623" t="s">
        <v>12</v>
      </c>
      <c r="K1623" t="s">
        <v>13</v>
      </c>
    </row>
    <row r="1624" spans="1:11" x14ac:dyDescent="0.3">
      <c r="A1624" t="s">
        <v>1654</v>
      </c>
      <c r="B1624">
        <v>1984</v>
      </c>
      <c r="C1624" t="s">
        <v>20</v>
      </c>
      <c r="D1624">
        <v>7</v>
      </c>
      <c r="E1624" s="17">
        <f>DATE(Hosp_details[[#This Row],[year]], MONTH("1-"&amp;Hosp_details[[#This Row],[month]]), Hosp_details[[#This Row],[date]])</f>
        <v>30932</v>
      </c>
      <c r="F1624" s="19">
        <f>DATEDIF(Hosp_details[[#This Row],[Date of Birth]], DATE(2023,6, 8),"Y")</f>
        <v>38</v>
      </c>
      <c r="G1624">
        <v>3</v>
      </c>
      <c r="H1624" s="21">
        <v>14152.46</v>
      </c>
      <c r="I1624" t="s">
        <v>11</v>
      </c>
      <c r="J1624" t="s">
        <v>16</v>
      </c>
      <c r="K1624" t="s">
        <v>23</v>
      </c>
    </row>
    <row r="1625" spans="1:11" x14ac:dyDescent="0.3">
      <c r="A1625" t="s">
        <v>1655</v>
      </c>
      <c r="B1625">
        <v>1968</v>
      </c>
      <c r="C1625" t="s">
        <v>36</v>
      </c>
      <c r="D1625">
        <v>25</v>
      </c>
      <c r="E1625" s="17">
        <f>DATE(Hosp_details[[#This Row],[year]], MONTH("1-"&amp;Hosp_details[[#This Row],[month]]), Hosp_details[[#This Row],[date]])</f>
        <v>25136</v>
      </c>
      <c r="F1625" s="19">
        <f>DATEDIF(Hosp_details[[#This Row],[Date of Birth]], DATE(2023,6, 8),"Y")</f>
        <v>54</v>
      </c>
      <c r="G1625">
        <v>0</v>
      </c>
      <c r="H1625" s="21">
        <v>14193.55</v>
      </c>
      <c r="I1625" t="s">
        <v>11</v>
      </c>
      <c r="J1625" t="s">
        <v>16</v>
      </c>
      <c r="K1625" t="s">
        <v>534</v>
      </c>
    </row>
    <row r="1626" spans="1:11" x14ac:dyDescent="0.3">
      <c r="A1626" t="s">
        <v>1656</v>
      </c>
      <c r="B1626">
        <v>1983</v>
      </c>
      <c r="C1626" t="s">
        <v>15</v>
      </c>
      <c r="D1626">
        <v>17</v>
      </c>
      <c r="E1626" s="17">
        <f>DATE(Hosp_details[[#This Row],[year]], MONTH("1-"&amp;Hosp_details[[#This Row],[month]]), Hosp_details[[#This Row],[date]])</f>
        <v>30637</v>
      </c>
      <c r="F1626" s="19">
        <f>DATEDIF(Hosp_details[[#This Row],[Date of Birth]], DATE(2023,6, 8),"Y")</f>
        <v>39</v>
      </c>
      <c r="G1626">
        <v>3</v>
      </c>
      <c r="H1626" s="21">
        <v>14209.4</v>
      </c>
      <c r="I1626" t="s">
        <v>11</v>
      </c>
      <c r="J1626" t="s">
        <v>16</v>
      </c>
      <c r="K1626" t="s">
        <v>534</v>
      </c>
    </row>
    <row r="1627" spans="1:11" x14ac:dyDescent="0.3">
      <c r="A1627" t="s">
        <v>1657</v>
      </c>
      <c r="B1627">
        <v>1958</v>
      </c>
      <c r="C1627" t="s">
        <v>30</v>
      </c>
      <c r="D1627">
        <v>21</v>
      </c>
      <c r="E1627" s="17">
        <f>DATE(Hosp_details[[#This Row],[year]], MONTH("1-"&amp;Hosp_details[[#This Row],[month]]), Hosp_details[[#This Row],[date]])</f>
        <v>21540</v>
      </c>
      <c r="F1627" s="19">
        <f>DATEDIF(Hosp_details[[#This Row],[Date of Birth]], DATE(2023,6, 8),"Y")</f>
        <v>64</v>
      </c>
      <c r="G1627">
        <v>0</v>
      </c>
      <c r="H1627" s="21">
        <v>14210.54</v>
      </c>
      <c r="I1627" t="s">
        <v>11</v>
      </c>
      <c r="J1627" t="s">
        <v>11</v>
      </c>
      <c r="K1627" t="s">
        <v>23</v>
      </c>
    </row>
    <row r="1628" spans="1:11" x14ac:dyDescent="0.3">
      <c r="A1628" t="s">
        <v>1658</v>
      </c>
      <c r="B1628">
        <v>1961</v>
      </c>
      <c r="C1628" t="s">
        <v>2394</v>
      </c>
      <c r="D1628">
        <v>25</v>
      </c>
      <c r="E1628" s="17">
        <f>DATE(Hosp_details[[#This Row],[year]], MONTH("1-"&amp;Hosp_details[[#This Row],[month]]), Hosp_details[[#This Row],[date]])</f>
        <v>22306</v>
      </c>
      <c r="F1628" s="19">
        <f>DATEDIF(Hosp_details[[#This Row],[Date of Birth]], DATE(2023,6, 8),"Y")</f>
        <v>62</v>
      </c>
      <c r="G1628">
        <v>2</v>
      </c>
      <c r="H1628" s="21">
        <v>14235.07</v>
      </c>
      <c r="I1628" t="s">
        <v>11</v>
      </c>
      <c r="J1628" t="s">
        <v>16</v>
      </c>
      <c r="K1628" t="s">
        <v>41</v>
      </c>
    </row>
    <row r="1629" spans="1:11" x14ac:dyDescent="0.3">
      <c r="A1629" t="s">
        <v>1659</v>
      </c>
      <c r="B1629">
        <v>1959</v>
      </c>
      <c r="C1629" t="s">
        <v>2395</v>
      </c>
      <c r="D1629">
        <v>10</v>
      </c>
      <c r="E1629" s="17">
        <f>DATE(Hosp_details[[#This Row],[year]], MONTH("1-"&amp;Hosp_details[[#This Row],[month]]), Hosp_details[[#This Row],[date]])</f>
        <v>21591</v>
      </c>
      <c r="F1629" s="19">
        <f>DATEDIF(Hosp_details[[#This Row],[Date of Birth]], DATE(2023,6, 8),"Y")</f>
        <v>64</v>
      </c>
      <c r="G1629">
        <v>0</v>
      </c>
      <c r="H1629" s="21">
        <v>14254.61</v>
      </c>
      <c r="I1629" t="s">
        <v>11</v>
      </c>
      <c r="J1629" t="s">
        <v>16</v>
      </c>
      <c r="K1629" t="s">
        <v>23</v>
      </c>
    </row>
    <row r="1630" spans="1:11" x14ac:dyDescent="0.3">
      <c r="A1630" t="s">
        <v>1660</v>
      </c>
      <c r="B1630">
        <v>1959</v>
      </c>
      <c r="C1630" t="s">
        <v>2396</v>
      </c>
      <c r="D1630">
        <v>8</v>
      </c>
      <c r="E1630" s="17">
        <f>DATE(Hosp_details[[#This Row],[year]], MONTH("1-"&amp;Hosp_details[[#This Row],[month]]), Hosp_details[[#This Row],[date]])</f>
        <v>21617</v>
      </c>
      <c r="F1630" s="19">
        <f>DATEDIF(Hosp_details[[#This Row],[Date of Birth]], DATE(2023,6, 8),"Y")</f>
        <v>64</v>
      </c>
      <c r="G1630">
        <v>0</v>
      </c>
      <c r="H1630" s="21">
        <v>14256.19</v>
      </c>
      <c r="I1630" t="s">
        <v>11</v>
      </c>
      <c r="J1630" t="s">
        <v>12</v>
      </c>
      <c r="K1630" t="s">
        <v>23</v>
      </c>
    </row>
    <row r="1631" spans="1:11" x14ac:dyDescent="0.3">
      <c r="A1631" t="s">
        <v>1661</v>
      </c>
      <c r="B1631">
        <v>1974</v>
      </c>
      <c r="C1631" t="s">
        <v>2397</v>
      </c>
      <c r="D1631">
        <v>26</v>
      </c>
      <c r="E1631" s="17">
        <f>DATE(Hosp_details[[#This Row],[year]], MONTH("1-"&amp;Hosp_details[[#This Row],[month]]), Hosp_details[[#This Row],[date]])</f>
        <v>27145</v>
      </c>
      <c r="F1631" s="19">
        <f>DATEDIF(Hosp_details[[#This Row],[Date of Birth]], DATE(2023,6, 8),"Y")</f>
        <v>49</v>
      </c>
      <c r="G1631">
        <v>0</v>
      </c>
      <c r="H1631" s="21">
        <v>14256.79</v>
      </c>
      <c r="I1631" t="s">
        <v>11</v>
      </c>
      <c r="J1631" t="s">
        <v>11</v>
      </c>
      <c r="K1631" t="s">
        <v>534</v>
      </c>
    </row>
    <row r="1632" spans="1:11" x14ac:dyDescent="0.3">
      <c r="A1632" t="s">
        <v>1662</v>
      </c>
      <c r="B1632">
        <v>1972</v>
      </c>
      <c r="C1632" t="s">
        <v>2398</v>
      </c>
      <c r="D1632">
        <v>13</v>
      </c>
      <c r="E1632" s="17">
        <f>DATE(Hosp_details[[#This Row],[year]], MONTH("1-"&amp;Hosp_details[[#This Row],[month]]), Hosp_details[[#This Row],[date]])</f>
        <v>26432</v>
      </c>
      <c r="F1632" s="19">
        <f>DATEDIF(Hosp_details[[#This Row],[Date of Birth]], DATE(2023,6, 8),"Y")</f>
        <v>51</v>
      </c>
      <c r="G1632">
        <v>0</v>
      </c>
      <c r="H1632" s="21">
        <v>14258.33</v>
      </c>
      <c r="I1632" t="s">
        <v>11</v>
      </c>
      <c r="J1632" t="s">
        <v>11</v>
      </c>
      <c r="K1632" t="s">
        <v>534</v>
      </c>
    </row>
    <row r="1633" spans="1:11" x14ac:dyDescent="0.3">
      <c r="A1633" t="s">
        <v>1663</v>
      </c>
      <c r="B1633">
        <v>2004</v>
      </c>
      <c r="C1633" t="s">
        <v>18</v>
      </c>
      <c r="D1633">
        <v>6</v>
      </c>
      <c r="E1633" s="17">
        <f>DATE(Hosp_details[[#This Row],[year]], MONTH("1-"&amp;Hosp_details[[#This Row],[month]]), Hosp_details[[#This Row],[date]])</f>
        <v>38144</v>
      </c>
      <c r="F1633" s="19">
        <f>DATEDIF(Hosp_details[[#This Row],[Date of Birth]], DATE(2023,6, 8),"Y")</f>
        <v>19</v>
      </c>
      <c r="G1633">
        <v>0</v>
      </c>
      <c r="H1633" s="21">
        <v>14283.46</v>
      </c>
      <c r="I1633" t="s">
        <v>11</v>
      </c>
      <c r="J1633" t="s">
        <v>11</v>
      </c>
      <c r="K1633" t="s">
        <v>246</v>
      </c>
    </row>
    <row r="1634" spans="1:11" x14ac:dyDescent="0.3">
      <c r="A1634" t="s">
        <v>1664</v>
      </c>
      <c r="B1634">
        <v>1968</v>
      </c>
      <c r="C1634" t="s">
        <v>10</v>
      </c>
      <c r="D1634">
        <v>15</v>
      </c>
      <c r="E1634" s="17">
        <f>DATE(Hosp_details[[#This Row],[year]], MONTH("1-"&amp;Hosp_details[[#This Row],[month]]), Hosp_details[[#This Row],[date]])</f>
        <v>25034</v>
      </c>
      <c r="F1634" s="19">
        <f>DATEDIF(Hosp_details[[#This Row],[Date of Birth]], DATE(2023,6, 8),"Y")</f>
        <v>54</v>
      </c>
      <c r="G1634">
        <v>0</v>
      </c>
      <c r="H1634" s="21">
        <v>14285.9</v>
      </c>
      <c r="I1634" t="s">
        <v>11</v>
      </c>
      <c r="J1634" t="s">
        <v>12</v>
      </c>
      <c r="K1634" t="s">
        <v>23</v>
      </c>
    </row>
    <row r="1635" spans="1:11" x14ac:dyDescent="0.3">
      <c r="A1635" t="s">
        <v>1665</v>
      </c>
      <c r="B1635">
        <v>1958</v>
      </c>
      <c r="C1635" t="s">
        <v>34</v>
      </c>
      <c r="D1635">
        <v>15</v>
      </c>
      <c r="E1635" s="17">
        <f>DATE(Hosp_details[[#This Row],[year]], MONTH("1-"&amp;Hosp_details[[#This Row],[month]]), Hosp_details[[#This Row],[date]])</f>
        <v>21412</v>
      </c>
      <c r="F1635" s="19">
        <f>DATEDIF(Hosp_details[[#This Row],[Date of Birth]], DATE(2023,6, 8),"Y")</f>
        <v>64</v>
      </c>
      <c r="G1635">
        <v>0</v>
      </c>
      <c r="H1635" s="21">
        <v>14313.85</v>
      </c>
      <c r="I1635" t="s">
        <v>11</v>
      </c>
      <c r="J1635" t="s">
        <v>12</v>
      </c>
      <c r="K1635" t="s">
        <v>13</v>
      </c>
    </row>
    <row r="1636" spans="1:11" x14ac:dyDescent="0.3">
      <c r="A1636" t="s">
        <v>1666</v>
      </c>
      <c r="B1636">
        <v>1958</v>
      </c>
      <c r="C1636" t="s">
        <v>20</v>
      </c>
      <c r="D1636">
        <v>10</v>
      </c>
      <c r="E1636" s="17">
        <f>DATE(Hosp_details[[#This Row],[year]], MONTH("1-"&amp;Hosp_details[[#This Row],[month]]), Hosp_details[[#This Row],[date]])</f>
        <v>21438</v>
      </c>
      <c r="F1636" s="19">
        <f>DATEDIF(Hosp_details[[#This Row],[Date of Birth]], DATE(2023,6, 8),"Y")</f>
        <v>64</v>
      </c>
      <c r="G1636">
        <v>0</v>
      </c>
      <c r="H1636" s="21">
        <v>14319.03</v>
      </c>
      <c r="I1636" t="s">
        <v>11</v>
      </c>
      <c r="J1636" t="s">
        <v>11</v>
      </c>
      <c r="K1636" t="s">
        <v>41</v>
      </c>
    </row>
    <row r="1637" spans="1:11" x14ac:dyDescent="0.3">
      <c r="A1637" t="s">
        <v>1667</v>
      </c>
      <c r="B1637">
        <v>1969</v>
      </c>
      <c r="C1637" t="s">
        <v>36</v>
      </c>
      <c r="D1637">
        <v>26</v>
      </c>
      <c r="E1637" s="17">
        <f>DATE(Hosp_details[[#This Row],[year]], MONTH("1-"&amp;Hosp_details[[#This Row],[month]]), Hosp_details[[#This Row],[date]])</f>
        <v>25502</v>
      </c>
      <c r="F1637" s="19">
        <f>DATEDIF(Hosp_details[[#This Row],[Date of Birth]], DATE(2023,6, 8),"Y")</f>
        <v>53</v>
      </c>
      <c r="G1637">
        <v>0</v>
      </c>
      <c r="H1637" s="21">
        <v>14337.91</v>
      </c>
      <c r="I1637" t="s">
        <v>11</v>
      </c>
      <c r="J1637" t="s">
        <v>12</v>
      </c>
      <c r="K1637" t="s">
        <v>631</v>
      </c>
    </row>
    <row r="1638" spans="1:11" x14ac:dyDescent="0.3">
      <c r="A1638" t="s">
        <v>1668</v>
      </c>
      <c r="B1638">
        <v>1959</v>
      </c>
      <c r="C1638" t="s">
        <v>15</v>
      </c>
      <c r="D1638">
        <v>24</v>
      </c>
      <c r="E1638" s="17">
        <f>DATE(Hosp_details[[#This Row],[year]], MONTH("1-"&amp;Hosp_details[[#This Row],[month]]), Hosp_details[[#This Row],[date]])</f>
        <v>21878</v>
      </c>
      <c r="F1638" s="19">
        <f>DATEDIF(Hosp_details[[#This Row],[Date of Birth]], DATE(2023,6, 8),"Y")</f>
        <v>63</v>
      </c>
      <c r="G1638">
        <v>1</v>
      </c>
      <c r="H1638" s="21">
        <v>14349.85</v>
      </c>
      <c r="I1638" t="s">
        <v>11</v>
      </c>
      <c r="J1638" t="s">
        <v>11</v>
      </c>
      <c r="K1638" t="s">
        <v>23</v>
      </c>
    </row>
    <row r="1639" spans="1:11" x14ac:dyDescent="0.3">
      <c r="A1639" t="s">
        <v>1669</v>
      </c>
      <c r="B1639">
        <v>1967</v>
      </c>
      <c r="C1639" t="s">
        <v>30</v>
      </c>
      <c r="D1639">
        <v>10</v>
      </c>
      <c r="E1639" s="17">
        <f>DATE(Hosp_details[[#This Row],[year]], MONTH("1-"&amp;Hosp_details[[#This Row],[month]]), Hosp_details[[#This Row],[date]])</f>
        <v>24816</v>
      </c>
      <c r="F1639" s="19">
        <f>DATEDIF(Hosp_details[[#This Row],[Date of Birth]], DATE(2023,6, 8),"Y")</f>
        <v>55</v>
      </c>
      <c r="G1639">
        <v>0</v>
      </c>
      <c r="H1639" s="21">
        <v>14355.43</v>
      </c>
      <c r="I1639" t="s">
        <v>11</v>
      </c>
      <c r="J1639" t="s">
        <v>16</v>
      </c>
      <c r="K1639" t="s">
        <v>534</v>
      </c>
    </row>
    <row r="1640" spans="1:11" x14ac:dyDescent="0.3">
      <c r="A1640" t="s">
        <v>1670</v>
      </c>
      <c r="B1640">
        <v>1988</v>
      </c>
      <c r="C1640" t="s">
        <v>2394</v>
      </c>
      <c r="D1640">
        <v>16</v>
      </c>
      <c r="E1640" s="17">
        <f>DATE(Hosp_details[[#This Row],[year]], MONTH("1-"&amp;Hosp_details[[#This Row],[month]]), Hosp_details[[#This Row],[date]])</f>
        <v>32158</v>
      </c>
      <c r="F1640" s="19">
        <f>DATEDIF(Hosp_details[[#This Row],[Date of Birth]], DATE(2023,6, 8),"Y")</f>
        <v>35</v>
      </c>
      <c r="G1640">
        <v>1</v>
      </c>
      <c r="H1640" s="21">
        <v>14358.36</v>
      </c>
      <c r="I1640" t="s">
        <v>11</v>
      </c>
      <c r="J1640" t="s">
        <v>11</v>
      </c>
      <c r="K1640" t="s">
        <v>41</v>
      </c>
    </row>
    <row r="1641" spans="1:11" x14ac:dyDescent="0.3">
      <c r="A1641" t="s">
        <v>1671</v>
      </c>
      <c r="B1641">
        <v>1963</v>
      </c>
      <c r="C1641" t="s">
        <v>2395</v>
      </c>
      <c r="D1641">
        <v>16</v>
      </c>
      <c r="E1641" s="17">
        <f>DATE(Hosp_details[[#This Row],[year]], MONTH("1-"&amp;Hosp_details[[#This Row],[month]]), Hosp_details[[#This Row],[date]])</f>
        <v>23058</v>
      </c>
      <c r="F1641" s="19">
        <f>DATEDIF(Hosp_details[[#This Row],[Date of Birth]], DATE(2023,6, 8),"Y")</f>
        <v>60</v>
      </c>
      <c r="G1641">
        <v>3</v>
      </c>
      <c r="H1641" s="21">
        <v>14382.71</v>
      </c>
      <c r="I1641" t="s">
        <v>11</v>
      </c>
      <c r="J1641" t="s">
        <v>11</v>
      </c>
      <c r="K1641" t="s">
        <v>23</v>
      </c>
    </row>
    <row r="1642" spans="1:11" x14ac:dyDescent="0.3">
      <c r="A1642" t="s">
        <v>1672</v>
      </c>
      <c r="B1642">
        <v>1965</v>
      </c>
      <c r="C1642" t="s">
        <v>2396</v>
      </c>
      <c r="D1642">
        <v>22</v>
      </c>
      <c r="E1642" s="17">
        <f>DATE(Hosp_details[[#This Row],[year]], MONTH("1-"&amp;Hosp_details[[#This Row],[month]]), Hosp_details[[#This Row],[date]])</f>
        <v>23823</v>
      </c>
      <c r="F1642" s="19">
        <f>DATEDIF(Hosp_details[[#This Row],[Date of Birth]], DATE(2023,6, 8),"Y")</f>
        <v>58</v>
      </c>
      <c r="G1642">
        <v>4</v>
      </c>
      <c r="H1642" s="21">
        <v>14394.4</v>
      </c>
      <c r="I1642" t="s">
        <v>11</v>
      </c>
      <c r="J1642" t="s">
        <v>12</v>
      </c>
      <c r="K1642" t="s">
        <v>246</v>
      </c>
    </row>
    <row r="1643" spans="1:11" x14ac:dyDescent="0.3">
      <c r="A1643" t="s">
        <v>1673</v>
      </c>
      <c r="B1643">
        <v>1958</v>
      </c>
      <c r="C1643" t="s">
        <v>2397</v>
      </c>
      <c r="D1643">
        <v>14</v>
      </c>
      <c r="E1643" s="17">
        <f>DATE(Hosp_details[[#This Row],[year]], MONTH("1-"&amp;Hosp_details[[#This Row],[month]]), Hosp_details[[#This Row],[date]])</f>
        <v>21289</v>
      </c>
      <c r="F1643" s="19">
        <f>DATEDIF(Hosp_details[[#This Row],[Date of Birth]], DATE(2023,6, 8),"Y")</f>
        <v>65</v>
      </c>
      <c r="G1643">
        <v>0</v>
      </c>
      <c r="H1643" s="21">
        <v>14394.56</v>
      </c>
      <c r="I1643" t="s">
        <v>11</v>
      </c>
      <c r="J1643" t="s">
        <v>16</v>
      </c>
      <c r="K1643" t="s">
        <v>169</v>
      </c>
    </row>
    <row r="1644" spans="1:11" x14ac:dyDescent="0.3">
      <c r="A1644" t="s">
        <v>1674</v>
      </c>
      <c r="B1644">
        <v>1958</v>
      </c>
      <c r="C1644" t="s">
        <v>2398</v>
      </c>
      <c r="D1644">
        <v>29</v>
      </c>
      <c r="E1644" s="17">
        <f>DATE(Hosp_details[[#This Row],[year]], MONTH("1-"&amp;Hosp_details[[#This Row],[month]]), Hosp_details[[#This Row],[date]])</f>
        <v>21334</v>
      </c>
      <c r="F1644" s="19">
        <f>DATEDIF(Hosp_details[[#This Row],[Date of Birth]], DATE(2023,6, 8),"Y")</f>
        <v>65</v>
      </c>
      <c r="G1644">
        <v>0</v>
      </c>
      <c r="H1644" s="21">
        <v>14410.93</v>
      </c>
      <c r="I1644" t="s">
        <v>11</v>
      </c>
      <c r="J1644" t="s">
        <v>11</v>
      </c>
      <c r="K1644" t="s">
        <v>167</v>
      </c>
    </row>
    <row r="1645" spans="1:11" x14ac:dyDescent="0.3">
      <c r="A1645" t="s">
        <v>1675</v>
      </c>
      <c r="B1645">
        <v>1958</v>
      </c>
      <c r="C1645" t="s">
        <v>18</v>
      </c>
      <c r="D1645">
        <v>20</v>
      </c>
      <c r="E1645" s="17">
        <f>DATE(Hosp_details[[#This Row],[year]], MONTH("1-"&amp;Hosp_details[[#This Row],[month]]), Hosp_details[[#This Row],[date]])</f>
        <v>21356</v>
      </c>
      <c r="F1645" s="19">
        <f>DATEDIF(Hosp_details[[#This Row],[Date of Birth]], DATE(2023,6, 8),"Y")</f>
        <v>64</v>
      </c>
      <c r="G1645">
        <v>1</v>
      </c>
      <c r="H1645" s="21">
        <v>14418.28</v>
      </c>
      <c r="I1645" t="s">
        <v>11</v>
      </c>
      <c r="J1645" t="s">
        <v>12</v>
      </c>
      <c r="K1645" t="s">
        <v>13</v>
      </c>
    </row>
    <row r="1646" spans="1:11" x14ac:dyDescent="0.3">
      <c r="A1646" t="s">
        <v>1676</v>
      </c>
      <c r="B1646">
        <v>1999</v>
      </c>
      <c r="C1646" t="s">
        <v>10</v>
      </c>
      <c r="D1646">
        <v>10</v>
      </c>
      <c r="E1646" s="17">
        <f>DATE(Hosp_details[[#This Row],[year]], MONTH("1-"&amp;Hosp_details[[#This Row],[month]]), Hosp_details[[#This Row],[date]])</f>
        <v>36351</v>
      </c>
      <c r="F1646" s="19">
        <f>DATEDIF(Hosp_details[[#This Row],[Date of Birth]], DATE(2023,6, 8),"Y")</f>
        <v>23</v>
      </c>
      <c r="G1646">
        <v>2</v>
      </c>
      <c r="H1646" s="21">
        <v>14426.07</v>
      </c>
      <c r="I1646" t="s">
        <v>11</v>
      </c>
      <c r="J1646" t="s">
        <v>16</v>
      </c>
      <c r="K1646" t="s">
        <v>23</v>
      </c>
    </row>
    <row r="1647" spans="1:11" x14ac:dyDescent="0.3">
      <c r="A1647" t="s">
        <v>1677</v>
      </c>
      <c r="B1647">
        <v>1967</v>
      </c>
      <c r="C1647" t="s">
        <v>34</v>
      </c>
      <c r="D1647">
        <v>15</v>
      </c>
      <c r="E1647" s="17">
        <f>DATE(Hosp_details[[#This Row],[year]], MONTH("1-"&amp;Hosp_details[[#This Row],[month]]), Hosp_details[[#This Row],[date]])</f>
        <v>24699</v>
      </c>
      <c r="F1647" s="19">
        <f>DATEDIF(Hosp_details[[#This Row],[Date of Birth]], DATE(2023,6, 8),"Y")</f>
        <v>55</v>
      </c>
      <c r="G1647">
        <v>0</v>
      </c>
      <c r="H1647" s="21">
        <v>14426.66</v>
      </c>
      <c r="I1647" t="s">
        <v>11</v>
      </c>
      <c r="J1647" t="s">
        <v>11</v>
      </c>
      <c r="K1647" t="s">
        <v>534</v>
      </c>
    </row>
    <row r="1648" spans="1:11" x14ac:dyDescent="0.3">
      <c r="A1648" t="s">
        <v>1678</v>
      </c>
      <c r="B1648">
        <v>1967</v>
      </c>
      <c r="C1648" t="s">
        <v>20</v>
      </c>
      <c r="D1648">
        <v>4</v>
      </c>
      <c r="E1648" s="17">
        <f>DATE(Hosp_details[[#This Row],[year]], MONTH("1-"&amp;Hosp_details[[#This Row],[month]]), Hosp_details[[#This Row],[date]])</f>
        <v>24719</v>
      </c>
      <c r="F1648" s="19">
        <f>DATEDIF(Hosp_details[[#This Row],[Date of Birth]], DATE(2023,6, 8),"Y")</f>
        <v>55</v>
      </c>
      <c r="G1648">
        <v>0</v>
      </c>
      <c r="H1648" s="21">
        <v>14427.63</v>
      </c>
      <c r="I1648" t="s">
        <v>11</v>
      </c>
      <c r="J1648" t="s">
        <v>11</v>
      </c>
      <c r="K1648" t="s">
        <v>299</v>
      </c>
    </row>
    <row r="1649" spans="1:11" x14ac:dyDescent="0.3">
      <c r="A1649" t="s">
        <v>1679</v>
      </c>
      <c r="B1649">
        <v>1959</v>
      </c>
      <c r="C1649" t="s">
        <v>36</v>
      </c>
      <c r="D1649">
        <v>29</v>
      </c>
      <c r="E1649" s="17">
        <f>DATE(Hosp_details[[#This Row],[year]], MONTH("1-"&amp;Hosp_details[[#This Row],[month]]), Hosp_details[[#This Row],[date]])</f>
        <v>21852</v>
      </c>
      <c r="F1649" s="19">
        <f>DATEDIF(Hosp_details[[#This Row],[Date of Birth]], DATE(2023,6, 8),"Y")</f>
        <v>63</v>
      </c>
      <c r="G1649">
        <v>0</v>
      </c>
      <c r="H1649" s="21">
        <v>14449.85</v>
      </c>
      <c r="I1649" t="s">
        <v>11</v>
      </c>
      <c r="J1649" t="s">
        <v>16</v>
      </c>
      <c r="K1649" t="s">
        <v>246</v>
      </c>
    </row>
    <row r="1650" spans="1:11" x14ac:dyDescent="0.3">
      <c r="A1650" t="s">
        <v>1680</v>
      </c>
      <c r="B1650">
        <v>1959</v>
      </c>
      <c r="C1650" t="s">
        <v>15</v>
      </c>
      <c r="D1650">
        <v>3</v>
      </c>
      <c r="E1650" s="17">
        <f>DATE(Hosp_details[[#This Row],[year]], MONTH("1-"&amp;Hosp_details[[#This Row],[month]]), Hosp_details[[#This Row],[date]])</f>
        <v>21857</v>
      </c>
      <c r="F1650" s="19">
        <f>DATEDIF(Hosp_details[[#This Row],[Date of Birth]], DATE(2023,6, 8),"Y")</f>
        <v>63</v>
      </c>
      <c r="G1650">
        <v>0</v>
      </c>
      <c r="H1650" s="21">
        <v>14451.84</v>
      </c>
      <c r="I1650" t="s">
        <v>11</v>
      </c>
      <c r="J1650" t="s">
        <v>12</v>
      </c>
      <c r="K1650" t="s">
        <v>248</v>
      </c>
    </row>
    <row r="1651" spans="1:11" x14ac:dyDescent="0.3">
      <c r="A1651" t="s">
        <v>1681</v>
      </c>
      <c r="B1651">
        <v>1996</v>
      </c>
      <c r="C1651" t="s">
        <v>30</v>
      </c>
      <c r="D1651">
        <v>10</v>
      </c>
      <c r="E1651" s="17">
        <f>DATE(Hosp_details[[#This Row],[year]], MONTH("1-"&amp;Hosp_details[[#This Row],[month]]), Hosp_details[[#This Row],[date]])</f>
        <v>35409</v>
      </c>
      <c r="F1651" s="19">
        <f>DATEDIF(Hosp_details[[#This Row],[Date of Birth]], DATE(2023,6, 8),"Y")</f>
        <v>26</v>
      </c>
      <c r="G1651">
        <v>2</v>
      </c>
      <c r="H1651" s="21">
        <v>14455.64</v>
      </c>
      <c r="I1651" t="s">
        <v>11</v>
      </c>
      <c r="J1651" t="s">
        <v>12</v>
      </c>
      <c r="K1651" t="s">
        <v>246</v>
      </c>
    </row>
    <row r="1652" spans="1:11" x14ac:dyDescent="0.3">
      <c r="A1652" t="s">
        <v>1682</v>
      </c>
      <c r="B1652">
        <v>1976</v>
      </c>
      <c r="C1652" t="s">
        <v>2394</v>
      </c>
      <c r="D1652">
        <v>27</v>
      </c>
      <c r="E1652" s="17">
        <f>DATE(Hosp_details[[#This Row],[year]], MONTH("1-"&amp;Hosp_details[[#This Row],[month]]), Hosp_details[[#This Row],[date]])</f>
        <v>27786</v>
      </c>
      <c r="F1652" s="19">
        <f>DATEDIF(Hosp_details[[#This Row],[Date of Birth]], DATE(2023,6, 8),"Y")</f>
        <v>47</v>
      </c>
      <c r="G1652">
        <v>2</v>
      </c>
      <c r="H1652" s="21">
        <v>14470.01</v>
      </c>
      <c r="I1652" t="s">
        <v>11</v>
      </c>
      <c r="J1652" t="s">
        <v>12</v>
      </c>
      <c r="K1652" t="s">
        <v>23</v>
      </c>
    </row>
    <row r="1653" spans="1:11" x14ac:dyDescent="0.3">
      <c r="A1653" t="s">
        <v>1683</v>
      </c>
      <c r="B1653">
        <v>1959</v>
      </c>
      <c r="C1653" t="s">
        <v>2395</v>
      </c>
      <c r="D1653">
        <v>20</v>
      </c>
      <c r="E1653" s="17">
        <f>DATE(Hosp_details[[#This Row],[year]], MONTH("1-"&amp;Hosp_details[[#This Row],[month]]), Hosp_details[[#This Row],[date]])</f>
        <v>21601</v>
      </c>
      <c r="F1653" s="19">
        <f>DATEDIF(Hosp_details[[#This Row],[Date of Birth]], DATE(2023,6, 8),"Y")</f>
        <v>64</v>
      </c>
      <c r="G1653">
        <v>1</v>
      </c>
      <c r="H1653" s="21">
        <v>14474.68</v>
      </c>
      <c r="I1653" t="s">
        <v>11</v>
      </c>
      <c r="J1653" t="s">
        <v>11</v>
      </c>
      <c r="K1653" t="s">
        <v>13</v>
      </c>
    </row>
    <row r="1654" spans="1:11" x14ac:dyDescent="0.3">
      <c r="A1654" t="s">
        <v>1684</v>
      </c>
      <c r="B1654">
        <v>1979</v>
      </c>
      <c r="C1654" t="s">
        <v>2396</v>
      </c>
      <c r="D1654">
        <v>20</v>
      </c>
      <c r="E1654" s="17">
        <f>DATE(Hosp_details[[#This Row],[year]], MONTH("1-"&amp;Hosp_details[[#This Row],[month]]), Hosp_details[[#This Row],[date]])</f>
        <v>28934</v>
      </c>
      <c r="F1654" s="19">
        <f>DATEDIF(Hosp_details[[#This Row],[Date of Birth]], DATE(2023,6, 8),"Y")</f>
        <v>44</v>
      </c>
      <c r="G1654">
        <v>5</v>
      </c>
      <c r="H1654" s="21">
        <v>14478.33</v>
      </c>
      <c r="I1654" t="s">
        <v>11</v>
      </c>
      <c r="J1654" t="s">
        <v>11</v>
      </c>
      <c r="K1654" t="s">
        <v>13</v>
      </c>
    </row>
    <row r="1655" spans="1:11" x14ac:dyDescent="0.3">
      <c r="A1655" t="s">
        <v>1685</v>
      </c>
      <c r="B1655">
        <v>1989</v>
      </c>
      <c r="C1655" t="s">
        <v>2397</v>
      </c>
      <c r="D1655">
        <v>22</v>
      </c>
      <c r="E1655" s="17">
        <f>DATE(Hosp_details[[#This Row],[year]], MONTH("1-"&amp;Hosp_details[[#This Row],[month]]), Hosp_details[[#This Row],[date]])</f>
        <v>32620</v>
      </c>
      <c r="F1655" s="19">
        <f>DATEDIF(Hosp_details[[#This Row],[Date of Birth]], DATE(2023,6, 8),"Y")</f>
        <v>34</v>
      </c>
      <c r="G1655">
        <v>3</v>
      </c>
      <c r="H1655" s="21">
        <v>14507.46</v>
      </c>
      <c r="I1655" t="s">
        <v>11</v>
      </c>
      <c r="J1655" t="s">
        <v>12</v>
      </c>
      <c r="K1655" t="s">
        <v>23</v>
      </c>
    </row>
    <row r="1656" spans="1:11" x14ac:dyDescent="0.3">
      <c r="A1656" t="s">
        <v>1686</v>
      </c>
      <c r="B1656">
        <v>1989</v>
      </c>
      <c r="C1656" t="s">
        <v>2398</v>
      </c>
      <c r="D1656">
        <v>14</v>
      </c>
      <c r="E1656" s="17">
        <f>DATE(Hosp_details[[#This Row],[year]], MONTH("1-"&amp;Hosp_details[[#This Row],[month]]), Hosp_details[[#This Row],[date]])</f>
        <v>32642</v>
      </c>
      <c r="F1656" s="19">
        <f>DATEDIF(Hosp_details[[#This Row],[Date of Birth]], DATE(2023,6, 8),"Y")</f>
        <v>34</v>
      </c>
      <c r="G1656">
        <v>3</v>
      </c>
      <c r="H1656" s="21">
        <v>14547.26</v>
      </c>
      <c r="I1656" t="s">
        <v>11</v>
      </c>
      <c r="J1656" t="s">
        <v>12</v>
      </c>
      <c r="K1656" t="s">
        <v>41</v>
      </c>
    </row>
    <row r="1657" spans="1:11" x14ac:dyDescent="0.3">
      <c r="A1657" t="s">
        <v>1687</v>
      </c>
      <c r="B1657">
        <v>1998</v>
      </c>
      <c r="C1657" t="s">
        <v>18</v>
      </c>
      <c r="D1657">
        <v>12</v>
      </c>
      <c r="E1657" s="17">
        <f>DATE(Hosp_details[[#This Row],[year]], MONTH("1-"&amp;Hosp_details[[#This Row],[month]]), Hosp_details[[#This Row],[date]])</f>
        <v>35958</v>
      </c>
      <c r="F1657" s="19">
        <f>DATEDIF(Hosp_details[[#This Row],[Date of Birth]], DATE(2023,6, 8),"Y")</f>
        <v>24</v>
      </c>
      <c r="G1657">
        <v>0</v>
      </c>
      <c r="H1657" s="21">
        <v>14571.89</v>
      </c>
      <c r="I1657" t="s">
        <v>11</v>
      </c>
      <c r="J1657" t="s">
        <v>16</v>
      </c>
      <c r="K1657" t="s">
        <v>246</v>
      </c>
    </row>
    <row r="1658" spans="1:11" x14ac:dyDescent="0.3">
      <c r="A1658" t="s">
        <v>1688</v>
      </c>
      <c r="B1658">
        <v>1962</v>
      </c>
      <c r="C1658" t="s">
        <v>10</v>
      </c>
      <c r="D1658">
        <v>3</v>
      </c>
      <c r="E1658" s="17">
        <f>DATE(Hosp_details[[#This Row],[year]], MONTH("1-"&amp;Hosp_details[[#This Row],[month]]), Hosp_details[[#This Row],[date]])</f>
        <v>22830</v>
      </c>
      <c r="F1658" s="19">
        <f>DATEDIF(Hosp_details[[#This Row],[Date of Birth]], DATE(2023,6, 8),"Y")</f>
        <v>60</v>
      </c>
      <c r="G1658">
        <v>0</v>
      </c>
      <c r="H1658" s="21">
        <v>14574.64</v>
      </c>
      <c r="I1658" t="s">
        <v>11</v>
      </c>
      <c r="J1658" t="s">
        <v>16</v>
      </c>
      <c r="K1658" t="s">
        <v>199</v>
      </c>
    </row>
    <row r="1659" spans="1:11" x14ac:dyDescent="0.3">
      <c r="A1659" t="s">
        <v>1689</v>
      </c>
      <c r="B1659">
        <v>1963</v>
      </c>
      <c r="C1659" t="s">
        <v>34</v>
      </c>
      <c r="D1659">
        <v>14</v>
      </c>
      <c r="E1659" s="17">
        <f>DATE(Hosp_details[[#This Row],[year]], MONTH("1-"&amp;Hosp_details[[#This Row],[month]]), Hosp_details[[#This Row],[date]])</f>
        <v>23237</v>
      </c>
      <c r="F1659" s="19">
        <f>DATEDIF(Hosp_details[[#This Row],[Date of Birth]], DATE(2023,6, 8),"Y")</f>
        <v>59</v>
      </c>
      <c r="G1659">
        <v>3</v>
      </c>
      <c r="H1659" s="21">
        <v>14590.63</v>
      </c>
      <c r="I1659" t="s">
        <v>11</v>
      </c>
      <c r="J1659" t="s">
        <v>16</v>
      </c>
      <c r="K1659" t="s">
        <v>246</v>
      </c>
    </row>
    <row r="1660" spans="1:11" x14ac:dyDescent="0.3">
      <c r="A1660" t="s">
        <v>1690</v>
      </c>
      <c r="B1660">
        <v>1967</v>
      </c>
      <c r="C1660" t="s">
        <v>20</v>
      </c>
      <c r="D1660">
        <v>18</v>
      </c>
      <c r="E1660" s="17">
        <f>DATE(Hosp_details[[#This Row],[year]], MONTH("1-"&amp;Hosp_details[[#This Row],[month]]), Hosp_details[[#This Row],[date]])</f>
        <v>24733</v>
      </c>
      <c r="F1660" s="19">
        <f>DATEDIF(Hosp_details[[#This Row],[Date of Birth]], DATE(2023,6, 8),"Y")</f>
        <v>55</v>
      </c>
      <c r="G1660">
        <v>0</v>
      </c>
      <c r="H1660" s="21">
        <v>14600.62</v>
      </c>
      <c r="I1660" t="s">
        <v>11</v>
      </c>
      <c r="J1660" t="s">
        <v>12</v>
      </c>
      <c r="K1660" t="s">
        <v>631</v>
      </c>
    </row>
    <row r="1661" spans="1:11" x14ac:dyDescent="0.3">
      <c r="A1661" t="s">
        <v>1691</v>
      </c>
      <c r="B1661">
        <v>1965</v>
      </c>
      <c r="C1661" t="s">
        <v>36</v>
      </c>
      <c r="D1661">
        <v>8</v>
      </c>
      <c r="E1661" s="17">
        <f>DATE(Hosp_details[[#This Row],[year]], MONTH("1-"&amp;Hosp_details[[#This Row],[month]]), Hosp_details[[#This Row],[date]])</f>
        <v>24023</v>
      </c>
      <c r="F1661" s="19">
        <f>DATEDIF(Hosp_details[[#This Row],[Date of Birth]], DATE(2023,6, 8),"Y")</f>
        <v>57</v>
      </c>
      <c r="G1661">
        <v>0</v>
      </c>
      <c r="H1661" s="21">
        <v>14612.33</v>
      </c>
      <c r="I1661" t="s">
        <v>11</v>
      </c>
      <c r="J1661" t="s">
        <v>12</v>
      </c>
      <c r="K1661" t="s">
        <v>299</v>
      </c>
    </row>
    <row r="1662" spans="1:11" x14ac:dyDescent="0.3">
      <c r="A1662" t="s">
        <v>1692</v>
      </c>
      <c r="B1662">
        <v>1991</v>
      </c>
      <c r="C1662" t="s">
        <v>15</v>
      </c>
      <c r="D1662">
        <v>21</v>
      </c>
      <c r="E1662" s="17">
        <f>DATE(Hosp_details[[#This Row],[year]], MONTH("1-"&amp;Hosp_details[[#This Row],[month]]), Hosp_details[[#This Row],[date]])</f>
        <v>33563</v>
      </c>
      <c r="F1662" s="19">
        <f>DATEDIF(Hosp_details[[#This Row],[Date of Birth]], DATE(2023,6, 8),"Y")</f>
        <v>31</v>
      </c>
      <c r="G1662">
        <v>3</v>
      </c>
      <c r="H1662" s="21">
        <v>14630.52</v>
      </c>
      <c r="I1662" t="s">
        <v>11</v>
      </c>
      <c r="J1662" t="s">
        <v>12</v>
      </c>
      <c r="K1662" t="s">
        <v>41</v>
      </c>
    </row>
    <row r="1663" spans="1:11" x14ac:dyDescent="0.3">
      <c r="A1663" t="s">
        <v>1693</v>
      </c>
      <c r="B1663">
        <v>1967</v>
      </c>
      <c r="C1663" t="s">
        <v>30</v>
      </c>
      <c r="D1663">
        <v>1</v>
      </c>
      <c r="E1663" s="17">
        <f>DATE(Hosp_details[[#This Row],[year]], MONTH("1-"&amp;Hosp_details[[#This Row],[month]]), Hosp_details[[#This Row],[date]])</f>
        <v>24807</v>
      </c>
      <c r="F1663" s="19">
        <f>DATEDIF(Hosp_details[[#This Row],[Date of Birth]], DATE(2023,6, 8),"Y")</f>
        <v>55</v>
      </c>
      <c r="G1663">
        <v>0</v>
      </c>
      <c r="H1663" s="21">
        <v>14640.35</v>
      </c>
      <c r="I1663" t="s">
        <v>11</v>
      </c>
      <c r="J1663" t="s">
        <v>12</v>
      </c>
      <c r="K1663" t="s">
        <v>534</v>
      </c>
    </row>
    <row r="1664" spans="1:11" x14ac:dyDescent="0.3">
      <c r="A1664" t="s">
        <v>1694</v>
      </c>
      <c r="B1664">
        <v>1981</v>
      </c>
      <c r="C1664" t="s">
        <v>2394</v>
      </c>
      <c r="D1664">
        <v>13</v>
      </c>
      <c r="E1664" s="17">
        <f>DATE(Hosp_details[[#This Row],[year]], MONTH("1-"&amp;Hosp_details[[#This Row],[month]]), Hosp_details[[#This Row],[date]])</f>
        <v>29599</v>
      </c>
      <c r="F1664" s="19">
        <f>DATEDIF(Hosp_details[[#This Row],[Date of Birth]], DATE(2023,6, 8),"Y")</f>
        <v>42</v>
      </c>
      <c r="G1664">
        <v>1</v>
      </c>
      <c r="H1664" s="21">
        <v>14657.2</v>
      </c>
      <c r="I1664" t="s">
        <v>11</v>
      </c>
      <c r="J1664" t="s">
        <v>16</v>
      </c>
      <c r="K1664" t="s">
        <v>23</v>
      </c>
    </row>
    <row r="1665" spans="1:11" x14ac:dyDescent="0.3">
      <c r="A1665" t="s">
        <v>1695</v>
      </c>
      <c r="B1665">
        <v>1969</v>
      </c>
      <c r="C1665" t="s">
        <v>2395</v>
      </c>
      <c r="D1665">
        <v>20</v>
      </c>
      <c r="E1665" s="17">
        <f>DATE(Hosp_details[[#This Row],[year]], MONTH("1-"&amp;Hosp_details[[#This Row],[month]]), Hosp_details[[#This Row],[date]])</f>
        <v>25254</v>
      </c>
      <c r="F1665" s="19">
        <f>DATEDIF(Hosp_details[[#This Row],[Date of Birth]], DATE(2023,6, 8),"Y")</f>
        <v>54</v>
      </c>
      <c r="G1665">
        <v>0</v>
      </c>
      <c r="H1665" s="21">
        <v>14665.75</v>
      </c>
      <c r="I1665" t="s">
        <v>11</v>
      </c>
      <c r="J1665" t="s">
        <v>16</v>
      </c>
      <c r="K1665" t="s">
        <v>23</v>
      </c>
    </row>
    <row r="1666" spans="1:11" x14ac:dyDescent="0.3">
      <c r="A1666" t="s">
        <v>1696</v>
      </c>
      <c r="B1666">
        <v>1958</v>
      </c>
      <c r="C1666" t="s">
        <v>2396</v>
      </c>
      <c r="D1666">
        <v>23</v>
      </c>
      <c r="E1666" s="17">
        <f>DATE(Hosp_details[[#This Row],[year]], MONTH("1-"&amp;Hosp_details[[#This Row],[month]]), Hosp_details[[#This Row],[date]])</f>
        <v>21267</v>
      </c>
      <c r="F1666" s="19">
        <f>DATEDIF(Hosp_details[[#This Row],[Date of Birth]], DATE(2023,6, 8),"Y")</f>
        <v>65</v>
      </c>
      <c r="G1666">
        <v>0</v>
      </c>
      <c r="H1666" s="21">
        <v>14692.67</v>
      </c>
      <c r="I1666" t="s">
        <v>11</v>
      </c>
      <c r="J1666" t="s">
        <v>16</v>
      </c>
      <c r="K1666" t="s">
        <v>23</v>
      </c>
    </row>
    <row r="1667" spans="1:11" x14ac:dyDescent="0.3">
      <c r="A1667" t="s">
        <v>1697</v>
      </c>
      <c r="B1667">
        <v>1982</v>
      </c>
      <c r="C1667" t="s">
        <v>2397</v>
      </c>
      <c r="D1667">
        <v>4</v>
      </c>
      <c r="E1667" s="17">
        <f>DATE(Hosp_details[[#This Row],[year]], MONTH("1-"&amp;Hosp_details[[#This Row],[month]]), Hosp_details[[#This Row],[date]])</f>
        <v>30045</v>
      </c>
      <c r="F1667" s="19">
        <f>DATEDIF(Hosp_details[[#This Row],[Date of Birth]], DATE(2023,6, 8),"Y")</f>
        <v>41</v>
      </c>
      <c r="G1667">
        <v>3</v>
      </c>
      <c r="H1667" s="21">
        <v>14696.77</v>
      </c>
      <c r="I1667" t="s">
        <v>11</v>
      </c>
      <c r="J1667" t="s">
        <v>11</v>
      </c>
      <c r="K1667" t="s">
        <v>41</v>
      </c>
    </row>
    <row r="1668" spans="1:11" x14ac:dyDescent="0.3">
      <c r="A1668" t="s">
        <v>1698</v>
      </c>
      <c r="B1668">
        <v>2002</v>
      </c>
      <c r="C1668" t="s">
        <v>2398</v>
      </c>
      <c r="D1668">
        <v>24</v>
      </c>
      <c r="E1668" s="17">
        <f>DATE(Hosp_details[[#This Row],[year]], MONTH("1-"&amp;Hosp_details[[#This Row],[month]]), Hosp_details[[#This Row],[date]])</f>
        <v>37400</v>
      </c>
      <c r="F1668" s="19">
        <f>DATEDIF(Hosp_details[[#This Row],[Date of Birth]], DATE(2023,6, 8),"Y")</f>
        <v>21</v>
      </c>
      <c r="G1668">
        <v>0</v>
      </c>
      <c r="H1668" s="21">
        <v>14711.74</v>
      </c>
      <c r="I1668" t="s">
        <v>11</v>
      </c>
      <c r="J1668" t="s">
        <v>11</v>
      </c>
      <c r="K1668" t="s">
        <v>23</v>
      </c>
    </row>
    <row r="1669" spans="1:11" x14ac:dyDescent="0.3">
      <c r="A1669" t="s">
        <v>1699</v>
      </c>
      <c r="B1669">
        <v>1962</v>
      </c>
      <c r="C1669" t="s">
        <v>18</v>
      </c>
      <c r="D1669">
        <v>29</v>
      </c>
      <c r="E1669" s="17">
        <f>DATE(Hosp_details[[#This Row],[year]], MONTH("1-"&amp;Hosp_details[[#This Row],[month]]), Hosp_details[[#This Row],[date]])</f>
        <v>22826</v>
      </c>
      <c r="F1669" s="19">
        <f>DATEDIF(Hosp_details[[#This Row],[Date of Birth]], DATE(2023,6, 8),"Y")</f>
        <v>60</v>
      </c>
      <c r="G1669">
        <v>0</v>
      </c>
      <c r="H1669" s="21">
        <v>14738.43</v>
      </c>
      <c r="I1669" t="s">
        <v>11</v>
      </c>
      <c r="J1669" t="s">
        <v>12</v>
      </c>
      <c r="K1669" t="s">
        <v>299</v>
      </c>
    </row>
    <row r="1670" spans="1:11" x14ac:dyDescent="0.3">
      <c r="A1670" t="s">
        <v>1700</v>
      </c>
      <c r="B1670">
        <v>1965</v>
      </c>
      <c r="C1670" t="s">
        <v>10</v>
      </c>
      <c r="D1670">
        <v>27</v>
      </c>
      <c r="E1670" s="17">
        <f>DATE(Hosp_details[[#This Row],[year]], MONTH("1-"&amp;Hosp_details[[#This Row],[month]]), Hosp_details[[#This Row],[date]])</f>
        <v>23950</v>
      </c>
      <c r="F1670" s="19">
        <f>DATEDIF(Hosp_details[[#This Row],[Date of Birth]], DATE(2023,6, 8),"Y")</f>
        <v>57</v>
      </c>
      <c r="G1670">
        <v>0</v>
      </c>
      <c r="H1670" s="21">
        <v>14750.42</v>
      </c>
      <c r="I1670" t="s">
        <v>11</v>
      </c>
      <c r="J1670" t="s">
        <v>11</v>
      </c>
      <c r="K1670" t="s">
        <v>534</v>
      </c>
    </row>
    <row r="1671" spans="1:11" x14ac:dyDescent="0.3">
      <c r="A1671" t="s">
        <v>1701</v>
      </c>
      <c r="B1671">
        <v>1975</v>
      </c>
      <c r="C1671" t="s">
        <v>34</v>
      </c>
      <c r="D1671">
        <v>10</v>
      </c>
      <c r="E1671" s="17">
        <f>DATE(Hosp_details[[#This Row],[year]], MONTH("1-"&amp;Hosp_details[[#This Row],[month]]), Hosp_details[[#This Row],[date]])</f>
        <v>27616</v>
      </c>
      <c r="F1671" s="19">
        <f>DATEDIF(Hosp_details[[#This Row],[Date of Birth]], DATE(2023,6, 8),"Y")</f>
        <v>47</v>
      </c>
      <c r="G1671">
        <v>1</v>
      </c>
      <c r="H1671" s="21">
        <v>14819</v>
      </c>
      <c r="I1671" t="s">
        <v>11</v>
      </c>
      <c r="J1671" t="s">
        <v>12</v>
      </c>
      <c r="K1671" t="s">
        <v>248</v>
      </c>
    </row>
    <row r="1672" spans="1:11" x14ac:dyDescent="0.3">
      <c r="A1672" t="s">
        <v>1702</v>
      </c>
      <c r="B1672">
        <v>1979</v>
      </c>
      <c r="C1672" t="s">
        <v>20</v>
      </c>
      <c r="D1672">
        <v>18</v>
      </c>
      <c r="E1672" s="17">
        <f>DATE(Hosp_details[[#This Row],[year]], MONTH("1-"&amp;Hosp_details[[#This Row],[month]]), Hosp_details[[#This Row],[date]])</f>
        <v>29116</v>
      </c>
      <c r="F1672" s="19">
        <f>DATEDIF(Hosp_details[[#This Row],[Date of Birth]], DATE(2023,6, 8),"Y")</f>
        <v>43</v>
      </c>
      <c r="G1672">
        <v>2</v>
      </c>
      <c r="H1672" s="21">
        <v>14839.34</v>
      </c>
      <c r="I1672" t="s">
        <v>11</v>
      </c>
      <c r="J1672" t="s">
        <v>12</v>
      </c>
      <c r="K1672" t="s">
        <v>534</v>
      </c>
    </row>
    <row r="1673" spans="1:11" x14ac:dyDescent="0.3">
      <c r="A1673" t="s">
        <v>1703</v>
      </c>
      <c r="B1673">
        <v>1981</v>
      </c>
      <c r="C1673" t="s">
        <v>36</v>
      </c>
      <c r="D1673">
        <v>5</v>
      </c>
      <c r="E1673" s="17">
        <f>DATE(Hosp_details[[#This Row],[year]], MONTH("1-"&amp;Hosp_details[[#This Row],[month]]), Hosp_details[[#This Row],[date]])</f>
        <v>29864</v>
      </c>
      <c r="F1673" s="19">
        <f>DATEDIF(Hosp_details[[#This Row],[Date of Birth]], DATE(2023,6, 8),"Y")</f>
        <v>41</v>
      </c>
      <c r="G1673">
        <v>1</v>
      </c>
      <c r="H1673" s="21">
        <v>14843.96</v>
      </c>
      <c r="I1673" t="s">
        <v>11</v>
      </c>
      <c r="J1673" t="s">
        <v>12</v>
      </c>
      <c r="K1673" t="s">
        <v>534</v>
      </c>
    </row>
    <row r="1674" spans="1:11" x14ac:dyDescent="0.3">
      <c r="A1674" t="s">
        <v>1704</v>
      </c>
      <c r="B1674">
        <v>1970</v>
      </c>
      <c r="C1674" t="s">
        <v>15</v>
      </c>
      <c r="D1674">
        <v>11</v>
      </c>
      <c r="E1674" s="17">
        <f>DATE(Hosp_details[[#This Row],[year]], MONTH("1-"&amp;Hosp_details[[#This Row],[month]]), Hosp_details[[#This Row],[date]])</f>
        <v>25883</v>
      </c>
      <c r="F1674" s="19">
        <f>DATEDIF(Hosp_details[[#This Row],[Date of Birth]], DATE(2023,6, 8),"Y")</f>
        <v>52</v>
      </c>
      <c r="G1674">
        <v>0</v>
      </c>
      <c r="H1674" s="21">
        <v>14847.63</v>
      </c>
      <c r="I1674" t="s">
        <v>11</v>
      </c>
      <c r="J1674" t="s">
        <v>11</v>
      </c>
      <c r="K1674" t="s">
        <v>248</v>
      </c>
    </row>
    <row r="1675" spans="1:11" x14ac:dyDescent="0.3">
      <c r="A1675" t="s">
        <v>1705</v>
      </c>
      <c r="B1675">
        <v>1958</v>
      </c>
      <c r="C1675" t="s">
        <v>30</v>
      </c>
      <c r="D1675">
        <v>17</v>
      </c>
      <c r="E1675" s="17">
        <f>DATE(Hosp_details[[#This Row],[year]], MONTH("1-"&amp;Hosp_details[[#This Row],[month]]), Hosp_details[[#This Row],[date]])</f>
        <v>21536</v>
      </c>
      <c r="F1675" s="19">
        <f>DATEDIF(Hosp_details[[#This Row],[Date of Birth]], DATE(2023,6, 8),"Y")</f>
        <v>64</v>
      </c>
      <c r="G1675">
        <v>0</v>
      </c>
      <c r="H1675" s="21">
        <v>14901.52</v>
      </c>
      <c r="I1675" t="s">
        <v>11</v>
      </c>
      <c r="J1675" t="s">
        <v>11</v>
      </c>
      <c r="K1675" t="s">
        <v>246</v>
      </c>
    </row>
    <row r="1676" spans="1:11" x14ac:dyDescent="0.3">
      <c r="A1676" t="s">
        <v>1706</v>
      </c>
      <c r="B1676">
        <v>1981</v>
      </c>
      <c r="C1676" t="s">
        <v>2394</v>
      </c>
      <c r="D1676">
        <v>4</v>
      </c>
      <c r="E1676" s="17">
        <f>DATE(Hosp_details[[#This Row],[year]], MONTH("1-"&amp;Hosp_details[[#This Row],[month]]), Hosp_details[[#This Row],[date]])</f>
        <v>29590</v>
      </c>
      <c r="F1676" s="19">
        <f>DATEDIF(Hosp_details[[#This Row],[Date of Birth]], DATE(2023,6, 8),"Y")</f>
        <v>42</v>
      </c>
      <c r="G1676">
        <v>1</v>
      </c>
      <c r="H1676" s="21">
        <v>14908.27</v>
      </c>
      <c r="I1676" t="s">
        <v>11</v>
      </c>
      <c r="J1676" t="s">
        <v>16</v>
      </c>
      <c r="K1676" t="s">
        <v>41</v>
      </c>
    </row>
    <row r="1677" spans="1:11" x14ac:dyDescent="0.3">
      <c r="A1677" t="s">
        <v>1707</v>
      </c>
      <c r="B1677">
        <v>1968</v>
      </c>
      <c r="C1677" t="s">
        <v>2395</v>
      </c>
      <c r="D1677">
        <v>8</v>
      </c>
      <c r="E1677" s="17">
        <f>DATE(Hosp_details[[#This Row],[year]], MONTH("1-"&amp;Hosp_details[[#This Row],[month]]), Hosp_details[[#This Row],[date]])</f>
        <v>24876</v>
      </c>
      <c r="F1677" s="19">
        <f>DATEDIF(Hosp_details[[#This Row],[Date of Birth]], DATE(2023,6, 8),"Y")</f>
        <v>55</v>
      </c>
      <c r="G1677">
        <v>0</v>
      </c>
      <c r="H1677" s="21">
        <v>14926.97</v>
      </c>
      <c r="I1677" t="s">
        <v>11</v>
      </c>
      <c r="J1677" t="s">
        <v>11</v>
      </c>
      <c r="K1677" t="s">
        <v>23</v>
      </c>
    </row>
    <row r="1678" spans="1:11" x14ac:dyDescent="0.3">
      <c r="A1678" t="s">
        <v>1708</v>
      </c>
      <c r="B1678">
        <v>1962</v>
      </c>
      <c r="C1678" t="s">
        <v>2396</v>
      </c>
      <c r="D1678">
        <v>29</v>
      </c>
      <c r="E1678" s="17">
        <f>DATE(Hosp_details[[#This Row],[year]], MONTH("1-"&amp;Hosp_details[[#This Row],[month]]), Hosp_details[[#This Row],[date]])</f>
        <v>22734</v>
      </c>
      <c r="F1678" s="19">
        <f>DATEDIF(Hosp_details[[#This Row],[Date of Birth]], DATE(2023,6, 8),"Y")</f>
        <v>61</v>
      </c>
      <c r="G1678">
        <v>0</v>
      </c>
      <c r="H1678" s="21">
        <v>14945.34</v>
      </c>
      <c r="I1678" t="s">
        <v>11</v>
      </c>
      <c r="J1678" t="s">
        <v>16</v>
      </c>
      <c r="K1678" t="s">
        <v>299</v>
      </c>
    </row>
    <row r="1679" spans="1:11" x14ac:dyDescent="0.3">
      <c r="A1679" t="s">
        <v>1709</v>
      </c>
      <c r="B1679">
        <v>1958</v>
      </c>
      <c r="C1679" t="s">
        <v>2397</v>
      </c>
      <c r="D1679">
        <v>29</v>
      </c>
      <c r="E1679" s="17">
        <f>DATE(Hosp_details[[#This Row],[year]], MONTH("1-"&amp;Hosp_details[[#This Row],[month]]), Hosp_details[[#This Row],[date]])</f>
        <v>21304</v>
      </c>
      <c r="F1679" s="19">
        <f>DATEDIF(Hosp_details[[#This Row],[Date of Birth]], DATE(2023,6, 8),"Y")</f>
        <v>65</v>
      </c>
      <c r="G1679">
        <v>2</v>
      </c>
      <c r="H1679" s="21">
        <v>14988.43</v>
      </c>
      <c r="I1679" t="s">
        <v>11</v>
      </c>
      <c r="J1679" t="s">
        <v>12</v>
      </c>
      <c r="K1679" t="s">
        <v>41</v>
      </c>
    </row>
    <row r="1680" spans="1:11" x14ac:dyDescent="0.3">
      <c r="A1680" t="s">
        <v>1710</v>
      </c>
      <c r="B1680">
        <v>1995</v>
      </c>
      <c r="C1680" t="s">
        <v>2398</v>
      </c>
      <c r="D1680">
        <v>2</v>
      </c>
      <c r="E1680" s="17">
        <f>DATE(Hosp_details[[#This Row],[year]], MONTH("1-"&amp;Hosp_details[[#This Row],[month]]), Hosp_details[[#This Row],[date]])</f>
        <v>34821</v>
      </c>
      <c r="F1680" s="19">
        <f>DATEDIF(Hosp_details[[#This Row],[Date of Birth]], DATE(2023,6, 8),"Y")</f>
        <v>28</v>
      </c>
      <c r="G1680">
        <v>2</v>
      </c>
      <c r="H1680" s="21">
        <v>15006.58</v>
      </c>
      <c r="I1680" t="s">
        <v>11</v>
      </c>
      <c r="J1680" t="s">
        <v>11</v>
      </c>
      <c r="K1680" t="s">
        <v>246</v>
      </c>
    </row>
    <row r="1681" spans="1:11" x14ac:dyDescent="0.3">
      <c r="A1681" t="s">
        <v>1711</v>
      </c>
      <c r="B1681">
        <v>1960</v>
      </c>
      <c r="C1681" t="s">
        <v>18</v>
      </c>
      <c r="D1681">
        <v>8</v>
      </c>
      <c r="E1681" s="17">
        <f>DATE(Hosp_details[[#This Row],[year]], MONTH("1-"&amp;Hosp_details[[#This Row],[month]]), Hosp_details[[#This Row],[date]])</f>
        <v>22075</v>
      </c>
      <c r="F1681" s="19">
        <f>DATEDIF(Hosp_details[[#This Row],[Date of Birth]], DATE(2023,6, 8),"Y")</f>
        <v>63</v>
      </c>
      <c r="G1681">
        <v>2</v>
      </c>
      <c r="H1681" s="21">
        <v>15019.76</v>
      </c>
      <c r="I1681" t="s">
        <v>11</v>
      </c>
      <c r="J1681" t="s">
        <v>11</v>
      </c>
      <c r="K1681" t="s">
        <v>23</v>
      </c>
    </row>
    <row r="1682" spans="1:11" x14ac:dyDescent="0.3">
      <c r="A1682" t="s">
        <v>1712</v>
      </c>
      <c r="B1682">
        <v>1979</v>
      </c>
      <c r="C1682" t="s">
        <v>10</v>
      </c>
      <c r="D1682">
        <v>25</v>
      </c>
      <c r="E1682" s="17">
        <f>DATE(Hosp_details[[#This Row],[year]], MONTH("1-"&amp;Hosp_details[[#This Row],[month]]), Hosp_details[[#This Row],[date]])</f>
        <v>29061</v>
      </c>
      <c r="F1682" s="19">
        <f>DATEDIF(Hosp_details[[#This Row],[Date of Birth]], DATE(2023,6, 8),"Y")</f>
        <v>43</v>
      </c>
      <c r="G1682">
        <v>2</v>
      </c>
      <c r="H1682" s="21">
        <v>15025.76</v>
      </c>
      <c r="I1682" t="s">
        <v>11</v>
      </c>
      <c r="J1682" t="s">
        <v>16</v>
      </c>
      <c r="K1682" t="s">
        <v>41</v>
      </c>
    </row>
    <row r="1683" spans="1:11" x14ac:dyDescent="0.3">
      <c r="A1683" t="s">
        <v>1713</v>
      </c>
      <c r="B1683">
        <v>1970</v>
      </c>
      <c r="C1683" t="s">
        <v>34</v>
      </c>
      <c r="D1683">
        <v>11</v>
      </c>
      <c r="E1683" s="17">
        <f>DATE(Hosp_details[[#This Row],[year]], MONTH("1-"&amp;Hosp_details[[#This Row],[month]]), Hosp_details[[#This Row],[date]])</f>
        <v>25791</v>
      </c>
      <c r="F1683" s="19">
        <f>DATEDIF(Hosp_details[[#This Row],[Date of Birth]], DATE(2023,6, 8),"Y")</f>
        <v>52</v>
      </c>
      <c r="G1683">
        <v>0</v>
      </c>
      <c r="H1683" s="21">
        <v>15026.3</v>
      </c>
      <c r="I1683" t="s">
        <v>11</v>
      </c>
      <c r="J1683" t="s">
        <v>12</v>
      </c>
      <c r="K1683" t="s">
        <v>41</v>
      </c>
    </row>
    <row r="1684" spans="1:11" x14ac:dyDescent="0.3">
      <c r="A1684" t="s">
        <v>1714</v>
      </c>
      <c r="B1684">
        <v>1971</v>
      </c>
      <c r="C1684" t="s">
        <v>20</v>
      </c>
      <c r="D1684">
        <v>15</v>
      </c>
      <c r="E1684" s="17">
        <f>DATE(Hosp_details[[#This Row],[year]], MONTH("1-"&amp;Hosp_details[[#This Row],[month]]), Hosp_details[[#This Row],[date]])</f>
        <v>26191</v>
      </c>
      <c r="F1684" s="19">
        <f>DATEDIF(Hosp_details[[#This Row],[Date of Birth]], DATE(2023,6, 8),"Y")</f>
        <v>51</v>
      </c>
      <c r="G1684">
        <v>0</v>
      </c>
      <c r="H1684" s="21">
        <v>15038.51</v>
      </c>
      <c r="I1684" t="s">
        <v>11</v>
      </c>
      <c r="J1684" t="s">
        <v>12</v>
      </c>
      <c r="K1684" t="s">
        <v>248</v>
      </c>
    </row>
    <row r="1685" spans="1:11" x14ac:dyDescent="0.3">
      <c r="A1685" t="s">
        <v>1715</v>
      </c>
      <c r="B1685">
        <v>1968</v>
      </c>
      <c r="C1685" t="s">
        <v>36</v>
      </c>
      <c r="D1685">
        <v>12</v>
      </c>
      <c r="E1685" s="17">
        <f>DATE(Hosp_details[[#This Row],[year]], MONTH("1-"&amp;Hosp_details[[#This Row],[month]]), Hosp_details[[#This Row],[date]])</f>
        <v>25123</v>
      </c>
      <c r="F1685" s="19">
        <f>DATEDIF(Hosp_details[[#This Row],[Date of Birth]], DATE(2023,6, 8),"Y")</f>
        <v>54</v>
      </c>
      <c r="G1685">
        <v>0</v>
      </c>
      <c r="H1685" s="21">
        <v>15052.68</v>
      </c>
      <c r="I1685" t="s">
        <v>11</v>
      </c>
      <c r="J1685" t="s">
        <v>11</v>
      </c>
      <c r="K1685" t="s">
        <v>631</v>
      </c>
    </row>
    <row r="1686" spans="1:11" x14ac:dyDescent="0.3">
      <c r="A1686" t="s">
        <v>1716</v>
      </c>
      <c r="B1686">
        <v>1975</v>
      </c>
      <c r="C1686" t="s">
        <v>15</v>
      </c>
      <c r="D1686">
        <v>26</v>
      </c>
      <c r="E1686" s="17">
        <f>DATE(Hosp_details[[#This Row],[year]], MONTH("1-"&amp;Hosp_details[[#This Row],[month]]), Hosp_details[[#This Row],[date]])</f>
        <v>27724</v>
      </c>
      <c r="F1686" s="19">
        <f>DATEDIF(Hosp_details[[#This Row],[Date of Birth]], DATE(2023,6, 8),"Y")</f>
        <v>47</v>
      </c>
      <c r="G1686">
        <v>1</v>
      </c>
      <c r="H1686" s="21">
        <v>15090.35</v>
      </c>
      <c r="I1686" t="s">
        <v>11</v>
      </c>
      <c r="J1686" t="s">
        <v>16</v>
      </c>
      <c r="K1686" t="s">
        <v>248</v>
      </c>
    </row>
    <row r="1687" spans="1:11" x14ac:dyDescent="0.3">
      <c r="A1687" t="s">
        <v>1717</v>
      </c>
      <c r="B1687">
        <v>1972</v>
      </c>
      <c r="C1687" t="s">
        <v>30</v>
      </c>
      <c r="D1687">
        <v>7</v>
      </c>
      <c r="E1687" s="17">
        <f>DATE(Hosp_details[[#This Row],[year]], MONTH("1-"&amp;Hosp_details[[#This Row],[month]]), Hosp_details[[#This Row],[date]])</f>
        <v>26640</v>
      </c>
      <c r="F1687" s="19">
        <f>DATEDIF(Hosp_details[[#This Row],[Date of Birth]], DATE(2023,6, 8),"Y")</f>
        <v>50</v>
      </c>
      <c r="G1687">
        <v>0</v>
      </c>
      <c r="H1687" s="21">
        <v>15103.69</v>
      </c>
      <c r="I1687" t="s">
        <v>11</v>
      </c>
      <c r="J1687" t="s">
        <v>16</v>
      </c>
      <c r="K1687" t="s">
        <v>23</v>
      </c>
    </row>
    <row r="1688" spans="1:11" x14ac:dyDescent="0.3">
      <c r="A1688" t="s">
        <v>1718</v>
      </c>
      <c r="B1688">
        <v>1978</v>
      </c>
      <c r="C1688" t="s">
        <v>2394</v>
      </c>
      <c r="D1688">
        <v>5</v>
      </c>
      <c r="E1688" s="17">
        <f>DATE(Hosp_details[[#This Row],[year]], MONTH("1-"&amp;Hosp_details[[#This Row],[month]]), Hosp_details[[#This Row],[date]])</f>
        <v>28495</v>
      </c>
      <c r="F1688" s="19">
        <f>DATEDIF(Hosp_details[[#This Row],[Date of Birth]], DATE(2023,6, 8),"Y")</f>
        <v>45</v>
      </c>
      <c r="G1688">
        <v>2</v>
      </c>
      <c r="H1688" s="21">
        <v>15123.19</v>
      </c>
      <c r="I1688" t="s">
        <v>11</v>
      </c>
      <c r="J1688" t="s">
        <v>16</v>
      </c>
      <c r="K1688" t="s">
        <v>41</v>
      </c>
    </row>
    <row r="1689" spans="1:11" x14ac:dyDescent="0.3">
      <c r="A1689" t="s">
        <v>1719</v>
      </c>
      <c r="B1689">
        <v>1971</v>
      </c>
      <c r="C1689" t="s">
        <v>2395</v>
      </c>
      <c r="D1689">
        <v>25</v>
      </c>
      <c r="E1689" s="17">
        <f>DATE(Hosp_details[[#This Row],[year]], MONTH("1-"&amp;Hosp_details[[#This Row],[month]]), Hosp_details[[#This Row],[date]])</f>
        <v>25989</v>
      </c>
      <c r="F1689" s="19">
        <f>DATEDIF(Hosp_details[[#This Row],[Date of Birth]], DATE(2023,6, 8),"Y")</f>
        <v>52</v>
      </c>
      <c r="G1689">
        <v>0</v>
      </c>
      <c r="H1689" s="21">
        <v>15150.44</v>
      </c>
      <c r="I1689" t="s">
        <v>11</v>
      </c>
      <c r="J1689" t="s">
        <v>16</v>
      </c>
      <c r="K1689" t="s">
        <v>248</v>
      </c>
    </row>
    <row r="1690" spans="1:11" x14ac:dyDescent="0.3">
      <c r="A1690" t="s">
        <v>1720</v>
      </c>
      <c r="B1690">
        <v>1962</v>
      </c>
      <c r="C1690" t="s">
        <v>2396</v>
      </c>
      <c r="D1690">
        <v>25</v>
      </c>
      <c r="E1690" s="17">
        <f>DATE(Hosp_details[[#This Row],[year]], MONTH("1-"&amp;Hosp_details[[#This Row],[month]]), Hosp_details[[#This Row],[date]])</f>
        <v>22730</v>
      </c>
      <c r="F1690" s="19">
        <f>DATEDIF(Hosp_details[[#This Row],[Date of Birth]], DATE(2023,6, 8),"Y")</f>
        <v>61</v>
      </c>
      <c r="G1690">
        <v>0</v>
      </c>
      <c r="H1690" s="21">
        <v>15161.25</v>
      </c>
      <c r="I1690" t="s">
        <v>11</v>
      </c>
      <c r="J1690" t="s">
        <v>11</v>
      </c>
      <c r="K1690" t="s">
        <v>23</v>
      </c>
    </row>
    <row r="1691" spans="1:11" x14ac:dyDescent="0.3">
      <c r="A1691" t="s">
        <v>1721</v>
      </c>
      <c r="B1691">
        <v>1959</v>
      </c>
      <c r="C1691" t="s">
        <v>2397</v>
      </c>
      <c r="D1691">
        <v>4</v>
      </c>
      <c r="E1691" s="17">
        <f>DATE(Hosp_details[[#This Row],[year]], MONTH("1-"&amp;Hosp_details[[#This Row],[month]]), Hosp_details[[#This Row],[date]])</f>
        <v>21644</v>
      </c>
      <c r="F1691" s="19">
        <f>DATEDIF(Hosp_details[[#This Row],[Date of Birth]], DATE(2023,6, 8),"Y")</f>
        <v>64</v>
      </c>
      <c r="G1691">
        <v>3</v>
      </c>
      <c r="H1691" s="21">
        <v>15161.53</v>
      </c>
      <c r="I1691" t="s">
        <v>11</v>
      </c>
      <c r="J1691" t="s">
        <v>16</v>
      </c>
      <c r="K1691" t="s">
        <v>13</v>
      </c>
    </row>
    <row r="1692" spans="1:11" x14ac:dyDescent="0.3">
      <c r="A1692" t="s">
        <v>1722</v>
      </c>
      <c r="B1692">
        <v>1959</v>
      </c>
      <c r="C1692" t="s">
        <v>2398</v>
      </c>
      <c r="D1692">
        <v>3</v>
      </c>
      <c r="E1692" s="17">
        <f>DATE(Hosp_details[[#This Row],[year]], MONTH("1-"&amp;Hosp_details[[#This Row],[month]]), Hosp_details[[#This Row],[date]])</f>
        <v>21673</v>
      </c>
      <c r="F1692" s="19">
        <f>DATEDIF(Hosp_details[[#This Row],[Date of Birth]], DATE(2023,6, 8),"Y")</f>
        <v>64</v>
      </c>
      <c r="G1692">
        <v>3</v>
      </c>
      <c r="H1692" s="21">
        <v>15170.07</v>
      </c>
      <c r="I1692" t="s">
        <v>11</v>
      </c>
      <c r="J1692" t="s">
        <v>12</v>
      </c>
      <c r="K1692" t="s">
        <v>41</v>
      </c>
    </row>
    <row r="1693" spans="1:11" x14ac:dyDescent="0.3">
      <c r="A1693" t="s">
        <v>1723</v>
      </c>
      <c r="B1693">
        <v>1962</v>
      </c>
      <c r="C1693" t="s">
        <v>18</v>
      </c>
      <c r="D1693">
        <v>17</v>
      </c>
      <c r="E1693" s="17">
        <f>DATE(Hosp_details[[#This Row],[year]], MONTH("1-"&amp;Hosp_details[[#This Row],[month]]), Hosp_details[[#This Row],[date]])</f>
        <v>22814</v>
      </c>
      <c r="F1693" s="19">
        <f>DATEDIF(Hosp_details[[#This Row],[Date of Birth]], DATE(2023,6, 8),"Y")</f>
        <v>60</v>
      </c>
      <c r="G1693">
        <v>0</v>
      </c>
      <c r="H1693" s="21">
        <v>15174.81</v>
      </c>
      <c r="I1693" t="s">
        <v>11</v>
      </c>
      <c r="J1693" t="s">
        <v>16</v>
      </c>
      <c r="K1693" t="s">
        <v>23</v>
      </c>
    </row>
    <row r="1694" spans="1:11" x14ac:dyDescent="0.3">
      <c r="A1694" t="s">
        <v>1724</v>
      </c>
      <c r="B1694">
        <v>1978</v>
      </c>
      <c r="C1694" t="s">
        <v>10</v>
      </c>
      <c r="D1694">
        <v>23</v>
      </c>
      <c r="E1694" s="17">
        <f>DATE(Hosp_details[[#This Row],[year]], MONTH("1-"&amp;Hosp_details[[#This Row],[month]]), Hosp_details[[#This Row],[date]])</f>
        <v>28694</v>
      </c>
      <c r="F1694" s="19">
        <f>DATEDIF(Hosp_details[[#This Row],[Date of Birth]], DATE(2023,6, 8),"Y")</f>
        <v>44</v>
      </c>
      <c r="G1694">
        <v>2</v>
      </c>
      <c r="H1694" s="21">
        <v>15207.92</v>
      </c>
      <c r="I1694" t="s">
        <v>11</v>
      </c>
      <c r="J1694" t="s">
        <v>16</v>
      </c>
      <c r="K1694" t="s">
        <v>23</v>
      </c>
    </row>
    <row r="1695" spans="1:11" x14ac:dyDescent="0.3">
      <c r="A1695" t="s">
        <v>1725</v>
      </c>
      <c r="B1695">
        <v>1960</v>
      </c>
      <c r="C1695" t="s">
        <v>34</v>
      </c>
      <c r="D1695">
        <v>25</v>
      </c>
      <c r="E1695" s="17">
        <f>DATE(Hosp_details[[#This Row],[year]], MONTH("1-"&amp;Hosp_details[[#This Row],[month]]), Hosp_details[[#This Row],[date]])</f>
        <v>22153</v>
      </c>
      <c r="F1695" s="19">
        <f>DATEDIF(Hosp_details[[#This Row],[Date of Birth]], DATE(2023,6, 8),"Y")</f>
        <v>62</v>
      </c>
      <c r="G1695">
        <v>2</v>
      </c>
      <c r="H1695" s="21">
        <v>15230.32</v>
      </c>
      <c r="I1695" t="s">
        <v>11</v>
      </c>
      <c r="J1695" t="s">
        <v>11</v>
      </c>
      <c r="K1695" t="s">
        <v>246</v>
      </c>
    </row>
    <row r="1696" spans="1:11" x14ac:dyDescent="0.3">
      <c r="A1696" t="s">
        <v>1726</v>
      </c>
      <c r="B1696">
        <v>1969</v>
      </c>
      <c r="C1696" t="s">
        <v>20</v>
      </c>
      <c r="D1696">
        <v>16</v>
      </c>
      <c r="E1696" s="17">
        <f>DATE(Hosp_details[[#This Row],[year]], MONTH("1-"&amp;Hosp_details[[#This Row],[month]]), Hosp_details[[#This Row],[date]])</f>
        <v>25462</v>
      </c>
      <c r="F1696" s="19">
        <f>DATEDIF(Hosp_details[[#This Row],[Date of Birth]], DATE(2023,6, 8),"Y")</f>
        <v>53</v>
      </c>
      <c r="G1696">
        <v>0</v>
      </c>
      <c r="H1696" s="21">
        <v>15260.52</v>
      </c>
      <c r="I1696" t="s">
        <v>11</v>
      </c>
      <c r="J1696" t="s">
        <v>11</v>
      </c>
      <c r="K1696" t="s">
        <v>248</v>
      </c>
    </row>
    <row r="1697" spans="1:11" x14ac:dyDescent="0.3">
      <c r="A1697" t="s">
        <v>1727</v>
      </c>
      <c r="B1697">
        <v>1963</v>
      </c>
      <c r="C1697" t="s">
        <v>36</v>
      </c>
      <c r="D1697">
        <v>13</v>
      </c>
      <c r="E1697" s="17">
        <f>DATE(Hosp_details[[#This Row],[year]], MONTH("1-"&amp;Hosp_details[[#This Row],[month]]), Hosp_details[[#This Row],[date]])</f>
        <v>23297</v>
      </c>
      <c r="F1697" s="19">
        <f>DATEDIF(Hosp_details[[#This Row],[Date of Birth]], DATE(2023,6, 8),"Y")</f>
        <v>59</v>
      </c>
      <c r="G1697">
        <v>0</v>
      </c>
      <c r="H1697" s="21">
        <v>15322.77</v>
      </c>
      <c r="I1697" t="s">
        <v>11</v>
      </c>
      <c r="J1697" t="s">
        <v>12</v>
      </c>
      <c r="K1697" t="s">
        <v>299</v>
      </c>
    </row>
    <row r="1698" spans="1:11" x14ac:dyDescent="0.3">
      <c r="A1698" t="s">
        <v>1728</v>
      </c>
      <c r="B1698">
        <v>2001</v>
      </c>
      <c r="C1698" t="s">
        <v>15</v>
      </c>
      <c r="D1698">
        <v>14</v>
      </c>
      <c r="E1698" s="17">
        <f>DATE(Hosp_details[[#This Row],[year]], MONTH("1-"&amp;Hosp_details[[#This Row],[month]]), Hosp_details[[#This Row],[date]])</f>
        <v>37209</v>
      </c>
      <c r="F1698" s="19">
        <f>DATEDIF(Hosp_details[[#This Row],[Date of Birth]], DATE(2023,6, 8),"Y")</f>
        <v>21</v>
      </c>
      <c r="G1698">
        <v>1</v>
      </c>
      <c r="H1698" s="21">
        <v>15359.1</v>
      </c>
      <c r="I1698" t="s">
        <v>11</v>
      </c>
      <c r="J1698" t="s">
        <v>12</v>
      </c>
      <c r="K1698" t="s">
        <v>246</v>
      </c>
    </row>
    <row r="1699" spans="1:11" x14ac:dyDescent="0.3">
      <c r="A1699" t="s">
        <v>1729</v>
      </c>
      <c r="B1699">
        <v>1988</v>
      </c>
      <c r="C1699" t="s">
        <v>30</v>
      </c>
      <c r="D1699">
        <v>17</v>
      </c>
      <c r="E1699" s="17">
        <f>DATE(Hosp_details[[#This Row],[year]], MONTH("1-"&amp;Hosp_details[[#This Row],[month]]), Hosp_details[[#This Row],[date]])</f>
        <v>32494</v>
      </c>
      <c r="F1699" s="19">
        <f>DATEDIF(Hosp_details[[#This Row],[Date of Birth]], DATE(2023,6, 8),"Y")</f>
        <v>34</v>
      </c>
      <c r="G1699">
        <v>3</v>
      </c>
      <c r="H1699" s="21">
        <v>15361.5</v>
      </c>
      <c r="I1699" t="s">
        <v>11</v>
      </c>
      <c r="J1699" t="s">
        <v>12</v>
      </c>
      <c r="K1699" t="s">
        <v>248</v>
      </c>
    </row>
    <row r="1700" spans="1:11" x14ac:dyDescent="0.3">
      <c r="A1700" t="s">
        <v>1730</v>
      </c>
      <c r="B1700">
        <v>1968</v>
      </c>
      <c r="C1700" t="s">
        <v>2394</v>
      </c>
      <c r="D1700">
        <v>18</v>
      </c>
      <c r="E1700" s="17">
        <f>DATE(Hosp_details[[#This Row],[year]], MONTH("1-"&amp;Hosp_details[[#This Row],[month]]), Hosp_details[[#This Row],[date]])</f>
        <v>24855</v>
      </c>
      <c r="F1700" s="19">
        <f>DATEDIF(Hosp_details[[#This Row],[Date of Birth]], DATE(2023,6, 8),"Y")</f>
        <v>55</v>
      </c>
      <c r="G1700">
        <v>0</v>
      </c>
      <c r="H1700" s="21">
        <v>15363.77</v>
      </c>
      <c r="I1700" t="s">
        <v>11</v>
      </c>
      <c r="J1700" t="s">
        <v>16</v>
      </c>
      <c r="K1700" t="s">
        <v>534</v>
      </c>
    </row>
    <row r="1701" spans="1:11" x14ac:dyDescent="0.3">
      <c r="A1701" t="s">
        <v>1731</v>
      </c>
      <c r="B1701">
        <v>1962</v>
      </c>
      <c r="C1701" t="s">
        <v>2395</v>
      </c>
      <c r="D1701">
        <v>6</v>
      </c>
      <c r="E1701" s="17">
        <f>DATE(Hosp_details[[#This Row],[year]], MONTH("1-"&amp;Hosp_details[[#This Row],[month]]), Hosp_details[[#This Row],[date]])</f>
        <v>22683</v>
      </c>
      <c r="F1701" s="19">
        <f>DATEDIF(Hosp_details[[#This Row],[Date of Birth]], DATE(2023,6, 8),"Y")</f>
        <v>61</v>
      </c>
      <c r="G1701">
        <v>0</v>
      </c>
      <c r="H1701" s="21">
        <v>15368.22</v>
      </c>
      <c r="I1701" t="s">
        <v>11</v>
      </c>
      <c r="J1701" t="s">
        <v>11</v>
      </c>
      <c r="K1701" t="s">
        <v>41</v>
      </c>
    </row>
    <row r="1702" spans="1:11" x14ac:dyDescent="0.3">
      <c r="A1702" t="s">
        <v>1732</v>
      </c>
      <c r="B1702">
        <v>1964</v>
      </c>
      <c r="C1702" t="s">
        <v>2396</v>
      </c>
      <c r="D1702">
        <v>4</v>
      </c>
      <c r="E1702" s="17">
        <f>DATE(Hosp_details[[#This Row],[year]], MONTH("1-"&amp;Hosp_details[[#This Row],[month]]), Hosp_details[[#This Row],[date]])</f>
        <v>23440</v>
      </c>
      <c r="F1702" s="19">
        <f>DATEDIF(Hosp_details[[#This Row],[Date of Birth]], DATE(2023,6, 8),"Y")</f>
        <v>59</v>
      </c>
      <c r="G1702">
        <v>0</v>
      </c>
      <c r="H1702" s="21">
        <v>15377.77</v>
      </c>
      <c r="I1702" t="s">
        <v>11</v>
      </c>
      <c r="J1702" t="s">
        <v>11</v>
      </c>
      <c r="K1702" t="s">
        <v>23</v>
      </c>
    </row>
    <row r="1703" spans="1:11" x14ac:dyDescent="0.3">
      <c r="A1703" t="s">
        <v>1733</v>
      </c>
      <c r="B1703">
        <v>1990</v>
      </c>
      <c r="C1703" t="s">
        <v>2397</v>
      </c>
      <c r="D1703">
        <v>25</v>
      </c>
      <c r="E1703" s="17">
        <f>DATE(Hosp_details[[#This Row],[year]], MONTH("1-"&amp;Hosp_details[[#This Row],[month]]), Hosp_details[[#This Row],[date]])</f>
        <v>32988</v>
      </c>
      <c r="F1703" s="19">
        <f>DATEDIF(Hosp_details[[#This Row],[Date of Birth]], DATE(2023,6, 8),"Y")</f>
        <v>33</v>
      </c>
      <c r="G1703">
        <v>3</v>
      </c>
      <c r="H1703" s="21">
        <v>15440.2</v>
      </c>
      <c r="I1703" t="s">
        <v>11</v>
      </c>
      <c r="J1703" t="s">
        <v>16</v>
      </c>
      <c r="K1703" t="s">
        <v>23</v>
      </c>
    </row>
    <row r="1704" spans="1:11" x14ac:dyDescent="0.3">
      <c r="A1704" t="s">
        <v>1734</v>
      </c>
      <c r="B1704">
        <v>1976</v>
      </c>
      <c r="C1704" t="s">
        <v>2398</v>
      </c>
      <c r="D1704">
        <v>20</v>
      </c>
      <c r="E1704" s="17">
        <f>DATE(Hosp_details[[#This Row],[year]], MONTH("1-"&amp;Hosp_details[[#This Row],[month]]), Hosp_details[[#This Row],[date]])</f>
        <v>27900</v>
      </c>
      <c r="F1704" s="19">
        <f>DATEDIF(Hosp_details[[#This Row],[Date of Birth]], DATE(2023,6, 8),"Y")</f>
        <v>47</v>
      </c>
      <c r="G1704">
        <v>2</v>
      </c>
      <c r="H1704" s="21">
        <v>15450.48</v>
      </c>
      <c r="I1704" t="s">
        <v>11</v>
      </c>
      <c r="J1704" t="s">
        <v>16</v>
      </c>
      <c r="K1704" t="s">
        <v>534</v>
      </c>
    </row>
    <row r="1705" spans="1:11" x14ac:dyDescent="0.3">
      <c r="A1705" t="s">
        <v>1735</v>
      </c>
      <c r="B1705">
        <v>2004</v>
      </c>
      <c r="C1705" t="s">
        <v>18</v>
      </c>
      <c r="D1705">
        <v>17</v>
      </c>
      <c r="E1705" s="17">
        <f>DATE(Hosp_details[[#This Row],[year]], MONTH("1-"&amp;Hosp_details[[#This Row],[month]]), Hosp_details[[#This Row],[date]])</f>
        <v>38155</v>
      </c>
      <c r="F1705" s="19">
        <f>DATEDIF(Hosp_details[[#This Row],[Date of Birth]], DATE(2023,6, 8),"Y")</f>
        <v>18</v>
      </c>
      <c r="G1705">
        <v>0</v>
      </c>
      <c r="H1705" s="21">
        <v>15518.18</v>
      </c>
      <c r="I1705" t="s">
        <v>11</v>
      </c>
      <c r="J1705" t="s">
        <v>12</v>
      </c>
      <c r="K1705" t="s">
        <v>163</v>
      </c>
    </row>
    <row r="1706" spans="1:11" x14ac:dyDescent="0.3">
      <c r="A1706" t="s">
        <v>1736</v>
      </c>
      <c r="B1706">
        <v>1974</v>
      </c>
      <c r="C1706" t="s">
        <v>10</v>
      </c>
      <c r="D1706">
        <v>28</v>
      </c>
      <c r="E1706" s="17">
        <f>DATE(Hosp_details[[#This Row],[year]], MONTH("1-"&amp;Hosp_details[[#This Row],[month]]), Hosp_details[[#This Row],[date]])</f>
        <v>27238</v>
      </c>
      <c r="F1706" s="19">
        <f>DATEDIF(Hosp_details[[#This Row],[Date of Birth]], DATE(2023,6, 8),"Y")</f>
        <v>48</v>
      </c>
      <c r="G1706">
        <v>0</v>
      </c>
      <c r="H1706" s="21">
        <v>15532.16</v>
      </c>
      <c r="I1706" t="s">
        <v>11</v>
      </c>
      <c r="J1706" t="s">
        <v>11</v>
      </c>
      <c r="K1706" t="s">
        <v>534</v>
      </c>
    </row>
    <row r="1707" spans="1:11" x14ac:dyDescent="0.3">
      <c r="A1707" t="s">
        <v>1737</v>
      </c>
      <c r="B1707">
        <v>1959</v>
      </c>
      <c r="C1707" t="s">
        <v>34</v>
      </c>
      <c r="D1707">
        <v>2</v>
      </c>
      <c r="E1707" s="17">
        <f>DATE(Hosp_details[[#This Row],[year]], MONTH("1-"&amp;Hosp_details[[#This Row],[month]]), Hosp_details[[#This Row],[date]])</f>
        <v>21764</v>
      </c>
      <c r="F1707" s="19">
        <f>DATEDIF(Hosp_details[[#This Row],[Date of Birth]], DATE(2023,6, 8),"Y")</f>
        <v>63</v>
      </c>
      <c r="G1707">
        <v>3</v>
      </c>
      <c r="H1707" s="21">
        <v>15555.19</v>
      </c>
      <c r="I1707" t="s">
        <v>11</v>
      </c>
      <c r="J1707" t="s">
        <v>12</v>
      </c>
      <c r="K1707" t="s">
        <v>23</v>
      </c>
    </row>
    <row r="1708" spans="1:11" x14ac:dyDescent="0.3">
      <c r="A1708" t="s">
        <v>1738</v>
      </c>
      <c r="B1708">
        <v>1974</v>
      </c>
      <c r="C1708" t="s">
        <v>20</v>
      </c>
      <c r="D1708">
        <v>30</v>
      </c>
      <c r="E1708" s="17">
        <f>DATE(Hosp_details[[#This Row],[year]], MONTH("1-"&amp;Hosp_details[[#This Row],[month]]), Hosp_details[[#This Row],[date]])</f>
        <v>27302</v>
      </c>
      <c r="F1708" s="19">
        <f>DATEDIF(Hosp_details[[#This Row],[Date of Birth]], DATE(2023,6, 8),"Y")</f>
        <v>48</v>
      </c>
      <c r="G1708">
        <v>0</v>
      </c>
      <c r="H1708" s="21">
        <v>15556.67</v>
      </c>
      <c r="I1708" t="s">
        <v>11</v>
      </c>
      <c r="J1708" t="s">
        <v>11</v>
      </c>
      <c r="K1708" t="s">
        <v>23</v>
      </c>
    </row>
    <row r="1709" spans="1:11" x14ac:dyDescent="0.3">
      <c r="A1709" t="s">
        <v>1739</v>
      </c>
      <c r="B1709">
        <v>1965</v>
      </c>
      <c r="C1709" t="s">
        <v>36</v>
      </c>
      <c r="D1709">
        <v>28</v>
      </c>
      <c r="E1709" s="17">
        <f>DATE(Hosp_details[[#This Row],[year]], MONTH("1-"&amp;Hosp_details[[#This Row],[month]]), Hosp_details[[#This Row],[date]])</f>
        <v>24043</v>
      </c>
      <c r="F1709" s="19">
        <f>DATEDIF(Hosp_details[[#This Row],[Date of Birth]], DATE(2023,6, 8),"Y")</f>
        <v>57</v>
      </c>
      <c r="G1709">
        <v>0</v>
      </c>
      <c r="H1709" s="21">
        <v>15608.58</v>
      </c>
      <c r="I1709" t="s">
        <v>11</v>
      </c>
      <c r="J1709" t="s">
        <v>11</v>
      </c>
      <c r="K1709" t="s">
        <v>534</v>
      </c>
    </row>
    <row r="1710" spans="1:11" x14ac:dyDescent="0.3">
      <c r="A1710" t="s">
        <v>1740</v>
      </c>
      <c r="B1710">
        <v>1960</v>
      </c>
      <c r="C1710" t="s">
        <v>15</v>
      </c>
      <c r="D1710">
        <v>6</v>
      </c>
      <c r="E1710" s="17">
        <f>DATE(Hosp_details[[#This Row],[year]], MONTH("1-"&amp;Hosp_details[[#This Row],[month]]), Hosp_details[[#This Row],[date]])</f>
        <v>22226</v>
      </c>
      <c r="F1710" s="19">
        <f>DATEDIF(Hosp_details[[#This Row],[Date of Birth]], DATE(2023,6, 8),"Y")</f>
        <v>62</v>
      </c>
      <c r="G1710">
        <v>3</v>
      </c>
      <c r="H1710" s="21">
        <v>15612.19</v>
      </c>
      <c r="I1710" t="s">
        <v>11</v>
      </c>
      <c r="J1710" t="s">
        <v>11</v>
      </c>
      <c r="K1710" t="s">
        <v>23</v>
      </c>
    </row>
    <row r="1711" spans="1:11" x14ac:dyDescent="0.3">
      <c r="A1711" t="s">
        <v>1741</v>
      </c>
      <c r="B1711">
        <v>1988</v>
      </c>
      <c r="C1711" t="s">
        <v>30</v>
      </c>
      <c r="D1711">
        <v>22</v>
      </c>
      <c r="E1711" s="17">
        <f>DATE(Hosp_details[[#This Row],[year]], MONTH("1-"&amp;Hosp_details[[#This Row],[month]]), Hosp_details[[#This Row],[date]])</f>
        <v>32499</v>
      </c>
      <c r="F1711" s="19">
        <f>DATEDIF(Hosp_details[[#This Row],[Date of Birth]], DATE(2023,6, 8),"Y")</f>
        <v>34</v>
      </c>
      <c r="G1711">
        <v>3</v>
      </c>
      <c r="H1711" s="21">
        <v>15646.28</v>
      </c>
      <c r="I1711" t="s">
        <v>11</v>
      </c>
      <c r="J1711" t="s">
        <v>11</v>
      </c>
      <c r="K1711" t="s">
        <v>41</v>
      </c>
    </row>
    <row r="1712" spans="1:11" x14ac:dyDescent="0.3">
      <c r="A1712" t="s">
        <v>1742</v>
      </c>
      <c r="B1712">
        <v>1973</v>
      </c>
      <c r="C1712" t="s">
        <v>2394</v>
      </c>
      <c r="D1712">
        <v>26</v>
      </c>
      <c r="E1712" s="17">
        <f>DATE(Hosp_details[[#This Row],[year]], MONTH("1-"&amp;Hosp_details[[#This Row],[month]]), Hosp_details[[#This Row],[date]])</f>
        <v>26690</v>
      </c>
      <c r="F1712" s="19">
        <f>DATEDIF(Hosp_details[[#This Row],[Date of Birth]], DATE(2023,6, 8),"Y")</f>
        <v>50</v>
      </c>
      <c r="G1712">
        <v>0</v>
      </c>
      <c r="H1712" s="21">
        <v>15670.3</v>
      </c>
      <c r="I1712" t="s">
        <v>11</v>
      </c>
      <c r="J1712" t="s">
        <v>11</v>
      </c>
      <c r="K1712" t="s">
        <v>534</v>
      </c>
    </row>
    <row r="1713" spans="1:11" x14ac:dyDescent="0.3">
      <c r="A1713" t="s">
        <v>1743</v>
      </c>
      <c r="B1713">
        <v>1976</v>
      </c>
      <c r="C1713" t="s">
        <v>2395</v>
      </c>
      <c r="D1713">
        <v>20</v>
      </c>
      <c r="E1713" s="17">
        <f>DATE(Hosp_details[[#This Row],[year]], MONTH("1-"&amp;Hosp_details[[#This Row],[month]]), Hosp_details[[#This Row],[date]])</f>
        <v>27810</v>
      </c>
      <c r="F1713" s="19">
        <f>DATEDIF(Hosp_details[[#This Row],[Date of Birth]], DATE(2023,6, 8),"Y")</f>
        <v>47</v>
      </c>
      <c r="G1713">
        <v>2</v>
      </c>
      <c r="H1713" s="21">
        <v>15698.86</v>
      </c>
      <c r="I1713" t="s">
        <v>11</v>
      </c>
      <c r="J1713" t="s">
        <v>11</v>
      </c>
      <c r="K1713" t="s">
        <v>23</v>
      </c>
    </row>
    <row r="1714" spans="1:11" x14ac:dyDescent="0.3">
      <c r="A1714" t="s">
        <v>1744</v>
      </c>
      <c r="B1714">
        <v>1974</v>
      </c>
      <c r="C1714" t="s">
        <v>2396</v>
      </c>
      <c r="D1714">
        <v>29</v>
      </c>
      <c r="E1714" s="17">
        <f>DATE(Hosp_details[[#This Row],[year]], MONTH("1-"&amp;Hosp_details[[#This Row],[month]]), Hosp_details[[#This Row],[date]])</f>
        <v>27117</v>
      </c>
      <c r="F1714" s="19">
        <f>DATEDIF(Hosp_details[[#This Row],[Date of Birth]], DATE(2023,6, 8),"Y")</f>
        <v>49</v>
      </c>
      <c r="G1714">
        <v>0</v>
      </c>
      <c r="H1714" s="21">
        <v>15746.62</v>
      </c>
      <c r="I1714" t="s">
        <v>11</v>
      </c>
      <c r="J1714" t="s">
        <v>16</v>
      </c>
      <c r="K1714" t="s">
        <v>23</v>
      </c>
    </row>
    <row r="1715" spans="1:11" x14ac:dyDescent="0.3">
      <c r="A1715" t="s">
        <v>1745</v>
      </c>
      <c r="B1715">
        <v>1997</v>
      </c>
      <c r="C1715" t="s">
        <v>2397</v>
      </c>
      <c r="D1715">
        <v>9</v>
      </c>
      <c r="E1715" s="17">
        <f>DATE(Hosp_details[[#This Row],[year]], MONTH("1-"&amp;Hosp_details[[#This Row],[month]]), Hosp_details[[#This Row],[date]])</f>
        <v>35529</v>
      </c>
      <c r="F1715" s="19">
        <f>DATEDIF(Hosp_details[[#This Row],[Date of Birth]], DATE(2023,6, 8),"Y")</f>
        <v>26</v>
      </c>
      <c r="G1715">
        <v>0</v>
      </c>
      <c r="H1715" s="21">
        <v>15817.99</v>
      </c>
      <c r="I1715" t="s">
        <v>11</v>
      </c>
      <c r="J1715" t="s">
        <v>11</v>
      </c>
      <c r="K1715" t="s">
        <v>23</v>
      </c>
    </row>
    <row r="1716" spans="1:11" x14ac:dyDescent="0.3">
      <c r="A1716" t="s">
        <v>1746</v>
      </c>
      <c r="B1716">
        <v>1984</v>
      </c>
      <c r="C1716" t="s">
        <v>2398</v>
      </c>
      <c r="D1716">
        <v>26</v>
      </c>
      <c r="E1716" s="17">
        <f>DATE(Hosp_details[[#This Row],[year]], MONTH("1-"&amp;Hosp_details[[#This Row],[month]]), Hosp_details[[#This Row],[date]])</f>
        <v>30828</v>
      </c>
      <c r="F1716" s="19">
        <f>DATEDIF(Hosp_details[[#This Row],[Date of Birth]], DATE(2023,6, 8),"Y")</f>
        <v>39</v>
      </c>
      <c r="G1716">
        <v>0</v>
      </c>
      <c r="H1716" s="21">
        <v>15820.7</v>
      </c>
      <c r="I1716" t="s">
        <v>11</v>
      </c>
      <c r="J1716" t="s">
        <v>12</v>
      </c>
      <c r="K1716" t="s">
        <v>41</v>
      </c>
    </row>
    <row r="1717" spans="1:11" x14ac:dyDescent="0.3">
      <c r="A1717" t="s">
        <v>1747</v>
      </c>
      <c r="B1717">
        <v>1982</v>
      </c>
      <c r="C1717" t="s">
        <v>18</v>
      </c>
      <c r="D1717">
        <v>11</v>
      </c>
      <c r="E1717" s="17">
        <f>DATE(Hosp_details[[#This Row],[year]], MONTH("1-"&amp;Hosp_details[[#This Row],[month]]), Hosp_details[[#This Row],[date]])</f>
        <v>30113</v>
      </c>
      <c r="F1717" s="19">
        <f>DATEDIF(Hosp_details[[#This Row],[Date of Birth]], DATE(2023,6, 8),"Y")</f>
        <v>40</v>
      </c>
      <c r="G1717">
        <v>4</v>
      </c>
      <c r="H1717" s="21">
        <v>15828.82</v>
      </c>
      <c r="I1717" t="s">
        <v>11</v>
      </c>
      <c r="J1717" t="s">
        <v>12</v>
      </c>
      <c r="K1717" t="s">
        <v>41</v>
      </c>
    </row>
    <row r="1718" spans="1:11" x14ac:dyDescent="0.3">
      <c r="A1718" t="s">
        <v>1748</v>
      </c>
      <c r="B1718">
        <v>1962</v>
      </c>
      <c r="C1718" t="s">
        <v>10</v>
      </c>
      <c r="D1718">
        <v>25</v>
      </c>
      <c r="E1718" s="17">
        <f>DATE(Hosp_details[[#This Row],[year]], MONTH("1-"&amp;Hosp_details[[#This Row],[month]]), Hosp_details[[#This Row],[date]])</f>
        <v>22852</v>
      </c>
      <c r="F1718" s="19">
        <f>DATEDIF(Hosp_details[[#This Row],[Date of Birth]], DATE(2023,6, 8),"Y")</f>
        <v>60</v>
      </c>
      <c r="G1718">
        <v>0</v>
      </c>
      <c r="H1718" s="21">
        <v>15840.81</v>
      </c>
      <c r="I1718" t="s">
        <v>11</v>
      </c>
      <c r="J1718" t="s">
        <v>16</v>
      </c>
      <c r="K1718" t="s">
        <v>631</v>
      </c>
    </row>
    <row r="1719" spans="1:11" x14ac:dyDescent="0.3">
      <c r="A1719" t="s">
        <v>1749</v>
      </c>
      <c r="B1719">
        <v>1980</v>
      </c>
      <c r="C1719" t="s">
        <v>34</v>
      </c>
      <c r="D1719">
        <v>12</v>
      </c>
      <c r="E1719" s="17">
        <f>DATE(Hosp_details[[#This Row],[year]], MONTH("1-"&amp;Hosp_details[[#This Row],[month]]), Hosp_details[[#This Row],[date]])</f>
        <v>29445</v>
      </c>
      <c r="F1719" s="19">
        <f>DATEDIF(Hosp_details[[#This Row],[Date of Birth]], DATE(2023,6, 8),"Y")</f>
        <v>42</v>
      </c>
      <c r="G1719">
        <v>2</v>
      </c>
      <c r="H1719" s="21">
        <v>15922.29</v>
      </c>
      <c r="I1719" t="s">
        <v>11</v>
      </c>
      <c r="J1719" t="s">
        <v>12</v>
      </c>
      <c r="K1719" t="s">
        <v>534</v>
      </c>
    </row>
    <row r="1720" spans="1:11" x14ac:dyDescent="0.3">
      <c r="A1720" t="s">
        <v>1750</v>
      </c>
      <c r="B1720">
        <v>1982</v>
      </c>
      <c r="C1720" t="s">
        <v>20</v>
      </c>
      <c r="D1720">
        <v>24</v>
      </c>
      <c r="E1720" s="17">
        <f>DATE(Hosp_details[[#This Row],[year]], MONTH("1-"&amp;Hosp_details[[#This Row],[month]]), Hosp_details[[#This Row],[date]])</f>
        <v>30218</v>
      </c>
      <c r="F1720" s="19">
        <f>DATEDIF(Hosp_details[[#This Row],[Date of Birth]], DATE(2023,6, 8),"Y")</f>
        <v>40</v>
      </c>
      <c r="G1720">
        <v>3</v>
      </c>
      <c r="H1720" s="21">
        <v>15965.29</v>
      </c>
      <c r="I1720" t="s">
        <v>11</v>
      </c>
      <c r="J1720" t="s">
        <v>16</v>
      </c>
      <c r="K1720" t="s">
        <v>23</v>
      </c>
    </row>
    <row r="1721" spans="1:11" x14ac:dyDescent="0.3">
      <c r="A1721" t="s">
        <v>1751</v>
      </c>
      <c r="B1721">
        <v>1980</v>
      </c>
      <c r="C1721" t="s">
        <v>36</v>
      </c>
      <c r="D1721">
        <v>19</v>
      </c>
      <c r="E1721" s="17">
        <f>DATE(Hosp_details[[#This Row],[year]], MONTH("1-"&amp;Hosp_details[[#This Row],[month]]), Hosp_details[[#This Row],[date]])</f>
        <v>29513</v>
      </c>
      <c r="F1721" s="19">
        <f>DATEDIF(Hosp_details[[#This Row],[Date of Birth]], DATE(2023,6, 8),"Y")</f>
        <v>42</v>
      </c>
      <c r="G1721">
        <v>2</v>
      </c>
      <c r="H1721" s="21">
        <v>15966.19</v>
      </c>
      <c r="I1721" t="s">
        <v>11</v>
      </c>
      <c r="J1721" t="s">
        <v>11</v>
      </c>
      <c r="K1721" t="s">
        <v>23</v>
      </c>
    </row>
    <row r="1722" spans="1:11" x14ac:dyDescent="0.3">
      <c r="A1722" t="s">
        <v>1752</v>
      </c>
      <c r="B1722">
        <v>1988</v>
      </c>
      <c r="C1722" t="s">
        <v>15</v>
      </c>
      <c r="D1722">
        <v>5</v>
      </c>
      <c r="E1722" s="17">
        <f>DATE(Hosp_details[[#This Row],[year]], MONTH("1-"&amp;Hosp_details[[#This Row],[month]]), Hosp_details[[#This Row],[date]])</f>
        <v>32452</v>
      </c>
      <c r="F1722" s="19">
        <f>DATEDIF(Hosp_details[[#This Row],[Date of Birth]], DATE(2023,6, 8),"Y")</f>
        <v>34</v>
      </c>
      <c r="G1722">
        <v>3</v>
      </c>
      <c r="H1722" s="21">
        <v>16059.06</v>
      </c>
      <c r="I1722" t="s">
        <v>11</v>
      </c>
      <c r="J1722" t="s">
        <v>12</v>
      </c>
      <c r="K1722" t="s">
        <v>23</v>
      </c>
    </row>
    <row r="1723" spans="1:11" x14ac:dyDescent="0.3">
      <c r="A1723" t="s">
        <v>1753</v>
      </c>
      <c r="B1723">
        <v>1978</v>
      </c>
      <c r="C1723" t="s">
        <v>30</v>
      </c>
      <c r="D1723">
        <v>16</v>
      </c>
      <c r="E1723" s="17">
        <f>DATE(Hosp_details[[#This Row],[year]], MONTH("1-"&amp;Hosp_details[[#This Row],[month]]), Hosp_details[[#This Row],[date]])</f>
        <v>28840</v>
      </c>
      <c r="F1723" s="19">
        <f>DATEDIF(Hosp_details[[#This Row],[Date of Birth]], DATE(2023,6, 8),"Y")</f>
        <v>44</v>
      </c>
      <c r="G1723">
        <v>2</v>
      </c>
      <c r="H1723" s="21">
        <v>16062.89</v>
      </c>
      <c r="I1723" t="s">
        <v>11</v>
      </c>
      <c r="J1723" t="s">
        <v>11</v>
      </c>
      <c r="K1723" t="s">
        <v>534</v>
      </c>
    </row>
    <row r="1724" spans="1:11" x14ac:dyDescent="0.3">
      <c r="A1724" t="s">
        <v>1754</v>
      </c>
      <c r="B1724">
        <v>1958</v>
      </c>
      <c r="C1724" t="s">
        <v>2394</v>
      </c>
      <c r="D1724">
        <v>22</v>
      </c>
      <c r="E1724" s="17">
        <f>DATE(Hosp_details[[#This Row],[year]], MONTH("1-"&amp;Hosp_details[[#This Row],[month]]), Hosp_details[[#This Row],[date]])</f>
        <v>21207</v>
      </c>
      <c r="F1724" s="19">
        <f>DATEDIF(Hosp_details[[#This Row],[Date of Birth]], DATE(2023,6, 8),"Y")</f>
        <v>65</v>
      </c>
      <c r="G1724">
        <v>2</v>
      </c>
      <c r="H1724" s="21">
        <v>16069.08</v>
      </c>
      <c r="I1724" t="s">
        <v>11</v>
      </c>
      <c r="J1724" t="s">
        <v>11</v>
      </c>
      <c r="K1724" t="s">
        <v>246</v>
      </c>
    </row>
    <row r="1725" spans="1:11" x14ac:dyDescent="0.3">
      <c r="A1725" t="s">
        <v>1755</v>
      </c>
      <c r="B1725">
        <v>1958</v>
      </c>
      <c r="C1725" t="s">
        <v>2395</v>
      </c>
      <c r="D1725">
        <v>21</v>
      </c>
      <c r="E1725" s="17">
        <f>DATE(Hosp_details[[#This Row],[year]], MONTH("1-"&amp;Hosp_details[[#This Row],[month]]), Hosp_details[[#This Row],[date]])</f>
        <v>21237</v>
      </c>
      <c r="F1725" s="19">
        <f>DATEDIF(Hosp_details[[#This Row],[Date of Birth]], DATE(2023,6, 8),"Y")</f>
        <v>65</v>
      </c>
      <c r="G1725">
        <v>3</v>
      </c>
      <c r="H1725" s="21">
        <v>16085.13</v>
      </c>
      <c r="I1725" t="s">
        <v>11</v>
      </c>
      <c r="J1725" t="s">
        <v>11</v>
      </c>
      <c r="K1725" t="s">
        <v>13</v>
      </c>
    </row>
    <row r="1726" spans="1:11" x14ac:dyDescent="0.3">
      <c r="A1726" t="s">
        <v>1756</v>
      </c>
      <c r="B1726">
        <v>1985</v>
      </c>
      <c r="C1726" t="s">
        <v>2396</v>
      </c>
      <c r="D1726">
        <v>27</v>
      </c>
      <c r="E1726" s="17">
        <f>DATE(Hosp_details[[#This Row],[year]], MONTH("1-"&amp;Hosp_details[[#This Row],[month]]), Hosp_details[[#This Row],[date]])</f>
        <v>31133</v>
      </c>
      <c r="F1726" s="19">
        <f>DATEDIF(Hosp_details[[#This Row],[Date of Birth]], DATE(2023,6, 8),"Y")</f>
        <v>38</v>
      </c>
      <c r="G1726">
        <v>3</v>
      </c>
      <c r="H1726" s="21">
        <v>16097.94</v>
      </c>
      <c r="I1726" t="s">
        <v>11</v>
      </c>
      <c r="J1726" t="s">
        <v>12</v>
      </c>
      <c r="K1726" t="s">
        <v>23</v>
      </c>
    </row>
    <row r="1727" spans="1:11" x14ac:dyDescent="0.3">
      <c r="A1727" t="s">
        <v>1757</v>
      </c>
      <c r="B1727">
        <v>1993</v>
      </c>
      <c r="C1727" t="s">
        <v>2397</v>
      </c>
      <c r="D1727">
        <v>8</v>
      </c>
      <c r="E1727" s="17">
        <f>DATE(Hosp_details[[#This Row],[year]], MONTH("1-"&amp;Hosp_details[[#This Row],[month]]), Hosp_details[[#This Row],[date]])</f>
        <v>34067</v>
      </c>
      <c r="F1727" s="19">
        <f>DATEDIF(Hosp_details[[#This Row],[Date of Birth]], DATE(2023,6, 8),"Y")</f>
        <v>30</v>
      </c>
      <c r="G1727">
        <v>0</v>
      </c>
      <c r="H1727" s="21">
        <v>16115.3</v>
      </c>
      <c r="I1727" t="s">
        <v>11</v>
      </c>
      <c r="J1727" t="s">
        <v>16</v>
      </c>
      <c r="K1727" t="s">
        <v>246</v>
      </c>
    </row>
    <row r="1728" spans="1:11" x14ac:dyDescent="0.3">
      <c r="A1728" t="s">
        <v>1758</v>
      </c>
      <c r="B1728">
        <v>1987</v>
      </c>
      <c r="C1728" t="s">
        <v>2398</v>
      </c>
      <c r="D1728">
        <v>6</v>
      </c>
      <c r="E1728" s="17">
        <f>DATE(Hosp_details[[#This Row],[year]], MONTH("1-"&amp;Hosp_details[[#This Row],[month]]), Hosp_details[[#This Row],[date]])</f>
        <v>31903</v>
      </c>
      <c r="F1728" s="19">
        <f>DATEDIF(Hosp_details[[#This Row],[Date of Birth]], DATE(2023,6, 8),"Y")</f>
        <v>36</v>
      </c>
      <c r="G1728">
        <v>3</v>
      </c>
      <c r="H1728" s="21">
        <v>16122.65</v>
      </c>
      <c r="I1728" t="s">
        <v>11</v>
      </c>
      <c r="J1728" t="s">
        <v>16</v>
      </c>
      <c r="K1728" t="s">
        <v>41</v>
      </c>
    </row>
    <row r="1729" spans="1:11" x14ac:dyDescent="0.3">
      <c r="A1729" t="s">
        <v>1759</v>
      </c>
      <c r="B1729">
        <v>1993</v>
      </c>
      <c r="C1729" t="s">
        <v>18</v>
      </c>
      <c r="D1729">
        <v>12</v>
      </c>
      <c r="E1729" s="17">
        <f>DATE(Hosp_details[[#This Row],[year]], MONTH("1-"&amp;Hosp_details[[#This Row],[month]]), Hosp_details[[#This Row],[date]])</f>
        <v>34132</v>
      </c>
      <c r="F1729" s="19">
        <f>DATEDIF(Hosp_details[[#This Row],[Date of Birth]], DATE(2023,6, 8),"Y")</f>
        <v>29</v>
      </c>
      <c r="G1729">
        <v>0</v>
      </c>
      <c r="H1729" s="21">
        <v>16138.76</v>
      </c>
      <c r="I1729" t="s">
        <v>11</v>
      </c>
      <c r="J1729" t="s">
        <v>12</v>
      </c>
      <c r="K1729" t="s">
        <v>355</v>
      </c>
    </row>
    <row r="1730" spans="1:11" x14ac:dyDescent="0.3">
      <c r="A1730" t="s">
        <v>1760</v>
      </c>
      <c r="B1730">
        <v>1982</v>
      </c>
      <c r="C1730" t="s">
        <v>10</v>
      </c>
      <c r="D1730">
        <v>6</v>
      </c>
      <c r="E1730" s="17">
        <f>DATE(Hosp_details[[#This Row],[year]], MONTH("1-"&amp;Hosp_details[[#This Row],[month]]), Hosp_details[[#This Row],[date]])</f>
        <v>30138</v>
      </c>
      <c r="F1730" s="19">
        <f>DATEDIF(Hosp_details[[#This Row],[Date of Birth]], DATE(2023,6, 8),"Y")</f>
        <v>40</v>
      </c>
      <c r="G1730">
        <v>3</v>
      </c>
      <c r="H1730" s="21">
        <v>16152.04</v>
      </c>
      <c r="I1730" t="s">
        <v>11</v>
      </c>
      <c r="J1730" t="s">
        <v>16</v>
      </c>
      <c r="K1730" t="s">
        <v>534</v>
      </c>
    </row>
    <row r="1731" spans="1:11" x14ac:dyDescent="0.3">
      <c r="A1731" t="s">
        <v>1761</v>
      </c>
      <c r="B1731">
        <v>1974</v>
      </c>
      <c r="C1731" t="s">
        <v>34</v>
      </c>
      <c r="D1731">
        <v>11</v>
      </c>
      <c r="E1731" s="17">
        <f>DATE(Hosp_details[[#This Row],[year]], MONTH("1-"&amp;Hosp_details[[#This Row],[month]]), Hosp_details[[#This Row],[date]])</f>
        <v>27252</v>
      </c>
      <c r="F1731" s="19">
        <f>DATEDIF(Hosp_details[[#This Row],[Date of Birth]], DATE(2023,6, 8),"Y")</f>
        <v>48</v>
      </c>
      <c r="G1731">
        <v>0</v>
      </c>
      <c r="H1731" s="21">
        <v>16190.97</v>
      </c>
      <c r="I1731" t="s">
        <v>11</v>
      </c>
      <c r="J1731" t="s">
        <v>12</v>
      </c>
      <c r="K1731" t="s">
        <v>23</v>
      </c>
    </row>
    <row r="1732" spans="1:11" x14ac:dyDescent="0.3">
      <c r="A1732" t="s">
        <v>1762</v>
      </c>
      <c r="B1732">
        <v>1988</v>
      </c>
      <c r="C1732" t="s">
        <v>20</v>
      </c>
      <c r="D1732">
        <v>6</v>
      </c>
      <c r="E1732" s="17">
        <f>DATE(Hosp_details[[#This Row],[year]], MONTH("1-"&amp;Hosp_details[[#This Row],[month]]), Hosp_details[[#This Row],[date]])</f>
        <v>32392</v>
      </c>
      <c r="F1732" s="19">
        <f>DATEDIF(Hosp_details[[#This Row],[Date of Birth]], DATE(2023,6, 8),"Y")</f>
        <v>34</v>
      </c>
      <c r="G1732">
        <v>3</v>
      </c>
      <c r="H1732" s="21">
        <v>16199.1</v>
      </c>
      <c r="I1732" t="s">
        <v>11</v>
      </c>
      <c r="J1732" t="s">
        <v>11</v>
      </c>
      <c r="K1732" t="s">
        <v>23</v>
      </c>
    </row>
    <row r="1733" spans="1:11" x14ac:dyDescent="0.3">
      <c r="A1733" t="s">
        <v>1763</v>
      </c>
      <c r="B1733">
        <v>1988</v>
      </c>
      <c r="C1733" t="s">
        <v>36</v>
      </c>
      <c r="D1733">
        <v>21</v>
      </c>
      <c r="E1733" s="17">
        <f>DATE(Hosp_details[[#This Row],[year]], MONTH("1-"&amp;Hosp_details[[#This Row],[month]]), Hosp_details[[#This Row],[date]])</f>
        <v>32437</v>
      </c>
      <c r="F1733" s="19">
        <f>DATEDIF(Hosp_details[[#This Row],[Date of Birth]], DATE(2023,6, 8),"Y")</f>
        <v>34</v>
      </c>
      <c r="G1733">
        <v>3</v>
      </c>
      <c r="H1733" s="21">
        <v>16205.88</v>
      </c>
      <c r="I1733" t="s">
        <v>11</v>
      </c>
      <c r="J1733" t="s">
        <v>16</v>
      </c>
      <c r="K1733" t="s">
        <v>23</v>
      </c>
    </row>
    <row r="1734" spans="1:11" x14ac:dyDescent="0.3">
      <c r="A1734" t="s">
        <v>1764</v>
      </c>
      <c r="B1734">
        <v>2002</v>
      </c>
      <c r="C1734" t="s">
        <v>15</v>
      </c>
      <c r="D1734">
        <v>8</v>
      </c>
      <c r="E1734" s="17">
        <f>DATE(Hosp_details[[#This Row],[year]], MONTH("1-"&amp;Hosp_details[[#This Row],[month]]), Hosp_details[[#This Row],[date]])</f>
        <v>37568</v>
      </c>
      <c r="F1734" s="19">
        <f>DATEDIF(Hosp_details[[#This Row],[Date of Birth]], DATE(2023,6, 8),"Y")</f>
        <v>20</v>
      </c>
      <c r="G1734">
        <v>0</v>
      </c>
      <c r="H1734" s="21">
        <v>16232.85</v>
      </c>
      <c r="I1734" t="s">
        <v>11</v>
      </c>
      <c r="J1734" t="s">
        <v>16</v>
      </c>
      <c r="K1734" t="s">
        <v>41</v>
      </c>
    </row>
    <row r="1735" spans="1:11" x14ac:dyDescent="0.3">
      <c r="A1735" t="s">
        <v>1765</v>
      </c>
      <c r="B1735">
        <v>1972</v>
      </c>
      <c r="C1735" t="s">
        <v>30</v>
      </c>
      <c r="D1735">
        <v>30</v>
      </c>
      <c r="E1735" s="17">
        <f>DATE(Hosp_details[[#This Row],[year]], MONTH("1-"&amp;Hosp_details[[#This Row],[month]]), Hosp_details[[#This Row],[date]])</f>
        <v>26663</v>
      </c>
      <c r="F1735" s="19">
        <f>DATEDIF(Hosp_details[[#This Row],[Date of Birth]], DATE(2023,6, 8),"Y")</f>
        <v>50</v>
      </c>
      <c r="G1735">
        <v>0</v>
      </c>
      <c r="H1735" s="21">
        <v>16267.32</v>
      </c>
      <c r="I1735" t="s">
        <v>11</v>
      </c>
      <c r="J1735" t="s">
        <v>11</v>
      </c>
      <c r="K1735" t="s">
        <v>248</v>
      </c>
    </row>
    <row r="1736" spans="1:11" x14ac:dyDescent="0.3">
      <c r="A1736" t="s">
        <v>1766</v>
      </c>
      <c r="B1736">
        <v>2003</v>
      </c>
      <c r="C1736" t="s">
        <v>2394</v>
      </c>
      <c r="D1736">
        <v>24</v>
      </c>
      <c r="E1736" s="17">
        <f>DATE(Hosp_details[[#This Row],[year]], MONTH("1-"&amp;Hosp_details[[#This Row],[month]]), Hosp_details[[#This Row],[date]])</f>
        <v>37645</v>
      </c>
      <c r="F1736" s="19">
        <f>DATEDIF(Hosp_details[[#This Row],[Date of Birth]], DATE(2023,6, 8),"Y")</f>
        <v>20</v>
      </c>
      <c r="G1736">
        <v>0</v>
      </c>
      <c r="H1736" s="21">
        <v>16297.85</v>
      </c>
      <c r="I1736" t="s">
        <v>11</v>
      </c>
      <c r="J1736" t="s">
        <v>12</v>
      </c>
      <c r="K1736" t="s">
        <v>41</v>
      </c>
    </row>
    <row r="1737" spans="1:11" x14ac:dyDescent="0.3">
      <c r="A1737" t="s">
        <v>1767</v>
      </c>
      <c r="B1737">
        <v>1969</v>
      </c>
      <c r="C1737" t="s">
        <v>2395</v>
      </c>
      <c r="D1737">
        <v>8</v>
      </c>
      <c r="E1737" s="17">
        <f>DATE(Hosp_details[[#This Row],[year]], MONTH("1-"&amp;Hosp_details[[#This Row],[month]]), Hosp_details[[#This Row],[date]])</f>
        <v>25242</v>
      </c>
      <c r="F1737" s="19">
        <f>DATEDIF(Hosp_details[[#This Row],[Date of Birth]], DATE(2023,6, 8),"Y")</f>
        <v>54</v>
      </c>
      <c r="G1737">
        <v>0</v>
      </c>
      <c r="H1737" s="21">
        <v>16311.05</v>
      </c>
      <c r="I1737" t="s">
        <v>11</v>
      </c>
      <c r="J1737" t="s">
        <v>12</v>
      </c>
      <c r="K1737" t="s">
        <v>534</v>
      </c>
    </row>
    <row r="1738" spans="1:11" x14ac:dyDescent="0.3">
      <c r="A1738" t="s">
        <v>1768</v>
      </c>
      <c r="B1738">
        <v>1965</v>
      </c>
      <c r="C1738" t="s">
        <v>2396</v>
      </c>
      <c r="D1738">
        <v>5</v>
      </c>
      <c r="E1738" s="17">
        <f>DATE(Hosp_details[[#This Row],[year]], MONTH("1-"&amp;Hosp_details[[#This Row],[month]]), Hosp_details[[#This Row],[date]])</f>
        <v>23806</v>
      </c>
      <c r="F1738" s="19">
        <f>DATEDIF(Hosp_details[[#This Row],[Date of Birth]], DATE(2023,6, 8),"Y")</f>
        <v>58</v>
      </c>
      <c r="G1738">
        <v>0</v>
      </c>
      <c r="H1738" s="21">
        <v>16351.42</v>
      </c>
      <c r="I1738" t="s">
        <v>11</v>
      </c>
      <c r="J1738" t="s">
        <v>12</v>
      </c>
      <c r="K1738" t="s">
        <v>534</v>
      </c>
    </row>
    <row r="1739" spans="1:11" x14ac:dyDescent="0.3">
      <c r="A1739" t="s">
        <v>1769</v>
      </c>
      <c r="B1739">
        <v>1995</v>
      </c>
      <c r="C1739" t="s">
        <v>2397</v>
      </c>
      <c r="D1739">
        <v>28</v>
      </c>
      <c r="E1739" s="17">
        <f>DATE(Hosp_details[[#This Row],[year]], MONTH("1-"&amp;Hosp_details[[#This Row],[month]]), Hosp_details[[#This Row],[date]])</f>
        <v>34817</v>
      </c>
      <c r="F1739" s="19">
        <f>DATEDIF(Hosp_details[[#This Row],[Date of Birth]], DATE(2023,6, 8),"Y")</f>
        <v>28</v>
      </c>
      <c r="G1739">
        <v>3</v>
      </c>
      <c r="H1739" s="21">
        <v>16420.490000000002</v>
      </c>
      <c r="I1739" t="s">
        <v>11</v>
      </c>
      <c r="J1739" t="s">
        <v>12</v>
      </c>
      <c r="K1739" t="s">
        <v>23</v>
      </c>
    </row>
    <row r="1740" spans="1:11" x14ac:dyDescent="0.3">
      <c r="A1740" t="s">
        <v>1770</v>
      </c>
      <c r="B1740">
        <v>2003</v>
      </c>
      <c r="C1740" t="s">
        <v>2398</v>
      </c>
      <c r="D1740">
        <v>20</v>
      </c>
      <c r="E1740" s="17">
        <f>DATE(Hosp_details[[#This Row],[year]], MONTH("1-"&amp;Hosp_details[[#This Row],[month]]), Hosp_details[[#This Row],[date]])</f>
        <v>37761</v>
      </c>
      <c r="F1740" s="19">
        <f>DATEDIF(Hosp_details[[#This Row],[Date of Birth]], DATE(2023,6, 8),"Y")</f>
        <v>20</v>
      </c>
      <c r="G1740">
        <v>1</v>
      </c>
      <c r="H1740" s="21">
        <v>16450.89</v>
      </c>
      <c r="I1740" t="s">
        <v>11</v>
      </c>
      <c r="J1740" t="s">
        <v>16</v>
      </c>
      <c r="K1740" t="s">
        <v>23</v>
      </c>
    </row>
    <row r="1741" spans="1:11" x14ac:dyDescent="0.3">
      <c r="A1741" t="s">
        <v>1771</v>
      </c>
      <c r="B1741">
        <v>1958</v>
      </c>
      <c r="C1741" t="s">
        <v>18</v>
      </c>
      <c r="D1741">
        <v>10</v>
      </c>
      <c r="E1741" s="17">
        <f>DATE(Hosp_details[[#This Row],[year]], MONTH("1-"&amp;Hosp_details[[#This Row],[month]]), Hosp_details[[#This Row],[date]])</f>
        <v>21346</v>
      </c>
      <c r="F1741" s="19">
        <f>DATEDIF(Hosp_details[[#This Row],[Date of Birth]], DATE(2023,6, 8),"Y")</f>
        <v>64</v>
      </c>
      <c r="G1741">
        <v>3</v>
      </c>
      <c r="H1741" s="21">
        <v>16455.71</v>
      </c>
      <c r="I1741" t="s">
        <v>11</v>
      </c>
      <c r="J1741" t="s">
        <v>11</v>
      </c>
      <c r="K1741" t="s">
        <v>23</v>
      </c>
    </row>
    <row r="1742" spans="1:11" x14ac:dyDescent="0.3">
      <c r="A1742" t="s">
        <v>1772</v>
      </c>
      <c r="B1742">
        <v>1995</v>
      </c>
      <c r="C1742" t="s">
        <v>10</v>
      </c>
      <c r="D1742">
        <v>23</v>
      </c>
      <c r="E1742" s="17">
        <f>DATE(Hosp_details[[#This Row],[year]], MONTH("1-"&amp;Hosp_details[[#This Row],[month]]), Hosp_details[[#This Row],[date]])</f>
        <v>34903</v>
      </c>
      <c r="F1742" s="19">
        <f>DATEDIF(Hosp_details[[#This Row],[Date of Birth]], DATE(2023,6, 8),"Y")</f>
        <v>27</v>
      </c>
      <c r="G1742">
        <v>0</v>
      </c>
      <c r="H1742" s="21">
        <v>16577.78</v>
      </c>
      <c r="I1742" t="s">
        <v>11</v>
      </c>
      <c r="J1742" t="s">
        <v>16</v>
      </c>
      <c r="K1742" t="s">
        <v>13</v>
      </c>
    </row>
    <row r="1743" spans="1:11" x14ac:dyDescent="0.3">
      <c r="A1743" t="s">
        <v>1773</v>
      </c>
      <c r="B1743">
        <v>2001</v>
      </c>
      <c r="C1743" t="s">
        <v>34</v>
      </c>
      <c r="D1743">
        <v>25</v>
      </c>
      <c r="E1743" s="17">
        <f>DATE(Hosp_details[[#This Row],[year]], MONTH("1-"&amp;Hosp_details[[#This Row],[month]]), Hosp_details[[#This Row],[date]])</f>
        <v>37128</v>
      </c>
      <c r="F1743" s="19">
        <f>DATEDIF(Hosp_details[[#This Row],[Date of Birth]], DATE(2023,6, 8),"Y")</f>
        <v>21</v>
      </c>
      <c r="G1743">
        <v>0</v>
      </c>
      <c r="H1743" s="21">
        <v>16586.5</v>
      </c>
      <c r="I1743" t="s">
        <v>11</v>
      </c>
      <c r="J1743" t="s">
        <v>16</v>
      </c>
      <c r="K1743" t="s">
        <v>13</v>
      </c>
    </row>
    <row r="1744" spans="1:11" x14ac:dyDescent="0.3">
      <c r="A1744" t="s">
        <v>1774</v>
      </c>
      <c r="B1744">
        <v>1963</v>
      </c>
      <c r="C1744" t="s">
        <v>20</v>
      </c>
      <c r="D1744">
        <v>25</v>
      </c>
      <c r="E1744" s="17">
        <f>DATE(Hosp_details[[#This Row],[year]], MONTH("1-"&amp;Hosp_details[[#This Row],[month]]), Hosp_details[[#This Row],[date]])</f>
        <v>23279</v>
      </c>
      <c r="F1744" s="19">
        <f>DATEDIF(Hosp_details[[#This Row],[Date of Birth]], DATE(2023,6, 8),"Y")</f>
        <v>59</v>
      </c>
      <c r="G1744">
        <v>0</v>
      </c>
      <c r="H1744" s="21">
        <v>16587.96</v>
      </c>
      <c r="I1744" t="s">
        <v>11</v>
      </c>
      <c r="J1744" t="s">
        <v>11</v>
      </c>
      <c r="K1744" t="s">
        <v>248</v>
      </c>
    </row>
    <row r="1745" spans="1:11" x14ac:dyDescent="0.3">
      <c r="A1745" t="s">
        <v>1775</v>
      </c>
      <c r="B1745">
        <v>1970</v>
      </c>
      <c r="C1745" t="s">
        <v>36</v>
      </c>
      <c r="D1745">
        <v>10</v>
      </c>
      <c r="E1745" s="17">
        <f>DATE(Hosp_details[[#This Row],[year]], MONTH("1-"&amp;Hosp_details[[#This Row],[month]]), Hosp_details[[#This Row],[date]])</f>
        <v>25851</v>
      </c>
      <c r="F1745" s="19">
        <f>DATEDIF(Hosp_details[[#This Row],[Date of Birth]], DATE(2023,6, 8),"Y")</f>
        <v>52</v>
      </c>
      <c r="G1745">
        <v>0</v>
      </c>
      <c r="H1745" s="21">
        <v>16600.16</v>
      </c>
      <c r="I1745" t="s">
        <v>11</v>
      </c>
      <c r="J1745" t="s">
        <v>11</v>
      </c>
      <c r="K1745" t="s">
        <v>41</v>
      </c>
    </row>
    <row r="1746" spans="1:11" x14ac:dyDescent="0.3">
      <c r="A1746" t="s">
        <v>1776</v>
      </c>
      <c r="B1746">
        <v>1975</v>
      </c>
      <c r="C1746" t="s">
        <v>15</v>
      </c>
      <c r="D1746">
        <v>24</v>
      </c>
      <c r="E1746" s="17">
        <f>DATE(Hosp_details[[#This Row],[year]], MONTH("1-"&amp;Hosp_details[[#This Row],[month]]), Hosp_details[[#This Row],[date]])</f>
        <v>27722</v>
      </c>
      <c r="F1746" s="19">
        <f>DATEDIF(Hosp_details[[#This Row],[Date of Birth]], DATE(2023,6, 8),"Y")</f>
        <v>47</v>
      </c>
      <c r="G1746">
        <v>1</v>
      </c>
      <c r="H1746" s="21">
        <v>16602.18</v>
      </c>
      <c r="I1746" t="s">
        <v>11</v>
      </c>
      <c r="J1746" t="s">
        <v>16</v>
      </c>
      <c r="K1746" t="s">
        <v>534</v>
      </c>
    </row>
    <row r="1747" spans="1:11" x14ac:dyDescent="0.3">
      <c r="A1747" t="s">
        <v>1777</v>
      </c>
      <c r="B1747">
        <v>1977</v>
      </c>
      <c r="C1747" t="s">
        <v>30</v>
      </c>
      <c r="D1747">
        <v>25</v>
      </c>
      <c r="E1747" s="17">
        <f>DATE(Hosp_details[[#This Row],[year]], MONTH("1-"&amp;Hosp_details[[#This Row],[month]]), Hosp_details[[#This Row],[date]])</f>
        <v>28484</v>
      </c>
      <c r="F1747" s="19">
        <f>DATEDIF(Hosp_details[[#This Row],[Date of Birth]], DATE(2023,6, 8),"Y")</f>
        <v>45</v>
      </c>
      <c r="G1747">
        <v>2</v>
      </c>
      <c r="H1747" s="21">
        <v>16631.61</v>
      </c>
      <c r="I1747" t="s">
        <v>11</v>
      </c>
      <c r="J1747" t="s">
        <v>16</v>
      </c>
      <c r="K1747" t="s">
        <v>23</v>
      </c>
    </row>
    <row r="1748" spans="1:11" x14ac:dyDescent="0.3">
      <c r="A1748" t="s">
        <v>1778</v>
      </c>
      <c r="B1748">
        <v>1993</v>
      </c>
      <c r="C1748" t="s">
        <v>2394</v>
      </c>
      <c r="D1748">
        <v>5</v>
      </c>
      <c r="E1748" s="17">
        <f>DATE(Hosp_details[[#This Row],[year]], MONTH("1-"&amp;Hosp_details[[#This Row],[month]]), Hosp_details[[#This Row],[date]])</f>
        <v>33974</v>
      </c>
      <c r="F1748" s="19">
        <f>DATEDIF(Hosp_details[[#This Row],[Date of Birth]], DATE(2023,6, 8),"Y")</f>
        <v>30</v>
      </c>
      <c r="G1748">
        <v>1</v>
      </c>
      <c r="H1748" s="21">
        <v>16657.72</v>
      </c>
      <c r="I1748" t="s">
        <v>11</v>
      </c>
      <c r="J1748" t="s">
        <v>16</v>
      </c>
      <c r="K1748" t="s">
        <v>246</v>
      </c>
    </row>
    <row r="1749" spans="1:11" x14ac:dyDescent="0.3">
      <c r="A1749" t="s">
        <v>1779</v>
      </c>
      <c r="B1749">
        <v>1974</v>
      </c>
      <c r="C1749" t="s">
        <v>2395</v>
      </c>
      <c r="D1749">
        <v>28</v>
      </c>
      <c r="E1749" s="17">
        <f>DATE(Hosp_details[[#This Row],[year]], MONTH("1-"&amp;Hosp_details[[#This Row],[month]]), Hosp_details[[#This Row],[date]])</f>
        <v>27088</v>
      </c>
      <c r="F1749" s="19">
        <f>DATEDIF(Hosp_details[[#This Row],[Date of Birth]], DATE(2023,6, 8),"Y")</f>
        <v>49</v>
      </c>
      <c r="G1749">
        <v>0</v>
      </c>
      <c r="H1749" s="21">
        <v>16770.990000000002</v>
      </c>
      <c r="I1749" t="s">
        <v>11</v>
      </c>
      <c r="J1749" t="s">
        <v>16</v>
      </c>
      <c r="K1749" t="s">
        <v>23</v>
      </c>
    </row>
    <row r="1750" spans="1:11" x14ac:dyDescent="0.3">
      <c r="A1750" t="s">
        <v>1780</v>
      </c>
      <c r="B1750">
        <v>1989</v>
      </c>
      <c r="C1750" t="s">
        <v>2396</v>
      </c>
      <c r="D1750">
        <v>23</v>
      </c>
      <c r="E1750" s="17">
        <f>DATE(Hosp_details[[#This Row],[year]], MONTH("1-"&amp;Hosp_details[[#This Row],[month]]), Hosp_details[[#This Row],[date]])</f>
        <v>32590</v>
      </c>
      <c r="F1750" s="19">
        <f>DATEDIF(Hosp_details[[#This Row],[Date of Birth]], DATE(2023,6, 8),"Y")</f>
        <v>34</v>
      </c>
      <c r="G1750">
        <v>2</v>
      </c>
      <c r="H1750" s="21">
        <v>16776.3</v>
      </c>
      <c r="I1750" t="s">
        <v>11</v>
      </c>
      <c r="J1750" t="s">
        <v>11</v>
      </c>
      <c r="K1750" t="s">
        <v>246</v>
      </c>
    </row>
    <row r="1751" spans="1:11" x14ac:dyDescent="0.3">
      <c r="A1751" t="s">
        <v>1781</v>
      </c>
      <c r="B1751">
        <v>1962</v>
      </c>
      <c r="C1751" t="s">
        <v>2397</v>
      </c>
      <c r="D1751">
        <v>29</v>
      </c>
      <c r="E1751" s="17">
        <f>DATE(Hosp_details[[#This Row],[year]], MONTH("1-"&amp;Hosp_details[[#This Row],[month]]), Hosp_details[[#This Row],[date]])</f>
        <v>22765</v>
      </c>
      <c r="F1751" s="19">
        <f>DATEDIF(Hosp_details[[#This Row],[Date of Birth]], DATE(2023,6, 8),"Y")</f>
        <v>61</v>
      </c>
      <c r="G1751">
        <v>0</v>
      </c>
      <c r="H1751" s="21">
        <v>16779.400000000001</v>
      </c>
      <c r="I1751" t="s">
        <v>11</v>
      </c>
      <c r="J1751" t="s">
        <v>11</v>
      </c>
      <c r="K1751" t="s">
        <v>534</v>
      </c>
    </row>
    <row r="1752" spans="1:11" x14ac:dyDescent="0.3">
      <c r="A1752" t="s">
        <v>1782</v>
      </c>
      <c r="B1752">
        <v>1995</v>
      </c>
      <c r="C1752" t="s">
        <v>2398</v>
      </c>
      <c r="D1752">
        <v>19</v>
      </c>
      <c r="E1752" s="17">
        <f>DATE(Hosp_details[[#This Row],[year]], MONTH("1-"&amp;Hosp_details[[#This Row],[month]]), Hosp_details[[#This Row],[date]])</f>
        <v>34838</v>
      </c>
      <c r="F1752" s="19">
        <f>DATEDIF(Hosp_details[[#This Row],[Date of Birth]], DATE(2023,6, 8),"Y")</f>
        <v>28</v>
      </c>
      <c r="G1752">
        <v>1</v>
      </c>
      <c r="H1752" s="21">
        <v>16796.41</v>
      </c>
      <c r="I1752" t="s">
        <v>11</v>
      </c>
      <c r="J1752" t="s">
        <v>12</v>
      </c>
      <c r="K1752" t="s">
        <v>246</v>
      </c>
    </row>
    <row r="1753" spans="1:11" x14ac:dyDescent="0.3">
      <c r="A1753" t="s">
        <v>1783</v>
      </c>
      <c r="B1753">
        <v>1974</v>
      </c>
      <c r="C1753" t="s">
        <v>18</v>
      </c>
      <c r="D1753">
        <v>8</v>
      </c>
      <c r="E1753" s="17">
        <f>DATE(Hosp_details[[#This Row],[year]], MONTH("1-"&amp;Hosp_details[[#This Row],[month]]), Hosp_details[[#This Row],[date]])</f>
        <v>27188</v>
      </c>
      <c r="F1753" s="19">
        <f>DATEDIF(Hosp_details[[#This Row],[Date of Birth]], DATE(2023,6, 8),"Y")</f>
        <v>49</v>
      </c>
      <c r="G1753">
        <v>0</v>
      </c>
      <c r="H1753" s="21">
        <v>16841.32</v>
      </c>
      <c r="I1753" t="s">
        <v>11</v>
      </c>
      <c r="J1753" t="s">
        <v>12</v>
      </c>
      <c r="K1753" t="s">
        <v>41</v>
      </c>
    </row>
    <row r="1754" spans="1:11" x14ac:dyDescent="0.3">
      <c r="A1754" t="s">
        <v>1784</v>
      </c>
      <c r="B1754">
        <v>2003</v>
      </c>
      <c r="C1754" t="s">
        <v>10</v>
      </c>
      <c r="D1754">
        <v>10</v>
      </c>
      <c r="E1754" s="17">
        <f>DATE(Hosp_details[[#This Row],[year]], MONTH("1-"&amp;Hosp_details[[#This Row],[month]]), Hosp_details[[#This Row],[date]])</f>
        <v>37812</v>
      </c>
      <c r="F1754" s="19">
        <f>DATEDIF(Hosp_details[[#This Row],[Date of Birth]], DATE(2023,6, 8),"Y")</f>
        <v>19</v>
      </c>
      <c r="G1754">
        <v>0</v>
      </c>
      <c r="H1754" s="21">
        <v>16884.919999999998</v>
      </c>
      <c r="I1754" t="s">
        <v>11</v>
      </c>
      <c r="J1754" t="s">
        <v>11</v>
      </c>
      <c r="K1754" t="s">
        <v>41</v>
      </c>
    </row>
    <row r="1755" spans="1:11" x14ac:dyDescent="0.3">
      <c r="A1755" t="s">
        <v>1785</v>
      </c>
      <c r="B1755">
        <v>1968</v>
      </c>
      <c r="C1755" t="s">
        <v>34</v>
      </c>
      <c r="D1755">
        <v>21</v>
      </c>
      <c r="E1755" s="17">
        <f>DATE(Hosp_details[[#This Row],[year]], MONTH("1-"&amp;Hosp_details[[#This Row],[month]]), Hosp_details[[#This Row],[date]])</f>
        <v>25071</v>
      </c>
      <c r="F1755" s="19">
        <f>DATEDIF(Hosp_details[[#This Row],[Date of Birth]], DATE(2023,6, 8),"Y")</f>
        <v>54</v>
      </c>
      <c r="G1755">
        <v>0</v>
      </c>
      <c r="H1755" s="21">
        <v>16903.5</v>
      </c>
      <c r="I1755" t="s">
        <v>11</v>
      </c>
      <c r="J1755" t="s">
        <v>12</v>
      </c>
      <c r="K1755" t="s">
        <v>23</v>
      </c>
    </row>
    <row r="1756" spans="1:11" x14ac:dyDescent="0.3">
      <c r="A1756" t="s">
        <v>1786</v>
      </c>
      <c r="B1756">
        <v>1977</v>
      </c>
      <c r="C1756" t="s">
        <v>20</v>
      </c>
      <c r="D1756">
        <v>25</v>
      </c>
      <c r="E1756" s="17">
        <f>DATE(Hosp_details[[#This Row],[year]], MONTH("1-"&amp;Hosp_details[[#This Row],[month]]), Hosp_details[[#This Row],[date]])</f>
        <v>28393</v>
      </c>
      <c r="F1756" s="19">
        <f>DATEDIF(Hosp_details[[#This Row],[Date of Birth]], DATE(2023,6, 8),"Y")</f>
        <v>45</v>
      </c>
      <c r="G1756">
        <v>2</v>
      </c>
      <c r="H1756" s="21">
        <v>16921.09</v>
      </c>
      <c r="I1756" t="s">
        <v>11</v>
      </c>
      <c r="J1756" t="s">
        <v>12</v>
      </c>
      <c r="K1756" t="s">
        <v>248</v>
      </c>
    </row>
    <row r="1757" spans="1:11" x14ac:dyDescent="0.3">
      <c r="A1757" t="s">
        <v>1787</v>
      </c>
      <c r="B1757">
        <v>1980</v>
      </c>
      <c r="C1757" t="s">
        <v>36</v>
      </c>
      <c r="D1757">
        <v>16</v>
      </c>
      <c r="E1757" s="17">
        <f>DATE(Hosp_details[[#This Row],[year]], MONTH("1-"&amp;Hosp_details[[#This Row],[month]]), Hosp_details[[#This Row],[date]])</f>
        <v>29510</v>
      </c>
      <c r="F1757" s="19">
        <f>DATEDIF(Hosp_details[[#This Row],[Date of Birth]], DATE(2023,6, 8),"Y")</f>
        <v>42</v>
      </c>
      <c r="G1757">
        <v>2</v>
      </c>
      <c r="H1757" s="21">
        <v>16990.55</v>
      </c>
      <c r="I1757" t="s">
        <v>11</v>
      </c>
      <c r="J1757" t="s">
        <v>12</v>
      </c>
      <c r="K1757" t="s">
        <v>23</v>
      </c>
    </row>
    <row r="1758" spans="1:11" x14ac:dyDescent="0.3">
      <c r="A1758" t="s">
        <v>1788</v>
      </c>
      <c r="B1758">
        <v>1971</v>
      </c>
      <c r="C1758" t="s">
        <v>15</v>
      </c>
      <c r="D1758">
        <v>22</v>
      </c>
      <c r="E1758" s="17">
        <f>DATE(Hosp_details[[#This Row],[year]], MONTH("1-"&amp;Hosp_details[[#This Row],[month]]), Hosp_details[[#This Row],[date]])</f>
        <v>26259</v>
      </c>
      <c r="F1758" s="19">
        <f>DATEDIF(Hosp_details[[#This Row],[Date of Birth]], DATE(2023,6, 8),"Y")</f>
        <v>51</v>
      </c>
      <c r="G1758">
        <v>0</v>
      </c>
      <c r="H1758" s="21">
        <v>17016.009999999998</v>
      </c>
      <c r="I1758" t="s">
        <v>11</v>
      </c>
      <c r="J1758" t="s">
        <v>11</v>
      </c>
      <c r="K1758" t="s">
        <v>248</v>
      </c>
    </row>
    <row r="1759" spans="1:11" x14ac:dyDescent="0.3">
      <c r="A1759" t="s">
        <v>1789</v>
      </c>
      <c r="B1759">
        <v>1996</v>
      </c>
      <c r="C1759" t="s">
        <v>30</v>
      </c>
      <c r="D1759">
        <v>10</v>
      </c>
      <c r="E1759" s="17">
        <f>DATE(Hosp_details[[#This Row],[year]], MONTH("1-"&amp;Hosp_details[[#This Row],[month]]), Hosp_details[[#This Row],[date]])</f>
        <v>35409</v>
      </c>
      <c r="F1759" s="19">
        <f>DATEDIF(Hosp_details[[#This Row],[Date of Birth]], DATE(2023,6, 8),"Y")</f>
        <v>26</v>
      </c>
      <c r="G1759">
        <v>0</v>
      </c>
      <c r="H1759" s="21">
        <v>17043.34</v>
      </c>
      <c r="I1759" t="s">
        <v>11</v>
      </c>
      <c r="J1759" t="s">
        <v>12</v>
      </c>
      <c r="K1759" t="s">
        <v>13</v>
      </c>
    </row>
    <row r="1760" spans="1:11" x14ac:dyDescent="0.3">
      <c r="A1760" t="s">
        <v>1790</v>
      </c>
      <c r="B1760">
        <v>2003</v>
      </c>
      <c r="C1760" t="s">
        <v>2394</v>
      </c>
      <c r="D1760">
        <v>26</v>
      </c>
      <c r="E1760" s="17">
        <f>DATE(Hosp_details[[#This Row],[year]], MONTH("1-"&amp;Hosp_details[[#This Row],[month]]), Hosp_details[[#This Row],[date]])</f>
        <v>37647</v>
      </c>
      <c r="F1760" s="19">
        <f>DATEDIF(Hosp_details[[#This Row],[Date of Birth]], DATE(2023,6, 8),"Y")</f>
        <v>20</v>
      </c>
      <c r="G1760">
        <v>0</v>
      </c>
      <c r="H1760" s="21">
        <v>17081.080000000002</v>
      </c>
      <c r="I1760" t="s">
        <v>11</v>
      </c>
      <c r="J1760" t="s">
        <v>11</v>
      </c>
      <c r="K1760" t="s">
        <v>41</v>
      </c>
    </row>
    <row r="1761" spans="1:11" x14ac:dyDescent="0.3">
      <c r="A1761" t="s">
        <v>1791</v>
      </c>
      <c r="B1761">
        <v>2002</v>
      </c>
      <c r="C1761" t="s">
        <v>2395</v>
      </c>
      <c r="D1761">
        <v>28</v>
      </c>
      <c r="E1761" s="17">
        <f>DATE(Hosp_details[[#This Row],[year]], MONTH("1-"&amp;Hosp_details[[#This Row],[month]]), Hosp_details[[#This Row],[date]])</f>
        <v>37315</v>
      </c>
      <c r="F1761" s="19">
        <f>DATEDIF(Hosp_details[[#This Row],[Date of Birth]], DATE(2023,6, 8),"Y")</f>
        <v>21</v>
      </c>
      <c r="G1761">
        <v>1</v>
      </c>
      <c r="H1761" s="21">
        <v>17085.27</v>
      </c>
      <c r="I1761" t="s">
        <v>11</v>
      </c>
      <c r="J1761" t="s">
        <v>12</v>
      </c>
      <c r="K1761" t="s">
        <v>13</v>
      </c>
    </row>
    <row r="1762" spans="1:11" x14ac:dyDescent="0.3">
      <c r="A1762" t="s">
        <v>1792</v>
      </c>
      <c r="B1762">
        <v>1998</v>
      </c>
      <c r="C1762" t="s">
        <v>2396</v>
      </c>
      <c r="D1762">
        <v>3</v>
      </c>
      <c r="E1762" s="17">
        <f>DATE(Hosp_details[[#This Row],[year]], MONTH("1-"&amp;Hosp_details[[#This Row],[month]]), Hosp_details[[#This Row],[date]])</f>
        <v>35857</v>
      </c>
      <c r="F1762" s="19">
        <f>DATEDIF(Hosp_details[[#This Row],[Date of Birth]], DATE(2023,6, 8),"Y")</f>
        <v>25</v>
      </c>
      <c r="G1762">
        <v>4</v>
      </c>
      <c r="H1762" s="21">
        <v>17128.43</v>
      </c>
      <c r="I1762" t="s">
        <v>11</v>
      </c>
      <c r="J1762" t="s">
        <v>12</v>
      </c>
      <c r="K1762" t="s">
        <v>167</v>
      </c>
    </row>
    <row r="1763" spans="1:11" x14ac:dyDescent="0.3">
      <c r="A1763" t="s">
        <v>1793</v>
      </c>
      <c r="B1763">
        <v>1965</v>
      </c>
      <c r="C1763" t="s">
        <v>2397</v>
      </c>
      <c r="D1763">
        <v>16</v>
      </c>
      <c r="E1763" s="17">
        <f>DATE(Hosp_details[[#This Row],[year]], MONTH("1-"&amp;Hosp_details[[#This Row],[month]]), Hosp_details[[#This Row],[date]])</f>
        <v>23848</v>
      </c>
      <c r="F1763" s="19">
        <f>DATEDIF(Hosp_details[[#This Row],[Date of Birth]], DATE(2023,6, 8),"Y")</f>
        <v>58</v>
      </c>
      <c r="G1763">
        <v>0</v>
      </c>
      <c r="H1763" s="21">
        <v>17172.27</v>
      </c>
      <c r="I1763" t="s">
        <v>11</v>
      </c>
      <c r="J1763" t="s">
        <v>11</v>
      </c>
      <c r="K1763" t="s">
        <v>534</v>
      </c>
    </row>
    <row r="1764" spans="1:11" x14ac:dyDescent="0.3">
      <c r="A1764" t="s">
        <v>1794</v>
      </c>
      <c r="B1764">
        <v>1964</v>
      </c>
      <c r="C1764" t="s">
        <v>2398</v>
      </c>
      <c r="D1764">
        <v>7</v>
      </c>
      <c r="E1764" s="17">
        <f>DATE(Hosp_details[[#This Row],[year]], MONTH("1-"&amp;Hosp_details[[#This Row],[month]]), Hosp_details[[#This Row],[date]])</f>
        <v>23504</v>
      </c>
      <c r="F1764" s="19">
        <f>DATEDIF(Hosp_details[[#This Row],[Date of Birth]], DATE(2023,6, 8),"Y")</f>
        <v>59</v>
      </c>
      <c r="G1764">
        <v>0</v>
      </c>
      <c r="H1764" s="21">
        <v>17174.52</v>
      </c>
      <c r="I1764" t="s">
        <v>11</v>
      </c>
      <c r="J1764" t="s">
        <v>11</v>
      </c>
      <c r="K1764" t="s">
        <v>23</v>
      </c>
    </row>
    <row r="1765" spans="1:11" x14ac:dyDescent="0.3">
      <c r="A1765" t="s">
        <v>1795</v>
      </c>
      <c r="B1765">
        <v>2004</v>
      </c>
      <c r="C1765" t="s">
        <v>18</v>
      </c>
      <c r="D1765">
        <v>18</v>
      </c>
      <c r="E1765" s="17">
        <f>DATE(Hosp_details[[#This Row],[year]], MONTH("1-"&amp;Hosp_details[[#This Row],[month]]), Hosp_details[[#This Row],[date]])</f>
        <v>38156</v>
      </c>
      <c r="F1765" s="19">
        <f>DATEDIF(Hosp_details[[#This Row],[Date of Birth]], DATE(2023,6, 8),"Y")</f>
        <v>18</v>
      </c>
      <c r="G1765">
        <v>1</v>
      </c>
      <c r="H1765" s="21">
        <v>17178.68</v>
      </c>
      <c r="I1765" t="s">
        <v>11</v>
      </c>
      <c r="J1765" t="s">
        <v>11</v>
      </c>
      <c r="K1765" t="s">
        <v>165</v>
      </c>
    </row>
    <row r="1766" spans="1:11" x14ac:dyDescent="0.3">
      <c r="A1766" t="s">
        <v>1796</v>
      </c>
      <c r="B1766">
        <v>1982</v>
      </c>
      <c r="C1766" t="s">
        <v>10</v>
      </c>
      <c r="D1766">
        <v>22</v>
      </c>
      <c r="E1766" s="17">
        <f>DATE(Hosp_details[[#This Row],[year]], MONTH("1-"&amp;Hosp_details[[#This Row],[month]]), Hosp_details[[#This Row],[date]])</f>
        <v>30154</v>
      </c>
      <c r="F1766" s="19">
        <f>DATEDIF(Hosp_details[[#This Row],[Date of Birth]], DATE(2023,6, 8),"Y")</f>
        <v>40</v>
      </c>
      <c r="G1766">
        <v>1</v>
      </c>
      <c r="H1766" s="21">
        <v>17179.52</v>
      </c>
      <c r="I1766" t="s">
        <v>11</v>
      </c>
      <c r="J1766" t="s">
        <v>16</v>
      </c>
      <c r="K1766" t="s">
        <v>13</v>
      </c>
    </row>
    <row r="1767" spans="1:11" x14ac:dyDescent="0.3">
      <c r="A1767" t="s">
        <v>1797</v>
      </c>
      <c r="B1767">
        <v>1975</v>
      </c>
      <c r="C1767" t="s">
        <v>34</v>
      </c>
      <c r="D1767">
        <v>25</v>
      </c>
      <c r="E1767" s="17">
        <f>DATE(Hosp_details[[#This Row],[year]], MONTH("1-"&amp;Hosp_details[[#This Row],[month]]), Hosp_details[[#This Row],[date]])</f>
        <v>27631</v>
      </c>
      <c r="F1767" s="19">
        <f>DATEDIF(Hosp_details[[#This Row],[Date of Birth]], DATE(2023,6, 8),"Y")</f>
        <v>47</v>
      </c>
      <c r="G1767">
        <v>1</v>
      </c>
      <c r="H1767" s="21">
        <v>17253.43</v>
      </c>
      <c r="I1767" t="s">
        <v>11</v>
      </c>
      <c r="J1767" t="s">
        <v>12</v>
      </c>
      <c r="K1767" t="s">
        <v>534</v>
      </c>
    </row>
    <row r="1768" spans="1:11" x14ac:dyDescent="0.3">
      <c r="A1768" t="s">
        <v>1798</v>
      </c>
      <c r="B1768">
        <v>1963</v>
      </c>
      <c r="C1768" t="s">
        <v>20</v>
      </c>
      <c r="D1768">
        <v>12</v>
      </c>
      <c r="E1768" s="17">
        <f>DATE(Hosp_details[[#This Row],[year]], MONTH("1-"&amp;Hosp_details[[#This Row],[month]]), Hosp_details[[#This Row],[date]])</f>
        <v>23266</v>
      </c>
      <c r="F1768" s="19">
        <f>DATEDIF(Hosp_details[[#This Row],[Date of Birth]], DATE(2023,6, 8),"Y")</f>
        <v>59</v>
      </c>
      <c r="G1768">
        <v>0</v>
      </c>
      <c r="H1768" s="21">
        <v>17337.580000000002</v>
      </c>
      <c r="I1768" t="s">
        <v>11</v>
      </c>
      <c r="J1768" t="s">
        <v>12</v>
      </c>
      <c r="K1768" t="s">
        <v>248</v>
      </c>
    </row>
    <row r="1769" spans="1:11" x14ac:dyDescent="0.3">
      <c r="A1769" t="s">
        <v>1799</v>
      </c>
      <c r="B1769">
        <v>2003</v>
      </c>
      <c r="C1769" t="s">
        <v>36</v>
      </c>
      <c r="D1769">
        <v>1</v>
      </c>
      <c r="E1769" s="17">
        <f>DATE(Hosp_details[[#This Row],[year]], MONTH("1-"&amp;Hosp_details[[#This Row],[month]]), Hosp_details[[#This Row],[date]])</f>
        <v>37895</v>
      </c>
      <c r="F1769" s="19">
        <f>DATEDIF(Hosp_details[[#This Row],[Date of Birth]], DATE(2023,6, 8),"Y")</f>
        <v>19</v>
      </c>
      <c r="G1769">
        <v>0</v>
      </c>
      <c r="H1769" s="21">
        <v>17352.68</v>
      </c>
      <c r="I1769" t="s">
        <v>11</v>
      </c>
      <c r="J1769" t="s">
        <v>12</v>
      </c>
      <c r="K1769" t="s">
        <v>23</v>
      </c>
    </row>
    <row r="1770" spans="1:11" x14ac:dyDescent="0.3">
      <c r="A1770" t="s">
        <v>1800</v>
      </c>
      <c r="B1770">
        <v>1992</v>
      </c>
      <c r="C1770" t="s">
        <v>15</v>
      </c>
      <c r="D1770">
        <v>18</v>
      </c>
      <c r="E1770" s="17">
        <f>DATE(Hosp_details[[#This Row],[year]], MONTH("1-"&amp;Hosp_details[[#This Row],[month]]), Hosp_details[[#This Row],[date]])</f>
        <v>33926</v>
      </c>
      <c r="F1770" s="19">
        <f>DATEDIF(Hosp_details[[#This Row],[Date of Birth]], DATE(2023,6, 8),"Y")</f>
        <v>30</v>
      </c>
      <c r="G1770">
        <v>2</v>
      </c>
      <c r="H1770" s="21">
        <v>17361.77</v>
      </c>
      <c r="I1770" t="s">
        <v>11</v>
      </c>
      <c r="J1770" t="s">
        <v>16</v>
      </c>
      <c r="K1770" t="s">
        <v>23</v>
      </c>
    </row>
    <row r="1771" spans="1:11" x14ac:dyDescent="0.3">
      <c r="A1771" t="s">
        <v>1801</v>
      </c>
      <c r="B1771">
        <v>2003</v>
      </c>
      <c r="C1771" t="s">
        <v>30</v>
      </c>
      <c r="D1771">
        <v>2</v>
      </c>
      <c r="E1771" s="17">
        <f>DATE(Hosp_details[[#This Row],[year]], MONTH("1-"&amp;Hosp_details[[#This Row],[month]]), Hosp_details[[#This Row],[date]])</f>
        <v>37957</v>
      </c>
      <c r="F1771" s="19">
        <f>DATEDIF(Hosp_details[[#This Row],[Date of Birth]], DATE(2023,6, 8),"Y")</f>
        <v>19</v>
      </c>
      <c r="G1771">
        <v>0</v>
      </c>
      <c r="H1771" s="21">
        <v>17468.98</v>
      </c>
      <c r="I1771" t="s">
        <v>11</v>
      </c>
      <c r="J1771" t="s">
        <v>16</v>
      </c>
      <c r="K1771" t="s">
        <v>23</v>
      </c>
    </row>
    <row r="1772" spans="1:11" x14ac:dyDescent="0.3">
      <c r="A1772" t="s">
        <v>1802</v>
      </c>
      <c r="B1772">
        <v>1971</v>
      </c>
      <c r="C1772" t="s">
        <v>2394</v>
      </c>
      <c r="D1772">
        <v>8</v>
      </c>
      <c r="E1772" s="17">
        <f>DATE(Hosp_details[[#This Row],[year]], MONTH("1-"&amp;Hosp_details[[#This Row],[month]]), Hosp_details[[#This Row],[date]])</f>
        <v>25941</v>
      </c>
      <c r="F1772" s="19">
        <f>DATEDIF(Hosp_details[[#This Row],[Date of Birth]], DATE(2023,6, 8),"Y")</f>
        <v>52</v>
      </c>
      <c r="G1772">
        <v>0</v>
      </c>
      <c r="H1772" s="21">
        <v>17479.53</v>
      </c>
      <c r="I1772" t="s">
        <v>16</v>
      </c>
      <c r="J1772" t="s">
        <v>16</v>
      </c>
      <c r="K1772" t="s">
        <v>23</v>
      </c>
    </row>
    <row r="1773" spans="1:11" x14ac:dyDescent="0.3">
      <c r="A1773" t="s">
        <v>1803</v>
      </c>
      <c r="B1773">
        <v>1990</v>
      </c>
      <c r="C1773" t="s">
        <v>2395</v>
      </c>
      <c r="D1773">
        <v>29</v>
      </c>
      <c r="E1773" s="17">
        <f>DATE(Hosp_details[[#This Row],[year]], MONTH("1-"&amp;Hosp_details[[#This Row],[month]]), Hosp_details[[#This Row],[date]])</f>
        <v>32933</v>
      </c>
      <c r="F1773" s="19">
        <f>DATEDIF(Hosp_details[[#This Row],[Date of Birth]], DATE(2023,6, 8),"Y")</f>
        <v>33</v>
      </c>
      <c r="G1773">
        <v>0</v>
      </c>
      <c r="H1773" s="21">
        <v>17496.310000000001</v>
      </c>
      <c r="I1773" t="s">
        <v>16</v>
      </c>
      <c r="J1773" t="s">
        <v>11</v>
      </c>
      <c r="K1773" t="s">
        <v>41</v>
      </c>
    </row>
    <row r="1774" spans="1:11" x14ac:dyDescent="0.3">
      <c r="A1774" t="s">
        <v>1804</v>
      </c>
      <c r="B1774">
        <v>1965</v>
      </c>
      <c r="C1774" t="s">
        <v>2396</v>
      </c>
      <c r="D1774">
        <v>16</v>
      </c>
      <c r="E1774" s="17">
        <f>DATE(Hosp_details[[#This Row],[year]], MONTH("1-"&amp;Hosp_details[[#This Row],[month]]), Hosp_details[[#This Row],[date]])</f>
        <v>23817</v>
      </c>
      <c r="F1774" s="19">
        <f>DATEDIF(Hosp_details[[#This Row],[Date of Birth]], DATE(2023,6, 8),"Y")</f>
        <v>58</v>
      </c>
      <c r="G1774">
        <v>0</v>
      </c>
      <c r="H1774" s="21">
        <v>17505.650000000001</v>
      </c>
      <c r="I1774" t="s">
        <v>16</v>
      </c>
      <c r="J1774" t="s">
        <v>11</v>
      </c>
      <c r="K1774" t="s">
        <v>248</v>
      </c>
    </row>
    <row r="1775" spans="1:11" x14ac:dyDescent="0.3">
      <c r="A1775" t="s">
        <v>1805</v>
      </c>
      <c r="B1775">
        <v>1968</v>
      </c>
      <c r="C1775" t="s">
        <v>2397</v>
      </c>
      <c r="D1775">
        <v>12</v>
      </c>
      <c r="E1775" s="17">
        <f>DATE(Hosp_details[[#This Row],[year]], MONTH("1-"&amp;Hosp_details[[#This Row],[month]]), Hosp_details[[#This Row],[date]])</f>
        <v>24940</v>
      </c>
      <c r="F1775" s="19">
        <f>DATEDIF(Hosp_details[[#This Row],[Date of Birth]], DATE(2023,6, 8),"Y")</f>
        <v>55</v>
      </c>
      <c r="G1775">
        <v>0</v>
      </c>
      <c r="H1775" s="21">
        <v>17507.47</v>
      </c>
      <c r="I1775" t="s">
        <v>16</v>
      </c>
      <c r="J1775" t="s">
        <v>16</v>
      </c>
      <c r="K1775" t="s">
        <v>534</v>
      </c>
    </row>
    <row r="1776" spans="1:11" x14ac:dyDescent="0.3">
      <c r="A1776" t="s">
        <v>1806</v>
      </c>
      <c r="B1776">
        <v>1963</v>
      </c>
      <c r="C1776" t="s">
        <v>2398</v>
      </c>
      <c r="D1776">
        <v>16</v>
      </c>
      <c r="E1776" s="17">
        <f>DATE(Hosp_details[[#This Row],[year]], MONTH("1-"&amp;Hosp_details[[#This Row],[month]]), Hosp_details[[#This Row],[date]])</f>
        <v>23147</v>
      </c>
      <c r="F1776" s="19">
        <f>DATEDIF(Hosp_details[[#This Row],[Date of Birth]], DATE(2023,6, 8),"Y")</f>
        <v>60</v>
      </c>
      <c r="G1776">
        <v>0</v>
      </c>
      <c r="H1776" s="21">
        <v>17556.88</v>
      </c>
      <c r="I1776" t="s">
        <v>16</v>
      </c>
      <c r="J1776" t="s">
        <v>11</v>
      </c>
      <c r="K1776" t="s">
        <v>23</v>
      </c>
    </row>
    <row r="1777" spans="1:11" x14ac:dyDescent="0.3">
      <c r="A1777" t="s">
        <v>1807</v>
      </c>
      <c r="B1777">
        <v>2002</v>
      </c>
      <c r="C1777" t="s">
        <v>18</v>
      </c>
      <c r="D1777">
        <v>25</v>
      </c>
      <c r="E1777" s="17">
        <f>DATE(Hosp_details[[#This Row],[year]], MONTH("1-"&amp;Hosp_details[[#This Row],[month]]), Hosp_details[[#This Row],[date]])</f>
        <v>37432</v>
      </c>
      <c r="F1777" s="19">
        <f>DATEDIF(Hosp_details[[#This Row],[Date of Birth]], DATE(2023,6, 8),"Y")</f>
        <v>20</v>
      </c>
      <c r="G1777">
        <v>1</v>
      </c>
      <c r="H1777" s="21">
        <v>17560.38</v>
      </c>
      <c r="I1777" t="s">
        <v>16</v>
      </c>
      <c r="J1777" t="s">
        <v>16</v>
      </c>
      <c r="K1777" t="s">
        <v>23</v>
      </c>
    </row>
    <row r="1778" spans="1:11" x14ac:dyDescent="0.3">
      <c r="A1778" t="s">
        <v>1808</v>
      </c>
      <c r="B1778">
        <v>1970</v>
      </c>
      <c r="C1778" t="s">
        <v>10</v>
      </c>
      <c r="D1778">
        <v>26</v>
      </c>
      <c r="E1778" s="17">
        <f>DATE(Hosp_details[[#This Row],[year]], MONTH("1-"&amp;Hosp_details[[#This Row],[month]]), Hosp_details[[#This Row],[date]])</f>
        <v>25775</v>
      </c>
      <c r="F1778" s="19">
        <f>DATEDIF(Hosp_details[[#This Row],[Date of Birth]], DATE(2023,6, 8),"Y")</f>
        <v>52</v>
      </c>
      <c r="G1778">
        <v>0</v>
      </c>
      <c r="H1778" s="21">
        <v>17584.72</v>
      </c>
      <c r="I1778" t="s">
        <v>16</v>
      </c>
      <c r="J1778" t="s">
        <v>12</v>
      </c>
      <c r="K1778" t="s">
        <v>23</v>
      </c>
    </row>
    <row r="1779" spans="1:11" x14ac:dyDescent="0.3">
      <c r="A1779" t="s">
        <v>1809</v>
      </c>
      <c r="B1779">
        <v>1990</v>
      </c>
      <c r="C1779" t="s">
        <v>34</v>
      </c>
      <c r="D1779">
        <v>25</v>
      </c>
      <c r="E1779" s="17">
        <f>DATE(Hosp_details[[#This Row],[year]], MONTH("1-"&amp;Hosp_details[[#This Row],[month]]), Hosp_details[[#This Row],[date]])</f>
        <v>33110</v>
      </c>
      <c r="F1779" s="19">
        <f>DATEDIF(Hosp_details[[#This Row],[Date of Birth]], DATE(2023,6, 8),"Y")</f>
        <v>32</v>
      </c>
      <c r="G1779">
        <v>1</v>
      </c>
      <c r="H1779" s="21">
        <v>17626.240000000002</v>
      </c>
      <c r="I1779" t="s">
        <v>16</v>
      </c>
      <c r="J1779" t="s">
        <v>12</v>
      </c>
      <c r="K1779" t="s">
        <v>13</v>
      </c>
    </row>
    <row r="1780" spans="1:11" x14ac:dyDescent="0.3">
      <c r="A1780" t="s">
        <v>1810</v>
      </c>
      <c r="B1780">
        <v>1994</v>
      </c>
      <c r="C1780" t="s">
        <v>20</v>
      </c>
      <c r="D1780">
        <v>1</v>
      </c>
      <c r="E1780" s="17">
        <f>DATE(Hosp_details[[#This Row],[year]], MONTH("1-"&amp;Hosp_details[[#This Row],[month]]), Hosp_details[[#This Row],[date]])</f>
        <v>34578</v>
      </c>
      <c r="F1780" s="19">
        <f>DATEDIF(Hosp_details[[#This Row],[Date of Birth]], DATE(2023,6, 8),"Y")</f>
        <v>28</v>
      </c>
      <c r="G1780">
        <v>3</v>
      </c>
      <c r="H1780" s="21">
        <v>17663.14</v>
      </c>
      <c r="I1780" t="s">
        <v>16</v>
      </c>
      <c r="J1780" t="s">
        <v>12</v>
      </c>
      <c r="K1780" t="s">
        <v>13</v>
      </c>
    </row>
    <row r="1781" spans="1:11" x14ac:dyDescent="0.3">
      <c r="A1781" t="s">
        <v>1811</v>
      </c>
      <c r="B1781">
        <v>2003</v>
      </c>
      <c r="C1781" t="s">
        <v>36</v>
      </c>
      <c r="D1781">
        <v>14</v>
      </c>
      <c r="E1781" s="17">
        <f>DATE(Hosp_details[[#This Row],[year]], MONTH("1-"&amp;Hosp_details[[#This Row],[month]]), Hosp_details[[#This Row],[date]])</f>
        <v>37908</v>
      </c>
      <c r="F1781" s="19">
        <f>DATEDIF(Hosp_details[[#This Row],[Date of Birth]], DATE(2023,6, 8),"Y")</f>
        <v>19</v>
      </c>
      <c r="G1781">
        <v>0</v>
      </c>
      <c r="H1781" s="21">
        <v>17748.509999999998</v>
      </c>
      <c r="I1781" t="s">
        <v>16</v>
      </c>
      <c r="J1781" t="s">
        <v>16</v>
      </c>
      <c r="K1781" t="s">
        <v>23</v>
      </c>
    </row>
    <row r="1782" spans="1:11" x14ac:dyDescent="0.3">
      <c r="A1782" t="s">
        <v>1812</v>
      </c>
      <c r="B1782">
        <v>1966</v>
      </c>
      <c r="C1782" t="s">
        <v>15</v>
      </c>
      <c r="D1782">
        <v>21</v>
      </c>
      <c r="E1782" s="17">
        <f>DATE(Hosp_details[[#This Row],[year]], MONTH("1-"&amp;Hosp_details[[#This Row],[month]]), Hosp_details[[#This Row],[date]])</f>
        <v>24432</v>
      </c>
      <c r="F1782" s="19">
        <f>DATEDIF(Hosp_details[[#This Row],[Date of Birth]], DATE(2023,6, 8),"Y")</f>
        <v>56</v>
      </c>
      <c r="G1782">
        <v>0</v>
      </c>
      <c r="H1782" s="21">
        <v>17777.73</v>
      </c>
      <c r="I1782" t="s">
        <v>16</v>
      </c>
      <c r="J1782" t="s">
        <v>12</v>
      </c>
      <c r="K1782" t="s">
        <v>23</v>
      </c>
    </row>
    <row r="1783" spans="1:11" x14ac:dyDescent="0.3">
      <c r="A1783" t="s">
        <v>1813</v>
      </c>
      <c r="B1783">
        <v>1979</v>
      </c>
      <c r="C1783" t="s">
        <v>30</v>
      </c>
      <c r="D1783">
        <v>10</v>
      </c>
      <c r="E1783" s="17">
        <f>DATE(Hosp_details[[#This Row],[year]], MONTH("1-"&amp;Hosp_details[[#This Row],[month]]), Hosp_details[[#This Row],[date]])</f>
        <v>29199</v>
      </c>
      <c r="F1783" s="19">
        <f>DATEDIF(Hosp_details[[#This Row],[Date of Birth]], DATE(2023,6, 8),"Y")</f>
        <v>43</v>
      </c>
      <c r="G1783">
        <v>2</v>
      </c>
      <c r="H1783" s="21">
        <v>17779.939999999999</v>
      </c>
      <c r="I1783" t="s">
        <v>16</v>
      </c>
      <c r="J1783" t="s">
        <v>11</v>
      </c>
      <c r="K1783" t="s">
        <v>23</v>
      </c>
    </row>
    <row r="1784" spans="1:11" x14ac:dyDescent="0.3">
      <c r="A1784" t="s">
        <v>1814</v>
      </c>
      <c r="B1784">
        <v>1963</v>
      </c>
      <c r="C1784" t="s">
        <v>2394</v>
      </c>
      <c r="D1784">
        <v>8</v>
      </c>
      <c r="E1784" s="17">
        <f>DATE(Hosp_details[[#This Row],[year]], MONTH("1-"&amp;Hosp_details[[#This Row],[month]]), Hosp_details[[#This Row],[date]])</f>
        <v>23019</v>
      </c>
      <c r="F1784" s="19">
        <f>DATEDIF(Hosp_details[[#This Row],[Date of Birth]], DATE(2023,6, 8),"Y")</f>
        <v>60</v>
      </c>
      <c r="G1784">
        <v>0</v>
      </c>
      <c r="H1784" s="21">
        <v>17832.599999999999</v>
      </c>
      <c r="I1784" t="s">
        <v>16</v>
      </c>
      <c r="J1784" t="s">
        <v>11</v>
      </c>
      <c r="K1784" t="s">
        <v>23</v>
      </c>
    </row>
    <row r="1785" spans="1:11" x14ac:dyDescent="0.3">
      <c r="A1785" t="s">
        <v>1815</v>
      </c>
      <c r="B1785">
        <v>1976</v>
      </c>
      <c r="C1785" t="s">
        <v>2395</v>
      </c>
      <c r="D1785">
        <v>12</v>
      </c>
      <c r="E1785" s="17">
        <f>DATE(Hosp_details[[#This Row],[year]], MONTH("1-"&amp;Hosp_details[[#This Row],[month]]), Hosp_details[[#This Row],[date]])</f>
        <v>27802</v>
      </c>
      <c r="F1785" s="19">
        <f>DATEDIF(Hosp_details[[#This Row],[Date of Birth]], DATE(2023,6, 8),"Y")</f>
        <v>47</v>
      </c>
      <c r="G1785">
        <v>2</v>
      </c>
      <c r="H1785" s="21">
        <v>17862.919999999998</v>
      </c>
      <c r="I1785" t="s">
        <v>16</v>
      </c>
      <c r="J1785" t="s">
        <v>11</v>
      </c>
      <c r="K1785" t="s">
        <v>23</v>
      </c>
    </row>
    <row r="1786" spans="1:11" x14ac:dyDescent="0.3">
      <c r="A1786" t="s">
        <v>1816</v>
      </c>
      <c r="B1786">
        <v>1997</v>
      </c>
      <c r="C1786" t="s">
        <v>2396</v>
      </c>
      <c r="D1786">
        <v>26</v>
      </c>
      <c r="E1786" s="17">
        <f>DATE(Hosp_details[[#This Row],[year]], MONTH("1-"&amp;Hosp_details[[#This Row],[month]]), Hosp_details[[#This Row],[date]])</f>
        <v>35515</v>
      </c>
      <c r="F1786" s="19">
        <f>DATEDIF(Hosp_details[[#This Row],[Date of Birth]], DATE(2023,6, 8),"Y")</f>
        <v>26</v>
      </c>
      <c r="G1786">
        <v>0</v>
      </c>
      <c r="H1786" s="21">
        <v>17878.900000000001</v>
      </c>
      <c r="I1786" t="s">
        <v>16</v>
      </c>
      <c r="J1786" t="s">
        <v>11</v>
      </c>
      <c r="K1786" t="s">
        <v>246</v>
      </c>
    </row>
    <row r="1787" spans="1:11" x14ac:dyDescent="0.3">
      <c r="A1787" t="s">
        <v>1817</v>
      </c>
      <c r="B1787">
        <v>1979</v>
      </c>
      <c r="C1787" t="s">
        <v>2397</v>
      </c>
      <c r="D1787">
        <v>12</v>
      </c>
      <c r="E1787" s="17">
        <f>DATE(Hosp_details[[#This Row],[year]], MONTH("1-"&amp;Hosp_details[[#This Row],[month]]), Hosp_details[[#This Row],[date]])</f>
        <v>28957</v>
      </c>
      <c r="F1787" s="19">
        <f>DATEDIF(Hosp_details[[#This Row],[Date of Birth]], DATE(2023,6, 8),"Y")</f>
        <v>44</v>
      </c>
      <c r="G1787">
        <v>2</v>
      </c>
      <c r="H1787" s="21">
        <v>17882.669999999998</v>
      </c>
      <c r="I1787" t="s">
        <v>16</v>
      </c>
      <c r="J1787" t="s">
        <v>12</v>
      </c>
      <c r="K1787" t="s">
        <v>23</v>
      </c>
    </row>
    <row r="1788" spans="1:11" x14ac:dyDescent="0.3">
      <c r="A1788" t="s">
        <v>1818</v>
      </c>
      <c r="B1788">
        <v>1989</v>
      </c>
      <c r="C1788" t="s">
        <v>2398</v>
      </c>
      <c r="D1788">
        <v>4</v>
      </c>
      <c r="E1788" s="17">
        <f>DATE(Hosp_details[[#This Row],[year]], MONTH("1-"&amp;Hosp_details[[#This Row],[month]]), Hosp_details[[#This Row],[date]])</f>
        <v>32632</v>
      </c>
      <c r="F1788" s="19">
        <f>DATEDIF(Hosp_details[[#This Row],[Date of Birth]], DATE(2023,6, 8),"Y")</f>
        <v>34</v>
      </c>
      <c r="G1788">
        <v>0</v>
      </c>
      <c r="H1788" s="21">
        <v>17904.53</v>
      </c>
      <c r="I1788" t="s">
        <v>16</v>
      </c>
      <c r="J1788" t="s">
        <v>11</v>
      </c>
      <c r="K1788" t="s">
        <v>355</v>
      </c>
    </row>
    <row r="1789" spans="1:11" x14ac:dyDescent="0.3">
      <c r="A1789" t="s">
        <v>1819</v>
      </c>
      <c r="B1789">
        <v>1977</v>
      </c>
      <c r="C1789" t="s">
        <v>18</v>
      </c>
      <c r="D1789">
        <v>17</v>
      </c>
      <c r="E1789" s="17">
        <f>DATE(Hosp_details[[#This Row],[year]], MONTH("1-"&amp;Hosp_details[[#This Row],[month]]), Hosp_details[[#This Row],[date]])</f>
        <v>28293</v>
      </c>
      <c r="F1789" s="19">
        <f>DATEDIF(Hosp_details[[#This Row],[Date of Birth]], DATE(2023,6, 8),"Y")</f>
        <v>45</v>
      </c>
      <c r="G1789">
        <v>0</v>
      </c>
      <c r="H1789" s="21">
        <v>17929.3</v>
      </c>
      <c r="I1789" t="s">
        <v>16</v>
      </c>
      <c r="J1789" t="s">
        <v>11</v>
      </c>
      <c r="K1789" t="s">
        <v>13</v>
      </c>
    </row>
    <row r="1790" spans="1:11" x14ac:dyDescent="0.3">
      <c r="A1790" t="s">
        <v>1820</v>
      </c>
      <c r="B1790">
        <v>2001</v>
      </c>
      <c r="C1790" t="s">
        <v>10</v>
      </c>
      <c r="D1790">
        <v>28</v>
      </c>
      <c r="E1790" s="17">
        <f>DATE(Hosp_details[[#This Row],[year]], MONTH("1-"&amp;Hosp_details[[#This Row],[month]]), Hosp_details[[#This Row],[date]])</f>
        <v>37100</v>
      </c>
      <c r="F1790" s="19">
        <f>DATEDIF(Hosp_details[[#This Row],[Date of Birth]], DATE(2023,6, 8),"Y")</f>
        <v>21</v>
      </c>
      <c r="G1790">
        <v>4</v>
      </c>
      <c r="H1790" s="21">
        <v>17942.11</v>
      </c>
      <c r="I1790" t="s">
        <v>16</v>
      </c>
      <c r="J1790" t="s">
        <v>11</v>
      </c>
      <c r="K1790" t="s">
        <v>41</v>
      </c>
    </row>
    <row r="1791" spans="1:11" x14ac:dyDescent="0.3">
      <c r="A1791" t="s">
        <v>1821</v>
      </c>
      <c r="B1791">
        <v>1975</v>
      </c>
      <c r="C1791" t="s">
        <v>34</v>
      </c>
      <c r="D1791">
        <v>27</v>
      </c>
      <c r="E1791" s="17">
        <f>DATE(Hosp_details[[#This Row],[year]], MONTH("1-"&amp;Hosp_details[[#This Row],[month]]), Hosp_details[[#This Row],[date]])</f>
        <v>27633</v>
      </c>
      <c r="F1791" s="19">
        <f>DATEDIF(Hosp_details[[#This Row],[Date of Birth]], DATE(2023,6, 8),"Y")</f>
        <v>47</v>
      </c>
      <c r="G1791">
        <v>1</v>
      </c>
      <c r="H1791" s="21">
        <v>18031.16</v>
      </c>
      <c r="I1791" t="s">
        <v>16</v>
      </c>
      <c r="J1791" t="s">
        <v>12</v>
      </c>
      <c r="K1791" t="s">
        <v>248</v>
      </c>
    </row>
    <row r="1792" spans="1:11" x14ac:dyDescent="0.3">
      <c r="A1792" t="s">
        <v>1822</v>
      </c>
      <c r="B1792">
        <v>1965</v>
      </c>
      <c r="C1792" t="s">
        <v>20</v>
      </c>
      <c r="D1792">
        <v>17</v>
      </c>
      <c r="E1792" s="17">
        <f>DATE(Hosp_details[[#This Row],[year]], MONTH("1-"&amp;Hosp_details[[#This Row],[month]]), Hosp_details[[#This Row],[date]])</f>
        <v>24002</v>
      </c>
      <c r="F1792" s="19">
        <f>DATEDIF(Hosp_details[[#This Row],[Date of Birth]], DATE(2023,6, 8),"Y")</f>
        <v>57</v>
      </c>
      <c r="G1792">
        <v>0</v>
      </c>
      <c r="H1792" s="21">
        <v>18031.189999999999</v>
      </c>
      <c r="I1792" t="s">
        <v>16</v>
      </c>
      <c r="J1792" t="s">
        <v>11</v>
      </c>
      <c r="K1792" t="s">
        <v>23</v>
      </c>
    </row>
    <row r="1793" spans="1:11" x14ac:dyDescent="0.3">
      <c r="A1793" t="s">
        <v>1823</v>
      </c>
      <c r="B1793">
        <v>1999</v>
      </c>
      <c r="C1793" t="s">
        <v>36</v>
      </c>
      <c r="D1793">
        <v>24</v>
      </c>
      <c r="E1793" s="17">
        <f>DATE(Hosp_details[[#This Row],[year]], MONTH("1-"&amp;Hosp_details[[#This Row],[month]]), Hosp_details[[#This Row],[date]])</f>
        <v>36457</v>
      </c>
      <c r="F1793" s="19">
        <f>DATEDIF(Hosp_details[[#This Row],[Date of Birth]], DATE(2023,6, 8),"Y")</f>
        <v>23</v>
      </c>
      <c r="G1793">
        <v>0</v>
      </c>
      <c r="H1793" s="21">
        <v>18033.97</v>
      </c>
      <c r="I1793" t="s">
        <v>16</v>
      </c>
      <c r="J1793" t="s">
        <v>16</v>
      </c>
      <c r="K1793" t="s">
        <v>23</v>
      </c>
    </row>
    <row r="1794" spans="1:11" x14ac:dyDescent="0.3">
      <c r="A1794" t="s">
        <v>1824</v>
      </c>
      <c r="B1794">
        <v>1993</v>
      </c>
      <c r="C1794" t="s">
        <v>15</v>
      </c>
      <c r="D1794">
        <v>12</v>
      </c>
      <c r="E1794" s="17">
        <f>DATE(Hosp_details[[#This Row],[year]], MONTH("1-"&amp;Hosp_details[[#This Row],[month]]), Hosp_details[[#This Row],[date]])</f>
        <v>34285</v>
      </c>
      <c r="F1794" s="19">
        <f>DATEDIF(Hosp_details[[#This Row],[Date of Birth]], DATE(2023,6, 8),"Y")</f>
        <v>29</v>
      </c>
      <c r="G1794">
        <v>2</v>
      </c>
      <c r="H1794" s="21">
        <v>18157.88</v>
      </c>
      <c r="I1794" t="s">
        <v>16</v>
      </c>
      <c r="J1794" t="s">
        <v>16</v>
      </c>
      <c r="K1794" t="s">
        <v>23</v>
      </c>
    </row>
    <row r="1795" spans="1:11" x14ac:dyDescent="0.3">
      <c r="A1795" t="s">
        <v>1825</v>
      </c>
      <c r="B1795">
        <v>1963</v>
      </c>
      <c r="C1795" t="s">
        <v>30</v>
      </c>
      <c r="D1795">
        <v>4</v>
      </c>
      <c r="E1795" s="17">
        <f>DATE(Hosp_details[[#This Row],[year]], MONTH("1-"&amp;Hosp_details[[#This Row],[month]]), Hosp_details[[#This Row],[date]])</f>
        <v>23349</v>
      </c>
      <c r="F1795" s="19">
        <f>DATEDIF(Hosp_details[[#This Row],[Date of Birth]], DATE(2023,6, 8),"Y")</f>
        <v>59</v>
      </c>
      <c r="G1795">
        <v>0</v>
      </c>
      <c r="H1795" s="21">
        <v>18208.34</v>
      </c>
      <c r="I1795" t="s">
        <v>16</v>
      </c>
      <c r="J1795" t="s">
        <v>11</v>
      </c>
      <c r="K1795" t="s">
        <v>534</v>
      </c>
    </row>
    <row r="1796" spans="1:11" x14ac:dyDescent="0.3">
      <c r="A1796" t="s">
        <v>1826</v>
      </c>
      <c r="B1796">
        <v>1997</v>
      </c>
      <c r="C1796" t="s">
        <v>2394</v>
      </c>
      <c r="D1796">
        <v>15</v>
      </c>
      <c r="E1796" s="17">
        <f>DATE(Hosp_details[[#This Row],[year]], MONTH("1-"&amp;Hosp_details[[#This Row],[month]]), Hosp_details[[#This Row],[date]])</f>
        <v>35445</v>
      </c>
      <c r="F1796" s="19">
        <f>DATEDIF(Hosp_details[[#This Row],[Date of Birth]], DATE(2023,6, 8),"Y")</f>
        <v>26</v>
      </c>
      <c r="G1796">
        <v>1</v>
      </c>
      <c r="H1796" s="21">
        <v>18218.16</v>
      </c>
      <c r="I1796" t="s">
        <v>16</v>
      </c>
      <c r="J1796" t="s">
        <v>16</v>
      </c>
      <c r="K1796" t="s">
        <v>13</v>
      </c>
    </row>
    <row r="1797" spans="1:11" x14ac:dyDescent="0.3">
      <c r="A1797" t="s">
        <v>1827</v>
      </c>
      <c r="B1797">
        <v>2004</v>
      </c>
      <c r="C1797" t="s">
        <v>2395</v>
      </c>
      <c r="D1797">
        <v>10</v>
      </c>
      <c r="E1797" s="17">
        <f>DATE(Hosp_details[[#This Row],[year]], MONTH("1-"&amp;Hosp_details[[#This Row],[month]]), Hosp_details[[#This Row],[date]])</f>
        <v>38027</v>
      </c>
      <c r="F1797" s="19">
        <f>DATEDIF(Hosp_details[[#This Row],[Date of Birth]], DATE(2023,6, 8),"Y")</f>
        <v>19</v>
      </c>
      <c r="G1797">
        <v>3</v>
      </c>
      <c r="H1797" s="21">
        <v>18223.45</v>
      </c>
      <c r="I1797" t="s">
        <v>16</v>
      </c>
      <c r="J1797" t="s">
        <v>12</v>
      </c>
      <c r="K1797" t="s">
        <v>13</v>
      </c>
    </row>
    <row r="1798" spans="1:11" x14ac:dyDescent="0.3">
      <c r="A1798" t="s">
        <v>1828</v>
      </c>
      <c r="B1798">
        <v>1995</v>
      </c>
      <c r="C1798" t="s">
        <v>2396</v>
      </c>
      <c r="D1798">
        <v>3</v>
      </c>
      <c r="E1798" s="17">
        <f>DATE(Hosp_details[[#This Row],[year]], MONTH("1-"&amp;Hosp_details[[#This Row],[month]]), Hosp_details[[#This Row],[date]])</f>
        <v>34761</v>
      </c>
      <c r="F1798" s="19">
        <f>DATEDIF(Hosp_details[[#This Row],[Date of Birth]], DATE(2023,6, 8),"Y")</f>
        <v>28</v>
      </c>
      <c r="G1798">
        <v>0</v>
      </c>
      <c r="H1798" s="21">
        <v>18246.5</v>
      </c>
      <c r="I1798" t="s">
        <v>16</v>
      </c>
      <c r="J1798" t="s">
        <v>16</v>
      </c>
      <c r="K1798" t="s">
        <v>13</v>
      </c>
    </row>
    <row r="1799" spans="1:11" x14ac:dyDescent="0.3">
      <c r="A1799" t="s">
        <v>1829</v>
      </c>
      <c r="B1799">
        <v>1992</v>
      </c>
      <c r="C1799" t="s">
        <v>2397</v>
      </c>
      <c r="D1799">
        <v>25</v>
      </c>
      <c r="E1799" s="17">
        <f>DATE(Hosp_details[[#This Row],[year]], MONTH("1-"&amp;Hosp_details[[#This Row],[month]]), Hosp_details[[#This Row],[date]])</f>
        <v>33719</v>
      </c>
      <c r="F1799" s="19">
        <f>DATEDIF(Hosp_details[[#This Row],[Date of Birth]], DATE(2023,6, 8),"Y")</f>
        <v>31</v>
      </c>
      <c r="G1799">
        <v>3</v>
      </c>
      <c r="H1799" s="21">
        <v>18259.22</v>
      </c>
      <c r="I1799" t="s">
        <v>16</v>
      </c>
      <c r="J1799" t="s">
        <v>12</v>
      </c>
      <c r="K1799" t="s">
        <v>41</v>
      </c>
    </row>
    <row r="1800" spans="1:11" x14ac:dyDescent="0.3">
      <c r="A1800" t="s">
        <v>1830</v>
      </c>
      <c r="B1800">
        <v>1995</v>
      </c>
      <c r="C1800" t="s">
        <v>2398</v>
      </c>
      <c r="D1800">
        <v>4</v>
      </c>
      <c r="E1800" s="17">
        <f>DATE(Hosp_details[[#This Row],[year]], MONTH("1-"&amp;Hosp_details[[#This Row],[month]]), Hosp_details[[#This Row],[date]])</f>
        <v>34823</v>
      </c>
      <c r="F1800" s="19">
        <f>DATEDIF(Hosp_details[[#This Row],[Date of Birth]], DATE(2023,6, 8),"Y")</f>
        <v>28</v>
      </c>
      <c r="G1800">
        <v>0</v>
      </c>
      <c r="H1800" s="21">
        <v>18310.740000000002</v>
      </c>
      <c r="I1800" t="s">
        <v>16</v>
      </c>
      <c r="J1800" t="s">
        <v>12</v>
      </c>
      <c r="K1800" t="s">
        <v>23</v>
      </c>
    </row>
    <row r="1801" spans="1:11" x14ac:dyDescent="0.3">
      <c r="A1801" t="s">
        <v>1831</v>
      </c>
      <c r="B1801">
        <v>1999</v>
      </c>
      <c r="C1801" t="s">
        <v>18</v>
      </c>
      <c r="D1801">
        <v>15</v>
      </c>
      <c r="E1801" s="17">
        <f>DATE(Hosp_details[[#This Row],[year]], MONTH("1-"&amp;Hosp_details[[#This Row],[month]]), Hosp_details[[#This Row],[date]])</f>
        <v>36326</v>
      </c>
      <c r="F1801" s="19">
        <f>DATEDIF(Hosp_details[[#This Row],[Date of Birth]], DATE(2023,6, 8),"Y")</f>
        <v>23</v>
      </c>
      <c r="G1801">
        <v>1</v>
      </c>
      <c r="H1801" s="21">
        <v>18328.240000000002</v>
      </c>
      <c r="I1801" t="s">
        <v>16</v>
      </c>
      <c r="J1801" t="s">
        <v>11</v>
      </c>
      <c r="K1801" t="s">
        <v>13</v>
      </c>
    </row>
    <row r="1802" spans="1:11" x14ac:dyDescent="0.3">
      <c r="A1802" t="s">
        <v>1832</v>
      </c>
      <c r="B1802">
        <v>1964</v>
      </c>
      <c r="C1802" t="s">
        <v>10</v>
      </c>
      <c r="D1802">
        <v>26</v>
      </c>
      <c r="E1802" s="17">
        <f>DATE(Hosp_details[[#This Row],[year]], MONTH("1-"&amp;Hosp_details[[#This Row],[month]]), Hosp_details[[#This Row],[date]])</f>
        <v>23584</v>
      </c>
      <c r="F1802" s="19">
        <f>DATEDIF(Hosp_details[[#This Row],[Date of Birth]], DATE(2023,6, 8),"Y")</f>
        <v>58</v>
      </c>
      <c r="G1802">
        <v>0</v>
      </c>
      <c r="H1802" s="21">
        <v>18443.11</v>
      </c>
      <c r="I1802" t="s">
        <v>16</v>
      </c>
      <c r="J1802" t="s">
        <v>11</v>
      </c>
      <c r="K1802" t="s">
        <v>23</v>
      </c>
    </row>
    <row r="1803" spans="1:11" x14ac:dyDescent="0.3">
      <c r="A1803" t="s">
        <v>1833</v>
      </c>
      <c r="B1803">
        <v>1986</v>
      </c>
      <c r="C1803" t="s">
        <v>34</v>
      </c>
      <c r="D1803">
        <v>12</v>
      </c>
      <c r="E1803" s="17">
        <f>DATE(Hosp_details[[#This Row],[year]], MONTH("1-"&amp;Hosp_details[[#This Row],[month]]), Hosp_details[[#This Row],[date]])</f>
        <v>31636</v>
      </c>
      <c r="F1803" s="19">
        <f>DATEDIF(Hosp_details[[#This Row],[Date of Birth]], DATE(2023,6, 8),"Y")</f>
        <v>36</v>
      </c>
      <c r="G1803">
        <v>2</v>
      </c>
      <c r="H1803" s="21">
        <v>18608.259999999998</v>
      </c>
      <c r="I1803" t="s">
        <v>16</v>
      </c>
      <c r="J1803" t="s">
        <v>12</v>
      </c>
      <c r="K1803" t="s">
        <v>41</v>
      </c>
    </row>
    <row r="1804" spans="1:11" x14ac:dyDescent="0.3">
      <c r="A1804" t="s">
        <v>1834</v>
      </c>
      <c r="B1804">
        <v>1998</v>
      </c>
      <c r="C1804" t="s">
        <v>20</v>
      </c>
      <c r="D1804">
        <v>23</v>
      </c>
      <c r="E1804" s="17">
        <f>DATE(Hosp_details[[#This Row],[year]], MONTH("1-"&amp;Hosp_details[[#This Row],[month]]), Hosp_details[[#This Row],[date]])</f>
        <v>36061</v>
      </c>
      <c r="F1804" s="19">
        <f>DATEDIF(Hosp_details[[#This Row],[Date of Birth]], DATE(2023,6, 8),"Y")</f>
        <v>24</v>
      </c>
      <c r="G1804">
        <v>0</v>
      </c>
      <c r="H1804" s="21">
        <v>18648.419999999998</v>
      </c>
      <c r="I1804" t="s">
        <v>16</v>
      </c>
      <c r="J1804" t="s">
        <v>16</v>
      </c>
      <c r="K1804" t="s">
        <v>165</v>
      </c>
    </row>
    <row r="1805" spans="1:11" x14ac:dyDescent="0.3">
      <c r="A1805" t="s">
        <v>1835</v>
      </c>
      <c r="B1805">
        <v>1970</v>
      </c>
      <c r="C1805" t="s">
        <v>36</v>
      </c>
      <c r="D1805">
        <v>17</v>
      </c>
      <c r="E1805" s="17">
        <f>DATE(Hosp_details[[#This Row],[year]], MONTH("1-"&amp;Hosp_details[[#This Row],[month]]), Hosp_details[[#This Row],[date]])</f>
        <v>25858</v>
      </c>
      <c r="F1805" s="19">
        <f>DATEDIF(Hosp_details[[#This Row],[Date of Birth]], DATE(2023,6, 8),"Y")</f>
        <v>52</v>
      </c>
      <c r="G1805">
        <v>0</v>
      </c>
      <c r="H1805" s="21">
        <v>18682.740000000002</v>
      </c>
      <c r="I1805" t="s">
        <v>16</v>
      </c>
      <c r="J1805" t="s">
        <v>12</v>
      </c>
      <c r="K1805" t="s">
        <v>23</v>
      </c>
    </row>
    <row r="1806" spans="1:11" x14ac:dyDescent="0.3">
      <c r="A1806" t="s">
        <v>1836</v>
      </c>
      <c r="B1806">
        <v>1967</v>
      </c>
      <c r="C1806" t="s">
        <v>15</v>
      </c>
      <c r="D1806">
        <v>30</v>
      </c>
      <c r="E1806" s="17">
        <f>DATE(Hosp_details[[#This Row],[year]], MONTH("1-"&amp;Hosp_details[[#This Row],[month]]), Hosp_details[[#This Row],[date]])</f>
        <v>24806</v>
      </c>
      <c r="F1806" s="19">
        <f>DATEDIF(Hosp_details[[#This Row],[Date of Birth]], DATE(2023,6, 8),"Y")</f>
        <v>55</v>
      </c>
      <c r="G1806">
        <v>0</v>
      </c>
      <c r="H1806" s="21">
        <v>18694.689999999999</v>
      </c>
      <c r="I1806" t="s">
        <v>16</v>
      </c>
      <c r="J1806" t="s">
        <v>16</v>
      </c>
      <c r="K1806" t="s">
        <v>248</v>
      </c>
    </row>
    <row r="1807" spans="1:11" x14ac:dyDescent="0.3">
      <c r="A1807" t="s">
        <v>1837</v>
      </c>
      <c r="B1807">
        <v>1992</v>
      </c>
      <c r="C1807" t="s">
        <v>30</v>
      </c>
      <c r="D1807">
        <v>27</v>
      </c>
      <c r="E1807" s="17">
        <f>DATE(Hosp_details[[#This Row],[year]], MONTH("1-"&amp;Hosp_details[[#This Row],[month]]), Hosp_details[[#This Row],[date]])</f>
        <v>33965</v>
      </c>
      <c r="F1807" s="19">
        <f>DATEDIF(Hosp_details[[#This Row],[Date of Birth]], DATE(2023,6, 8),"Y")</f>
        <v>30</v>
      </c>
      <c r="G1807">
        <v>3</v>
      </c>
      <c r="H1807" s="21">
        <v>18765.88</v>
      </c>
      <c r="I1807" t="s">
        <v>16</v>
      </c>
      <c r="J1807" t="s">
        <v>11</v>
      </c>
      <c r="K1807" t="s">
        <v>23</v>
      </c>
    </row>
    <row r="1808" spans="1:11" x14ac:dyDescent="0.3">
      <c r="A1808" t="s">
        <v>1838</v>
      </c>
      <c r="B1808">
        <v>1979</v>
      </c>
      <c r="C1808" t="s">
        <v>2394</v>
      </c>
      <c r="D1808">
        <v>19</v>
      </c>
      <c r="E1808" s="17">
        <f>DATE(Hosp_details[[#This Row],[year]], MONTH("1-"&amp;Hosp_details[[#This Row],[month]]), Hosp_details[[#This Row],[date]])</f>
        <v>28874</v>
      </c>
      <c r="F1808" s="19">
        <f>DATEDIF(Hosp_details[[#This Row],[Date of Birth]], DATE(2023,6, 8),"Y")</f>
        <v>44</v>
      </c>
      <c r="G1808">
        <v>2</v>
      </c>
      <c r="H1808" s="21">
        <v>18767.740000000002</v>
      </c>
      <c r="I1808" t="s">
        <v>16</v>
      </c>
      <c r="J1808" t="s">
        <v>16</v>
      </c>
      <c r="K1808" t="s">
        <v>13</v>
      </c>
    </row>
    <row r="1809" spans="1:11" x14ac:dyDescent="0.3">
      <c r="A1809" t="s">
        <v>1839</v>
      </c>
      <c r="B1809">
        <v>1995</v>
      </c>
      <c r="C1809" t="s">
        <v>2395</v>
      </c>
      <c r="D1809">
        <v>28</v>
      </c>
      <c r="E1809" s="17">
        <f>DATE(Hosp_details[[#This Row],[year]], MONTH("1-"&amp;Hosp_details[[#This Row],[month]]), Hosp_details[[#This Row],[date]])</f>
        <v>34758</v>
      </c>
      <c r="F1809" s="19">
        <f>DATEDIF(Hosp_details[[#This Row],[Date of Birth]], DATE(2023,6, 8),"Y")</f>
        <v>28</v>
      </c>
      <c r="G1809">
        <v>3</v>
      </c>
      <c r="H1809" s="21">
        <v>18804.75</v>
      </c>
      <c r="I1809" t="s">
        <v>16</v>
      </c>
      <c r="J1809" t="s">
        <v>16</v>
      </c>
      <c r="K1809" t="s">
        <v>23</v>
      </c>
    </row>
    <row r="1810" spans="1:11" x14ac:dyDescent="0.3">
      <c r="A1810" t="s">
        <v>1840</v>
      </c>
      <c r="B1810">
        <v>1979</v>
      </c>
      <c r="C1810" t="s">
        <v>2396</v>
      </c>
      <c r="D1810">
        <v>15</v>
      </c>
      <c r="E1810" s="17">
        <f>DATE(Hosp_details[[#This Row],[year]], MONTH("1-"&amp;Hosp_details[[#This Row],[month]]), Hosp_details[[#This Row],[date]])</f>
        <v>28929</v>
      </c>
      <c r="F1810" s="19">
        <f>DATEDIF(Hosp_details[[#This Row],[Date of Birth]], DATE(2023,6, 8),"Y")</f>
        <v>44</v>
      </c>
      <c r="G1810">
        <v>2</v>
      </c>
      <c r="H1810" s="21">
        <v>18806.150000000001</v>
      </c>
      <c r="I1810" t="s">
        <v>16</v>
      </c>
      <c r="J1810" t="s">
        <v>11</v>
      </c>
      <c r="K1810" t="s">
        <v>13</v>
      </c>
    </row>
    <row r="1811" spans="1:11" x14ac:dyDescent="0.3">
      <c r="A1811" t="s">
        <v>1841</v>
      </c>
      <c r="B1811">
        <v>1962</v>
      </c>
      <c r="C1811" t="s">
        <v>2397</v>
      </c>
      <c r="D1811">
        <v>18</v>
      </c>
      <c r="E1811" s="17">
        <f>DATE(Hosp_details[[#This Row],[year]], MONTH("1-"&amp;Hosp_details[[#This Row],[month]]), Hosp_details[[#This Row],[date]])</f>
        <v>22754</v>
      </c>
      <c r="F1811" s="19">
        <f>DATEDIF(Hosp_details[[#This Row],[Date of Birth]], DATE(2023,6, 8),"Y")</f>
        <v>61</v>
      </c>
      <c r="G1811">
        <v>0</v>
      </c>
      <c r="H1811" s="21">
        <v>18815.53</v>
      </c>
      <c r="I1811" t="s">
        <v>16</v>
      </c>
      <c r="J1811" t="s">
        <v>16</v>
      </c>
      <c r="K1811" t="s">
        <v>248</v>
      </c>
    </row>
    <row r="1812" spans="1:11" x14ac:dyDescent="0.3">
      <c r="A1812" t="s">
        <v>1842</v>
      </c>
      <c r="B1812">
        <v>2003</v>
      </c>
      <c r="C1812" t="s">
        <v>2398</v>
      </c>
      <c r="D1812">
        <v>24</v>
      </c>
      <c r="E1812" s="17">
        <f>DATE(Hosp_details[[#This Row],[year]], MONTH("1-"&amp;Hosp_details[[#This Row],[month]]), Hosp_details[[#This Row],[date]])</f>
        <v>37765</v>
      </c>
      <c r="F1812" s="19">
        <f>DATEDIF(Hosp_details[[#This Row],[Date of Birth]], DATE(2023,6, 8),"Y")</f>
        <v>20</v>
      </c>
      <c r="G1812">
        <v>3</v>
      </c>
      <c r="H1812" s="21">
        <v>18838.7</v>
      </c>
      <c r="I1812" t="s">
        <v>16</v>
      </c>
      <c r="J1812" t="s">
        <v>12</v>
      </c>
      <c r="K1812" t="s">
        <v>23</v>
      </c>
    </row>
    <row r="1813" spans="1:11" x14ac:dyDescent="0.3">
      <c r="A1813" t="s">
        <v>1843</v>
      </c>
      <c r="B1813">
        <v>1963</v>
      </c>
      <c r="C1813" t="s">
        <v>18</v>
      </c>
      <c r="D1813">
        <v>6</v>
      </c>
      <c r="E1813" s="17">
        <f>DATE(Hosp_details[[#This Row],[year]], MONTH("1-"&amp;Hosp_details[[#This Row],[month]]), Hosp_details[[#This Row],[date]])</f>
        <v>23168</v>
      </c>
      <c r="F1813" s="19">
        <f>DATEDIF(Hosp_details[[#This Row],[Date of Birth]], DATE(2023,6, 8),"Y")</f>
        <v>60</v>
      </c>
      <c r="G1813">
        <v>0</v>
      </c>
      <c r="H1813" s="21">
        <v>18883.330000000002</v>
      </c>
      <c r="I1813" t="s">
        <v>16</v>
      </c>
      <c r="J1813" t="s">
        <v>16</v>
      </c>
      <c r="K1813" t="s">
        <v>534</v>
      </c>
    </row>
    <row r="1814" spans="1:11" x14ac:dyDescent="0.3">
      <c r="A1814" t="s">
        <v>1844</v>
      </c>
      <c r="B1814">
        <v>1995</v>
      </c>
      <c r="C1814" t="s">
        <v>10</v>
      </c>
      <c r="D1814">
        <v>27</v>
      </c>
      <c r="E1814" s="17">
        <f>DATE(Hosp_details[[#This Row],[year]], MONTH("1-"&amp;Hosp_details[[#This Row],[month]]), Hosp_details[[#This Row],[date]])</f>
        <v>34907</v>
      </c>
      <c r="F1814" s="19">
        <f>DATEDIF(Hosp_details[[#This Row],[Date of Birth]], DATE(2023,6, 8),"Y")</f>
        <v>27</v>
      </c>
      <c r="G1814">
        <v>1</v>
      </c>
      <c r="H1814" s="21">
        <v>18903.490000000002</v>
      </c>
      <c r="I1814" t="s">
        <v>16</v>
      </c>
      <c r="J1814" t="s">
        <v>11</v>
      </c>
      <c r="K1814" t="s">
        <v>246</v>
      </c>
    </row>
    <row r="1815" spans="1:11" x14ac:dyDescent="0.3">
      <c r="A1815" t="s">
        <v>1845</v>
      </c>
      <c r="B1815">
        <v>1969</v>
      </c>
      <c r="C1815" t="s">
        <v>34</v>
      </c>
      <c r="D1815">
        <v>3</v>
      </c>
      <c r="E1815" s="17">
        <f>DATE(Hosp_details[[#This Row],[year]], MONTH("1-"&amp;Hosp_details[[#This Row],[month]]), Hosp_details[[#This Row],[date]])</f>
        <v>25418</v>
      </c>
      <c r="F1815" s="19">
        <f>DATEDIF(Hosp_details[[#This Row],[Date of Birth]], DATE(2023,6, 8),"Y")</f>
        <v>53</v>
      </c>
      <c r="G1815">
        <v>0</v>
      </c>
      <c r="H1815" s="21">
        <v>18932.810000000001</v>
      </c>
      <c r="I1815" t="s">
        <v>16</v>
      </c>
      <c r="J1815" t="s">
        <v>12</v>
      </c>
      <c r="K1815" t="s">
        <v>23</v>
      </c>
    </row>
    <row r="1816" spans="1:11" x14ac:dyDescent="0.3">
      <c r="A1816" t="s">
        <v>1846</v>
      </c>
      <c r="B1816">
        <v>1963</v>
      </c>
      <c r="C1816" t="s">
        <v>20</v>
      </c>
      <c r="D1816">
        <v>20</v>
      </c>
      <c r="E1816" s="17">
        <f>DATE(Hosp_details[[#This Row],[year]], MONTH("1-"&amp;Hosp_details[[#This Row],[month]]), Hosp_details[[#This Row],[date]])</f>
        <v>23274</v>
      </c>
      <c r="F1816" s="19">
        <f>DATEDIF(Hosp_details[[#This Row],[Date of Birth]], DATE(2023,6, 8),"Y")</f>
        <v>59</v>
      </c>
      <c r="G1816">
        <v>0</v>
      </c>
      <c r="H1816" s="21">
        <v>18954.560000000001</v>
      </c>
      <c r="I1816" t="s">
        <v>16</v>
      </c>
      <c r="J1816" t="s">
        <v>16</v>
      </c>
      <c r="K1816" t="s">
        <v>534</v>
      </c>
    </row>
    <row r="1817" spans="1:11" x14ac:dyDescent="0.3">
      <c r="A1817" t="s">
        <v>1847</v>
      </c>
      <c r="B1817">
        <v>1998</v>
      </c>
      <c r="C1817" t="s">
        <v>36</v>
      </c>
      <c r="D1817">
        <v>6</v>
      </c>
      <c r="E1817" s="17">
        <f>DATE(Hosp_details[[#This Row],[year]], MONTH("1-"&amp;Hosp_details[[#This Row],[month]]), Hosp_details[[#This Row],[date]])</f>
        <v>36074</v>
      </c>
      <c r="F1817" s="19">
        <f>DATEDIF(Hosp_details[[#This Row],[Date of Birth]], DATE(2023,6, 8),"Y")</f>
        <v>24</v>
      </c>
      <c r="G1817">
        <v>0</v>
      </c>
      <c r="H1817" s="21">
        <v>18955.22</v>
      </c>
      <c r="I1817" t="s">
        <v>16</v>
      </c>
      <c r="J1817" t="s">
        <v>12</v>
      </c>
      <c r="K1817" t="s">
        <v>41</v>
      </c>
    </row>
    <row r="1818" spans="1:11" x14ac:dyDescent="0.3">
      <c r="A1818" t="s">
        <v>1848</v>
      </c>
      <c r="B1818">
        <v>1992</v>
      </c>
      <c r="C1818" t="s">
        <v>15</v>
      </c>
      <c r="D1818">
        <v>30</v>
      </c>
      <c r="E1818" s="17">
        <f>DATE(Hosp_details[[#This Row],[year]], MONTH("1-"&amp;Hosp_details[[#This Row],[month]]), Hosp_details[[#This Row],[date]])</f>
        <v>33938</v>
      </c>
      <c r="F1818" s="19">
        <f>DATEDIF(Hosp_details[[#This Row],[Date of Birth]], DATE(2023,6, 8),"Y")</f>
        <v>30</v>
      </c>
      <c r="G1818">
        <v>1</v>
      </c>
      <c r="H1818" s="21">
        <v>18963.169999999998</v>
      </c>
      <c r="I1818" t="s">
        <v>16</v>
      </c>
      <c r="J1818" t="s">
        <v>16</v>
      </c>
      <c r="K1818" t="s">
        <v>13</v>
      </c>
    </row>
    <row r="1819" spans="1:11" x14ac:dyDescent="0.3">
      <c r="A1819" t="s">
        <v>1849</v>
      </c>
      <c r="B1819">
        <v>1988</v>
      </c>
      <c r="C1819" t="s">
        <v>30</v>
      </c>
      <c r="D1819">
        <v>24</v>
      </c>
      <c r="E1819" s="17">
        <f>DATE(Hosp_details[[#This Row],[year]], MONTH("1-"&amp;Hosp_details[[#This Row],[month]]), Hosp_details[[#This Row],[date]])</f>
        <v>32501</v>
      </c>
      <c r="F1819" s="19">
        <f>DATEDIF(Hosp_details[[#This Row],[Date of Birth]], DATE(2023,6, 8),"Y")</f>
        <v>34</v>
      </c>
      <c r="G1819">
        <v>2</v>
      </c>
      <c r="H1819" s="21">
        <v>18972.5</v>
      </c>
      <c r="I1819" t="s">
        <v>16</v>
      </c>
      <c r="J1819" t="s">
        <v>12</v>
      </c>
      <c r="K1819" t="s">
        <v>13</v>
      </c>
    </row>
    <row r="1820" spans="1:11" x14ac:dyDescent="0.3">
      <c r="A1820" t="s">
        <v>1850</v>
      </c>
      <c r="B1820">
        <v>1983</v>
      </c>
      <c r="C1820" t="s">
        <v>2394</v>
      </c>
      <c r="D1820">
        <v>19</v>
      </c>
      <c r="E1820" s="17">
        <f>DATE(Hosp_details[[#This Row],[year]], MONTH("1-"&amp;Hosp_details[[#This Row],[month]]), Hosp_details[[#This Row],[date]])</f>
        <v>30335</v>
      </c>
      <c r="F1820" s="19">
        <f>DATEDIF(Hosp_details[[#This Row],[Date of Birth]], DATE(2023,6, 8),"Y")</f>
        <v>40</v>
      </c>
      <c r="G1820">
        <v>5</v>
      </c>
      <c r="H1820" s="21">
        <v>19023.259999999998</v>
      </c>
      <c r="I1820" t="s">
        <v>16</v>
      </c>
      <c r="J1820" t="s">
        <v>12</v>
      </c>
      <c r="K1820" t="s">
        <v>41</v>
      </c>
    </row>
    <row r="1821" spans="1:11" x14ac:dyDescent="0.3">
      <c r="A1821" t="s">
        <v>1851</v>
      </c>
      <c r="B1821">
        <v>1989</v>
      </c>
      <c r="C1821" t="s">
        <v>2395</v>
      </c>
      <c r="D1821">
        <v>5</v>
      </c>
      <c r="E1821" s="17">
        <f>DATE(Hosp_details[[#This Row],[year]], MONTH("1-"&amp;Hosp_details[[#This Row],[month]]), Hosp_details[[#This Row],[date]])</f>
        <v>32544</v>
      </c>
      <c r="F1821" s="19">
        <f>DATEDIF(Hosp_details[[#This Row],[Date of Birth]], DATE(2023,6, 8),"Y")</f>
        <v>34</v>
      </c>
      <c r="G1821">
        <v>1</v>
      </c>
      <c r="H1821" s="21">
        <v>19040.88</v>
      </c>
      <c r="I1821" t="s">
        <v>16</v>
      </c>
      <c r="J1821" t="s">
        <v>12</v>
      </c>
      <c r="K1821" t="s">
        <v>41</v>
      </c>
    </row>
    <row r="1822" spans="1:11" x14ac:dyDescent="0.3">
      <c r="A1822" t="s">
        <v>1852</v>
      </c>
      <c r="B1822">
        <v>1993</v>
      </c>
      <c r="C1822" t="s">
        <v>2396</v>
      </c>
      <c r="D1822">
        <v>28</v>
      </c>
      <c r="E1822" s="17">
        <f>DATE(Hosp_details[[#This Row],[year]], MONTH("1-"&amp;Hosp_details[[#This Row],[month]]), Hosp_details[[#This Row],[date]])</f>
        <v>34056</v>
      </c>
      <c r="F1822" s="19">
        <f>DATEDIF(Hosp_details[[#This Row],[Date of Birth]], DATE(2023,6, 8),"Y")</f>
        <v>30</v>
      </c>
      <c r="G1822">
        <v>1</v>
      </c>
      <c r="H1822" s="21">
        <v>19107.78</v>
      </c>
      <c r="I1822" t="s">
        <v>16</v>
      </c>
      <c r="J1822" t="s">
        <v>11</v>
      </c>
      <c r="K1822" t="s">
        <v>13</v>
      </c>
    </row>
    <row r="1823" spans="1:11" x14ac:dyDescent="0.3">
      <c r="A1823" t="s">
        <v>1853</v>
      </c>
      <c r="B1823">
        <v>1979</v>
      </c>
      <c r="C1823" t="s">
        <v>2397</v>
      </c>
      <c r="D1823">
        <v>2</v>
      </c>
      <c r="E1823" s="17">
        <f>DATE(Hosp_details[[#This Row],[year]], MONTH("1-"&amp;Hosp_details[[#This Row],[month]]), Hosp_details[[#This Row],[date]])</f>
        <v>28947</v>
      </c>
      <c r="F1823" s="19">
        <f>DATEDIF(Hosp_details[[#This Row],[Date of Birth]], DATE(2023,6, 8),"Y")</f>
        <v>44</v>
      </c>
      <c r="G1823">
        <v>2</v>
      </c>
      <c r="H1823" s="21">
        <v>19144.580000000002</v>
      </c>
      <c r="I1823" t="s">
        <v>16</v>
      </c>
      <c r="J1823" t="s">
        <v>16</v>
      </c>
      <c r="K1823" t="s">
        <v>246</v>
      </c>
    </row>
    <row r="1824" spans="1:11" x14ac:dyDescent="0.3">
      <c r="A1824" t="s">
        <v>1854</v>
      </c>
      <c r="B1824">
        <v>1991</v>
      </c>
      <c r="C1824" t="s">
        <v>2398</v>
      </c>
      <c r="D1824">
        <v>16</v>
      </c>
      <c r="E1824" s="17">
        <f>DATE(Hosp_details[[#This Row],[year]], MONTH("1-"&amp;Hosp_details[[#This Row],[month]]), Hosp_details[[#This Row],[date]])</f>
        <v>33374</v>
      </c>
      <c r="F1824" s="19">
        <f>DATEDIF(Hosp_details[[#This Row],[Date of Birth]], DATE(2023,6, 8),"Y")</f>
        <v>32</v>
      </c>
      <c r="G1824">
        <v>3</v>
      </c>
      <c r="H1824" s="21">
        <v>19199.939999999999</v>
      </c>
      <c r="I1824" t="s">
        <v>16</v>
      </c>
      <c r="J1824" t="s">
        <v>12</v>
      </c>
      <c r="K1824" t="s">
        <v>41</v>
      </c>
    </row>
    <row r="1825" spans="1:11" x14ac:dyDescent="0.3">
      <c r="A1825" t="s">
        <v>1855</v>
      </c>
      <c r="B1825">
        <v>1985</v>
      </c>
      <c r="C1825" t="s">
        <v>18</v>
      </c>
      <c r="D1825">
        <v>28</v>
      </c>
      <c r="E1825" s="17">
        <f>DATE(Hosp_details[[#This Row],[year]], MONTH("1-"&amp;Hosp_details[[#This Row],[month]]), Hosp_details[[#This Row],[date]])</f>
        <v>31226</v>
      </c>
      <c r="F1825" s="19">
        <f>DATEDIF(Hosp_details[[#This Row],[Date of Birth]], DATE(2023,6, 8),"Y")</f>
        <v>37</v>
      </c>
      <c r="G1825">
        <v>0</v>
      </c>
      <c r="H1825" s="21">
        <v>19214.71</v>
      </c>
      <c r="I1825" t="s">
        <v>16</v>
      </c>
      <c r="J1825" t="s">
        <v>12</v>
      </c>
      <c r="K1825" t="s">
        <v>13</v>
      </c>
    </row>
    <row r="1826" spans="1:11" x14ac:dyDescent="0.3">
      <c r="A1826" t="s">
        <v>1856</v>
      </c>
      <c r="B1826">
        <v>1967</v>
      </c>
      <c r="C1826" t="s">
        <v>10</v>
      </c>
      <c r="D1826">
        <v>29</v>
      </c>
      <c r="E1826" s="17">
        <f>DATE(Hosp_details[[#This Row],[year]], MONTH("1-"&amp;Hosp_details[[#This Row],[month]]), Hosp_details[[#This Row],[date]])</f>
        <v>24682</v>
      </c>
      <c r="F1826" s="19">
        <f>DATEDIF(Hosp_details[[#This Row],[Date of Birth]], DATE(2023,6, 8),"Y")</f>
        <v>55</v>
      </c>
      <c r="G1826">
        <v>0</v>
      </c>
      <c r="H1826" s="21">
        <v>19259.96</v>
      </c>
      <c r="I1826" t="s">
        <v>16</v>
      </c>
      <c r="J1826" t="s">
        <v>16</v>
      </c>
      <c r="K1826" t="s">
        <v>23</v>
      </c>
    </row>
    <row r="1827" spans="1:11" x14ac:dyDescent="0.3">
      <c r="A1827" t="s">
        <v>1857</v>
      </c>
      <c r="B1827">
        <v>1966</v>
      </c>
      <c r="C1827" t="s">
        <v>34</v>
      </c>
      <c r="D1827">
        <v>15</v>
      </c>
      <c r="E1827" s="17">
        <f>DATE(Hosp_details[[#This Row],[year]], MONTH("1-"&amp;Hosp_details[[#This Row],[month]]), Hosp_details[[#This Row],[date]])</f>
        <v>24334</v>
      </c>
      <c r="F1827" s="19">
        <f>DATEDIF(Hosp_details[[#This Row],[Date of Birth]], DATE(2023,6, 8),"Y")</f>
        <v>56</v>
      </c>
      <c r="G1827">
        <v>0</v>
      </c>
      <c r="H1827" s="21">
        <v>19321.060000000001</v>
      </c>
      <c r="I1827" t="s">
        <v>16</v>
      </c>
      <c r="J1827" t="s">
        <v>16</v>
      </c>
      <c r="K1827" t="s">
        <v>23</v>
      </c>
    </row>
    <row r="1828" spans="1:11" x14ac:dyDescent="0.3">
      <c r="A1828" t="s">
        <v>1858</v>
      </c>
      <c r="B1828">
        <v>1991</v>
      </c>
      <c r="C1828" t="s">
        <v>20</v>
      </c>
      <c r="D1828">
        <v>24</v>
      </c>
      <c r="E1828" s="17">
        <f>DATE(Hosp_details[[#This Row],[year]], MONTH("1-"&amp;Hosp_details[[#This Row],[month]]), Hosp_details[[#This Row],[date]])</f>
        <v>33505</v>
      </c>
      <c r="F1828" s="19">
        <f>DATEDIF(Hosp_details[[#This Row],[Date of Birth]], DATE(2023,6, 8),"Y")</f>
        <v>31</v>
      </c>
      <c r="G1828">
        <v>0</v>
      </c>
      <c r="H1828" s="21">
        <v>19350.37</v>
      </c>
      <c r="I1828" t="s">
        <v>16</v>
      </c>
      <c r="J1828" t="s">
        <v>12</v>
      </c>
      <c r="K1828" t="s">
        <v>13</v>
      </c>
    </row>
    <row r="1829" spans="1:11" x14ac:dyDescent="0.3">
      <c r="A1829" t="s">
        <v>1859</v>
      </c>
      <c r="B1829">
        <v>1987</v>
      </c>
      <c r="C1829" t="s">
        <v>36</v>
      </c>
      <c r="D1829">
        <v>30</v>
      </c>
      <c r="E1829" s="17">
        <f>DATE(Hosp_details[[#This Row],[year]], MONTH("1-"&amp;Hosp_details[[#This Row],[month]]), Hosp_details[[#This Row],[date]])</f>
        <v>32080</v>
      </c>
      <c r="F1829" s="19">
        <f>DATEDIF(Hosp_details[[#This Row],[Date of Birth]], DATE(2023,6, 8),"Y")</f>
        <v>35</v>
      </c>
      <c r="G1829">
        <v>3</v>
      </c>
      <c r="H1829" s="21">
        <v>19362</v>
      </c>
      <c r="I1829" t="s">
        <v>16</v>
      </c>
      <c r="J1829" t="s">
        <v>12</v>
      </c>
      <c r="K1829" t="s">
        <v>13</v>
      </c>
    </row>
    <row r="1830" spans="1:11" x14ac:dyDescent="0.3">
      <c r="A1830" t="s">
        <v>1860</v>
      </c>
      <c r="B1830">
        <v>1993</v>
      </c>
      <c r="C1830" t="s">
        <v>15</v>
      </c>
      <c r="D1830">
        <v>6</v>
      </c>
      <c r="E1830" s="17">
        <f>DATE(Hosp_details[[#This Row],[year]], MONTH("1-"&amp;Hosp_details[[#This Row],[month]]), Hosp_details[[#This Row],[date]])</f>
        <v>34279</v>
      </c>
      <c r="F1830" s="19">
        <f>DATEDIF(Hosp_details[[#This Row],[Date of Birth]], DATE(2023,6, 8),"Y")</f>
        <v>29</v>
      </c>
      <c r="G1830">
        <v>2</v>
      </c>
      <c r="H1830" s="21">
        <v>19442.349999999999</v>
      </c>
      <c r="I1830" t="s">
        <v>16</v>
      </c>
      <c r="J1830" t="s">
        <v>12</v>
      </c>
      <c r="K1830" t="s">
        <v>23</v>
      </c>
    </row>
    <row r="1831" spans="1:11" x14ac:dyDescent="0.3">
      <c r="A1831" t="s">
        <v>1861</v>
      </c>
      <c r="B1831">
        <v>1982</v>
      </c>
      <c r="C1831" t="s">
        <v>30</v>
      </c>
      <c r="D1831">
        <v>15</v>
      </c>
      <c r="E1831" s="17">
        <f>DATE(Hosp_details[[#This Row],[year]], MONTH("1-"&amp;Hosp_details[[#This Row],[month]]), Hosp_details[[#This Row],[date]])</f>
        <v>30300</v>
      </c>
      <c r="F1831" s="19">
        <f>DATEDIF(Hosp_details[[#This Row],[Date of Birth]], DATE(2023,6, 8),"Y")</f>
        <v>40</v>
      </c>
      <c r="G1831">
        <v>2</v>
      </c>
      <c r="H1831" s="21">
        <v>19444.27</v>
      </c>
      <c r="I1831" t="s">
        <v>16</v>
      </c>
      <c r="J1831" t="s">
        <v>16</v>
      </c>
      <c r="K1831" t="s">
        <v>13</v>
      </c>
    </row>
    <row r="1832" spans="1:11" x14ac:dyDescent="0.3">
      <c r="A1832" t="s">
        <v>1862</v>
      </c>
      <c r="B1832">
        <v>1987</v>
      </c>
      <c r="C1832" t="s">
        <v>2394</v>
      </c>
      <c r="D1832">
        <v>30</v>
      </c>
      <c r="E1832" s="17">
        <f>DATE(Hosp_details[[#This Row],[year]], MONTH("1-"&amp;Hosp_details[[#This Row],[month]]), Hosp_details[[#This Row],[date]])</f>
        <v>31807</v>
      </c>
      <c r="F1832" s="19">
        <f>DATEDIF(Hosp_details[[#This Row],[Date of Birth]], DATE(2023,6, 8),"Y")</f>
        <v>36</v>
      </c>
      <c r="G1832">
        <v>4</v>
      </c>
      <c r="H1832" s="21">
        <v>19496.72</v>
      </c>
      <c r="I1832" t="s">
        <v>16</v>
      </c>
      <c r="J1832" t="s">
        <v>12</v>
      </c>
      <c r="K1832" t="s">
        <v>165</v>
      </c>
    </row>
    <row r="1833" spans="1:11" x14ac:dyDescent="0.3">
      <c r="A1833" t="s">
        <v>1863</v>
      </c>
      <c r="B1833">
        <v>1980</v>
      </c>
      <c r="C1833" t="s">
        <v>2395</v>
      </c>
      <c r="D1833">
        <v>8</v>
      </c>
      <c r="E1833" s="17">
        <f>DATE(Hosp_details[[#This Row],[year]], MONTH("1-"&amp;Hosp_details[[#This Row],[month]]), Hosp_details[[#This Row],[date]])</f>
        <v>29259</v>
      </c>
      <c r="F1833" s="19">
        <f>DATEDIF(Hosp_details[[#This Row],[Date of Birth]], DATE(2023,6, 8),"Y")</f>
        <v>43</v>
      </c>
      <c r="G1833">
        <v>0</v>
      </c>
      <c r="H1833" s="21">
        <v>19515.54</v>
      </c>
      <c r="I1833" t="s">
        <v>16</v>
      </c>
      <c r="J1833" t="s">
        <v>16</v>
      </c>
      <c r="K1833" t="s">
        <v>13</v>
      </c>
    </row>
    <row r="1834" spans="1:11" x14ac:dyDescent="0.3">
      <c r="A1834" t="s">
        <v>1864</v>
      </c>
      <c r="B1834">
        <v>1992</v>
      </c>
      <c r="C1834" t="s">
        <v>2396</v>
      </c>
      <c r="D1834">
        <v>19</v>
      </c>
      <c r="E1834" s="17">
        <f>DATE(Hosp_details[[#This Row],[year]], MONTH("1-"&amp;Hosp_details[[#This Row],[month]]), Hosp_details[[#This Row],[date]])</f>
        <v>33682</v>
      </c>
      <c r="F1834" s="19">
        <f>DATEDIF(Hosp_details[[#This Row],[Date of Birth]], DATE(2023,6, 8),"Y")</f>
        <v>31</v>
      </c>
      <c r="G1834">
        <v>1</v>
      </c>
      <c r="H1834" s="21">
        <v>19521.97</v>
      </c>
      <c r="I1834" t="s">
        <v>16</v>
      </c>
      <c r="J1834" t="s">
        <v>11</v>
      </c>
      <c r="K1834" t="s">
        <v>13</v>
      </c>
    </row>
    <row r="1835" spans="1:11" x14ac:dyDescent="0.3">
      <c r="A1835" t="s">
        <v>1865</v>
      </c>
      <c r="B1835">
        <v>1985</v>
      </c>
      <c r="C1835" t="s">
        <v>2397</v>
      </c>
      <c r="D1835">
        <v>17</v>
      </c>
      <c r="E1835" s="17">
        <f>DATE(Hosp_details[[#This Row],[year]], MONTH("1-"&amp;Hosp_details[[#This Row],[month]]), Hosp_details[[#This Row],[date]])</f>
        <v>31154</v>
      </c>
      <c r="F1835" s="19">
        <f>DATEDIF(Hosp_details[[#This Row],[Date of Birth]], DATE(2023,6, 8),"Y")</f>
        <v>38</v>
      </c>
      <c r="G1835">
        <v>0</v>
      </c>
      <c r="H1835" s="21">
        <v>19539.240000000002</v>
      </c>
      <c r="I1835" t="s">
        <v>16</v>
      </c>
      <c r="J1835" t="s">
        <v>16</v>
      </c>
      <c r="K1835" t="s">
        <v>13</v>
      </c>
    </row>
    <row r="1836" spans="1:11" x14ac:dyDescent="0.3">
      <c r="A1836" t="s">
        <v>1866</v>
      </c>
      <c r="B1836">
        <v>1963</v>
      </c>
      <c r="C1836" t="s">
        <v>2398</v>
      </c>
      <c r="D1836">
        <v>14</v>
      </c>
      <c r="E1836" s="17">
        <f>DATE(Hosp_details[[#This Row],[year]], MONTH("1-"&amp;Hosp_details[[#This Row],[month]]), Hosp_details[[#This Row],[date]])</f>
        <v>23145</v>
      </c>
      <c r="F1836" s="19">
        <f>DATEDIF(Hosp_details[[#This Row],[Date of Birth]], DATE(2023,6, 8),"Y")</f>
        <v>60</v>
      </c>
      <c r="G1836">
        <v>0</v>
      </c>
      <c r="H1836" s="21">
        <v>19551.34</v>
      </c>
      <c r="I1836" t="s">
        <v>16</v>
      </c>
      <c r="J1836" t="s">
        <v>12</v>
      </c>
      <c r="K1836" t="s">
        <v>23</v>
      </c>
    </row>
    <row r="1837" spans="1:11" x14ac:dyDescent="0.3">
      <c r="A1837" t="s">
        <v>1867</v>
      </c>
      <c r="B1837">
        <v>1978</v>
      </c>
      <c r="C1837" t="s">
        <v>18</v>
      </c>
      <c r="D1837">
        <v>24</v>
      </c>
      <c r="E1837" s="17">
        <f>DATE(Hosp_details[[#This Row],[year]], MONTH("1-"&amp;Hosp_details[[#This Row],[month]]), Hosp_details[[#This Row],[date]])</f>
        <v>28665</v>
      </c>
      <c r="F1837" s="19">
        <f>DATEDIF(Hosp_details[[#This Row],[Date of Birth]], DATE(2023,6, 8),"Y")</f>
        <v>44</v>
      </c>
      <c r="G1837">
        <v>1</v>
      </c>
      <c r="H1837" s="21">
        <v>19594.810000000001</v>
      </c>
      <c r="I1837" t="s">
        <v>16</v>
      </c>
      <c r="J1837" t="s">
        <v>16</v>
      </c>
      <c r="K1837" t="s">
        <v>246</v>
      </c>
    </row>
    <row r="1838" spans="1:11" x14ac:dyDescent="0.3">
      <c r="A1838" t="s">
        <v>1868</v>
      </c>
      <c r="B1838">
        <v>1994</v>
      </c>
      <c r="C1838" t="s">
        <v>10</v>
      </c>
      <c r="D1838">
        <v>27</v>
      </c>
      <c r="E1838" s="17">
        <f>DATE(Hosp_details[[#This Row],[year]], MONTH("1-"&amp;Hosp_details[[#This Row],[month]]), Hosp_details[[#This Row],[date]])</f>
        <v>34542</v>
      </c>
      <c r="F1838" s="19">
        <f>DATEDIF(Hosp_details[[#This Row],[Date of Birth]], DATE(2023,6, 8),"Y")</f>
        <v>28</v>
      </c>
      <c r="G1838">
        <v>0</v>
      </c>
      <c r="H1838" s="21">
        <v>19673.34</v>
      </c>
      <c r="I1838" t="s">
        <v>16</v>
      </c>
      <c r="J1838" t="s">
        <v>11</v>
      </c>
      <c r="K1838" t="s">
        <v>23</v>
      </c>
    </row>
    <row r="1839" spans="1:11" x14ac:dyDescent="0.3">
      <c r="A1839" t="s">
        <v>1869</v>
      </c>
      <c r="B1839">
        <v>1990</v>
      </c>
      <c r="C1839" t="s">
        <v>34</v>
      </c>
      <c r="D1839">
        <v>8</v>
      </c>
      <c r="E1839" s="17">
        <f>DATE(Hosp_details[[#This Row],[year]], MONTH("1-"&amp;Hosp_details[[#This Row],[month]]), Hosp_details[[#This Row],[date]])</f>
        <v>33093</v>
      </c>
      <c r="F1839" s="19">
        <f>DATEDIF(Hosp_details[[#This Row],[Date of Birth]], DATE(2023,6, 8),"Y")</f>
        <v>32</v>
      </c>
      <c r="G1839">
        <v>1</v>
      </c>
      <c r="H1839" s="21">
        <v>19719.689999999999</v>
      </c>
      <c r="I1839" t="s">
        <v>16</v>
      </c>
      <c r="J1839" t="s">
        <v>11</v>
      </c>
      <c r="K1839" t="s">
        <v>13</v>
      </c>
    </row>
    <row r="1840" spans="1:11" x14ac:dyDescent="0.3">
      <c r="A1840" t="s">
        <v>1870</v>
      </c>
      <c r="B1840">
        <v>1972</v>
      </c>
      <c r="C1840" t="s">
        <v>20</v>
      </c>
      <c r="D1840">
        <v>14</v>
      </c>
      <c r="E1840" s="17">
        <f>DATE(Hosp_details[[#This Row],[year]], MONTH("1-"&amp;Hosp_details[[#This Row],[month]]), Hosp_details[[#This Row],[date]])</f>
        <v>26556</v>
      </c>
      <c r="F1840" s="19">
        <f>DATEDIF(Hosp_details[[#This Row],[Date of Birth]], DATE(2023,6, 8),"Y")</f>
        <v>50</v>
      </c>
      <c r="G1840">
        <v>3</v>
      </c>
      <c r="H1840" s="21">
        <v>19749.38</v>
      </c>
      <c r="I1840" t="s">
        <v>16</v>
      </c>
      <c r="J1840" t="s">
        <v>12</v>
      </c>
      <c r="K1840" t="s">
        <v>13</v>
      </c>
    </row>
    <row r="1841" spans="1:11" x14ac:dyDescent="0.3">
      <c r="A1841" t="s">
        <v>1871</v>
      </c>
      <c r="B1841">
        <v>1979</v>
      </c>
      <c r="C1841" t="s">
        <v>36</v>
      </c>
      <c r="D1841">
        <v>30</v>
      </c>
      <c r="E1841" s="17">
        <f>DATE(Hosp_details[[#This Row],[year]], MONTH("1-"&amp;Hosp_details[[#This Row],[month]]), Hosp_details[[#This Row],[date]])</f>
        <v>29158</v>
      </c>
      <c r="F1841" s="19">
        <f>DATEDIF(Hosp_details[[#This Row],[Date of Birth]], DATE(2023,6, 8),"Y")</f>
        <v>43</v>
      </c>
      <c r="G1841">
        <v>2</v>
      </c>
      <c r="H1841" s="21">
        <v>19798.05</v>
      </c>
      <c r="I1841" t="s">
        <v>16</v>
      </c>
      <c r="J1841" t="s">
        <v>16</v>
      </c>
      <c r="K1841" t="s">
        <v>246</v>
      </c>
    </row>
    <row r="1842" spans="1:11" x14ac:dyDescent="0.3">
      <c r="A1842" t="s">
        <v>1872</v>
      </c>
      <c r="B1842">
        <v>1997</v>
      </c>
      <c r="C1842" t="s">
        <v>15</v>
      </c>
      <c r="D1842">
        <v>18</v>
      </c>
      <c r="E1842" s="17">
        <f>DATE(Hosp_details[[#This Row],[year]], MONTH("1-"&amp;Hosp_details[[#This Row],[month]]), Hosp_details[[#This Row],[date]])</f>
        <v>35752</v>
      </c>
      <c r="F1842" s="19">
        <f>DATEDIF(Hosp_details[[#This Row],[Date of Birth]], DATE(2023,6, 8),"Y")</f>
        <v>25</v>
      </c>
      <c r="G1842">
        <v>3</v>
      </c>
      <c r="H1842" s="21">
        <v>19933.46</v>
      </c>
      <c r="I1842" t="s">
        <v>16</v>
      </c>
      <c r="J1842" t="s">
        <v>12</v>
      </c>
      <c r="K1842" t="s">
        <v>41</v>
      </c>
    </row>
    <row r="1843" spans="1:11" x14ac:dyDescent="0.3">
      <c r="A1843" t="s">
        <v>1873</v>
      </c>
      <c r="B1843">
        <v>1980</v>
      </c>
      <c r="C1843" t="s">
        <v>30</v>
      </c>
      <c r="D1843">
        <v>9</v>
      </c>
      <c r="E1843" s="17">
        <f>DATE(Hosp_details[[#This Row],[year]], MONTH("1-"&amp;Hosp_details[[#This Row],[month]]), Hosp_details[[#This Row],[date]])</f>
        <v>29564</v>
      </c>
      <c r="F1843" s="19">
        <f>DATEDIF(Hosp_details[[#This Row],[Date of Birth]], DATE(2023,6, 8),"Y")</f>
        <v>42</v>
      </c>
      <c r="G1843">
        <v>0</v>
      </c>
      <c r="H1843" s="21">
        <v>19964.75</v>
      </c>
      <c r="I1843" t="s">
        <v>16</v>
      </c>
      <c r="J1843" t="s">
        <v>11</v>
      </c>
      <c r="K1843" t="s">
        <v>246</v>
      </c>
    </row>
    <row r="1844" spans="1:11" x14ac:dyDescent="0.3">
      <c r="A1844" t="s">
        <v>1874</v>
      </c>
      <c r="B1844">
        <v>1966</v>
      </c>
      <c r="C1844" t="s">
        <v>2394</v>
      </c>
      <c r="D1844">
        <v>10</v>
      </c>
      <c r="E1844" s="17">
        <f>DATE(Hosp_details[[#This Row],[year]], MONTH("1-"&amp;Hosp_details[[#This Row],[month]]), Hosp_details[[#This Row],[date]])</f>
        <v>24117</v>
      </c>
      <c r="F1844" s="19">
        <f>DATEDIF(Hosp_details[[#This Row],[Date of Birth]], DATE(2023,6, 8),"Y")</f>
        <v>57</v>
      </c>
      <c r="G1844">
        <v>0</v>
      </c>
      <c r="H1844" s="21">
        <v>19995.29</v>
      </c>
      <c r="I1844" t="s">
        <v>16</v>
      </c>
      <c r="J1844" t="s">
        <v>12</v>
      </c>
      <c r="K1844" t="s">
        <v>534</v>
      </c>
    </row>
    <row r="1845" spans="1:11" x14ac:dyDescent="0.3">
      <c r="A1845" t="s">
        <v>1875</v>
      </c>
      <c r="B1845">
        <v>1988</v>
      </c>
      <c r="C1845" t="s">
        <v>2395</v>
      </c>
      <c r="D1845">
        <v>25</v>
      </c>
      <c r="E1845" s="17">
        <f>DATE(Hosp_details[[#This Row],[year]], MONTH("1-"&amp;Hosp_details[[#This Row],[month]]), Hosp_details[[#This Row],[date]])</f>
        <v>32198</v>
      </c>
      <c r="F1845" s="19">
        <f>DATEDIF(Hosp_details[[#This Row],[Date of Birth]], DATE(2023,6, 8),"Y")</f>
        <v>35</v>
      </c>
      <c r="G1845">
        <v>1</v>
      </c>
      <c r="H1845" s="21">
        <v>20009.63</v>
      </c>
      <c r="I1845" t="s">
        <v>11</v>
      </c>
      <c r="J1845" t="s">
        <v>16</v>
      </c>
      <c r="K1845" t="s">
        <v>23</v>
      </c>
    </row>
    <row r="1846" spans="1:11" x14ac:dyDescent="0.3">
      <c r="A1846" t="s">
        <v>1876</v>
      </c>
      <c r="B1846">
        <v>1983</v>
      </c>
      <c r="C1846" t="s">
        <v>2396</v>
      </c>
      <c r="D1846">
        <v>6</v>
      </c>
      <c r="E1846" s="17">
        <f>DATE(Hosp_details[[#This Row],[year]], MONTH("1-"&amp;Hosp_details[[#This Row],[month]]), Hosp_details[[#This Row],[date]])</f>
        <v>30381</v>
      </c>
      <c r="F1846" s="19">
        <f>DATEDIF(Hosp_details[[#This Row],[Date of Birth]], DATE(2023,6, 8),"Y")</f>
        <v>40</v>
      </c>
      <c r="G1846">
        <v>0</v>
      </c>
      <c r="H1846" s="21">
        <v>20149.32</v>
      </c>
      <c r="I1846" t="s">
        <v>11</v>
      </c>
      <c r="J1846" t="s">
        <v>16</v>
      </c>
      <c r="K1846" t="s">
        <v>167</v>
      </c>
    </row>
    <row r="1847" spans="1:11" x14ac:dyDescent="0.3">
      <c r="A1847" t="s">
        <v>1877</v>
      </c>
      <c r="B1847">
        <v>2002</v>
      </c>
      <c r="C1847" t="s">
        <v>2397</v>
      </c>
      <c r="D1847">
        <v>9</v>
      </c>
      <c r="E1847" s="17">
        <f>DATE(Hosp_details[[#This Row],[year]], MONTH("1-"&amp;Hosp_details[[#This Row],[month]]), Hosp_details[[#This Row],[date]])</f>
        <v>37355</v>
      </c>
      <c r="F1847" s="19">
        <f>DATEDIF(Hosp_details[[#This Row],[Date of Birth]], DATE(2023,6, 8),"Y")</f>
        <v>21</v>
      </c>
      <c r="G1847">
        <v>0</v>
      </c>
      <c r="H1847" s="21">
        <v>20167.34</v>
      </c>
      <c r="I1847" t="s">
        <v>12</v>
      </c>
      <c r="J1847" t="s">
        <v>12</v>
      </c>
      <c r="K1847" t="s">
        <v>41</v>
      </c>
    </row>
    <row r="1848" spans="1:11" x14ac:dyDescent="0.3">
      <c r="A1848" t="s">
        <v>1878</v>
      </c>
      <c r="B1848">
        <v>1994</v>
      </c>
      <c r="C1848" t="s">
        <v>2398</v>
      </c>
      <c r="D1848">
        <v>8</v>
      </c>
      <c r="E1848" s="17">
        <f>DATE(Hosp_details[[#This Row],[year]], MONTH("1-"&amp;Hosp_details[[#This Row],[month]]), Hosp_details[[#This Row],[date]])</f>
        <v>34462</v>
      </c>
      <c r="F1848" s="19">
        <f>DATEDIF(Hosp_details[[#This Row],[Date of Birth]], DATE(2023,6, 8),"Y")</f>
        <v>29</v>
      </c>
      <c r="G1848">
        <v>2</v>
      </c>
      <c r="H1848" s="21">
        <v>20177.669999999998</v>
      </c>
      <c r="I1848" t="s">
        <v>11</v>
      </c>
      <c r="J1848" t="s">
        <v>16</v>
      </c>
      <c r="K1848" t="s">
        <v>41</v>
      </c>
    </row>
    <row r="1849" spans="1:11" x14ac:dyDescent="0.3">
      <c r="A1849" t="s">
        <v>1879</v>
      </c>
      <c r="B1849">
        <v>1987</v>
      </c>
      <c r="C1849" t="s">
        <v>18</v>
      </c>
      <c r="D1849">
        <v>17</v>
      </c>
      <c r="E1849" s="17">
        <f>DATE(Hosp_details[[#This Row],[year]], MONTH("1-"&amp;Hosp_details[[#This Row],[month]]), Hosp_details[[#This Row],[date]])</f>
        <v>31945</v>
      </c>
      <c r="F1849" s="19">
        <f>DATEDIF(Hosp_details[[#This Row],[Date of Birth]], DATE(2023,6, 8),"Y")</f>
        <v>35</v>
      </c>
      <c r="G1849">
        <v>0</v>
      </c>
      <c r="H1849" s="21">
        <v>20234.849999999999</v>
      </c>
      <c r="I1849" t="s">
        <v>11</v>
      </c>
      <c r="J1849" t="s">
        <v>12</v>
      </c>
      <c r="K1849" t="s">
        <v>23</v>
      </c>
    </row>
    <row r="1850" spans="1:11" x14ac:dyDescent="0.3">
      <c r="A1850" t="s">
        <v>1880</v>
      </c>
      <c r="B1850">
        <v>1966</v>
      </c>
      <c r="C1850" t="s">
        <v>10</v>
      </c>
      <c r="D1850">
        <v>22</v>
      </c>
      <c r="E1850" s="17">
        <f>DATE(Hosp_details[[#This Row],[year]], MONTH("1-"&amp;Hosp_details[[#This Row],[month]]), Hosp_details[[#This Row],[date]])</f>
        <v>24310</v>
      </c>
      <c r="F1850" s="19">
        <f>DATEDIF(Hosp_details[[#This Row],[Date of Birth]], DATE(2023,6, 8),"Y")</f>
        <v>56</v>
      </c>
      <c r="G1850">
        <v>0</v>
      </c>
      <c r="H1850" s="21">
        <v>20253.84</v>
      </c>
      <c r="I1850" t="s">
        <v>11</v>
      </c>
      <c r="J1850" t="s">
        <v>12</v>
      </c>
      <c r="K1850" t="s">
        <v>23</v>
      </c>
    </row>
    <row r="1851" spans="1:11" x14ac:dyDescent="0.3">
      <c r="A1851" t="s">
        <v>1881</v>
      </c>
      <c r="B1851">
        <v>1993</v>
      </c>
      <c r="C1851" t="s">
        <v>34</v>
      </c>
      <c r="D1851">
        <v>7</v>
      </c>
      <c r="E1851" s="17">
        <f>DATE(Hosp_details[[#This Row],[year]], MONTH("1-"&amp;Hosp_details[[#This Row],[month]]), Hosp_details[[#This Row],[date]])</f>
        <v>34188</v>
      </c>
      <c r="F1851" s="19">
        <f>DATEDIF(Hosp_details[[#This Row],[Date of Birth]], DATE(2023,6, 8),"Y")</f>
        <v>29</v>
      </c>
      <c r="G1851">
        <v>1</v>
      </c>
      <c r="H1851" s="21">
        <v>20277.810000000001</v>
      </c>
      <c r="I1851" t="s">
        <v>12</v>
      </c>
      <c r="J1851" t="s">
        <v>12</v>
      </c>
      <c r="K1851" t="s">
        <v>167</v>
      </c>
    </row>
    <row r="1852" spans="1:11" x14ac:dyDescent="0.3">
      <c r="A1852" t="s">
        <v>1882</v>
      </c>
      <c r="B1852">
        <v>1985</v>
      </c>
      <c r="C1852" t="s">
        <v>20</v>
      </c>
      <c r="D1852">
        <v>17</v>
      </c>
      <c r="E1852" s="17">
        <f>DATE(Hosp_details[[#This Row],[year]], MONTH("1-"&amp;Hosp_details[[#This Row],[month]]), Hosp_details[[#This Row],[date]])</f>
        <v>31307</v>
      </c>
      <c r="F1852" s="19">
        <f>DATEDIF(Hosp_details[[#This Row],[Date of Birth]], DATE(2023,6, 8),"Y")</f>
        <v>37</v>
      </c>
      <c r="G1852">
        <v>1</v>
      </c>
      <c r="H1852" s="21">
        <v>20296.86</v>
      </c>
      <c r="I1852" t="s">
        <v>12</v>
      </c>
      <c r="J1852" t="s">
        <v>16</v>
      </c>
      <c r="K1852" t="s">
        <v>246</v>
      </c>
    </row>
    <row r="1853" spans="1:11" x14ac:dyDescent="0.3">
      <c r="A1853" t="s">
        <v>1883</v>
      </c>
      <c r="B1853">
        <v>1962</v>
      </c>
      <c r="C1853" t="s">
        <v>36</v>
      </c>
      <c r="D1853">
        <v>2</v>
      </c>
      <c r="E1853" s="17">
        <f>DATE(Hosp_details[[#This Row],[year]], MONTH("1-"&amp;Hosp_details[[#This Row],[month]]), Hosp_details[[#This Row],[date]])</f>
        <v>22921</v>
      </c>
      <c r="F1853" s="19">
        <f>DATEDIF(Hosp_details[[#This Row],[Date of Birth]], DATE(2023,6, 8),"Y")</f>
        <v>60</v>
      </c>
      <c r="G1853">
        <v>0</v>
      </c>
      <c r="H1853" s="21">
        <v>20354.5</v>
      </c>
      <c r="I1853" t="s">
        <v>12</v>
      </c>
      <c r="J1853" t="s">
        <v>11</v>
      </c>
      <c r="K1853" t="s">
        <v>534</v>
      </c>
    </row>
    <row r="1854" spans="1:11" x14ac:dyDescent="0.3">
      <c r="A1854" t="s">
        <v>1884</v>
      </c>
      <c r="B1854">
        <v>1985</v>
      </c>
      <c r="C1854" t="s">
        <v>15</v>
      </c>
      <c r="D1854">
        <v>12</v>
      </c>
      <c r="E1854" s="17">
        <f>DATE(Hosp_details[[#This Row],[year]], MONTH("1-"&amp;Hosp_details[[#This Row],[month]]), Hosp_details[[#This Row],[date]])</f>
        <v>31363</v>
      </c>
      <c r="F1854" s="19">
        <f>DATEDIF(Hosp_details[[#This Row],[Date of Birth]], DATE(2023,6, 8),"Y")</f>
        <v>37</v>
      </c>
      <c r="G1854">
        <v>0</v>
      </c>
      <c r="H1854" s="21">
        <v>20420.599999999999</v>
      </c>
      <c r="I1854" t="s">
        <v>12</v>
      </c>
      <c r="J1854" t="s">
        <v>11</v>
      </c>
      <c r="K1854" t="s">
        <v>41</v>
      </c>
    </row>
    <row r="1855" spans="1:11" x14ac:dyDescent="0.3">
      <c r="A1855" t="s">
        <v>1885</v>
      </c>
      <c r="B1855">
        <v>1962</v>
      </c>
      <c r="C1855" t="s">
        <v>30</v>
      </c>
      <c r="D1855">
        <v>18</v>
      </c>
      <c r="E1855" s="17">
        <f>DATE(Hosp_details[[#This Row],[year]], MONTH("1-"&amp;Hosp_details[[#This Row],[month]]), Hosp_details[[#This Row],[date]])</f>
        <v>22998</v>
      </c>
      <c r="F1855" s="19">
        <f>DATEDIF(Hosp_details[[#This Row],[Date of Birth]], DATE(2023,6, 8),"Y")</f>
        <v>60</v>
      </c>
      <c r="G1855">
        <v>0</v>
      </c>
      <c r="H1855" s="21">
        <v>20446.849999999999</v>
      </c>
      <c r="I1855" t="s">
        <v>11</v>
      </c>
      <c r="J1855" t="s">
        <v>16</v>
      </c>
      <c r="K1855" t="s">
        <v>23</v>
      </c>
    </row>
    <row r="1856" spans="1:11" x14ac:dyDescent="0.3">
      <c r="A1856" t="s">
        <v>1886</v>
      </c>
      <c r="B1856">
        <v>1969</v>
      </c>
      <c r="C1856" t="s">
        <v>2394</v>
      </c>
      <c r="D1856">
        <v>13</v>
      </c>
      <c r="E1856" s="17">
        <f>DATE(Hosp_details[[#This Row],[year]], MONTH("1-"&amp;Hosp_details[[#This Row],[month]]), Hosp_details[[#This Row],[date]])</f>
        <v>25216</v>
      </c>
      <c r="F1856" s="19">
        <f>DATEDIF(Hosp_details[[#This Row],[Date of Birth]], DATE(2023,6, 8),"Y")</f>
        <v>54</v>
      </c>
      <c r="G1856">
        <v>3</v>
      </c>
      <c r="H1856" s="21">
        <v>20463</v>
      </c>
      <c r="I1856" t="s">
        <v>11</v>
      </c>
      <c r="J1856" t="s">
        <v>11</v>
      </c>
      <c r="K1856" t="s">
        <v>13</v>
      </c>
    </row>
    <row r="1857" spans="1:11" x14ac:dyDescent="0.3">
      <c r="A1857" t="s">
        <v>1887</v>
      </c>
      <c r="B1857">
        <v>1966</v>
      </c>
      <c r="C1857" t="s">
        <v>2395</v>
      </c>
      <c r="D1857">
        <v>9</v>
      </c>
      <c r="E1857" s="17">
        <f>DATE(Hosp_details[[#This Row],[year]], MONTH("1-"&amp;Hosp_details[[#This Row],[month]]), Hosp_details[[#This Row],[date]])</f>
        <v>24147</v>
      </c>
      <c r="F1857" s="19">
        <f>DATEDIF(Hosp_details[[#This Row],[Date of Birth]], DATE(2023,6, 8),"Y")</f>
        <v>57</v>
      </c>
      <c r="G1857">
        <v>0</v>
      </c>
      <c r="H1857" s="21">
        <v>20568.32</v>
      </c>
      <c r="I1857" t="s">
        <v>12</v>
      </c>
      <c r="J1857" t="s">
        <v>11</v>
      </c>
      <c r="K1857" t="s">
        <v>23</v>
      </c>
    </row>
    <row r="1858" spans="1:11" x14ac:dyDescent="0.3">
      <c r="A1858" t="s">
        <v>1888</v>
      </c>
      <c r="B1858">
        <v>1967</v>
      </c>
      <c r="C1858" t="s">
        <v>2396</v>
      </c>
      <c r="D1858">
        <v>17</v>
      </c>
      <c r="E1858" s="17">
        <f>DATE(Hosp_details[[#This Row],[year]], MONTH("1-"&amp;Hosp_details[[#This Row],[month]]), Hosp_details[[#This Row],[date]])</f>
        <v>24548</v>
      </c>
      <c r="F1858" s="19">
        <f>DATEDIF(Hosp_details[[#This Row],[Date of Birth]], DATE(2023,6, 8),"Y")</f>
        <v>56</v>
      </c>
      <c r="G1858">
        <v>0</v>
      </c>
      <c r="H1858" s="21">
        <v>20630.28</v>
      </c>
      <c r="I1858" t="s">
        <v>11</v>
      </c>
      <c r="J1858" t="s">
        <v>12</v>
      </c>
      <c r="K1858" t="s">
        <v>41</v>
      </c>
    </row>
    <row r="1859" spans="1:11" x14ac:dyDescent="0.3">
      <c r="A1859" t="s">
        <v>1889</v>
      </c>
      <c r="B1859">
        <v>1965</v>
      </c>
      <c r="C1859" t="s">
        <v>2397</v>
      </c>
      <c r="D1859">
        <v>1</v>
      </c>
      <c r="E1859" s="17">
        <f>DATE(Hosp_details[[#This Row],[year]], MONTH("1-"&amp;Hosp_details[[#This Row],[month]]), Hosp_details[[#This Row],[date]])</f>
        <v>23833</v>
      </c>
      <c r="F1859" s="19">
        <f>DATEDIF(Hosp_details[[#This Row],[Date of Birth]], DATE(2023,6, 8),"Y")</f>
        <v>58</v>
      </c>
      <c r="G1859">
        <v>0</v>
      </c>
      <c r="H1859" s="21">
        <v>20709.02</v>
      </c>
      <c r="I1859" t="s">
        <v>12</v>
      </c>
      <c r="J1859" t="s">
        <v>11</v>
      </c>
      <c r="K1859" t="s">
        <v>165</v>
      </c>
    </row>
    <row r="1860" spans="1:11" x14ac:dyDescent="0.3">
      <c r="A1860" t="s">
        <v>1890</v>
      </c>
      <c r="B1860">
        <v>1992</v>
      </c>
      <c r="C1860" t="s">
        <v>2398</v>
      </c>
      <c r="D1860">
        <v>14</v>
      </c>
      <c r="E1860" s="17">
        <f>DATE(Hosp_details[[#This Row],[year]], MONTH("1-"&amp;Hosp_details[[#This Row],[month]]), Hosp_details[[#This Row],[date]])</f>
        <v>33738</v>
      </c>
      <c r="F1860" s="19">
        <f>DATEDIF(Hosp_details[[#This Row],[Date of Birth]], DATE(2023,6, 8),"Y")</f>
        <v>31</v>
      </c>
      <c r="G1860">
        <v>3</v>
      </c>
      <c r="H1860" s="21">
        <v>20745.990000000002</v>
      </c>
      <c r="I1860" t="s">
        <v>12</v>
      </c>
      <c r="J1860" t="s">
        <v>16</v>
      </c>
      <c r="K1860" t="s">
        <v>23</v>
      </c>
    </row>
    <row r="1861" spans="1:11" x14ac:dyDescent="0.3">
      <c r="A1861" t="s">
        <v>1891</v>
      </c>
      <c r="B1861">
        <v>1986</v>
      </c>
      <c r="C1861" t="s">
        <v>18</v>
      </c>
      <c r="D1861">
        <v>4</v>
      </c>
      <c r="E1861" s="17">
        <f>DATE(Hosp_details[[#This Row],[year]], MONTH("1-"&amp;Hosp_details[[#This Row],[month]]), Hosp_details[[#This Row],[date]])</f>
        <v>31567</v>
      </c>
      <c r="F1861" s="19">
        <f>DATEDIF(Hosp_details[[#This Row],[Date of Birth]], DATE(2023,6, 8),"Y")</f>
        <v>37</v>
      </c>
      <c r="G1861">
        <v>1</v>
      </c>
      <c r="H1861" s="21">
        <v>20773.63</v>
      </c>
      <c r="I1861" t="s">
        <v>11</v>
      </c>
      <c r="J1861" t="s">
        <v>12</v>
      </c>
      <c r="K1861" t="s">
        <v>355</v>
      </c>
    </row>
    <row r="1862" spans="1:11" x14ac:dyDescent="0.3">
      <c r="A1862" t="s">
        <v>1892</v>
      </c>
      <c r="B1862">
        <v>1967</v>
      </c>
      <c r="C1862" t="s">
        <v>10</v>
      </c>
      <c r="D1862">
        <v>8</v>
      </c>
      <c r="E1862" s="17">
        <f>DATE(Hosp_details[[#This Row],[year]], MONTH("1-"&amp;Hosp_details[[#This Row],[month]]), Hosp_details[[#This Row],[date]])</f>
        <v>24661</v>
      </c>
      <c r="F1862" s="19">
        <f>DATEDIF(Hosp_details[[#This Row],[Date of Birth]], DATE(2023,6, 8),"Y")</f>
        <v>55</v>
      </c>
      <c r="G1862">
        <v>0</v>
      </c>
      <c r="H1862" s="21">
        <v>20781.490000000002</v>
      </c>
      <c r="I1862" t="s">
        <v>11</v>
      </c>
      <c r="J1862" t="s">
        <v>12</v>
      </c>
      <c r="K1862" t="s">
        <v>13</v>
      </c>
    </row>
    <row r="1863" spans="1:11" x14ac:dyDescent="0.3">
      <c r="A1863" t="s">
        <v>1893</v>
      </c>
      <c r="B1863">
        <v>1975</v>
      </c>
      <c r="C1863" t="s">
        <v>34</v>
      </c>
      <c r="D1863">
        <v>8</v>
      </c>
      <c r="E1863" s="17">
        <f>DATE(Hosp_details[[#This Row],[year]], MONTH("1-"&amp;Hosp_details[[#This Row],[month]]), Hosp_details[[#This Row],[date]])</f>
        <v>27614</v>
      </c>
      <c r="F1863" s="19">
        <f>DATEDIF(Hosp_details[[#This Row],[Date of Birth]], DATE(2023,6, 8),"Y")</f>
        <v>47</v>
      </c>
      <c r="G1863">
        <v>0</v>
      </c>
      <c r="H1863" s="21">
        <v>20878.78</v>
      </c>
      <c r="I1863" t="s">
        <v>11</v>
      </c>
      <c r="J1863" t="s">
        <v>16</v>
      </c>
      <c r="K1863" t="s">
        <v>246</v>
      </c>
    </row>
    <row r="1864" spans="1:11" x14ac:dyDescent="0.3">
      <c r="A1864" t="s">
        <v>1894</v>
      </c>
      <c r="B1864">
        <v>1964</v>
      </c>
      <c r="C1864" t="s">
        <v>20</v>
      </c>
      <c r="D1864">
        <v>19</v>
      </c>
      <c r="E1864" s="17">
        <f>DATE(Hosp_details[[#This Row],[year]], MONTH("1-"&amp;Hosp_details[[#This Row],[month]]), Hosp_details[[#This Row],[date]])</f>
        <v>23639</v>
      </c>
      <c r="F1864" s="19">
        <f>DATEDIF(Hosp_details[[#This Row],[Date of Birth]], DATE(2023,6, 8),"Y")</f>
        <v>58</v>
      </c>
      <c r="G1864">
        <v>0</v>
      </c>
      <c r="H1864" s="21">
        <v>20893.060000000001</v>
      </c>
      <c r="I1864" t="s">
        <v>11</v>
      </c>
      <c r="J1864" t="s">
        <v>12</v>
      </c>
      <c r="K1864" t="s">
        <v>23</v>
      </c>
    </row>
    <row r="1865" spans="1:11" x14ac:dyDescent="0.3">
      <c r="A1865" t="s">
        <v>1895</v>
      </c>
      <c r="B1865">
        <v>1987</v>
      </c>
      <c r="C1865" t="s">
        <v>36</v>
      </c>
      <c r="D1865">
        <v>27</v>
      </c>
      <c r="E1865" s="17">
        <f>DATE(Hosp_details[[#This Row],[year]], MONTH("1-"&amp;Hosp_details[[#This Row],[month]]), Hosp_details[[#This Row],[date]])</f>
        <v>32077</v>
      </c>
      <c r="F1865" s="19">
        <f>DATEDIF(Hosp_details[[#This Row],[Date of Birth]], DATE(2023,6, 8),"Y")</f>
        <v>35</v>
      </c>
      <c r="G1865">
        <v>2</v>
      </c>
      <c r="H1865" s="21">
        <v>20984.09</v>
      </c>
      <c r="I1865" t="s">
        <v>11</v>
      </c>
      <c r="J1865" t="s">
        <v>11</v>
      </c>
      <c r="K1865" t="s">
        <v>163</v>
      </c>
    </row>
    <row r="1866" spans="1:11" x14ac:dyDescent="0.3">
      <c r="A1866" t="s">
        <v>1896</v>
      </c>
      <c r="B1866">
        <v>1983</v>
      </c>
      <c r="C1866" t="s">
        <v>15</v>
      </c>
      <c r="D1866">
        <v>2</v>
      </c>
      <c r="E1866" s="17">
        <f>DATE(Hosp_details[[#This Row],[year]], MONTH("1-"&amp;Hosp_details[[#This Row],[month]]), Hosp_details[[#This Row],[date]])</f>
        <v>30622</v>
      </c>
      <c r="F1866" s="19">
        <f>DATEDIF(Hosp_details[[#This Row],[Date of Birth]], DATE(2023,6, 8),"Y")</f>
        <v>39</v>
      </c>
      <c r="G1866">
        <v>1</v>
      </c>
      <c r="H1866" s="21">
        <v>21082.16</v>
      </c>
      <c r="I1866" t="s">
        <v>12</v>
      </c>
      <c r="J1866" t="s">
        <v>11</v>
      </c>
      <c r="K1866" t="s">
        <v>41</v>
      </c>
    </row>
    <row r="1867" spans="1:11" x14ac:dyDescent="0.3">
      <c r="A1867" t="s">
        <v>1897</v>
      </c>
      <c r="B1867">
        <v>1977</v>
      </c>
      <c r="C1867" t="s">
        <v>30</v>
      </c>
      <c r="D1867">
        <v>23</v>
      </c>
      <c r="E1867" s="17">
        <f>DATE(Hosp_details[[#This Row],[year]], MONTH("1-"&amp;Hosp_details[[#This Row],[month]]), Hosp_details[[#This Row],[date]])</f>
        <v>28482</v>
      </c>
      <c r="F1867" s="19">
        <f>DATEDIF(Hosp_details[[#This Row],[Date of Birth]], DATE(2023,6, 8),"Y")</f>
        <v>45</v>
      </c>
      <c r="G1867">
        <v>2</v>
      </c>
      <c r="H1867" s="21">
        <v>21098.55</v>
      </c>
      <c r="I1867" t="s">
        <v>12</v>
      </c>
      <c r="J1867" t="s">
        <v>12</v>
      </c>
      <c r="K1867" t="s">
        <v>23</v>
      </c>
    </row>
    <row r="1868" spans="1:11" x14ac:dyDescent="0.3">
      <c r="A1868" t="s">
        <v>1898</v>
      </c>
      <c r="B1868">
        <v>1969</v>
      </c>
      <c r="C1868" t="s">
        <v>2394</v>
      </c>
      <c r="D1868">
        <v>26</v>
      </c>
      <c r="E1868" s="17">
        <f>DATE(Hosp_details[[#This Row],[year]], MONTH("1-"&amp;Hosp_details[[#This Row],[month]]), Hosp_details[[#This Row],[date]])</f>
        <v>25229</v>
      </c>
      <c r="F1868" s="19">
        <f>DATEDIF(Hosp_details[[#This Row],[Date of Birth]], DATE(2023,6, 8),"Y")</f>
        <v>54</v>
      </c>
      <c r="G1868">
        <v>0</v>
      </c>
      <c r="H1868" s="21">
        <v>21195.82</v>
      </c>
      <c r="I1868" t="s">
        <v>12</v>
      </c>
      <c r="J1868" t="s">
        <v>16</v>
      </c>
      <c r="K1868" t="s">
        <v>13</v>
      </c>
    </row>
    <row r="1869" spans="1:11" x14ac:dyDescent="0.3">
      <c r="A1869" t="s">
        <v>1899</v>
      </c>
      <c r="B1869">
        <v>1974</v>
      </c>
      <c r="C1869" t="s">
        <v>2395</v>
      </c>
      <c r="D1869">
        <v>14</v>
      </c>
      <c r="E1869" s="17">
        <f>DATE(Hosp_details[[#This Row],[year]], MONTH("1-"&amp;Hosp_details[[#This Row],[month]]), Hosp_details[[#This Row],[date]])</f>
        <v>27074</v>
      </c>
      <c r="F1869" s="19">
        <f>DATEDIF(Hosp_details[[#This Row],[Date of Birth]], DATE(2023,6, 8),"Y")</f>
        <v>49</v>
      </c>
      <c r="G1869">
        <v>0</v>
      </c>
      <c r="H1869" s="21">
        <v>21223.68</v>
      </c>
      <c r="I1869" t="s">
        <v>12</v>
      </c>
      <c r="J1869" t="s">
        <v>11</v>
      </c>
      <c r="K1869" t="s">
        <v>13</v>
      </c>
    </row>
    <row r="1870" spans="1:11" x14ac:dyDescent="0.3">
      <c r="A1870" t="s">
        <v>1900</v>
      </c>
      <c r="B1870">
        <v>1974</v>
      </c>
      <c r="C1870" t="s">
        <v>2396</v>
      </c>
      <c r="D1870">
        <v>3</v>
      </c>
      <c r="E1870" s="17">
        <f>DATE(Hosp_details[[#This Row],[year]], MONTH("1-"&amp;Hosp_details[[#This Row],[month]]), Hosp_details[[#This Row],[date]])</f>
        <v>27091</v>
      </c>
      <c r="F1870" s="19">
        <f>DATEDIF(Hosp_details[[#This Row],[Date of Birth]], DATE(2023,6, 8),"Y")</f>
        <v>49</v>
      </c>
      <c r="G1870">
        <v>0</v>
      </c>
      <c r="H1870" s="21">
        <v>21232.18</v>
      </c>
      <c r="I1870" t="s">
        <v>12</v>
      </c>
      <c r="J1870" t="s">
        <v>11</v>
      </c>
      <c r="K1870" t="s">
        <v>41</v>
      </c>
    </row>
    <row r="1871" spans="1:11" x14ac:dyDescent="0.3">
      <c r="A1871" t="s">
        <v>1901</v>
      </c>
      <c r="B1871">
        <v>1980</v>
      </c>
      <c r="C1871" t="s">
        <v>2397</v>
      </c>
      <c r="D1871">
        <v>10</v>
      </c>
      <c r="E1871" s="17">
        <f>DATE(Hosp_details[[#This Row],[year]], MONTH("1-"&amp;Hosp_details[[#This Row],[month]]), Hosp_details[[#This Row],[date]])</f>
        <v>29321</v>
      </c>
      <c r="F1871" s="19">
        <f>DATEDIF(Hosp_details[[#This Row],[Date of Birth]], DATE(2023,6, 8),"Y")</f>
        <v>43</v>
      </c>
      <c r="G1871">
        <v>2</v>
      </c>
      <c r="H1871" s="21">
        <v>21259.38</v>
      </c>
      <c r="I1871" t="s">
        <v>12</v>
      </c>
      <c r="J1871" t="s">
        <v>12</v>
      </c>
      <c r="K1871" t="s">
        <v>165</v>
      </c>
    </row>
    <row r="1872" spans="1:11" x14ac:dyDescent="0.3">
      <c r="A1872" t="s">
        <v>1902</v>
      </c>
      <c r="B1872">
        <v>2004</v>
      </c>
      <c r="C1872" t="s">
        <v>2398</v>
      </c>
      <c r="D1872">
        <v>4</v>
      </c>
      <c r="E1872" s="17">
        <f>DATE(Hosp_details[[#This Row],[year]], MONTH("1-"&amp;Hosp_details[[#This Row],[month]]), Hosp_details[[#This Row],[date]])</f>
        <v>38111</v>
      </c>
      <c r="F1872" s="19">
        <f>DATEDIF(Hosp_details[[#This Row],[Date of Birth]], DATE(2023,6, 8),"Y")</f>
        <v>19</v>
      </c>
      <c r="G1872">
        <v>0</v>
      </c>
      <c r="H1872" s="21">
        <v>21344.85</v>
      </c>
      <c r="I1872" t="s">
        <v>12</v>
      </c>
      <c r="J1872" t="s">
        <v>16</v>
      </c>
      <c r="K1872" t="s">
        <v>246</v>
      </c>
    </row>
    <row r="1873" spans="1:11" x14ac:dyDescent="0.3">
      <c r="A1873" t="s">
        <v>1903</v>
      </c>
      <c r="B1873">
        <v>1980</v>
      </c>
      <c r="C1873" t="s">
        <v>18</v>
      </c>
      <c r="D1873">
        <v>4</v>
      </c>
      <c r="E1873" s="17">
        <f>DATE(Hosp_details[[#This Row],[year]], MONTH("1-"&amp;Hosp_details[[#This Row],[month]]), Hosp_details[[#This Row],[date]])</f>
        <v>29376</v>
      </c>
      <c r="F1873" s="19">
        <f>DATEDIF(Hosp_details[[#This Row],[Date of Birth]], DATE(2023,6, 8),"Y")</f>
        <v>43</v>
      </c>
      <c r="G1873">
        <v>0</v>
      </c>
      <c r="H1873" s="21">
        <v>21348.71</v>
      </c>
      <c r="I1873" t="s">
        <v>11</v>
      </c>
      <c r="J1873" t="s">
        <v>16</v>
      </c>
      <c r="K1873" t="s">
        <v>23</v>
      </c>
    </row>
    <row r="1874" spans="1:11" x14ac:dyDescent="0.3">
      <c r="A1874" t="s">
        <v>1904</v>
      </c>
      <c r="B1874">
        <v>1990</v>
      </c>
      <c r="C1874" t="s">
        <v>10</v>
      </c>
      <c r="D1874">
        <v>21</v>
      </c>
      <c r="E1874" s="17">
        <f>DATE(Hosp_details[[#This Row],[year]], MONTH("1-"&amp;Hosp_details[[#This Row],[month]]), Hosp_details[[#This Row],[date]])</f>
        <v>33075</v>
      </c>
      <c r="F1874" s="19">
        <f>DATEDIF(Hosp_details[[#This Row],[Date of Birth]], DATE(2023,6, 8),"Y")</f>
        <v>32</v>
      </c>
      <c r="G1874">
        <v>4</v>
      </c>
      <c r="H1874" s="21">
        <v>21472.48</v>
      </c>
      <c r="I1874" t="s">
        <v>11</v>
      </c>
      <c r="J1874" t="s">
        <v>11</v>
      </c>
      <c r="K1874" t="s">
        <v>23</v>
      </c>
    </row>
    <row r="1875" spans="1:11" x14ac:dyDescent="0.3">
      <c r="A1875" t="s">
        <v>1905</v>
      </c>
      <c r="B1875">
        <v>1999</v>
      </c>
      <c r="C1875" t="s">
        <v>34</v>
      </c>
      <c r="D1875">
        <v>12</v>
      </c>
      <c r="E1875" s="17">
        <f>DATE(Hosp_details[[#This Row],[year]], MONTH("1-"&amp;Hosp_details[[#This Row],[month]]), Hosp_details[[#This Row],[date]])</f>
        <v>36384</v>
      </c>
      <c r="F1875" s="19">
        <f>DATEDIF(Hosp_details[[#This Row],[Date of Birth]], DATE(2023,6, 8),"Y")</f>
        <v>23</v>
      </c>
      <c r="G1875">
        <v>0</v>
      </c>
      <c r="H1875" s="21">
        <v>21595.38</v>
      </c>
      <c r="I1875" t="s">
        <v>11</v>
      </c>
      <c r="J1875" t="s">
        <v>12</v>
      </c>
      <c r="K1875" t="s">
        <v>23</v>
      </c>
    </row>
    <row r="1876" spans="1:11" x14ac:dyDescent="0.3">
      <c r="A1876" t="s">
        <v>1906</v>
      </c>
      <c r="B1876">
        <v>1983</v>
      </c>
      <c r="C1876" t="s">
        <v>20</v>
      </c>
      <c r="D1876">
        <v>25</v>
      </c>
      <c r="E1876" s="17">
        <f>DATE(Hosp_details[[#This Row],[year]], MONTH("1-"&amp;Hosp_details[[#This Row],[month]]), Hosp_details[[#This Row],[date]])</f>
        <v>30584</v>
      </c>
      <c r="F1876" s="19">
        <f>DATEDIF(Hosp_details[[#This Row],[Date of Birth]], DATE(2023,6, 8),"Y")</f>
        <v>39</v>
      </c>
      <c r="G1876">
        <v>3</v>
      </c>
      <c r="H1876" s="21">
        <v>21659.93</v>
      </c>
      <c r="I1876" t="s">
        <v>12</v>
      </c>
      <c r="J1876" t="s">
        <v>12</v>
      </c>
      <c r="K1876" t="s">
        <v>246</v>
      </c>
    </row>
    <row r="1877" spans="1:11" x14ac:dyDescent="0.3">
      <c r="A1877" t="s">
        <v>1907</v>
      </c>
      <c r="B1877">
        <v>1962</v>
      </c>
      <c r="C1877" t="s">
        <v>36</v>
      </c>
      <c r="D1877">
        <v>16</v>
      </c>
      <c r="E1877" s="17">
        <f>DATE(Hosp_details[[#This Row],[year]], MONTH("1-"&amp;Hosp_details[[#This Row],[month]]), Hosp_details[[#This Row],[date]])</f>
        <v>22935</v>
      </c>
      <c r="F1877" s="19">
        <f>DATEDIF(Hosp_details[[#This Row],[Date of Birth]], DATE(2023,6, 8),"Y")</f>
        <v>60</v>
      </c>
      <c r="G1877">
        <v>0</v>
      </c>
      <c r="H1877" s="21">
        <v>21661.16</v>
      </c>
      <c r="I1877" t="s">
        <v>11</v>
      </c>
      <c r="J1877" t="s">
        <v>11</v>
      </c>
      <c r="K1877" t="s">
        <v>23</v>
      </c>
    </row>
    <row r="1878" spans="1:11" x14ac:dyDescent="0.3">
      <c r="A1878" t="s">
        <v>1908</v>
      </c>
      <c r="B1878">
        <v>1976</v>
      </c>
      <c r="C1878" t="s">
        <v>15</v>
      </c>
      <c r="D1878">
        <v>18</v>
      </c>
      <c r="E1878" s="17">
        <f>DATE(Hosp_details[[#This Row],[year]], MONTH("1-"&amp;Hosp_details[[#This Row],[month]]), Hosp_details[[#This Row],[date]])</f>
        <v>28082</v>
      </c>
      <c r="F1878" s="19">
        <f>DATEDIF(Hosp_details[[#This Row],[Date of Birth]], DATE(2023,6, 8),"Y")</f>
        <v>46</v>
      </c>
      <c r="G1878">
        <v>1</v>
      </c>
      <c r="H1878" s="21">
        <v>21677.279999999999</v>
      </c>
      <c r="I1878" t="s">
        <v>12</v>
      </c>
      <c r="J1878" t="s">
        <v>16</v>
      </c>
      <c r="K1878" t="s">
        <v>23</v>
      </c>
    </row>
    <row r="1879" spans="1:11" x14ac:dyDescent="0.3">
      <c r="A1879" t="s">
        <v>1909</v>
      </c>
      <c r="B1879">
        <v>1979</v>
      </c>
      <c r="C1879" t="s">
        <v>30</v>
      </c>
      <c r="D1879">
        <v>20</v>
      </c>
      <c r="E1879" s="17">
        <f>DATE(Hosp_details[[#This Row],[year]], MONTH("1-"&amp;Hosp_details[[#This Row],[month]]), Hosp_details[[#This Row],[date]])</f>
        <v>29209</v>
      </c>
      <c r="F1879" s="19">
        <f>DATEDIF(Hosp_details[[#This Row],[Date of Birth]], DATE(2023,6, 8),"Y")</f>
        <v>43</v>
      </c>
      <c r="G1879">
        <v>1</v>
      </c>
      <c r="H1879" s="21">
        <v>21771.34</v>
      </c>
      <c r="I1879" t="s">
        <v>12</v>
      </c>
      <c r="J1879" t="s">
        <v>16</v>
      </c>
      <c r="K1879" t="s">
        <v>246</v>
      </c>
    </row>
    <row r="1880" spans="1:11" x14ac:dyDescent="0.3">
      <c r="A1880" t="s">
        <v>1910</v>
      </c>
      <c r="B1880">
        <v>1979</v>
      </c>
      <c r="C1880" t="s">
        <v>2394</v>
      </c>
      <c r="D1880">
        <v>28</v>
      </c>
      <c r="E1880" s="17">
        <f>DATE(Hosp_details[[#This Row],[year]], MONTH("1-"&amp;Hosp_details[[#This Row],[month]]), Hosp_details[[#This Row],[date]])</f>
        <v>28883</v>
      </c>
      <c r="F1880" s="19">
        <f>DATEDIF(Hosp_details[[#This Row],[Date of Birth]], DATE(2023,6, 8),"Y")</f>
        <v>44</v>
      </c>
      <c r="G1880">
        <v>0</v>
      </c>
      <c r="H1880" s="21">
        <v>21774.32</v>
      </c>
      <c r="I1880" t="s">
        <v>12</v>
      </c>
      <c r="J1880" t="s">
        <v>11</v>
      </c>
      <c r="K1880" t="s">
        <v>23</v>
      </c>
    </row>
    <row r="1881" spans="1:11" x14ac:dyDescent="0.3">
      <c r="A1881" t="s">
        <v>1911</v>
      </c>
      <c r="B1881">
        <v>1963</v>
      </c>
      <c r="C1881" t="s">
        <v>2395</v>
      </c>
      <c r="D1881">
        <v>27</v>
      </c>
      <c r="E1881" s="17">
        <f>DATE(Hosp_details[[#This Row],[year]], MONTH("1-"&amp;Hosp_details[[#This Row],[month]]), Hosp_details[[#This Row],[date]])</f>
        <v>23069</v>
      </c>
      <c r="F1881" s="19">
        <f>DATEDIF(Hosp_details[[#This Row],[Date of Birth]], DATE(2023,6, 8),"Y")</f>
        <v>60</v>
      </c>
      <c r="G1881">
        <v>0</v>
      </c>
      <c r="H1881" s="21">
        <v>21797</v>
      </c>
      <c r="I1881" t="s">
        <v>12</v>
      </c>
      <c r="J1881" t="s">
        <v>16</v>
      </c>
      <c r="K1881" t="s">
        <v>41</v>
      </c>
    </row>
    <row r="1882" spans="1:11" x14ac:dyDescent="0.3">
      <c r="A1882" t="s">
        <v>1912</v>
      </c>
      <c r="B1882">
        <v>1979</v>
      </c>
      <c r="C1882" t="s">
        <v>2396</v>
      </c>
      <c r="D1882">
        <v>17</v>
      </c>
      <c r="E1882" s="17">
        <f>DATE(Hosp_details[[#This Row],[year]], MONTH("1-"&amp;Hosp_details[[#This Row],[month]]), Hosp_details[[#This Row],[date]])</f>
        <v>28931</v>
      </c>
      <c r="F1882" s="19">
        <f>DATEDIF(Hosp_details[[#This Row],[Date of Birth]], DATE(2023,6, 8),"Y")</f>
        <v>44</v>
      </c>
      <c r="G1882">
        <v>2</v>
      </c>
      <c r="H1882" s="21">
        <v>21880.82</v>
      </c>
      <c r="I1882" t="s">
        <v>12</v>
      </c>
      <c r="J1882" t="s">
        <v>16</v>
      </c>
      <c r="K1882" t="s">
        <v>23</v>
      </c>
    </row>
    <row r="1883" spans="1:11" x14ac:dyDescent="0.3">
      <c r="A1883" t="s">
        <v>1913</v>
      </c>
      <c r="B1883">
        <v>2003</v>
      </c>
      <c r="C1883" t="s">
        <v>2397</v>
      </c>
      <c r="D1883">
        <v>28</v>
      </c>
      <c r="E1883" s="17">
        <f>DATE(Hosp_details[[#This Row],[year]], MONTH("1-"&amp;Hosp_details[[#This Row],[month]]), Hosp_details[[#This Row],[date]])</f>
        <v>37739</v>
      </c>
      <c r="F1883" s="19">
        <f>DATEDIF(Hosp_details[[#This Row],[Date of Birth]], DATE(2023,6, 8),"Y")</f>
        <v>20</v>
      </c>
      <c r="G1883">
        <v>0</v>
      </c>
      <c r="H1883" s="21">
        <v>21882.400000000001</v>
      </c>
      <c r="I1883" t="s">
        <v>11</v>
      </c>
      <c r="J1883" t="s">
        <v>16</v>
      </c>
      <c r="K1883" t="s">
        <v>41</v>
      </c>
    </row>
    <row r="1884" spans="1:11" x14ac:dyDescent="0.3">
      <c r="A1884" t="s">
        <v>1914</v>
      </c>
      <c r="B1884">
        <v>1975</v>
      </c>
      <c r="C1884" t="s">
        <v>2398</v>
      </c>
      <c r="D1884">
        <v>19</v>
      </c>
      <c r="E1884" s="17">
        <f>DATE(Hosp_details[[#This Row],[year]], MONTH("1-"&amp;Hosp_details[[#This Row],[month]]), Hosp_details[[#This Row],[date]])</f>
        <v>27533</v>
      </c>
      <c r="F1884" s="19">
        <f>DATEDIF(Hosp_details[[#This Row],[Date of Birth]], DATE(2023,6, 8),"Y")</f>
        <v>48</v>
      </c>
      <c r="G1884">
        <v>1</v>
      </c>
      <c r="H1884" s="21">
        <v>21978.68</v>
      </c>
      <c r="I1884" t="s">
        <v>12</v>
      </c>
      <c r="J1884" t="s">
        <v>12</v>
      </c>
      <c r="K1884" t="s">
        <v>13</v>
      </c>
    </row>
    <row r="1885" spans="1:11" x14ac:dyDescent="0.3">
      <c r="A1885" t="s">
        <v>1915</v>
      </c>
      <c r="B1885">
        <v>1989</v>
      </c>
      <c r="C1885" t="s">
        <v>18</v>
      </c>
      <c r="D1885">
        <v>14</v>
      </c>
      <c r="E1885" s="17">
        <f>DATE(Hosp_details[[#This Row],[year]], MONTH("1-"&amp;Hosp_details[[#This Row],[month]]), Hosp_details[[#This Row],[date]])</f>
        <v>32673</v>
      </c>
      <c r="F1885" s="19">
        <f>DATEDIF(Hosp_details[[#This Row],[Date of Birth]], DATE(2023,6, 8),"Y")</f>
        <v>33</v>
      </c>
      <c r="G1885">
        <v>0</v>
      </c>
      <c r="H1885" s="21">
        <v>21984.47</v>
      </c>
      <c r="I1885" t="s">
        <v>12</v>
      </c>
      <c r="J1885" t="s">
        <v>16</v>
      </c>
      <c r="K1885" t="s">
        <v>23</v>
      </c>
    </row>
    <row r="1886" spans="1:11" x14ac:dyDescent="0.3">
      <c r="A1886" t="s">
        <v>1916</v>
      </c>
      <c r="B1886">
        <v>2001</v>
      </c>
      <c r="C1886" t="s">
        <v>10</v>
      </c>
      <c r="D1886">
        <v>28</v>
      </c>
      <c r="E1886" s="17">
        <f>DATE(Hosp_details[[#This Row],[year]], MONTH("1-"&amp;Hosp_details[[#This Row],[month]]), Hosp_details[[#This Row],[date]])</f>
        <v>37100</v>
      </c>
      <c r="F1886" s="19">
        <f>DATEDIF(Hosp_details[[#This Row],[Date of Birth]], DATE(2023,6, 8),"Y")</f>
        <v>21</v>
      </c>
      <c r="G1886">
        <v>0</v>
      </c>
      <c r="H1886" s="21">
        <v>22097.62</v>
      </c>
      <c r="I1886" t="s">
        <v>12</v>
      </c>
      <c r="J1886" t="s">
        <v>16</v>
      </c>
      <c r="K1886" t="s">
        <v>41</v>
      </c>
    </row>
    <row r="1887" spans="1:11" x14ac:dyDescent="0.3">
      <c r="A1887" t="s">
        <v>1917</v>
      </c>
      <c r="B1887">
        <v>1980</v>
      </c>
      <c r="C1887" t="s">
        <v>34</v>
      </c>
      <c r="D1887">
        <v>12</v>
      </c>
      <c r="E1887" s="17">
        <f>DATE(Hosp_details[[#This Row],[year]], MONTH("1-"&amp;Hosp_details[[#This Row],[month]]), Hosp_details[[#This Row],[date]])</f>
        <v>29445</v>
      </c>
      <c r="F1887" s="19">
        <f>DATEDIF(Hosp_details[[#This Row],[Date of Birth]], DATE(2023,6, 8),"Y")</f>
        <v>42</v>
      </c>
      <c r="G1887">
        <v>0</v>
      </c>
      <c r="H1887" s="21">
        <v>22144.03</v>
      </c>
      <c r="I1887" t="s">
        <v>11</v>
      </c>
      <c r="J1887" t="s">
        <v>11</v>
      </c>
      <c r="K1887" t="s">
        <v>41</v>
      </c>
    </row>
    <row r="1888" spans="1:11" x14ac:dyDescent="0.3">
      <c r="A1888" t="s">
        <v>1918</v>
      </c>
      <c r="B1888">
        <v>1965</v>
      </c>
      <c r="C1888" t="s">
        <v>20</v>
      </c>
      <c r="D1888">
        <v>24</v>
      </c>
      <c r="E1888" s="17">
        <f>DATE(Hosp_details[[#This Row],[year]], MONTH("1-"&amp;Hosp_details[[#This Row],[month]]), Hosp_details[[#This Row],[date]])</f>
        <v>24009</v>
      </c>
      <c r="F1888" s="19">
        <f>DATEDIF(Hosp_details[[#This Row],[Date of Birth]], DATE(2023,6, 8),"Y")</f>
        <v>57</v>
      </c>
      <c r="G1888">
        <v>1</v>
      </c>
      <c r="H1888" s="21">
        <v>22192.44</v>
      </c>
      <c r="I1888" t="s">
        <v>12</v>
      </c>
      <c r="J1888" t="s">
        <v>16</v>
      </c>
      <c r="K1888" t="s">
        <v>13</v>
      </c>
    </row>
    <row r="1889" spans="1:11" x14ac:dyDescent="0.3">
      <c r="A1889" t="s">
        <v>1919</v>
      </c>
      <c r="B1889">
        <v>1971</v>
      </c>
      <c r="C1889" t="s">
        <v>36</v>
      </c>
      <c r="D1889">
        <v>16</v>
      </c>
      <c r="E1889" s="17">
        <f>DATE(Hosp_details[[#This Row],[year]], MONTH("1-"&amp;Hosp_details[[#This Row],[month]]), Hosp_details[[#This Row],[date]])</f>
        <v>26222</v>
      </c>
      <c r="F1889" s="19">
        <f>DATEDIF(Hosp_details[[#This Row],[Date of Birth]], DATE(2023,6, 8),"Y")</f>
        <v>51</v>
      </c>
      <c r="G1889">
        <v>1</v>
      </c>
      <c r="H1889" s="21">
        <v>22218.11</v>
      </c>
      <c r="I1889" t="s">
        <v>11</v>
      </c>
      <c r="J1889" t="s">
        <v>12</v>
      </c>
      <c r="K1889" t="s">
        <v>13</v>
      </c>
    </row>
    <row r="1890" spans="1:11" x14ac:dyDescent="0.3">
      <c r="A1890" t="s">
        <v>1920</v>
      </c>
      <c r="B1890">
        <v>1982</v>
      </c>
      <c r="C1890" t="s">
        <v>15</v>
      </c>
      <c r="D1890">
        <v>27</v>
      </c>
      <c r="E1890" s="17">
        <f>DATE(Hosp_details[[#This Row],[year]], MONTH("1-"&amp;Hosp_details[[#This Row],[month]]), Hosp_details[[#This Row],[date]])</f>
        <v>30282</v>
      </c>
      <c r="F1890" s="19">
        <f>DATEDIF(Hosp_details[[#This Row],[Date of Birth]], DATE(2023,6, 8),"Y")</f>
        <v>40</v>
      </c>
      <c r="G1890">
        <v>1</v>
      </c>
      <c r="H1890" s="21">
        <v>22331.57</v>
      </c>
      <c r="I1890" t="s">
        <v>11</v>
      </c>
      <c r="J1890" t="s">
        <v>12</v>
      </c>
      <c r="K1890" t="s">
        <v>246</v>
      </c>
    </row>
    <row r="1891" spans="1:11" x14ac:dyDescent="0.3">
      <c r="A1891" t="s">
        <v>1921</v>
      </c>
      <c r="B1891">
        <v>1999</v>
      </c>
      <c r="C1891" t="s">
        <v>30</v>
      </c>
      <c r="D1891">
        <v>26</v>
      </c>
      <c r="E1891" s="17">
        <f>DATE(Hosp_details[[#This Row],[year]], MONTH("1-"&amp;Hosp_details[[#This Row],[month]]), Hosp_details[[#This Row],[date]])</f>
        <v>36520</v>
      </c>
      <c r="F1891" s="19">
        <f>DATEDIF(Hosp_details[[#This Row],[Date of Birth]], DATE(2023,6, 8),"Y")</f>
        <v>23</v>
      </c>
      <c r="G1891">
        <v>2</v>
      </c>
      <c r="H1891" s="21">
        <v>22395.74</v>
      </c>
      <c r="I1891" t="s">
        <v>12</v>
      </c>
      <c r="J1891" t="s">
        <v>11</v>
      </c>
      <c r="K1891" t="s">
        <v>246</v>
      </c>
    </row>
    <row r="1892" spans="1:11" x14ac:dyDescent="0.3">
      <c r="A1892" t="s">
        <v>1922</v>
      </c>
      <c r="B1892">
        <v>1966</v>
      </c>
      <c r="C1892" t="s">
        <v>2394</v>
      </c>
      <c r="D1892">
        <v>18</v>
      </c>
      <c r="E1892" s="17">
        <f>DATE(Hosp_details[[#This Row],[year]], MONTH("1-"&amp;Hosp_details[[#This Row],[month]]), Hosp_details[[#This Row],[date]])</f>
        <v>24125</v>
      </c>
      <c r="F1892" s="19">
        <f>DATEDIF(Hosp_details[[#This Row],[Date of Birth]], DATE(2023,6, 8),"Y")</f>
        <v>57</v>
      </c>
      <c r="G1892">
        <v>0</v>
      </c>
      <c r="H1892" s="21">
        <v>22412.65</v>
      </c>
      <c r="I1892" t="s">
        <v>12</v>
      </c>
      <c r="J1892" t="s">
        <v>12</v>
      </c>
      <c r="K1892" t="s">
        <v>275</v>
      </c>
    </row>
    <row r="1893" spans="1:11" x14ac:dyDescent="0.3">
      <c r="A1893" t="s">
        <v>1923</v>
      </c>
      <c r="B1893">
        <v>1983</v>
      </c>
      <c r="C1893" t="s">
        <v>2395</v>
      </c>
      <c r="D1893">
        <v>21</v>
      </c>
      <c r="E1893" s="17">
        <f>DATE(Hosp_details[[#This Row],[year]], MONTH("1-"&amp;Hosp_details[[#This Row],[month]]), Hosp_details[[#This Row],[date]])</f>
        <v>30368</v>
      </c>
      <c r="F1893" s="19">
        <f>DATEDIF(Hosp_details[[#This Row],[Date of Birth]], DATE(2023,6, 8),"Y")</f>
        <v>40</v>
      </c>
      <c r="G1893">
        <v>1</v>
      </c>
      <c r="H1893" s="21">
        <v>22462.04</v>
      </c>
      <c r="I1893" t="s">
        <v>12</v>
      </c>
      <c r="J1893" t="s">
        <v>16</v>
      </c>
      <c r="K1893" t="s">
        <v>165</v>
      </c>
    </row>
    <row r="1894" spans="1:11" x14ac:dyDescent="0.3">
      <c r="A1894" t="s">
        <v>1924</v>
      </c>
      <c r="B1894">
        <v>1979</v>
      </c>
      <c r="C1894" t="s">
        <v>2396</v>
      </c>
      <c r="D1894">
        <v>14</v>
      </c>
      <c r="E1894" s="17">
        <f>DATE(Hosp_details[[#This Row],[year]], MONTH("1-"&amp;Hosp_details[[#This Row],[month]]), Hosp_details[[#This Row],[date]])</f>
        <v>28928</v>
      </c>
      <c r="F1894" s="19">
        <f>DATEDIF(Hosp_details[[#This Row],[Date of Birth]], DATE(2023,6, 8),"Y")</f>
        <v>44</v>
      </c>
      <c r="G1894">
        <v>2</v>
      </c>
      <c r="H1894" s="21">
        <v>22478.6</v>
      </c>
      <c r="I1894" t="s">
        <v>12</v>
      </c>
      <c r="J1894" t="s">
        <v>11</v>
      </c>
      <c r="K1894" t="s">
        <v>41</v>
      </c>
    </row>
    <row r="1895" spans="1:11" x14ac:dyDescent="0.3">
      <c r="A1895" t="s">
        <v>1925</v>
      </c>
      <c r="B1895">
        <v>2003</v>
      </c>
      <c r="C1895" t="s">
        <v>2397</v>
      </c>
      <c r="D1895">
        <v>25</v>
      </c>
      <c r="E1895" s="17">
        <f>DATE(Hosp_details[[#This Row],[year]], MONTH("1-"&amp;Hosp_details[[#This Row],[month]]), Hosp_details[[#This Row],[date]])</f>
        <v>37736</v>
      </c>
      <c r="F1895" s="19">
        <f>DATEDIF(Hosp_details[[#This Row],[Date of Birth]], DATE(2023,6, 8),"Y")</f>
        <v>20</v>
      </c>
      <c r="G1895">
        <v>2</v>
      </c>
      <c r="H1895" s="21">
        <v>22493.66</v>
      </c>
      <c r="I1895" t="s">
        <v>11</v>
      </c>
      <c r="J1895" t="s">
        <v>16</v>
      </c>
      <c r="K1895" t="s">
        <v>23</v>
      </c>
    </row>
    <row r="1896" spans="1:11" x14ac:dyDescent="0.3">
      <c r="A1896" t="s">
        <v>1926</v>
      </c>
      <c r="B1896">
        <v>1970</v>
      </c>
      <c r="C1896" t="s">
        <v>2398</v>
      </c>
      <c r="D1896">
        <v>9</v>
      </c>
      <c r="E1896" s="17">
        <f>DATE(Hosp_details[[#This Row],[year]], MONTH("1-"&amp;Hosp_details[[#This Row],[month]]), Hosp_details[[#This Row],[date]])</f>
        <v>25697</v>
      </c>
      <c r="F1896" s="19">
        <f>DATEDIF(Hosp_details[[#This Row],[Date of Birth]], DATE(2023,6, 8),"Y")</f>
        <v>53</v>
      </c>
      <c r="G1896">
        <v>0</v>
      </c>
      <c r="H1896" s="21">
        <v>23045.57</v>
      </c>
      <c r="I1896" t="s">
        <v>11</v>
      </c>
      <c r="J1896" t="s">
        <v>11</v>
      </c>
      <c r="K1896" t="s">
        <v>246</v>
      </c>
    </row>
    <row r="1897" spans="1:11" x14ac:dyDescent="0.3">
      <c r="A1897" t="s">
        <v>1927</v>
      </c>
      <c r="B1897">
        <v>1975</v>
      </c>
      <c r="C1897" t="s">
        <v>18</v>
      </c>
      <c r="D1897">
        <v>9</v>
      </c>
      <c r="E1897" s="17">
        <f>DATE(Hosp_details[[#This Row],[year]], MONTH("1-"&amp;Hosp_details[[#This Row],[month]]), Hosp_details[[#This Row],[date]])</f>
        <v>27554</v>
      </c>
      <c r="F1897" s="19">
        <f>DATEDIF(Hosp_details[[#This Row],[Date of Birth]], DATE(2023,6, 8),"Y")</f>
        <v>47</v>
      </c>
      <c r="G1897">
        <v>0</v>
      </c>
      <c r="H1897" s="21">
        <v>23065.42</v>
      </c>
      <c r="I1897" t="s">
        <v>11</v>
      </c>
      <c r="J1897" t="s">
        <v>11</v>
      </c>
      <c r="K1897" t="s">
        <v>13</v>
      </c>
    </row>
    <row r="1898" spans="1:11" x14ac:dyDescent="0.3">
      <c r="A1898" t="s">
        <v>1928</v>
      </c>
      <c r="B1898">
        <v>2003</v>
      </c>
      <c r="C1898" t="s">
        <v>10</v>
      </c>
      <c r="D1898">
        <v>14</v>
      </c>
      <c r="E1898" s="17">
        <f>DATE(Hosp_details[[#This Row],[year]], MONTH("1-"&amp;Hosp_details[[#This Row],[month]]), Hosp_details[[#This Row],[date]])</f>
        <v>37816</v>
      </c>
      <c r="F1898" s="19">
        <f>DATEDIF(Hosp_details[[#This Row],[Date of Birth]], DATE(2023,6, 8),"Y")</f>
        <v>19</v>
      </c>
      <c r="G1898">
        <v>0</v>
      </c>
      <c r="H1898" s="21">
        <v>23082.959999999999</v>
      </c>
      <c r="I1898" t="s">
        <v>11</v>
      </c>
      <c r="J1898" t="s">
        <v>11</v>
      </c>
      <c r="K1898" t="s">
        <v>41</v>
      </c>
    </row>
    <row r="1899" spans="1:11" x14ac:dyDescent="0.3">
      <c r="A1899" t="s">
        <v>1929</v>
      </c>
      <c r="B1899">
        <v>1997</v>
      </c>
      <c r="C1899" t="s">
        <v>34</v>
      </c>
      <c r="D1899">
        <v>7</v>
      </c>
      <c r="E1899" s="17">
        <f>DATE(Hosp_details[[#This Row],[year]], MONTH("1-"&amp;Hosp_details[[#This Row],[month]]), Hosp_details[[#This Row],[date]])</f>
        <v>35649</v>
      </c>
      <c r="F1899" s="19">
        <f>DATEDIF(Hosp_details[[#This Row],[Date of Birth]], DATE(2023,6, 8),"Y")</f>
        <v>25</v>
      </c>
      <c r="G1899">
        <v>2</v>
      </c>
      <c r="H1899" s="21">
        <v>23241.47</v>
      </c>
      <c r="I1899" t="s">
        <v>11</v>
      </c>
      <c r="J1899" t="s">
        <v>12</v>
      </c>
      <c r="K1899" t="s">
        <v>169</v>
      </c>
    </row>
    <row r="1900" spans="1:11" x14ac:dyDescent="0.3">
      <c r="A1900" t="s">
        <v>1930</v>
      </c>
      <c r="B1900">
        <v>1969</v>
      </c>
      <c r="C1900" t="s">
        <v>20</v>
      </c>
      <c r="D1900">
        <v>14</v>
      </c>
      <c r="E1900" s="17">
        <f>DATE(Hosp_details[[#This Row],[year]], MONTH("1-"&amp;Hosp_details[[#This Row],[month]]), Hosp_details[[#This Row],[date]])</f>
        <v>25460</v>
      </c>
      <c r="F1900" s="19">
        <f>DATEDIF(Hosp_details[[#This Row],[Date of Birth]], DATE(2023,6, 8),"Y")</f>
        <v>53</v>
      </c>
      <c r="G1900">
        <v>1</v>
      </c>
      <c r="H1900" s="21">
        <v>23244.79</v>
      </c>
      <c r="I1900" t="s">
        <v>11</v>
      </c>
      <c r="J1900" t="s">
        <v>12</v>
      </c>
      <c r="K1900" t="s">
        <v>13</v>
      </c>
    </row>
    <row r="1901" spans="1:11" x14ac:dyDescent="0.3">
      <c r="A1901" t="s">
        <v>1931</v>
      </c>
      <c r="B1901">
        <v>1994</v>
      </c>
      <c r="C1901" t="s">
        <v>36</v>
      </c>
      <c r="D1901">
        <v>3</v>
      </c>
      <c r="E1901" s="17">
        <f>DATE(Hosp_details[[#This Row],[year]], MONTH("1-"&amp;Hosp_details[[#This Row],[month]]), Hosp_details[[#This Row],[date]])</f>
        <v>34610</v>
      </c>
      <c r="F1901" s="19">
        <f>DATEDIF(Hosp_details[[#This Row],[Date of Birth]], DATE(2023,6, 8),"Y")</f>
        <v>28</v>
      </c>
      <c r="G1901">
        <v>1</v>
      </c>
      <c r="H1901" s="21">
        <v>23288.93</v>
      </c>
      <c r="I1901" t="s">
        <v>11</v>
      </c>
      <c r="J1901" t="s">
        <v>12</v>
      </c>
      <c r="K1901" t="s">
        <v>246</v>
      </c>
    </row>
    <row r="1902" spans="1:11" x14ac:dyDescent="0.3">
      <c r="A1902" t="s">
        <v>1932</v>
      </c>
      <c r="B1902">
        <v>1973</v>
      </c>
      <c r="C1902" t="s">
        <v>15</v>
      </c>
      <c r="D1902">
        <v>22</v>
      </c>
      <c r="E1902" s="17">
        <f>DATE(Hosp_details[[#This Row],[year]], MONTH("1-"&amp;Hosp_details[[#This Row],[month]]), Hosp_details[[#This Row],[date]])</f>
        <v>26990</v>
      </c>
      <c r="F1902" s="19">
        <f>DATEDIF(Hosp_details[[#This Row],[Date of Birth]], DATE(2023,6, 8),"Y")</f>
        <v>49</v>
      </c>
      <c r="G1902">
        <v>2</v>
      </c>
      <c r="H1902" s="21">
        <v>23306.55</v>
      </c>
      <c r="I1902" t="s">
        <v>11</v>
      </c>
      <c r="J1902" t="s">
        <v>11</v>
      </c>
      <c r="K1902" t="s">
        <v>41</v>
      </c>
    </row>
    <row r="1903" spans="1:11" x14ac:dyDescent="0.3">
      <c r="A1903" t="s">
        <v>1933</v>
      </c>
      <c r="B1903">
        <v>1975</v>
      </c>
      <c r="C1903" t="s">
        <v>30</v>
      </c>
      <c r="D1903">
        <v>13</v>
      </c>
      <c r="E1903" s="17">
        <f>DATE(Hosp_details[[#This Row],[year]], MONTH("1-"&amp;Hosp_details[[#This Row],[month]]), Hosp_details[[#This Row],[date]])</f>
        <v>27741</v>
      </c>
      <c r="F1903" s="19">
        <f>DATEDIF(Hosp_details[[#This Row],[Date of Birth]], DATE(2023,6, 8),"Y")</f>
        <v>47</v>
      </c>
      <c r="G1903">
        <v>1</v>
      </c>
      <c r="H1903" s="21">
        <v>23401.31</v>
      </c>
      <c r="I1903" t="s">
        <v>11</v>
      </c>
      <c r="J1903" t="s">
        <v>12</v>
      </c>
      <c r="K1903" t="s">
        <v>246</v>
      </c>
    </row>
    <row r="1904" spans="1:11" x14ac:dyDescent="0.3">
      <c r="A1904" t="s">
        <v>1934</v>
      </c>
      <c r="B1904">
        <v>1983</v>
      </c>
      <c r="C1904" t="s">
        <v>2394</v>
      </c>
      <c r="D1904">
        <v>26</v>
      </c>
      <c r="E1904" s="17">
        <f>DATE(Hosp_details[[#This Row],[year]], MONTH("1-"&amp;Hosp_details[[#This Row],[month]]), Hosp_details[[#This Row],[date]])</f>
        <v>30342</v>
      </c>
      <c r="F1904" s="19">
        <f>DATEDIF(Hosp_details[[#This Row],[Date of Birth]], DATE(2023,6, 8),"Y")</f>
        <v>40</v>
      </c>
      <c r="G1904">
        <v>2</v>
      </c>
      <c r="H1904" s="21">
        <v>23563.02</v>
      </c>
      <c r="I1904" t="s">
        <v>11</v>
      </c>
      <c r="J1904" t="s">
        <v>11</v>
      </c>
      <c r="K1904" t="s">
        <v>13</v>
      </c>
    </row>
    <row r="1905" spans="1:11" x14ac:dyDescent="0.3">
      <c r="A1905" t="s">
        <v>1935</v>
      </c>
      <c r="B1905">
        <v>1974</v>
      </c>
      <c r="C1905" t="s">
        <v>2395</v>
      </c>
      <c r="D1905">
        <v>2</v>
      </c>
      <c r="E1905" s="17">
        <f>DATE(Hosp_details[[#This Row],[year]], MONTH("1-"&amp;Hosp_details[[#This Row],[month]]), Hosp_details[[#This Row],[date]])</f>
        <v>27062</v>
      </c>
      <c r="F1905" s="19">
        <f>DATEDIF(Hosp_details[[#This Row],[Date of Birth]], DATE(2023,6, 8),"Y")</f>
        <v>49</v>
      </c>
      <c r="G1905">
        <v>1</v>
      </c>
      <c r="H1905" s="21">
        <v>23568.27</v>
      </c>
      <c r="I1905" t="s">
        <v>11</v>
      </c>
      <c r="J1905" t="s">
        <v>11</v>
      </c>
      <c r="K1905" t="s">
        <v>41</v>
      </c>
    </row>
    <row r="1906" spans="1:11" x14ac:dyDescent="0.3">
      <c r="A1906" t="s">
        <v>1936</v>
      </c>
      <c r="B1906">
        <v>1973</v>
      </c>
      <c r="C1906" t="s">
        <v>2396</v>
      </c>
      <c r="D1906">
        <v>27</v>
      </c>
      <c r="E1906" s="17">
        <f>DATE(Hosp_details[[#This Row],[year]], MONTH("1-"&amp;Hosp_details[[#This Row],[month]]), Hosp_details[[#This Row],[date]])</f>
        <v>26750</v>
      </c>
      <c r="F1906" s="19">
        <f>DATEDIF(Hosp_details[[#This Row],[Date of Birth]], DATE(2023,6, 8),"Y")</f>
        <v>50</v>
      </c>
      <c r="G1906">
        <v>2</v>
      </c>
      <c r="H1906" s="21">
        <v>23807.24</v>
      </c>
      <c r="I1906" t="s">
        <v>11</v>
      </c>
      <c r="J1906" t="s">
        <v>12</v>
      </c>
      <c r="K1906" t="s">
        <v>23</v>
      </c>
    </row>
    <row r="1907" spans="1:11" x14ac:dyDescent="0.3">
      <c r="A1907" t="s">
        <v>1937</v>
      </c>
      <c r="B1907">
        <v>1970</v>
      </c>
      <c r="C1907" t="s">
        <v>2397</v>
      </c>
      <c r="D1907">
        <v>8</v>
      </c>
      <c r="E1907" s="17">
        <f>DATE(Hosp_details[[#This Row],[year]], MONTH("1-"&amp;Hosp_details[[#This Row],[month]]), Hosp_details[[#This Row],[date]])</f>
        <v>25666</v>
      </c>
      <c r="F1907" s="19">
        <f>DATEDIF(Hosp_details[[#This Row],[Date of Birth]], DATE(2023,6, 8),"Y")</f>
        <v>53</v>
      </c>
      <c r="G1907">
        <v>1</v>
      </c>
      <c r="H1907" s="21">
        <v>23887.66</v>
      </c>
      <c r="I1907" t="s">
        <v>11</v>
      </c>
      <c r="J1907" t="s">
        <v>12</v>
      </c>
      <c r="K1907" t="s">
        <v>23</v>
      </c>
    </row>
    <row r="1908" spans="1:11" x14ac:dyDescent="0.3">
      <c r="A1908" t="s">
        <v>1938</v>
      </c>
      <c r="B1908">
        <v>1971</v>
      </c>
      <c r="C1908" t="s">
        <v>2398</v>
      </c>
      <c r="D1908">
        <v>10</v>
      </c>
      <c r="E1908" s="17">
        <f>DATE(Hosp_details[[#This Row],[year]], MONTH("1-"&amp;Hosp_details[[#This Row],[month]]), Hosp_details[[#This Row],[date]])</f>
        <v>26063</v>
      </c>
      <c r="F1908" s="19">
        <f>DATEDIF(Hosp_details[[#This Row],[Date of Birth]], DATE(2023,6, 8),"Y")</f>
        <v>52</v>
      </c>
      <c r="G1908">
        <v>2</v>
      </c>
      <c r="H1908" s="21">
        <v>23967.38</v>
      </c>
      <c r="I1908" t="s">
        <v>11</v>
      </c>
      <c r="J1908" t="s">
        <v>11</v>
      </c>
      <c r="K1908" t="s">
        <v>23</v>
      </c>
    </row>
    <row r="1909" spans="1:11" x14ac:dyDescent="0.3">
      <c r="A1909" t="s">
        <v>1939</v>
      </c>
      <c r="B1909">
        <v>2003</v>
      </c>
      <c r="C1909" t="s">
        <v>18</v>
      </c>
      <c r="D1909">
        <v>30</v>
      </c>
      <c r="E1909" s="17">
        <f>DATE(Hosp_details[[#This Row],[year]], MONTH("1-"&amp;Hosp_details[[#This Row],[month]]), Hosp_details[[#This Row],[date]])</f>
        <v>37802</v>
      </c>
      <c r="F1909" s="19">
        <f>DATEDIF(Hosp_details[[#This Row],[Date of Birth]], DATE(2023,6, 8),"Y")</f>
        <v>19</v>
      </c>
      <c r="G1909">
        <v>2</v>
      </c>
      <c r="H1909" s="21">
        <v>24059.68</v>
      </c>
      <c r="I1909" t="s">
        <v>11</v>
      </c>
      <c r="J1909" t="s">
        <v>11</v>
      </c>
      <c r="K1909" t="s">
        <v>23</v>
      </c>
    </row>
    <row r="1910" spans="1:11" x14ac:dyDescent="0.3">
      <c r="A1910" t="s">
        <v>1940</v>
      </c>
      <c r="B1910">
        <v>1973</v>
      </c>
      <c r="C1910" t="s">
        <v>10</v>
      </c>
      <c r="D1910">
        <v>13</v>
      </c>
      <c r="E1910" s="17">
        <f>DATE(Hosp_details[[#This Row],[year]], MONTH("1-"&amp;Hosp_details[[#This Row],[month]]), Hosp_details[[#This Row],[date]])</f>
        <v>26858</v>
      </c>
      <c r="F1910" s="19">
        <f>DATEDIF(Hosp_details[[#This Row],[Date of Birth]], DATE(2023,6, 8),"Y")</f>
        <v>49</v>
      </c>
      <c r="G1910">
        <v>3</v>
      </c>
      <c r="H1910" s="21">
        <v>24106.91</v>
      </c>
      <c r="I1910" t="s">
        <v>11</v>
      </c>
      <c r="J1910" t="s">
        <v>11</v>
      </c>
      <c r="K1910" t="s">
        <v>246</v>
      </c>
    </row>
    <row r="1911" spans="1:11" x14ac:dyDescent="0.3">
      <c r="A1911" t="s">
        <v>1941</v>
      </c>
      <c r="B1911">
        <v>1974</v>
      </c>
      <c r="C1911" t="s">
        <v>34</v>
      </c>
      <c r="D1911">
        <v>10</v>
      </c>
      <c r="E1911" s="17">
        <f>DATE(Hosp_details[[#This Row],[year]], MONTH("1-"&amp;Hosp_details[[#This Row],[month]]), Hosp_details[[#This Row],[date]])</f>
        <v>27251</v>
      </c>
      <c r="F1911" s="19">
        <f>DATEDIF(Hosp_details[[#This Row],[Date of Birth]], DATE(2023,6, 8),"Y")</f>
        <v>48</v>
      </c>
      <c r="G1911">
        <v>3</v>
      </c>
      <c r="H1911" s="21">
        <v>24180.93</v>
      </c>
      <c r="I1911" t="s">
        <v>11</v>
      </c>
      <c r="J1911" t="s">
        <v>16</v>
      </c>
      <c r="K1911" t="s">
        <v>13</v>
      </c>
    </row>
    <row r="1912" spans="1:11" x14ac:dyDescent="0.3">
      <c r="A1912" t="s">
        <v>1942</v>
      </c>
      <c r="B1912">
        <v>1964</v>
      </c>
      <c r="C1912" t="s">
        <v>20</v>
      </c>
      <c r="D1912">
        <v>16</v>
      </c>
      <c r="E1912" s="17">
        <f>DATE(Hosp_details[[#This Row],[year]], MONTH("1-"&amp;Hosp_details[[#This Row],[month]]), Hosp_details[[#This Row],[date]])</f>
        <v>23636</v>
      </c>
      <c r="F1912" s="19">
        <f>DATEDIF(Hosp_details[[#This Row],[Date of Birth]], DATE(2023,6, 8),"Y")</f>
        <v>58</v>
      </c>
      <c r="G1912">
        <v>0</v>
      </c>
      <c r="H1912" s="21">
        <v>24227.34</v>
      </c>
      <c r="I1912" t="s">
        <v>11</v>
      </c>
      <c r="J1912" t="s">
        <v>16</v>
      </c>
      <c r="K1912" t="s">
        <v>13</v>
      </c>
    </row>
    <row r="1913" spans="1:11" x14ac:dyDescent="0.3">
      <c r="A1913" t="s">
        <v>1943</v>
      </c>
      <c r="B1913">
        <v>2004</v>
      </c>
      <c r="C1913" t="s">
        <v>36</v>
      </c>
      <c r="D1913">
        <v>3</v>
      </c>
      <c r="E1913" s="17">
        <f>DATE(Hosp_details[[#This Row],[year]], MONTH("1-"&amp;Hosp_details[[#This Row],[month]]), Hosp_details[[#This Row],[date]])</f>
        <v>38263</v>
      </c>
      <c r="F1913" s="19">
        <f>DATEDIF(Hosp_details[[#This Row],[Date of Birth]], DATE(2023,6, 8),"Y")</f>
        <v>18</v>
      </c>
      <c r="G1913">
        <v>0</v>
      </c>
      <c r="H1913" s="21">
        <v>24294.02</v>
      </c>
      <c r="I1913" t="s">
        <v>11</v>
      </c>
      <c r="J1913" t="s">
        <v>16</v>
      </c>
      <c r="K1913" t="s">
        <v>41</v>
      </c>
    </row>
    <row r="1914" spans="1:11" x14ac:dyDescent="0.3">
      <c r="A1914" t="s">
        <v>1944</v>
      </c>
      <c r="B1914">
        <v>1999</v>
      </c>
      <c r="C1914" t="s">
        <v>15</v>
      </c>
      <c r="D1914">
        <v>7</v>
      </c>
      <c r="E1914" s="17">
        <f>DATE(Hosp_details[[#This Row],[year]], MONTH("1-"&amp;Hosp_details[[#This Row],[month]]), Hosp_details[[#This Row],[date]])</f>
        <v>36471</v>
      </c>
      <c r="F1914" s="19">
        <f>DATEDIF(Hosp_details[[#This Row],[Date of Birth]], DATE(2023,6, 8),"Y")</f>
        <v>23</v>
      </c>
      <c r="G1914">
        <v>0</v>
      </c>
      <c r="H1914" s="21">
        <v>24387.74</v>
      </c>
      <c r="I1914" t="s">
        <v>11</v>
      </c>
      <c r="J1914" t="s">
        <v>16</v>
      </c>
      <c r="K1914" t="s">
        <v>41</v>
      </c>
    </row>
    <row r="1915" spans="1:11" x14ac:dyDescent="0.3">
      <c r="A1915" t="s">
        <v>1945</v>
      </c>
      <c r="B1915">
        <v>1970</v>
      </c>
      <c r="C1915" t="s">
        <v>30</v>
      </c>
      <c r="D1915">
        <v>30</v>
      </c>
      <c r="E1915" s="17">
        <f>DATE(Hosp_details[[#This Row],[year]], MONTH("1-"&amp;Hosp_details[[#This Row],[month]]), Hosp_details[[#This Row],[date]])</f>
        <v>25932</v>
      </c>
      <c r="F1915" s="19">
        <f>DATEDIF(Hosp_details[[#This Row],[Date of Birth]], DATE(2023,6, 8),"Y")</f>
        <v>52</v>
      </c>
      <c r="G1915">
        <v>0</v>
      </c>
      <c r="H1915" s="21">
        <v>24393.62</v>
      </c>
      <c r="I1915" t="s">
        <v>11</v>
      </c>
      <c r="J1915" t="s">
        <v>12</v>
      </c>
      <c r="K1915" t="s">
        <v>23</v>
      </c>
    </row>
    <row r="1916" spans="1:11" x14ac:dyDescent="0.3">
      <c r="A1916" t="s">
        <v>1946</v>
      </c>
      <c r="B1916">
        <v>1968</v>
      </c>
      <c r="C1916" t="s">
        <v>2394</v>
      </c>
      <c r="D1916">
        <v>6</v>
      </c>
      <c r="E1916" s="17">
        <f>DATE(Hosp_details[[#This Row],[year]], MONTH("1-"&amp;Hosp_details[[#This Row],[month]]), Hosp_details[[#This Row],[date]])</f>
        <v>24843</v>
      </c>
      <c r="F1916" s="19">
        <f>DATEDIF(Hosp_details[[#This Row],[Date of Birth]], DATE(2023,6, 8),"Y")</f>
        <v>55</v>
      </c>
      <c r="G1916">
        <v>0</v>
      </c>
      <c r="H1916" s="21">
        <v>24476.48</v>
      </c>
      <c r="I1916" t="s">
        <v>11</v>
      </c>
      <c r="J1916" t="s">
        <v>11</v>
      </c>
      <c r="K1916" t="s">
        <v>23</v>
      </c>
    </row>
    <row r="1917" spans="1:11" x14ac:dyDescent="0.3">
      <c r="A1917" t="s">
        <v>1947</v>
      </c>
      <c r="B1917">
        <v>1961</v>
      </c>
      <c r="C1917" t="s">
        <v>2395</v>
      </c>
      <c r="D1917">
        <v>21</v>
      </c>
      <c r="E1917" s="17">
        <f>DATE(Hosp_details[[#This Row],[year]], MONTH("1-"&amp;Hosp_details[[#This Row],[month]]), Hosp_details[[#This Row],[date]])</f>
        <v>22333</v>
      </c>
      <c r="F1917" s="19">
        <f>DATEDIF(Hosp_details[[#This Row],[Date of Birth]], DATE(2023,6, 8),"Y")</f>
        <v>62</v>
      </c>
      <c r="G1917">
        <v>0</v>
      </c>
      <c r="H1917" s="21">
        <v>24513.09</v>
      </c>
      <c r="I1917" t="s">
        <v>11</v>
      </c>
      <c r="J1917" t="s">
        <v>11</v>
      </c>
      <c r="K1917" t="s">
        <v>13</v>
      </c>
    </row>
    <row r="1918" spans="1:11" x14ac:dyDescent="0.3">
      <c r="A1918" t="s">
        <v>1948</v>
      </c>
      <c r="B1918">
        <v>1972</v>
      </c>
      <c r="C1918" t="s">
        <v>2396</v>
      </c>
      <c r="D1918">
        <v>14</v>
      </c>
      <c r="E1918" s="17">
        <f>DATE(Hosp_details[[#This Row],[year]], MONTH("1-"&amp;Hosp_details[[#This Row],[month]]), Hosp_details[[#This Row],[date]])</f>
        <v>26372</v>
      </c>
      <c r="F1918" s="19">
        <f>DATEDIF(Hosp_details[[#This Row],[Date of Birth]], DATE(2023,6, 8),"Y")</f>
        <v>51</v>
      </c>
      <c r="G1918">
        <v>1</v>
      </c>
      <c r="H1918" s="21">
        <v>24520.26</v>
      </c>
      <c r="I1918" t="s">
        <v>11</v>
      </c>
      <c r="J1918" t="s">
        <v>12</v>
      </c>
      <c r="K1918" t="s">
        <v>41</v>
      </c>
    </row>
    <row r="1919" spans="1:11" x14ac:dyDescent="0.3">
      <c r="A1919" t="s">
        <v>1949</v>
      </c>
      <c r="B1919">
        <v>1975</v>
      </c>
      <c r="C1919" t="s">
        <v>2397</v>
      </c>
      <c r="D1919">
        <v>13</v>
      </c>
      <c r="E1919" s="17">
        <f>DATE(Hosp_details[[#This Row],[year]], MONTH("1-"&amp;Hosp_details[[#This Row],[month]]), Hosp_details[[#This Row],[date]])</f>
        <v>27497</v>
      </c>
      <c r="F1919" s="19">
        <f>DATEDIF(Hosp_details[[#This Row],[Date of Birth]], DATE(2023,6, 8),"Y")</f>
        <v>48</v>
      </c>
      <c r="G1919">
        <v>2</v>
      </c>
      <c r="H1919" s="21">
        <v>24535.7</v>
      </c>
      <c r="I1919" t="s">
        <v>11</v>
      </c>
      <c r="J1919" t="s">
        <v>11</v>
      </c>
      <c r="K1919" t="s">
        <v>23</v>
      </c>
    </row>
    <row r="1920" spans="1:11" x14ac:dyDescent="0.3">
      <c r="A1920" t="s">
        <v>1950</v>
      </c>
      <c r="B1920">
        <v>1976</v>
      </c>
      <c r="C1920" t="s">
        <v>2398</v>
      </c>
      <c r="D1920">
        <v>12</v>
      </c>
      <c r="E1920" s="17">
        <f>DATE(Hosp_details[[#This Row],[year]], MONTH("1-"&amp;Hosp_details[[#This Row],[month]]), Hosp_details[[#This Row],[date]])</f>
        <v>27892</v>
      </c>
      <c r="F1920" s="19">
        <f>DATEDIF(Hosp_details[[#This Row],[Date of Birth]], DATE(2023,6, 8),"Y")</f>
        <v>47</v>
      </c>
      <c r="G1920">
        <v>0</v>
      </c>
      <c r="H1920" s="21">
        <v>24603.05</v>
      </c>
      <c r="I1920" t="s">
        <v>11</v>
      </c>
      <c r="J1920" t="s">
        <v>11</v>
      </c>
      <c r="K1920" t="s">
        <v>41</v>
      </c>
    </row>
    <row r="1921" spans="1:11" x14ac:dyDescent="0.3">
      <c r="A1921" t="s">
        <v>1951</v>
      </c>
      <c r="B1921">
        <v>1970</v>
      </c>
      <c r="C1921" t="s">
        <v>18</v>
      </c>
      <c r="D1921">
        <v>12</v>
      </c>
      <c r="E1921" s="17">
        <f>DATE(Hosp_details[[#This Row],[year]], MONTH("1-"&amp;Hosp_details[[#This Row],[month]]), Hosp_details[[#This Row],[date]])</f>
        <v>25731</v>
      </c>
      <c r="F1921" s="19">
        <f>DATEDIF(Hosp_details[[#This Row],[Date of Birth]], DATE(2023,6, 8),"Y")</f>
        <v>52</v>
      </c>
      <c r="G1921">
        <v>2</v>
      </c>
      <c r="H1921" s="21">
        <v>24667.42</v>
      </c>
      <c r="I1921" t="s">
        <v>11</v>
      </c>
      <c r="J1921" t="s">
        <v>12</v>
      </c>
      <c r="K1921" t="s">
        <v>13</v>
      </c>
    </row>
    <row r="1922" spans="1:11" x14ac:dyDescent="0.3">
      <c r="A1922" t="s">
        <v>1952</v>
      </c>
      <c r="B1922">
        <v>1996</v>
      </c>
      <c r="C1922" t="s">
        <v>10</v>
      </c>
      <c r="D1922">
        <v>28</v>
      </c>
      <c r="E1922" s="17">
        <f>DATE(Hosp_details[[#This Row],[year]], MONTH("1-"&amp;Hosp_details[[#This Row],[month]]), Hosp_details[[#This Row],[date]])</f>
        <v>35274</v>
      </c>
      <c r="F1922" s="19">
        <f>DATEDIF(Hosp_details[[#This Row],[Date of Birth]], DATE(2023,6, 8),"Y")</f>
        <v>26</v>
      </c>
      <c r="G1922">
        <v>4</v>
      </c>
      <c r="H1922" s="21">
        <v>24671.66</v>
      </c>
      <c r="I1922" t="s">
        <v>11</v>
      </c>
      <c r="J1922" t="s">
        <v>16</v>
      </c>
      <c r="K1922" t="s">
        <v>246</v>
      </c>
    </row>
    <row r="1923" spans="1:11" x14ac:dyDescent="0.3">
      <c r="A1923" t="s">
        <v>1953</v>
      </c>
      <c r="B1923">
        <v>1992</v>
      </c>
      <c r="C1923" t="s">
        <v>34</v>
      </c>
      <c r="D1923">
        <v>11</v>
      </c>
      <c r="E1923" s="17">
        <f>DATE(Hosp_details[[#This Row],[year]], MONTH("1-"&amp;Hosp_details[[#This Row],[month]]), Hosp_details[[#This Row],[date]])</f>
        <v>33827</v>
      </c>
      <c r="F1923" s="19">
        <f>DATEDIF(Hosp_details[[#This Row],[Date of Birth]], DATE(2023,6, 8),"Y")</f>
        <v>30</v>
      </c>
      <c r="G1923">
        <v>0</v>
      </c>
      <c r="H1923" s="21">
        <v>24795.040000000001</v>
      </c>
      <c r="I1923" t="s">
        <v>11</v>
      </c>
      <c r="J1923" t="s">
        <v>12</v>
      </c>
      <c r="K1923" t="s">
        <v>41</v>
      </c>
    </row>
    <row r="1924" spans="1:11" x14ac:dyDescent="0.3">
      <c r="A1924" t="s">
        <v>1954</v>
      </c>
      <c r="B1924">
        <v>1994</v>
      </c>
      <c r="C1924" t="s">
        <v>20</v>
      </c>
      <c r="D1924">
        <v>9</v>
      </c>
      <c r="E1924" s="17">
        <f>DATE(Hosp_details[[#This Row],[year]], MONTH("1-"&amp;Hosp_details[[#This Row],[month]]), Hosp_details[[#This Row],[date]])</f>
        <v>34586</v>
      </c>
      <c r="F1924" s="19">
        <f>DATEDIF(Hosp_details[[#This Row],[Date of Birth]], DATE(2023,6, 8),"Y")</f>
        <v>28</v>
      </c>
      <c r="G1924">
        <v>0</v>
      </c>
      <c r="H1924" s="21">
        <v>24817.25</v>
      </c>
      <c r="I1924" t="s">
        <v>11</v>
      </c>
      <c r="J1924" t="s">
        <v>11</v>
      </c>
      <c r="K1924" t="s">
        <v>41</v>
      </c>
    </row>
    <row r="1925" spans="1:11" x14ac:dyDescent="0.3">
      <c r="A1925" t="s">
        <v>1955</v>
      </c>
      <c r="B1925">
        <v>1995</v>
      </c>
      <c r="C1925" t="s">
        <v>36</v>
      </c>
      <c r="D1925">
        <v>10</v>
      </c>
      <c r="E1925" s="17">
        <f>DATE(Hosp_details[[#This Row],[year]], MONTH("1-"&amp;Hosp_details[[#This Row],[month]]), Hosp_details[[#This Row],[date]])</f>
        <v>34982</v>
      </c>
      <c r="F1925" s="19">
        <f>DATEDIF(Hosp_details[[#This Row],[Date of Birth]], DATE(2023,6, 8),"Y")</f>
        <v>27</v>
      </c>
      <c r="G1925">
        <v>0</v>
      </c>
      <c r="H1925" s="21">
        <v>24863.25</v>
      </c>
      <c r="I1925" t="s">
        <v>11</v>
      </c>
      <c r="J1925" t="s">
        <v>12</v>
      </c>
      <c r="K1925" t="s">
        <v>41</v>
      </c>
    </row>
    <row r="1926" spans="1:11" x14ac:dyDescent="0.3">
      <c r="A1926" t="s">
        <v>1956</v>
      </c>
      <c r="B1926">
        <v>1970</v>
      </c>
      <c r="C1926" t="s">
        <v>15</v>
      </c>
      <c r="D1926">
        <v>26</v>
      </c>
      <c r="E1926" s="17">
        <f>DATE(Hosp_details[[#This Row],[year]], MONTH("1-"&amp;Hosp_details[[#This Row],[month]]), Hosp_details[[#This Row],[date]])</f>
        <v>25898</v>
      </c>
      <c r="F1926" s="19">
        <f>DATEDIF(Hosp_details[[#This Row],[Date of Birth]], DATE(2023,6, 8),"Y")</f>
        <v>52</v>
      </c>
      <c r="G1926">
        <v>3</v>
      </c>
      <c r="H1926" s="21">
        <v>24869.84</v>
      </c>
      <c r="I1926" t="s">
        <v>11</v>
      </c>
      <c r="J1926" t="s">
        <v>11</v>
      </c>
      <c r="K1926" t="s">
        <v>167</v>
      </c>
    </row>
    <row r="1927" spans="1:11" x14ac:dyDescent="0.3">
      <c r="A1927" t="s">
        <v>1957</v>
      </c>
      <c r="B1927">
        <v>1969</v>
      </c>
      <c r="C1927" t="s">
        <v>30</v>
      </c>
      <c r="D1927">
        <v>23</v>
      </c>
      <c r="E1927" s="17">
        <f>DATE(Hosp_details[[#This Row],[year]], MONTH("1-"&amp;Hosp_details[[#This Row],[month]]), Hosp_details[[#This Row],[date]])</f>
        <v>25560</v>
      </c>
      <c r="F1927" s="19">
        <f>DATEDIF(Hosp_details[[#This Row],[Date of Birth]], DATE(2023,6, 8),"Y")</f>
        <v>53</v>
      </c>
      <c r="G1927">
        <v>3</v>
      </c>
      <c r="H1927" s="21">
        <v>24873.38</v>
      </c>
      <c r="I1927" t="s">
        <v>11</v>
      </c>
      <c r="J1927" t="s">
        <v>16</v>
      </c>
      <c r="K1927" t="s">
        <v>246</v>
      </c>
    </row>
    <row r="1928" spans="1:11" x14ac:dyDescent="0.3">
      <c r="A1928" t="s">
        <v>1958</v>
      </c>
      <c r="B1928">
        <v>1987</v>
      </c>
      <c r="C1928" t="s">
        <v>2394</v>
      </c>
      <c r="D1928">
        <v>14</v>
      </c>
      <c r="E1928" s="17">
        <f>DATE(Hosp_details[[#This Row],[year]], MONTH("1-"&amp;Hosp_details[[#This Row],[month]]), Hosp_details[[#This Row],[date]])</f>
        <v>31791</v>
      </c>
      <c r="F1928" s="19">
        <f>DATEDIF(Hosp_details[[#This Row],[Date of Birth]], DATE(2023,6, 8),"Y")</f>
        <v>36</v>
      </c>
      <c r="G1928">
        <v>2</v>
      </c>
      <c r="H1928" s="21">
        <v>24915.05</v>
      </c>
      <c r="I1928" t="s">
        <v>11</v>
      </c>
      <c r="J1928" t="s">
        <v>16</v>
      </c>
      <c r="K1928" t="s">
        <v>246</v>
      </c>
    </row>
    <row r="1929" spans="1:11" x14ac:dyDescent="0.3">
      <c r="A1929" t="s">
        <v>1959</v>
      </c>
      <c r="B1929">
        <v>1975</v>
      </c>
      <c r="C1929" t="s">
        <v>2395</v>
      </c>
      <c r="D1929">
        <v>14</v>
      </c>
      <c r="E1929" s="17">
        <f>DATE(Hosp_details[[#This Row],[year]], MONTH("1-"&amp;Hosp_details[[#This Row],[month]]), Hosp_details[[#This Row],[date]])</f>
        <v>27439</v>
      </c>
      <c r="F1929" s="19">
        <f>DATEDIF(Hosp_details[[#This Row],[Date of Birth]], DATE(2023,6, 8),"Y")</f>
        <v>48</v>
      </c>
      <c r="G1929">
        <v>3</v>
      </c>
      <c r="H1929" s="21">
        <v>24915.22</v>
      </c>
      <c r="I1929" t="s">
        <v>11</v>
      </c>
      <c r="J1929" t="s">
        <v>12</v>
      </c>
      <c r="K1929" t="s">
        <v>23</v>
      </c>
    </row>
    <row r="1930" spans="1:11" x14ac:dyDescent="0.3">
      <c r="A1930" t="s">
        <v>1960</v>
      </c>
      <c r="B1930">
        <v>1995</v>
      </c>
      <c r="C1930" t="s">
        <v>2396</v>
      </c>
      <c r="D1930">
        <v>4</v>
      </c>
      <c r="E1930" s="17">
        <f>DATE(Hosp_details[[#This Row],[year]], MONTH("1-"&amp;Hosp_details[[#This Row],[month]]), Hosp_details[[#This Row],[date]])</f>
        <v>34762</v>
      </c>
      <c r="F1930" s="19">
        <f>DATEDIF(Hosp_details[[#This Row],[Date of Birth]], DATE(2023,6, 8),"Y")</f>
        <v>28</v>
      </c>
      <c r="G1930">
        <v>0</v>
      </c>
      <c r="H1930" s="21">
        <v>25075.97</v>
      </c>
      <c r="I1930" t="s">
        <v>11</v>
      </c>
      <c r="J1930" t="s">
        <v>11</v>
      </c>
      <c r="K1930" t="s">
        <v>41</v>
      </c>
    </row>
    <row r="1931" spans="1:11" x14ac:dyDescent="0.3">
      <c r="A1931" t="s">
        <v>1961</v>
      </c>
      <c r="B1931">
        <v>1998</v>
      </c>
      <c r="C1931" t="s">
        <v>2397</v>
      </c>
      <c r="D1931">
        <v>14</v>
      </c>
      <c r="E1931" s="17">
        <f>DATE(Hosp_details[[#This Row],[year]], MONTH("1-"&amp;Hosp_details[[#This Row],[month]]), Hosp_details[[#This Row],[date]])</f>
        <v>35899</v>
      </c>
      <c r="F1931" s="19">
        <f>DATEDIF(Hosp_details[[#This Row],[Date of Birth]], DATE(2023,6, 8),"Y")</f>
        <v>25</v>
      </c>
      <c r="G1931">
        <v>0</v>
      </c>
      <c r="H1931" s="21">
        <v>25081.77</v>
      </c>
      <c r="I1931" t="s">
        <v>11</v>
      </c>
      <c r="J1931" t="s">
        <v>11</v>
      </c>
      <c r="K1931" t="s">
        <v>13</v>
      </c>
    </row>
    <row r="1932" spans="1:11" x14ac:dyDescent="0.3">
      <c r="A1932" t="s">
        <v>1962</v>
      </c>
      <c r="B1932">
        <v>1998</v>
      </c>
      <c r="C1932" t="s">
        <v>2398</v>
      </c>
      <c r="D1932">
        <v>24</v>
      </c>
      <c r="E1932" s="17">
        <f>DATE(Hosp_details[[#This Row],[year]], MONTH("1-"&amp;Hosp_details[[#This Row],[month]]), Hosp_details[[#This Row],[date]])</f>
        <v>35939</v>
      </c>
      <c r="F1932" s="19">
        <f>DATEDIF(Hosp_details[[#This Row],[Date of Birth]], DATE(2023,6, 8),"Y")</f>
        <v>25</v>
      </c>
      <c r="G1932">
        <v>0</v>
      </c>
      <c r="H1932" s="21">
        <v>25127.22</v>
      </c>
      <c r="I1932" t="s">
        <v>11</v>
      </c>
      <c r="J1932" t="s">
        <v>12</v>
      </c>
      <c r="K1932" t="s">
        <v>41</v>
      </c>
    </row>
    <row r="1933" spans="1:11" x14ac:dyDescent="0.3">
      <c r="A1933" t="s">
        <v>1963</v>
      </c>
      <c r="B1933">
        <v>1975</v>
      </c>
      <c r="C1933" t="s">
        <v>18</v>
      </c>
      <c r="D1933">
        <v>14</v>
      </c>
      <c r="E1933" s="17">
        <f>DATE(Hosp_details[[#This Row],[year]], MONTH("1-"&amp;Hosp_details[[#This Row],[month]]), Hosp_details[[#This Row],[date]])</f>
        <v>27559</v>
      </c>
      <c r="F1933" s="19">
        <f>DATEDIF(Hosp_details[[#This Row],[Date of Birth]], DATE(2023,6, 8),"Y")</f>
        <v>47</v>
      </c>
      <c r="G1933">
        <v>3</v>
      </c>
      <c r="H1933" s="21">
        <v>25309.49</v>
      </c>
      <c r="I1933" t="s">
        <v>11</v>
      </c>
      <c r="J1933" t="s">
        <v>16</v>
      </c>
      <c r="K1933" t="s">
        <v>41</v>
      </c>
    </row>
    <row r="1934" spans="1:11" x14ac:dyDescent="0.3">
      <c r="A1934" t="s">
        <v>1964</v>
      </c>
      <c r="B1934">
        <v>1972</v>
      </c>
      <c r="C1934" t="s">
        <v>10</v>
      </c>
      <c r="D1934">
        <v>26</v>
      </c>
      <c r="E1934" s="17">
        <f>DATE(Hosp_details[[#This Row],[year]], MONTH("1-"&amp;Hosp_details[[#This Row],[month]]), Hosp_details[[#This Row],[date]])</f>
        <v>26506</v>
      </c>
      <c r="F1934" s="19">
        <f>DATEDIF(Hosp_details[[#This Row],[Date of Birth]], DATE(2023,6, 8),"Y")</f>
        <v>50</v>
      </c>
      <c r="G1934">
        <v>2</v>
      </c>
      <c r="H1934" s="21">
        <v>25333.33</v>
      </c>
      <c r="I1934" t="s">
        <v>11</v>
      </c>
      <c r="J1934" t="s">
        <v>11</v>
      </c>
      <c r="K1934" t="s">
        <v>355</v>
      </c>
    </row>
    <row r="1935" spans="1:11" x14ac:dyDescent="0.3">
      <c r="A1935" t="s">
        <v>1965</v>
      </c>
      <c r="B1935">
        <v>1968</v>
      </c>
      <c r="C1935" t="s">
        <v>34</v>
      </c>
      <c r="D1935">
        <v>22</v>
      </c>
      <c r="E1935" s="17">
        <f>DATE(Hosp_details[[#This Row],[year]], MONTH("1-"&amp;Hosp_details[[#This Row],[month]]), Hosp_details[[#This Row],[date]])</f>
        <v>25072</v>
      </c>
      <c r="F1935" s="19">
        <f>DATEDIF(Hosp_details[[#This Row],[Date of Birth]], DATE(2023,6, 8),"Y")</f>
        <v>54</v>
      </c>
      <c r="G1935">
        <v>3</v>
      </c>
      <c r="H1935" s="21">
        <v>25382.3</v>
      </c>
      <c r="I1935" t="s">
        <v>11</v>
      </c>
      <c r="J1935" t="s">
        <v>11</v>
      </c>
      <c r="K1935" t="s">
        <v>41</v>
      </c>
    </row>
    <row r="1936" spans="1:11" x14ac:dyDescent="0.3">
      <c r="A1936" t="s">
        <v>1966</v>
      </c>
      <c r="B1936">
        <v>1968</v>
      </c>
      <c r="C1936" t="s">
        <v>20</v>
      </c>
      <c r="D1936">
        <v>11</v>
      </c>
      <c r="E1936" s="17">
        <f>DATE(Hosp_details[[#This Row],[year]], MONTH("1-"&amp;Hosp_details[[#This Row],[month]]), Hosp_details[[#This Row],[date]])</f>
        <v>25092</v>
      </c>
      <c r="F1936" s="19">
        <f>DATEDIF(Hosp_details[[#This Row],[Date of Birth]], DATE(2023,6, 8),"Y")</f>
        <v>54</v>
      </c>
      <c r="G1936">
        <v>1</v>
      </c>
      <c r="H1936" s="21">
        <v>25517.11</v>
      </c>
      <c r="I1936" t="s">
        <v>11</v>
      </c>
      <c r="J1936" t="s">
        <v>12</v>
      </c>
      <c r="K1936" t="s">
        <v>355</v>
      </c>
    </row>
    <row r="1937" spans="1:11" x14ac:dyDescent="0.3">
      <c r="A1937" t="s">
        <v>1967</v>
      </c>
      <c r="B1937">
        <v>2001</v>
      </c>
      <c r="C1937" t="s">
        <v>36</v>
      </c>
      <c r="D1937">
        <v>2</v>
      </c>
      <c r="E1937" s="17">
        <f>DATE(Hosp_details[[#This Row],[year]], MONTH("1-"&amp;Hosp_details[[#This Row],[month]]), Hosp_details[[#This Row],[date]])</f>
        <v>37166</v>
      </c>
      <c r="F1937" s="19">
        <f>DATEDIF(Hosp_details[[#This Row],[Date of Birth]], DATE(2023,6, 8),"Y")</f>
        <v>21</v>
      </c>
      <c r="G1937">
        <v>0</v>
      </c>
      <c r="H1937" s="21">
        <v>25648.98</v>
      </c>
      <c r="I1937" t="s">
        <v>11</v>
      </c>
      <c r="J1937" t="s">
        <v>16</v>
      </c>
      <c r="K1937" t="s">
        <v>41</v>
      </c>
    </row>
    <row r="1938" spans="1:11" x14ac:dyDescent="0.3">
      <c r="A1938" t="s">
        <v>1968</v>
      </c>
      <c r="B1938">
        <v>1972</v>
      </c>
      <c r="C1938" t="s">
        <v>15</v>
      </c>
      <c r="D1938">
        <v>17</v>
      </c>
      <c r="E1938" s="17">
        <f>DATE(Hosp_details[[#This Row],[year]], MONTH("1-"&amp;Hosp_details[[#This Row],[month]]), Hosp_details[[#This Row],[date]])</f>
        <v>26620</v>
      </c>
      <c r="F1938" s="19">
        <f>DATEDIF(Hosp_details[[#This Row],[Date of Birth]], DATE(2023,6, 8),"Y")</f>
        <v>50</v>
      </c>
      <c r="G1938">
        <v>0</v>
      </c>
      <c r="H1938" s="21">
        <v>25656.58</v>
      </c>
      <c r="I1938" t="s">
        <v>11</v>
      </c>
      <c r="J1938" t="s">
        <v>12</v>
      </c>
      <c r="K1938" t="s">
        <v>246</v>
      </c>
    </row>
    <row r="1939" spans="1:11" x14ac:dyDescent="0.3">
      <c r="A1939" t="s">
        <v>1969</v>
      </c>
      <c r="B1939">
        <v>1963</v>
      </c>
      <c r="C1939" t="s">
        <v>30</v>
      </c>
      <c r="D1939">
        <v>21</v>
      </c>
      <c r="E1939" s="17">
        <f>DATE(Hosp_details[[#This Row],[year]], MONTH("1-"&amp;Hosp_details[[#This Row],[month]]), Hosp_details[[#This Row],[date]])</f>
        <v>23366</v>
      </c>
      <c r="F1939" s="19">
        <f>DATEDIF(Hosp_details[[#This Row],[Date of Birth]], DATE(2023,6, 8),"Y")</f>
        <v>59</v>
      </c>
      <c r="G1939">
        <v>0</v>
      </c>
      <c r="H1939" s="21">
        <v>25678.78</v>
      </c>
      <c r="I1939" t="s">
        <v>11</v>
      </c>
      <c r="J1939" t="s">
        <v>12</v>
      </c>
      <c r="K1939" t="s">
        <v>23</v>
      </c>
    </row>
    <row r="1940" spans="1:11" x14ac:dyDescent="0.3">
      <c r="A1940" t="s">
        <v>1970</v>
      </c>
      <c r="B1940">
        <v>1970</v>
      </c>
      <c r="C1940" t="s">
        <v>2394</v>
      </c>
      <c r="D1940">
        <v>3</v>
      </c>
      <c r="E1940" s="17">
        <f>DATE(Hosp_details[[#This Row],[year]], MONTH("1-"&amp;Hosp_details[[#This Row],[month]]), Hosp_details[[#This Row],[date]])</f>
        <v>25571</v>
      </c>
      <c r="F1940" s="19">
        <f>DATEDIF(Hosp_details[[#This Row],[Date of Birth]], DATE(2023,6, 8),"Y")</f>
        <v>53</v>
      </c>
      <c r="G1940">
        <v>3</v>
      </c>
      <c r="H1940" s="21">
        <v>25992.82</v>
      </c>
      <c r="I1940" t="s">
        <v>11</v>
      </c>
      <c r="J1940" t="s">
        <v>11</v>
      </c>
      <c r="K1940" t="s">
        <v>13</v>
      </c>
    </row>
    <row r="1941" spans="1:11" x14ac:dyDescent="0.3">
      <c r="A1941" t="s">
        <v>1971</v>
      </c>
      <c r="B1941">
        <v>2001</v>
      </c>
      <c r="C1941" t="s">
        <v>2395</v>
      </c>
      <c r="D1941">
        <v>5</v>
      </c>
      <c r="E1941" s="17">
        <f>DATE(Hosp_details[[#This Row],[year]], MONTH("1-"&amp;Hosp_details[[#This Row],[month]]), Hosp_details[[#This Row],[date]])</f>
        <v>36927</v>
      </c>
      <c r="F1941" s="19">
        <f>DATEDIF(Hosp_details[[#This Row],[Date of Birth]], DATE(2023,6, 8),"Y")</f>
        <v>22</v>
      </c>
      <c r="G1941">
        <v>2</v>
      </c>
      <c r="H1941" s="21">
        <v>26018.95</v>
      </c>
      <c r="I1941" t="s">
        <v>11</v>
      </c>
      <c r="J1941" t="s">
        <v>11</v>
      </c>
      <c r="K1941" t="s">
        <v>23</v>
      </c>
    </row>
    <row r="1942" spans="1:11" x14ac:dyDescent="0.3">
      <c r="A1942" t="s">
        <v>1972</v>
      </c>
      <c r="B1942">
        <v>2000</v>
      </c>
      <c r="C1942" t="s">
        <v>2396</v>
      </c>
      <c r="D1942">
        <v>26</v>
      </c>
      <c r="E1942" s="17">
        <f>DATE(Hosp_details[[#This Row],[year]], MONTH("1-"&amp;Hosp_details[[#This Row],[month]]), Hosp_details[[#This Row],[date]])</f>
        <v>36611</v>
      </c>
      <c r="F1942" s="19">
        <f>DATEDIF(Hosp_details[[#This Row],[Date of Birth]], DATE(2023,6, 8),"Y")</f>
        <v>23</v>
      </c>
      <c r="G1942">
        <v>0</v>
      </c>
      <c r="H1942" s="21">
        <v>26026.97</v>
      </c>
      <c r="I1942" t="s">
        <v>11</v>
      </c>
      <c r="J1942" t="s">
        <v>12</v>
      </c>
      <c r="K1942" t="s">
        <v>41</v>
      </c>
    </row>
    <row r="1943" spans="1:11" x14ac:dyDescent="0.3">
      <c r="A1943" t="s">
        <v>1973</v>
      </c>
      <c r="B1943">
        <v>1966</v>
      </c>
      <c r="C1943" t="s">
        <v>2397</v>
      </c>
      <c r="D1943">
        <v>9</v>
      </c>
      <c r="E1943" s="17">
        <f>DATE(Hosp_details[[#This Row],[year]], MONTH("1-"&amp;Hosp_details[[#This Row],[month]]), Hosp_details[[#This Row],[date]])</f>
        <v>24206</v>
      </c>
      <c r="F1943" s="19">
        <f>DATEDIF(Hosp_details[[#This Row],[Date of Birth]], DATE(2023,6, 8),"Y")</f>
        <v>57</v>
      </c>
      <c r="G1943">
        <v>1</v>
      </c>
      <c r="H1943" s="21">
        <v>26109.33</v>
      </c>
      <c r="I1943" t="s">
        <v>11</v>
      </c>
      <c r="J1943" t="s">
        <v>12</v>
      </c>
      <c r="K1943" t="s">
        <v>23</v>
      </c>
    </row>
    <row r="1944" spans="1:11" x14ac:dyDescent="0.3">
      <c r="A1944" t="s">
        <v>1974</v>
      </c>
      <c r="B1944">
        <v>2002</v>
      </c>
      <c r="C1944" t="s">
        <v>2398</v>
      </c>
      <c r="D1944">
        <v>11</v>
      </c>
      <c r="E1944" s="17">
        <f>DATE(Hosp_details[[#This Row],[year]], MONTH("1-"&amp;Hosp_details[[#This Row],[month]]), Hosp_details[[#This Row],[date]])</f>
        <v>37387</v>
      </c>
      <c r="F1944" s="19">
        <f>DATEDIF(Hosp_details[[#This Row],[Date of Birth]], DATE(2023,6, 8),"Y")</f>
        <v>21</v>
      </c>
      <c r="G1944">
        <v>0</v>
      </c>
      <c r="H1944" s="21">
        <v>26125.67</v>
      </c>
      <c r="I1944" t="s">
        <v>11</v>
      </c>
      <c r="J1944" t="s">
        <v>16</v>
      </c>
      <c r="K1944" t="s">
        <v>13</v>
      </c>
    </row>
    <row r="1945" spans="1:11" x14ac:dyDescent="0.3">
      <c r="A1945" t="s">
        <v>1975</v>
      </c>
      <c r="B1945">
        <v>1973</v>
      </c>
      <c r="C1945" t="s">
        <v>18</v>
      </c>
      <c r="D1945">
        <v>7</v>
      </c>
      <c r="E1945" s="17">
        <f>DATE(Hosp_details[[#This Row],[year]], MONTH("1-"&amp;Hosp_details[[#This Row],[month]]), Hosp_details[[#This Row],[date]])</f>
        <v>26822</v>
      </c>
      <c r="F1945" s="19">
        <f>DATEDIF(Hosp_details[[#This Row],[Date of Birth]], DATE(2023,6, 8),"Y")</f>
        <v>50</v>
      </c>
      <c r="G1945">
        <v>1</v>
      </c>
      <c r="H1945" s="21">
        <v>26140.36</v>
      </c>
      <c r="I1945" t="s">
        <v>11</v>
      </c>
      <c r="J1945" t="s">
        <v>12</v>
      </c>
      <c r="K1945" t="s">
        <v>41</v>
      </c>
    </row>
    <row r="1946" spans="1:11" x14ac:dyDescent="0.3">
      <c r="A1946" t="s">
        <v>1976</v>
      </c>
      <c r="B1946">
        <v>1975</v>
      </c>
      <c r="C1946" t="s">
        <v>10</v>
      </c>
      <c r="D1946">
        <v>4</v>
      </c>
      <c r="E1946" s="17">
        <f>DATE(Hosp_details[[#This Row],[year]], MONTH("1-"&amp;Hosp_details[[#This Row],[month]]), Hosp_details[[#This Row],[date]])</f>
        <v>27579</v>
      </c>
      <c r="F1946" s="19">
        <f>DATEDIF(Hosp_details[[#This Row],[Date of Birth]], DATE(2023,6, 8),"Y")</f>
        <v>47</v>
      </c>
      <c r="G1946">
        <v>1</v>
      </c>
      <c r="H1946" s="21">
        <v>26236.58</v>
      </c>
      <c r="I1946" t="s">
        <v>11</v>
      </c>
      <c r="J1946" t="s">
        <v>16</v>
      </c>
      <c r="K1946" t="s">
        <v>41</v>
      </c>
    </row>
    <row r="1947" spans="1:11" x14ac:dyDescent="0.3">
      <c r="A1947" t="s">
        <v>1977</v>
      </c>
      <c r="B1947">
        <v>2004</v>
      </c>
      <c r="C1947" t="s">
        <v>34</v>
      </c>
      <c r="D1947">
        <v>5</v>
      </c>
      <c r="E1947" s="17">
        <f>DATE(Hosp_details[[#This Row],[year]], MONTH("1-"&amp;Hosp_details[[#This Row],[month]]), Hosp_details[[#This Row],[date]])</f>
        <v>38204</v>
      </c>
      <c r="F1947" s="19">
        <f>DATEDIF(Hosp_details[[#This Row],[Date of Birth]], DATE(2023,6, 8),"Y")</f>
        <v>18</v>
      </c>
      <c r="G1947">
        <v>0</v>
      </c>
      <c r="H1947" s="21">
        <v>26316.59</v>
      </c>
      <c r="I1947" t="s">
        <v>11</v>
      </c>
      <c r="J1947" t="s">
        <v>12</v>
      </c>
      <c r="K1947" t="s">
        <v>41</v>
      </c>
    </row>
    <row r="1948" spans="1:11" x14ac:dyDescent="0.3">
      <c r="A1948" t="s">
        <v>1978</v>
      </c>
      <c r="B1948">
        <v>1974</v>
      </c>
      <c r="C1948" t="s">
        <v>20</v>
      </c>
      <c r="D1948">
        <v>21</v>
      </c>
      <c r="E1948" s="17">
        <f>DATE(Hosp_details[[#This Row],[year]], MONTH("1-"&amp;Hosp_details[[#This Row],[month]]), Hosp_details[[#This Row],[date]])</f>
        <v>27293</v>
      </c>
      <c r="F1948" s="19">
        <f>DATEDIF(Hosp_details[[#This Row],[Date of Birth]], DATE(2023,6, 8),"Y")</f>
        <v>48</v>
      </c>
      <c r="G1948">
        <v>1</v>
      </c>
      <c r="H1948" s="21">
        <v>26392.26</v>
      </c>
      <c r="I1948" t="s">
        <v>11</v>
      </c>
      <c r="J1948" t="s">
        <v>11</v>
      </c>
      <c r="K1948" t="s">
        <v>246</v>
      </c>
    </row>
    <row r="1949" spans="1:11" x14ac:dyDescent="0.3">
      <c r="A1949" t="s">
        <v>1979</v>
      </c>
      <c r="B1949">
        <v>1970</v>
      </c>
      <c r="C1949" t="s">
        <v>36</v>
      </c>
      <c r="D1949">
        <v>27</v>
      </c>
      <c r="E1949" s="17">
        <f>DATE(Hosp_details[[#This Row],[year]], MONTH("1-"&amp;Hosp_details[[#This Row],[month]]), Hosp_details[[#This Row],[date]])</f>
        <v>25868</v>
      </c>
      <c r="F1949" s="19">
        <f>DATEDIF(Hosp_details[[#This Row],[Date of Birth]], DATE(2023,6, 8),"Y")</f>
        <v>52</v>
      </c>
      <c r="G1949">
        <v>2</v>
      </c>
      <c r="H1949" s="21">
        <v>26467.1</v>
      </c>
      <c r="I1949" t="s">
        <v>11</v>
      </c>
      <c r="J1949" t="s">
        <v>12</v>
      </c>
      <c r="K1949" t="s">
        <v>23</v>
      </c>
    </row>
    <row r="1950" spans="1:11" x14ac:dyDescent="0.3">
      <c r="A1950" t="s">
        <v>1980</v>
      </c>
      <c r="B1950">
        <v>2004</v>
      </c>
      <c r="C1950" t="s">
        <v>15</v>
      </c>
      <c r="D1950">
        <v>5</v>
      </c>
      <c r="E1950" s="17">
        <f>DATE(Hosp_details[[#This Row],[year]], MONTH("1-"&amp;Hosp_details[[#This Row],[month]]), Hosp_details[[#This Row],[date]])</f>
        <v>38296</v>
      </c>
      <c r="F1950" s="19">
        <f>DATEDIF(Hosp_details[[#This Row],[Date of Birth]], DATE(2023,6, 8),"Y")</f>
        <v>18</v>
      </c>
      <c r="G1950">
        <v>0</v>
      </c>
      <c r="H1950" s="21">
        <v>26479.4</v>
      </c>
      <c r="I1950" t="s">
        <v>11</v>
      </c>
      <c r="J1950" t="s">
        <v>11</v>
      </c>
      <c r="K1950" t="s">
        <v>41</v>
      </c>
    </row>
    <row r="1951" spans="1:11" x14ac:dyDescent="0.3">
      <c r="A1951" t="s">
        <v>1981</v>
      </c>
      <c r="B1951">
        <v>1988</v>
      </c>
      <c r="C1951" t="s">
        <v>30</v>
      </c>
      <c r="D1951">
        <v>22</v>
      </c>
      <c r="E1951" s="17">
        <f>DATE(Hosp_details[[#This Row],[year]], MONTH("1-"&amp;Hosp_details[[#This Row],[month]]), Hosp_details[[#This Row],[date]])</f>
        <v>32499</v>
      </c>
      <c r="F1951" s="19">
        <f>DATEDIF(Hosp_details[[#This Row],[Date of Birth]], DATE(2023,6, 8),"Y")</f>
        <v>34</v>
      </c>
      <c r="G1951">
        <v>3</v>
      </c>
      <c r="H1951" s="21">
        <v>26607.89</v>
      </c>
      <c r="I1951" t="s">
        <v>11</v>
      </c>
      <c r="J1951" t="s">
        <v>16</v>
      </c>
      <c r="K1951" t="s">
        <v>41</v>
      </c>
    </row>
    <row r="1952" spans="1:11" x14ac:dyDescent="0.3">
      <c r="A1952" t="s">
        <v>1982</v>
      </c>
      <c r="B1952">
        <v>1991</v>
      </c>
      <c r="C1952" t="s">
        <v>2394</v>
      </c>
      <c r="D1952">
        <v>22</v>
      </c>
      <c r="E1952" s="17">
        <f>DATE(Hosp_details[[#This Row],[year]], MONTH("1-"&amp;Hosp_details[[#This Row],[month]]), Hosp_details[[#This Row],[date]])</f>
        <v>33260</v>
      </c>
      <c r="F1952" s="19">
        <f>DATEDIF(Hosp_details[[#This Row],[Date of Birth]], DATE(2023,6, 8),"Y")</f>
        <v>32</v>
      </c>
      <c r="G1952">
        <v>3</v>
      </c>
      <c r="H1952" s="21">
        <v>26912.560000000001</v>
      </c>
      <c r="I1952" t="s">
        <v>11</v>
      </c>
      <c r="J1952" t="s">
        <v>11</v>
      </c>
      <c r="K1952" t="s">
        <v>41</v>
      </c>
    </row>
    <row r="1953" spans="1:11" x14ac:dyDescent="0.3">
      <c r="A1953" t="s">
        <v>1983</v>
      </c>
      <c r="B1953">
        <v>1958</v>
      </c>
      <c r="C1953" t="s">
        <v>2395</v>
      </c>
      <c r="D1953">
        <v>25</v>
      </c>
      <c r="E1953" s="17">
        <f>DATE(Hosp_details[[#This Row],[year]], MONTH("1-"&amp;Hosp_details[[#This Row],[month]]), Hosp_details[[#This Row],[date]])</f>
        <v>21241</v>
      </c>
      <c r="F1953" s="19">
        <f>DATEDIF(Hosp_details[[#This Row],[Date of Birth]], DATE(2023,6, 8),"Y")</f>
        <v>65</v>
      </c>
      <c r="G1953">
        <v>0</v>
      </c>
      <c r="H1953" s="21">
        <v>26926.51</v>
      </c>
      <c r="I1953" t="s">
        <v>11</v>
      </c>
      <c r="J1953" t="s">
        <v>16</v>
      </c>
      <c r="K1953" t="s">
        <v>13</v>
      </c>
    </row>
    <row r="1954" spans="1:11" x14ac:dyDescent="0.3">
      <c r="A1954" t="s">
        <v>1984</v>
      </c>
      <c r="B1954">
        <v>2002</v>
      </c>
      <c r="C1954" t="s">
        <v>2396</v>
      </c>
      <c r="D1954">
        <v>17</v>
      </c>
      <c r="E1954" s="17">
        <f>DATE(Hosp_details[[#This Row],[year]], MONTH("1-"&amp;Hosp_details[[#This Row],[month]]), Hosp_details[[#This Row],[date]])</f>
        <v>37332</v>
      </c>
      <c r="F1954" s="19">
        <f>DATEDIF(Hosp_details[[#This Row],[Date of Birth]], DATE(2023,6, 8),"Y")</f>
        <v>21</v>
      </c>
      <c r="G1954">
        <v>0</v>
      </c>
      <c r="H1954" s="21">
        <v>26927.69</v>
      </c>
      <c r="I1954" t="s">
        <v>11</v>
      </c>
      <c r="J1954" t="s">
        <v>11</v>
      </c>
      <c r="K1954" t="s">
        <v>41</v>
      </c>
    </row>
    <row r="1955" spans="1:11" x14ac:dyDescent="0.3">
      <c r="A1955" t="s">
        <v>1985</v>
      </c>
      <c r="B1955">
        <v>2000</v>
      </c>
      <c r="C1955" t="s">
        <v>2397</v>
      </c>
      <c r="D1955">
        <v>9</v>
      </c>
      <c r="E1955" s="17">
        <f>DATE(Hosp_details[[#This Row],[year]], MONTH("1-"&amp;Hosp_details[[#This Row],[month]]), Hosp_details[[#This Row],[date]])</f>
        <v>36625</v>
      </c>
      <c r="F1955" s="19">
        <f>DATEDIF(Hosp_details[[#This Row],[Date of Birth]], DATE(2023,6, 8),"Y")</f>
        <v>23</v>
      </c>
      <c r="G1955">
        <v>0</v>
      </c>
      <c r="H1955" s="21">
        <v>26936.98</v>
      </c>
      <c r="I1955" t="s">
        <v>11</v>
      </c>
      <c r="J1955" t="s">
        <v>12</v>
      </c>
      <c r="K1955" t="s">
        <v>41</v>
      </c>
    </row>
    <row r="1956" spans="1:11" x14ac:dyDescent="0.3">
      <c r="A1956" t="s">
        <v>1986</v>
      </c>
      <c r="B1956">
        <v>1960</v>
      </c>
      <c r="C1956" t="s">
        <v>2398</v>
      </c>
      <c r="D1956">
        <v>9</v>
      </c>
      <c r="E1956" s="17">
        <f>DATE(Hosp_details[[#This Row],[year]], MONTH("1-"&amp;Hosp_details[[#This Row],[month]]), Hosp_details[[#This Row],[date]])</f>
        <v>22045</v>
      </c>
      <c r="F1956" s="19">
        <f>DATEDIF(Hosp_details[[#This Row],[Date of Birth]], DATE(2023,6, 8),"Y")</f>
        <v>63</v>
      </c>
      <c r="G1956">
        <v>1</v>
      </c>
      <c r="H1956" s="21">
        <v>27000.98</v>
      </c>
      <c r="I1956" t="s">
        <v>11</v>
      </c>
      <c r="J1956" t="s">
        <v>11</v>
      </c>
      <c r="K1956" t="s">
        <v>13</v>
      </c>
    </row>
    <row r="1957" spans="1:11" x14ac:dyDescent="0.3">
      <c r="A1957" t="s">
        <v>1987</v>
      </c>
      <c r="B1957">
        <v>1958</v>
      </c>
      <c r="C1957" t="s">
        <v>18</v>
      </c>
      <c r="D1957">
        <v>30</v>
      </c>
      <c r="E1957" s="17">
        <f>DATE(Hosp_details[[#This Row],[year]], MONTH("1-"&amp;Hosp_details[[#This Row],[month]]), Hosp_details[[#This Row],[date]])</f>
        <v>21366</v>
      </c>
      <c r="F1957" s="19">
        <f>DATEDIF(Hosp_details[[#This Row],[Date of Birth]], DATE(2023,6, 8),"Y")</f>
        <v>64</v>
      </c>
      <c r="G1957">
        <v>0</v>
      </c>
      <c r="H1957" s="21">
        <v>27037.91</v>
      </c>
      <c r="I1957" t="s">
        <v>11</v>
      </c>
      <c r="J1957" t="s">
        <v>11</v>
      </c>
      <c r="K1957" t="s">
        <v>13</v>
      </c>
    </row>
    <row r="1958" spans="1:11" x14ac:dyDescent="0.3">
      <c r="A1958" t="s">
        <v>1988</v>
      </c>
      <c r="B1958">
        <v>1994</v>
      </c>
      <c r="C1958" t="s">
        <v>10</v>
      </c>
      <c r="D1958">
        <v>2</v>
      </c>
      <c r="E1958" s="17">
        <f>DATE(Hosp_details[[#This Row],[year]], MONTH("1-"&amp;Hosp_details[[#This Row],[month]]), Hosp_details[[#This Row],[date]])</f>
        <v>34517</v>
      </c>
      <c r="F1958" s="19">
        <f>DATEDIF(Hosp_details[[#This Row],[Date of Birth]], DATE(2023,6, 8),"Y")</f>
        <v>28</v>
      </c>
      <c r="G1958">
        <v>0</v>
      </c>
      <c r="H1958" s="21">
        <v>27080.639999999999</v>
      </c>
      <c r="I1958" t="s">
        <v>11</v>
      </c>
      <c r="J1958" t="s">
        <v>11</v>
      </c>
      <c r="K1958" t="s">
        <v>41</v>
      </c>
    </row>
    <row r="1959" spans="1:11" x14ac:dyDescent="0.3">
      <c r="A1959" t="s">
        <v>1989</v>
      </c>
      <c r="B1959">
        <v>1990</v>
      </c>
      <c r="C1959" t="s">
        <v>34</v>
      </c>
      <c r="D1959">
        <v>13</v>
      </c>
      <c r="E1959" s="17">
        <f>DATE(Hosp_details[[#This Row],[year]], MONTH("1-"&amp;Hosp_details[[#This Row],[month]]), Hosp_details[[#This Row],[date]])</f>
        <v>33098</v>
      </c>
      <c r="F1959" s="19">
        <f>DATEDIF(Hosp_details[[#This Row],[Date of Birth]], DATE(2023,6, 8),"Y")</f>
        <v>32</v>
      </c>
      <c r="G1959">
        <v>3</v>
      </c>
      <c r="H1959" s="21">
        <v>27092.38</v>
      </c>
      <c r="I1959" t="s">
        <v>11</v>
      </c>
      <c r="J1959" t="s">
        <v>12</v>
      </c>
      <c r="K1959" t="s">
        <v>41</v>
      </c>
    </row>
    <row r="1960" spans="1:11" x14ac:dyDescent="0.3">
      <c r="A1960" t="s">
        <v>1990</v>
      </c>
      <c r="B1960">
        <v>1970</v>
      </c>
      <c r="C1960" t="s">
        <v>20</v>
      </c>
      <c r="D1960">
        <v>2</v>
      </c>
      <c r="E1960" s="17">
        <f>DATE(Hosp_details[[#This Row],[year]], MONTH("1-"&amp;Hosp_details[[#This Row],[month]]), Hosp_details[[#This Row],[date]])</f>
        <v>25813</v>
      </c>
      <c r="F1960" s="19">
        <f>DATEDIF(Hosp_details[[#This Row],[Date of Birth]], DATE(2023,6, 8),"Y")</f>
        <v>52</v>
      </c>
      <c r="G1960">
        <v>0</v>
      </c>
      <c r="H1960" s="21">
        <v>27117.99</v>
      </c>
      <c r="I1960" t="s">
        <v>11</v>
      </c>
      <c r="J1960" t="s">
        <v>11</v>
      </c>
      <c r="K1960" t="s">
        <v>13</v>
      </c>
    </row>
    <row r="1961" spans="1:11" x14ac:dyDescent="0.3">
      <c r="A1961" t="s">
        <v>1991</v>
      </c>
      <c r="B1961">
        <v>1965</v>
      </c>
      <c r="C1961" t="s">
        <v>36</v>
      </c>
      <c r="D1961">
        <v>21</v>
      </c>
      <c r="E1961" s="17">
        <f>DATE(Hosp_details[[#This Row],[year]], MONTH("1-"&amp;Hosp_details[[#This Row],[month]]), Hosp_details[[#This Row],[date]])</f>
        <v>24036</v>
      </c>
      <c r="F1961" s="19">
        <f>DATEDIF(Hosp_details[[#This Row],[Date of Birth]], DATE(2023,6, 8),"Y")</f>
        <v>57</v>
      </c>
      <c r="G1961">
        <v>0</v>
      </c>
      <c r="H1961" s="21">
        <v>27218.44</v>
      </c>
      <c r="I1961" t="s">
        <v>11</v>
      </c>
      <c r="J1961" t="s">
        <v>16</v>
      </c>
      <c r="K1961" t="s">
        <v>355</v>
      </c>
    </row>
    <row r="1962" spans="1:11" x14ac:dyDescent="0.3">
      <c r="A1962" t="s">
        <v>1992</v>
      </c>
      <c r="B1962">
        <v>1999</v>
      </c>
      <c r="C1962" t="s">
        <v>15</v>
      </c>
      <c r="D1962">
        <v>2</v>
      </c>
      <c r="E1962" s="17">
        <f>DATE(Hosp_details[[#This Row],[year]], MONTH("1-"&amp;Hosp_details[[#This Row],[month]]), Hosp_details[[#This Row],[date]])</f>
        <v>36466</v>
      </c>
      <c r="F1962" s="19">
        <f>DATEDIF(Hosp_details[[#This Row],[Date of Birth]], DATE(2023,6, 8),"Y")</f>
        <v>23</v>
      </c>
      <c r="G1962">
        <v>0</v>
      </c>
      <c r="H1962" s="21">
        <v>27236.959999999999</v>
      </c>
      <c r="I1962" t="s">
        <v>11</v>
      </c>
      <c r="J1962" t="s">
        <v>16</v>
      </c>
      <c r="K1962" t="s">
        <v>41</v>
      </c>
    </row>
    <row r="1963" spans="1:11" x14ac:dyDescent="0.3">
      <c r="A1963" t="s">
        <v>1993</v>
      </c>
      <c r="B1963">
        <v>1968</v>
      </c>
      <c r="C1963" t="s">
        <v>30</v>
      </c>
      <c r="D1963">
        <v>6</v>
      </c>
      <c r="E1963" s="17">
        <f>DATE(Hosp_details[[#This Row],[year]], MONTH("1-"&amp;Hosp_details[[#This Row],[month]]), Hosp_details[[#This Row],[date]])</f>
        <v>25178</v>
      </c>
      <c r="F1963" s="19">
        <f>DATEDIF(Hosp_details[[#This Row],[Date of Birth]], DATE(2023,6, 8),"Y")</f>
        <v>54</v>
      </c>
      <c r="G1963">
        <v>3</v>
      </c>
      <c r="H1963" s="21">
        <v>27322.73</v>
      </c>
      <c r="I1963" t="s">
        <v>11</v>
      </c>
      <c r="J1963" t="s">
        <v>11</v>
      </c>
      <c r="K1963" t="s">
        <v>13</v>
      </c>
    </row>
    <row r="1964" spans="1:11" x14ac:dyDescent="0.3">
      <c r="A1964" t="s">
        <v>1994</v>
      </c>
      <c r="B1964">
        <v>1969</v>
      </c>
      <c r="C1964" t="s">
        <v>2394</v>
      </c>
      <c r="D1964">
        <v>16</v>
      </c>
      <c r="E1964" s="17">
        <f>DATE(Hosp_details[[#This Row],[year]], MONTH("1-"&amp;Hosp_details[[#This Row],[month]]), Hosp_details[[#This Row],[date]])</f>
        <v>25219</v>
      </c>
      <c r="F1964" s="19">
        <f>DATEDIF(Hosp_details[[#This Row],[Date of Birth]], DATE(2023,6, 8),"Y")</f>
        <v>54</v>
      </c>
      <c r="G1964">
        <v>0</v>
      </c>
      <c r="H1964" s="21">
        <v>27346.04</v>
      </c>
      <c r="I1964" t="s">
        <v>11</v>
      </c>
      <c r="J1964" t="s">
        <v>11</v>
      </c>
      <c r="K1964" t="s">
        <v>13</v>
      </c>
    </row>
    <row r="1965" spans="1:11" x14ac:dyDescent="0.3">
      <c r="A1965" t="s">
        <v>1995</v>
      </c>
      <c r="B1965">
        <v>1988</v>
      </c>
      <c r="C1965" t="s">
        <v>2395</v>
      </c>
      <c r="D1965">
        <v>15</v>
      </c>
      <c r="E1965" s="17">
        <f>DATE(Hosp_details[[#This Row],[year]], MONTH("1-"&amp;Hosp_details[[#This Row],[month]]), Hosp_details[[#This Row],[date]])</f>
        <v>32188</v>
      </c>
      <c r="F1965" s="19">
        <f>DATEDIF(Hosp_details[[#This Row],[Date of Birth]], DATE(2023,6, 8),"Y")</f>
        <v>35</v>
      </c>
      <c r="G1965">
        <v>2</v>
      </c>
      <c r="H1965" s="21">
        <v>27375.9</v>
      </c>
      <c r="I1965" t="s">
        <v>11</v>
      </c>
      <c r="J1965" t="s">
        <v>12</v>
      </c>
      <c r="K1965" t="s">
        <v>163</v>
      </c>
    </row>
    <row r="1966" spans="1:11" x14ac:dyDescent="0.3">
      <c r="A1966" t="s">
        <v>1996</v>
      </c>
      <c r="B1966">
        <v>1985</v>
      </c>
      <c r="C1966" t="s">
        <v>2396</v>
      </c>
      <c r="D1966">
        <v>5</v>
      </c>
      <c r="E1966" s="17">
        <f>DATE(Hosp_details[[#This Row],[year]], MONTH("1-"&amp;Hosp_details[[#This Row],[month]]), Hosp_details[[#This Row],[date]])</f>
        <v>31111</v>
      </c>
      <c r="F1966" s="19">
        <f>DATEDIF(Hosp_details[[#This Row],[Date of Birth]], DATE(2023,6, 8),"Y")</f>
        <v>38</v>
      </c>
      <c r="G1966">
        <v>3</v>
      </c>
      <c r="H1966" s="21">
        <v>27432.73</v>
      </c>
      <c r="I1966" t="s">
        <v>11</v>
      </c>
      <c r="J1966" t="s">
        <v>16</v>
      </c>
      <c r="K1966" t="s">
        <v>41</v>
      </c>
    </row>
    <row r="1967" spans="1:11" x14ac:dyDescent="0.3">
      <c r="A1967" t="s">
        <v>1997</v>
      </c>
      <c r="B1967">
        <v>1981</v>
      </c>
      <c r="C1967" t="s">
        <v>2397</v>
      </c>
      <c r="D1967">
        <v>3</v>
      </c>
      <c r="E1967" s="17">
        <f>DATE(Hosp_details[[#This Row],[year]], MONTH("1-"&amp;Hosp_details[[#This Row],[month]]), Hosp_details[[#This Row],[date]])</f>
        <v>29679</v>
      </c>
      <c r="F1967" s="19">
        <f>DATEDIF(Hosp_details[[#This Row],[Date of Birth]], DATE(2023,6, 8),"Y")</f>
        <v>42</v>
      </c>
      <c r="G1967">
        <v>1</v>
      </c>
      <c r="H1967" s="21">
        <v>27495.59</v>
      </c>
      <c r="I1967" t="s">
        <v>11</v>
      </c>
      <c r="J1967" t="s">
        <v>16</v>
      </c>
      <c r="K1967" t="s">
        <v>41</v>
      </c>
    </row>
    <row r="1968" spans="1:11" x14ac:dyDescent="0.3">
      <c r="A1968" t="s">
        <v>1998</v>
      </c>
      <c r="B1968">
        <v>1965</v>
      </c>
      <c r="C1968" t="s">
        <v>2398</v>
      </c>
      <c r="D1968">
        <v>19</v>
      </c>
      <c r="E1968" s="17">
        <f>DATE(Hosp_details[[#This Row],[year]], MONTH("1-"&amp;Hosp_details[[#This Row],[month]]), Hosp_details[[#This Row],[date]])</f>
        <v>23881</v>
      </c>
      <c r="F1968" s="19">
        <f>DATEDIF(Hosp_details[[#This Row],[Date of Birth]], DATE(2023,6, 8),"Y")</f>
        <v>58</v>
      </c>
      <c r="G1968">
        <v>0</v>
      </c>
      <c r="H1968" s="21">
        <v>27533.91</v>
      </c>
      <c r="I1968" t="s">
        <v>11</v>
      </c>
      <c r="J1968" t="s">
        <v>12</v>
      </c>
      <c r="K1968" t="s">
        <v>13</v>
      </c>
    </row>
    <row r="1969" spans="1:11" x14ac:dyDescent="0.3">
      <c r="A1969" t="s">
        <v>1999</v>
      </c>
      <c r="B1969">
        <v>1984</v>
      </c>
      <c r="C1969" t="s">
        <v>18</v>
      </c>
      <c r="D1969">
        <v>22</v>
      </c>
      <c r="E1969" s="17">
        <f>DATE(Hosp_details[[#This Row],[year]], MONTH("1-"&amp;Hosp_details[[#This Row],[month]]), Hosp_details[[#This Row],[date]])</f>
        <v>30855</v>
      </c>
      <c r="F1969" s="19">
        <f>DATEDIF(Hosp_details[[#This Row],[Date of Birth]], DATE(2023,6, 8),"Y")</f>
        <v>38</v>
      </c>
      <c r="G1969">
        <v>3</v>
      </c>
      <c r="H1969" s="21">
        <v>27534.53</v>
      </c>
      <c r="I1969" t="s">
        <v>11</v>
      </c>
      <c r="J1969" t="s">
        <v>11</v>
      </c>
      <c r="K1969" t="s">
        <v>41</v>
      </c>
    </row>
    <row r="1970" spans="1:11" x14ac:dyDescent="0.3">
      <c r="A1970" t="s">
        <v>2000</v>
      </c>
      <c r="B1970">
        <v>1985</v>
      </c>
      <c r="C1970" t="s">
        <v>10</v>
      </c>
      <c r="D1970">
        <v>6</v>
      </c>
      <c r="E1970" s="17">
        <f>DATE(Hosp_details[[#This Row],[year]], MONTH("1-"&amp;Hosp_details[[#This Row],[month]]), Hosp_details[[#This Row],[date]])</f>
        <v>31234</v>
      </c>
      <c r="F1970" s="19">
        <f>DATEDIF(Hosp_details[[#This Row],[Date of Birth]], DATE(2023,6, 8),"Y")</f>
        <v>37</v>
      </c>
      <c r="G1970">
        <v>3</v>
      </c>
      <c r="H1970" s="21">
        <v>27598.93</v>
      </c>
      <c r="I1970" t="s">
        <v>11</v>
      </c>
      <c r="J1970" t="s">
        <v>16</v>
      </c>
      <c r="K1970" t="s">
        <v>41</v>
      </c>
    </row>
    <row r="1971" spans="1:11" x14ac:dyDescent="0.3">
      <c r="A1971" t="s">
        <v>2001</v>
      </c>
      <c r="B1971">
        <v>1992</v>
      </c>
      <c r="C1971" t="s">
        <v>34</v>
      </c>
      <c r="D1971">
        <v>11</v>
      </c>
      <c r="E1971" s="17">
        <f>DATE(Hosp_details[[#This Row],[year]], MONTH("1-"&amp;Hosp_details[[#This Row],[month]]), Hosp_details[[#This Row],[date]])</f>
        <v>33827</v>
      </c>
      <c r="F1971" s="19">
        <f>DATEDIF(Hosp_details[[#This Row],[Date of Birth]], DATE(2023,6, 8),"Y")</f>
        <v>30</v>
      </c>
      <c r="G1971">
        <v>0</v>
      </c>
      <c r="H1971" s="21">
        <v>27614.71</v>
      </c>
      <c r="I1971" t="s">
        <v>11</v>
      </c>
      <c r="J1971" t="s">
        <v>12</v>
      </c>
      <c r="K1971" t="s">
        <v>41</v>
      </c>
    </row>
    <row r="1972" spans="1:11" x14ac:dyDescent="0.3">
      <c r="A1972" t="s">
        <v>2002</v>
      </c>
      <c r="B1972">
        <v>1997</v>
      </c>
      <c r="C1972" t="s">
        <v>20</v>
      </c>
      <c r="D1972">
        <v>9</v>
      </c>
      <c r="E1972" s="17">
        <f>DATE(Hosp_details[[#This Row],[year]], MONTH("1-"&amp;Hosp_details[[#This Row],[month]]), Hosp_details[[#This Row],[date]])</f>
        <v>35682</v>
      </c>
      <c r="F1972" s="19">
        <f>DATEDIF(Hosp_details[[#This Row],[Date of Birth]], DATE(2023,6, 8),"Y")</f>
        <v>25</v>
      </c>
      <c r="G1972">
        <v>0</v>
      </c>
      <c r="H1972" s="21">
        <v>27619.360000000001</v>
      </c>
      <c r="I1972" t="s">
        <v>11</v>
      </c>
      <c r="J1972" t="s">
        <v>12</v>
      </c>
      <c r="K1972" t="s">
        <v>41</v>
      </c>
    </row>
    <row r="1973" spans="1:11" x14ac:dyDescent="0.3">
      <c r="A1973" t="s">
        <v>2003</v>
      </c>
      <c r="B1973">
        <v>1997</v>
      </c>
      <c r="C1973" t="s">
        <v>36</v>
      </c>
      <c r="D1973">
        <v>7</v>
      </c>
      <c r="E1973" s="17">
        <f>DATE(Hosp_details[[#This Row],[year]], MONTH("1-"&amp;Hosp_details[[#This Row],[month]]), Hosp_details[[#This Row],[date]])</f>
        <v>35710</v>
      </c>
      <c r="F1973" s="19">
        <f>DATEDIF(Hosp_details[[#This Row],[Date of Birth]], DATE(2023,6, 8),"Y")</f>
        <v>25</v>
      </c>
      <c r="G1973">
        <v>0</v>
      </c>
      <c r="H1973" s="21">
        <v>27625.17</v>
      </c>
      <c r="I1973" t="s">
        <v>16</v>
      </c>
      <c r="J1973" t="s">
        <v>16</v>
      </c>
      <c r="K1973" t="s">
        <v>41</v>
      </c>
    </row>
    <row r="1974" spans="1:11" x14ac:dyDescent="0.3">
      <c r="A1974" t="s">
        <v>2004</v>
      </c>
      <c r="B1974">
        <v>1992</v>
      </c>
      <c r="C1974" t="s">
        <v>15</v>
      </c>
      <c r="D1974">
        <v>3</v>
      </c>
      <c r="E1974" s="17">
        <f>DATE(Hosp_details[[#This Row],[year]], MONTH("1-"&amp;Hosp_details[[#This Row],[month]]), Hosp_details[[#This Row],[date]])</f>
        <v>33911</v>
      </c>
      <c r="F1974" s="19">
        <f>DATEDIF(Hosp_details[[#This Row],[Date of Birth]], DATE(2023,6, 8),"Y")</f>
        <v>30</v>
      </c>
      <c r="G1974">
        <v>0</v>
      </c>
      <c r="H1974" s="21">
        <v>27696.11</v>
      </c>
      <c r="I1974" t="s">
        <v>16</v>
      </c>
      <c r="J1974" t="s">
        <v>11</v>
      </c>
      <c r="K1974" t="s">
        <v>41</v>
      </c>
    </row>
    <row r="1975" spans="1:11" x14ac:dyDescent="0.3">
      <c r="A1975" t="s">
        <v>2005</v>
      </c>
      <c r="B1975">
        <v>2002</v>
      </c>
      <c r="C1975" t="s">
        <v>30</v>
      </c>
      <c r="D1975">
        <v>6</v>
      </c>
      <c r="E1975" s="17">
        <f>DATE(Hosp_details[[#This Row],[year]], MONTH("1-"&amp;Hosp_details[[#This Row],[month]]), Hosp_details[[#This Row],[date]])</f>
        <v>37596</v>
      </c>
      <c r="F1975" s="19">
        <f>DATEDIF(Hosp_details[[#This Row],[Date of Birth]], DATE(2023,6, 8),"Y")</f>
        <v>20</v>
      </c>
      <c r="G1975">
        <v>1</v>
      </c>
      <c r="H1975" s="21">
        <v>27724.29</v>
      </c>
      <c r="I1975" t="s">
        <v>16</v>
      </c>
      <c r="J1975" t="s">
        <v>12</v>
      </c>
      <c r="K1975" t="s">
        <v>13</v>
      </c>
    </row>
    <row r="1976" spans="1:11" x14ac:dyDescent="0.3">
      <c r="A1976" t="s">
        <v>2006</v>
      </c>
      <c r="B1976">
        <v>1960</v>
      </c>
      <c r="C1976" t="s">
        <v>2394</v>
      </c>
      <c r="D1976">
        <v>6</v>
      </c>
      <c r="E1976" s="17">
        <f>DATE(Hosp_details[[#This Row],[year]], MONTH("1-"&amp;Hosp_details[[#This Row],[month]]), Hosp_details[[#This Row],[date]])</f>
        <v>21921</v>
      </c>
      <c r="F1976" s="19">
        <f>DATEDIF(Hosp_details[[#This Row],[Date of Birth]], DATE(2023,6, 8),"Y")</f>
        <v>63</v>
      </c>
      <c r="G1976">
        <v>0</v>
      </c>
      <c r="H1976" s="21">
        <v>27808.73</v>
      </c>
      <c r="I1976" t="s">
        <v>16</v>
      </c>
      <c r="J1976" t="s">
        <v>16</v>
      </c>
      <c r="K1976" t="s">
        <v>13</v>
      </c>
    </row>
    <row r="1977" spans="1:11" x14ac:dyDescent="0.3">
      <c r="A1977" t="s">
        <v>2007</v>
      </c>
      <c r="B1977">
        <v>1985</v>
      </c>
      <c r="C1977" t="s">
        <v>2395</v>
      </c>
      <c r="D1977">
        <v>4</v>
      </c>
      <c r="E1977" s="17">
        <f>DATE(Hosp_details[[#This Row],[year]], MONTH("1-"&amp;Hosp_details[[#This Row],[month]]), Hosp_details[[#This Row],[date]])</f>
        <v>31082</v>
      </c>
      <c r="F1977" s="19">
        <f>DATEDIF(Hosp_details[[#This Row],[Date of Birth]], DATE(2023,6, 8),"Y")</f>
        <v>38</v>
      </c>
      <c r="G1977">
        <v>3</v>
      </c>
      <c r="H1977" s="21">
        <v>27849.94</v>
      </c>
      <c r="I1977" t="s">
        <v>16</v>
      </c>
      <c r="J1977" t="s">
        <v>16</v>
      </c>
      <c r="K1977" t="s">
        <v>41</v>
      </c>
    </row>
    <row r="1978" spans="1:11" x14ac:dyDescent="0.3">
      <c r="A1978" t="s">
        <v>2008</v>
      </c>
      <c r="B1978">
        <v>1989</v>
      </c>
      <c r="C1978" t="s">
        <v>2396</v>
      </c>
      <c r="D1978">
        <v>21</v>
      </c>
      <c r="E1978" s="17">
        <f>DATE(Hosp_details[[#This Row],[year]], MONTH("1-"&amp;Hosp_details[[#This Row],[month]]), Hosp_details[[#This Row],[date]])</f>
        <v>32588</v>
      </c>
      <c r="F1978" s="19">
        <f>DATEDIF(Hosp_details[[#This Row],[Date of Birth]], DATE(2023,6, 8),"Y")</f>
        <v>34</v>
      </c>
      <c r="G1978">
        <v>3</v>
      </c>
      <c r="H1978" s="21">
        <v>27925.86</v>
      </c>
      <c r="I1978" t="s">
        <v>16</v>
      </c>
      <c r="J1978" t="s">
        <v>11</v>
      </c>
      <c r="K1978" t="s">
        <v>41</v>
      </c>
    </row>
    <row r="1979" spans="1:11" x14ac:dyDescent="0.3">
      <c r="A1979" t="s">
        <v>2009</v>
      </c>
      <c r="B1979">
        <v>1991</v>
      </c>
      <c r="C1979" t="s">
        <v>2397</v>
      </c>
      <c r="D1979">
        <v>4</v>
      </c>
      <c r="E1979" s="17">
        <f>DATE(Hosp_details[[#This Row],[year]], MONTH("1-"&amp;Hosp_details[[#This Row],[month]]), Hosp_details[[#This Row],[date]])</f>
        <v>33332</v>
      </c>
      <c r="F1979" s="19">
        <f>DATEDIF(Hosp_details[[#This Row],[Date of Birth]], DATE(2023,6, 8),"Y")</f>
        <v>32</v>
      </c>
      <c r="G1979">
        <v>3</v>
      </c>
      <c r="H1979" s="21">
        <v>27931.11</v>
      </c>
      <c r="I1979" t="s">
        <v>16</v>
      </c>
      <c r="J1979" t="s">
        <v>12</v>
      </c>
      <c r="K1979" t="s">
        <v>41</v>
      </c>
    </row>
    <row r="1980" spans="1:11" x14ac:dyDescent="0.3">
      <c r="A1980" t="s">
        <v>2010</v>
      </c>
      <c r="B1980">
        <v>1961</v>
      </c>
      <c r="C1980" t="s">
        <v>2398</v>
      </c>
      <c r="D1980">
        <v>28</v>
      </c>
      <c r="E1980" s="17">
        <f>DATE(Hosp_details[[#This Row],[year]], MONTH("1-"&amp;Hosp_details[[#This Row],[month]]), Hosp_details[[#This Row],[date]])</f>
        <v>22429</v>
      </c>
      <c r="F1980" s="19">
        <f>DATEDIF(Hosp_details[[#This Row],[Date of Birth]], DATE(2023,6, 8),"Y")</f>
        <v>62</v>
      </c>
      <c r="G1980">
        <v>3</v>
      </c>
      <c r="H1980" s="21">
        <v>27941.29</v>
      </c>
      <c r="I1980" t="s">
        <v>16</v>
      </c>
      <c r="J1980" t="s">
        <v>12</v>
      </c>
      <c r="K1980" t="s">
        <v>41</v>
      </c>
    </row>
    <row r="1981" spans="1:11" x14ac:dyDescent="0.3">
      <c r="A1981" t="s">
        <v>2011</v>
      </c>
      <c r="B1981">
        <v>1999</v>
      </c>
      <c r="C1981" t="s">
        <v>18</v>
      </c>
      <c r="D1981">
        <v>21</v>
      </c>
      <c r="E1981" s="17">
        <f>DATE(Hosp_details[[#This Row],[year]], MONTH("1-"&amp;Hosp_details[[#This Row],[month]]), Hosp_details[[#This Row],[date]])</f>
        <v>36332</v>
      </c>
      <c r="F1981" s="19">
        <f>DATEDIF(Hosp_details[[#This Row],[Date of Birth]], DATE(2023,6, 8),"Y")</f>
        <v>23</v>
      </c>
      <c r="G1981">
        <v>0</v>
      </c>
      <c r="H1981" s="21">
        <v>27980.77</v>
      </c>
      <c r="I1981" t="s">
        <v>16</v>
      </c>
      <c r="J1981" t="s">
        <v>16</v>
      </c>
      <c r="K1981" t="s">
        <v>41</v>
      </c>
    </row>
    <row r="1982" spans="1:11" x14ac:dyDescent="0.3">
      <c r="A1982" t="s">
        <v>2012</v>
      </c>
      <c r="B1982">
        <v>1985</v>
      </c>
      <c r="C1982" t="s">
        <v>10</v>
      </c>
      <c r="D1982">
        <v>29</v>
      </c>
      <c r="E1982" s="17">
        <f>DATE(Hosp_details[[#This Row],[year]], MONTH("1-"&amp;Hosp_details[[#This Row],[month]]), Hosp_details[[#This Row],[date]])</f>
        <v>31257</v>
      </c>
      <c r="F1982" s="19">
        <f>DATEDIF(Hosp_details[[#This Row],[Date of Birth]], DATE(2023,6, 8),"Y")</f>
        <v>37</v>
      </c>
      <c r="G1982">
        <v>3</v>
      </c>
      <c r="H1982" s="21">
        <v>28006.94</v>
      </c>
      <c r="I1982" t="s">
        <v>16</v>
      </c>
      <c r="J1982" t="s">
        <v>11</v>
      </c>
      <c r="K1982" t="s">
        <v>41</v>
      </c>
    </row>
    <row r="1983" spans="1:11" x14ac:dyDescent="0.3">
      <c r="A1983" t="s">
        <v>2013</v>
      </c>
      <c r="B1983">
        <v>1960</v>
      </c>
      <c r="C1983" t="s">
        <v>34</v>
      </c>
      <c r="D1983">
        <v>22</v>
      </c>
      <c r="E1983" s="17">
        <f>DATE(Hosp_details[[#This Row],[year]], MONTH("1-"&amp;Hosp_details[[#This Row],[month]]), Hosp_details[[#This Row],[date]])</f>
        <v>22150</v>
      </c>
      <c r="F1983" s="19">
        <f>DATEDIF(Hosp_details[[#This Row],[Date of Birth]], DATE(2023,6, 8),"Y")</f>
        <v>62</v>
      </c>
      <c r="G1983">
        <v>0</v>
      </c>
      <c r="H1983" s="21">
        <v>28101.33</v>
      </c>
      <c r="I1983" t="s">
        <v>16</v>
      </c>
      <c r="J1983" t="s">
        <v>11</v>
      </c>
      <c r="K1983" t="s">
        <v>165</v>
      </c>
    </row>
    <row r="1984" spans="1:11" x14ac:dyDescent="0.3">
      <c r="A1984" t="s">
        <v>2014</v>
      </c>
      <c r="B1984">
        <v>1999</v>
      </c>
      <c r="C1984" t="s">
        <v>20</v>
      </c>
      <c r="D1984">
        <v>6</v>
      </c>
      <c r="E1984" s="17">
        <f>DATE(Hosp_details[[#This Row],[year]], MONTH("1-"&amp;Hosp_details[[#This Row],[month]]), Hosp_details[[#This Row],[date]])</f>
        <v>36409</v>
      </c>
      <c r="F1984" s="19">
        <f>DATEDIF(Hosp_details[[#This Row],[Date of Birth]], DATE(2023,6, 8),"Y")</f>
        <v>23</v>
      </c>
      <c r="G1984">
        <v>0</v>
      </c>
      <c r="H1984" s="21">
        <v>28245.34</v>
      </c>
      <c r="I1984" t="s">
        <v>16</v>
      </c>
      <c r="J1984" t="s">
        <v>12</v>
      </c>
      <c r="K1984" t="s">
        <v>41</v>
      </c>
    </row>
    <row r="1985" spans="1:11" x14ac:dyDescent="0.3">
      <c r="A1985" t="s">
        <v>2015</v>
      </c>
      <c r="B1985">
        <v>1963</v>
      </c>
      <c r="C1985" t="s">
        <v>36</v>
      </c>
      <c r="D1985">
        <v>25</v>
      </c>
      <c r="E1985" s="17">
        <f>DATE(Hosp_details[[#This Row],[year]], MONTH("1-"&amp;Hosp_details[[#This Row],[month]]), Hosp_details[[#This Row],[date]])</f>
        <v>23309</v>
      </c>
      <c r="F1985" s="19">
        <f>DATEDIF(Hosp_details[[#This Row],[Date of Birth]], DATE(2023,6, 8),"Y")</f>
        <v>59</v>
      </c>
      <c r="G1985">
        <v>1</v>
      </c>
      <c r="H1985" s="21">
        <v>28287.9</v>
      </c>
      <c r="I1985" t="s">
        <v>16</v>
      </c>
      <c r="J1985" t="s">
        <v>16</v>
      </c>
      <c r="K1985" t="s">
        <v>13</v>
      </c>
    </row>
    <row r="1986" spans="1:11" x14ac:dyDescent="0.3">
      <c r="A1986" t="s">
        <v>2016</v>
      </c>
      <c r="B1986">
        <v>1990</v>
      </c>
      <c r="C1986" t="s">
        <v>15</v>
      </c>
      <c r="D1986">
        <v>24</v>
      </c>
      <c r="E1986" s="17">
        <f>DATE(Hosp_details[[#This Row],[year]], MONTH("1-"&amp;Hosp_details[[#This Row],[month]]), Hosp_details[[#This Row],[date]])</f>
        <v>33201</v>
      </c>
      <c r="F1986" s="19">
        <f>DATEDIF(Hosp_details[[#This Row],[Date of Birth]], DATE(2023,6, 8),"Y")</f>
        <v>32</v>
      </c>
      <c r="G1986">
        <v>3</v>
      </c>
      <c r="H1986" s="21">
        <v>28302.33</v>
      </c>
      <c r="I1986" t="s">
        <v>16</v>
      </c>
      <c r="J1986" t="s">
        <v>11</v>
      </c>
      <c r="K1986" t="s">
        <v>41</v>
      </c>
    </row>
    <row r="1987" spans="1:11" x14ac:dyDescent="0.3">
      <c r="A1987" t="s">
        <v>2017</v>
      </c>
      <c r="B1987">
        <v>1977</v>
      </c>
      <c r="C1987" t="s">
        <v>30</v>
      </c>
      <c r="D1987">
        <v>2</v>
      </c>
      <c r="E1987" s="17">
        <f>DATE(Hosp_details[[#This Row],[year]], MONTH("1-"&amp;Hosp_details[[#This Row],[month]]), Hosp_details[[#This Row],[date]])</f>
        <v>28461</v>
      </c>
      <c r="F1987" s="19">
        <f>DATEDIF(Hosp_details[[#This Row],[Date of Birth]], DATE(2023,6, 8),"Y")</f>
        <v>45</v>
      </c>
      <c r="G1987">
        <v>1</v>
      </c>
      <c r="H1987" s="21">
        <v>28340.19</v>
      </c>
      <c r="I1987" t="s">
        <v>16</v>
      </c>
      <c r="J1987" t="s">
        <v>11</v>
      </c>
      <c r="K1987" t="s">
        <v>23</v>
      </c>
    </row>
    <row r="1988" spans="1:11" x14ac:dyDescent="0.3">
      <c r="A1988" t="s">
        <v>2018</v>
      </c>
      <c r="B1988">
        <v>1974</v>
      </c>
      <c r="C1988" t="s">
        <v>2394</v>
      </c>
      <c r="D1988">
        <v>16</v>
      </c>
      <c r="E1988" s="17">
        <f>DATE(Hosp_details[[#This Row],[year]], MONTH("1-"&amp;Hosp_details[[#This Row],[month]]), Hosp_details[[#This Row],[date]])</f>
        <v>27045</v>
      </c>
      <c r="F1988" s="19">
        <f>DATEDIF(Hosp_details[[#This Row],[Date of Birth]], DATE(2023,6, 8),"Y")</f>
        <v>49</v>
      </c>
      <c r="G1988">
        <v>1</v>
      </c>
      <c r="H1988" s="21">
        <v>28468.92</v>
      </c>
      <c r="I1988" t="s">
        <v>16</v>
      </c>
      <c r="J1988" t="s">
        <v>16</v>
      </c>
      <c r="K1988" t="s">
        <v>23</v>
      </c>
    </row>
    <row r="1989" spans="1:11" x14ac:dyDescent="0.3">
      <c r="A1989" t="s">
        <v>2019</v>
      </c>
      <c r="B1989">
        <v>1982</v>
      </c>
      <c r="C1989" t="s">
        <v>2395</v>
      </c>
      <c r="D1989">
        <v>11</v>
      </c>
      <c r="E1989" s="17">
        <f>DATE(Hosp_details[[#This Row],[year]], MONTH("1-"&amp;Hosp_details[[#This Row],[month]]), Hosp_details[[#This Row],[date]])</f>
        <v>29993</v>
      </c>
      <c r="F1989" s="19">
        <f>DATEDIF(Hosp_details[[#This Row],[Date of Birth]], DATE(2023,6, 8),"Y")</f>
        <v>41</v>
      </c>
      <c r="G1989">
        <v>1</v>
      </c>
      <c r="H1989" s="21">
        <v>28476.73</v>
      </c>
      <c r="I1989" t="s">
        <v>16</v>
      </c>
      <c r="J1989" t="s">
        <v>11</v>
      </c>
      <c r="K1989" t="s">
        <v>23</v>
      </c>
    </row>
    <row r="1990" spans="1:11" x14ac:dyDescent="0.3">
      <c r="A1990" t="s">
        <v>2020</v>
      </c>
      <c r="B1990">
        <v>1985</v>
      </c>
      <c r="C1990" t="s">
        <v>2396</v>
      </c>
      <c r="D1990">
        <v>27</v>
      </c>
      <c r="E1990" s="17">
        <f>DATE(Hosp_details[[#This Row],[year]], MONTH("1-"&amp;Hosp_details[[#This Row],[month]]), Hosp_details[[#This Row],[date]])</f>
        <v>31133</v>
      </c>
      <c r="F1990" s="19">
        <f>DATEDIF(Hosp_details[[#This Row],[Date of Birth]], DATE(2023,6, 8),"Y")</f>
        <v>38</v>
      </c>
      <c r="G1990">
        <v>3</v>
      </c>
      <c r="H1990" s="21">
        <v>28542.86</v>
      </c>
      <c r="I1990" t="s">
        <v>16</v>
      </c>
      <c r="J1990" t="s">
        <v>12</v>
      </c>
      <c r="K1990" t="s">
        <v>41</v>
      </c>
    </row>
    <row r="1991" spans="1:11" x14ac:dyDescent="0.3">
      <c r="A1991" t="s">
        <v>2021</v>
      </c>
      <c r="B1991">
        <v>1990</v>
      </c>
      <c r="C1991" t="s">
        <v>2397</v>
      </c>
      <c r="D1991">
        <v>5</v>
      </c>
      <c r="E1991" s="17">
        <f>DATE(Hosp_details[[#This Row],[year]], MONTH("1-"&amp;Hosp_details[[#This Row],[month]]), Hosp_details[[#This Row],[date]])</f>
        <v>32968</v>
      </c>
      <c r="F1991" s="19">
        <f>DATEDIF(Hosp_details[[#This Row],[Date of Birth]], DATE(2023,6, 8),"Y")</f>
        <v>33</v>
      </c>
      <c r="G1991">
        <v>3</v>
      </c>
      <c r="H1991" s="21">
        <v>28716.14</v>
      </c>
      <c r="I1991" t="s">
        <v>16</v>
      </c>
      <c r="J1991" t="s">
        <v>12</v>
      </c>
      <c r="K1991" t="s">
        <v>41</v>
      </c>
    </row>
    <row r="1992" spans="1:11" x14ac:dyDescent="0.3">
      <c r="A1992" t="s">
        <v>2022</v>
      </c>
      <c r="B1992">
        <v>1961</v>
      </c>
      <c r="C1992" t="s">
        <v>2398</v>
      </c>
      <c r="D1992">
        <v>3</v>
      </c>
      <c r="E1992" s="17">
        <f>DATE(Hosp_details[[#This Row],[year]], MONTH("1-"&amp;Hosp_details[[#This Row],[month]]), Hosp_details[[#This Row],[date]])</f>
        <v>22404</v>
      </c>
      <c r="F1992" s="19">
        <f>DATEDIF(Hosp_details[[#This Row],[Date of Birth]], DATE(2023,6, 8),"Y")</f>
        <v>62</v>
      </c>
      <c r="G1992">
        <v>1</v>
      </c>
      <c r="H1992" s="21">
        <v>28868.66</v>
      </c>
      <c r="I1992" t="s">
        <v>16</v>
      </c>
      <c r="J1992" t="s">
        <v>11</v>
      </c>
      <c r="K1992" t="s">
        <v>23</v>
      </c>
    </row>
    <row r="1993" spans="1:11" x14ac:dyDescent="0.3">
      <c r="A1993" t="s">
        <v>2023</v>
      </c>
      <c r="B1993">
        <v>1962</v>
      </c>
      <c r="C1993" t="s">
        <v>18</v>
      </c>
      <c r="D1993">
        <v>25</v>
      </c>
      <c r="E1993" s="17">
        <f>DATE(Hosp_details[[#This Row],[year]], MONTH("1-"&amp;Hosp_details[[#This Row],[month]]), Hosp_details[[#This Row],[date]])</f>
        <v>22822</v>
      </c>
      <c r="F1993" s="19">
        <f>DATEDIF(Hosp_details[[#This Row],[Date of Birth]], DATE(2023,6, 8),"Y")</f>
        <v>60</v>
      </c>
      <c r="G1993">
        <v>0</v>
      </c>
      <c r="H1993" s="21">
        <v>28923.14</v>
      </c>
      <c r="I1993" t="s">
        <v>16</v>
      </c>
      <c r="J1993" t="s">
        <v>16</v>
      </c>
      <c r="K1993" t="s">
        <v>23</v>
      </c>
    </row>
    <row r="1994" spans="1:11" x14ac:dyDescent="0.3">
      <c r="A1994" t="s">
        <v>2024</v>
      </c>
      <c r="B1994">
        <v>1959</v>
      </c>
      <c r="C1994" t="s">
        <v>10</v>
      </c>
      <c r="D1994">
        <v>5</v>
      </c>
      <c r="E1994" s="17">
        <f>DATE(Hosp_details[[#This Row],[year]], MONTH("1-"&amp;Hosp_details[[#This Row],[month]]), Hosp_details[[#This Row],[date]])</f>
        <v>21736</v>
      </c>
      <c r="F1994" s="19">
        <f>DATEDIF(Hosp_details[[#This Row],[Date of Birth]], DATE(2023,6, 8),"Y")</f>
        <v>63</v>
      </c>
      <c r="G1994">
        <v>0</v>
      </c>
      <c r="H1994" s="21">
        <v>28950.47</v>
      </c>
      <c r="I1994" t="s">
        <v>16</v>
      </c>
      <c r="J1994" t="s">
        <v>16</v>
      </c>
      <c r="K1994" t="s">
        <v>23</v>
      </c>
    </row>
    <row r="1995" spans="1:11" x14ac:dyDescent="0.3">
      <c r="A1995" t="s">
        <v>2025</v>
      </c>
      <c r="B1995">
        <v>2003</v>
      </c>
      <c r="C1995" t="s">
        <v>34</v>
      </c>
      <c r="D1995">
        <v>1</v>
      </c>
      <c r="E1995" s="17">
        <f>DATE(Hosp_details[[#This Row],[year]], MONTH("1-"&amp;Hosp_details[[#This Row],[month]]), Hosp_details[[#This Row],[date]])</f>
        <v>37834</v>
      </c>
      <c r="F1995" s="19">
        <f>DATEDIF(Hosp_details[[#This Row],[Date of Birth]], DATE(2023,6, 8),"Y")</f>
        <v>19</v>
      </c>
      <c r="G1995">
        <v>0</v>
      </c>
      <c r="H1995" s="21">
        <v>28998.68</v>
      </c>
      <c r="I1995" t="s">
        <v>16</v>
      </c>
      <c r="J1995" t="s">
        <v>12</v>
      </c>
      <c r="K1995" t="s">
        <v>41</v>
      </c>
    </row>
    <row r="1996" spans="1:11" x14ac:dyDescent="0.3">
      <c r="A1996" t="s">
        <v>2026</v>
      </c>
      <c r="B1996">
        <v>1992</v>
      </c>
      <c r="C1996" t="s">
        <v>20</v>
      </c>
      <c r="D1996">
        <v>7</v>
      </c>
      <c r="E1996" s="17">
        <f>DATE(Hosp_details[[#This Row],[year]], MONTH("1-"&amp;Hosp_details[[#This Row],[month]]), Hosp_details[[#This Row],[date]])</f>
        <v>33854</v>
      </c>
      <c r="F1996" s="19">
        <f>DATEDIF(Hosp_details[[#This Row],[Date of Birth]], DATE(2023,6, 8),"Y")</f>
        <v>30</v>
      </c>
      <c r="G1996">
        <v>0</v>
      </c>
      <c r="H1996" s="21">
        <v>29007.82</v>
      </c>
      <c r="I1996" t="s">
        <v>16</v>
      </c>
      <c r="J1996" t="s">
        <v>12</v>
      </c>
      <c r="K1996" t="s">
        <v>41</v>
      </c>
    </row>
    <row r="1997" spans="1:11" x14ac:dyDescent="0.3">
      <c r="A1997" t="s">
        <v>2027</v>
      </c>
      <c r="B1997">
        <v>1980</v>
      </c>
      <c r="C1997" t="s">
        <v>36</v>
      </c>
      <c r="D1997">
        <v>14</v>
      </c>
      <c r="E1997" s="17">
        <f>DATE(Hosp_details[[#This Row],[year]], MONTH("1-"&amp;Hosp_details[[#This Row],[month]]), Hosp_details[[#This Row],[date]])</f>
        <v>29508</v>
      </c>
      <c r="F1997" s="19">
        <f>DATEDIF(Hosp_details[[#This Row],[Date of Birth]], DATE(2023,6, 8),"Y")</f>
        <v>42</v>
      </c>
      <c r="G1997">
        <v>2</v>
      </c>
      <c r="H1997" s="21">
        <v>29114.21</v>
      </c>
      <c r="I1997" t="s">
        <v>16</v>
      </c>
      <c r="J1997" t="s">
        <v>12</v>
      </c>
      <c r="K1997" t="s">
        <v>41</v>
      </c>
    </row>
    <row r="1998" spans="1:11" x14ac:dyDescent="0.3">
      <c r="A1998" t="s">
        <v>2028</v>
      </c>
      <c r="B1998">
        <v>1978</v>
      </c>
      <c r="C1998" t="s">
        <v>15</v>
      </c>
      <c r="D1998">
        <v>29</v>
      </c>
      <c r="E1998" s="17">
        <f>DATE(Hosp_details[[#This Row],[year]], MONTH("1-"&amp;Hosp_details[[#This Row],[month]]), Hosp_details[[#This Row],[date]])</f>
        <v>28823</v>
      </c>
      <c r="F1998" s="19">
        <f>DATEDIF(Hosp_details[[#This Row],[Date of Birth]], DATE(2023,6, 8),"Y")</f>
        <v>44</v>
      </c>
      <c r="G1998">
        <v>2</v>
      </c>
      <c r="H1998" s="21">
        <v>29114.77</v>
      </c>
      <c r="I1998" t="s">
        <v>16</v>
      </c>
      <c r="J1998" t="s">
        <v>16</v>
      </c>
      <c r="K1998" t="s">
        <v>41</v>
      </c>
    </row>
    <row r="1999" spans="1:11" x14ac:dyDescent="0.3">
      <c r="A1999" t="s">
        <v>2029</v>
      </c>
      <c r="B1999">
        <v>1961</v>
      </c>
      <c r="C1999" t="s">
        <v>30</v>
      </c>
      <c r="D1999">
        <v>24</v>
      </c>
      <c r="E1999" s="17">
        <f>DATE(Hosp_details[[#This Row],[year]], MONTH("1-"&amp;Hosp_details[[#This Row],[month]]), Hosp_details[[#This Row],[date]])</f>
        <v>22639</v>
      </c>
      <c r="F1999" s="19">
        <f>DATEDIF(Hosp_details[[#This Row],[Date of Birth]], DATE(2023,6, 8),"Y")</f>
        <v>61</v>
      </c>
      <c r="G1999">
        <v>0</v>
      </c>
      <c r="H1999" s="21">
        <v>29141.360000000001</v>
      </c>
      <c r="I1999" t="s">
        <v>16</v>
      </c>
      <c r="J1999" t="s">
        <v>12</v>
      </c>
      <c r="K1999" t="s">
        <v>23</v>
      </c>
    </row>
    <row r="2000" spans="1:11" x14ac:dyDescent="0.3">
      <c r="A2000" t="s">
        <v>2030</v>
      </c>
      <c r="B2000">
        <v>1976</v>
      </c>
      <c r="C2000" t="s">
        <v>2394</v>
      </c>
      <c r="D2000">
        <v>8</v>
      </c>
      <c r="E2000" s="17">
        <f>DATE(Hosp_details[[#This Row],[year]], MONTH("1-"&amp;Hosp_details[[#This Row],[month]]), Hosp_details[[#This Row],[date]])</f>
        <v>27767</v>
      </c>
      <c r="F2000" s="19">
        <f>DATEDIF(Hosp_details[[#This Row],[Date of Birth]], DATE(2023,6, 8),"Y")</f>
        <v>47</v>
      </c>
      <c r="G2000">
        <v>2</v>
      </c>
      <c r="H2000" s="21">
        <v>29160.39</v>
      </c>
      <c r="I2000" t="s">
        <v>16</v>
      </c>
      <c r="J2000" t="s">
        <v>11</v>
      </c>
      <c r="K2000" t="s">
        <v>41</v>
      </c>
    </row>
    <row r="2001" spans="1:11" x14ac:dyDescent="0.3">
      <c r="A2001" t="s">
        <v>2031</v>
      </c>
      <c r="B2001">
        <v>1969</v>
      </c>
      <c r="C2001" t="s">
        <v>2395</v>
      </c>
      <c r="D2001">
        <v>9</v>
      </c>
      <c r="E2001" s="17">
        <f>DATE(Hosp_details[[#This Row],[year]], MONTH("1-"&amp;Hosp_details[[#This Row],[month]]), Hosp_details[[#This Row],[date]])</f>
        <v>25243</v>
      </c>
      <c r="F2001" s="19">
        <f>DATEDIF(Hosp_details[[#This Row],[Date of Birth]], DATE(2023,6, 8),"Y")</f>
        <v>54</v>
      </c>
      <c r="G2001">
        <v>2</v>
      </c>
      <c r="H2001" s="21">
        <v>29186.48</v>
      </c>
      <c r="I2001" t="s">
        <v>16</v>
      </c>
      <c r="J2001" t="s">
        <v>12</v>
      </c>
      <c r="K2001" t="s">
        <v>246</v>
      </c>
    </row>
    <row r="2002" spans="1:11" x14ac:dyDescent="0.3">
      <c r="A2002" t="s">
        <v>2032</v>
      </c>
      <c r="B2002">
        <v>1978</v>
      </c>
      <c r="C2002" t="s">
        <v>2396</v>
      </c>
      <c r="D2002">
        <v>21</v>
      </c>
      <c r="E2002" s="17">
        <f>DATE(Hosp_details[[#This Row],[year]], MONTH("1-"&amp;Hosp_details[[#This Row],[month]]), Hosp_details[[#This Row],[date]])</f>
        <v>28570</v>
      </c>
      <c r="F2002" s="19">
        <f>DATEDIF(Hosp_details[[#This Row],[Date of Birth]], DATE(2023,6, 8),"Y")</f>
        <v>45</v>
      </c>
      <c r="G2002">
        <v>2</v>
      </c>
      <c r="H2002" s="21">
        <v>29227.599999999999</v>
      </c>
      <c r="I2002" t="s">
        <v>16</v>
      </c>
      <c r="J2002" t="s">
        <v>12</v>
      </c>
      <c r="K2002" t="s">
        <v>23</v>
      </c>
    </row>
    <row r="2003" spans="1:11" x14ac:dyDescent="0.3">
      <c r="A2003" t="s">
        <v>2033</v>
      </c>
      <c r="B2003">
        <v>1958</v>
      </c>
      <c r="C2003" t="s">
        <v>2397</v>
      </c>
      <c r="D2003">
        <v>5</v>
      </c>
      <c r="E2003" s="17">
        <f>DATE(Hosp_details[[#This Row],[year]], MONTH("1-"&amp;Hosp_details[[#This Row],[month]]), Hosp_details[[#This Row],[date]])</f>
        <v>21280</v>
      </c>
      <c r="F2003" s="19">
        <f>DATEDIF(Hosp_details[[#This Row],[Date of Birth]], DATE(2023,6, 8),"Y")</f>
        <v>65</v>
      </c>
      <c r="G2003">
        <v>0</v>
      </c>
      <c r="H2003" s="21">
        <v>29330.98</v>
      </c>
      <c r="I2003" t="s">
        <v>16</v>
      </c>
      <c r="J2003" t="s">
        <v>11</v>
      </c>
      <c r="K2003" t="s">
        <v>23</v>
      </c>
    </row>
    <row r="2004" spans="1:11" x14ac:dyDescent="0.3">
      <c r="A2004" t="s">
        <v>2034</v>
      </c>
      <c r="B2004">
        <v>1985</v>
      </c>
      <c r="C2004" t="s">
        <v>2398</v>
      </c>
      <c r="D2004">
        <v>7</v>
      </c>
      <c r="E2004" s="17">
        <f>DATE(Hosp_details[[#This Row],[year]], MONTH("1-"&amp;Hosp_details[[#This Row],[month]]), Hosp_details[[#This Row],[date]])</f>
        <v>31174</v>
      </c>
      <c r="F2004" s="19">
        <f>DATEDIF(Hosp_details[[#This Row],[Date of Birth]], DATE(2023,6, 8),"Y")</f>
        <v>38</v>
      </c>
      <c r="G2004">
        <v>3</v>
      </c>
      <c r="H2004" s="21">
        <v>29352.560000000001</v>
      </c>
      <c r="I2004" t="s">
        <v>16</v>
      </c>
      <c r="J2004" t="s">
        <v>16</v>
      </c>
      <c r="K2004" t="s">
        <v>41</v>
      </c>
    </row>
    <row r="2005" spans="1:11" x14ac:dyDescent="0.3">
      <c r="A2005" t="s">
        <v>2035</v>
      </c>
      <c r="B2005">
        <v>1987</v>
      </c>
      <c r="C2005" t="s">
        <v>18</v>
      </c>
      <c r="D2005">
        <v>16</v>
      </c>
      <c r="E2005" s="17">
        <f>DATE(Hosp_details[[#This Row],[year]], MONTH("1-"&amp;Hosp_details[[#This Row],[month]]), Hosp_details[[#This Row],[date]])</f>
        <v>31944</v>
      </c>
      <c r="F2005" s="19">
        <f>DATEDIF(Hosp_details[[#This Row],[Date of Birth]], DATE(2023,6, 8),"Y")</f>
        <v>35</v>
      </c>
      <c r="G2005">
        <v>3</v>
      </c>
      <c r="H2005" s="21">
        <v>29443.59</v>
      </c>
      <c r="I2005" t="s">
        <v>16</v>
      </c>
      <c r="J2005" t="s">
        <v>16</v>
      </c>
      <c r="K2005" t="s">
        <v>41</v>
      </c>
    </row>
    <row r="2006" spans="1:11" x14ac:dyDescent="0.3">
      <c r="A2006" t="s">
        <v>2036</v>
      </c>
      <c r="B2006">
        <v>1959</v>
      </c>
      <c r="C2006" t="s">
        <v>10</v>
      </c>
      <c r="D2006">
        <v>20</v>
      </c>
      <c r="E2006" s="17">
        <f>DATE(Hosp_details[[#This Row],[year]], MONTH("1-"&amp;Hosp_details[[#This Row],[month]]), Hosp_details[[#This Row],[date]])</f>
        <v>21751</v>
      </c>
      <c r="F2006" s="19">
        <f>DATEDIF(Hosp_details[[#This Row],[Date of Birth]], DATE(2023,6, 8),"Y")</f>
        <v>63</v>
      </c>
      <c r="G2006">
        <v>0</v>
      </c>
      <c r="H2006" s="21">
        <v>29523.17</v>
      </c>
      <c r="I2006" t="s">
        <v>16</v>
      </c>
      <c r="J2006" t="s">
        <v>11</v>
      </c>
      <c r="K2006" t="s">
        <v>246</v>
      </c>
    </row>
    <row r="2007" spans="1:11" x14ac:dyDescent="0.3">
      <c r="A2007" t="s">
        <v>2037</v>
      </c>
      <c r="B2007">
        <v>1975</v>
      </c>
      <c r="C2007" t="s">
        <v>34</v>
      </c>
      <c r="D2007">
        <v>3</v>
      </c>
      <c r="E2007" s="17">
        <f>DATE(Hosp_details[[#This Row],[year]], MONTH("1-"&amp;Hosp_details[[#This Row],[month]]), Hosp_details[[#This Row],[date]])</f>
        <v>27609</v>
      </c>
      <c r="F2007" s="19">
        <f>DATEDIF(Hosp_details[[#This Row],[Date of Birth]], DATE(2023,6, 8),"Y")</f>
        <v>47</v>
      </c>
      <c r="G2007">
        <v>1</v>
      </c>
      <c r="H2007" s="21">
        <v>29583.8</v>
      </c>
      <c r="I2007" t="s">
        <v>16</v>
      </c>
      <c r="J2007" t="s">
        <v>16</v>
      </c>
      <c r="K2007" t="s">
        <v>41</v>
      </c>
    </row>
    <row r="2008" spans="1:11" x14ac:dyDescent="0.3">
      <c r="A2008" t="s">
        <v>2038</v>
      </c>
      <c r="B2008">
        <v>1993</v>
      </c>
      <c r="C2008" t="s">
        <v>20</v>
      </c>
      <c r="D2008">
        <v>27</v>
      </c>
      <c r="E2008" s="17">
        <f>DATE(Hosp_details[[#This Row],[year]], MONTH("1-"&amp;Hosp_details[[#This Row],[month]]), Hosp_details[[#This Row],[date]])</f>
        <v>34239</v>
      </c>
      <c r="F2008" s="19">
        <f>DATEDIF(Hosp_details[[#This Row],[Date of Birth]], DATE(2023,6, 8),"Y")</f>
        <v>29</v>
      </c>
      <c r="G2008">
        <v>0</v>
      </c>
      <c r="H2008" s="21">
        <v>29622.69</v>
      </c>
      <c r="I2008" t="s">
        <v>16</v>
      </c>
      <c r="J2008" t="s">
        <v>16</v>
      </c>
      <c r="K2008" t="s">
        <v>41</v>
      </c>
    </row>
    <row r="2009" spans="1:11" x14ac:dyDescent="0.3">
      <c r="A2009" t="s">
        <v>2039</v>
      </c>
      <c r="B2009">
        <v>1973</v>
      </c>
      <c r="C2009" t="s">
        <v>36</v>
      </c>
      <c r="D2009">
        <v>23</v>
      </c>
      <c r="E2009" s="17">
        <f>DATE(Hosp_details[[#This Row],[year]], MONTH("1-"&amp;Hosp_details[[#This Row],[month]]), Hosp_details[[#This Row],[date]])</f>
        <v>26960</v>
      </c>
      <c r="F2009" s="19">
        <f>DATEDIF(Hosp_details[[#This Row],[Date of Birth]], DATE(2023,6, 8),"Y")</f>
        <v>49</v>
      </c>
      <c r="G2009">
        <v>0</v>
      </c>
      <c r="H2009" s="21">
        <v>29757.69</v>
      </c>
      <c r="I2009" t="s">
        <v>16</v>
      </c>
      <c r="J2009" t="s">
        <v>12</v>
      </c>
      <c r="K2009" t="s">
        <v>41</v>
      </c>
    </row>
    <row r="2010" spans="1:11" x14ac:dyDescent="0.3">
      <c r="A2010" t="s">
        <v>2040</v>
      </c>
      <c r="B2010">
        <v>1998</v>
      </c>
      <c r="C2010" t="s">
        <v>15</v>
      </c>
      <c r="D2010">
        <v>20</v>
      </c>
      <c r="E2010" s="17">
        <f>DATE(Hosp_details[[#This Row],[year]], MONTH("1-"&amp;Hosp_details[[#This Row],[month]]), Hosp_details[[#This Row],[date]])</f>
        <v>36119</v>
      </c>
      <c r="F2010" s="19">
        <f>DATEDIF(Hosp_details[[#This Row],[Date of Birth]], DATE(2023,6, 8),"Y")</f>
        <v>24</v>
      </c>
      <c r="G2010">
        <v>0</v>
      </c>
      <c r="H2010" s="21">
        <v>29760.6</v>
      </c>
      <c r="I2010" t="s">
        <v>16</v>
      </c>
      <c r="J2010" t="s">
        <v>11</v>
      </c>
      <c r="K2010" t="s">
        <v>41</v>
      </c>
    </row>
    <row r="2011" spans="1:11" x14ac:dyDescent="0.3">
      <c r="A2011" t="s">
        <v>2041</v>
      </c>
      <c r="B2011">
        <v>1981</v>
      </c>
      <c r="C2011" t="s">
        <v>30</v>
      </c>
      <c r="D2011">
        <v>13</v>
      </c>
      <c r="E2011" s="17">
        <f>DATE(Hosp_details[[#This Row],[year]], MONTH("1-"&amp;Hosp_details[[#This Row],[month]]), Hosp_details[[#This Row],[date]])</f>
        <v>29933</v>
      </c>
      <c r="F2011" s="19">
        <f>DATEDIF(Hosp_details[[#This Row],[Date of Birth]], DATE(2023,6, 8),"Y")</f>
        <v>41</v>
      </c>
      <c r="G2011">
        <v>1</v>
      </c>
      <c r="H2011" s="21">
        <v>29816.639999999999</v>
      </c>
      <c r="I2011" t="s">
        <v>16</v>
      </c>
      <c r="J2011" t="s">
        <v>11</v>
      </c>
      <c r="K2011" t="s">
        <v>41</v>
      </c>
    </row>
    <row r="2012" spans="1:11" x14ac:dyDescent="0.3">
      <c r="A2012" t="s">
        <v>2042</v>
      </c>
      <c r="B2012">
        <v>1982</v>
      </c>
      <c r="C2012" t="s">
        <v>2394</v>
      </c>
      <c r="D2012">
        <v>29</v>
      </c>
      <c r="E2012" s="17">
        <f>DATE(Hosp_details[[#This Row],[year]], MONTH("1-"&amp;Hosp_details[[#This Row],[month]]), Hosp_details[[#This Row],[date]])</f>
        <v>29980</v>
      </c>
      <c r="F2012" s="19">
        <f>DATEDIF(Hosp_details[[#This Row],[Date of Birth]], DATE(2023,6, 8),"Y")</f>
        <v>41</v>
      </c>
      <c r="G2012">
        <v>3</v>
      </c>
      <c r="H2012" s="21">
        <v>29818.76</v>
      </c>
      <c r="I2012" t="s">
        <v>16</v>
      </c>
      <c r="J2012" t="s">
        <v>16</v>
      </c>
      <c r="K2012" t="s">
        <v>23</v>
      </c>
    </row>
    <row r="2013" spans="1:11" x14ac:dyDescent="0.3">
      <c r="A2013" t="s">
        <v>2043</v>
      </c>
      <c r="B2013">
        <v>1989</v>
      </c>
      <c r="C2013" t="s">
        <v>2395</v>
      </c>
      <c r="D2013">
        <v>30</v>
      </c>
      <c r="E2013" s="17">
        <f>DATE(Hosp_details[[#This Row],[year]], MONTH("1-"&amp;Hosp_details[[#This Row],[month]]), Hosp_details[[#This Row],[date]])</f>
        <v>32569</v>
      </c>
      <c r="F2013" s="19">
        <f>DATEDIF(Hosp_details[[#This Row],[Date of Birth]], DATE(2023,6, 8),"Y")</f>
        <v>34</v>
      </c>
      <c r="G2013">
        <v>3</v>
      </c>
      <c r="H2013" s="21">
        <v>29852.48</v>
      </c>
      <c r="I2013" t="s">
        <v>16</v>
      </c>
      <c r="J2013" t="s">
        <v>12</v>
      </c>
      <c r="K2013" t="s">
        <v>41</v>
      </c>
    </row>
    <row r="2014" spans="1:11" x14ac:dyDescent="0.3">
      <c r="A2014" t="s">
        <v>2044</v>
      </c>
      <c r="B2014">
        <v>1975</v>
      </c>
      <c r="C2014" t="s">
        <v>2396</v>
      </c>
      <c r="D2014">
        <v>19</v>
      </c>
      <c r="E2014" s="17">
        <f>DATE(Hosp_details[[#This Row],[year]], MONTH("1-"&amp;Hosp_details[[#This Row],[month]]), Hosp_details[[#This Row],[date]])</f>
        <v>27472</v>
      </c>
      <c r="F2014" s="19">
        <f>DATEDIF(Hosp_details[[#This Row],[Date of Birth]], DATE(2023,6, 8),"Y")</f>
        <v>48</v>
      </c>
      <c r="G2014">
        <v>1</v>
      </c>
      <c r="H2014" s="21">
        <v>29899.25</v>
      </c>
      <c r="I2014" t="s">
        <v>16</v>
      </c>
      <c r="J2014" t="s">
        <v>12</v>
      </c>
      <c r="K2014" t="s">
        <v>41</v>
      </c>
    </row>
    <row r="2015" spans="1:11" x14ac:dyDescent="0.3">
      <c r="A2015" t="s">
        <v>2045</v>
      </c>
      <c r="B2015">
        <v>1988</v>
      </c>
      <c r="C2015" t="s">
        <v>2397</v>
      </c>
      <c r="D2015">
        <v>30</v>
      </c>
      <c r="E2015" s="17">
        <f>DATE(Hosp_details[[#This Row],[year]], MONTH("1-"&amp;Hosp_details[[#This Row],[month]]), Hosp_details[[#This Row],[date]])</f>
        <v>32263</v>
      </c>
      <c r="F2015" s="19">
        <f>DATEDIF(Hosp_details[[#This Row],[Date of Birth]], DATE(2023,6, 8),"Y")</f>
        <v>35</v>
      </c>
      <c r="G2015">
        <v>3</v>
      </c>
      <c r="H2015" s="21">
        <v>29929.56</v>
      </c>
      <c r="I2015" t="s">
        <v>16</v>
      </c>
      <c r="J2015" t="s">
        <v>16</v>
      </c>
      <c r="K2015" t="s">
        <v>41</v>
      </c>
    </row>
    <row r="2016" spans="1:11" x14ac:dyDescent="0.3">
      <c r="A2016" t="s">
        <v>2046</v>
      </c>
      <c r="B2016">
        <v>1976</v>
      </c>
      <c r="C2016" t="s">
        <v>2398</v>
      </c>
      <c r="D2016">
        <v>12</v>
      </c>
      <c r="E2016" s="17">
        <f>DATE(Hosp_details[[#This Row],[year]], MONTH("1-"&amp;Hosp_details[[#This Row],[month]]), Hosp_details[[#This Row],[date]])</f>
        <v>27892</v>
      </c>
      <c r="F2016" s="19">
        <f>DATEDIF(Hosp_details[[#This Row],[Date of Birth]], DATE(2023,6, 8),"Y")</f>
        <v>47</v>
      </c>
      <c r="G2016">
        <v>2</v>
      </c>
      <c r="H2016" s="21">
        <v>29933.75</v>
      </c>
      <c r="I2016" t="s">
        <v>16</v>
      </c>
      <c r="J2016" t="s">
        <v>16</v>
      </c>
      <c r="K2016" t="s">
        <v>41</v>
      </c>
    </row>
    <row r="2017" spans="1:11" x14ac:dyDescent="0.3">
      <c r="A2017" t="s">
        <v>2047</v>
      </c>
      <c r="B2017">
        <v>1991</v>
      </c>
      <c r="C2017" t="s">
        <v>18</v>
      </c>
      <c r="D2017">
        <v>5</v>
      </c>
      <c r="E2017" s="17">
        <f>DATE(Hosp_details[[#This Row],[year]], MONTH("1-"&amp;Hosp_details[[#This Row],[month]]), Hosp_details[[#This Row],[date]])</f>
        <v>33394</v>
      </c>
      <c r="F2017" s="19">
        <f>DATEDIF(Hosp_details[[#This Row],[Date of Birth]], DATE(2023,6, 8),"Y")</f>
        <v>32</v>
      </c>
      <c r="G2017">
        <v>3</v>
      </c>
      <c r="H2017" s="21">
        <v>29969.67</v>
      </c>
      <c r="I2017" t="s">
        <v>16</v>
      </c>
      <c r="J2017" t="s">
        <v>16</v>
      </c>
      <c r="K2017" t="s">
        <v>41</v>
      </c>
    </row>
    <row r="2018" spans="1:11" x14ac:dyDescent="0.3">
      <c r="A2018" t="s">
        <v>2048</v>
      </c>
      <c r="B2018">
        <v>1981</v>
      </c>
      <c r="C2018" t="s">
        <v>10</v>
      </c>
      <c r="D2018">
        <v>4</v>
      </c>
      <c r="E2018" s="17">
        <f>DATE(Hosp_details[[#This Row],[year]], MONTH("1-"&amp;Hosp_details[[#This Row],[month]]), Hosp_details[[#This Row],[date]])</f>
        <v>29771</v>
      </c>
      <c r="F2018" s="19">
        <f>DATEDIF(Hosp_details[[#This Row],[Date of Birth]], DATE(2023,6, 8),"Y")</f>
        <v>41</v>
      </c>
      <c r="G2018">
        <v>1</v>
      </c>
      <c r="H2018" s="21">
        <v>30026.87</v>
      </c>
      <c r="I2018" t="s">
        <v>11</v>
      </c>
      <c r="J2018" t="s">
        <v>12</v>
      </c>
      <c r="K2018" t="s">
        <v>23</v>
      </c>
    </row>
    <row r="2019" spans="1:11" x14ac:dyDescent="0.3">
      <c r="A2019" t="s">
        <v>2049</v>
      </c>
      <c r="B2019">
        <v>1967</v>
      </c>
      <c r="C2019" t="s">
        <v>34</v>
      </c>
      <c r="D2019">
        <v>16</v>
      </c>
      <c r="E2019" s="17">
        <f>DATE(Hosp_details[[#This Row],[year]], MONTH("1-"&amp;Hosp_details[[#This Row],[month]]), Hosp_details[[#This Row],[date]])</f>
        <v>24700</v>
      </c>
      <c r="F2019" s="19">
        <f>DATEDIF(Hosp_details[[#This Row],[Date of Birth]], DATE(2023,6, 8),"Y")</f>
        <v>55</v>
      </c>
      <c r="G2019">
        <v>3</v>
      </c>
      <c r="H2019" s="21">
        <v>30063.58</v>
      </c>
      <c r="I2019" t="s">
        <v>16</v>
      </c>
      <c r="J2019" t="s">
        <v>16</v>
      </c>
      <c r="K2019" t="s">
        <v>23</v>
      </c>
    </row>
    <row r="2020" spans="1:11" x14ac:dyDescent="0.3">
      <c r="A2020" t="s">
        <v>2050</v>
      </c>
      <c r="B2020">
        <v>1979</v>
      </c>
      <c r="C2020" t="s">
        <v>20</v>
      </c>
      <c r="D2020">
        <v>2</v>
      </c>
      <c r="E2020" s="17">
        <f>DATE(Hosp_details[[#This Row],[year]], MONTH("1-"&amp;Hosp_details[[#This Row],[month]]), Hosp_details[[#This Row],[date]])</f>
        <v>29100</v>
      </c>
      <c r="F2020" s="19">
        <f>DATEDIF(Hosp_details[[#This Row],[Date of Birth]], DATE(2023,6, 8),"Y")</f>
        <v>43</v>
      </c>
      <c r="G2020">
        <v>2</v>
      </c>
      <c r="H2020" s="21">
        <v>30095.97</v>
      </c>
      <c r="I2020" t="s">
        <v>11</v>
      </c>
      <c r="J2020" t="s">
        <v>12</v>
      </c>
      <c r="K2020" t="s">
        <v>41</v>
      </c>
    </row>
    <row r="2021" spans="1:11" x14ac:dyDescent="0.3">
      <c r="A2021" t="s">
        <v>2051</v>
      </c>
      <c r="B2021">
        <v>1971</v>
      </c>
      <c r="C2021" t="s">
        <v>36</v>
      </c>
      <c r="D2021">
        <v>25</v>
      </c>
      <c r="E2021" s="17">
        <f>DATE(Hosp_details[[#This Row],[year]], MONTH("1-"&amp;Hosp_details[[#This Row],[month]]), Hosp_details[[#This Row],[date]])</f>
        <v>26231</v>
      </c>
      <c r="F2021" s="19">
        <f>DATEDIF(Hosp_details[[#This Row],[Date of Birth]], DATE(2023,6, 8),"Y")</f>
        <v>51</v>
      </c>
      <c r="G2021">
        <v>0</v>
      </c>
      <c r="H2021" s="21">
        <v>30134.75</v>
      </c>
      <c r="I2021" t="s">
        <v>11</v>
      </c>
      <c r="J2021" t="s">
        <v>12</v>
      </c>
      <c r="K2021" t="s">
        <v>41</v>
      </c>
    </row>
    <row r="2022" spans="1:11" x14ac:dyDescent="0.3">
      <c r="A2022" t="s">
        <v>2052</v>
      </c>
      <c r="B2022">
        <v>1958</v>
      </c>
      <c r="C2022" t="s">
        <v>15</v>
      </c>
      <c r="D2022">
        <v>11</v>
      </c>
      <c r="E2022" s="17">
        <f>DATE(Hosp_details[[#This Row],[year]], MONTH("1-"&amp;Hosp_details[[#This Row],[month]]), Hosp_details[[#This Row],[date]])</f>
        <v>21500</v>
      </c>
      <c r="F2022" s="19">
        <f>DATEDIF(Hosp_details[[#This Row],[Date of Birth]], DATE(2023,6, 8),"Y")</f>
        <v>64</v>
      </c>
      <c r="G2022">
        <v>1</v>
      </c>
      <c r="H2022" s="21">
        <v>30166.62</v>
      </c>
      <c r="I2022" t="s">
        <v>16</v>
      </c>
      <c r="J2022" t="s">
        <v>12</v>
      </c>
      <c r="K2022" t="s">
        <v>23</v>
      </c>
    </row>
    <row r="2023" spans="1:11" x14ac:dyDescent="0.3">
      <c r="A2023" t="s">
        <v>2053</v>
      </c>
      <c r="B2023">
        <v>1963</v>
      </c>
      <c r="C2023" t="s">
        <v>30</v>
      </c>
      <c r="D2023">
        <v>13</v>
      </c>
      <c r="E2023" s="17">
        <f>DATE(Hosp_details[[#This Row],[year]], MONTH("1-"&amp;Hosp_details[[#This Row],[month]]), Hosp_details[[#This Row],[date]])</f>
        <v>23358</v>
      </c>
      <c r="F2023" s="19">
        <f>DATEDIF(Hosp_details[[#This Row],[Date of Birth]], DATE(2023,6, 8),"Y")</f>
        <v>59</v>
      </c>
      <c r="G2023">
        <v>3</v>
      </c>
      <c r="H2023" s="21">
        <v>30184.94</v>
      </c>
      <c r="I2023" t="s">
        <v>16</v>
      </c>
      <c r="J2023" t="s">
        <v>16</v>
      </c>
      <c r="K2023" t="s">
        <v>275</v>
      </c>
    </row>
    <row r="2024" spans="1:11" x14ac:dyDescent="0.3">
      <c r="A2024" t="s">
        <v>2054</v>
      </c>
      <c r="B2024">
        <v>1962</v>
      </c>
      <c r="C2024" t="s">
        <v>2394</v>
      </c>
      <c r="D2024">
        <v>15</v>
      </c>
      <c r="E2024" s="17">
        <f>DATE(Hosp_details[[#This Row],[year]], MONTH("1-"&amp;Hosp_details[[#This Row],[month]]), Hosp_details[[#This Row],[date]])</f>
        <v>22661</v>
      </c>
      <c r="F2024" s="19">
        <f>DATEDIF(Hosp_details[[#This Row],[Date of Birth]], DATE(2023,6, 8),"Y")</f>
        <v>61</v>
      </c>
      <c r="G2024">
        <v>0</v>
      </c>
      <c r="H2024" s="21">
        <v>30260</v>
      </c>
      <c r="I2024" t="s">
        <v>16</v>
      </c>
      <c r="J2024" t="s">
        <v>16</v>
      </c>
      <c r="K2024" t="s">
        <v>275</v>
      </c>
    </row>
    <row r="2025" spans="1:11" x14ac:dyDescent="0.3">
      <c r="A2025" t="s">
        <v>2055</v>
      </c>
      <c r="B2025">
        <v>1972</v>
      </c>
      <c r="C2025" t="s">
        <v>2395</v>
      </c>
      <c r="D2025">
        <v>24</v>
      </c>
      <c r="E2025" s="17">
        <f>DATE(Hosp_details[[#This Row],[year]], MONTH("1-"&amp;Hosp_details[[#This Row],[month]]), Hosp_details[[#This Row],[date]])</f>
        <v>26353</v>
      </c>
      <c r="F2025" s="19">
        <f>DATEDIF(Hosp_details[[#This Row],[Date of Birth]], DATE(2023,6, 8),"Y")</f>
        <v>51</v>
      </c>
      <c r="G2025">
        <v>2</v>
      </c>
      <c r="H2025" s="21">
        <v>30284.639999999999</v>
      </c>
      <c r="I2025" t="s">
        <v>16</v>
      </c>
      <c r="J2025" t="s">
        <v>16</v>
      </c>
      <c r="K2025" t="s">
        <v>23</v>
      </c>
    </row>
    <row r="2026" spans="1:11" x14ac:dyDescent="0.3">
      <c r="A2026" t="s">
        <v>2056</v>
      </c>
      <c r="B2026">
        <v>2004</v>
      </c>
      <c r="C2026" t="s">
        <v>2396</v>
      </c>
      <c r="D2026">
        <v>1</v>
      </c>
      <c r="E2026" s="17">
        <f>DATE(Hosp_details[[#This Row],[year]], MONTH("1-"&amp;Hosp_details[[#This Row],[month]]), Hosp_details[[#This Row],[date]])</f>
        <v>38047</v>
      </c>
      <c r="F2026" s="19">
        <f>DATEDIF(Hosp_details[[#This Row],[Date of Birth]], DATE(2023,6, 8),"Y")</f>
        <v>19</v>
      </c>
      <c r="G2026">
        <v>0</v>
      </c>
      <c r="H2026" s="21">
        <v>30328.27</v>
      </c>
      <c r="I2026" t="s">
        <v>11</v>
      </c>
      <c r="J2026" t="s">
        <v>11</v>
      </c>
      <c r="K2026" t="s">
        <v>41</v>
      </c>
    </row>
    <row r="2027" spans="1:11" x14ac:dyDescent="0.3">
      <c r="A2027" t="s">
        <v>2057</v>
      </c>
      <c r="B2027">
        <v>1969</v>
      </c>
      <c r="C2027" t="s">
        <v>2397</v>
      </c>
      <c r="D2027">
        <v>30</v>
      </c>
      <c r="E2027" s="17">
        <f>DATE(Hosp_details[[#This Row],[year]], MONTH("1-"&amp;Hosp_details[[#This Row],[month]]), Hosp_details[[#This Row],[date]])</f>
        <v>25323</v>
      </c>
      <c r="F2027" s="19">
        <f>DATEDIF(Hosp_details[[#This Row],[Date of Birth]], DATE(2023,6, 8),"Y")</f>
        <v>54</v>
      </c>
      <c r="G2027">
        <v>0</v>
      </c>
      <c r="H2027" s="21">
        <v>30366.93</v>
      </c>
      <c r="I2027" t="s">
        <v>11</v>
      </c>
      <c r="J2027" t="s">
        <v>11</v>
      </c>
      <c r="K2027" t="s">
        <v>41</v>
      </c>
    </row>
    <row r="2028" spans="1:11" x14ac:dyDescent="0.3">
      <c r="A2028" t="s">
        <v>2058</v>
      </c>
      <c r="B2028">
        <v>1976</v>
      </c>
      <c r="C2028" t="s">
        <v>2398</v>
      </c>
      <c r="D2028">
        <v>3</v>
      </c>
      <c r="E2028" s="17">
        <f>DATE(Hosp_details[[#This Row],[year]], MONTH("1-"&amp;Hosp_details[[#This Row],[month]]), Hosp_details[[#This Row],[date]])</f>
        <v>27883</v>
      </c>
      <c r="F2028" s="19">
        <f>DATEDIF(Hosp_details[[#This Row],[Date of Birth]], DATE(2023,6, 8),"Y")</f>
        <v>47</v>
      </c>
      <c r="G2028">
        <v>2</v>
      </c>
      <c r="H2028" s="21">
        <v>30409.53</v>
      </c>
      <c r="I2028" t="s">
        <v>11</v>
      </c>
      <c r="J2028" t="s">
        <v>12</v>
      </c>
      <c r="K2028" t="s">
        <v>23</v>
      </c>
    </row>
    <row r="2029" spans="1:11" x14ac:dyDescent="0.3">
      <c r="A2029" t="s">
        <v>2059</v>
      </c>
      <c r="B2029">
        <v>1998</v>
      </c>
      <c r="C2029" t="s">
        <v>18</v>
      </c>
      <c r="D2029">
        <v>28</v>
      </c>
      <c r="E2029" s="17">
        <f>DATE(Hosp_details[[#This Row],[year]], MONTH("1-"&amp;Hosp_details[[#This Row],[month]]), Hosp_details[[#This Row],[date]])</f>
        <v>35974</v>
      </c>
      <c r="F2029" s="19">
        <f>DATEDIF(Hosp_details[[#This Row],[Date of Birth]], DATE(2023,6, 8),"Y")</f>
        <v>24</v>
      </c>
      <c r="G2029">
        <v>0</v>
      </c>
      <c r="H2029" s="21">
        <v>30422.03</v>
      </c>
      <c r="I2029" t="s">
        <v>11</v>
      </c>
      <c r="J2029" t="s">
        <v>12</v>
      </c>
      <c r="K2029" t="s">
        <v>41</v>
      </c>
    </row>
    <row r="2030" spans="1:11" x14ac:dyDescent="0.3">
      <c r="A2030" t="s">
        <v>2060</v>
      </c>
      <c r="B2030">
        <v>1983</v>
      </c>
      <c r="C2030" t="s">
        <v>10</v>
      </c>
      <c r="D2030">
        <v>3</v>
      </c>
      <c r="E2030" s="17">
        <f>DATE(Hosp_details[[#This Row],[year]], MONTH("1-"&amp;Hosp_details[[#This Row],[month]]), Hosp_details[[#This Row],[date]])</f>
        <v>30500</v>
      </c>
      <c r="F2030" s="19">
        <f>DATEDIF(Hosp_details[[#This Row],[Date of Birth]], DATE(2023,6, 8),"Y")</f>
        <v>39</v>
      </c>
      <c r="G2030">
        <v>3</v>
      </c>
      <c r="H2030" s="21">
        <v>30457.37</v>
      </c>
      <c r="I2030" t="s">
        <v>11</v>
      </c>
      <c r="J2030" t="s">
        <v>16</v>
      </c>
      <c r="K2030" t="s">
        <v>23</v>
      </c>
    </row>
    <row r="2031" spans="1:11" x14ac:dyDescent="0.3">
      <c r="A2031" t="s">
        <v>2061</v>
      </c>
      <c r="B2031">
        <v>1986</v>
      </c>
      <c r="C2031" t="s">
        <v>34</v>
      </c>
      <c r="D2031">
        <v>10</v>
      </c>
      <c r="E2031" s="17">
        <f>DATE(Hosp_details[[#This Row],[year]], MONTH("1-"&amp;Hosp_details[[#This Row],[month]]), Hosp_details[[#This Row],[date]])</f>
        <v>31634</v>
      </c>
      <c r="F2031" s="19">
        <f>DATEDIF(Hosp_details[[#This Row],[Date of Birth]], DATE(2023,6, 8),"Y")</f>
        <v>36</v>
      </c>
      <c r="G2031">
        <v>3</v>
      </c>
      <c r="H2031" s="21">
        <v>30530.5</v>
      </c>
      <c r="I2031" t="s">
        <v>11</v>
      </c>
      <c r="J2031" t="s">
        <v>16</v>
      </c>
      <c r="K2031" t="s">
        <v>41</v>
      </c>
    </row>
    <row r="2032" spans="1:11" x14ac:dyDescent="0.3">
      <c r="A2032" t="s">
        <v>2062</v>
      </c>
      <c r="B2032">
        <v>1970</v>
      </c>
      <c r="C2032" t="s">
        <v>20</v>
      </c>
      <c r="D2032">
        <v>11</v>
      </c>
      <c r="E2032" s="17">
        <f>DATE(Hosp_details[[#This Row],[year]], MONTH("1-"&amp;Hosp_details[[#This Row],[month]]), Hosp_details[[#This Row],[date]])</f>
        <v>25822</v>
      </c>
      <c r="F2032" s="19">
        <f>DATEDIF(Hosp_details[[#This Row],[Date of Birth]], DATE(2023,6, 8),"Y")</f>
        <v>52</v>
      </c>
      <c r="G2032">
        <v>0</v>
      </c>
      <c r="H2032" s="21">
        <v>30625.65</v>
      </c>
      <c r="I2032" t="s">
        <v>11</v>
      </c>
      <c r="J2032" t="s">
        <v>12</v>
      </c>
      <c r="K2032" t="s">
        <v>41</v>
      </c>
    </row>
    <row r="2033" spans="1:11" x14ac:dyDescent="0.3">
      <c r="A2033" t="s">
        <v>2063</v>
      </c>
      <c r="B2033">
        <v>1999</v>
      </c>
      <c r="C2033" t="s">
        <v>36</v>
      </c>
      <c r="D2033">
        <v>21</v>
      </c>
      <c r="E2033" s="17">
        <f>DATE(Hosp_details[[#This Row],[year]], MONTH("1-"&amp;Hosp_details[[#This Row],[month]]), Hosp_details[[#This Row],[date]])</f>
        <v>36454</v>
      </c>
      <c r="F2033" s="19">
        <f>DATEDIF(Hosp_details[[#This Row],[Date of Birth]], DATE(2023,6, 8),"Y")</f>
        <v>23</v>
      </c>
      <c r="G2033">
        <v>0</v>
      </c>
      <c r="H2033" s="21">
        <v>30697.71</v>
      </c>
      <c r="I2033" t="s">
        <v>16</v>
      </c>
      <c r="J2033" t="s">
        <v>11</v>
      </c>
      <c r="K2033" t="s">
        <v>41</v>
      </c>
    </row>
    <row r="2034" spans="1:11" x14ac:dyDescent="0.3">
      <c r="A2034" t="s">
        <v>2064</v>
      </c>
      <c r="B2034">
        <v>1983</v>
      </c>
      <c r="C2034" t="s">
        <v>15</v>
      </c>
      <c r="D2034">
        <v>21</v>
      </c>
      <c r="E2034" s="17">
        <f>DATE(Hosp_details[[#This Row],[year]], MONTH("1-"&amp;Hosp_details[[#This Row],[month]]), Hosp_details[[#This Row],[date]])</f>
        <v>30641</v>
      </c>
      <c r="F2034" s="19">
        <f>DATEDIF(Hosp_details[[#This Row],[Date of Birth]], DATE(2023,6, 8),"Y")</f>
        <v>39</v>
      </c>
      <c r="G2034">
        <v>3</v>
      </c>
      <c r="H2034" s="21">
        <v>30724.44</v>
      </c>
      <c r="I2034" t="s">
        <v>11</v>
      </c>
      <c r="J2034" t="s">
        <v>12</v>
      </c>
      <c r="K2034" t="s">
        <v>41</v>
      </c>
    </row>
    <row r="2035" spans="1:11" x14ac:dyDescent="0.3">
      <c r="A2035" t="s">
        <v>2065</v>
      </c>
      <c r="B2035">
        <v>1988</v>
      </c>
      <c r="C2035" t="s">
        <v>30</v>
      </c>
      <c r="D2035">
        <v>5</v>
      </c>
      <c r="E2035" s="17">
        <f>DATE(Hosp_details[[#This Row],[year]], MONTH("1-"&amp;Hosp_details[[#This Row],[month]]), Hosp_details[[#This Row],[date]])</f>
        <v>32482</v>
      </c>
      <c r="F2035" s="19">
        <f>DATEDIF(Hosp_details[[#This Row],[Date of Birth]], DATE(2023,6, 8),"Y")</f>
        <v>34</v>
      </c>
      <c r="G2035">
        <v>3</v>
      </c>
      <c r="H2035" s="21">
        <v>30763.01</v>
      </c>
      <c r="I2035" t="s">
        <v>11</v>
      </c>
      <c r="J2035" t="s">
        <v>16</v>
      </c>
      <c r="K2035" t="s">
        <v>41</v>
      </c>
    </row>
    <row r="2036" spans="1:11" x14ac:dyDescent="0.3">
      <c r="A2036" t="s">
        <v>2066</v>
      </c>
      <c r="B2036">
        <v>1961</v>
      </c>
      <c r="C2036" t="s">
        <v>2394</v>
      </c>
      <c r="D2036">
        <v>9</v>
      </c>
      <c r="E2036" s="17">
        <f>DATE(Hosp_details[[#This Row],[year]], MONTH("1-"&amp;Hosp_details[[#This Row],[month]]), Hosp_details[[#This Row],[date]])</f>
        <v>22290</v>
      </c>
      <c r="F2036" s="19">
        <f>DATEDIF(Hosp_details[[#This Row],[Date of Birth]], DATE(2023,6, 8),"Y")</f>
        <v>62</v>
      </c>
      <c r="G2036">
        <v>3</v>
      </c>
      <c r="H2036" s="21">
        <v>30942.19</v>
      </c>
      <c r="I2036" t="s">
        <v>11</v>
      </c>
      <c r="J2036" t="s">
        <v>11</v>
      </c>
      <c r="K2036" t="s">
        <v>13</v>
      </c>
    </row>
    <row r="2037" spans="1:11" x14ac:dyDescent="0.3">
      <c r="A2037" t="s">
        <v>2067</v>
      </c>
      <c r="B2037">
        <v>2004</v>
      </c>
      <c r="C2037" t="s">
        <v>2395</v>
      </c>
      <c r="D2037">
        <v>9</v>
      </c>
      <c r="E2037" s="17">
        <f>DATE(Hosp_details[[#This Row],[year]], MONTH("1-"&amp;Hosp_details[[#This Row],[month]]), Hosp_details[[#This Row],[date]])</f>
        <v>38026</v>
      </c>
      <c r="F2037" s="19">
        <f>DATEDIF(Hosp_details[[#This Row],[Date of Birth]], DATE(2023,6, 8),"Y")</f>
        <v>19</v>
      </c>
      <c r="G2037">
        <v>0</v>
      </c>
      <c r="H2037" s="21">
        <v>31196.61</v>
      </c>
      <c r="I2037" t="s">
        <v>11</v>
      </c>
      <c r="J2037" t="s">
        <v>16</v>
      </c>
      <c r="K2037" t="s">
        <v>41</v>
      </c>
    </row>
    <row r="2038" spans="1:11" x14ac:dyDescent="0.3">
      <c r="A2038" t="s">
        <v>2068</v>
      </c>
      <c r="B2038">
        <v>2000</v>
      </c>
      <c r="C2038" t="s">
        <v>2396</v>
      </c>
      <c r="D2038">
        <v>22</v>
      </c>
      <c r="E2038" s="17">
        <f>DATE(Hosp_details[[#This Row],[year]], MONTH("1-"&amp;Hosp_details[[#This Row],[month]]), Hosp_details[[#This Row],[date]])</f>
        <v>36607</v>
      </c>
      <c r="F2038" s="19">
        <f>DATEDIF(Hosp_details[[#This Row],[Date of Birth]], DATE(2023,6, 8),"Y")</f>
        <v>23</v>
      </c>
      <c r="G2038">
        <v>0</v>
      </c>
      <c r="H2038" s="21">
        <v>31234.560000000001</v>
      </c>
      <c r="I2038" t="s">
        <v>16</v>
      </c>
      <c r="J2038" t="s">
        <v>16</v>
      </c>
      <c r="K2038" t="s">
        <v>41</v>
      </c>
    </row>
    <row r="2039" spans="1:11" x14ac:dyDescent="0.3">
      <c r="A2039" t="s">
        <v>2069</v>
      </c>
      <c r="B2039">
        <v>1968</v>
      </c>
      <c r="C2039" t="s">
        <v>2397</v>
      </c>
      <c r="D2039">
        <v>9</v>
      </c>
      <c r="E2039" s="17">
        <f>DATE(Hosp_details[[#This Row],[year]], MONTH("1-"&amp;Hosp_details[[#This Row],[month]]), Hosp_details[[#This Row],[date]])</f>
        <v>24937</v>
      </c>
      <c r="F2039" s="19">
        <f>DATEDIF(Hosp_details[[#This Row],[Date of Birth]], DATE(2023,6, 8),"Y")</f>
        <v>55</v>
      </c>
      <c r="G2039">
        <v>0</v>
      </c>
      <c r="H2039" s="21">
        <v>31322.53</v>
      </c>
      <c r="I2039" t="s">
        <v>11</v>
      </c>
      <c r="J2039" t="s">
        <v>16</v>
      </c>
      <c r="K2039" t="s">
        <v>41</v>
      </c>
    </row>
    <row r="2040" spans="1:11" x14ac:dyDescent="0.3">
      <c r="A2040" t="s">
        <v>2070</v>
      </c>
      <c r="B2040">
        <v>1995</v>
      </c>
      <c r="C2040" t="s">
        <v>2398</v>
      </c>
      <c r="D2040">
        <v>27</v>
      </c>
      <c r="E2040" s="17">
        <f>DATE(Hosp_details[[#This Row],[year]], MONTH("1-"&amp;Hosp_details[[#This Row],[month]]), Hosp_details[[#This Row],[date]])</f>
        <v>34846</v>
      </c>
      <c r="F2040" s="19">
        <f>DATEDIF(Hosp_details[[#This Row],[Date of Birth]], DATE(2023,6, 8),"Y")</f>
        <v>28</v>
      </c>
      <c r="G2040">
        <v>0</v>
      </c>
      <c r="H2040" s="21">
        <v>31328.27</v>
      </c>
      <c r="I2040" t="s">
        <v>11</v>
      </c>
      <c r="J2040" t="s">
        <v>11</v>
      </c>
      <c r="K2040" t="s">
        <v>41</v>
      </c>
    </row>
    <row r="2041" spans="1:11" x14ac:dyDescent="0.3">
      <c r="A2041" t="s">
        <v>2071</v>
      </c>
      <c r="B2041">
        <v>1974</v>
      </c>
      <c r="C2041" t="s">
        <v>18</v>
      </c>
      <c r="D2041">
        <v>8</v>
      </c>
      <c r="E2041" s="17">
        <f>DATE(Hosp_details[[#This Row],[year]], MONTH("1-"&amp;Hosp_details[[#This Row],[month]]), Hosp_details[[#This Row],[date]])</f>
        <v>27188</v>
      </c>
      <c r="F2041" s="19">
        <f>DATEDIF(Hosp_details[[#This Row],[Date of Birth]], DATE(2023,6, 8),"Y")</f>
        <v>49</v>
      </c>
      <c r="G2041">
        <v>0</v>
      </c>
      <c r="H2041" s="21">
        <v>31368.81</v>
      </c>
      <c r="I2041" t="s">
        <v>11</v>
      </c>
      <c r="J2041" t="s">
        <v>12</v>
      </c>
      <c r="K2041" t="s">
        <v>41</v>
      </c>
    </row>
    <row r="2042" spans="1:11" x14ac:dyDescent="0.3">
      <c r="A2042" t="s">
        <v>2072</v>
      </c>
      <c r="B2042">
        <v>1975</v>
      </c>
      <c r="C2042" t="s">
        <v>10</v>
      </c>
      <c r="D2042">
        <v>29</v>
      </c>
      <c r="E2042" s="17">
        <f>DATE(Hosp_details[[#This Row],[year]], MONTH("1-"&amp;Hosp_details[[#This Row],[month]]), Hosp_details[[#This Row],[date]])</f>
        <v>27604</v>
      </c>
      <c r="F2042" s="19">
        <f>DATEDIF(Hosp_details[[#This Row],[Date of Birth]], DATE(2023,6, 8),"Y")</f>
        <v>47</v>
      </c>
      <c r="G2042">
        <v>1</v>
      </c>
      <c r="H2042" s="21">
        <v>31591.82</v>
      </c>
      <c r="I2042" t="s">
        <v>11</v>
      </c>
      <c r="J2042" t="s">
        <v>16</v>
      </c>
      <c r="K2042" t="s">
        <v>41</v>
      </c>
    </row>
    <row r="2043" spans="1:11" x14ac:dyDescent="0.3">
      <c r="A2043" t="s">
        <v>2073</v>
      </c>
      <c r="B2043">
        <v>1960</v>
      </c>
      <c r="C2043" t="s">
        <v>34</v>
      </c>
      <c r="D2043">
        <v>13</v>
      </c>
      <c r="E2043" s="17">
        <f>DATE(Hosp_details[[#This Row],[year]], MONTH("1-"&amp;Hosp_details[[#This Row],[month]]), Hosp_details[[#This Row],[date]])</f>
        <v>22141</v>
      </c>
      <c r="F2043" s="19">
        <f>DATEDIF(Hosp_details[[#This Row],[Date of Birth]], DATE(2023,6, 8),"Y")</f>
        <v>62</v>
      </c>
      <c r="G2043">
        <v>1</v>
      </c>
      <c r="H2043" s="21">
        <v>31620</v>
      </c>
      <c r="I2043" t="s">
        <v>11</v>
      </c>
      <c r="J2043" t="s">
        <v>16</v>
      </c>
      <c r="K2043" t="s">
        <v>246</v>
      </c>
    </row>
    <row r="2044" spans="1:11" x14ac:dyDescent="0.3">
      <c r="A2044" t="s">
        <v>2074</v>
      </c>
      <c r="B2044">
        <v>1977</v>
      </c>
      <c r="C2044" t="s">
        <v>20</v>
      </c>
      <c r="D2044">
        <v>14</v>
      </c>
      <c r="E2044" s="17">
        <f>DATE(Hosp_details[[#This Row],[year]], MONTH("1-"&amp;Hosp_details[[#This Row],[month]]), Hosp_details[[#This Row],[date]])</f>
        <v>28382</v>
      </c>
      <c r="F2044" s="19">
        <f>DATEDIF(Hosp_details[[#This Row],[Date of Birth]], DATE(2023,6, 8),"Y")</f>
        <v>45</v>
      </c>
      <c r="G2044">
        <v>2</v>
      </c>
      <c r="H2044" s="21">
        <v>31736.7</v>
      </c>
      <c r="I2044" t="s">
        <v>11</v>
      </c>
      <c r="J2044" t="s">
        <v>11</v>
      </c>
      <c r="K2044" t="s">
        <v>23</v>
      </c>
    </row>
    <row r="2045" spans="1:11" x14ac:dyDescent="0.3">
      <c r="A2045" t="s">
        <v>2075</v>
      </c>
      <c r="B2045">
        <v>1984</v>
      </c>
      <c r="C2045" t="s">
        <v>36</v>
      </c>
      <c r="D2045">
        <v>10</v>
      </c>
      <c r="E2045" s="17">
        <f>DATE(Hosp_details[[#This Row],[year]], MONTH("1-"&amp;Hosp_details[[#This Row],[month]]), Hosp_details[[#This Row],[date]])</f>
        <v>30965</v>
      </c>
      <c r="F2045" s="19">
        <f>DATEDIF(Hosp_details[[#This Row],[Date of Birth]], DATE(2023,6, 8),"Y")</f>
        <v>38</v>
      </c>
      <c r="G2045">
        <v>3</v>
      </c>
      <c r="H2045" s="21">
        <v>31743.919999999998</v>
      </c>
      <c r="I2045" t="s">
        <v>11</v>
      </c>
      <c r="J2045" t="s">
        <v>16</v>
      </c>
      <c r="K2045" t="s">
        <v>41</v>
      </c>
    </row>
    <row r="2046" spans="1:11" x14ac:dyDescent="0.3">
      <c r="A2046" t="s">
        <v>2076</v>
      </c>
      <c r="B2046">
        <v>1975</v>
      </c>
      <c r="C2046" t="s">
        <v>15</v>
      </c>
      <c r="D2046">
        <v>25</v>
      </c>
      <c r="E2046" s="17">
        <f>DATE(Hosp_details[[#This Row],[year]], MONTH("1-"&amp;Hosp_details[[#This Row],[month]]), Hosp_details[[#This Row],[date]])</f>
        <v>27723</v>
      </c>
      <c r="F2046" s="19">
        <f>DATEDIF(Hosp_details[[#This Row],[Date of Birth]], DATE(2023,6, 8),"Y")</f>
        <v>47</v>
      </c>
      <c r="G2046">
        <v>1</v>
      </c>
      <c r="H2046" s="21">
        <v>31897.1</v>
      </c>
      <c r="I2046" t="s">
        <v>11</v>
      </c>
      <c r="J2046" t="s">
        <v>12</v>
      </c>
      <c r="K2046" t="s">
        <v>41</v>
      </c>
    </row>
    <row r="2047" spans="1:11" x14ac:dyDescent="0.3">
      <c r="A2047" t="s">
        <v>2077</v>
      </c>
      <c r="B2047">
        <v>1972</v>
      </c>
      <c r="C2047" t="s">
        <v>30</v>
      </c>
      <c r="D2047">
        <v>21</v>
      </c>
      <c r="E2047" s="17">
        <f>DATE(Hosp_details[[#This Row],[year]], MONTH("1-"&amp;Hosp_details[[#This Row],[month]]), Hosp_details[[#This Row],[date]])</f>
        <v>26654</v>
      </c>
      <c r="F2047" s="19">
        <f>DATEDIF(Hosp_details[[#This Row],[Date of Birth]], DATE(2023,6, 8),"Y")</f>
        <v>50</v>
      </c>
      <c r="G2047">
        <v>0</v>
      </c>
      <c r="H2047" s="21">
        <v>31980.89</v>
      </c>
      <c r="I2047" t="s">
        <v>11</v>
      </c>
      <c r="J2047" t="s">
        <v>16</v>
      </c>
      <c r="K2047" t="s">
        <v>41</v>
      </c>
    </row>
    <row r="2048" spans="1:11" x14ac:dyDescent="0.3">
      <c r="A2048" t="s">
        <v>2078</v>
      </c>
      <c r="B2048">
        <v>1993</v>
      </c>
      <c r="C2048" t="s">
        <v>2394</v>
      </c>
      <c r="D2048">
        <v>13</v>
      </c>
      <c r="E2048" s="17">
        <f>DATE(Hosp_details[[#This Row],[year]], MONTH("1-"&amp;Hosp_details[[#This Row],[month]]), Hosp_details[[#This Row],[date]])</f>
        <v>33982</v>
      </c>
      <c r="F2048" s="19">
        <f>DATEDIF(Hosp_details[[#This Row],[Date of Birth]], DATE(2023,6, 8),"Y")</f>
        <v>30</v>
      </c>
      <c r="G2048">
        <v>0</v>
      </c>
      <c r="H2048" s="21">
        <v>32086.21</v>
      </c>
      <c r="I2048" t="s">
        <v>16</v>
      </c>
      <c r="J2048" t="s">
        <v>12</v>
      </c>
      <c r="K2048" t="s">
        <v>41</v>
      </c>
    </row>
    <row r="2049" spans="1:11" x14ac:dyDescent="0.3">
      <c r="A2049" t="s">
        <v>2079</v>
      </c>
      <c r="B2049">
        <v>1978</v>
      </c>
      <c r="C2049" t="s">
        <v>2395</v>
      </c>
      <c r="D2049">
        <v>10</v>
      </c>
      <c r="E2049" s="17">
        <f>DATE(Hosp_details[[#This Row],[year]], MONTH("1-"&amp;Hosp_details[[#This Row],[month]]), Hosp_details[[#This Row],[date]])</f>
        <v>28531</v>
      </c>
      <c r="F2049" s="19">
        <f>DATEDIF(Hosp_details[[#This Row],[Date of Birth]], DATE(2023,6, 8),"Y")</f>
        <v>45</v>
      </c>
      <c r="G2049">
        <v>2</v>
      </c>
      <c r="H2049" s="21">
        <v>32108.66</v>
      </c>
      <c r="I2049" t="s">
        <v>16</v>
      </c>
      <c r="J2049" t="s">
        <v>12</v>
      </c>
      <c r="K2049" t="s">
        <v>355</v>
      </c>
    </row>
    <row r="2050" spans="1:11" x14ac:dyDescent="0.3">
      <c r="A2050" t="s">
        <v>2080</v>
      </c>
      <c r="B2050">
        <v>1969</v>
      </c>
      <c r="C2050" t="s">
        <v>2396</v>
      </c>
      <c r="D2050">
        <v>11</v>
      </c>
      <c r="E2050" s="17">
        <f>DATE(Hosp_details[[#This Row],[year]], MONTH("1-"&amp;Hosp_details[[#This Row],[month]]), Hosp_details[[#This Row],[date]])</f>
        <v>25273</v>
      </c>
      <c r="F2050" s="19">
        <f>DATEDIF(Hosp_details[[#This Row],[Date of Birth]], DATE(2023,6, 8),"Y")</f>
        <v>54</v>
      </c>
      <c r="G2050">
        <v>0</v>
      </c>
      <c r="H2050" s="21">
        <v>32192.76</v>
      </c>
      <c r="I2050" t="s">
        <v>16</v>
      </c>
      <c r="J2050" t="s">
        <v>11</v>
      </c>
      <c r="K2050" t="s">
        <v>41</v>
      </c>
    </row>
    <row r="2051" spans="1:11" x14ac:dyDescent="0.3">
      <c r="A2051" t="s">
        <v>2081</v>
      </c>
      <c r="B2051">
        <v>1994</v>
      </c>
      <c r="C2051" t="s">
        <v>2397</v>
      </c>
      <c r="D2051">
        <v>8</v>
      </c>
      <c r="E2051" s="17">
        <f>DATE(Hosp_details[[#This Row],[year]], MONTH("1-"&amp;Hosp_details[[#This Row],[month]]), Hosp_details[[#This Row],[date]])</f>
        <v>34432</v>
      </c>
      <c r="F2051" s="19">
        <f>DATEDIF(Hosp_details[[#This Row],[Date of Birth]], DATE(2023,6, 8),"Y")</f>
        <v>29</v>
      </c>
      <c r="G2051">
        <v>0</v>
      </c>
      <c r="H2051" s="21">
        <v>32222.81</v>
      </c>
      <c r="I2051" t="s">
        <v>11</v>
      </c>
      <c r="J2051" t="s">
        <v>16</v>
      </c>
      <c r="K2051" t="s">
        <v>41</v>
      </c>
    </row>
    <row r="2052" spans="1:11" x14ac:dyDescent="0.3">
      <c r="A2052" t="s">
        <v>2082</v>
      </c>
      <c r="B2052">
        <v>1975</v>
      </c>
      <c r="C2052" t="s">
        <v>2398</v>
      </c>
      <c r="D2052">
        <v>17</v>
      </c>
      <c r="E2052" s="17">
        <f>DATE(Hosp_details[[#This Row],[year]], MONTH("1-"&amp;Hosp_details[[#This Row],[month]]), Hosp_details[[#This Row],[date]])</f>
        <v>27531</v>
      </c>
      <c r="F2052" s="19">
        <f>DATEDIF(Hosp_details[[#This Row],[Date of Birth]], DATE(2023,6, 8),"Y")</f>
        <v>48</v>
      </c>
      <c r="G2052">
        <v>1</v>
      </c>
      <c r="H2052" s="21">
        <v>32259.96</v>
      </c>
      <c r="I2052" t="s">
        <v>11</v>
      </c>
      <c r="J2052" t="s">
        <v>12</v>
      </c>
      <c r="K2052" t="s">
        <v>23</v>
      </c>
    </row>
    <row r="2053" spans="1:11" x14ac:dyDescent="0.3">
      <c r="A2053" t="s">
        <v>2083</v>
      </c>
      <c r="B2053">
        <v>1986</v>
      </c>
      <c r="C2053" t="s">
        <v>18</v>
      </c>
      <c r="D2053">
        <v>2</v>
      </c>
      <c r="E2053" s="17">
        <f>DATE(Hosp_details[[#This Row],[year]], MONTH("1-"&amp;Hosp_details[[#This Row],[month]]), Hosp_details[[#This Row],[date]])</f>
        <v>31565</v>
      </c>
      <c r="F2053" s="19">
        <f>DATEDIF(Hosp_details[[#This Row],[Date of Birth]], DATE(2023,6, 8),"Y")</f>
        <v>37</v>
      </c>
      <c r="G2053">
        <v>3</v>
      </c>
      <c r="H2053" s="21">
        <v>32288.49</v>
      </c>
      <c r="I2053" t="s">
        <v>11</v>
      </c>
      <c r="J2053" t="s">
        <v>11</v>
      </c>
      <c r="K2053" t="s">
        <v>41</v>
      </c>
    </row>
    <row r="2054" spans="1:11" x14ac:dyDescent="0.3">
      <c r="A2054" t="s">
        <v>2084</v>
      </c>
      <c r="B2054">
        <v>1972</v>
      </c>
      <c r="C2054" t="s">
        <v>10</v>
      </c>
      <c r="D2054">
        <v>19</v>
      </c>
      <c r="E2054" s="17">
        <f>DATE(Hosp_details[[#This Row],[year]], MONTH("1-"&amp;Hosp_details[[#This Row],[month]]), Hosp_details[[#This Row],[date]])</f>
        <v>26499</v>
      </c>
      <c r="F2054" s="19">
        <f>DATEDIF(Hosp_details[[#This Row],[Date of Birth]], DATE(2023,6, 8),"Y")</f>
        <v>50</v>
      </c>
      <c r="G2054">
        <v>0</v>
      </c>
      <c r="H2054" s="21">
        <v>32428.63</v>
      </c>
      <c r="I2054" t="s">
        <v>11</v>
      </c>
      <c r="J2054" t="s">
        <v>11</v>
      </c>
      <c r="K2054" t="s">
        <v>41</v>
      </c>
    </row>
    <row r="2055" spans="1:11" x14ac:dyDescent="0.3">
      <c r="A2055" t="s">
        <v>2085</v>
      </c>
      <c r="B2055">
        <v>1976</v>
      </c>
      <c r="C2055" t="s">
        <v>34</v>
      </c>
      <c r="D2055">
        <v>9</v>
      </c>
      <c r="E2055" s="17">
        <f>DATE(Hosp_details[[#This Row],[year]], MONTH("1-"&amp;Hosp_details[[#This Row],[month]]), Hosp_details[[#This Row],[date]])</f>
        <v>27981</v>
      </c>
      <c r="F2055" s="19">
        <f>DATEDIF(Hosp_details[[#This Row],[Date of Birth]], DATE(2023,6, 8),"Y")</f>
        <v>46</v>
      </c>
      <c r="G2055">
        <v>2</v>
      </c>
      <c r="H2055" s="21">
        <v>32430.22</v>
      </c>
      <c r="I2055" t="s">
        <v>11</v>
      </c>
      <c r="J2055" t="s">
        <v>12</v>
      </c>
      <c r="K2055" t="s">
        <v>41</v>
      </c>
    </row>
    <row r="2056" spans="1:11" x14ac:dyDescent="0.3">
      <c r="A2056" t="s">
        <v>2086</v>
      </c>
      <c r="B2056">
        <v>1981</v>
      </c>
      <c r="C2056" t="s">
        <v>20</v>
      </c>
      <c r="D2056">
        <v>27</v>
      </c>
      <c r="E2056" s="17">
        <f>DATE(Hosp_details[[#This Row],[year]], MONTH("1-"&amp;Hosp_details[[#This Row],[month]]), Hosp_details[[#This Row],[date]])</f>
        <v>29856</v>
      </c>
      <c r="F2056" s="19">
        <f>DATEDIF(Hosp_details[[#This Row],[Date of Birth]], DATE(2023,6, 8),"Y")</f>
        <v>41</v>
      </c>
      <c r="G2056">
        <v>1</v>
      </c>
      <c r="H2056" s="21">
        <v>32462.35</v>
      </c>
      <c r="I2056" t="s">
        <v>11</v>
      </c>
      <c r="J2056" t="s">
        <v>11</v>
      </c>
      <c r="K2056" t="s">
        <v>41</v>
      </c>
    </row>
    <row r="2057" spans="1:11" x14ac:dyDescent="0.3">
      <c r="A2057" t="s">
        <v>2087</v>
      </c>
      <c r="B2057">
        <v>1976</v>
      </c>
      <c r="C2057" t="s">
        <v>36</v>
      </c>
      <c r="D2057">
        <v>19</v>
      </c>
      <c r="E2057" s="17">
        <f>DATE(Hosp_details[[#This Row],[year]], MONTH("1-"&amp;Hosp_details[[#This Row],[month]]), Hosp_details[[#This Row],[date]])</f>
        <v>28052</v>
      </c>
      <c r="F2057" s="19">
        <f>DATEDIF(Hosp_details[[#This Row],[Date of Birth]], DATE(2023,6, 8),"Y")</f>
        <v>46</v>
      </c>
      <c r="G2057">
        <v>2</v>
      </c>
      <c r="H2057" s="21">
        <v>32485.46</v>
      </c>
      <c r="I2057" t="s">
        <v>11</v>
      </c>
      <c r="J2057" t="s">
        <v>16</v>
      </c>
      <c r="K2057" t="s">
        <v>41</v>
      </c>
    </row>
    <row r="2058" spans="1:11" x14ac:dyDescent="0.3">
      <c r="A2058" t="s">
        <v>2088</v>
      </c>
      <c r="B2058">
        <v>2003</v>
      </c>
      <c r="C2058" t="s">
        <v>15</v>
      </c>
      <c r="D2058">
        <v>8</v>
      </c>
      <c r="E2058" s="17">
        <f>DATE(Hosp_details[[#This Row],[year]], MONTH("1-"&amp;Hosp_details[[#This Row],[month]]), Hosp_details[[#This Row],[date]])</f>
        <v>37933</v>
      </c>
      <c r="F2058" s="19">
        <f>DATEDIF(Hosp_details[[#This Row],[Date of Birth]], DATE(2023,6, 8),"Y")</f>
        <v>19</v>
      </c>
      <c r="G2058">
        <v>0</v>
      </c>
      <c r="H2058" s="21">
        <v>32548.34</v>
      </c>
      <c r="I2058" t="s">
        <v>16</v>
      </c>
      <c r="J2058" t="s">
        <v>11</v>
      </c>
      <c r="K2058" t="s">
        <v>13</v>
      </c>
    </row>
    <row r="2059" spans="1:11" x14ac:dyDescent="0.3">
      <c r="A2059" t="s">
        <v>2089</v>
      </c>
      <c r="B2059">
        <v>1990</v>
      </c>
      <c r="C2059" t="s">
        <v>30</v>
      </c>
      <c r="D2059">
        <v>13</v>
      </c>
      <c r="E2059" s="17">
        <f>DATE(Hosp_details[[#This Row],[year]], MONTH("1-"&amp;Hosp_details[[#This Row],[month]]), Hosp_details[[#This Row],[date]])</f>
        <v>33220</v>
      </c>
      <c r="F2059" s="19">
        <f>DATEDIF(Hosp_details[[#This Row],[Date of Birth]], DATE(2023,6, 8),"Y")</f>
        <v>32</v>
      </c>
      <c r="G2059">
        <v>3</v>
      </c>
      <c r="H2059" s="21">
        <v>32672.11</v>
      </c>
      <c r="I2059" t="s">
        <v>16</v>
      </c>
      <c r="J2059" t="s">
        <v>16</v>
      </c>
      <c r="K2059" t="s">
        <v>41</v>
      </c>
    </row>
    <row r="2060" spans="1:11" x14ac:dyDescent="0.3">
      <c r="A2060" t="s">
        <v>2090</v>
      </c>
      <c r="B2060">
        <v>1968</v>
      </c>
      <c r="C2060" t="s">
        <v>2394</v>
      </c>
      <c r="D2060">
        <v>1</v>
      </c>
      <c r="E2060" s="17">
        <f>DATE(Hosp_details[[#This Row],[year]], MONTH("1-"&amp;Hosp_details[[#This Row],[month]]), Hosp_details[[#This Row],[date]])</f>
        <v>24838</v>
      </c>
      <c r="F2060" s="19">
        <f>DATEDIF(Hosp_details[[#This Row],[Date of Birth]], DATE(2023,6, 8),"Y")</f>
        <v>55</v>
      </c>
      <c r="G2060">
        <v>0</v>
      </c>
      <c r="H2060" s="21">
        <v>32686.080000000002</v>
      </c>
      <c r="I2060" t="s">
        <v>11</v>
      </c>
      <c r="J2060" t="s">
        <v>12</v>
      </c>
      <c r="K2060" t="s">
        <v>41</v>
      </c>
    </row>
    <row r="2061" spans="1:11" x14ac:dyDescent="0.3">
      <c r="A2061" t="s">
        <v>2091</v>
      </c>
      <c r="B2061">
        <v>1990</v>
      </c>
      <c r="C2061" t="s">
        <v>2395</v>
      </c>
      <c r="D2061">
        <v>30</v>
      </c>
      <c r="E2061" s="17">
        <f>DATE(Hosp_details[[#This Row],[year]], MONTH("1-"&amp;Hosp_details[[#This Row],[month]]), Hosp_details[[#This Row],[date]])</f>
        <v>32934</v>
      </c>
      <c r="F2061" s="19">
        <f>DATEDIF(Hosp_details[[#This Row],[Date of Birth]], DATE(2023,6, 8),"Y")</f>
        <v>33</v>
      </c>
      <c r="G2061">
        <v>3</v>
      </c>
      <c r="H2061" s="21">
        <v>32716.2</v>
      </c>
      <c r="I2061" t="s">
        <v>16</v>
      </c>
      <c r="J2061" t="s">
        <v>11</v>
      </c>
      <c r="K2061" t="s">
        <v>41</v>
      </c>
    </row>
    <row r="2062" spans="1:11" x14ac:dyDescent="0.3">
      <c r="A2062" t="s">
        <v>2092</v>
      </c>
      <c r="B2062">
        <v>1990</v>
      </c>
      <c r="C2062" t="s">
        <v>2396</v>
      </c>
      <c r="D2062">
        <v>9</v>
      </c>
      <c r="E2062" s="17">
        <f>DATE(Hosp_details[[#This Row],[year]], MONTH("1-"&amp;Hosp_details[[#This Row],[month]]), Hosp_details[[#This Row],[date]])</f>
        <v>32941</v>
      </c>
      <c r="F2062" s="19">
        <f>DATEDIF(Hosp_details[[#This Row],[Date of Birth]], DATE(2023,6, 8),"Y")</f>
        <v>33</v>
      </c>
      <c r="G2062">
        <v>2</v>
      </c>
      <c r="H2062" s="21">
        <v>32734.19</v>
      </c>
      <c r="I2062" t="s">
        <v>11</v>
      </c>
      <c r="J2062" t="s">
        <v>16</v>
      </c>
      <c r="K2062" t="s">
        <v>23</v>
      </c>
    </row>
    <row r="2063" spans="1:11" x14ac:dyDescent="0.3">
      <c r="A2063" t="s">
        <v>2093</v>
      </c>
      <c r="B2063">
        <v>1974</v>
      </c>
      <c r="C2063" t="s">
        <v>2397</v>
      </c>
      <c r="D2063">
        <v>6</v>
      </c>
      <c r="E2063" s="17">
        <f>DATE(Hosp_details[[#This Row],[year]], MONTH("1-"&amp;Hosp_details[[#This Row],[month]]), Hosp_details[[#This Row],[date]])</f>
        <v>27125</v>
      </c>
      <c r="F2063" s="19">
        <f>DATEDIF(Hosp_details[[#This Row],[Date of Birth]], DATE(2023,6, 8),"Y")</f>
        <v>49</v>
      </c>
      <c r="G2063">
        <v>0</v>
      </c>
      <c r="H2063" s="21">
        <v>32760.48</v>
      </c>
      <c r="I2063" t="s">
        <v>16</v>
      </c>
      <c r="J2063" t="s">
        <v>16</v>
      </c>
      <c r="K2063" t="s">
        <v>41</v>
      </c>
    </row>
    <row r="2064" spans="1:11" x14ac:dyDescent="0.3">
      <c r="A2064" t="s">
        <v>2094</v>
      </c>
      <c r="B2064">
        <v>1972</v>
      </c>
      <c r="C2064" t="s">
        <v>2398</v>
      </c>
      <c r="D2064">
        <v>7</v>
      </c>
      <c r="E2064" s="17">
        <f>DATE(Hosp_details[[#This Row],[year]], MONTH("1-"&amp;Hosp_details[[#This Row],[month]]), Hosp_details[[#This Row],[date]])</f>
        <v>26426</v>
      </c>
      <c r="F2064" s="19">
        <f>DATEDIF(Hosp_details[[#This Row],[Date of Birth]], DATE(2023,6, 8),"Y")</f>
        <v>51</v>
      </c>
      <c r="G2064">
        <v>0</v>
      </c>
      <c r="H2064" s="21">
        <v>32765.33</v>
      </c>
      <c r="I2064" t="s">
        <v>11</v>
      </c>
      <c r="J2064" t="s">
        <v>11</v>
      </c>
      <c r="K2064" t="s">
        <v>23</v>
      </c>
    </row>
    <row r="2065" spans="1:11" x14ac:dyDescent="0.3">
      <c r="A2065" t="s">
        <v>2095</v>
      </c>
      <c r="B2065">
        <v>1980</v>
      </c>
      <c r="C2065" t="s">
        <v>18</v>
      </c>
      <c r="D2065">
        <v>12</v>
      </c>
      <c r="E2065" s="17">
        <f>DATE(Hosp_details[[#This Row],[year]], MONTH("1-"&amp;Hosp_details[[#This Row],[month]]), Hosp_details[[#This Row],[date]])</f>
        <v>29384</v>
      </c>
      <c r="F2065" s="19">
        <f>DATEDIF(Hosp_details[[#This Row],[Date of Birth]], DATE(2023,6, 8),"Y")</f>
        <v>42</v>
      </c>
      <c r="G2065">
        <v>3</v>
      </c>
      <c r="H2065" s="21">
        <v>32787.46</v>
      </c>
      <c r="I2065" t="s">
        <v>16</v>
      </c>
      <c r="J2065" t="s">
        <v>12</v>
      </c>
      <c r="K2065" t="s">
        <v>23</v>
      </c>
    </row>
    <row r="2066" spans="1:11" x14ac:dyDescent="0.3">
      <c r="A2066" t="s">
        <v>2096</v>
      </c>
      <c r="B2066">
        <v>1995</v>
      </c>
      <c r="C2066" t="s">
        <v>10</v>
      </c>
      <c r="D2066">
        <v>4</v>
      </c>
      <c r="E2066" s="17">
        <f>DATE(Hosp_details[[#This Row],[year]], MONTH("1-"&amp;Hosp_details[[#This Row],[month]]), Hosp_details[[#This Row],[date]])</f>
        <v>34884</v>
      </c>
      <c r="F2066" s="19">
        <f>DATEDIF(Hosp_details[[#This Row],[Date of Birth]], DATE(2023,6, 8),"Y")</f>
        <v>27</v>
      </c>
      <c r="G2066">
        <v>0</v>
      </c>
      <c r="H2066" s="21">
        <v>32827.51</v>
      </c>
      <c r="I2066" t="s">
        <v>16</v>
      </c>
      <c r="J2066" t="s">
        <v>11</v>
      </c>
      <c r="K2066" t="s">
        <v>41</v>
      </c>
    </row>
    <row r="2067" spans="1:11" x14ac:dyDescent="0.3">
      <c r="A2067" t="s">
        <v>2097</v>
      </c>
      <c r="B2067">
        <v>1981</v>
      </c>
      <c r="C2067" t="s">
        <v>34</v>
      </c>
      <c r="D2067">
        <v>17</v>
      </c>
      <c r="E2067" s="17">
        <f>DATE(Hosp_details[[#This Row],[year]], MONTH("1-"&amp;Hosp_details[[#This Row],[month]]), Hosp_details[[#This Row],[date]])</f>
        <v>29815</v>
      </c>
      <c r="F2067" s="19">
        <f>DATEDIF(Hosp_details[[#This Row],[Date of Birth]], DATE(2023,6, 8),"Y")</f>
        <v>41</v>
      </c>
      <c r="G2067">
        <v>1</v>
      </c>
      <c r="H2067" s="21">
        <v>32906.69</v>
      </c>
      <c r="I2067" t="s">
        <v>11</v>
      </c>
      <c r="J2067" t="s">
        <v>12</v>
      </c>
      <c r="K2067" t="s">
        <v>41</v>
      </c>
    </row>
    <row r="2068" spans="1:11" x14ac:dyDescent="0.3">
      <c r="A2068" t="s">
        <v>2098</v>
      </c>
      <c r="B2068">
        <v>1971</v>
      </c>
      <c r="C2068" t="s">
        <v>20</v>
      </c>
      <c r="D2068">
        <v>24</v>
      </c>
      <c r="E2068" s="17">
        <f>DATE(Hosp_details[[#This Row],[year]], MONTH("1-"&amp;Hosp_details[[#This Row],[month]]), Hosp_details[[#This Row],[date]])</f>
        <v>26200</v>
      </c>
      <c r="F2068" s="19">
        <f>DATEDIF(Hosp_details[[#This Row],[Date of Birth]], DATE(2023,6, 8),"Y")</f>
        <v>51</v>
      </c>
      <c r="G2068">
        <v>0</v>
      </c>
      <c r="H2068" s="21">
        <v>32947.629999999997</v>
      </c>
      <c r="I2068" t="s">
        <v>11</v>
      </c>
      <c r="J2068" t="s">
        <v>16</v>
      </c>
      <c r="K2068" t="s">
        <v>41</v>
      </c>
    </row>
    <row r="2069" spans="1:11" x14ac:dyDescent="0.3">
      <c r="A2069" t="s">
        <v>2099</v>
      </c>
      <c r="B2069">
        <v>1995</v>
      </c>
      <c r="C2069" t="s">
        <v>36</v>
      </c>
      <c r="D2069">
        <v>8</v>
      </c>
      <c r="E2069" s="17">
        <f>DATE(Hosp_details[[#This Row],[year]], MONTH("1-"&amp;Hosp_details[[#This Row],[month]]), Hosp_details[[#This Row],[date]])</f>
        <v>34980</v>
      </c>
      <c r="F2069" s="19">
        <f>DATEDIF(Hosp_details[[#This Row],[Date of Birth]], DATE(2023,6, 8),"Y")</f>
        <v>27</v>
      </c>
      <c r="G2069">
        <v>0</v>
      </c>
      <c r="H2069" s="21">
        <v>33017.46</v>
      </c>
      <c r="I2069" t="s">
        <v>16</v>
      </c>
      <c r="J2069" t="s">
        <v>16</v>
      </c>
      <c r="K2069" t="s">
        <v>41</v>
      </c>
    </row>
    <row r="2070" spans="1:11" x14ac:dyDescent="0.3">
      <c r="A2070" t="s">
        <v>2100</v>
      </c>
      <c r="B2070">
        <v>1967</v>
      </c>
      <c r="C2070" t="s">
        <v>15</v>
      </c>
      <c r="D2070">
        <v>10</v>
      </c>
      <c r="E2070" s="17">
        <f>DATE(Hosp_details[[#This Row],[year]], MONTH("1-"&amp;Hosp_details[[#This Row],[month]]), Hosp_details[[#This Row],[date]])</f>
        <v>24786</v>
      </c>
      <c r="F2070" s="19">
        <f>DATEDIF(Hosp_details[[#This Row],[Date of Birth]], DATE(2023,6, 8),"Y")</f>
        <v>55</v>
      </c>
      <c r="G2070">
        <v>0</v>
      </c>
      <c r="H2070" s="21">
        <v>33025.32</v>
      </c>
      <c r="I2070" t="s">
        <v>11</v>
      </c>
      <c r="J2070" t="s">
        <v>12</v>
      </c>
      <c r="K2070" t="s">
        <v>41</v>
      </c>
    </row>
    <row r="2071" spans="1:11" x14ac:dyDescent="0.3">
      <c r="A2071" t="s">
        <v>2101</v>
      </c>
      <c r="B2071">
        <v>1994</v>
      </c>
      <c r="C2071" t="s">
        <v>30</v>
      </c>
      <c r="D2071">
        <v>28</v>
      </c>
      <c r="E2071" s="17">
        <f>DATE(Hosp_details[[#This Row],[year]], MONTH("1-"&amp;Hosp_details[[#This Row],[month]]), Hosp_details[[#This Row],[date]])</f>
        <v>34696</v>
      </c>
      <c r="F2071" s="19">
        <f>DATEDIF(Hosp_details[[#This Row],[Date of Birth]], DATE(2023,6, 8),"Y")</f>
        <v>28</v>
      </c>
      <c r="G2071">
        <v>0</v>
      </c>
      <c r="H2071" s="21">
        <v>33057.230000000003</v>
      </c>
      <c r="I2071" t="s">
        <v>16</v>
      </c>
      <c r="J2071" t="s">
        <v>11</v>
      </c>
      <c r="K2071" t="s">
        <v>41</v>
      </c>
    </row>
    <row r="2072" spans="1:11" x14ac:dyDescent="0.3">
      <c r="A2072" t="s">
        <v>2102</v>
      </c>
      <c r="B2072">
        <v>1962</v>
      </c>
      <c r="C2072" t="s">
        <v>2394</v>
      </c>
      <c r="D2072">
        <v>1</v>
      </c>
      <c r="E2072" s="17">
        <f>DATE(Hosp_details[[#This Row],[year]], MONTH("1-"&amp;Hosp_details[[#This Row],[month]]), Hosp_details[[#This Row],[date]])</f>
        <v>22647</v>
      </c>
      <c r="F2072" s="19">
        <f>DATEDIF(Hosp_details[[#This Row],[Date of Birth]], DATE(2023,6, 8),"Y")</f>
        <v>61</v>
      </c>
      <c r="G2072">
        <v>0</v>
      </c>
      <c r="H2072" s="21">
        <v>33074.94</v>
      </c>
      <c r="I2072" t="s">
        <v>16</v>
      </c>
      <c r="J2072" t="s">
        <v>11</v>
      </c>
      <c r="K2072" t="s">
        <v>41</v>
      </c>
    </row>
    <row r="2073" spans="1:11" x14ac:dyDescent="0.3">
      <c r="A2073" t="s">
        <v>2103</v>
      </c>
      <c r="B2073">
        <v>1969</v>
      </c>
      <c r="C2073" t="s">
        <v>2395</v>
      </c>
      <c r="D2073">
        <v>30</v>
      </c>
      <c r="E2073" s="17">
        <f>DATE(Hosp_details[[#This Row],[year]], MONTH("1-"&amp;Hosp_details[[#This Row],[month]]), Hosp_details[[#This Row],[date]])</f>
        <v>25264</v>
      </c>
      <c r="F2073" s="19">
        <f>DATEDIF(Hosp_details[[#This Row],[Date of Birth]], DATE(2023,6, 8),"Y")</f>
        <v>54</v>
      </c>
      <c r="G2073">
        <v>0</v>
      </c>
      <c r="H2073" s="21">
        <v>33090.660000000003</v>
      </c>
      <c r="I2073" t="s">
        <v>11</v>
      </c>
      <c r="J2073" t="s">
        <v>11</v>
      </c>
      <c r="K2073" t="s">
        <v>41</v>
      </c>
    </row>
    <row r="2074" spans="1:11" x14ac:dyDescent="0.3">
      <c r="A2074" t="s">
        <v>2104</v>
      </c>
      <c r="B2074">
        <v>1985</v>
      </c>
      <c r="C2074" t="s">
        <v>2396</v>
      </c>
      <c r="D2074">
        <v>15</v>
      </c>
      <c r="E2074" s="17">
        <f>DATE(Hosp_details[[#This Row],[year]], MONTH("1-"&amp;Hosp_details[[#This Row],[month]]), Hosp_details[[#This Row],[date]])</f>
        <v>31121</v>
      </c>
      <c r="F2074" s="19">
        <f>DATEDIF(Hosp_details[[#This Row],[Date of Birth]], DATE(2023,6, 8),"Y")</f>
        <v>38</v>
      </c>
      <c r="G2074">
        <v>3</v>
      </c>
      <c r="H2074" s="21">
        <v>33121</v>
      </c>
      <c r="I2074" t="s">
        <v>11</v>
      </c>
      <c r="J2074" t="s">
        <v>16</v>
      </c>
      <c r="K2074" t="s">
        <v>41</v>
      </c>
    </row>
    <row r="2075" spans="1:11" x14ac:dyDescent="0.3">
      <c r="A2075" t="s">
        <v>2105</v>
      </c>
      <c r="B2075">
        <v>1990</v>
      </c>
      <c r="C2075" t="s">
        <v>2397</v>
      </c>
      <c r="D2075">
        <v>12</v>
      </c>
      <c r="E2075" s="17">
        <f>DATE(Hosp_details[[#This Row],[year]], MONTH("1-"&amp;Hosp_details[[#This Row],[month]]), Hosp_details[[#This Row],[date]])</f>
        <v>32975</v>
      </c>
      <c r="F2075" s="19">
        <f>DATEDIF(Hosp_details[[#This Row],[Date of Birth]], DATE(2023,6, 8),"Y")</f>
        <v>33</v>
      </c>
      <c r="G2075">
        <v>3</v>
      </c>
      <c r="H2075" s="21">
        <v>33292.83</v>
      </c>
      <c r="I2075" t="s">
        <v>11</v>
      </c>
      <c r="J2075" t="s">
        <v>16</v>
      </c>
      <c r="K2075" t="s">
        <v>41</v>
      </c>
    </row>
    <row r="2076" spans="1:11" x14ac:dyDescent="0.3">
      <c r="A2076" t="s">
        <v>2106</v>
      </c>
      <c r="B2076">
        <v>2003</v>
      </c>
      <c r="C2076" t="s">
        <v>2398</v>
      </c>
      <c r="D2076">
        <v>28</v>
      </c>
      <c r="E2076" s="17">
        <f>DATE(Hosp_details[[#This Row],[year]], MONTH("1-"&amp;Hosp_details[[#This Row],[month]]), Hosp_details[[#This Row],[date]])</f>
        <v>37769</v>
      </c>
      <c r="F2076" s="19">
        <f>DATEDIF(Hosp_details[[#This Row],[Date of Birth]], DATE(2023,6, 8),"Y")</f>
        <v>20</v>
      </c>
      <c r="G2076">
        <v>0</v>
      </c>
      <c r="H2076" s="21">
        <v>33307.550000000003</v>
      </c>
      <c r="I2076" t="s">
        <v>11</v>
      </c>
      <c r="J2076" t="s">
        <v>12</v>
      </c>
      <c r="K2076" t="s">
        <v>23</v>
      </c>
    </row>
    <row r="2077" spans="1:11" x14ac:dyDescent="0.3">
      <c r="A2077" t="s">
        <v>2107</v>
      </c>
      <c r="B2077">
        <v>1972</v>
      </c>
      <c r="C2077" t="s">
        <v>18</v>
      </c>
      <c r="D2077">
        <v>5</v>
      </c>
      <c r="E2077" s="17">
        <f>DATE(Hosp_details[[#This Row],[year]], MONTH("1-"&amp;Hosp_details[[#This Row],[month]]), Hosp_details[[#This Row],[date]])</f>
        <v>26455</v>
      </c>
      <c r="F2077" s="19">
        <f>DATEDIF(Hosp_details[[#This Row],[Date of Birth]], DATE(2023,6, 8),"Y")</f>
        <v>51</v>
      </c>
      <c r="G2077">
        <v>0</v>
      </c>
      <c r="H2077" s="21">
        <v>33344.449999999997</v>
      </c>
      <c r="I2077" t="s">
        <v>11</v>
      </c>
      <c r="J2077" t="s">
        <v>12</v>
      </c>
      <c r="K2077" t="s">
        <v>41</v>
      </c>
    </row>
    <row r="2078" spans="1:11" x14ac:dyDescent="0.3">
      <c r="A2078" t="s">
        <v>2108</v>
      </c>
      <c r="B2078">
        <v>1985</v>
      </c>
      <c r="C2078" t="s">
        <v>10</v>
      </c>
      <c r="D2078">
        <v>7</v>
      </c>
      <c r="E2078" s="17">
        <f>DATE(Hosp_details[[#This Row],[year]], MONTH("1-"&amp;Hosp_details[[#This Row],[month]]), Hosp_details[[#This Row],[date]])</f>
        <v>31235</v>
      </c>
      <c r="F2078" s="19">
        <f>DATEDIF(Hosp_details[[#This Row],[Date of Birth]], DATE(2023,6, 8),"Y")</f>
        <v>37</v>
      </c>
      <c r="G2078">
        <v>3</v>
      </c>
      <c r="H2078" s="21">
        <v>33450.99</v>
      </c>
      <c r="I2078" t="s">
        <v>11</v>
      </c>
      <c r="J2078" t="s">
        <v>11</v>
      </c>
      <c r="K2078" t="s">
        <v>41</v>
      </c>
    </row>
    <row r="2079" spans="1:11" x14ac:dyDescent="0.3">
      <c r="A2079" t="s">
        <v>2109</v>
      </c>
      <c r="B2079">
        <v>1970</v>
      </c>
      <c r="C2079" t="s">
        <v>34</v>
      </c>
      <c r="D2079">
        <v>18</v>
      </c>
      <c r="E2079" s="17">
        <f>DATE(Hosp_details[[#This Row],[year]], MONTH("1-"&amp;Hosp_details[[#This Row],[month]]), Hosp_details[[#This Row],[date]])</f>
        <v>25798</v>
      </c>
      <c r="F2079" s="19">
        <f>DATEDIF(Hosp_details[[#This Row],[Date of Birth]], DATE(2023,6, 8),"Y")</f>
        <v>52</v>
      </c>
      <c r="G2079">
        <v>2</v>
      </c>
      <c r="H2079" s="21">
        <v>33471.97</v>
      </c>
      <c r="I2079" t="s">
        <v>11</v>
      </c>
      <c r="J2079" t="s">
        <v>11</v>
      </c>
      <c r="K2079" t="s">
        <v>23</v>
      </c>
    </row>
    <row r="2080" spans="1:11" x14ac:dyDescent="0.3">
      <c r="A2080" t="s">
        <v>2110</v>
      </c>
      <c r="B2080">
        <v>2002</v>
      </c>
      <c r="C2080" t="s">
        <v>20</v>
      </c>
      <c r="D2080">
        <v>25</v>
      </c>
      <c r="E2080" s="17">
        <f>DATE(Hosp_details[[#This Row],[year]], MONTH("1-"&amp;Hosp_details[[#This Row],[month]]), Hosp_details[[#This Row],[date]])</f>
        <v>37524</v>
      </c>
      <c r="F2080" s="19">
        <f>DATEDIF(Hosp_details[[#This Row],[Date of Birth]], DATE(2023,6, 8),"Y")</f>
        <v>20</v>
      </c>
      <c r="G2080">
        <v>0</v>
      </c>
      <c r="H2080" s="21">
        <v>33475.82</v>
      </c>
      <c r="I2080" t="s">
        <v>16</v>
      </c>
      <c r="J2080" t="s">
        <v>16</v>
      </c>
      <c r="K2080" t="s">
        <v>169</v>
      </c>
    </row>
    <row r="2081" spans="1:11" x14ac:dyDescent="0.3">
      <c r="A2081" t="s">
        <v>2111</v>
      </c>
      <c r="B2081">
        <v>1984</v>
      </c>
      <c r="C2081" t="s">
        <v>36</v>
      </c>
      <c r="D2081">
        <v>22</v>
      </c>
      <c r="E2081" s="17">
        <f>DATE(Hosp_details[[#This Row],[year]], MONTH("1-"&amp;Hosp_details[[#This Row],[month]]), Hosp_details[[#This Row],[date]])</f>
        <v>30977</v>
      </c>
      <c r="F2081" s="19">
        <f>DATEDIF(Hosp_details[[#This Row],[Date of Birth]], DATE(2023,6, 8),"Y")</f>
        <v>38</v>
      </c>
      <c r="G2081">
        <v>3</v>
      </c>
      <c r="H2081" s="21">
        <v>33527.1</v>
      </c>
      <c r="I2081" t="s">
        <v>11</v>
      </c>
      <c r="J2081" t="s">
        <v>12</v>
      </c>
      <c r="K2081" t="s">
        <v>41</v>
      </c>
    </row>
    <row r="2082" spans="1:11" x14ac:dyDescent="0.3">
      <c r="A2082" t="s">
        <v>2112</v>
      </c>
      <c r="B2082">
        <v>2003</v>
      </c>
      <c r="C2082" t="s">
        <v>15</v>
      </c>
      <c r="D2082">
        <v>9</v>
      </c>
      <c r="E2082" s="17">
        <f>DATE(Hosp_details[[#This Row],[year]], MONTH("1-"&amp;Hosp_details[[#This Row],[month]]), Hosp_details[[#This Row],[date]])</f>
        <v>37934</v>
      </c>
      <c r="F2082" s="19">
        <f>DATEDIF(Hosp_details[[#This Row],[Date of Birth]], DATE(2023,6, 8),"Y")</f>
        <v>19</v>
      </c>
      <c r="G2082">
        <v>0</v>
      </c>
      <c r="H2082" s="21">
        <v>33611.71</v>
      </c>
      <c r="I2082" t="s">
        <v>16</v>
      </c>
      <c r="J2082" t="s">
        <v>11</v>
      </c>
      <c r="K2082" t="s">
        <v>41</v>
      </c>
    </row>
    <row r="2083" spans="1:11" x14ac:dyDescent="0.3">
      <c r="A2083" t="s">
        <v>2113</v>
      </c>
      <c r="B2083">
        <v>1993</v>
      </c>
      <c r="C2083" t="s">
        <v>30</v>
      </c>
      <c r="D2083">
        <v>28</v>
      </c>
      <c r="E2083" s="17">
        <f>DATE(Hosp_details[[#This Row],[year]], MONTH("1-"&amp;Hosp_details[[#This Row],[month]]), Hosp_details[[#This Row],[date]])</f>
        <v>34331</v>
      </c>
      <c r="F2083" s="19">
        <f>DATEDIF(Hosp_details[[#This Row],[Date of Birth]], DATE(2023,6, 8),"Y")</f>
        <v>29</v>
      </c>
      <c r="G2083">
        <v>0</v>
      </c>
      <c r="H2083" s="21">
        <v>33707.550000000003</v>
      </c>
      <c r="I2083" t="s">
        <v>11</v>
      </c>
      <c r="J2083" t="s">
        <v>11</v>
      </c>
      <c r="K2083" t="s">
        <v>41</v>
      </c>
    </row>
    <row r="2084" spans="1:11" x14ac:dyDescent="0.3">
      <c r="A2084" t="s">
        <v>2114</v>
      </c>
      <c r="B2084">
        <v>2004</v>
      </c>
      <c r="C2084" t="s">
        <v>2394</v>
      </c>
      <c r="D2084">
        <v>1</v>
      </c>
      <c r="E2084" s="17">
        <f>DATE(Hosp_details[[#This Row],[year]], MONTH("1-"&amp;Hosp_details[[#This Row],[month]]), Hosp_details[[#This Row],[date]])</f>
        <v>37987</v>
      </c>
      <c r="F2084" s="19">
        <f>DATEDIF(Hosp_details[[#This Row],[Date of Birth]], DATE(2023,6, 8),"Y")</f>
        <v>19</v>
      </c>
      <c r="G2084">
        <v>0</v>
      </c>
      <c r="H2084" s="21">
        <v>33732.69</v>
      </c>
      <c r="I2084" t="s">
        <v>16</v>
      </c>
      <c r="J2084" t="s">
        <v>16</v>
      </c>
      <c r="K2084" t="s">
        <v>355</v>
      </c>
    </row>
    <row r="2085" spans="1:11" x14ac:dyDescent="0.3">
      <c r="A2085" t="s">
        <v>2115</v>
      </c>
      <c r="B2085">
        <v>2003</v>
      </c>
      <c r="C2085" t="s">
        <v>2395</v>
      </c>
      <c r="D2085">
        <v>12</v>
      </c>
      <c r="E2085" s="17">
        <f>DATE(Hosp_details[[#This Row],[year]], MONTH("1-"&amp;Hosp_details[[#This Row],[month]]), Hosp_details[[#This Row],[date]])</f>
        <v>37664</v>
      </c>
      <c r="F2085" s="19">
        <f>DATEDIF(Hosp_details[[#This Row],[Date of Birth]], DATE(2023,6, 8),"Y")</f>
        <v>20</v>
      </c>
      <c r="G2085">
        <v>0</v>
      </c>
      <c r="H2085" s="21">
        <v>33750.29</v>
      </c>
      <c r="I2085" t="s">
        <v>16</v>
      </c>
      <c r="J2085" t="s">
        <v>12</v>
      </c>
      <c r="K2085" t="s">
        <v>23</v>
      </c>
    </row>
    <row r="2086" spans="1:11" x14ac:dyDescent="0.3">
      <c r="A2086" t="s">
        <v>2116</v>
      </c>
      <c r="B2086">
        <v>1962</v>
      </c>
      <c r="C2086" t="s">
        <v>2396</v>
      </c>
      <c r="D2086">
        <v>11</v>
      </c>
      <c r="E2086" s="17">
        <f>DATE(Hosp_details[[#This Row],[year]], MONTH("1-"&amp;Hosp_details[[#This Row],[month]]), Hosp_details[[#This Row],[date]])</f>
        <v>22716</v>
      </c>
      <c r="F2086" s="19">
        <f>DATEDIF(Hosp_details[[#This Row],[Date of Birth]], DATE(2023,6, 8),"Y")</f>
        <v>61</v>
      </c>
      <c r="G2086">
        <v>0</v>
      </c>
      <c r="H2086" s="21">
        <v>33753.32</v>
      </c>
      <c r="I2086" t="s">
        <v>16</v>
      </c>
      <c r="J2086" t="s">
        <v>12</v>
      </c>
      <c r="K2086" t="s">
        <v>41</v>
      </c>
    </row>
    <row r="2087" spans="1:11" x14ac:dyDescent="0.3">
      <c r="A2087" t="s">
        <v>2117</v>
      </c>
      <c r="B2087">
        <v>2000</v>
      </c>
      <c r="C2087" t="s">
        <v>2397</v>
      </c>
      <c r="D2087">
        <v>26</v>
      </c>
      <c r="E2087" s="17">
        <f>DATE(Hosp_details[[#This Row],[year]], MONTH("1-"&amp;Hosp_details[[#This Row],[month]]), Hosp_details[[#This Row],[date]])</f>
        <v>36642</v>
      </c>
      <c r="F2087" s="19">
        <f>DATEDIF(Hosp_details[[#This Row],[Date of Birth]], DATE(2023,6, 8),"Y")</f>
        <v>23</v>
      </c>
      <c r="G2087">
        <v>0</v>
      </c>
      <c r="H2087" s="21">
        <v>33829.39</v>
      </c>
      <c r="I2087" t="s">
        <v>11</v>
      </c>
      <c r="J2087" t="s">
        <v>12</v>
      </c>
      <c r="K2087" t="s">
        <v>41</v>
      </c>
    </row>
    <row r="2088" spans="1:11" x14ac:dyDescent="0.3">
      <c r="A2088" t="s">
        <v>2118</v>
      </c>
      <c r="B2088">
        <v>1997</v>
      </c>
      <c r="C2088" t="s">
        <v>2398</v>
      </c>
      <c r="D2088">
        <v>9</v>
      </c>
      <c r="E2088" s="17">
        <f>DATE(Hosp_details[[#This Row],[year]], MONTH("1-"&amp;Hosp_details[[#This Row],[month]]), Hosp_details[[#This Row],[date]])</f>
        <v>35559</v>
      </c>
      <c r="F2088" s="19">
        <f>DATEDIF(Hosp_details[[#This Row],[Date of Birth]], DATE(2023,6, 8),"Y")</f>
        <v>26</v>
      </c>
      <c r="G2088">
        <v>0</v>
      </c>
      <c r="H2088" s="21">
        <v>33900.65</v>
      </c>
      <c r="I2088" t="s">
        <v>11</v>
      </c>
      <c r="J2088" t="s">
        <v>12</v>
      </c>
      <c r="K2088" t="s">
        <v>41</v>
      </c>
    </row>
    <row r="2089" spans="1:11" x14ac:dyDescent="0.3">
      <c r="A2089" t="s">
        <v>2119</v>
      </c>
      <c r="B2089">
        <v>2000</v>
      </c>
      <c r="C2089" t="s">
        <v>18</v>
      </c>
      <c r="D2089">
        <v>27</v>
      </c>
      <c r="E2089" s="17">
        <f>DATE(Hosp_details[[#This Row],[year]], MONTH("1-"&amp;Hosp_details[[#This Row],[month]]), Hosp_details[[#This Row],[date]])</f>
        <v>36704</v>
      </c>
      <c r="F2089" s="19">
        <f>DATEDIF(Hosp_details[[#This Row],[Date of Birth]], DATE(2023,6, 8),"Y")</f>
        <v>22</v>
      </c>
      <c r="G2089">
        <v>0</v>
      </c>
      <c r="H2089" s="21">
        <v>33907.550000000003</v>
      </c>
      <c r="I2089" t="s">
        <v>11</v>
      </c>
      <c r="J2089" t="s">
        <v>11</v>
      </c>
      <c r="K2089" t="s">
        <v>23</v>
      </c>
    </row>
    <row r="2090" spans="1:11" x14ac:dyDescent="0.3">
      <c r="A2090" t="s">
        <v>2120</v>
      </c>
      <c r="B2090">
        <v>1994</v>
      </c>
      <c r="C2090" t="s">
        <v>10</v>
      </c>
      <c r="D2090">
        <v>25</v>
      </c>
      <c r="E2090" s="17">
        <f>DATE(Hosp_details[[#This Row],[year]], MONTH("1-"&amp;Hosp_details[[#This Row],[month]]), Hosp_details[[#This Row],[date]])</f>
        <v>34540</v>
      </c>
      <c r="F2090" s="19">
        <f>DATEDIF(Hosp_details[[#This Row],[Date of Birth]], DATE(2023,6, 8),"Y")</f>
        <v>28</v>
      </c>
      <c r="G2090">
        <v>0</v>
      </c>
      <c r="H2090" s="21">
        <v>33975.47</v>
      </c>
      <c r="I2090" t="s">
        <v>11</v>
      </c>
      <c r="J2090" t="s">
        <v>11</v>
      </c>
      <c r="K2090" t="s">
        <v>41</v>
      </c>
    </row>
    <row r="2091" spans="1:11" x14ac:dyDescent="0.3">
      <c r="A2091" t="s">
        <v>2121</v>
      </c>
      <c r="B2091">
        <v>1972</v>
      </c>
      <c r="C2091" t="s">
        <v>34</v>
      </c>
      <c r="D2091">
        <v>26</v>
      </c>
      <c r="E2091" s="17">
        <f>DATE(Hosp_details[[#This Row],[year]], MONTH("1-"&amp;Hosp_details[[#This Row],[month]]), Hosp_details[[#This Row],[date]])</f>
        <v>26537</v>
      </c>
      <c r="F2091" s="19">
        <f>DATEDIF(Hosp_details[[#This Row],[Date of Birth]], DATE(2023,6, 8),"Y")</f>
        <v>50</v>
      </c>
      <c r="G2091">
        <v>0</v>
      </c>
      <c r="H2091" s="21">
        <v>34053.360000000001</v>
      </c>
      <c r="I2091" t="s">
        <v>11</v>
      </c>
      <c r="J2091" t="s">
        <v>11</v>
      </c>
      <c r="K2091" t="s">
        <v>41</v>
      </c>
    </row>
    <row r="2092" spans="1:11" x14ac:dyDescent="0.3">
      <c r="A2092" t="s">
        <v>2122</v>
      </c>
      <c r="B2092">
        <v>2002</v>
      </c>
      <c r="C2092" t="s">
        <v>20</v>
      </c>
      <c r="D2092">
        <v>26</v>
      </c>
      <c r="E2092" s="17">
        <f>DATE(Hosp_details[[#This Row],[year]], MONTH("1-"&amp;Hosp_details[[#This Row],[month]]), Hosp_details[[#This Row],[date]])</f>
        <v>37525</v>
      </c>
      <c r="F2092" s="19">
        <f>DATEDIF(Hosp_details[[#This Row],[Date of Birth]], DATE(2023,6, 8),"Y")</f>
        <v>20</v>
      </c>
      <c r="G2092">
        <v>0</v>
      </c>
      <c r="H2092" s="21">
        <v>34084.68</v>
      </c>
      <c r="I2092" t="s">
        <v>11</v>
      </c>
      <c r="J2092" t="s">
        <v>12</v>
      </c>
      <c r="K2092" t="s">
        <v>41</v>
      </c>
    </row>
    <row r="2093" spans="1:11" x14ac:dyDescent="0.3">
      <c r="A2093" t="s">
        <v>2123</v>
      </c>
      <c r="B2093">
        <v>1999</v>
      </c>
      <c r="C2093" t="s">
        <v>36</v>
      </c>
      <c r="D2093">
        <v>6</v>
      </c>
      <c r="E2093" s="17">
        <f>DATE(Hosp_details[[#This Row],[year]], MONTH("1-"&amp;Hosp_details[[#This Row],[month]]), Hosp_details[[#This Row],[date]])</f>
        <v>36439</v>
      </c>
      <c r="F2093" s="19">
        <f>DATEDIF(Hosp_details[[#This Row],[Date of Birth]], DATE(2023,6, 8),"Y")</f>
        <v>23</v>
      </c>
      <c r="G2093">
        <v>0</v>
      </c>
      <c r="H2093" s="21">
        <v>34166.269999999997</v>
      </c>
      <c r="I2093" t="s">
        <v>11</v>
      </c>
      <c r="J2093" t="s">
        <v>12</v>
      </c>
      <c r="K2093" t="s">
        <v>41</v>
      </c>
    </row>
    <row r="2094" spans="1:11" x14ac:dyDescent="0.3">
      <c r="A2094" t="s">
        <v>2124</v>
      </c>
      <c r="B2094">
        <v>1971</v>
      </c>
      <c r="C2094" t="s">
        <v>15</v>
      </c>
      <c r="D2094">
        <v>25</v>
      </c>
      <c r="E2094" s="17">
        <f>DATE(Hosp_details[[#This Row],[year]], MONTH("1-"&amp;Hosp_details[[#This Row],[month]]), Hosp_details[[#This Row],[date]])</f>
        <v>26262</v>
      </c>
      <c r="F2094" s="19">
        <f>DATEDIF(Hosp_details[[#This Row],[Date of Birth]], DATE(2023,6, 8),"Y")</f>
        <v>51</v>
      </c>
      <c r="G2094">
        <v>0</v>
      </c>
      <c r="H2094" s="21">
        <v>34205.07</v>
      </c>
      <c r="I2094" t="s">
        <v>11</v>
      </c>
      <c r="J2094" t="s">
        <v>11</v>
      </c>
      <c r="K2094" t="s">
        <v>41</v>
      </c>
    </row>
    <row r="2095" spans="1:11" x14ac:dyDescent="0.3">
      <c r="A2095" t="s">
        <v>2125</v>
      </c>
      <c r="B2095">
        <v>1975</v>
      </c>
      <c r="C2095" t="s">
        <v>30</v>
      </c>
      <c r="D2095">
        <v>21</v>
      </c>
      <c r="E2095" s="17">
        <f>DATE(Hosp_details[[#This Row],[year]], MONTH("1-"&amp;Hosp_details[[#This Row],[month]]), Hosp_details[[#This Row],[date]])</f>
        <v>27749</v>
      </c>
      <c r="F2095" s="19">
        <f>DATEDIF(Hosp_details[[#This Row],[Date of Birth]], DATE(2023,6, 8),"Y")</f>
        <v>47</v>
      </c>
      <c r="G2095">
        <v>1</v>
      </c>
      <c r="H2095" s="21">
        <v>34210.33</v>
      </c>
      <c r="I2095" t="s">
        <v>11</v>
      </c>
      <c r="J2095" t="s">
        <v>16</v>
      </c>
      <c r="K2095" t="s">
        <v>23</v>
      </c>
    </row>
    <row r="2096" spans="1:11" x14ac:dyDescent="0.3">
      <c r="A2096" t="s">
        <v>2126</v>
      </c>
      <c r="B2096">
        <v>1962</v>
      </c>
      <c r="C2096" t="s">
        <v>2394</v>
      </c>
      <c r="D2096">
        <v>5</v>
      </c>
      <c r="E2096" s="17">
        <f>DATE(Hosp_details[[#This Row],[year]], MONTH("1-"&amp;Hosp_details[[#This Row],[month]]), Hosp_details[[#This Row],[date]])</f>
        <v>22651</v>
      </c>
      <c r="F2096" s="19">
        <f>DATEDIF(Hosp_details[[#This Row],[Date of Birth]], DATE(2023,6, 8),"Y")</f>
        <v>61</v>
      </c>
      <c r="G2096">
        <v>0</v>
      </c>
      <c r="H2096" s="21">
        <v>34218.019999999997</v>
      </c>
      <c r="I2096" t="s">
        <v>16</v>
      </c>
      <c r="J2096" t="s">
        <v>16</v>
      </c>
      <c r="K2096" t="s">
        <v>41</v>
      </c>
    </row>
    <row r="2097" spans="1:11" x14ac:dyDescent="0.3">
      <c r="A2097" t="s">
        <v>2127</v>
      </c>
      <c r="B2097">
        <v>1998</v>
      </c>
      <c r="C2097" t="s">
        <v>2395</v>
      </c>
      <c r="D2097">
        <v>11</v>
      </c>
      <c r="E2097" s="17">
        <f>DATE(Hosp_details[[#This Row],[year]], MONTH("1-"&amp;Hosp_details[[#This Row],[month]]), Hosp_details[[#This Row],[date]])</f>
        <v>35837</v>
      </c>
      <c r="F2097" s="19">
        <f>DATEDIF(Hosp_details[[#This Row],[Date of Birth]], DATE(2023,6, 8),"Y")</f>
        <v>25</v>
      </c>
      <c r="G2097">
        <v>0</v>
      </c>
      <c r="H2097" s="21">
        <v>34254.050000000003</v>
      </c>
      <c r="I2097" t="s">
        <v>16</v>
      </c>
      <c r="J2097" t="s">
        <v>12</v>
      </c>
      <c r="K2097" t="s">
        <v>165</v>
      </c>
    </row>
    <row r="2098" spans="1:11" x14ac:dyDescent="0.3">
      <c r="A2098" t="s">
        <v>2128</v>
      </c>
      <c r="B2098">
        <v>1995</v>
      </c>
      <c r="C2098" t="s">
        <v>2396</v>
      </c>
      <c r="D2098">
        <v>30</v>
      </c>
      <c r="E2098" s="17">
        <f>DATE(Hosp_details[[#This Row],[year]], MONTH("1-"&amp;Hosp_details[[#This Row],[month]]), Hosp_details[[#This Row],[date]])</f>
        <v>34788</v>
      </c>
      <c r="F2098" s="19">
        <f>DATEDIF(Hosp_details[[#This Row],[Date of Birth]], DATE(2023,6, 8),"Y")</f>
        <v>28</v>
      </c>
      <c r="G2098">
        <v>0</v>
      </c>
      <c r="H2098" s="21">
        <v>34289.43</v>
      </c>
      <c r="I2098" t="s">
        <v>16</v>
      </c>
      <c r="J2098" t="s">
        <v>16</v>
      </c>
      <c r="K2098" t="s">
        <v>41</v>
      </c>
    </row>
    <row r="2099" spans="1:11" x14ac:dyDescent="0.3">
      <c r="A2099" t="s">
        <v>2129</v>
      </c>
      <c r="B2099">
        <v>1986</v>
      </c>
      <c r="C2099" t="s">
        <v>2397</v>
      </c>
      <c r="D2099">
        <v>11</v>
      </c>
      <c r="E2099" s="17">
        <f>DATE(Hosp_details[[#This Row],[year]], MONTH("1-"&amp;Hosp_details[[#This Row],[month]]), Hosp_details[[#This Row],[date]])</f>
        <v>31513</v>
      </c>
      <c r="F2099" s="19">
        <f>DATEDIF(Hosp_details[[#This Row],[Date of Birth]], DATE(2023,6, 8),"Y")</f>
        <v>37</v>
      </c>
      <c r="G2099">
        <v>3</v>
      </c>
      <c r="H2099" s="21">
        <v>34293.120000000003</v>
      </c>
      <c r="I2099" t="s">
        <v>16</v>
      </c>
      <c r="J2099" t="s">
        <v>11</v>
      </c>
      <c r="K2099" t="s">
        <v>41</v>
      </c>
    </row>
    <row r="2100" spans="1:11" x14ac:dyDescent="0.3">
      <c r="A2100" t="s">
        <v>2130</v>
      </c>
      <c r="B2100">
        <v>2004</v>
      </c>
      <c r="C2100" t="s">
        <v>2398</v>
      </c>
      <c r="D2100">
        <v>1</v>
      </c>
      <c r="E2100" s="17">
        <f>DATE(Hosp_details[[#This Row],[year]], MONTH("1-"&amp;Hosp_details[[#This Row],[month]]), Hosp_details[[#This Row],[date]])</f>
        <v>38108</v>
      </c>
      <c r="F2100" s="19">
        <f>DATEDIF(Hosp_details[[#This Row],[Date of Birth]], DATE(2023,6, 8),"Y")</f>
        <v>19</v>
      </c>
      <c r="G2100">
        <v>2</v>
      </c>
      <c r="H2100" s="21">
        <v>34303.17</v>
      </c>
      <c r="I2100" t="s">
        <v>16</v>
      </c>
      <c r="J2100" t="s">
        <v>12</v>
      </c>
      <c r="K2100" t="s">
        <v>13</v>
      </c>
    </row>
    <row r="2101" spans="1:11" x14ac:dyDescent="0.3">
      <c r="A2101" t="s">
        <v>2131</v>
      </c>
      <c r="B2101">
        <v>1983</v>
      </c>
      <c r="C2101" t="s">
        <v>18</v>
      </c>
      <c r="D2101">
        <v>2</v>
      </c>
      <c r="E2101" s="17">
        <f>DATE(Hosp_details[[#This Row],[year]], MONTH("1-"&amp;Hosp_details[[#This Row],[month]]), Hosp_details[[#This Row],[date]])</f>
        <v>30469</v>
      </c>
      <c r="F2101" s="19">
        <f>DATEDIF(Hosp_details[[#This Row],[Date of Birth]], DATE(2023,6, 8),"Y")</f>
        <v>40</v>
      </c>
      <c r="G2101">
        <v>3</v>
      </c>
      <c r="H2101" s="21">
        <v>34307.22</v>
      </c>
      <c r="I2101" t="s">
        <v>11</v>
      </c>
      <c r="J2101" t="s">
        <v>11</v>
      </c>
      <c r="K2101" t="s">
        <v>23</v>
      </c>
    </row>
    <row r="2102" spans="1:11" x14ac:dyDescent="0.3">
      <c r="A2102" t="s">
        <v>2132</v>
      </c>
      <c r="B2102">
        <v>1984</v>
      </c>
      <c r="C2102" t="s">
        <v>10</v>
      </c>
      <c r="D2102">
        <v>1</v>
      </c>
      <c r="E2102" s="17">
        <f>DATE(Hosp_details[[#This Row],[year]], MONTH("1-"&amp;Hosp_details[[#This Row],[month]]), Hosp_details[[#This Row],[date]])</f>
        <v>30864</v>
      </c>
      <c r="F2102" s="19">
        <f>DATEDIF(Hosp_details[[#This Row],[Date of Birth]], DATE(2023,6, 8),"Y")</f>
        <v>38</v>
      </c>
      <c r="G2102">
        <v>3</v>
      </c>
      <c r="H2102" s="21">
        <v>34402.22</v>
      </c>
      <c r="I2102" t="s">
        <v>11</v>
      </c>
      <c r="J2102" t="s">
        <v>12</v>
      </c>
      <c r="K2102" t="s">
        <v>41</v>
      </c>
    </row>
    <row r="2103" spans="1:11" x14ac:dyDescent="0.3">
      <c r="A2103" t="s">
        <v>2133</v>
      </c>
      <c r="B2103">
        <v>2003</v>
      </c>
      <c r="C2103" t="s">
        <v>34</v>
      </c>
      <c r="D2103">
        <v>5</v>
      </c>
      <c r="E2103" s="17">
        <f>DATE(Hosp_details[[#This Row],[year]], MONTH("1-"&amp;Hosp_details[[#This Row],[month]]), Hosp_details[[#This Row],[date]])</f>
        <v>37838</v>
      </c>
      <c r="F2103" s="19">
        <f>DATEDIF(Hosp_details[[#This Row],[Date of Birth]], DATE(2023,6, 8),"Y")</f>
        <v>19</v>
      </c>
      <c r="G2103">
        <v>0</v>
      </c>
      <c r="H2103" s="21">
        <v>34439.86</v>
      </c>
      <c r="I2103" t="s">
        <v>11</v>
      </c>
      <c r="J2103" t="s">
        <v>16</v>
      </c>
      <c r="K2103" t="s">
        <v>13</v>
      </c>
    </row>
    <row r="2104" spans="1:11" x14ac:dyDescent="0.3">
      <c r="A2104" t="s">
        <v>2134</v>
      </c>
      <c r="B2104">
        <v>1990</v>
      </c>
      <c r="C2104" t="s">
        <v>20</v>
      </c>
      <c r="D2104">
        <v>24</v>
      </c>
      <c r="E2104" s="17">
        <f>DATE(Hosp_details[[#This Row],[year]], MONTH("1-"&amp;Hosp_details[[#This Row],[month]]), Hosp_details[[#This Row],[date]])</f>
        <v>33140</v>
      </c>
      <c r="F2104" s="19">
        <f>DATEDIF(Hosp_details[[#This Row],[Date of Birth]], DATE(2023,6, 8),"Y")</f>
        <v>32</v>
      </c>
      <c r="G2104">
        <v>3</v>
      </c>
      <c r="H2104" s="21">
        <v>34456.269999999997</v>
      </c>
      <c r="I2104" t="s">
        <v>16</v>
      </c>
      <c r="J2104" t="s">
        <v>11</v>
      </c>
      <c r="K2104" t="s">
        <v>41</v>
      </c>
    </row>
    <row r="2105" spans="1:11" x14ac:dyDescent="0.3">
      <c r="A2105" t="s">
        <v>2135</v>
      </c>
      <c r="B2105">
        <v>1998</v>
      </c>
      <c r="C2105" t="s">
        <v>36</v>
      </c>
      <c r="D2105">
        <v>24</v>
      </c>
      <c r="E2105" s="17">
        <f>DATE(Hosp_details[[#This Row],[year]], MONTH("1-"&amp;Hosp_details[[#This Row],[month]]), Hosp_details[[#This Row],[date]])</f>
        <v>36092</v>
      </c>
      <c r="F2105" s="19">
        <f>DATEDIF(Hosp_details[[#This Row],[Date of Birth]], DATE(2023,6, 8),"Y")</f>
        <v>24</v>
      </c>
      <c r="G2105">
        <v>0</v>
      </c>
      <c r="H2105" s="21">
        <v>34472.839999999997</v>
      </c>
      <c r="I2105" t="s">
        <v>16</v>
      </c>
      <c r="J2105" t="s">
        <v>12</v>
      </c>
      <c r="K2105" t="s">
        <v>41</v>
      </c>
    </row>
    <row r="2106" spans="1:11" x14ac:dyDescent="0.3">
      <c r="A2106" t="s">
        <v>2136</v>
      </c>
      <c r="B2106">
        <v>1976</v>
      </c>
      <c r="C2106" t="s">
        <v>15</v>
      </c>
      <c r="D2106">
        <v>25</v>
      </c>
      <c r="E2106" s="17">
        <f>DATE(Hosp_details[[#This Row],[year]], MONTH("1-"&amp;Hosp_details[[#This Row],[month]]), Hosp_details[[#This Row],[date]])</f>
        <v>28089</v>
      </c>
      <c r="F2106" s="19">
        <f>DATEDIF(Hosp_details[[#This Row],[Date of Birth]], DATE(2023,6, 8),"Y")</f>
        <v>46</v>
      </c>
      <c r="G2106">
        <v>2</v>
      </c>
      <c r="H2106" s="21">
        <v>34543.39</v>
      </c>
      <c r="I2106" t="s">
        <v>11</v>
      </c>
      <c r="J2106" t="s">
        <v>12</v>
      </c>
      <c r="K2106" t="s">
        <v>41</v>
      </c>
    </row>
    <row r="2107" spans="1:11" x14ac:dyDescent="0.3">
      <c r="A2107" t="s">
        <v>2137</v>
      </c>
      <c r="B2107">
        <v>2004</v>
      </c>
      <c r="C2107" t="s">
        <v>30</v>
      </c>
      <c r="D2107">
        <v>9</v>
      </c>
      <c r="E2107" s="17">
        <f>DATE(Hosp_details[[#This Row],[year]], MONTH("1-"&amp;Hosp_details[[#This Row],[month]]), Hosp_details[[#This Row],[date]])</f>
        <v>38330</v>
      </c>
      <c r="F2107" s="19">
        <f>DATEDIF(Hosp_details[[#This Row],[Date of Birth]], DATE(2023,6, 8),"Y")</f>
        <v>18</v>
      </c>
      <c r="G2107">
        <v>0</v>
      </c>
      <c r="H2107" s="21">
        <v>34617.839999999997</v>
      </c>
      <c r="I2107" t="s">
        <v>16</v>
      </c>
      <c r="J2107" t="s">
        <v>12</v>
      </c>
      <c r="K2107" t="s">
        <v>167</v>
      </c>
    </row>
    <row r="2108" spans="1:11" x14ac:dyDescent="0.3">
      <c r="A2108" t="s">
        <v>2138</v>
      </c>
      <c r="B2108">
        <v>1994</v>
      </c>
      <c r="C2108" t="s">
        <v>2394</v>
      </c>
      <c r="D2108">
        <v>7</v>
      </c>
      <c r="E2108" s="17">
        <f>DATE(Hosp_details[[#This Row],[year]], MONTH("1-"&amp;Hosp_details[[#This Row],[month]]), Hosp_details[[#This Row],[date]])</f>
        <v>34341</v>
      </c>
      <c r="F2108" s="19">
        <f>DATEDIF(Hosp_details[[#This Row],[Date of Birth]], DATE(2023,6, 8),"Y")</f>
        <v>29</v>
      </c>
      <c r="G2108">
        <v>0</v>
      </c>
      <c r="H2108" s="21">
        <v>34672.15</v>
      </c>
      <c r="I2108" t="s">
        <v>16</v>
      </c>
      <c r="J2108" t="s">
        <v>12</v>
      </c>
      <c r="K2108" t="s">
        <v>13</v>
      </c>
    </row>
    <row r="2109" spans="1:11" x14ac:dyDescent="0.3">
      <c r="A2109" t="s">
        <v>2139</v>
      </c>
      <c r="B2109">
        <v>2003</v>
      </c>
      <c r="C2109" t="s">
        <v>2395</v>
      </c>
      <c r="D2109">
        <v>3</v>
      </c>
      <c r="E2109" s="17">
        <f>DATE(Hosp_details[[#This Row],[year]], MONTH("1-"&amp;Hosp_details[[#This Row],[month]]), Hosp_details[[#This Row],[date]])</f>
        <v>37655</v>
      </c>
      <c r="F2109" s="19">
        <f>DATEDIF(Hosp_details[[#This Row],[Date of Birth]], DATE(2023,6, 8),"Y")</f>
        <v>20</v>
      </c>
      <c r="G2109">
        <v>0</v>
      </c>
      <c r="H2109" s="21">
        <v>34779.620000000003</v>
      </c>
      <c r="I2109" t="s">
        <v>16</v>
      </c>
      <c r="J2109" t="s">
        <v>11</v>
      </c>
      <c r="K2109" t="s">
        <v>41</v>
      </c>
    </row>
    <row r="2110" spans="1:11" x14ac:dyDescent="0.3">
      <c r="A2110" t="s">
        <v>2140</v>
      </c>
      <c r="B2110">
        <v>1995</v>
      </c>
      <c r="C2110" t="s">
        <v>2396</v>
      </c>
      <c r="D2110">
        <v>27</v>
      </c>
      <c r="E2110" s="17">
        <f>DATE(Hosp_details[[#This Row],[year]], MONTH("1-"&amp;Hosp_details[[#This Row],[month]]), Hosp_details[[#This Row],[date]])</f>
        <v>34785</v>
      </c>
      <c r="F2110" s="19">
        <f>DATEDIF(Hosp_details[[#This Row],[Date of Birth]], DATE(2023,6, 8),"Y")</f>
        <v>28</v>
      </c>
      <c r="G2110">
        <v>1</v>
      </c>
      <c r="H2110" s="21">
        <v>34806.47</v>
      </c>
      <c r="I2110" t="s">
        <v>16</v>
      </c>
      <c r="J2110" t="s">
        <v>11</v>
      </c>
      <c r="K2110" t="s">
        <v>13</v>
      </c>
    </row>
    <row r="2111" spans="1:11" x14ac:dyDescent="0.3">
      <c r="A2111" t="s">
        <v>2141</v>
      </c>
      <c r="B2111">
        <v>2003</v>
      </c>
      <c r="C2111" t="s">
        <v>2397</v>
      </c>
      <c r="D2111">
        <v>17</v>
      </c>
      <c r="E2111" s="17">
        <f>DATE(Hosp_details[[#This Row],[year]], MONTH("1-"&amp;Hosp_details[[#This Row],[month]]), Hosp_details[[#This Row],[date]])</f>
        <v>37728</v>
      </c>
      <c r="F2111" s="19">
        <f>DATEDIF(Hosp_details[[#This Row],[Date of Birth]], DATE(2023,6, 8),"Y")</f>
        <v>20</v>
      </c>
      <c r="G2111">
        <v>0</v>
      </c>
      <c r="H2111" s="21">
        <v>34828.65</v>
      </c>
      <c r="I2111" t="s">
        <v>16</v>
      </c>
      <c r="J2111" t="s">
        <v>12</v>
      </c>
      <c r="K2111" t="s">
        <v>41</v>
      </c>
    </row>
    <row r="2112" spans="1:11" x14ac:dyDescent="0.3">
      <c r="A2112" t="s">
        <v>2142</v>
      </c>
      <c r="B2112">
        <v>1995</v>
      </c>
      <c r="C2112" t="s">
        <v>2398</v>
      </c>
      <c r="D2112">
        <v>17</v>
      </c>
      <c r="E2112" s="17">
        <f>DATE(Hosp_details[[#This Row],[year]], MONTH("1-"&amp;Hosp_details[[#This Row],[month]]), Hosp_details[[#This Row],[date]])</f>
        <v>34836</v>
      </c>
      <c r="F2112" s="19">
        <f>DATEDIF(Hosp_details[[#This Row],[Date of Birth]], DATE(2023,6, 8),"Y")</f>
        <v>28</v>
      </c>
      <c r="G2112">
        <v>0</v>
      </c>
      <c r="H2112" s="21">
        <v>34838.870000000003</v>
      </c>
      <c r="I2112" t="s">
        <v>11</v>
      </c>
      <c r="J2112" t="s">
        <v>12</v>
      </c>
      <c r="K2112" t="s">
        <v>41</v>
      </c>
    </row>
    <row r="2113" spans="1:11" x14ac:dyDescent="0.3">
      <c r="A2113" t="s">
        <v>2143</v>
      </c>
      <c r="B2113">
        <v>1983</v>
      </c>
      <c r="C2113" t="s">
        <v>18</v>
      </c>
      <c r="D2113">
        <v>29</v>
      </c>
      <c r="E2113" s="17">
        <f>DATE(Hosp_details[[#This Row],[year]], MONTH("1-"&amp;Hosp_details[[#This Row],[month]]), Hosp_details[[#This Row],[date]])</f>
        <v>30496</v>
      </c>
      <c r="F2113" s="19">
        <f>DATEDIF(Hosp_details[[#This Row],[Date of Birth]], DATE(2023,6, 8),"Y")</f>
        <v>39</v>
      </c>
      <c r="G2113">
        <v>3</v>
      </c>
      <c r="H2113" s="21">
        <v>34940.61</v>
      </c>
      <c r="I2113" t="s">
        <v>11</v>
      </c>
      <c r="J2113" t="s">
        <v>12</v>
      </c>
      <c r="K2113" t="s">
        <v>41</v>
      </c>
    </row>
    <row r="2114" spans="1:11" x14ac:dyDescent="0.3">
      <c r="A2114" t="s">
        <v>2144</v>
      </c>
      <c r="B2114">
        <v>1967</v>
      </c>
      <c r="C2114" t="s">
        <v>10</v>
      </c>
      <c r="D2114">
        <v>7</v>
      </c>
      <c r="E2114" s="17">
        <f>DATE(Hosp_details[[#This Row],[year]], MONTH("1-"&amp;Hosp_details[[#This Row],[month]]), Hosp_details[[#This Row],[date]])</f>
        <v>24660</v>
      </c>
      <c r="F2114" s="19">
        <f>DATEDIF(Hosp_details[[#This Row],[Date of Birth]], DATE(2023,6, 8),"Y")</f>
        <v>55</v>
      </c>
      <c r="G2114">
        <v>0</v>
      </c>
      <c r="H2114" s="21">
        <v>34975.68</v>
      </c>
      <c r="I2114" t="s">
        <v>11</v>
      </c>
      <c r="J2114" t="s">
        <v>11</v>
      </c>
      <c r="K2114" t="s">
        <v>41</v>
      </c>
    </row>
    <row r="2115" spans="1:11" x14ac:dyDescent="0.3">
      <c r="A2115" t="s">
        <v>2145</v>
      </c>
      <c r="B2115">
        <v>1998</v>
      </c>
      <c r="C2115" t="s">
        <v>34</v>
      </c>
      <c r="D2115">
        <v>22</v>
      </c>
      <c r="E2115" s="17">
        <f>DATE(Hosp_details[[#This Row],[year]], MONTH("1-"&amp;Hosp_details[[#This Row],[month]]), Hosp_details[[#This Row],[date]])</f>
        <v>36029</v>
      </c>
      <c r="F2115" s="19">
        <f>DATEDIF(Hosp_details[[#This Row],[Date of Birth]], DATE(2023,6, 8),"Y")</f>
        <v>24</v>
      </c>
      <c r="G2115">
        <v>0</v>
      </c>
      <c r="H2115" s="21">
        <v>34976.42</v>
      </c>
      <c r="I2115" t="s">
        <v>11</v>
      </c>
      <c r="J2115" t="s">
        <v>16</v>
      </c>
      <c r="K2115" t="s">
        <v>41</v>
      </c>
    </row>
    <row r="2116" spans="1:11" x14ac:dyDescent="0.3">
      <c r="A2116" t="s">
        <v>2146</v>
      </c>
      <c r="B2116">
        <v>1997</v>
      </c>
      <c r="C2116" t="s">
        <v>20</v>
      </c>
      <c r="D2116">
        <v>22</v>
      </c>
      <c r="E2116" s="17">
        <f>DATE(Hosp_details[[#This Row],[year]], MONTH("1-"&amp;Hosp_details[[#This Row],[month]]), Hosp_details[[#This Row],[date]])</f>
        <v>35695</v>
      </c>
      <c r="F2116" s="19">
        <f>DATEDIF(Hosp_details[[#This Row],[Date of Birth]], DATE(2023,6, 8),"Y")</f>
        <v>25</v>
      </c>
      <c r="G2116">
        <v>0</v>
      </c>
      <c r="H2116" s="21">
        <v>34979.86</v>
      </c>
      <c r="I2116" t="s">
        <v>11</v>
      </c>
      <c r="J2116" t="s">
        <v>11</v>
      </c>
      <c r="K2116" t="s">
        <v>41</v>
      </c>
    </row>
    <row r="2117" spans="1:11" x14ac:dyDescent="0.3">
      <c r="A2117" t="s">
        <v>2147</v>
      </c>
      <c r="B2117">
        <v>1982</v>
      </c>
      <c r="C2117" t="s">
        <v>36</v>
      </c>
      <c r="D2117">
        <v>5</v>
      </c>
      <c r="E2117" s="17">
        <f>DATE(Hosp_details[[#This Row],[year]], MONTH("1-"&amp;Hosp_details[[#This Row],[month]]), Hosp_details[[#This Row],[date]])</f>
        <v>30229</v>
      </c>
      <c r="F2117" s="19">
        <f>DATEDIF(Hosp_details[[#This Row],[Date of Birth]], DATE(2023,6, 8),"Y")</f>
        <v>40</v>
      </c>
      <c r="G2117">
        <v>3</v>
      </c>
      <c r="H2117" s="21">
        <v>35000.730000000003</v>
      </c>
      <c r="I2117" t="s">
        <v>11</v>
      </c>
      <c r="J2117" t="s">
        <v>12</v>
      </c>
      <c r="K2117" t="s">
        <v>41</v>
      </c>
    </row>
    <row r="2118" spans="1:11" x14ac:dyDescent="0.3">
      <c r="A2118" t="s">
        <v>2148</v>
      </c>
      <c r="B2118">
        <v>1975</v>
      </c>
      <c r="C2118" t="s">
        <v>15</v>
      </c>
      <c r="D2118">
        <v>29</v>
      </c>
      <c r="E2118" s="17">
        <f>DATE(Hosp_details[[#This Row],[year]], MONTH("1-"&amp;Hosp_details[[#This Row],[month]]), Hosp_details[[#This Row],[date]])</f>
        <v>27727</v>
      </c>
      <c r="F2118" s="19">
        <f>DATEDIF(Hosp_details[[#This Row],[Date of Birth]], DATE(2023,6, 8),"Y")</f>
        <v>47</v>
      </c>
      <c r="G2118">
        <v>1</v>
      </c>
      <c r="H2118" s="21">
        <v>35050.620000000003</v>
      </c>
      <c r="I2118" t="s">
        <v>11</v>
      </c>
      <c r="J2118" t="s">
        <v>16</v>
      </c>
      <c r="K2118" t="s">
        <v>41</v>
      </c>
    </row>
    <row r="2119" spans="1:11" x14ac:dyDescent="0.3">
      <c r="A2119" t="s">
        <v>2149</v>
      </c>
      <c r="B2119">
        <v>1977</v>
      </c>
      <c r="C2119" t="s">
        <v>30</v>
      </c>
      <c r="D2119">
        <v>29</v>
      </c>
      <c r="E2119" s="17">
        <f>DATE(Hosp_details[[#This Row],[year]], MONTH("1-"&amp;Hosp_details[[#This Row],[month]]), Hosp_details[[#This Row],[date]])</f>
        <v>28488</v>
      </c>
      <c r="F2119" s="19">
        <f>DATEDIF(Hosp_details[[#This Row],[Date of Birth]], DATE(2023,6, 8),"Y")</f>
        <v>45</v>
      </c>
      <c r="G2119">
        <v>0</v>
      </c>
      <c r="H2119" s="21">
        <v>35069.370000000003</v>
      </c>
      <c r="I2119" t="s">
        <v>16</v>
      </c>
      <c r="J2119" t="s">
        <v>16</v>
      </c>
      <c r="K2119" t="s">
        <v>355</v>
      </c>
    </row>
    <row r="2120" spans="1:11" x14ac:dyDescent="0.3">
      <c r="A2120" t="s">
        <v>2150</v>
      </c>
      <c r="B2120">
        <v>1998</v>
      </c>
      <c r="C2120" t="s">
        <v>2394</v>
      </c>
      <c r="D2120">
        <v>22</v>
      </c>
      <c r="E2120" s="17">
        <f>DATE(Hosp_details[[#This Row],[year]], MONTH("1-"&amp;Hosp_details[[#This Row],[month]]), Hosp_details[[#This Row],[date]])</f>
        <v>35817</v>
      </c>
      <c r="F2120" s="19">
        <f>DATEDIF(Hosp_details[[#This Row],[Date of Birth]], DATE(2023,6, 8),"Y")</f>
        <v>25</v>
      </c>
      <c r="G2120">
        <v>0</v>
      </c>
      <c r="H2120" s="21">
        <v>35147.53</v>
      </c>
      <c r="I2120" t="s">
        <v>16</v>
      </c>
      <c r="J2120" t="s">
        <v>16</v>
      </c>
      <c r="K2120" t="s">
        <v>167</v>
      </c>
    </row>
    <row r="2121" spans="1:11" x14ac:dyDescent="0.3">
      <c r="A2121" t="s">
        <v>2151</v>
      </c>
      <c r="B2121">
        <v>1967</v>
      </c>
      <c r="C2121" t="s">
        <v>2395</v>
      </c>
      <c r="D2121">
        <v>30</v>
      </c>
      <c r="E2121" s="17">
        <f>DATE(Hosp_details[[#This Row],[year]], MONTH("1-"&amp;Hosp_details[[#This Row],[month]]), Hosp_details[[#This Row],[date]])</f>
        <v>24533</v>
      </c>
      <c r="F2121" s="19">
        <f>DATEDIF(Hosp_details[[#This Row],[Date of Birth]], DATE(2023,6, 8),"Y")</f>
        <v>56</v>
      </c>
      <c r="G2121">
        <v>1</v>
      </c>
      <c r="H2121" s="21">
        <v>35160.129999999997</v>
      </c>
      <c r="I2121" t="s">
        <v>11</v>
      </c>
      <c r="J2121" t="s">
        <v>11</v>
      </c>
      <c r="K2121" t="s">
        <v>41</v>
      </c>
    </row>
    <row r="2122" spans="1:11" x14ac:dyDescent="0.3">
      <c r="A2122" t="s">
        <v>2152</v>
      </c>
      <c r="B2122">
        <v>1997</v>
      </c>
      <c r="C2122" t="s">
        <v>2396</v>
      </c>
      <c r="D2122">
        <v>9</v>
      </c>
      <c r="E2122" s="17">
        <f>DATE(Hosp_details[[#This Row],[year]], MONTH("1-"&amp;Hosp_details[[#This Row],[month]]), Hosp_details[[#This Row],[date]])</f>
        <v>35498</v>
      </c>
      <c r="F2122" s="19">
        <f>DATEDIF(Hosp_details[[#This Row],[Date of Birth]], DATE(2023,6, 8),"Y")</f>
        <v>26</v>
      </c>
      <c r="G2122">
        <v>0</v>
      </c>
      <c r="H2122" s="21">
        <v>35302.089999999997</v>
      </c>
      <c r="I2122" t="s">
        <v>16</v>
      </c>
      <c r="J2122" t="s">
        <v>11</v>
      </c>
      <c r="K2122" t="s">
        <v>41</v>
      </c>
    </row>
    <row r="2123" spans="1:11" x14ac:dyDescent="0.3">
      <c r="A2123" t="s">
        <v>2153</v>
      </c>
      <c r="B2123">
        <v>1988</v>
      </c>
      <c r="C2123" t="s">
        <v>2397</v>
      </c>
      <c r="D2123">
        <v>19</v>
      </c>
      <c r="E2123" s="17">
        <f>DATE(Hosp_details[[#This Row],[year]], MONTH("1-"&amp;Hosp_details[[#This Row],[month]]), Hosp_details[[#This Row],[date]])</f>
        <v>32252</v>
      </c>
      <c r="F2123" s="19">
        <f>DATEDIF(Hosp_details[[#This Row],[Date of Birth]], DATE(2023,6, 8),"Y")</f>
        <v>35</v>
      </c>
      <c r="G2123">
        <v>3</v>
      </c>
      <c r="H2123" s="21">
        <v>35315.96</v>
      </c>
      <c r="I2123" t="s">
        <v>11</v>
      </c>
      <c r="J2123" t="s">
        <v>16</v>
      </c>
      <c r="K2123" t="s">
        <v>41</v>
      </c>
    </row>
    <row r="2124" spans="1:11" x14ac:dyDescent="0.3">
      <c r="A2124" t="s">
        <v>2154</v>
      </c>
      <c r="B2124">
        <v>1971</v>
      </c>
      <c r="C2124" t="s">
        <v>2398</v>
      </c>
      <c r="D2124">
        <v>22</v>
      </c>
      <c r="E2124" s="17">
        <f>DATE(Hosp_details[[#This Row],[year]], MONTH("1-"&amp;Hosp_details[[#This Row],[month]]), Hosp_details[[#This Row],[date]])</f>
        <v>26075</v>
      </c>
      <c r="F2124" s="19">
        <f>DATEDIF(Hosp_details[[#This Row],[Date of Birth]], DATE(2023,6, 8),"Y")</f>
        <v>52</v>
      </c>
      <c r="G2124">
        <v>0</v>
      </c>
      <c r="H2124" s="21">
        <v>35345.730000000003</v>
      </c>
      <c r="I2124" t="s">
        <v>11</v>
      </c>
      <c r="J2124" t="s">
        <v>12</v>
      </c>
      <c r="K2124" t="s">
        <v>41</v>
      </c>
    </row>
    <row r="2125" spans="1:11" x14ac:dyDescent="0.3">
      <c r="A2125" t="s">
        <v>2155</v>
      </c>
      <c r="B2125">
        <v>1988</v>
      </c>
      <c r="C2125" t="s">
        <v>18</v>
      </c>
      <c r="D2125">
        <v>20</v>
      </c>
      <c r="E2125" s="17">
        <f>DATE(Hosp_details[[#This Row],[year]], MONTH("1-"&amp;Hosp_details[[#This Row],[month]]), Hosp_details[[#This Row],[date]])</f>
        <v>32314</v>
      </c>
      <c r="F2125" s="19">
        <f>DATEDIF(Hosp_details[[#This Row],[Date of Birth]], DATE(2023,6, 8),"Y")</f>
        <v>34</v>
      </c>
      <c r="G2125">
        <v>0</v>
      </c>
      <c r="H2125" s="21">
        <v>35491.64</v>
      </c>
      <c r="I2125" t="s">
        <v>16</v>
      </c>
      <c r="J2125" t="s">
        <v>11</v>
      </c>
      <c r="K2125" t="s">
        <v>41</v>
      </c>
    </row>
    <row r="2126" spans="1:11" x14ac:dyDescent="0.3">
      <c r="A2126" t="s">
        <v>2156</v>
      </c>
      <c r="B2126">
        <v>1973</v>
      </c>
      <c r="C2126" t="s">
        <v>10</v>
      </c>
      <c r="D2126">
        <v>16</v>
      </c>
      <c r="E2126" s="17">
        <f>DATE(Hosp_details[[#This Row],[year]], MONTH("1-"&amp;Hosp_details[[#This Row],[month]]), Hosp_details[[#This Row],[date]])</f>
        <v>26861</v>
      </c>
      <c r="F2126" s="19">
        <f>DATEDIF(Hosp_details[[#This Row],[Date of Birth]], DATE(2023,6, 8),"Y")</f>
        <v>49</v>
      </c>
      <c r="G2126">
        <v>0</v>
      </c>
      <c r="H2126" s="21">
        <v>35517.19</v>
      </c>
      <c r="I2126" t="s">
        <v>11</v>
      </c>
      <c r="J2126" t="s">
        <v>11</v>
      </c>
      <c r="K2126" t="s">
        <v>41</v>
      </c>
    </row>
    <row r="2127" spans="1:11" x14ac:dyDescent="0.3">
      <c r="A2127" t="s">
        <v>2157</v>
      </c>
      <c r="B2127">
        <v>1992</v>
      </c>
      <c r="C2127" t="s">
        <v>34</v>
      </c>
      <c r="D2127">
        <v>13</v>
      </c>
      <c r="E2127" s="17">
        <f>DATE(Hosp_details[[#This Row],[year]], MONTH("1-"&amp;Hosp_details[[#This Row],[month]]), Hosp_details[[#This Row],[date]])</f>
        <v>33829</v>
      </c>
      <c r="F2127" s="19">
        <f>DATEDIF(Hosp_details[[#This Row],[Date of Birth]], DATE(2023,6, 8),"Y")</f>
        <v>30</v>
      </c>
      <c r="G2127">
        <v>0</v>
      </c>
      <c r="H2127" s="21">
        <v>35547.47</v>
      </c>
      <c r="I2127" t="s">
        <v>11</v>
      </c>
      <c r="J2127" t="s">
        <v>12</v>
      </c>
      <c r="K2127" t="s">
        <v>41</v>
      </c>
    </row>
    <row r="2128" spans="1:11" x14ac:dyDescent="0.3">
      <c r="A2128" t="s">
        <v>2158</v>
      </c>
      <c r="B2128">
        <v>1973</v>
      </c>
      <c r="C2128" t="s">
        <v>20</v>
      </c>
      <c r="D2128">
        <v>27</v>
      </c>
      <c r="E2128" s="17">
        <f>DATE(Hosp_details[[#This Row],[year]], MONTH("1-"&amp;Hosp_details[[#This Row],[month]]), Hosp_details[[#This Row],[date]])</f>
        <v>26934</v>
      </c>
      <c r="F2128" s="19">
        <f>DATEDIF(Hosp_details[[#This Row],[Date of Birth]], DATE(2023,6, 8),"Y")</f>
        <v>49</v>
      </c>
      <c r="G2128">
        <v>0</v>
      </c>
      <c r="H2128" s="21">
        <v>35547.72</v>
      </c>
      <c r="I2128" t="s">
        <v>16</v>
      </c>
      <c r="J2128" t="s">
        <v>16</v>
      </c>
      <c r="K2128" t="s">
        <v>41</v>
      </c>
    </row>
    <row r="2129" spans="1:11" x14ac:dyDescent="0.3">
      <c r="A2129" t="s">
        <v>2159</v>
      </c>
      <c r="B2129">
        <v>1964</v>
      </c>
      <c r="C2129" t="s">
        <v>36</v>
      </c>
      <c r="D2129">
        <v>29</v>
      </c>
      <c r="E2129" s="17">
        <f>DATE(Hosp_details[[#This Row],[year]], MONTH("1-"&amp;Hosp_details[[#This Row],[month]]), Hosp_details[[#This Row],[date]])</f>
        <v>23679</v>
      </c>
      <c r="F2129" s="19">
        <f>DATEDIF(Hosp_details[[#This Row],[Date of Birth]], DATE(2023,6, 8),"Y")</f>
        <v>58</v>
      </c>
      <c r="G2129">
        <v>0</v>
      </c>
      <c r="H2129" s="21">
        <v>35573.26</v>
      </c>
      <c r="I2129" t="s">
        <v>11</v>
      </c>
      <c r="J2129" t="s">
        <v>16</v>
      </c>
      <c r="K2129" t="s">
        <v>41</v>
      </c>
    </row>
    <row r="2130" spans="1:11" x14ac:dyDescent="0.3">
      <c r="A2130" t="s">
        <v>2160</v>
      </c>
      <c r="B2130">
        <v>1971</v>
      </c>
      <c r="C2130" t="s">
        <v>15</v>
      </c>
      <c r="D2130">
        <v>10</v>
      </c>
      <c r="E2130" s="17">
        <f>DATE(Hosp_details[[#This Row],[year]], MONTH("1-"&amp;Hosp_details[[#This Row],[month]]), Hosp_details[[#This Row],[date]])</f>
        <v>26247</v>
      </c>
      <c r="F2130" s="19">
        <f>DATEDIF(Hosp_details[[#This Row],[Date of Birth]], DATE(2023,6, 8),"Y")</f>
        <v>51</v>
      </c>
      <c r="G2130">
        <v>0</v>
      </c>
      <c r="H2130" s="21">
        <v>35583.17</v>
      </c>
      <c r="I2130" t="s">
        <v>16</v>
      </c>
      <c r="J2130" t="s">
        <v>12</v>
      </c>
      <c r="K2130" t="s">
        <v>41</v>
      </c>
    </row>
    <row r="2131" spans="1:11" x14ac:dyDescent="0.3">
      <c r="A2131" t="s">
        <v>6028</v>
      </c>
      <c r="B2131">
        <v>2000</v>
      </c>
      <c r="C2131" t="s">
        <v>30</v>
      </c>
      <c r="D2131">
        <v>13</v>
      </c>
      <c r="E2131" s="17">
        <f>DATE(Hosp_details[[#This Row],[year]], MONTH("1-"&amp;Hosp_details[[#This Row],[month]]), Hosp_details[[#This Row],[date]])</f>
        <v>36873</v>
      </c>
      <c r="F2131" s="19">
        <f>DATEDIF(Hosp_details[[#This Row],[Date of Birth]], DATE(2023,6, 8),"Y")</f>
        <v>22</v>
      </c>
      <c r="G2131">
        <v>0</v>
      </c>
      <c r="H2131" s="21">
        <v>35585.58</v>
      </c>
      <c r="I2131" t="s">
        <v>16</v>
      </c>
      <c r="J2131" t="s">
        <v>11</v>
      </c>
      <c r="K2131" t="s">
        <v>41</v>
      </c>
    </row>
    <row r="2132" spans="1:11" x14ac:dyDescent="0.3">
      <c r="A2132" t="s">
        <v>2161</v>
      </c>
      <c r="B2132">
        <v>2000</v>
      </c>
      <c r="C2132" t="s">
        <v>2394</v>
      </c>
      <c r="D2132">
        <v>19</v>
      </c>
      <c r="E2132" s="17">
        <f>DATE(Hosp_details[[#This Row],[year]], MONTH("1-"&amp;Hosp_details[[#This Row],[month]]), Hosp_details[[#This Row],[date]])</f>
        <v>36544</v>
      </c>
      <c r="F2132" s="19">
        <f>DATEDIF(Hosp_details[[#This Row],[Date of Birth]], DATE(2023,6, 8),"Y")</f>
        <v>23</v>
      </c>
      <c r="G2132">
        <v>0</v>
      </c>
      <c r="H2132" s="21">
        <v>35585.58</v>
      </c>
      <c r="I2132" t="s">
        <v>11</v>
      </c>
      <c r="J2132" t="s">
        <v>12</v>
      </c>
      <c r="K2132" t="s">
        <v>41</v>
      </c>
    </row>
    <row r="2133" spans="1:11" x14ac:dyDescent="0.3">
      <c r="A2133" t="s">
        <v>2162</v>
      </c>
      <c r="B2133">
        <v>2000</v>
      </c>
      <c r="C2133" t="s">
        <v>2395</v>
      </c>
      <c r="D2133">
        <v>17</v>
      </c>
      <c r="E2133" s="17">
        <f>DATE(Hosp_details[[#This Row],[year]], MONTH("1-"&amp;Hosp_details[[#This Row],[month]]), Hosp_details[[#This Row],[date]])</f>
        <v>36573</v>
      </c>
      <c r="F2133" s="19">
        <f>DATEDIF(Hosp_details[[#This Row],[Date of Birth]], DATE(2023,6, 8),"Y")</f>
        <v>23</v>
      </c>
      <c r="G2133">
        <v>3</v>
      </c>
      <c r="H2133" s="21">
        <v>35595.589999999997</v>
      </c>
      <c r="I2133" t="s">
        <v>11</v>
      </c>
      <c r="J2133" t="s">
        <v>12</v>
      </c>
      <c r="K2133" t="s">
        <v>13</v>
      </c>
    </row>
    <row r="2134" spans="1:11" x14ac:dyDescent="0.3">
      <c r="A2134" t="s">
        <v>2163</v>
      </c>
      <c r="B2134">
        <v>1978</v>
      </c>
      <c r="C2134" t="s">
        <v>2396</v>
      </c>
      <c r="D2134">
        <v>19</v>
      </c>
      <c r="E2134" s="17">
        <f>DATE(Hosp_details[[#This Row],[year]], MONTH("1-"&amp;Hosp_details[[#This Row],[month]]), Hosp_details[[#This Row],[date]])</f>
        <v>28568</v>
      </c>
      <c r="F2134" s="19">
        <f>DATEDIF(Hosp_details[[#This Row],[Date of Birth]], DATE(2023,6, 8),"Y")</f>
        <v>45</v>
      </c>
      <c r="G2134">
        <v>2</v>
      </c>
      <c r="H2134" s="21">
        <v>35701.9</v>
      </c>
      <c r="I2134" t="s">
        <v>11</v>
      </c>
      <c r="J2134" t="s">
        <v>16</v>
      </c>
      <c r="K2134" t="s">
        <v>41</v>
      </c>
    </row>
    <row r="2135" spans="1:11" x14ac:dyDescent="0.3">
      <c r="A2135" t="s">
        <v>2164</v>
      </c>
      <c r="B2135">
        <v>1974</v>
      </c>
      <c r="C2135" t="s">
        <v>2397</v>
      </c>
      <c r="D2135">
        <v>15</v>
      </c>
      <c r="E2135" s="17">
        <f>DATE(Hosp_details[[#This Row],[year]], MONTH("1-"&amp;Hosp_details[[#This Row],[month]]), Hosp_details[[#This Row],[date]])</f>
        <v>27134</v>
      </c>
      <c r="F2135" s="19">
        <f>DATEDIF(Hosp_details[[#This Row],[Date of Birth]], DATE(2023,6, 8),"Y")</f>
        <v>49</v>
      </c>
      <c r="G2135">
        <v>0</v>
      </c>
      <c r="H2135" s="21">
        <v>35711.39</v>
      </c>
      <c r="I2135" t="s">
        <v>11</v>
      </c>
      <c r="J2135" t="s">
        <v>12</v>
      </c>
      <c r="K2135" t="s">
        <v>23</v>
      </c>
    </row>
    <row r="2136" spans="1:11" x14ac:dyDescent="0.3">
      <c r="A2136" t="s">
        <v>2165</v>
      </c>
      <c r="B2136">
        <v>1976</v>
      </c>
      <c r="C2136" t="s">
        <v>2398</v>
      </c>
      <c r="D2136">
        <v>4</v>
      </c>
      <c r="E2136" s="17">
        <f>DATE(Hosp_details[[#This Row],[year]], MONTH("1-"&amp;Hosp_details[[#This Row],[month]]), Hosp_details[[#This Row],[date]])</f>
        <v>27884</v>
      </c>
      <c r="F2136" s="19">
        <f>DATEDIF(Hosp_details[[#This Row],[Date of Birth]], DATE(2023,6, 8),"Y")</f>
        <v>47</v>
      </c>
      <c r="G2136">
        <v>2</v>
      </c>
      <c r="H2136" s="21">
        <v>35733.96</v>
      </c>
      <c r="I2136" t="s">
        <v>11</v>
      </c>
      <c r="J2136" t="s">
        <v>11</v>
      </c>
      <c r="K2136" t="s">
        <v>41</v>
      </c>
    </row>
    <row r="2137" spans="1:11" x14ac:dyDescent="0.3">
      <c r="A2137" t="s">
        <v>2166</v>
      </c>
      <c r="B2137">
        <v>1992</v>
      </c>
      <c r="C2137" t="s">
        <v>18</v>
      </c>
      <c r="D2137">
        <v>18</v>
      </c>
      <c r="E2137" s="17">
        <f>DATE(Hosp_details[[#This Row],[year]], MONTH("1-"&amp;Hosp_details[[#This Row],[month]]), Hosp_details[[#This Row],[date]])</f>
        <v>33773</v>
      </c>
      <c r="F2137" s="19">
        <f>DATEDIF(Hosp_details[[#This Row],[Date of Birth]], DATE(2023,6, 8),"Y")</f>
        <v>30</v>
      </c>
      <c r="G2137">
        <v>0</v>
      </c>
      <c r="H2137" s="21">
        <v>35883.269999999997</v>
      </c>
      <c r="I2137" t="s">
        <v>11</v>
      </c>
      <c r="J2137" t="s">
        <v>16</v>
      </c>
      <c r="K2137" t="s">
        <v>41</v>
      </c>
    </row>
    <row r="2138" spans="1:11" x14ac:dyDescent="0.3">
      <c r="A2138" t="s">
        <v>2167</v>
      </c>
      <c r="B2138">
        <v>1981</v>
      </c>
      <c r="C2138" t="s">
        <v>10</v>
      </c>
      <c r="D2138">
        <v>22</v>
      </c>
      <c r="E2138" s="17">
        <f>DATE(Hosp_details[[#This Row],[year]], MONTH("1-"&amp;Hosp_details[[#This Row],[month]]), Hosp_details[[#This Row],[date]])</f>
        <v>29789</v>
      </c>
      <c r="F2138" s="19">
        <f>DATEDIF(Hosp_details[[#This Row],[Date of Birth]], DATE(2023,6, 8),"Y")</f>
        <v>41</v>
      </c>
      <c r="G2138">
        <v>1</v>
      </c>
      <c r="H2138" s="21">
        <v>35952.65</v>
      </c>
      <c r="I2138" t="s">
        <v>16</v>
      </c>
      <c r="J2138" t="s">
        <v>12</v>
      </c>
      <c r="K2138" t="s">
        <v>41</v>
      </c>
    </row>
    <row r="2139" spans="1:11" x14ac:dyDescent="0.3">
      <c r="A2139" t="s">
        <v>2168</v>
      </c>
      <c r="B2139">
        <v>1999</v>
      </c>
      <c r="C2139" t="s">
        <v>34</v>
      </c>
      <c r="D2139">
        <v>4</v>
      </c>
      <c r="E2139" s="17">
        <f>DATE(Hosp_details[[#This Row],[year]], MONTH("1-"&amp;Hosp_details[[#This Row],[month]]), Hosp_details[[#This Row],[date]])</f>
        <v>36376</v>
      </c>
      <c r="F2139" s="19">
        <f>DATEDIF(Hosp_details[[#This Row],[Date of Birth]], DATE(2023,6, 8),"Y")</f>
        <v>23</v>
      </c>
      <c r="G2139">
        <v>2</v>
      </c>
      <c r="H2139" s="21">
        <v>36021.01</v>
      </c>
      <c r="I2139" t="s">
        <v>11</v>
      </c>
      <c r="J2139" t="s">
        <v>12</v>
      </c>
      <c r="K2139" t="s">
        <v>13</v>
      </c>
    </row>
    <row r="2140" spans="1:11" x14ac:dyDescent="0.3">
      <c r="A2140" t="s">
        <v>2169</v>
      </c>
      <c r="B2140">
        <v>1963</v>
      </c>
      <c r="C2140" t="s">
        <v>20</v>
      </c>
      <c r="D2140">
        <v>22</v>
      </c>
      <c r="E2140" s="17">
        <f>DATE(Hosp_details[[#This Row],[year]], MONTH("1-"&amp;Hosp_details[[#This Row],[month]]), Hosp_details[[#This Row],[date]])</f>
        <v>23276</v>
      </c>
      <c r="F2140" s="19">
        <f>DATEDIF(Hosp_details[[#This Row],[Date of Birth]], DATE(2023,6, 8),"Y")</f>
        <v>59</v>
      </c>
      <c r="G2140">
        <v>0</v>
      </c>
      <c r="H2140" s="21">
        <v>36074.339999999997</v>
      </c>
      <c r="I2140" t="s">
        <v>11</v>
      </c>
      <c r="J2140" t="s">
        <v>16</v>
      </c>
      <c r="K2140" t="s">
        <v>41</v>
      </c>
    </row>
    <row r="2141" spans="1:11" x14ac:dyDescent="0.3">
      <c r="A2141" t="s">
        <v>2170</v>
      </c>
      <c r="B2141">
        <v>1996</v>
      </c>
      <c r="C2141" t="s">
        <v>36</v>
      </c>
      <c r="D2141">
        <v>20</v>
      </c>
      <c r="E2141" s="17">
        <f>DATE(Hosp_details[[#This Row],[year]], MONTH("1-"&amp;Hosp_details[[#This Row],[month]]), Hosp_details[[#This Row],[date]])</f>
        <v>35358</v>
      </c>
      <c r="F2141" s="19">
        <f>DATEDIF(Hosp_details[[#This Row],[Date of Birth]], DATE(2023,6, 8),"Y")</f>
        <v>26</v>
      </c>
      <c r="G2141">
        <v>2</v>
      </c>
      <c r="H2141" s="21">
        <v>36085.22</v>
      </c>
      <c r="I2141" t="s">
        <v>16</v>
      </c>
      <c r="J2141" t="s">
        <v>16</v>
      </c>
      <c r="K2141" t="s">
        <v>41</v>
      </c>
    </row>
    <row r="2142" spans="1:11" x14ac:dyDescent="0.3">
      <c r="A2142" t="s">
        <v>2171</v>
      </c>
      <c r="B2142">
        <v>1979</v>
      </c>
      <c r="C2142" t="s">
        <v>15</v>
      </c>
      <c r="D2142">
        <v>4</v>
      </c>
      <c r="E2142" s="17">
        <f>DATE(Hosp_details[[#This Row],[year]], MONTH("1-"&amp;Hosp_details[[#This Row],[month]]), Hosp_details[[#This Row],[date]])</f>
        <v>29163</v>
      </c>
      <c r="F2142" s="19">
        <f>DATEDIF(Hosp_details[[#This Row],[Date of Birth]], DATE(2023,6, 8),"Y")</f>
        <v>43</v>
      </c>
      <c r="G2142">
        <v>2</v>
      </c>
      <c r="H2142" s="21">
        <v>36090.49</v>
      </c>
      <c r="I2142" t="s">
        <v>11</v>
      </c>
      <c r="J2142" t="s">
        <v>11</v>
      </c>
      <c r="K2142" t="s">
        <v>41</v>
      </c>
    </row>
    <row r="2143" spans="1:11" x14ac:dyDescent="0.3">
      <c r="A2143" t="s">
        <v>2172</v>
      </c>
      <c r="B2143">
        <v>1997</v>
      </c>
      <c r="C2143" t="s">
        <v>30</v>
      </c>
      <c r="D2143">
        <v>12</v>
      </c>
      <c r="E2143" s="17">
        <f>DATE(Hosp_details[[#This Row],[year]], MONTH("1-"&amp;Hosp_details[[#This Row],[month]]), Hosp_details[[#This Row],[date]])</f>
        <v>35776</v>
      </c>
      <c r="F2143" s="19">
        <f>DATEDIF(Hosp_details[[#This Row],[Date of Birth]], DATE(2023,6, 8),"Y")</f>
        <v>25</v>
      </c>
      <c r="G2143">
        <v>2</v>
      </c>
      <c r="H2143" s="21">
        <v>36124.57</v>
      </c>
      <c r="I2143" t="s">
        <v>16</v>
      </c>
      <c r="J2143" t="s">
        <v>12</v>
      </c>
      <c r="K2143" t="s">
        <v>13</v>
      </c>
    </row>
    <row r="2144" spans="1:11" x14ac:dyDescent="0.3">
      <c r="A2144" t="s">
        <v>2173</v>
      </c>
      <c r="B2144">
        <v>2004</v>
      </c>
      <c r="C2144" t="s">
        <v>2394</v>
      </c>
      <c r="D2144">
        <v>30</v>
      </c>
      <c r="E2144" s="17">
        <f>DATE(Hosp_details[[#This Row],[year]], MONTH("1-"&amp;Hosp_details[[#This Row],[month]]), Hosp_details[[#This Row],[date]])</f>
        <v>38016</v>
      </c>
      <c r="F2144" s="19">
        <f>DATEDIF(Hosp_details[[#This Row],[Date of Birth]], DATE(2023,6, 8),"Y")</f>
        <v>19</v>
      </c>
      <c r="G2144">
        <v>0</v>
      </c>
      <c r="H2144" s="21">
        <v>36149.480000000003</v>
      </c>
      <c r="I2144" t="s">
        <v>11</v>
      </c>
      <c r="J2144" t="s">
        <v>11</v>
      </c>
      <c r="K2144" t="s">
        <v>13</v>
      </c>
    </row>
    <row r="2145" spans="1:11" x14ac:dyDescent="0.3">
      <c r="A2145" t="s">
        <v>2174</v>
      </c>
      <c r="B2145">
        <v>1974</v>
      </c>
      <c r="C2145" t="s">
        <v>2395</v>
      </c>
      <c r="D2145">
        <v>6</v>
      </c>
      <c r="E2145" s="17">
        <f>DATE(Hosp_details[[#This Row],[year]], MONTH("1-"&amp;Hosp_details[[#This Row],[month]]), Hosp_details[[#This Row],[date]])</f>
        <v>27066</v>
      </c>
      <c r="F2145" s="19">
        <f>DATEDIF(Hosp_details[[#This Row],[Date of Birth]], DATE(2023,6, 8),"Y")</f>
        <v>49</v>
      </c>
      <c r="G2145">
        <v>0</v>
      </c>
      <c r="H2145" s="21">
        <v>36182.870000000003</v>
      </c>
      <c r="I2145" t="s">
        <v>11</v>
      </c>
      <c r="J2145" t="s">
        <v>12</v>
      </c>
      <c r="K2145" t="s">
        <v>23</v>
      </c>
    </row>
    <row r="2146" spans="1:11" x14ac:dyDescent="0.3">
      <c r="A2146" t="s">
        <v>2175</v>
      </c>
      <c r="B2146">
        <v>1999</v>
      </c>
      <c r="C2146" t="s">
        <v>2396</v>
      </c>
      <c r="D2146">
        <v>1</v>
      </c>
      <c r="E2146" s="17">
        <f>DATE(Hosp_details[[#This Row],[year]], MONTH("1-"&amp;Hosp_details[[#This Row],[month]]), Hosp_details[[#This Row],[date]])</f>
        <v>36220</v>
      </c>
      <c r="F2146" s="19">
        <f>DATEDIF(Hosp_details[[#This Row],[Date of Birth]], DATE(2023,6, 8),"Y")</f>
        <v>24</v>
      </c>
      <c r="G2146">
        <v>3</v>
      </c>
      <c r="H2146" s="21">
        <v>36189.1</v>
      </c>
      <c r="I2146" t="s">
        <v>16</v>
      </c>
      <c r="J2146" t="s">
        <v>12</v>
      </c>
      <c r="K2146" t="s">
        <v>167</v>
      </c>
    </row>
    <row r="2147" spans="1:11" x14ac:dyDescent="0.3">
      <c r="A2147" t="s">
        <v>2176</v>
      </c>
      <c r="B2147">
        <v>1993</v>
      </c>
      <c r="C2147" t="s">
        <v>2397</v>
      </c>
      <c r="D2147">
        <v>28</v>
      </c>
      <c r="E2147" s="17">
        <f>DATE(Hosp_details[[#This Row],[year]], MONTH("1-"&amp;Hosp_details[[#This Row],[month]]), Hosp_details[[#This Row],[date]])</f>
        <v>34087</v>
      </c>
      <c r="F2147" s="19">
        <f>DATEDIF(Hosp_details[[#This Row],[Date of Birth]], DATE(2023,6, 8),"Y")</f>
        <v>30</v>
      </c>
      <c r="G2147">
        <v>0</v>
      </c>
      <c r="H2147" s="21">
        <v>36197.699999999997</v>
      </c>
      <c r="I2147" t="s">
        <v>16</v>
      </c>
      <c r="J2147" t="s">
        <v>12</v>
      </c>
      <c r="K2147" t="s">
        <v>41</v>
      </c>
    </row>
    <row r="2148" spans="1:11" x14ac:dyDescent="0.3">
      <c r="A2148" t="s">
        <v>2177</v>
      </c>
      <c r="B2148">
        <v>2003</v>
      </c>
      <c r="C2148" t="s">
        <v>2398</v>
      </c>
      <c r="D2148">
        <v>5</v>
      </c>
      <c r="E2148" s="17">
        <f>DATE(Hosp_details[[#This Row],[year]], MONTH("1-"&amp;Hosp_details[[#This Row],[month]]), Hosp_details[[#This Row],[date]])</f>
        <v>37746</v>
      </c>
      <c r="F2148" s="19">
        <f>DATEDIF(Hosp_details[[#This Row],[Date of Birth]], DATE(2023,6, 8),"Y")</f>
        <v>20</v>
      </c>
      <c r="G2148">
        <v>0</v>
      </c>
      <c r="H2148" s="21">
        <v>36219.410000000003</v>
      </c>
      <c r="I2148" t="s">
        <v>16</v>
      </c>
      <c r="J2148" t="s">
        <v>16</v>
      </c>
      <c r="K2148" t="s">
        <v>23</v>
      </c>
    </row>
    <row r="2149" spans="1:11" x14ac:dyDescent="0.3">
      <c r="A2149" t="s">
        <v>2178</v>
      </c>
      <c r="B2149">
        <v>2004</v>
      </c>
      <c r="C2149" t="s">
        <v>18</v>
      </c>
      <c r="D2149">
        <v>25</v>
      </c>
      <c r="E2149" s="17">
        <f>DATE(Hosp_details[[#This Row],[year]], MONTH("1-"&amp;Hosp_details[[#This Row],[month]]), Hosp_details[[#This Row],[date]])</f>
        <v>38163</v>
      </c>
      <c r="F2149" s="19">
        <f>DATEDIF(Hosp_details[[#This Row],[Date of Birth]], DATE(2023,6, 8),"Y")</f>
        <v>18</v>
      </c>
      <c r="G2149">
        <v>0</v>
      </c>
      <c r="H2149" s="21">
        <v>36307.800000000003</v>
      </c>
      <c r="I2149" t="s">
        <v>16</v>
      </c>
      <c r="J2149" t="s">
        <v>11</v>
      </c>
      <c r="K2149" t="s">
        <v>13</v>
      </c>
    </row>
    <row r="2150" spans="1:11" x14ac:dyDescent="0.3">
      <c r="A2150" t="s">
        <v>2179</v>
      </c>
      <c r="B2150">
        <v>1992</v>
      </c>
      <c r="C2150" t="s">
        <v>10</v>
      </c>
      <c r="D2150">
        <v>16</v>
      </c>
      <c r="E2150" s="17">
        <f>DATE(Hosp_details[[#This Row],[year]], MONTH("1-"&amp;Hosp_details[[#This Row],[month]]), Hosp_details[[#This Row],[date]])</f>
        <v>33801</v>
      </c>
      <c r="F2150" s="19">
        <f>DATEDIF(Hosp_details[[#This Row],[Date of Birth]], DATE(2023,6, 8),"Y")</f>
        <v>30</v>
      </c>
      <c r="G2150">
        <v>0</v>
      </c>
      <c r="H2150" s="21">
        <v>36314.050000000003</v>
      </c>
      <c r="I2150" t="s">
        <v>11</v>
      </c>
      <c r="J2150" t="s">
        <v>11</v>
      </c>
      <c r="K2150" t="s">
        <v>41</v>
      </c>
    </row>
    <row r="2151" spans="1:11" x14ac:dyDescent="0.3">
      <c r="A2151" t="s">
        <v>2180</v>
      </c>
      <c r="B2151">
        <v>1967</v>
      </c>
      <c r="C2151" t="s">
        <v>34</v>
      </c>
      <c r="D2151">
        <v>18</v>
      </c>
      <c r="E2151" s="17">
        <f>DATE(Hosp_details[[#This Row],[year]], MONTH("1-"&amp;Hosp_details[[#This Row],[month]]), Hosp_details[[#This Row],[date]])</f>
        <v>24702</v>
      </c>
      <c r="F2151" s="19">
        <f>DATEDIF(Hosp_details[[#This Row],[Date of Birth]], DATE(2023,6, 8),"Y")</f>
        <v>55</v>
      </c>
      <c r="G2151">
        <v>0</v>
      </c>
      <c r="H2151" s="21">
        <v>36332.449999999997</v>
      </c>
      <c r="I2151" t="s">
        <v>16</v>
      </c>
      <c r="J2151" t="s">
        <v>12</v>
      </c>
      <c r="K2151" t="s">
        <v>41</v>
      </c>
    </row>
    <row r="2152" spans="1:11" x14ac:dyDescent="0.3">
      <c r="A2152" t="s">
        <v>2181</v>
      </c>
      <c r="B2152">
        <v>1975</v>
      </c>
      <c r="C2152" t="s">
        <v>20</v>
      </c>
      <c r="D2152">
        <v>5</v>
      </c>
      <c r="E2152" s="17">
        <f>DATE(Hosp_details[[#This Row],[year]], MONTH("1-"&amp;Hosp_details[[#This Row],[month]]), Hosp_details[[#This Row],[date]])</f>
        <v>27642</v>
      </c>
      <c r="F2152" s="19">
        <f>DATEDIF(Hosp_details[[#This Row],[Date of Birth]], DATE(2023,6, 8),"Y")</f>
        <v>47</v>
      </c>
      <c r="G2152">
        <v>1</v>
      </c>
      <c r="H2152" s="21">
        <v>36350.71</v>
      </c>
      <c r="I2152" t="s">
        <v>16</v>
      </c>
      <c r="J2152" t="s">
        <v>11</v>
      </c>
      <c r="K2152" t="s">
        <v>41</v>
      </c>
    </row>
    <row r="2153" spans="1:11" x14ac:dyDescent="0.3">
      <c r="A2153" t="s">
        <v>2182</v>
      </c>
      <c r="B2153">
        <v>2003</v>
      </c>
      <c r="C2153" t="s">
        <v>36</v>
      </c>
      <c r="D2153">
        <v>9</v>
      </c>
      <c r="E2153" s="17">
        <f>DATE(Hosp_details[[#This Row],[year]], MONTH("1-"&amp;Hosp_details[[#This Row],[month]]), Hosp_details[[#This Row],[date]])</f>
        <v>37903</v>
      </c>
      <c r="F2153" s="19">
        <f>DATEDIF(Hosp_details[[#This Row],[Date of Birth]], DATE(2023,6, 8),"Y")</f>
        <v>19</v>
      </c>
      <c r="G2153">
        <v>2</v>
      </c>
      <c r="H2153" s="21">
        <v>36397.58</v>
      </c>
      <c r="I2153" t="s">
        <v>11</v>
      </c>
      <c r="J2153" t="s">
        <v>12</v>
      </c>
      <c r="K2153" t="s">
        <v>41</v>
      </c>
    </row>
    <row r="2154" spans="1:11" x14ac:dyDescent="0.3">
      <c r="A2154" t="s">
        <v>2183</v>
      </c>
      <c r="B2154">
        <v>1962</v>
      </c>
      <c r="C2154" t="s">
        <v>15</v>
      </c>
      <c r="D2154">
        <v>19</v>
      </c>
      <c r="E2154" s="17">
        <f>DATE(Hosp_details[[#This Row],[year]], MONTH("1-"&amp;Hosp_details[[#This Row],[month]]), Hosp_details[[#This Row],[date]])</f>
        <v>22969</v>
      </c>
      <c r="F2154" s="19">
        <f>DATEDIF(Hosp_details[[#This Row],[Date of Birth]], DATE(2023,6, 8),"Y")</f>
        <v>60</v>
      </c>
      <c r="G2154">
        <v>0</v>
      </c>
      <c r="H2154" s="21">
        <v>36445.550000000003</v>
      </c>
      <c r="I2154" t="s">
        <v>11</v>
      </c>
      <c r="J2154" t="s">
        <v>11</v>
      </c>
      <c r="K2154" t="s">
        <v>41</v>
      </c>
    </row>
    <row r="2155" spans="1:11" x14ac:dyDescent="0.3">
      <c r="A2155" t="s">
        <v>2184</v>
      </c>
      <c r="B2155">
        <v>1973</v>
      </c>
      <c r="C2155" t="s">
        <v>30</v>
      </c>
      <c r="D2155">
        <v>9</v>
      </c>
      <c r="E2155" s="17">
        <f>DATE(Hosp_details[[#This Row],[year]], MONTH("1-"&amp;Hosp_details[[#This Row],[month]]), Hosp_details[[#This Row],[date]])</f>
        <v>27007</v>
      </c>
      <c r="F2155" s="19">
        <f>DATEDIF(Hosp_details[[#This Row],[Date of Birth]], DATE(2023,6, 8),"Y")</f>
        <v>49</v>
      </c>
      <c r="G2155">
        <v>0</v>
      </c>
      <c r="H2155" s="21">
        <v>36541.550000000003</v>
      </c>
      <c r="I2155" t="s">
        <v>11</v>
      </c>
      <c r="J2155" t="s">
        <v>12</v>
      </c>
      <c r="K2155" t="s">
        <v>41</v>
      </c>
    </row>
    <row r="2156" spans="1:11" x14ac:dyDescent="0.3">
      <c r="A2156" t="s">
        <v>2185</v>
      </c>
      <c r="B2156">
        <v>1992</v>
      </c>
      <c r="C2156" t="s">
        <v>2394</v>
      </c>
      <c r="D2156">
        <v>9</v>
      </c>
      <c r="E2156" s="17">
        <f>DATE(Hosp_details[[#This Row],[year]], MONTH("1-"&amp;Hosp_details[[#This Row],[month]]), Hosp_details[[#This Row],[date]])</f>
        <v>33612</v>
      </c>
      <c r="F2156" s="19">
        <f>DATEDIF(Hosp_details[[#This Row],[Date of Birth]], DATE(2023,6, 8),"Y")</f>
        <v>31</v>
      </c>
      <c r="G2156">
        <v>0</v>
      </c>
      <c r="H2156" s="21">
        <v>36572.800000000003</v>
      </c>
      <c r="I2156" t="s">
        <v>16</v>
      </c>
      <c r="J2156" t="s">
        <v>11</v>
      </c>
      <c r="K2156" t="s">
        <v>41</v>
      </c>
    </row>
    <row r="2157" spans="1:11" x14ac:dyDescent="0.3">
      <c r="A2157" t="s">
        <v>2186</v>
      </c>
      <c r="B2157">
        <v>1961</v>
      </c>
      <c r="C2157" t="s">
        <v>2395</v>
      </c>
      <c r="D2157">
        <v>29</v>
      </c>
      <c r="E2157" s="17">
        <f>DATE(Hosp_details[[#This Row],[year]], MONTH("1-"&amp;Hosp_details[[#This Row],[month]]), Hosp_details[[#This Row],[date]])</f>
        <v>22341</v>
      </c>
      <c r="F2157" s="19">
        <f>DATEDIF(Hosp_details[[#This Row],[Date of Birth]], DATE(2023,6, 8),"Y")</f>
        <v>62</v>
      </c>
      <c r="G2157">
        <v>4</v>
      </c>
      <c r="H2157" s="21">
        <v>36580.28</v>
      </c>
      <c r="I2157" t="s">
        <v>11</v>
      </c>
      <c r="J2157" t="s">
        <v>11</v>
      </c>
      <c r="K2157" t="s">
        <v>13</v>
      </c>
    </row>
    <row r="2158" spans="1:11" x14ac:dyDescent="0.3">
      <c r="A2158" t="s">
        <v>2187</v>
      </c>
      <c r="B2158">
        <v>1970</v>
      </c>
      <c r="C2158" t="s">
        <v>2396</v>
      </c>
      <c r="D2158">
        <v>14</v>
      </c>
      <c r="E2158" s="17">
        <f>DATE(Hosp_details[[#This Row],[year]], MONTH("1-"&amp;Hosp_details[[#This Row],[month]]), Hosp_details[[#This Row],[date]])</f>
        <v>25641</v>
      </c>
      <c r="F2158" s="19">
        <f>DATEDIF(Hosp_details[[#This Row],[Date of Birth]], DATE(2023,6, 8),"Y")</f>
        <v>53</v>
      </c>
      <c r="G2158">
        <v>0</v>
      </c>
      <c r="H2158" s="21">
        <v>36786.370000000003</v>
      </c>
      <c r="I2158" t="s">
        <v>16</v>
      </c>
      <c r="J2158" t="s">
        <v>16</v>
      </c>
      <c r="K2158" t="s">
        <v>41</v>
      </c>
    </row>
    <row r="2159" spans="1:11" x14ac:dyDescent="0.3">
      <c r="A2159" t="s">
        <v>2188</v>
      </c>
      <c r="B2159">
        <v>1965</v>
      </c>
      <c r="C2159" t="s">
        <v>2397</v>
      </c>
      <c r="D2159">
        <v>28</v>
      </c>
      <c r="E2159" s="17">
        <f>DATE(Hosp_details[[#This Row],[year]], MONTH("1-"&amp;Hosp_details[[#This Row],[month]]), Hosp_details[[#This Row],[date]])</f>
        <v>23860</v>
      </c>
      <c r="F2159" s="19">
        <f>DATEDIF(Hosp_details[[#This Row],[Date of Birth]], DATE(2023,6, 8),"Y")</f>
        <v>58</v>
      </c>
      <c r="G2159">
        <v>0</v>
      </c>
      <c r="H2159" s="21">
        <v>36795.29</v>
      </c>
      <c r="I2159" t="s">
        <v>11</v>
      </c>
      <c r="J2159" t="s">
        <v>16</v>
      </c>
      <c r="K2159" t="s">
        <v>41</v>
      </c>
    </row>
    <row r="2160" spans="1:11" x14ac:dyDescent="0.3">
      <c r="A2160" t="s">
        <v>6028</v>
      </c>
      <c r="B2160">
        <v>1992</v>
      </c>
      <c r="C2160" t="s">
        <v>2398</v>
      </c>
      <c r="D2160">
        <v>6</v>
      </c>
      <c r="E2160" s="17">
        <f>DATE(Hosp_details[[#This Row],[year]], MONTH("1-"&amp;Hosp_details[[#This Row],[month]]), Hosp_details[[#This Row],[date]])</f>
        <v>33730</v>
      </c>
      <c r="F2160" s="19">
        <f>DATEDIF(Hosp_details[[#This Row],[Date of Birth]], DATE(2023,6, 8),"Y")</f>
        <v>31</v>
      </c>
      <c r="G2160">
        <v>0</v>
      </c>
      <c r="H2160" s="21">
        <v>36837.47</v>
      </c>
      <c r="I2160" t="s">
        <v>16</v>
      </c>
      <c r="J2160" t="s">
        <v>11</v>
      </c>
      <c r="K2160" t="s">
        <v>41</v>
      </c>
    </row>
    <row r="2161" spans="1:11" x14ac:dyDescent="0.3">
      <c r="A2161" t="s">
        <v>2189</v>
      </c>
      <c r="B2161">
        <v>1992</v>
      </c>
      <c r="C2161" t="s">
        <v>18</v>
      </c>
      <c r="D2161">
        <v>4</v>
      </c>
      <c r="E2161" s="17">
        <f>DATE(Hosp_details[[#This Row],[year]], MONTH("1-"&amp;Hosp_details[[#This Row],[month]]), Hosp_details[[#This Row],[date]])</f>
        <v>33759</v>
      </c>
      <c r="F2161" s="19">
        <f>DATEDIF(Hosp_details[[#This Row],[Date of Birth]], DATE(2023,6, 8),"Y")</f>
        <v>31</v>
      </c>
      <c r="G2161">
        <v>0</v>
      </c>
      <c r="H2161" s="21">
        <v>36837.47</v>
      </c>
      <c r="I2161" t="s">
        <v>11</v>
      </c>
      <c r="J2161" t="s">
        <v>12</v>
      </c>
      <c r="K2161" t="s">
        <v>41</v>
      </c>
    </row>
    <row r="2162" spans="1:11" x14ac:dyDescent="0.3">
      <c r="A2162" t="s">
        <v>2190</v>
      </c>
      <c r="B2162">
        <v>1972</v>
      </c>
      <c r="C2162" t="s">
        <v>10</v>
      </c>
      <c r="D2162">
        <v>5</v>
      </c>
      <c r="E2162" s="17">
        <f>DATE(Hosp_details[[#This Row],[year]], MONTH("1-"&amp;Hosp_details[[#This Row],[month]]), Hosp_details[[#This Row],[date]])</f>
        <v>26485</v>
      </c>
      <c r="F2162" s="19">
        <f>DATEDIF(Hosp_details[[#This Row],[Date of Birth]], DATE(2023,6, 8),"Y")</f>
        <v>50</v>
      </c>
      <c r="G2162">
        <v>0</v>
      </c>
      <c r="H2162" s="21">
        <v>36889.99</v>
      </c>
      <c r="I2162" t="s">
        <v>16</v>
      </c>
      <c r="J2162" t="s">
        <v>12</v>
      </c>
      <c r="K2162" t="s">
        <v>41</v>
      </c>
    </row>
    <row r="2163" spans="1:11" x14ac:dyDescent="0.3">
      <c r="A2163" t="s">
        <v>2191</v>
      </c>
      <c r="B2163">
        <v>2003</v>
      </c>
      <c r="C2163" t="s">
        <v>34</v>
      </c>
      <c r="D2163">
        <v>21</v>
      </c>
      <c r="E2163" s="17">
        <f>DATE(Hosp_details[[#This Row],[year]], MONTH("1-"&amp;Hosp_details[[#This Row],[month]]), Hosp_details[[#This Row],[date]])</f>
        <v>37854</v>
      </c>
      <c r="F2163" s="19">
        <f>DATEDIF(Hosp_details[[#This Row],[Date of Birth]], DATE(2023,6, 8),"Y")</f>
        <v>19</v>
      </c>
      <c r="G2163">
        <v>0</v>
      </c>
      <c r="H2163" s="21">
        <v>36898.730000000003</v>
      </c>
      <c r="I2163" t="s">
        <v>11</v>
      </c>
      <c r="J2163" t="s">
        <v>16</v>
      </c>
      <c r="K2163" t="s">
        <v>23</v>
      </c>
    </row>
    <row r="2164" spans="1:11" x14ac:dyDescent="0.3">
      <c r="A2164" t="s">
        <v>2192</v>
      </c>
      <c r="B2164">
        <v>1963</v>
      </c>
      <c r="C2164" t="s">
        <v>20</v>
      </c>
      <c r="D2164">
        <v>24</v>
      </c>
      <c r="E2164" s="17">
        <f>DATE(Hosp_details[[#This Row],[year]], MONTH("1-"&amp;Hosp_details[[#This Row],[month]]), Hosp_details[[#This Row],[date]])</f>
        <v>23278</v>
      </c>
      <c r="F2164" s="19">
        <f>DATEDIF(Hosp_details[[#This Row],[Date of Birth]], DATE(2023,6, 8),"Y")</f>
        <v>59</v>
      </c>
      <c r="G2164">
        <v>2</v>
      </c>
      <c r="H2164" s="21">
        <v>36910.61</v>
      </c>
      <c r="I2164" t="s">
        <v>11</v>
      </c>
      <c r="J2164" t="s">
        <v>11</v>
      </c>
      <c r="K2164" t="s">
        <v>41</v>
      </c>
    </row>
    <row r="2165" spans="1:11" x14ac:dyDescent="0.3">
      <c r="A2165" t="s">
        <v>2193</v>
      </c>
      <c r="B2165">
        <v>1991</v>
      </c>
      <c r="C2165" t="s">
        <v>36</v>
      </c>
      <c r="D2165">
        <v>10</v>
      </c>
      <c r="E2165" s="17">
        <f>DATE(Hosp_details[[#This Row],[year]], MONTH("1-"&amp;Hosp_details[[#This Row],[month]]), Hosp_details[[#This Row],[date]])</f>
        <v>33521</v>
      </c>
      <c r="F2165" s="19">
        <f>DATEDIF(Hosp_details[[#This Row],[Date of Birth]], DATE(2023,6, 8),"Y")</f>
        <v>31</v>
      </c>
      <c r="G2165">
        <v>3</v>
      </c>
      <c r="H2165" s="21">
        <v>36911.99</v>
      </c>
      <c r="I2165" t="s">
        <v>11</v>
      </c>
      <c r="J2165" t="s">
        <v>11</v>
      </c>
      <c r="K2165" t="s">
        <v>41</v>
      </c>
    </row>
    <row r="2166" spans="1:11" x14ac:dyDescent="0.3">
      <c r="A2166" t="s">
        <v>2194</v>
      </c>
      <c r="B2166">
        <v>1968</v>
      </c>
      <c r="C2166" t="s">
        <v>15</v>
      </c>
      <c r="D2166">
        <v>22</v>
      </c>
      <c r="E2166" s="17">
        <f>DATE(Hosp_details[[#This Row],[year]], MONTH("1-"&amp;Hosp_details[[#This Row],[month]]), Hosp_details[[#This Row],[date]])</f>
        <v>25164</v>
      </c>
      <c r="F2166" s="19">
        <f>DATEDIF(Hosp_details[[#This Row],[Date of Birth]], DATE(2023,6, 8),"Y")</f>
        <v>54</v>
      </c>
      <c r="G2166">
        <v>0</v>
      </c>
      <c r="H2166" s="21">
        <v>36922.61</v>
      </c>
      <c r="I2166" t="s">
        <v>11</v>
      </c>
      <c r="J2166" t="s">
        <v>16</v>
      </c>
      <c r="K2166" t="s">
        <v>41</v>
      </c>
    </row>
    <row r="2167" spans="1:11" x14ac:dyDescent="0.3">
      <c r="A2167" t="s">
        <v>2195</v>
      </c>
      <c r="B2167">
        <v>1977</v>
      </c>
      <c r="C2167" t="s">
        <v>30</v>
      </c>
      <c r="D2167">
        <v>13</v>
      </c>
      <c r="E2167" s="17">
        <f>DATE(Hosp_details[[#This Row],[year]], MONTH("1-"&amp;Hosp_details[[#This Row],[month]]), Hosp_details[[#This Row],[date]])</f>
        <v>28472</v>
      </c>
      <c r="F2167" s="19">
        <f>DATEDIF(Hosp_details[[#This Row],[Date of Birth]], DATE(2023,6, 8),"Y")</f>
        <v>45</v>
      </c>
      <c r="G2167">
        <v>2</v>
      </c>
      <c r="H2167" s="21">
        <v>36935.64</v>
      </c>
      <c r="I2167" t="s">
        <v>11</v>
      </c>
      <c r="J2167" t="s">
        <v>16</v>
      </c>
      <c r="K2167" t="s">
        <v>41</v>
      </c>
    </row>
    <row r="2168" spans="1:11" x14ac:dyDescent="0.3">
      <c r="A2168" t="s">
        <v>2196</v>
      </c>
      <c r="B2168">
        <v>1992</v>
      </c>
      <c r="C2168" t="s">
        <v>2394</v>
      </c>
      <c r="D2168">
        <v>25</v>
      </c>
      <c r="E2168" s="17">
        <f>DATE(Hosp_details[[#This Row],[year]], MONTH("1-"&amp;Hosp_details[[#This Row],[month]]), Hosp_details[[#This Row],[date]])</f>
        <v>33628</v>
      </c>
      <c r="F2168" s="19">
        <f>DATEDIF(Hosp_details[[#This Row],[Date of Birth]], DATE(2023,6, 8),"Y")</f>
        <v>31</v>
      </c>
      <c r="G2168">
        <v>0</v>
      </c>
      <c r="H2168" s="21">
        <v>36950.26</v>
      </c>
      <c r="I2168" t="s">
        <v>16</v>
      </c>
      <c r="J2168" t="s">
        <v>16</v>
      </c>
      <c r="K2168" t="s">
        <v>13</v>
      </c>
    </row>
    <row r="2169" spans="1:11" x14ac:dyDescent="0.3">
      <c r="A2169" t="s">
        <v>2197</v>
      </c>
      <c r="B2169">
        <v>1992</v>
      </c>
      <c r="C2169" t="s">
        <v>2395</v>
      </c>
      <c r="D2169">
        <v>13</v>
      </c>
      <c r="E2169" s="17">
        <f>DATE(Hosp_details[[#This Row],[year]], MONTH("1-"&amp;Hosp_details[[#This Row],[month]]), Hosp_details[[#This Row],[date]])</f>
        <v>33647</v>
      </c>
      <c r="F2169" s="19">
        <f>DATEDIF(Hosp_details[[#This Row],[Date of Birth]], DATE(2023,6, 8),"Y")</f>
        <v>31</v>
      </c>
      <c r="G2169">
        <v>0</v>
      </c>
      <c r="H2169" s="21">
        <v>36976.449999999997</v>
      </c>
      <c r="I2169" t="s">
        <v>11</v>
      </c>
      <c r="J2169" t="s">
        <v>12</v>
      </c>
      <c r="K2169" t="s">
        <v>41</v>
      </c>
    </row>
    <row r="2170" spans="1:11" x14ac:dyDescent="0.3">
      <c r="A2170" t="s">
        <v>2198</v>
      </c>
      <c r="B2170">
        <v>1991</v>
      </c>
      <c r="C2170" t="s">
        <v>2396</v>
      </c>
      <c r="D2170">
        <v>1</v>
      </c>
      <c r="E2170" s="17">
        <f>DATE(Hosp_details[[#This Row],[year]], MONTH("1-"&amp;Hosp_details[[#This Row],[month]]), Hosp_details[[#This Row],[date]])</f>
        <v>33298</v>
      </c>
      <c r="F2170" s="19">
        <f>DATEDIF(Hosp_details[[#This Row],[Date of Birth]], DATE(2023,6, 8),"Y")</f>
        <v>32</v>
      </c>
      <c r="G2170">
        <v>3</v>
      </c>
      <c r="H2170" s="21">
        <v>37040.879999999997</v>
      </c>
      <c r="I2170" t="s">
        <v>11</v>
      </c>
      <c r="J2170" t="s">
        <v>11</v>
      </c>
      <c r="K2170" t="s">
        <v>41</v>
      </c>
    </row>
    <row r="2171" spans="1:11" x14ac:dyDescent="0.3">
      <c r="A2171" t="s">
        <v>2199</v>
      </c>
      <c r="B2171">
        <v>1988</v>
      </c>
      <c r="C2171" t="s">
        <v>2397</v>
      </c>
      <c r="D2171">
        <v>17</v>
      </c>
      <c r="E2171" s="17">
        <f>DATE(Hosp_details[[#This Row],[year]], MONTH("1-"&amp;Hosp_details[[#This Row],[month]]), Hosp_details[[#This Row],[date]])</f>
        <v>32250</v>
      </c>
      <c r="F2171" s="19">
        <f>DATEDIF(Hosp_details[[#This Row],[Date of Birth]], DATE(2023,6, 8),"Y")</f>
        <v>35</v>
      </c>
      <c r="G2171">
        <v>3</v>
      </c>
      <c r="H2171" s="21">
        <v>37076.370000000003</v>
      </c>
      <c r="I2171" t="s">
        <v>11</v>
      </c>
      <c r="J2171" t="s">
        <v>16</v>
      </c>
      <c r="K2171" t="s">
        <v>41</v>
      </c>
    </row>
    <row r="2172" spans="1:11" x14ac:dyDescent="0.3">
      <c r="A2172" t="s">
        <v>2200</v>
      </c>
      <c r="B2172">
        <v>1989</v>
      </c>
      <c r="C2172" t="s">
        <v>2398</v>
      </c>
      <c r="D2172">
        <v>10</v>
      </c>
      <c r="E2172" s="17">
        <f>DATE(Hosp_details[[#This Row],[year]], MONTH("1-"&amp;Hosp_details[[#This Row],[month]]), Hosp_details[[#This Row],[date]])</f>
        <v>32638</v>
      </c>
      <c r="F2172" s="19">
        <f>DATEDIF(Hosp_details[[#This Row],[Date of Birth]], DATE(2023,6, 8),"Y")</f>
        <v>34</v>
      </c>
      <c r="G2172">
        <v>0</v>
      </c>
      <c r="H2172" s="21">
        <v>37079.370000000003</v>
      </c>
      <c r="I2172" t="s">
        <v>11</v>
      </c>
      <c r="J2172" t="s">
        <v>12</v>
      </c>
      <c r="K2172" t="s">
        <v>41</v>
      </c>
    </row>
    <row r="2173" spans="1:11" x14ac:dyDescent="0.3">
      <c r="A2173" t="s">
        <v>2201</v>
      </c>
      <c r="B2173">
        <v>1995</v>
      </c>
      <c r="C2173" t="s">
        <v>18</v>
      </c>
      <c r="D2173">
        <v>30</v>
      </c>
      <c r="E2173" s="17">
        <f>DATE(Hosp_details[[#This Row],[year]], MONTH("1-"&amp;Hosp_details[[#This Row],[month]]), Hosp_details[[#This Row],[date]])</f>
        <v>34880</v>
      </c>
      <c r="F2173" s="19">
        <f>DATEDIF(Hosp_details[[#This Row],[Date of Birth]], DATE(2023,6, 8),"Y")</f>
        <v>27</v>
      </c>
      <c r="G2173">
        <v>0</v>
      </c>
      <c r="H2173" s="21">
        <v>37133.9</v>
      </c>
      <c r="I2173" t="s">
        <v>11</v>
      </c>
      <c r="J2173" t="s">
        <v>11</v>
      </c>
      <c r="K2173" t="s">
        <v>13</v>
      </c>
    </row>
    <row r="2174" spans="1:11" x14ac:dyDescent="0.3">
      <c r="A2174" t="s">
        <v>2202</v>
      </c>
      <c r="B2174">
        <v>2000</v>
      </c>
      <c r="C2174" t="s">
        <v>10</v>
      </c>
      <c r="D2174">
        <v>5</v>
      </c>
      <c r="E2174" s="17">
        <f>DATE(Hosp_details[[#This Row],[year]], MONTH("1-"&amp;Hosp_details[[#This Row],[month]]), Hosp_details[[#This Row],[date]])</f>
        <v>36712</v>
      </c>
      <c r="F2174" s="19">
        <f>DATEDIF(Hosp_details[[#This Row],[Date of Birth]], DATE(2023,6, 8),"Y")</f>
        <v>22</v>
      </c>
      <c r="G2174">
        <v>1</v>
      </c>
      <c r="H2174" s="21">
        <v>37165.160000000003</v>
      </c>
      <c r="I2174" t="s">
        <v>16</v>
      </c>
      <c r="J2174" t="s">
        <v>12</v>
      </c>
      <c r="K2174" t="s">
        <v>6028</v>
      </c>
    </row>
    <row r="2175" spans="1:11" x14ac:dyDescent="0.3">
      <c r="A2175" t="s">
        <v>2203</v>
      </c>
      <c r="B2175">
        <v>1990</v>
      </c>
      <c r="C2175" t="s">
        <v>34</v>
      </c>
      <c r="D2175">
        <v>17</v>
      </c>
      <c r="E2175" s="17">
        <f>DATE(Hosp_details[[#This Row],[year]], MONTH("1-"&amp;Hosp_details[[#This Row],[month]]), Hosp_details[[#This Row],[date]])</f>
        <v>33102</v>
      </c>
      <c r="F2175" s="19">
        <f>DATEDIF(Hosp_details[[#This Row],[Date of Birth]], DATE(2023,6, 8),"Y")</f>
        <v>32</v>
      </c>
      <c r="G2175">
        <v>3</v>
      </c>
      <c r="H2175" s="21">
        <v>37251.22</v>
      </c>
      <c r="I2175" t="s">
        <v>11</v>
      </c>
      <c r="J2175" t="s">
        <v>11</v>
      </c>
      <c r="K2175" t="s">
        <v>41</v>
      </c>
    </row>
    <row r="2176" spans="1:11" x14ac:dyDescent="0.3">
      <c r="A2176" t="s">
        <v>2204</v>
      </c>
      <c r="B2176">
        <v>1985</v>
      </c>
      <c r="C2176" t="s">
        <v>20</v>
      </c>
      <c r="D2176">
        <v>17</v>
      </c>
      <c r="E2176" s="17">
        <f>DATE(Hosp_details[[#This Row],[year]], MONTH("1-"&amp;Hosp_details[[#This Row],[month]]), Hosp_details[[#This Row],[date]])</f>
        <v>31307</v>
      </c>
      <c r="F2176" s="19">
        <f>DATEDIF(Hosp_details[[#This Row],[Date of Birth]], DATE(2023,6, 8),"Y")</f>
        <v>37</v>
      </c>
      <c r="G2176">
        <v>0</v>
      </c>
      <c r="H2176" s="21">
        <v>37270.15</v>
      </c>
      <c r="I2176" t="s">
        <v>11</v>
      </c>
      <c r="J2176" t="s">
        <v>16</v>
      </c>
      <c r="K2176" t="s">
        <v>246</v>
      </c>
    </row>
    <row r="2177" spans="1:11" x14ac:dyDescent="0.3">
      <c r="A2177" t="s">
        <v>2205</v>
      </c>
      <c r="B2177">
        <v>1975</v>
      </c>
      <c r="C2177" t="s">
        <v>36</v>
      </c>
      <c r="D2177">
        <v>9</v>
      </c>
      <c r="E2177" s="17">
        <f>DATE(Hosp_details[[#This Row],[year]], MONTH("1-"&amp;Hosp_details[[#This Row],[month]]), Hosp_details[[#This Row],[date]])</f>
        <v>27676</v>
      </c>
      <c r="F2177" s="19">
        <f>DATEDIF(Hosp_details[[#This Row],[Date of Birth]], DATE(2023,6, 8),"Y")</f>
        <v>47</v>
      </c>
      <c r="G2177">
        <v>1</v>
      </c>
      <c r="H2177" s="21">
        <v>37272.339999999997</v>
      </c>
      <c r="I2177" t="s">
        <v>11</v>
      </c>
      <c r="J2177" t="s">
        <v>12</v>
      </c>
      <c r="K2177" t="s">
        <v>41</v>
      </c>
    </row>
    <row r="2178" spans="1:11" x14ac:dyDescent="0.3">
      <c r="A2178" t="s">
        <v>2206</v>
      </c>
      <c r="B2178">
        <v>1969</v>
      </c>
      <c r="C2178" t="s">
        <v>15</v>
      </c>
      <c r="D2178">
        <v>30</v>
      </c>
      <c r="E2178" s="17">
        <f>DATE(Hosp_details[[#This Row],[year]], MONTH("1-"&amp;Hosp_details[[#This Row],[month]]), Hosp_details[[#This Row],[date]])</f>
        <v>25537</v>
      </c>
      <c r="F2178" s="19">
        <f>DATEDIF(Hosp_details[[#This Row],[Date of Birth]], DATE(2023,6, 8),"Y")</f>
        <v>53</v>
      </c>
      <c r="G2178">
        <v>0</v>
      </c>
      <c r="H2178" s="21">
        <v>37277.269999999997</v>
      </c>
      <c r="I2178" t="s">
        <v>16</v>
      </c>
      <c r="J2178" t="s">
        <v>12</v>
      </c>
      <c r="K2178" t="s">
        <v>41</v>
      </c>
    </row>
    <row r="2179" spans="1:11" x14ac:dyDescent="0.3">
      <c r="A2179" t="s">
        <v>2207</v>
      </c>
      <c r="B2179">
        <v>1979</v>
      </c>
      <c r="C2179" t="s">
        <v>30</v>
      </c>
      <c r="D2179">
        <v>3</v>
      </c>
      <c r="E2179" s="17">
        <f>DATE(Hosp_details[[#This Row],[year]], MONTH("1-"&amp;Hosp_details[[#This Row],[month]]), Hosp_details[[#This Row],[date]])</f>
        <v>29192</v>
      </c>
      <c r="F2179" s="19">
        <f>DATEDIF(Hosp_details[[#This Row],[Date of Birth]], DATE(2023,6, 8),"Y")</f>
        <v>43</v>
      </c>
      <c r="G2179">
        <v>2</v>
      </c>
      <c r="H2179" s="21">
        <v>37425.94</v>
      </c>
      <c r="I2179" t="s">
        <v>11</v>
      </c>
      <c r="J2179" t="s">
        <v>16</v>
      </c>
      <c r="K2179" t="s">
        <v>41</v>
      </c>
    </row>
    <row r="2180" spans="1:11" x14ac:dyDescent="0.3">
      <c r="A2180" t="s">
        <v>2208</v>
      </c>
      <c r="B2180">
        <v>2002</v>
      </c>
      <c r="C2180" t="s">
        <v>2394</v>
      </c>
      <c r="D2180">
        <v>27</v>
      </c>
      <c r="E2180" s="17">
        <f>DATE(Hosp_details[[#This Row],[year]], MONTH("1-"&amp;Hosp_details[[#This Row],[month]]), Hosp_details[[#This Row],[date]])</f>
        <v>37283</v>
      </c>
      <c r="F2180" s="19">
        <f>DATEDIF(Hosp_details[[#This Row],[Date of Birth]], DATE(2023,6, 8),"Y")</f>
        <v>21</v>
      </c>
      <c r="G2180">
        <v>3</v>
      </c>
      <c r="H2180" s="21">
        <v>37465.339999999997</v>
      </c>
      <c r="I2180" t="s">
        <v>16</v>
      </c>
      <c r="J2180" t="s">
        <v>11</v>
      </c>
      <c r="K2180" t="s">
        <v>23</v>
      </c>
    </row>
    <row r="2181" spans="1:11" x14ac:dyDescent="0.3">
      <c r="A2181" t="s">
        <v>2209</v>
      </c>
      <c r="B2181">
        <v>2000</v>
      </c>
      <c r="C2181" t="s">
        <v>2395</v>
      </c>
      <c r="D2181">
        <v>12</v>
      </c>
      <c r="E2181" s="17">
        <f>DATE(Hosp_details[[#This Row],[year]], MONTH("1-"&amp;Hosp_details[[#This Row],[month]]), Hosp_details[[#This Row],[date]])</f>
        <v>36568</v>
      </c>
      <c r="F2181" s="19">
        <f>DATEDIF(Hosp_details[[#This Row],[Date of Birth]], DATE(2023,6, 8),"Y")</f>
        <v>23</v>
      </c>
      <c r="G2181">
        <v>2</v>
      </c>
      <c r="H2181" s="21">
        <v>37484.449999999997</v>
      </c>
      <c r="I2181" t="s">
        <v>16</v>
      </c>
      <c r="J2181" t="s">
        <v>16</v>
      </c>
      <c r="K2181" t="s">
        <v>13</v>
      </c>
    </row>
    <row r="2182" spans="1:11" x14ac:dyDescent="0.3">
      <c r="A2182" t="s">
        <v>2210</v>
      </c>
      <c r="B2182">
        <v>1990</v>
      </c>
      <c r="C2182" t="s">
        <v>2396</v>
      </c>
      <c r="D2182">
        <v>16</v>
      </c>
      <c r="E2182" s="17">
        <f>DATE(Hosp_details[[#This Row],[year]], MONTH("1-"&amp;Hosp_details[[#This Row],[month]]), Hosp_details[[#This Row],[date]])</f>
        <v>32948</v>
      </c>
      <c r="F2182" s="19">
        <f>DATEDIF(Hosp_details[[#This Row],[Date of Birth]], DATE(2023,6, 8),"Y")</f>
        <v>33</v>
      </c>
      <c r="G2182">
        <v>1</v>
      </c>
      <c r="H2182" s="21">
        <v>37607.53</v>
      </c>
      <c r="I2182" t="s">
        <v>16</v>
      </c>
      <c r="J2182" t="s">
        <v>11</v>
      </c>
      <c r="K2182" t="s">
        <v>165</v>
      </c>
    </row>
    <row r="2183" spans="1:11" x14ac:dyDescent="0.3">
      <c r="A2183" t="s">
        <v>2211</v>
      </c>
      <c r="B2183">
        <v>1982</v>
      </c>
      <c r="C2183" t="s">
        <v>2397</v>
      </c>
      <c r="D2183">
        <v>20</v>
      </c>
      <c r="E2183" s="17">
        <f>DATE(Hosp_details[[#This Row],[year]], MONTH("1-"&amp;Hosp_details[[#This Row],[month]]), Hosp_details[[#This Row],[date]])</f>
        <v>30061</v>
      </c>
      <c r="F2183" s="19">
        <f>DATEDIF(Hosp_details[[#This Row],[Date of Birth]], DATE(2023,6, 8),"Y")</f>
        <v>41</v>
      </c>
      <c r="G2183">
        <v>3</v>
      </c>
      <c r="H2183" s="21">
        <v>37650.74</v>
      </c>
      <c r="I2183" t="s">
        <v>11</v>
      </c>
      <c r="J2183" t="s">
        <v>11</v>
      </c>
      <c r="K2183" t="s">
        <v>23</v>
      </c>
    </row>
    <row r="2184" spans="1:11" x14ac:dyDescent="0.3">
      <c r="A2184" t="s">
        <v>2212</v>
      </c>
      <c r="B2184">
        <v>1970</v>
      </c>
      <c r="C2184" t="s">
        <v>2398</v>
      </c>
      <c r="D2184">
        <v>28</v>
      </c>
      <c r="E2184" s="17">
        <f>DATE(Hosp_details[[#This Row],[year]], MONTH("1-"&amp;Hosp_details[[#This Row],[month]]), Hosp_details[[#This Row],[date]])</f>
        <v>25716</v>
      </c>
      <c r="F2184" s="19">
        <f>DATEDIF(Hosp_details[[#This Row],[Date of Birth]], DATE(2023,6, 8),"Y")</f>
        <v>53</v>
      </c>
      <c r="G2184">
        <v>0</v>
      </c>
      <c r="H2184" s="21">
        <v>37675.06</v>
      </c>
      <c r="I2184" t="s">
        <v>11</v>
      </c>
      <c r="J2184" t="s">
        <v>12</v>
      </c>
      <c r="K2184" t="s">
        <v>41</v>
      </c>
    </row>
    <row r="2185" spans="1:11" x14ac:dyDescent="0.3">
      <c r="A2185" t="s">
        <v>2213</v>
      </c>
      <c r="B2185">
        <v>1988</v>
      </c>
      <c r="C2185" t="s">
        <v>18</v>
      </c>
      <c r="D2185">
        <v>10</v>
      </c>
      <c r="E2185" s="17">
        <f>DATE(Hosp_details[[#This Row],[year]], MONTH("1-"&amp;Hosp_details[[#This Row],[month]]), Hosp_details[[#This Row],[date]])</f>
        <v>32304</v>
      </c>
      <c r="F2185" s="19">
        <f>DATEDIF(Hosp_details[[#This Row],[Date of Birth]], DATE(2023,6, 8),"Y")</f>
        <v>34</v>
      </c>
      <c r="G2185">
        <v>1</v>
      </c>
      <c r="H2185" s="21">
        <v>37701.879999999997</v>
      </c>
      <c r="I2185" t="s">
        <v>11</v>
      </c>
      <c r="J2185" t="s">
        <v>12</v>
      </c>
      <c r="K2185" t="s">
        <v>248</v>
      </c>
    </row>
    <row r="2186" spans="1:11" x14ac:dyDescent="0.3">
      <c r="A2186" t="s">
        <v>2214</v>
      </c>
      <c r="B2186">
        <v>1976</v>
      </c>
      <c r="C2186" t="s">
        <v>10</v>
      </c>
      <c r="D2186">
        <v>18</v>
      </c>
      <c r="E2186" s="17">
        <f>DATE(Hosp_details[[#This Row],[year]], MONTH("1-"&amp;Hosp_details[[#This Row],[month]]), Hosp_details[[#This Row],[date]])</f>
        <v>27959</v>
      </c>
      <c r="F2186" s="19">
        <f>DATEDIF(Hosp_details[[#This Row],[Date of Birth]], DATE(2023,6, 8),"Y")</f>
        <v>46</v>
      </c>
      <c r="G2186">
        <v>2</v>
      </c>
      <c r="H2186" s="21">
        <v>37735.199999999997</v>
      </c>
      <c r="I2186" t="s">
        <v>11</v>
      </c>
      <c r="J2186" t="s">
        <v>11</v>
      </c>
      <c r="K2186" t="s">
        <v>41</v>
      </c>
    </row>
    <row r="2187" spans="1:11" x14ac:dyDescent="0.3">
      <c r="A2187" t="s">
        <v>2215</v>
      </c>
      <c r="B2187">
        <v>1986</v>
      </c>
      <c r="C2187" t="s">
        <v>34</v>
      </c>
      <c r="D2187">
        <v>15</v>
      </c>
      <c r="E2187" s="17">
        <f>DATE(Hosp_details[[#This Row],[year]], MONTH("1-"&amp;Hosp_details[[#This Row],[month]]), Hosp_details[[#This Row],[date]])</f>
        <v>31639</v>
      </c>
      <c r="F2187" s="19">
        <f>DATEDIF(Hosp_details[[#This Row],[Date of Birth]], DATE(2023,6, 8),"Y")</f>
        <v>36</v>
      </c>
      <c r="G2187">
        <v>0</v>
      </c>
      <c r="H2187" s="21">
        <v>37742.58</v>
      </c>
      <c r="I2187" t="s">
        <v>16</v>
      </c>
      <c r="J2187" t="s">
        <v>16</v>
      </c>
      <c r="K2187" t="s">
        <v>13</v>
      </c>
    </row>
    <row r="2188" spans="1:11" x14ac:dyDescent="0.3">
      <c r="A2188" t="s">
        <v>2216</v>
      </c>
      <c r="B2188">
        <v>1983</v>
      </c>
      <c r="C2188" t="s">
        <v>20</v>
      </c>
      <c r="D2188">
        <v>26</v>
      </c>
      <c r="E2188" s="17">
        <f>DATE(Hosp_details[[#This Row],[year]], MONTH("1-"&amp;Hosp_details[[#This Row],[month]]), Hosp_details[[#This Row],[date]])</f>
        <v>30585</v>
      </c>
      <c r="F2188" s="19">
        <f>DATEDIF(Hosp_details[[#This Row],[Date of Birth]], DATE(2023,6, 8),"Y")</f>
        <v>39</v>
      </c>
      <c r="G2188">
        <v>3</v>
      </c>
      <c r="H2188" s="21">
        <v>37800.980000000003</v>
      </c>
      <c r="I2188" t="s">
        <v>11</v>
      </c>
      <c r="J2188" t="s">
        <v>11</v>
      </c>
      <c r="K2188" t="s">
        <v>41</v>
      </c>
    </row>
    <row r="2189" spans="1:11" x14ac:dyDescent="0.3">
      <c r="A2189" t="s">
        <v>2217</v>
      </c>
      <c r="B2189">
        <v>1979</v>
      </c>
      <c r="C2189" t="s">
        <v>36</v>
      </c>
      <c r="D2189">
        <v>9</v>
      </c>
      <c r="E2189" s="17">
        <f>DATE(Hosp_details[[#This Row],[year]], MONTH("1-"&amp;Hosp_details[[#This Row],[month]]), Hosp_details[[#This Row],[date]])</f>
        <v>29137</v>
      </c>
      <c r="F2189" s="19">
        <f>DATEDIF(Hosp_details[[#This Row],[Date of Birth]], DATE(2023,6, 8),"Y")</f>
        <v>43</v>
      </c>
      <c r="G2189">
        <v>0</v>
      </c>
      <c r="H2189" s="21">
        <v>37829.72</v>
      </c>
      <c r="I2189" t="s">
        <v>16</v>
      </c>
      <c r="J2189" t="s">
        <v>11</v>
      </c>
      <c r="K2189" t="s">
        <v>41</v>
      </c>
    </row>
    <row r="2190" spans="1:11" x14ac:dyDescent="0.3">
      <c r="A2190" t="s">
        <v>2218</v>
      </c>
      <c r="B2190">
        <v>1998</v>
      </c>
      <c r="C2190" t="s">
        <v>15</v>
      </c>
      <c r="D2190">
        <v>29</v>
      </c>
      <c r="E2190" s="17">
        <f>DATE(Hosp_details[[#This Row],[year]], MONTH("1-"&amp;Hosp_details[[#This Row],[month]]), Hosp_details[[#This Row],[date]])</f>
        <v>36128</v>
      </c>
      <c r="F2190" s="19">
        <f>DATEDIF(Hosp_details[[#This Row],[Date of Birth]], DATE(2023,6, 8),"Y")</f>
        <v>24</v>
      </c>
      <c r="G2190">
        <v>0</v>
      </c>
      <c r="H2190" s="21">
        <v>38126.25</v>
      </c>
      <c r="I2190" t="s">
        <v>16</v>
      </c>
      <c r="J2190" t="s">
        <v>12</v>
      </c>
      <c r="K2190" t="s">
        <v>13</v>
      </c>
    </row>
    <row r="2191" spans="1:11" x14ac:dyDescent="0.3">
      <c r="A2191" t="s">
        <v>2219</v>
      </c>
      <c r="B2191">
        <v>1972</v>
      </c>
      <c r="C2191" t="s">
        <v>30</v>
      </c>
      <c r="D2191">
        <v>19</v>
      </c>
      <c r="E2191" s="17">
        <f>DATE(Hosp_details[[#This Row],[year]], MONTH("1-"&amp;Hosp_details[[#This Row],[month]]), Hosp_details[[#This Row],[date]])</f>
        <v>26652</v>
      </c>
      <c r="F2191" s="19">
        <f>DATEDIF(Hosp_details[[#This Row],[Date of Birth]], DATE(2023,6, 8),"Y")</f>
        <v>50</v>
      </c>
      <c r="G2191">
        <v>0</v>
      </c>
      <c r="H2191" s="21">
        <v>38189.1</v>
      </c>
      <c r="I2191" t="s">
        <v>11</v>
      </c>
      <c r="J2191" t="s">
        <v>11</v>
      </c>
      <c r="K2191" t="s">
        <v>41</v>
      </c>
    </row>
    <row r="2192" spans="1:11" x14ac:dyDescent="0.3">
      <c r="A2192" t="s">
        <v>2220</v>
      </c>
      <c r="B2192">
        <v>1989</v>
      </c>
      <c r="C2192" t="s">
        <v>2394</v>
      </c>
      <c r="D2192">
        <v>8</v>
      </c>
      <c r="E2192" s="17">
        <f>DATE(Hosp_details[[#This Row],[year]], MONTH("1-"&amp;Hosp_details[[#This Row],[month]]), Hosp_details[[#This Row],[date]])</f>
        <v>32516</v>
      </c>
      <c r="F2192" s="19">
        <f>DATEDIF(Hosp_details[[#This Row],[Date of Birth]], DATE(2023,6, 8),"Y")</f>
        <v>34</v>
      </c>
      <c r="G2192">
        <v>3</v>
      </c>
      <c r="H2192" s="21">
        <v>38237.339999999997</v>
      </c>
      <c r="I2192" t="s">
        <v>11</v>
      </c>
      <c r="J2192" t="s">
        <v>12</v>
      </c>
      <c r="K2192" t="s">
        <v>41</v>
      </c>
    </row>
    <row r="2193" spans="1:11" x14ac:dyDescent="0.3">
      <c r="A2193" t="s">
        <v>2221</v>
      </c>
      <c r="B2193">
        <v>1964</v>
      </c>
      <c r="C2193" t="s">
        <v>2395</v>
      </c>
      <c r="D2193">
        <v>16</v>
      </c>
      <c r="E2193" s="17">
        <f>DATE(Hosp_details[[#This Row],[year]], MONTH("1-"&amp;Hosp_details[[#This Row],[month]]), Hosp_details[[#This Row],[date]])</f>
        <v>23423</v>
      </c>
      <c r="F2193" s="19">
        <f>DATEDIF(Hosp_details[[#This Row],[Date of Birth]], DATE(2023,6, 8),"Y")</f>
        <v>59</v>
      </c>
      <c r="G2193">
        <v>0</v>
      </c>
      <c r="H2193" s="21">
        <v>38241.74</v>
      </c>
      <c r="I2193" t="s">
        <v>11</v>
      </c>
      <c r="J2193" t="s">
        <v>12</v>
      </c>
      <c r="K2193" t="s">
        <v>41</v>
      </c>
    </row>
    <row r="2194" spans="1:11" x14ac:dyDescent="0.3">
      <c r="A2194" t="s">
        <v>2222</v>
      </c>
      <c r="B2194">
        <v>1980</v>
      </c>
      <c r="C2194" t="s">
        <v>2396</v>
      </c>
      <c r="D2194">
        <v>16</v>
      </c>
      <c r="E2194" s="17">
        <f>DATE(Hosp_details[[#This Row],[year]], MONTH("1-"&amp;Hosp_details[[#This Row],[month]]), Hosp_details[[#This Row],[date]])</f>
        <v>29296</v>
      </c>
      <c r="F2194" s="19">
        <f>DATEDIF(Hosp_details[[#This Row],[Date of Birth]], DATE(2023,6, 8),"Y")</f>
        <v>43</v>
      </c>
      <c r="G2194">
        <v>1</v>
      </c>
      <c r="H2194" s="21">
        <v>38245.589999999997</v>
      </c>
      <c r="I2194" t="s">
        <v>16</v>
      </c>
      <c r="J2194" t="s">
        <v>11</v>
      </c>
      <c r="K2194" t="s">
        <v>13</v>
      </c>
    </row>
    <row r="2195" spans="1:11" x14ac:dyDescent="0.3">
      <c r="A2195" t="s">
        <v>2223</v>
      </c>
      <c r="B2195">
        <v>1989</v>
      </c>
      <c r="C2195" t="s">
        <v>2397</v>
      </c>
      <c r="D2195">
        <v>30</v>
      </c>
      <c r="E2195" s="17">
        <f>DATE(Hosp_details[[#This Row],[year]], MONTH("1-"&amp;Hosp_details[[#This Row],[month]]), Hosp_details[[#This Row],[date]])</f>
        <v>32628</v>
      </c>
      <c r="F2195" s="19">
        <f>DATEDIF(Hosp_details[[#This Row],[Date of Birth]], DATE(2023,6, 8),"Y")</f>
        <v>34</v>
      </c>
      <c r="G2195">
        <v>1</v>
      </c>
      <c r="H2195" s="21">
        <v>38282.75</v>
      </c>
      <c r="I2195" t="s">
        <v>16</v>
      </c>
      <c r="J2195" t="s">
        <v>11</v>
      </c>
      <c r="K2195" t="s">
        <v>13</v>
      </c>
    </row>
    <row r="2196" spans="1:11" x14ac:dyDescent="0.3">
      <c r="A2196" t="s">
        <v>2224</v>
      </c>
      <c r="B2196">
        <v>1980</v>
      </c>
      <c r="C2196" t="s">
        <v>2398</v>
      </c>
      <c r="D2196">
        <v>12</v>
      </c>
      <c r="E2196" s="17">
        <f>DATE(Hosp_details[[#This Row],[year]], MONTH("1-"&amp;Hosp_details[[#This Row],[month]]), Hosp_details[[#This Row],[date]])</f>
        <v>29353</v>
      </c>
      <c r="F2196" s="19">
        <f>DATEDIF(Hosp_details[[#This Row],[Date of Birth]], DATE(2023,6, 8),"Y")</f>
        <v>43</v>
      </c>
      <c r="G2196">
        <v>2</v>
      </c>
      <c r="H2196" s="21">
        <v>38313.129999999997</v>
      </c>
      <c r="I2196" t="s">
        <v>16</v>
      </c>
      <c r="J2196" t="s">
        <v>12</v>
      </c>
      <c r="K2196" t="s">
        <v>41</v>
      </c>
    </row>
    <row r="2197" spans="1:11" x14ac:dyDescent="0.3">
      <c r="A2197" t="s">
        <v>2225</v>
      </c>
      <c r="B2197">
        <v>2002</v>
      </c>
      <c r="C2197" t="s">
        <v>18</v>
      </c>
      <c r="D2197">
        <v>17</v>
      </c>
      <c r="E2197" s="17">
        <f>DATE(Hosp_details[[#This Row],[year]], MONTH("1-"&amp;Hosp_details[[#This Row],[month]]), Hosp_details[[#This Row],[date]])</f>
        <v>37424</v>
      </c>
      <c r="F2197" s="19">
        <f>DATEDIF(Hosp_details[[#This Row],[Date of Birth]], DATE(2023,6, 8),"Y")</f>
        <v>20</v>
      </c>
      <c r="G2197">
        <v>2</v>
      </c>
      <c r="H2197" s="21">
        <v>38344.57</v>
      </c>
      <c r="I2197" t="s">
        <v>16</v>
      </c>
      <c r="J2197" t="s">
        <v>12</v>
      </c>
      <c r="K2197" t="s">
        <v>41</v>
      </c>
    </row>
    <row r="2198" spans="1:11" x14ac:dyDescent="0.3">
      <c r="A2198" t="s">
        <v>2226</v>
      </c>
      <c r="B2198">
        <v>1970</v>
      </c>
      <c r="C2198" t="s">
        <v>10</v>
      </c>
      <c r="D2198">
        <v>22</v>
      </c>
      <c r="E2198" s="17">
        <f>DATE(Hosp_details[[#This Row],[year]], MONTH("1-"&amp;Hosp_details[[#This Row],[month]]), Hosp_details[[#This Row],[date]])</f>
        <v>25771</v>
      </c>
      <c r="F2198" s="19">
        <f>DATEDIF(Hosp_details[[#This Row],[Date of Birth]], DATE(2023,6, 8),"Y")</f>
        <v>52</v>
      </c>
      <c r="G2198">
        <v>0</v>
      </c>
      <c r="H2198" s="21">
        <v>38389.79</v>
      </c>
      <c r="I2198" t="s">
        <v>11</v>
      </c>
      <c r="J2198" t="s">
        <v>12</v>
      </c>
      <c r="K2198" t="s">
        <v>41</v>
      </c>
    </row>
    <row r="2199" spans="1:11" x14ac:dyDescent="0.3">
      <c r="A2199" t="s">
        <v>2227</v>
      </c>
      <c r="B2199">
        <v>1971</v>
      </c>
      <c r="C2199" t="s">
        <v>34</v>
      </c>
      <c r="D2199">
        <v>23</v>
      </c>
      <c r="E2199" s="17">
        <f>DATE(Hosp_details[[#This Row],[year]], MONTH("1-"&amp;Hosp_details[[#This Row],[month]]), Hosp_details[[#This Row],[date]])</f>
        <v>26168</v>
      </c>
      <c r="F2199" s="19">
        <f>DATEDIF(Hosp_details[[#This Row],[Date of Birth]], DATE(2023,6, 8),"Y")</f>
        <v>51</v>
      </c>
      <c r="G2199">
        <v>0</v>
      </c>
      <c r="H2199" s="21">
        <v>38405.26</v>
      </c>
      <c r="I2199" t="s">
        <v>11</v>
      </c>
      <c r="J2199" t="s">
        <v>16</v>
      </c>
      <c r="K2199" t="s">
        <v>41</v>
      </c>
    </row>
    <row r="2200" spans="1:11" x14ac:dyDescent="0.3">
      <c r="A2200" t="s">
        <v>2228</v>
      </c>
      <c r="B2200">
        <v>1986</v>
      </c>
      <c r="C2200" t="s">
        <v>20</v>
      </c>
      <c r="D2200">
        <v>21</v>
      </c>
      <c r="E2200" s="17">
        <f>DATE(Hosp_details[[#This Row],[year]], MONTH("1-"&amp;Hosp_details[[#This Row],[month]]), Hosp_details[[#This Row],[date]])</f>
        <v>31676</v>
      </c>
      <c r="F2200" s="19">
        <f>DATEDIF(Hosp_details[[#This Row],[Date of Birth]], DATE(2023,6, 8),"Y")</f>
        <v>36</v>
      </c>
      <c r="G2200">
        <v>2</v>
      </c>
      <c r="H2200" s="21">
        <v>38415.47</v>
      </c>
      <c r="I2200" t="s">
        <v>16</v>
      </c>
      <c r="J2200" t="s">
        <v>11</v>
      </c>
      <c r="K2200" t="s">
        <v>41</v>
      </c>
    </row>
    <row r="2201" spans="1:11" x14ac:dyDescent="0.3">
      <c r="A2201" t="s">
        <v>2229</v>
      </c>
      <c r="B2201">
        <v>1999</v>
      </c>
      <c r="C2201" t="s">
        <v>36</v>
      </c>
      <c r="D2201">
        <v>12</v>
      </c>
      <c r="E2201" s="17">
        <f>DATE(Hosp_details[[#This Row],[year]], MONTH("1-"&amp;Hosp_details[[#This Row],[month]]), Hosp_details[[#This Row],[date]])</f>
        <v>36445</v>
      </c>
      <c r="F2201" s="19">
        <f>DATEDIF(Hosp_details[[#This Row],[Date of Birth]], DATE(2023,6, 8),"Y")</f>
        <v>23</v>
      </c>
      <c r="G2201">
        <v>2</v>
      </c>
      <c r="H2201" s="21">
        <v>38511.629999999997</v>
      </c>
      <c r="I2201" t="s">
        <v>11</v>
      </c>
      <c r="J2201" t="s">
        <v>11</v>
      </c>
      <c r="K2201" t="s">
        <v>246</v>
      </c>
    </row>
    <row r="2202" spans="1:11" x14ac:dyDescent="0.3">
      <c r="A2202" t="s">
        <v>2230</v>
      </c>
      <c r="B2202">
        <v>1990</v>
      </c>
      <c r="C2202" t="s">
        <v>15</v>
      </c>
      <c r="D2202">
        <v>13</v>
      </c>
      <c r="E2202" s="17">
        <f>DATE(Hosp_details[[#This Row],[year]], MONTH("1-"&amp;Hosp_details[[#This Row],[month]]), Hosp_details[[#This Row],[date]])</f>
        <v>33190</v>
      </c>
      <c r="F2202" s="19">
        <f>DATEDIF(Hosp_details[[#This Row],[Date of Birth]], DATE(2023,6, 8),"Y")</f>
        <v>32</v>
      </c>
      <c r="G2202">
        <v>3</v>
      </c>
      <c r="H2202" s="21">
        <v>38652.089999999997</v>
      </c>
      <c r="I2202" t="s">
        <v>11</v>
      </c>
      <c r="J2202" t="s">
        <v>11</v>
      </c>
      <c r="K2202" t="s">
        <v>41</v>
      </c>
    </row>
    <row r="2203" spans="1:11" x14ac:dyDescent="0.3">
      <c r="A2203" t="s">
        <v>2231</v>
      </c>
      <c r="B2203">
        <v>1986</v>
      </c>
      <c r="C2203" t="s">
        <v>30</v>
      </c>
      <c r="D2203">
        <v>20</v>
      </c>
      <c r="E2203" s="17">
        <f>DATE(Hosp_details[[#This Row],[year]], MONTH("1-"&amp;Hosp_details[[#This Row],[month]]), Hosp_details[[#This Row],[date]])</f>
        <v>31766</v>
      </c>
      <c r="F2203" s="19">
        <f>DATEDIF(Hosp_details[[#This Row],[Date of Birth]], DATE(2023,6, 8),"Y")</f>
        <v>36</v>
      </c>
      <c r="G2203">
        <v>1</v>
      </c>
      <c r="H2203" s="21">
        <v>38709.18</v>
      </c>
      <c r="I2203" t="s">
        <v>16</v>
      </c>
      <c r="J2203" t="s">
        <v>12</v>
      </c>
      <c r="K2203" t="s">
        <v>13</v>
      </c>
    </row>
    <row r="2204" spans="1:11" x14ac:dyDescent="0.3">
      <c r="A2204" t="s">
        <v>6028</v>
      </c>
      <c r="B2204">
        <v>1991</v>
      </c>
      <c r="C2204" t="s">
        <v>2394</v>
      </c>
      <c r="D2204">
        <v>22</v>
      </c>
      <c r="E2204" s="17">
        <f>DATE(Hosp_details[[#This Row],[year]], MONTH("1-"&amp;Hosp_details[[#This Row],[month]]), Hosp_details[[#This Row],[date]])</f>
        <v>33260</v>
      </c>
      <c r="F2204" s="19">
        <f>DATEDIF(Hosp_details[[#This Row],[Date of Birth]], DATE(2023,6, 8),"Y")</f>
        <v>32</v>
      </c>
      <c r="G2204">
        <v>2</v>
      </c>
      <c r="H2204" s="21">
        <v>38711</v>
      </c>
      <c r="I2204" t="s">
        <v>16</v>
      </c>
      <c r="J2204" t="s">
        <v>12</v>
      </c>
      <c r="K2204" t="s">
        <v>41</v>
      </c>
    </row>
    <row r="2205" spans="1:11" x14ac:dyDescent="0.3">
      <c r="A2205" t="s">
        <v>2232</v>
      </c>
      <c r="B2205">
        <v>1991</v>
      </c>
      <c r="C2205" t="s">
        <v>2395</v>
      </c>
      <c r="D2205">
        <v>2</v>
      </c>
      <c r="E2205" s="17">
        <f>DATE(Hosp_details[[#This Row],[year]], MONTH("1-"&amp;Hosp_details[[#This Row],[month]]), Hosp_details[[#This Row],[date]])</f>
        <v>33271</v>
      </c>
      <c r="F2205" s="19">
        <f>DATEDIF(Hosp_details[[#This Row],[Date of Birth]], DATE(2023,6, 8),"Y")</f>
        <v>32</v>
      </c>
      <c r="G2205">
        <v>2</v>
      </c>
      <c r="H2205" s="21">
        <v>38711</v>
      </c>
      <c r="I2205" t="s">
        <v>11</v>
      </c>
      <c r="J2205" t="s">
        <v>11</v>
      </c>
      <c r="K2205" t="s">
        <v>41</v>
      </c>
    </row>
    <row r="2206" spans="1:11" x14ac:dyDescent="0.3">
      <c r="A2206" t="s">
        <v>2233</v>
      </c>
      <c r="B2206">
        <v>1976</v>
      </c>
      <c r="C2206" t="s">
        <v>2396</v>
      </c>
      <c r="D2206">
        <v>15</v>
      </c>
      <c r="E2206" s="17">
        <f>DATE(Hosp_details[[#This Row],[year]], MONTH("1-"&amp;Hosp_details[[#This Row],[month]]), Hosp_details[[#This Row],[date]])</f>
        <v>27834</v>
      </c>
      <c r="F2206" s="19">
        <f>DATEDIF(Hosp_details[[#This Row],[Date of Birth]], DATE(2023,6, 8),"Y")</f>
        <v>47</v>
      </c>
      <c r="G2206">
        <v>2</v>
      </c>
      <c r="H2206" s="21">
        <v>38740.120000000003</v>
      </c>
      <c r="I2206" t="s">
        <v>11</v>
      </c>
      <c r="J2206" t="s">
        <v>11</v>
      </c>
      <c r="K2206" t="s">
        <v>23</v>
      </c>
    </row>
    <row r="2207" spans="1:11" x14ac:dyDescent="0.3">
      <c r="A2207" t="s">
        <v>2234</v>
      </c>
      <c r="B2207">
        <v>1991</v>
      </c>
      <c r="C2207" t="s">
        <v>2397</v>
      </c>
      <c r="D2207">
        <v>8</v>
      </c>
      <c r="E2207" s="17">
        <f>DATE(Hosp_details[[#This Row],[year]], MONTH("1-"&amp;Hosp_details[[#This Row],[month]]), Hosp_details[[#This Row],[date]])</f>
        <v>33336</v>
      </c>
      <c r="F2207" s="19">
        <f>DATEDIF(Hosp_details[[#This Row],[Date of Birth]], DATE(2023,6, 8),"Y")</f>
        <v>32</v>
      </c>
      <c r="G2207">
        <v>3</v>
      </c>
      <c r="H2207" s="21">
        <v>38746.36</v>
      </c>
      <c r="I2207" t="s">
        <v>16</v>
      </c>
      <c r="J2207" t="s">
        <v>11</v>
      </c>
      <c r="K2207" t="s">
        <v>23</v>
      </c>
    </row>
    <row r="2208" spans="1:11" x14ac:dyDescent="0.3">
      <c r="A2208" t="s">
        <v>2235</v>
      </c>
      <c r="B2208">
        <v>2004</v>
      </c>
      <c r="C2208" t="s">
        <v>2398</v>
      </c>
      <c r="D2208">
        <v>5</v>
      </c>
      <c r="E2208" s="17">
        <f>DATE(Hosp_details[[#This Row],[year]], MONTH("1-"&amp;Hosp_details[[#This Row],[month]]), Hosp_details[[#This Row],[date]])</f>
        <v>38112</v>
      </c>
      <c r="F2208" s="19">
        <f>DATEDIF(Hosp_details[[#This Row],[Date of Birth]], DATE(2023,6, 8),"Y")</f>
        <v>19</v>
      </c>
      <c r="G2208">
        <v>0</v>
      </c>
      <c r="H2208" s="21">
        <v>38792.69</v>
      </c>
      <c r="I2208" t="s">
        <v>11</v>
      </c>
      <c r="J2208" t="s">
        <v>11</v>
      </c>
      <c r="K2208" t="s">
        <v>13</v>
      </c>
    </row>
    <row r="2209" spans="1:11" x14ac:dyDescent="0.3">
      <c r="A2209" t="s">
        <v>2236</v>
      </c>
      <c r="B2209">
        <v>1979</v>
      </c>
      <c r="C2209" t="s">
        <v>18</v>
      </c>
      <c r="D2209">
        <v>3</v>
      </c>
      <c r="E2209" s="17">
        <f>DATE(Hosp_details[[#This Row],[year]], MONTH("1-"&amp;Hosp_details[[#This Row],[month]]), Hosp_details[[#This Row],[date]])</f>
        <v>29009</v>
      </c>
      <c r="F2209" s="19">
        <f>DATEDIF(Hosp_details[[#This Row],[Date of Birth]], DATE(2023,6, 8),"Y")</f>
        <v>44</v>
      </c>
      <c r="G2209">
        <v>2</v>
      </c>
      <c r="H2209" s="21">
        <v>38836.980000000003</v>
      </c>
      <c r="I2209" t="s">
        <v>11</v>
      </c>
      <c r="J2209" t="s">
        <v>16</v>
      </c>
      <c r="K2209" t="s">
        <v>41</v>
      </c>
    </row>
    <row r="2210" spans="1:11" x14ac:dyDescent="0.3">
      <c r="A2210" t="s">
        <v>2237</v>
      </c>
      <c r="B2210">
        <v>1964</v>
      </c>
      <c r="C2210" t="s">
        <v>10</v>
      </c>
      <c r="D2210">
        <v>6</v>
      </c>
      <c r="E2210" s="17">
        <f>DATE(Hosp_details[[#This Row],[year]], MONTH("1-"&amp;Hosp_details[[#This Row],[month]]), Hosp_details[[#This Row],[date]])</f>
        <v>23564</v>
      </c>
      <c r="F2210" s="19">
        <f>DATEDIF(Hosp_details[[#This Row],[Date of Birth]], DATE(2023,6, 8),"Y")</f>
        <v>58</v>
      </c>
      <c r="G2210">
        <v>0</v>
      </c>
      <c r="H2210" s="21">
        <v>38869.25</v>
      </c>
      <c r="I2210" t="s">
        <v>11</v>
      </c>
      <c r="J2210" t="s">
        <v>11</v>
      </c>
      <c r="K2210" t="s">
        <v>41</v>
      </c>
    </row>
    <row r="2211" spans="1:11" x14ac:dyDescent="0.3">
      <c r="A2211" t="s">
        <v>2238</v>
      </c>
      <c r="B2211">
        <v>1967</v>
      </c>
      <c r="C2211" t="s">
        <v>34</v>
      </c>
      <c r="D2211">
        <v>30</v>
      </c>
      <c r="E2211" s="17">
        <f>DATE(Hosp_details[[#This Row],[year]], MONTH("1-"&amp;Hosp_details[[#This Row],[month]]), Hosp_details[[#This Row],[date]])</f>
        <v>24714</v>
      </c>
      <c r="F2211" s="19">
        <f>DATEDIF(Hosp_details[[#This Row],[Date of Birth]], DATE(2023,6, 8),"Y")</f>
        <v>55</v>
      </c>
      <c r="G2211">
        <v>0</v>
      </c>
      <c r="H2211" s="21">
        <v>38893.360000000001</v>
      </c>
      <c r="I2211" t="s">
        <v>16</v>
      </c>
      <c r="J2211" t="s">
        <v>11</v>
      </c>
      <c r="K2211" t="s">
        <v>41</v>
      </c>
    </row>
    <row r="2212" spans="1:11" x14ac:dyDescent="0.3">
      <c r="A2212" t="s">
        <v>2239</v>
      </c>
      <c r="B2212">
        <v>1987</v>
      </c>
      <c r="C2212" t="s">
        <v>20</v>
      </c>
      <c r="D2212">
        <v>16</v>
      </c>
      <c r="E2212" s="17">
        <f>DATE(Hosp_details[[#This Row],[year]], MONTH("1-"&amp;Hosp_details[[#This Row],[month]]), Hosp_details[[#This Row],[date]])</f>
        <v>32036</v>
      </c>
      <c r="F2212" s="19">
        <f>DATEDIF(Hosp_details[[#This Row],[Date of Birth]], DATE(2023,6, 8),"Y")</f>
        <v>35</v>
      </c>
      <c r="G2212">
        <v>3</v>
      </c>
      <c r="H2212" s="21">
        <v>38924.04</v>
      </c>
      <c r="I2212" t="s">
        <v>11</v>
      </c>
      <c r="J2212" t="s">
        <v>11</v>
      </c>
      <c r="K2212" t="s">
        <v>41</v>
      </c>
    </row>
    <row r="2213" spans="1:11" x14ac:dyDescent="0.3">
      <c r="A2213" t="s">
        <v>2240</v>
      </c>
      <c r="B2213">
        <v>1976</v>
      </c>
      <c r="C2213" t="s">
        <v>36</v>
      </c>
      <c r="D2213">
        <v>15</v>
      </c>
      <c r="E2213" s="17">
        <f>DATE(Hosp_details[[#This Row],[year]], MONTH("1-"&amp;Hosp_details[[#This Row],[month]]), Hosp_details[[#This Row],[date]])</f>
        <v>28048</v>
      </c>
      <c r="F2213" s="19">
        <f>DATEDIF(Hosp_details[[#This Row],[Date of Birth]], DATE(2023,6, 8),"Y")</f>
        <v>46</v>
      </c>
      <c r="G2213">
        <v>2</v>
      </c>
      <c r="H2213" s="21">
        <v>38932.559999999998</v>
      </c>
      <c r="I2213" t="s">
        <v>11</v>
      </c>
      <c r="J2213" t="s">
        <v>12</v>
      </c>
      <c r="K2213" t="s">
        <v>41</v>
      </c>
    </row>
    <row r="2214" spans="1:11" x14ac:dyDescent="0.3">
      <c r="A2214" t="s">
        <v>2241</v>
      </c>
      <c r="B2214">
        <v>1980</v>
      </c>
      <c r="C2214" t="s">
        <v>15</v>
      </c>
      <c r="D2214">
        <v>24</v>
      </c>
      <c r="E2214" s="17">
        <f>DATE(Hosp_details[[#This Row],[year]], MONTH("1-"&amp;Hosp_details[[#This Row],[month]]), Hosp_details[[#This Row],[date]])</f>
        <v>29549</v>
      </c>
      <c r="F2214" s="19">
        <f>DATEDIF(Hosp_details[[#This Row],[Date of Birth]], DATE(2023,6, 8),"Y")</f>
        <v>42</v>
      </c>
      <c r="G2214">
        <v>2</v>
      </c>
      <c r="H2214" s="21">
        <v>38947.43</v>
      </c>
      <c r="I2214" t="s">
        <v>11</v>
      </c>
      <c r="J2214" t="s">
        <v>12</v>
      </c>
      <c r="K2214" t="s">
        <v>41</v>
      </c>
    </row>
    <row r="2215" spans="1:11" x14ac:dyDescent="0.3">
      <c r="A2215" t="s">
        <v>2242</v>
      </c>
      <c r="B2215">
        <v>1978</v>
      </c>
      <c r="C2215" t="s">
        <v>30</v>
      </c>
      <c r="D2215">
        <v>12</v>
      </c>
      <c r="E2215" s="17">
        <f>DATE(Hosp_details[[#This Row],[year]], MONTH("1-"&amp;Hosp_details[[#This Row],[month]]), Hosp_details[[#This Row],[date]])</f>
        <v>28836</v>
      </c>
      <c r="F2215" s="19">
        <f>DATEDIF(Hosp_details[[#This Row],[Date of Birth]], DATE(2023,6, 8),"Y")</f>
        <v>44</v>
      </c>
      <c r="G2215">
        <v>2</v>
      </c>
      <c r="H2215" s="21">
        <v>38998.550000000003</v>
      </c>
      <c r="I2215" t="s">
        <v>16</v>
      </c>
      <c r="J2215" t="s">
        <v>16</v>
      </c>
      <c r="K2215" t="s">
        <v>41</v>
      </c>
    </row>
    <row r="2216" spans="1:11" x14ac:dyDescent="0.3">
      <c r="A2216" t="s">
        <v>2243</v>
      </c>
      <c r="B2216">
        <v>1985</v>
      </c>
      <c r="C2216" t="s">
        <v>2394</v>
      </c>
      <c r="D2216">
        <v>20</v>
      </c>
      <c r="E2216" s="17">
        <f>DATE(Hosp_details[[#This Row],[year]], MONTH("1-"&amp;Hosp_details[[#This Row],[month]]), Hosp_details[[#This Row],[date]])</f>
        <v>31067</v>
      </c>
      <c r="F2216" s="19">
        <f>DATEDIF(Hosp_details[[#This Row],[Date of Birth]], DATE(2023,6, 8),"Y")</f>
        <v>38</v>
      </c>
      <c r="G2216">
        <v>1</v>
      </c>
      <c r="H2216" s="21">
        <v>39047.29</v>
      </c>
      <c r="I2216" t="s">
        <v>16</v>
      </c>
      <c r="J2216" t="s">
        <v>12</v>
      </c>
      <c r="K2216" t="s">
        <v>355</v>
      </c>
    </row>
    <row r="2217" spans="1:11" x14ac:dyDescent="0.3">
      <c r="A2217" t="s">
        <v>2244</v>
      </c>
      <c r="B2217">
        <v>1982</v>
      </c>
      <c r="C2217" t="s">
        <v>2395</v>
      </c>
      <c r="D2217">
        <v>4</v>
      </c>
      <c r="E2217" s="17">
        <f>DATE(Hosp_details[[#This Row],[year]], MONTH("1-"&amp;Hosp_details[[#This Row],[month]]), Hosp_details[[#This Row],[date]])</f>
        <v>29986</v>
      </c>
      <c r="F2217" s="19">
        <f>DATEDIF(Hosp_details[[#This Row],[Date of Birth]], DATE(2023,6, 8),"Y")</f>
        <v>41</v>
      </c>
      <c r="G2217">
        <v>1</v>
      </c>
      <c r="H2217" s="21">
        <v>39125.33</v>
      </c>
      <c r="I2217" t="s">
        <v>16</v>
      </c>
      <c r="J2217" t="s">
        <v>16</v>
      </c>
      <c r="K2217" t="s">
        <v>167</v>
      </c>
    </row>
    <row r="2218" spans="1:11" x14ac:dyDescent="0.3">
      <c r="A2218" t="s">
        <v>2245</v>
      </c>
      <c r="B2218">
        <v>1962</v>
      </c>
      <c r="C2218" t="s">
        <v>2396</v>
      </c>
      <c r="D2218">
        <v>7</v>
      </c>
      <c r="E2218" s="17">
        <f>DATE(Hosp_details[[#This Row],[year]], MONTH("1-"&amp;Hosp_details[[#This Row],[month]]), Hosp_details[[#This Row],[date]])</f>
        <v>22712</v>
      </c>
      <c r="F2218" s="19">
        <f>DATEDIF(Hosp_details[[#This Row],[Date of Birth]], DATE(2023,6, 8),"Y")</f>
        <v>61</v>
      </c>
      <c r="G2218">
        <v>0</v>
      </c>
      <c r="H2218" s="21">
        <v>39221.120000000003</v>
      </c>
      <c r="I2218" t="s">
        <v>11</v>
      </c>
      <c r="J2218" t="s">
        <v>16</v>
      </c>
      <c r="K2218" t="s">
        <v>41</v>
      </c>
    </row>
    <row r="2219" spans="1:11" x14ac:dyDescent="0.3">
      <c r="A2219" t="s">
        <v>2246</v>
      </c>
      <c r="B2219">
        <v>1992</v>
      </c>
      <c r="C2219" t="s">
        <v>2397</v>
      </c>
      <c r="D2219">
        <v>30</v>
      </c>
      <c r="E2219" s="17">
        <f>DATE(Hosp_details[[#This Row],[year]], MONTH("1-"&amp;Hosp_details[[#This Row],[month]]), Hosp_details[[#This Row],[date]])</f>
        <v>33724</v>
      </c>
      <c r="F2219" s="19">
        <f>DATEDIF(Hosp_details[[#This Row],[Date of Birth]], DATE(2023,6, 8),"Y")</f>
        <v>31</v>
      </c>
      <c r="G2219">
        <v>2</v>
      </c>
      <c r="H2219" s="21">
        <v>39241.440000000002</v>
      </c>
      <c r="I2219" t="s">
        <v>16</v>
      </c>
      <c r="J2219" t="s">
        <v>12</v>
      </c>
      <c r="K2219" t="s">
        <v>41</v>
      </c>
    </row>
    <row r="2220" spans="1:11" x14ac:dyDescent="0.3">
      <c r="A2220" t="s">
        <v>2247</v>
      </c>
      <c r="B2220">
        <v>1982</v>
      </c>
      <c r="C2220" t="s">
        <v>2398</v>
      </c>
      <c r="D2220">
        <v>16</v>
      </c>
      <c r="E2220" s="17">
        <f>DATE(Hosp_details[[#This Row],[year]], MONTH("1-"&amp;Hosp_details[[#This Row],[month]]), Hosp_details[[#This Row],[date]])</f>
        <v>30087</v>
      </c>
      <c r="F2220" s="19">
        <f>DATEDIF(Hosp_details[[#This Row],[Date of Birth]], DATE(2023,6, 8),"Y")</f>
        <v>41</v>
      </c>
      <c r="G2220">
        <v>3</v>
      </c>
      <c r="H2220" s="21">
        <v>39315.279999999999</v>
      </c>
      <c r="I2220" t="s">
        <v>11</v>
      </c>
      <c r="J2220" t="s">
        <v>12</v>
      </c>
      <c r="K2220" t="s">
        <v>41</v>
      </c>
    </row>
    <row r="2221" spans="1:11" x14ac:dyDescent="0.3">
      <c r="A2221" t="s">
        <v>2248</v>
      </c>
      <c r="B2221">
        <v>1978</v>
      </c>
      <c r="C2221" t="s">
        <v>18</v>
      </c>
      <c r="D2221">
        <v>5</v>
      </c>
      <c r="E2221" s="17">
        <f>DATE(Hosp_details[[#This Row],[year]], MONTH("1-"&amp;Hosp_details[[#This Row],[month]]), Hosp_details[[#This Row],[date]])</f>
        <v>28646</v>
      </c>
      <c r="F2221" s="19">
        <f>DATEDIF(Hosp_details[[#This Row],[Date of Birth]], DATE(2023,6, 8),"Y")</f>
        <v>45</v>
      </c>
      <c r="G2221">
        <v>2</v>
      </c>
      <c r="H2221" s="21">
        <v>39352.6</v>
      </c>
      <c r="I2221" t="s">
        <v>11</v>
      </c>
      <c r="J2221" t="s">
        <v>12</v>
      </c>
      <c r="K2221" t="s">
        <v>41</v>
      </c>
    </row>
    <row r="2222" spans="1:11" x14ac:dyDescent="0.3">
      <c r="A2222" t="s">
        <v>2249</v>
      </c>
      <c r="B2222">
        <v>1966</v>
      </c>
      <c r="C2222" t="s">
        <v>10</v>
      </c>
      <c r="D2222">
        <v>24</v>
      </c>
      <c r="E2222" s="17">
        <f>DATE(Hosp_details[[#This Row],[year]], MONTH("1-"&amp;Hosp_details[[#This Row],[month]]), Hosp_details[[#This Row],[date]])</f>
        <v>24312</v>
      </c>
      <c r="F2222" s="19">
        <f>DATEDIF(Hosp_details[[#This Row],[Date of Birth]], DATE(2023,6, 8),"Y")</f>
        <v>56</v>
      </c>
      <c r="G2222">
        <v>0</v>
      </c>
      <c r="H2222" s="21">
        <v>39396.86</v>
      </c>
      <c r="I2222" t="s">
        <v>11</v>
      </c>
      <c r="J2222" t="s">
        <v>11</v>
      </c>
      <c r="K2222" t="s">
        <v>41</v>
      </c>
    </row>
    <row r="2223" spans="1:11" x14ac:dyDescent="0.3">
      <c r="A2223" t="s">
        <v>2250</v>
      </c>
      <c r="B2223">
        <v>1978</v>
      </c>
      <c r="C2223" t="s">
        <v>34</v>
      </c>
      <c r="D2223">
        <v>12</v>
      </c>
      <c r="E2223" s="17">
        <f>DATE(Hosp_details[[#This Row],[year]], MONTH("1-"&amp;Hosp_details[[#This Row],[month]]), Hosp_details[[#This Row],[date]])</f>
        <v>28714</v>
      </c>
      <c r="F2223" s="19">
        <f>DATEDIF(Hosp_details[[#This Row],[Date of Birth]], DATE(2023,6, 8),"Y")</f>
        <v>44</v>
      </c>
      <c r="G2223">
        <v>1</v>
      </c>
      <c r="H2223" s="21">
        <v>39556.49</v>
      </c>
      <c r="I2223" t="s">
        <v>16</v>
      </c>
      <c r="J2223" t="s">
        <v>11</v>
      </c>
      <c r="K2223" t="s">
        <v>163</v>
      </c>
    </row>
    <row r="2224" spans="1:11" x14ac:dyDescent="0.3">
      <c r="A2224" t="s">
        <v>2251</v>
      </c>
      <c r="B2224">
        <v>1981</v>
      </c>
      <c r="C2224" t="s">
        <v>20</v>
      </c>
      <c r="D2224">
        <v>5</v>
      </c>
      <c r="E2224" s="17">
        <f>DATE(Hosp_details[[#This Row],[year]], MONTH("1-"&amp;Hosp_details[[#This Row],[month]]), Hosp_details[[#This Row],[date]])</f>
        <v>29834</v>
      </c>
      <c r="F2224" s="19">
        <f>DATEDIF(Hosp_details[[#This Row],[Date of Birth]], DATE(2023,6, 8),"Y")</f>
        <v>41</v>
      </c>
      <c r="G2224">
        <v>3</v>
      </c>
      <c r="H2224" s="21">
        <v>39597.410000000003</v>
      </c>
      <c r="I2224" t="s">
        <v>16</v>
      </c>
      <c r="J2224" t="s">
        <v>11</v>
      </c>
      <c r="K2224" t="s">
        <v>355</v>
      </c>
    </row>
    <row r="2225" spans="1:11" x14ac:dyDescent="0.3">
      <c r="A2225" t="s">
        <v>2252</v>
      </c>
      <c r="B2225">
        <v>1995</v>
      </c>
      <c r="C2225" t="s">
        <v>36</v>
      </c>
      <c r="D2225">
        <v>7</v>
      </c>
      <c r="E2225" s="17">
        <f>DATE(Hosp_details[[#This Row],[year]], MONTH("1-"&amp;Hosp_details[[#This Row],[month]]), Hosp_details[[#This Row],[date]])</f>
        <v>34979</v>
      </c>
      <c r="F2225" s="19">
        <f>DATEDIF(Hosp_details[[#This Row],[Date of Birth]], DATE(2023,6, 8),"Y")</f>
        <v>27</v>
      </c>
      <c r="G2225">
        <v>0</v>
      </c>
      <c r="H2225" s="21">
        <v>39611.760000000002</v>
      </c>
      <c r="I2225" t="s">
        <v>16</v>
      </c>
      <c r="J2225" t="s">
        <v>12</v>
      </c>
      <c r="K2225" t="s">
        <v>13</v>
      </c>
    </row>
    <row r="2226" spans="1:11" x14ac:dyDescent="0.3">
      <c r="A2226" t="s">
        <v>2253</v>
      </c>
      <c r="B2226">
        <v>1977</v>
      </c>
      <c r="C2226" t="s">
        <v>15</v>
      </c>
      <c r="D2226">
        <v>17</v>
      </c>
      <c r="E2226" s="17">
        <f>DATE(Hosp_details[[#This Row],[year]], MONTH("1-"&amp;Hosp_details[[#This Row],[month]]), Hosp_details[[#This Row],[date]])</f>
        <v>28446</v>
      </c>
      <c r="F2226" s="19">
        <f>DATEDIF(Hosp_details[[#This Row],[Date of Birth]], DATE(2023,6, 8),"Y")</f>
        <v>45</v>
      </c>
      <c r="G2226">
        <v>2</v>
      </c>
      <c r="H2226" s="21">
        <v>39670.44</v>
      </c>
      <c r="I2226" t="s">
        <v>11</v>
      </c>
      <c r="J2226" t="s">
        <v>16</v>
      </c>
      <c r="K2226" t="s">
        <v>23</v>
      </c>
    </row>
    <row r="2227" spans="1:11" x14ac:dyDescent="0.3">
      <c r="A2227" t="s">
        <v>2254</v>
      </c>
      <c r="B2227">
        <v>1968</v>
      </c>
      <c r="C2227" t="s">
        <v>30</v>
      </c>
      <c r="D2227">
        <v>29</v>
      </c>
      <c r="E2227" s="17">
        <f>DATE(Hosp_details[[#This Row],[year]], MONTH("1-"&amp;Hosp_details[[#This Row],[month]]), Hosp_details[[#This Row],[date]])</f>
        <v>25201</v>
      </c>
      <c r="F2227" s="19">
        <f>DATEDIF(Hosp_details[[#This Row],[Date of Birth]], DATE(2023,6, 8),"Y")</f>
        <v>54</v>
      </c>
      <c r="G2227">
        <v>0</v>
      </c>
      <c r="H2227" s="21">
        <v>39721.93</v>
      </c>
      <c r="I2227" t="s">
        <v>11</v>
      </c>
      <c r="J2227" t="s">
        <v>11</v>
      </c>
      <c r="K2227" t="s">
        <v>41</v>
      </c>
    </row>
    <row r="2228" spans="1:11" x14ac:dyDescent="0.3">
      <c r="A2228" t="s">
        <v>2255</v>
      </c>
      <c r="B2228">
        <v>2003</v>
      </c>
      <c r="C2228" t="s">
        <v>2394</v>
      </c>
      <c r="D2228">
        <v>16</v>
      </c>
      <c r="E2228" s="17">
        <f>DATE(Hosp_details[[#This Row],[year]], MONTH("1-"&amp;Hosp_details[[#This Row],[month]]), Hosp_details[[#This Row],[date]])</f>
        <v>37637</v>
      </c>
      <c r="F2228" s="19">
        <f>DATEDIF(Hosp_details[[#This Row],[Date of Birth]], DATE(2023,6, 8),"Y")</f>
        <v>20</v>
      </c>
      <c r="G2228">
        <v>0</v>
      </c>
      <c r="H2228" s="21">
        <v>39722.75</v>
      </c>
      <c r="I2228" t="s">
        <v>16</v>
      </c>
      <c r="J2228" t="s">
        <v>16</v>
      </c>
      <c r="K2228" t="s">
        <v>13</v>
      </c>
    </row>
    <row r="2229" spans="1:11" x14ac:dyDescent="0.3">
      <c r="A2229" t="s">
        <v>2256</v>
      </c>
      <c r="B2229">
        <v>1977</v>
      </c>
      <c r="C2229" t="s">
        <v>2395</v>
      </c>
      <c r="D2229">
        <v>12</v>
      </c>
      <c r="E2229" s="17">
        <f>DATE(Hosp_details[[#This Row],[year]], MONTH("1-"&amp;Hosp_details[[#This Row],[month]]), Hosp_details[[#This Row],[date]])</f>
        <v>28168</v>
      </c>
      <c r="F2229" s="19">
        <f>DATEDIF(Hosp_details[[#This Row],[Date of Birth]], DATE(2023,6, 8),"Y")</f>
        <v>46</v>
      </c>
      <c r="G2229">
        <v>1</v>
      </c>
      <c r="H2229" s="21">
        <v>39725.519999999997</v>
      </c>
      <c r="I2229" t="s">
        <v>11</v>
      </c>
      <c r="J2229" t="s">
        <v>16</v>
      </c>
      <c r="K2229" t="s">
        <v>23</v>
      </c>
    </row>
    <row r="2230" spans="1:11" x14ac:dyDescent="0.3">
      <c r="A2230" t="s">
        <v>2257</v>
      </c>
      <c r="B2230">
        <v>1973</v>
      </c>
      <c r="C2230" t="s">
        <v>2396</v>
      </c>
      <c r="D2230">
        <v>17</v>
      </c>
      <c r="E2230" s="17">
        <f>DATE(Hosp_details[[#This Row],[year]], MONTH("1-"&amp;Hosp_details[[#This Row],[month]]), Hosp_details[[#This Row],[date]])</f>
        <v>26740</v>
      </c>
      <c r="F2230" s="19">
        <f>DATEDIF(Hosp_details[[#This Row],[Date of Birth]], DATE(2023,6, 8),"Y")</f>
        <v>50</v>
      </c>
      <c r="G2230">
        <v>0</v>
      </c>
      <c r="H2230" s="21">
        <v>39727.61</v>
      </c>
      <c r="I2230" t="s">
        <v>16</v>
      </c>
      <c r="J2230" t="s">
        <v>11</v>
      </c>
      <c r="K2230" t="s">
        <v>41</v>
      </c>
    </row>
    <row r="2231" spans="1:11" x14ac:dyDescent="0.3">
      <c r="A2231" t="s">
        <v>2258</v>
      </c>
      <c r="B2231">
        <v>1987</v>
      </c>
      <c r="C2231" t="s">
        <v>2397</v>
      </c>
      <c r="D2231">
        <v>24</v>
      </c>
      <c r="E2231" s="17">
        <f>DATE(Hosp_details[[#This Row],[year]], MONTH("1-"&amp;Hosp_details[[#This Row],[month]]), Hosp_details[[#This Row],[date]])</f>
        <v>31891</v>
      </c>
      <c r="F2231" s="19">
        <f>DATEDIF(Hosp_details[[#This Row],[Date of Birth]], DATE(2023,6, 8),"Y")</f>
        <v>36</v>
      </c>
      <c r="G2231">
        <v>1</v>
      </c>
      <c r="H2231" s="21">
        <v>39774.28</v>
      </c>
      <c r="I2231" t="s">
        <v>16</v>
      </c>
      <c r="J2231" t="s">
        <v>16</v>
      </c>
      <c r="K2231" t="s">
        <v>275</v>
      </c>
    </row>
    <row r="2232" spans="1:11" x14ac:dyDescent="0.3">
      <c r="A2232" t="s">
        <v>2259</v>
      </c>
      <c r="B2232">
        <v>1985</v>
      </c>
      <c r="C2232" t="s">
        <v>2398</v>
      </c>
      <c r="D2232">
        <v>17</v>
      </c>
      <c r="E2232" s="17">
        <f>DATE(Hosp_details[[#This Row],[year]], MONTH("1-"&amp;Hosp_details[[#This Row],[month]]), Hosp_details[[#This Row],[date]])</f>
        <v>31184</v>
      </c>
      <c r="F2232" s="19">
        <f>DATEDIF(Hosp_details[[#This Row],[Date of Birth]], DATE(2023,6, 8),"Y")</f>
        <v>38</v>
      </c>
      <c r="G2232">
        <v>2</v>
      </c>
      <c r="H2232" s="21">
        <v>39836.519999999997</v>
      </c>
      <c r="I2232" t="s">
        <v>11</v>
      </c>
      <c r="J2232" t="s">
        <v>16</v>
      </c>
      <c r="K2232" t="s">
        <v>41</v>
      </c>
    </row>
    <row r="2233" spans="1:11" x14ac:dyDescent="0.3">
      <c r="A2233" t="s">
        <v>2260</v>
      </c>
      <c r="B2233">
        <v>1983</v>
      </c>
      <c r="C2233" t="s">
        <v>18</v>
      </c>
      <c r="D2233">
        <v>1</v>
      </c>
      <c r="E2233" s="17">
        <f>DATE(Hosp_details[[#This Row],[year]], MONTH("1-"&amp;Hosp_details[[#This Row],[month]]), Hosp_details[[#This Row],[date]])</f>
        <v>30468</v>
      </c>
      <c r="F2233" s="19">
        <f>DATEDIF(Hosp_details[[#This Row],[Date of Birth]], DATE(2023,6, 8),"Y")</f>
        <v>40</v>
      </c>
      <c r="G2233">
        <v>3</v>
      </c>
      <c r="H2233" s="21">
        <v>39865.699999999997</v>
      </c>
      <c r="I2233" t="s">
        <v>11</v>
      </c>
      <c r="J2233" t="s">
        <v>11</v>
      </c>
      <c r="K2233" t="s">
        <v>41</v>
      </c>
    </row>
    <row r="2234" spans="1:11" x14ac:dyDescent="0.3">
      <c r="A2234" t="s">
        <v>2261</v>
      </c>
      <c r="B2234">
        <v>1985</v>
      </c>
      <c r="C2234" t="s">
        <v>10</v>
      </c>
      <c r="D2234">
        <v>22</v>
      </c>
      <c r="E2234" s="17">
        <f>DATE(Hosp_details[[#This Row],[year]], MONTH("1-"&amp;Hosp_details[[#This Row],[month]]), Hosp_details[[#This Row],[date]])</f>
        <v>31250</v>
      </c>
      <c r="F2234" s="19">
        <f>DATEDIF(Hosp_details[[#This Row],[Date of Birth]], DATE(2023,6, 8),"Y")</f>
        <v>37</v>
      </c>
      <c r="G2234">
        <v>1</v>
      </c>
      <c r="H2234" s="21">
        <v>39871.699999999997</v>
      </c>
      <c r="I2234" t="s">
        <v>16</v>
      </c>
      <c r="J2234" t="s">
        <v>11</v>
      </c>
      <c r="K2234" t="s">
        <v>13</v>
      </c>
    </row>
    <row r="2235" spans="1:11" x14ac:dyDescent="0.3">
      <c r="A2235" t="s">
        <v>2262</v>
      </c>
      <c r="B2235">
        <v>1975</v>
      </c>
      <c r="C2235" t="s">
        <v>34</v>
      </c>
      <c r="D2235">
        <v>2</v>
      </c>
      <c r="E2235" s="17">
        <f>DATE(Hosp_details[[#This Row],[year]], MONTH("1-"&amp;Hosp_details[[#This Row],[month]]), Hosp_details[[#This Row],[date]])</f>
        <v>27608</v>
      </c>
      <c r="F2235" s="19">
        <f>DATEDIF(Hosp_details[[#This Row],[Date of Birth]], DATE(2023,6, 8),"Y")</f>
        <v>47</v>
      </c>
      <c r="G2235">
        <v>1</v>
      </c>
      <c r="H2235" s="21">
        <v>39963.120000000003</v>
      </c>
      <c r="I2235" t="s">
        <v>11</v>
      </c>
      <c r="J2235" t="s">
        <v>11</v>
      </c>
      <c r="K2235" t="s">
        <v>41</v>
      </c>
    </row>
    <row r="2236" spans="1:11" x14ac:dyDescent="0.3">
      <c r="A2236" t="s">
        <v>2263</v>
      </c>
      <c r="B2236">
        <v>1987</v>
      </c>
      <c r="C2236" t="s">
        <v>20</v>
      </c>
      <c r="D2236">
        <v>8</v>
      </c>
      <c r="E2236" s="17">
        <f>DATE(Hosp_details[[#This Row],[year]], MONTH("1-"&amp;Hosp_details[[#This Row],[month]]), Hosp_details[[#This Row],[date]])</f>
        <v>32028</v>
      </c>
      <c r="F2236" s="19">
        <f>DATEDIF(Hosp_details[[#This Row],[Date of Birth]], DATE(2023,6, 8),"Y")</f>
        <v>35</v>
      </c>
      <c r="G2236">
        <v>3</v>
      </c>
      <c r="H2236" s="21">
        <v>39983.43</v>
      </c>
      <c r="I2236" t="s">
        <v>11</v>
      </c>
      <c r="J2236" t="s">
        <v>12</v>
      </c>
      <c r="K2236" t="s">
        <v>23</v>
      </c>
    </row>
    <row r="2237" spans="1:11" x14ac:dyDescent="0.3">
      <c r="A2237" t="s">
        <v>2264</v>
      </c>
      <c r="B2237">
        <v>1982</v>
      </c>
      <c r="C2237" t="s">
        <v>36</v>
      </c>
      <c r="D2237">
        <v>25</v>
      </c>
      <c r="E2237" s="17">
        <f>DATE(Hosp_details[[#This Row],[year]], MONTH("1-"&amp;Hosp_details[[#This Row],[month]]), Hosp_details[[#This Row],[date]])</f>
        <v>30249</v>
      </c>
      <c r="F2237" s="19">
        <f>DATEDIF(Hosp_details[[#This Row],[Date of Birth]], DATE(2023,6, 8),"Y")</f>
        <v>40</v>
      </c>
      <c r="G2237">
        <v>2</v>
      </c>
      <c r="H2237" s="21">
        <v>40003.33</v>
      </c>
      <c r="I2237" t="s">
        <v>16</v>
      </c>
      <c r="J2237" t="s">
        <v>16</v>
      </c>
      <c r="K2237" t="s">
        <v>23</v>
      </c>
    </row>
    <row r="2238" spans="1:11" x14ac:dyDescent="0.3">
      <c r="A2238" t="s">
        <v>2265</v>
      </c>
      <c r="B2238">
        <v>1978</v>
      </c>
      <c r="C2238" t="s">
        <v>15</v>
      </c>
      <c r="D2238">
        <v>20</v>
      </c>
      <c r="E2238" s="17">
        <f>DATE(Hosp_details[[#This Row],[year]], MONTH("1-"&amp;Hosp_details[[#This Row],[month]]), Hosp_details[[#This Row],[date]])</f>
        <v>28814</v>
      </c>
      <c r="F2238" s="19">
        <f>DATEDIF(Hosp_details[[#This Row],[Date of Birth]], DATE(2023,6, 8),"Y")</f>
        <v>44</v>
      </c>
      <c r="G2238">
        <v>2</v>
      </c>
      <c r="H2238" s="21">
        <v>40054.730000000003</v>
      </c>
      <c r="I2238" t="s">
        <v>16</v>
      </c>
      <c r="J2238" t="s">
        <v>12</v>
      </c>
      <c r="K2238" t="s">
        <v>41</v>
      </c>
    </row>
    <row r="2239" spans="1:11" x14ac:dyDescent="0.3">
      <c r="A2239" t="s">
        <v>2266</v>
      </c>
      <c r="B2239">
        <v>1966</v>
      </c>
      <c r="C2239" t="s">
        <v>30</v>
      </c>
      <c r="D2239">
        <v>12</v>
      </c>
      <c r="E2239" s="17">
        <f>DATE(Hosp_details[[#This Row],[year]], MONTH("1-"&amp;Hosp_details[[#This Row],[month]]), Hosp_details[[#This Row],[date]])</f>
        <v>24453</v>
      </c>
      <c r="F2239" s="19">
        <f>DATEDIF(Hosp_details[[#This Row],[Date of Birth]], DATE(2023,6, 8),"Y")</f>
        <v>56</v>
      </c>
      <c r="G2239">
        <v>0</v>
      </c>
      <c r="H2239" s="21">
        <v>40069.440000000002</v>
      </c>
      <c r="I2239" t="s">
        <v>16</v>
      </c>
      <c r="J2239" t="s">
        <v>12</v>
      </c>
      <c r="K2239" t="s">
        <v>41</v>
      </c>
    </row>
    <row r="2240" spans="1:11" x14ac:dyDescent="0.3">
      <c r="A2240" t="s">
        <v>2267</v>
      </c>
      <c r="B2240">
        <v>1983</v>
      </c>
      <c r="C2240" t="s">
        <v>2394</v>
      </c>
      <c r="D2240">
        <v>14</v>
      </c>
      <c r="E2240" s="17">
        <f>DATE(Hosp_details[[#This Row],[year]], MONTH("1-"&amp;Hosp_details[[#This Row],[month]]), Hosp_details[[#This Row],[date]])</f>
        <v>30330</v>
      </c>
      <c r="F2240" s="19">
        <f>DATEDIF(Hosp_details[[#This Row],[Date of Birth]], DATE(2023,6, 8),"Y")</f>
        <v>40</v>
      </c>
      <c r="G2240">
        <v>2</v>
      </c>
      <c r="H2240" s="21">
        <v>40103.89</v>
      </c>
      <c r="I2240" t="s">
        <v>16</v>
      </c>
      <c r="J2240" t="s">
        <v>11</v>
      </c>
      <c r="K2240" t="s">
        <v>41</v>
      </c>
    </row>
    <row r="2241" spans="1:11" x14ac:dyDescent="0.3">
      <c r="A2241" t="s">
        <v>2268</v>
      </c>
      <c r="B2241">
        <v>1985</v>
      </c>
      <c r="C2241" t="s">
        <v>2395</v>
      </c>
      <c r="D2241">
        <v>21</v>
      </c>
      <c r="E2241" s="17">
        <f>DATE(Hosp_details[[#This Row],[year]], MONTH("1-"&amp;Hosp_details[[#This Row],[month]]), Hosp_details[[#This Row],[date]])</f>
        <v>31099</v>
      </c>
      <c r="F2241" s="19">
        <f>DATEDIF(Hosp_details[[#This Row],[Date of Birth]], DATE(2023,6, 8),"Y")</f>
        <v>38</v>
      </c>
      <c r="G2241">
        <v>4</v>
      </c>
      <c r="H2241" s="21">
        <v>40182.25</v>
      </c>
      <c r="I2241" t="s">
        <v>16</v>
      </c>
      <c r="J2241" t="s">
        <v>11</v>
      </c>
      <c r="K2241" t="s">
        <v>41</v>
      </c>
    </row>
    <row r="2242" spans="1:11" x14ac:dyDescent="0.3">
      <c r="A2242" t="s">
        <v>2269</v>
      </c>
      <c r="B2242">
        <v>1979</v>
      </c>
      <c r="C2242" t="s">
        <v>2396</v>
      </c>
      <c r="D2242">
        <v>18</v>
      </c>
      <c r="E2242" s="17">
        <f>DATE(Hosp_details[[#This Row],[year]], MONTH("1-"&amp;Hosp_details[[#This Row],[month]]), Hosp_details[[#This Row],[date]])</f>
        <v>28932</v>
      </c>
      <c r="F2242" s="19">
        <f>DATEDIF(Hosp_details[[#This Row],[Date of Birth]], DATE(2023,6, 8),"Y")</f>
        <v>44</v>
      </c>
      <c r="G2242">
        <v>2</v>
      </c>
      <c r="H2242" s="21">
        <v>40204.83</v>
      </c>
      <c r="I2242" t="s">
        <v>16</v>
      </c>
      <c r="J2242" t="s">
        <v>12</v>
      </c>
      <c r="K2242" t="s">
        <v>23</v>
      </c>
    </row>
    <row r="2243" spans="1:11" x14ac:dyDescent="0.3">
      <c r="A2243" t="s">
        <v>2270</v>
      </c>
      <c r="B2243">
        <v>1981</v>
      </c>
      <c r="C2243" t="s">
        <v>2397</v>
      </c>
      <c r="D2243">
        <v>28</v>
      </c>
      <c r="E2243" s="17">
        <f>DATE(Hosp_details[[#This Row],[year]], MONTH("1-"&amp;Hosp_details[[#This Row],[month]]), Hosp_details[[#This Row],[date]])</f>
        <v>29704</v>
      </c>
      <c r="F2243" s="19">
        <f>DATEDIF(Hosp_details[[#This Row],[Date of Birth]], DATE(2023,6, 8),"Y")</f>
        <v>42</v>
      </c>
      <c r="G2243">
        <v>1</v>
      </c>
      <c r="H2243" s="21">
        <v>40208.559999999998</v>
      </c>
      <c r="I2243" t="s">
        <v>16</v>
      </c>
      <c r="J2243" t="s">
        <v>11</v>
      </c>
      <c r="K2243" t="s">
        <v>41</v>
      </c>
    </row>
    <row r="2244" spans="1:11" x14ac:dyDescent="0.3">
      <c r="A2244" t="s">
        <v>2271</v>
      </c>
      <c r="B2244">
        <v>1981</v>
      </c>
      <c r="C2244" t="s">
        <v>2398</v>
      </c>
      <c r="D2244">
        <v>4</v>
      </c>
      <c r="E2244" s="17">
        <f>DATE(Hosp_details[[#This Row],[year]], MONTH("1-"&amp;Hosp_details[[#This Row],[month]]), Hosp_details[[#This Row],[date]])</f>
        <v>29710</v>
      </c>
      <c r="F2244" s="19">
        <f>DATEDIF(Hosp_details[[#This Row],[Date of Birth]], DATE(2023,6, 8),"Y")</f>
        <v>42</v>
      </c>
      <c r="G2244">
        <v>1</v>
      </c>
      <c r="H2244" s="21">
        <v>40273.65</v>
      </c>
      <c r="I2244" t="s">
        <v>16</v>
      </c>
      <c r="J2244" t="s">
        <v>12</v>
      </c>
      <c r="K2244" t="s">
        <v>13</v>
      </c>
    </row>
    <row r="2245" spans="1:11" x14ac:dyDescent="0.3">
      <c r="A2245" t="s">
        <v>2272</v>
      </c>
      <c r="B2245">
        <v>1977</v>
      </c>
      <c r="C2245" t="s">
        <v>18</v>
      </c>
      <c r="D2245">
        <v>27</v>
      </c>
      <c r="E2245" s="17">
        <f>DATE(Hosp_details[[#This Row],[year]], MONTH("1-"&amp;Hosp_details[[#This Row],[month]]), Hosp_details[[#This Row],[date]])</f>
        <v>28303</v>
      </c>
      <c r="F2245" s="19">
        <f>DATEDIF(Hosp_details[[#This Row],[Date of Birth]], DATE(2023,6, 8),"Y")</f>
        <v>45</v>
      </c>
      <c r="G2245">
        <v>2</v>
      </c>
      <c r="H2245" s="21">
        <v>40284.379999999997</v>
      </c>
      <c r="I2245" t="s">
        <v>16</v>
      </c>
      <c r="J2245" t="s">
        <v>12</v>
      </c>
      <c r="K2245" t="s">
        <v>23</v>
      </c>
    </row>
    <row r="2246" spans="1:11" x14ac:dyDescent="0.3">
      <c r="A2246" t="s">
        <v>2273</v>
      </c>
      <c r="B2246">
        <v>1962</v>
      </c>
      <c r="C2246" t="s">
        <v>10</v>
      </c>
      <c r="D2246">
        <v>4</v>
      </c>
      <c r="E2246" s="17">
        <f>DATE(Hosp_details[[#This Row],[year]], MONTH("1-"&amp;Hosp_details[[#This Row],[month]]), Hosp_details[[#This Row],[date]])</f>
        <v>22831</v>
      </c>
      <c r="F2246" s="19">
        <f>DATEDIF(Hosp_details[[#This Row],[Date of Birth]], DATE(2023,6, 8),"Y")</f>
        <v>60</v>
      </c>
      <c r="G2246">
        <v>0</v>
      </c>
      <c r="H2246" s="21">
        <v>40309.93</v>
      </c>
      <c r="I2246" t="s">
        <v>16</v>
      </c>
      <c r="J2246" t="s">
        <v>12</v>
      </c>
      <c r="K2246" t="s">
        <v>41</v>
      </c>
    </row>
    <row r="2247" spans="1:11" x14ac:dyDescent="0.3">
      <c r="A2247" t="s">
        <v>2274</v>
      </c>
      <c r="B2247">
        <v>1966</v>
      </c>
      <c r="C2247" t="s">
        <v>34</v>
      </c>
      <c r="D2247">
        <v>12</v>
      </c>
      <c r="E2247" s="17">
        <f>DATE(Hosp_details[[#This Row],[year]], MONTH("1-"&amp;Hosp_details[[#This Row],[month]]), Hosp_details[[#This Row],[date]])</f>
        <v>24331</v>
      </c>
      <c r="F2247" s="19">
        <f>DATEDIF(Hosp_details[[#This Row],[Date of Birth]], DATE(2023,6, 8),"Y")</f>
        <v>56</v>
      </c>
      <c r="G2247">
        <v>0</v>
      </c>
      <c r="H2247" s="21">
        <v>40373.74</v>
      </c>
      <c r="I2247" t="s">
        <v>16</v>
      </c>
      <c r="J2247" t="s">
        <v>12</v>
      </c>
      <c r="K2247" t="s">
        <v>41</v>
      </c>
    </row>
    <row r="2248" spans="1:11" x14ac:dyDescent="0.3">
      <c r="A2248" t="s">
        <v>2275</v>
      </c>
      <c r="B2248">
        <v>1985</v>
      </c>
      <c r="C2248" t="s">
        <v>20</v>
      </c>
      <c r="D2248">
        <v>3</v>
      </c>
      <c r="E2248" s="17">
        <f>DATE(Hosp_details[[#This Row],[year]], MONTH("1-"&amp;Hosp_details[[#This Row],[month]]), Hosp_details[[#This Row],[date]])</f>
        <v>31293</v>
      </c>
      <c r="F2248" s="19">
        <f>DATEDIF(Hosp_details[[#This Row],[Date of Birth]], DATE(2023,6, 8),"Y")</f>
        <v>37</v>
      </c>
      <c r="G2248">
        <v>0</v>
      </c>
      <c r="H2248" s="21">
        <v>40419.019999999997</v>
      </c>
      <c r="I2248" t="s">
        <v>16</v>
      </c>
      <c r="J2248" t="s">
        <v>11</v>
      </c>
      <c r="K2248" t="s">
        <v>13</v>
      </c>
    </row>
    <row r="2249" spans="1:11" x14ac:dyDescent="0.3">
      <c r="A2249" t="s">
        <v>2276</v>
      </c>
      <c r="B2249">
        <v>1975</v>
      </c>
      <c r="C2249" t="s">
        <v>36</v>
      </c>
      <c r="D2249">
        <v>10</v>
      </c>
      <c r="E2249" s="17">
        <f>DATE(Hosp_details[[#This Row],[year]], MONTH("1-"&amp;Hosp_details[[#This Row],[month]]), Hosp_details[[#This Row],[date]])</f>
        <v>27677</v>
      </c>
      <c r="F2249" s="19">
        <f>DATEDIF(Hosp_details[[#This Row],[Date of Birth]], DATE(2023,6, 8),"Y")</f>
        <v>47</v>
      </c>
      <c r="G2249">
        <v>1</v>
      </c>
      <c r="H2249" s="21">
        <v>40590.550000000003</v>
      </c>
      <c r="I2249" t="s">
        <v>16</v>
      </c>
      <c r="J2249" t="s">
        <v>12</v>
      </c>
      <c r="K2249" t="s">
        <v>23</v>
      </c>
    </row>
    <row r="2250" spans="1:11" x14ac:dyDescent="0.3">
      <c r="A2250" t="s">
        <v>2277</v>
      </c>
      <c r="B2250">
        <v>1970</v>
      </c>
      <c r="C2250" t="s">
        <v>15</v>
      </c>
      <c r="D2250">
        <v>25</v>
      </c>
      <c r="E2250" s="17">
        <f>DATE(Hosp_details[[#This Row],[year]], MONTH("1-"&amp;Hosp_details[[#This Row],[month]]), Hosp_details[[#This Row],[date]])</f>
        <v>25897</v>
      </c>
      <c r="F2250" s="19">
        <f>DATEDIF(Hosp_details[[#This Row],[Date of Birth]], DATE(2023,6, 8),"Y")</f>
        <v>52</v>
      </c>
      <c r="G2250">
        <v>0</v>
      </c>
      <c r="H2250" s="21">
        <v>40692.910000000003</v>
      </c>
      <c r="I2250" t="s">
        <v>16</v>
      </c>
      <c r="J2250" t="s">
        <v>16</v>
      </c>
      <c r="K2250" t="s">
        <v>41</v>
      </c>
    </row>
    <row r="2251" spans="1:11" x14ac:dyDescent="0.3">
      <c r="A2251" t="s">
        <v>2278</v>
      </c>
      <c r="B2251">
        <v>1976</v>
      </c>
      <c r="C2251" t="s">
        <v>30</v>
      </c>
      <c r="D2251">
        <v>26</v>
      </c>
      <c r="E2251" s="17">
        <f>DATE(Hosp_details[[#This Row],[year]], MONTH("1-"&amp;Hosp_details[[#This Row],[month]]), Hosp_details[[#This Row],[date]])</f>
        <v>28120</v>
      </c>
      <c r="F2251" s="19">
        <f>DATEDIF(Hosp_details[[#This Row],[Date of Birth]], DATE(2023,6, 8),"Y")</f>
        <v>46</v>
      </c>
      <c r="G2251">
        <v>3</v>
      </c>
      <c r="H2251" s="21">
        <v>40720.550000000003</v>
      </c>
      <c r="I2251" t="s">
        <v>16</v>
      </c>
      <c r="J2251" t="s">
        <v>12</v>
      </c>
      <c r="K2251" t="s">
        <v>23</v>
      </c>
    </row>
    <row r="2252" spans="1:11" x14ac:dyDescent="0.3">
      <c r="A2252" t="s">
        <v>2279</v>
      </c>
      <c r="B2252">
        <v>1972</v>
      </c>
      <c r="C2252" t="s">
        <v>2394</v>
      </c>
      <c r="D2252">
        <v>10</v>
      </c>
      <c r="E2252" s="17">
        <f>DATE(Hosp_details[[#This Row],[year]], MONTH("1-"&amp;Hosp_details[[#This Row],[month]]), Hosp_details[[#This Row],[date]])</f>
        <v>26308</v>
      </c>
      <c r="F2252" s="19">
        <f>DATEDIF(Hosp_details[[#This Row],[Date of Birth]], DATE(2023,6, 8),"Y")</f>
        <v>51</v>
      </c>
      <c r="G2252">
        <v>0</v>
      </c>
      <c r="H2252" s="21">
        <v>40817.85</v>
      </c>
      <c r="I2252" t="s">
        <v>16</v>
      </c>
      <c r="J2252" t="s">
        <v>12</v>
      </c>
      <c r="K2252" t="s">
        <v>41</v>
      </c>
    </row>
    <row r="2253" spans="1:11" x14ac:dyDescent="0.3">
      <c r="A2253" t="s">
        <v>2280</v>
      </c>
      <c r="B2253">
        <v>1999</v>
      </c>
      <c r="C2253" t="s">
        <v>2395</v>
      </c>
      <c r="D2253">
        <v>2</v>
      </c>
      <c r="E2253" s="17">
        <f>DATE(Hosp_details[[#This Row],[year]], MONTH("1-"&amp;Hosp_details[[#This Row],[month]]), Hosp_details[[#This Row],[date]])</f>
        <v>36193</v>
      </c>
      <c r="F2253" s="19">
        <f>DATEDIF(Hosp_details[[#This Row],[Date of Birth]], DATE(2023,6, 8),"Y")</f>
        <v>24</v>
      </c>
      <c r="G2253">
        <v>1</v>
      </c>
      <c r="H2253" s="21">
        <v>40904.199999999997</v>
      </c>
      <c r="I2253" t="s">
        <v>16</v>
      </c>
      <c r="J2253" t="s">
        <v>16</v>
      </c>
      <c r="K2253" t="s">
        <v>246</v>
      </c>
    </row>
    <row r="2254" spans="1:11" x14ac:dyDescent="0.3">
      <c r="A2254" t="s">
        <v>2281</v>
      </c>
      <c r="B2254">
        <v>1992</v>
      </c>
      <c r="C2254" t="s">
        <v>2396</v>
      </c>
      <c r="D2254">
        <v>4</v>
      </c>
      <c r="E2254" s="17">
        <f>DATE(Hosp_details[[#This Row],[year]], MONTH("1-"&amp;Hosp_details[[#This Row],[month]]), Hosp_details[[#This Row],[date]])</f>
        <v>33667</v>
      </c>
      <c r="F2254" s="19">
        <f>DATEDIF(Hosp_details[[#This Row],[Date of Birth]], DATE(2023,6, 8),"Y")</f>
        <v>31</v>
      </c>
      <c r="G2254">
        <v>3</v>
      </c>
      <c r="H2254" s="21">
        <v>40932.43</v>
      </c>
      <c r="I2254" t="s">
        <v>16</v>
      </c>
      <c r="J2254" t="s">
        <v>11</v>
      </c>
      <c r="K2254" t="s">
        <v>13</v>
      </c>
    </row>
    <row r="2255" spans="1:11" x14ac:dyDescent="0.3">
      <c r="A2255" t="s">
        <v>2282</v>
      </c>
      <c r="B2255">
        <v>1979</v>
      </c>
      <c r="C2255" t="s">
        <v>2397</v>
      </c>
      <c r="D2255">
        <v>16</v>
      </c>
      <c r="E2255" s="17">
        <f>DATE(Hosp_details[[#This Row],[year]], MONTH("1-"&amp;Hosp_details[[#This Row],[month]]), Hosp_details[[#This Row],[date]])</f>
        <v>28961</v>
      </c>
      <c r="F2255" s="19">
        <f>DATEDIF(Hosp_details[[#This Row],[Date of Birth]], DATE(2023,6, 8),"Y")</f>
        <v>44</v>
      </c>
      <c r="G2255">
        <v>3</v>
      </c>
      <c r="H2255" s="21">
        <v>40941.29</v>
      </c>
      <c r="I2255" t="s">
        <v>16</v>
      </c>
      <c r="J2255" t="s">
        <v>11</v>
      </c>
      <c r="K2255" t="s">
        <v>13</v>
      </c>
    </row>
    <row r="2256" spans="1:11" x14ac:dyDescent="0.3">
      <c r="A2256" t="s">
        <v>2283</v>
      </c>
      <c r="B2256">
        <v>1983</v>
      </c>
      <c r="C2256" t="s">
        <v>2398</v>
      </c>
      <c r="D2256">
        <v>8</v>
      </c>
      <c r="E2256" s="17">
        <f>DATE(Hosp_details[[#This Row],[year]], MONTH("1-"&amp;Hosp_details[[#This Row],[month]]), Hosp_details[[#This Row],[date]])</f>
        <v>30444</v>
      </c>
      <c r="F2256" s="19">
        <f>DATEDIF(Hosp_details[[#This Row],[Date of Birth]], DATE(2023,6, 8),"Y")</f>
        <v>40</v>
      </c>
      <c r="G2256">
        <v>3</v>
      </c>
      <c r="H2256" s="21">
        <v>40961.29</v>
      </c>
      <c r="I2256" t="s">
        <v>16</v>
      </c>
      <c r="J2256" t="s">
        <v>11</v>
      </c>
      <c r="K2256" t="s">
        <v>41</v>
      </c>
    </row>
    <row r="2257" spans="1:11" x14ac:dyDescent="0.3">
      <c r="A2257" t="s">
        <v>2284</v>
      </c>
      <c r="B2257">
        <v>1974</v>
      </c>
      <c r="C2257" t="s">
        <v>18</v>
      </c>
      <c r="D2257">
        <v>5</v>
      </c>
      <c r="E2257" s="17">
        <f>DATE(Hosp_details[[#This Row],[year]], MONTH("1-"&amp;Hosp_details[[#This Row],[month]]), Hosp_details[[#This Row],[date]])</f>
        <v>27185</v>
      </c>
      <c r="F2257" s="19">
        <f>DATEDIF(Hosp_details[[#This Row],[Date of Birth]], DATE(2023,6, 8),"Y")</f>
        <v>49</v>
      </c>
      <c r="G2257">
        <v>0</v>
      </c>
      <c r="H2257" s="21">
        <v>40974.160000000003</v>
      </c>
      <c r="I2257" t="s">
        <v>16</v>
      </c>
      <c r="J2257" t="s">
        <v>11</v>
      </c>
      <c r="K2257" t="s">
        <v>13</v>
      </c>
    </row>
    <row r="2258" spans="1:11" x14ac:dyDescent="0.3">
      <c r="A2258" t="s">
        <v>2285</v>
      </c>
      <c r="B2258">
        <v>1979</v>
      </c>
      <c r="C2258" t="s">
        <v>10</v>
      </c>
      <c r="D2258">
        <v>11</v>
      </c>
      <c r="E2258" s="17">
        <f>DATE(Hosp_details[[#This Row],[year]], MONTH("1-"&amp;Hosp_details[[#This Row],[month]]), Hosp_details[[#This Row],[date]])</f>
        <v>29047</v>
      </c>
      <c r="F2258" s="19">
        <f>DATEDIF(Hosp_details[[#This Row],[Date of Birth]], DATE(2023,6, 8),"Y")</f>
        <v>43</v>
      </c>
      <c r="G2258">
        <v>1</v>
      </c>
      <c r="H2258" s="21">
        <v>41034.22</v>
      </c>
      <c r="I2258" t="s">
        <v>16</v>
      </c>
      <c r="J2258" t="s">
        <v>12</v>
      </c>
      <c r="K2258" t="s">
        <v>355</v>
      </c>
    </row>
    <row r="2259" spans="1:11" x14ac:dyDescent="0.3">
      <c r="A2259" t="s">
        <v>2286</v>
      </c>
      <c r="B2259">
        <v>1972</v>
      </c>
      <c r="C2259" t="s">
        <v>34</v>
      </c>
      <c r="D2259">
        <v>12</v>
      </c>
      <c r="E2259" s="17">
        <f>DATE(Hosp_details[[#This Row],[year]], MONTH("1-"&amp;Hosp_details[[#This Row],[month]]), Hosp_details[[#This Row],[date]])</f>
        <v>26523</v>
      </c>
      <c r="F2259" s="19">
        <f>DATEDIF(Hosp_details[[#This Row],[Date of Birth]], DATE(2023,6, 8),"Y")</f>
        <v>50</v>
      </c>
      <c r="G2259">
        <v>0</v>
      </c>
      <c r="H2259" s="21">
        <v>41055.29</v>
      </c>
      <c r="I2259" t="s">
        <v>16</v>
      </c>
      <c r="J2259" t="s">
        <v>11</v>
      </c>
      <c r="K2259" t="s">
        <v>41</v>
      </c>
    </row>
    <row r="2260" spans="1:11" x14ac:dyDescent="0.3">
      <c r="A2260" t="s">
        <v>2287</v>
      </c>
      <c r="B2260">
        <v>1972</v>
      </c>
      <c r="C2260" t="s">
        <v>20</v>
      </c>
      <c r="D2260">
        <v>6</v>
      </c>
      <c r="E2260" s="17">
        <f>DATE(Hosp_details[[#This Row],[year]], MONTH("1-"&amp;Hosp_details[[#This Row],[month]]), Hosp_details[[#This Row],[date]])</f>
        <v>26548</v>
      </c>
      <c r="F2260" s="19">
        <f>DATEDIF(Hosp_details[[#This Row],[Date of Birth]], DATE(2023,6, 8),"Y")</f>
        <v>50</v>
      </c>
      <c r="G2260">
        <v>0</v>
      </c>
      <c r="H2260" s="21">
        <v>41097.160000000003</v>
      </c>
      <c r="I2260" t="s">
        <v>16</v>
      </c>
      <c r="J2260" t="s">
        <v>12</v>
      </c>
      <c r="K2260" t="s">
        <v>167</v>
      </c>
    </row>
    <row r="2261" spans="1:11" x14ac:dyDescent="0.3">
      <c r="A2261" t="s">
        <v>2288</v>
      </c>
      <c r="B2261">
        <v>1969</v>
      </c>
      <c r="C2261" t="s">
        <v>36</v>
      </c>
      <c r="D2261">
        <v>8</v>
      </c>
      <c r="E2261" s="17">
        <f>DATE(Hosp_details[[#This Row],[year]], MONTH("1-"&amp;Hosp_details[[#This Row],[month]]), Hosp_details[[#This Row],[date]])</f>
        <v>25484</v>
      </c>
      <c r="F2261" s="19">
        <f>DATEDIF(Hosp_details[[#This Row],[Date of Birth]], DATE(2023,6, 8),"Y")</f>
        <v>53</v>
      </c>
      <c r="G2261">
        <v>0</v>
      </c>
      <c r="H2261" s="21">
        <v>41191.57</v>
      </c>
      <c r="I2261" t="s">
        <v>16</v>
      </c>
      <c r="J2261" t="s">
        <v>11</v>
      </c>
      <c r="K2261" t="s">
        <v>41</v>
      </c>
    </row>
    <row r="2262" spans="1:11" x14ac:dyDescent="0.3">
      <c r="A2262" t="s">
        <v>2289</v>
      </c>
      <c r="B2262">
        <v>1964</v>
      </c>
      <c r="C2262" t="s">
        <v>15</v>
      </c>
      <c r="D2262">
        <v>6</v>
      </c>
      <c r="E2262" s="17">
        <f>DATE(Hosp_details[[#This Row],[year]], MONTH("1-"&amp;Hosp_details[[#This Row],[month]]), Hosp_details[[#This Row],[date]])</f>
        <v>23687</v>
      </c>
      <c r="F2262" s="19">
        <f>DATEDIF(Hosp_details[[#This Row],[Date of Birth]], DATE(2023,6, 8),"Y")</f>
        <v>58</v>
      </c>
      <c r="G2262">
        <v>0</v>
      </c>
      <c r="H2262" s="21">
        <v>41250.39</v>
      </c>
      <c r="I2262" t="s">
        <v>16</v>
      </c>
      <c r="J2262" t="s">
        <v>12</v>
      </c>
      <c r="K2262" t="s">
        <v>41</v>
      </c>
    </row>
    <row r="2263" spans="1:11" x14ac:dyDescent="0.3">
      <c r="A2263" t="s">
        <v>2290</v>
      </c>
      <c r="B2263">
        <v>1977</v>
      </c>
      <c r="C2263" t="s">
        <v>30</v>
      </c>
      <c r="D2263">
        <v>27</v>
      </c>
      <c r="E2263" s="17">
        <f>DATE(Hosp_details[[#This Row],[year]], MONTH("1-"&amp;Hosp_details[[#This Row],[month]]), Hosp_details[[#This Row],[date]])</f>
        <v>28486</v>
      </c>
      <c r="F2263" s="19">
        <f>DATEDIF(Hosp_details[[#This Row],[Date of Birth]], DATE(2023,6, 8),"Y")</f>
        <v>45</v>
      </c>
      <c r="G2263">
        <v>2</v>
      </c>
      <c r="H2263" s="21">
        <v>41271.5</v>
      </c>
      <c r="I2263" t="s">
        <v>16</v>
      </c>
      <c r="J2263" t="s">
        <v>11</v>
      </c>
      <c r="K2263" t="s">
        <v>41</v>
      </c>
    </row>
    <row r="2264" spans="1:11" x14ac:dyDescent="0.3">
      <c r="A2264" t="s">
        <v>2291</v>
      </c>
      <c r="B2264">
        <v>1964</v>
      </c>
      <c r="C2264" t="s">
        <v>2394</v>
      </c>
      <c r="D2264">
        <v>7</v>
      </c>
      <c r="E2264" s="17">
        <f>DATE(Hosp_details[[#This Row],[year]], MONTH("1-"&amp;Hosp_details[[#This Row],[month]]), Hosp_details[[#This Row],[date]])</f>
        <v>23383</v>
      </c>
      <c r="F2264" s="19">
        <f>DATEDIF(Hosp_details[[#This Row],[Date of Birth]], DATE(2023,6, 8),"Y")</f>
        <v>59</v>
      </c>
      <c r="G2264">
        <v>0</v>
      </c>
      <c r="H2264" s="21">
        <v>41331.79</v>
      </c>
      <c r="I2264" t="s">
        <v>16</v>
      </c>
      <c r="J2264" t="s">
        <v>11</v>
      </c>
      <c r="K2264" t="s">
        <v>41</v>
      </c>
    </row>
    <row r="2265" spans="1:11" x14ac:dyDescent="0.3">
      <c r="A2265" t="s">
        <v>2292</v>
      </c>
      <c r="B2265">
        <v>1971</v>
      </c>
      <c r="C2265" t="s">
        <v>2395</v>
      </c>
      <c r="D2265">
        <v>16</v>
      </c>
      <c r="E2265" s="17">
        <f>DATE(Hosp_details[[#This Row],[year]], MONTH("1-"&amp;Hosp_details[[#This Row],[month]]), Hosp_details[[#This Row],[date]])</f>
        <v>25980</v>
      </c>
      <c r="F2265" s="19">
        <f>DATEDIF(Hosp_details[[#This Row],[Date of Birth]], DATE(2023,6, 8),"Y")</f>
        <v>52</v>
      </c>
      <c r="G2265">
        <v>0</v>
      </c>
      <c r="H2265" s="21">
        <v>41351.879999999997</v>
      </c>
      <c r="I2265" t="s">
        <v>16</v>
      </c>
      <c r="J2265" t="s">
        <v>11</v>
      </c>
      <c r="K2265" t="s">
        <v>41</v>
      </c>
    </row>
    <row r="2266" spans="1:11" x14ac:dyDescent="0.3">
      <c r="A2266" t="s">
        <v>2293</v>
      </c>
      <c r="B2266">
        <v>1967</v>
      </c>
      <c r="C2266" t="s">
        <v>2396</v>
      </c>
      <c r="D2266">
        <v>22</v>
      </c>
      <c r="E2266" s="17">
        <f>DATE(Hosp_details[[#This Row],[year]], MONTH("1-"&amp;Hosp_details[[#This Row],[month]]), Hosp_details[[#This Row],[date]])</f>
        <v>24553</v>
      </c>
      <c r="F2266" s="19">
        <f>DATEDIF(Hosp_details[[#This Row],[Date of Birth]], DATE(2023,6, 8),"Y")</f>
        <v>56</v>
      </c>
      <c r="G2266">
        <v>0</v>
      </c>
      <c r="H2266" s="21">
        <v>41505.15</v>
      </c>
      <c r="I2266" t="s">
        <v>16</v>
      </c>
      <c r="J2266" t="s">
        <v>11</v>
      </c>
      <c r="K2266" t="s">
        <v>41</v>
      </c>
    </row>
    <row r="2267" spans="1:11" x14ac:dyDescent="0.3">
      <c r="A2267" t="s">
        <v>2294</v>
      </c>
      <c r="B2267">
        <v>1974</v>
      </c>
      <c r="C2267" t="s">
        <v>2397</v>
      </c>
      <c r="D2267">
        <v>24</v>
      </c>
      <c r="E2267" s="17">
        <f>DATE(Hosp_details[[#This Row],[year]], MONTH("1-"&amp;Hosp_details[[#This Row],[month]]), Hosp_details[[#This Row],[date]])</f>
        <v>27143</v>
      </c>
      <c r="F2267" s="19">
        <f>DATEDIF(Hosp_details[[#This Row],[Date of Birth]], DATE(2023,6, 8),"Y")</f>
        <v>49</v>
      </c>
      <c r="G2267">
        <v>0</v>
      </c>
      <c r="H2267" s="21">
        <v>41636.199999999997</v>
      </c>
      <c r="I2267" t="s">
        <v>16</v>
      </c>
      <c r="J2267" t="s">
        <v>16</v>
      </c>
      <c r="K2267" t="s">
        <v>41</v>
      </c>
    </row>
    <row r="2268" spans="1:11" x14ac:dyDescent="0.3">
      <c r="A2268" t="s">
        <v>2295</v>
      </c>
      <c r="B2268">
        <v>1976</v>
      </c>
      <c r="C2268" t="s">
        <v>2398</v>
      </c>
      <c r="D2268">
        <v>29</v>
      </c>
      <c r="E2268" s="17">
        <f>DATE(Hosp_details[[#This Row],[year]], MONTH("1-"&amp;Hosp_details[[#This Row],[month]]), Hosp_details[[#This Row],[date]])</f>
        <v>27909</v>
      </c>
      <c r="F2268" s="19">
        <f>DATEDIF(Hosp_details[[#This Row],[Date of Birth]], DATE(2023,6, 8),"Y")</f>
        <v>47</v>
      </c>
      <c r="G2268">
        <v>1</v>
      </c>
      <c r="H2268" s="21">
        <v>41661.599999999999</v>
      </c>
      <c r="I2268" t="s">
        <v>16</v>
      </c>
      <c r="J2268" t="s">
        <v>12</v>
      </c>
      <c r="K2268" t="s">
        <v>41</v>
      </c>
    </row>
    <row r="2269" spans="1:11" x14ac:dyDescent="0.3">
      <c r="A2269" t="s">
        <v>2296</v>
      </c>
      <c r="B2269">
        <v>1975</v>
      </c>
      <c r="C2269" t="s">
        <v>18</v>
      </c>
      <c r="D2269">
        <v>14</v>
      </c>
      <c r="E2269" s="17">
        <f>DATE(Hosp_details[[#This Row],[year]], MONTH("1-"&amp;Hosp_details[[#This Row],[month]]), Hosp_details[[#This Row],[date]])</f>
        <v>27559</v>
      </c>
      <c r="F2269" s="19">
        <f>DATEDIF(Hosp_details[[#This Row],[Date of Birth]], DATE(2023,6, 8),"Y")</f>
        <v>47</v>
      </c>
      <c r="G2269">
        <v>0</v>
      </c>
      <c r="H2269" s="21">
        <v>41676.080000000002</v>
      </c>
      <c r="I2269" t="s">
        <v>16</v>
      </c>
      <c r="J2269" t="s">
        <v>11</v>
      </c>
      <c r="K2269" t="s">
        <v>13</v>
      </c>
    </row>
    <row r="2270" spans="1:11" x14ac:dyDescent="0.3">
      <c r="A2270" t="s">
        <v>2297</v>
      </c>
      <c r="B2270">
        <v>1975</v>
      </c>
      <c r="C2270" t="s">
        <v>10</v>
      </c>
      <c r="D2270">
        <v>29</v>
      </c>
      <c r="E2270" s="17">
        <f>DATE(Hosp_details[[#This Row],[year]], MONTH("1-"&amp;Hosp_details[[#This Row],[month]]), Hosp_details[[#This Row],[date]])</f>
        <v>27604</v>
      </c>
      <c r="F2270" s="19">
        <f>DATEDIF(Hosp_details[[#This Row],[Date of Birth]], DATE(2023,6, 8),"Y")</f>
        <v>47</v>
      </c>
      <c r="G2270">
        <v>1</v>
      </c>
      <c r="H2270" s="21">
        <v>41681.86</v>
      </c>
      <c r="I2270" t="s">
        <v>16</v>
      </c>
      <c r="J2270" t="s">
        <v>16</v>
      </c>
      <c r="K2270" t="s">
        <v>41</v>
      </c>
    </row>
    <row r="2271" spans="1:11" x14ac:dyDescent="0.3">
      <c r="A2271" t="s">
        <v>2298</v>
      </c>
      <c r="B2271">
        <v>1962</v>
      </c>
      <c r="C2271" t="s">
        <v>34</v>
      </c>
      <c r="D2271">
        <v>22</v>
      </c>
      <c r="E2271" s="17">
        <f>DATE(Hosp_details[[#This Row],[year]], MONTH("1-"&amp;Hosp_details[[#This Row],[month]]), Hosp_details[[#This Row],[date]])</f>
        <v>22880</v>
      </c>
      <c r="F2271" s="19">
        <f>DATEDIF(Hosp_details[[#This Row],[Date of Birth]], DATE(2023,6, 8),"Y")</f>
        <v>60</v>
      </c>
      <c r="G2271">
        <v>0</v>
      </c>
      <c r="H2271" s="21">
        <v>41794.629999999997</v>
      </c>
      <c r="I2271" t="s">
        <v>16</v>
      </c>
      <c r="J2271" t="s">
        <v>12</v>
      </c>
      <c r="K2271" t="s">
        <v>41</v>
      </c>
    </row>
    <row r="2272" spans="1:11" x14ac:dyDescent="0.3">
      <c r="A2272" t="s">
        <v>2299</v>
      </c>
      <c r="B2272">
        <v>1966</v>
      </c>
      <c r="C2272" t="s">
        <v>20</v>
      </c>
      <c r="D2272">
        <v>21</v>
      </c>
      <c r="E2272" s="17">
        <f>DATE(Hosp_details[[#This Row],[year]], MONTH("1-"&amp;Hosp_details[[#This Row],[month]]), Hosp_details[[#This Row],[date]])</f>
        <v>24371</v>
      </c>
      <c r="F2272" s="19">
        <f>DATEDIF(Hosp_details[[#This Row],[Date of Birth]], DATE(2023,6, 8),"Y")</f>
        <v>56</v>
      </c>
      <c r="G2272">
        <v>0</v>
      </c>
      <c r="H2272" s="21">
        <v>41886.54</v>
      </c>
      <c r="I2272" t="s">
        <v>16</v>
      </c>
      <c r="J2272" t="s">
        <v>12</v>
      </c>
      <c r="K2272" t="s">
        <v>41</v>
      </c>
    </row>
    <row r="2273" spans="1:11" x14ac:dyDescent="0.3">
      <c r="A2273" t="s">
        <v>2300</v>
      </c>
      <c r="B2273">
        <v>1972</v>
      </c>
      <c r="C2273" t="s">
        <v>36</v>
      </c>
      <c r="D2273">
        <v>8</v>
      </c>
      <c r="E2273" s="17">
        <f>DATE(Hosp_details[[#This Row],[year]], MONTH("1-"&amp;Hosp_details[[#This Row],[month]]), Hosp_details[[#This Row],[date]])</f>
        <v>26580</v>
      </c>
      <c r="F2273" s="19">
        <f>DATEDIF(Hosp_details[[#This Row],[Date of Birth]], DATE(2023,6, 8),"Y")</f>
        <v>50</v>
      </c>
      <c r="G2273">
        <v>1</v>
      </c>
      <c r="H2273" s="21">
        <v>41919.1</v>
      </c>
      <c r="I2273" t="s">
        <v>16</v>
      </c>
      <c r="J2273" t="s">
        <v>16</v>
      </c>
      <c r="K2273" t="s">
        <v>167</v>
      </c>
    </row>
    <row r="2274" spans="1:11" x14ac:dyDescent="0.3">
      <c r="A2274" t="s">
        <v>2301</v>
      </c>
      <c r="B2274">
        <v>1984</v>
      </c>
      <c r="C2274" t="s">
        <v>15</v>
      </c>
      <c r="D2274">
        <v>10</v>
      </c>
      <c r="E2274" s="17">
        <f>DATE(Hosp_details[[#This Row],[year]], MONTH("1-"&amp;Hosp_details[[#This Row],[month]]), Hosp_details[[#This Row],[date]])</f>
        <v>30996</v>
      </c>
      <c r="F2274" s="19">
        <f>DATEDIF(Hosp_details[[#This Row],[Date of Birth]], DATE(2023,6, 8),"Y")</f>
        <v>38</v>
      </c>
      <c r="G2274">
        <v>3</v>
      </c>
      <c r="H2274" s="21">
        <v>41949.24</v>
      </c>
      <c r="I2274" t="s">
        <v>16</v>
      </c>
      <c r="J2274" t="s">
        <v>16</v>
      </c>
      <c r="K2274" t="s">
        <v>13</v>
      </c>
    </row>
    <row r="2275" spans="1:11" x14ac:dyDescent="0.3">
      <c r="A2275" t="s">
        <v>2302</v>
      </c>
      <c r="B2275">
        <v>1968</v>
      </c>
      <c r="C2275" t="s">
        <v>30</v>
      </c>
      <c r="D2275">
        <v>19</v>
      </c>
      <c r="E2275" s="17">
        <f>DATE(Hosp_details[[#This Row],[year]], MONTH("1-"&amp;Hosp_details[[#This Row],[month]]), Hosp_details[[#This Row],[date]])</f>
        <v>25191</v>
      </c>
      <c r="F2275" s="19">
        <f>DATEDIF(Hosp_details[[#This Row],[Date of Birth]], DATE(2023,6, 8),"Y")</f>
        <v>54</v>
      </c>
      <c r="G2275">
        <v>1</v>
      </c>
      <c r="H2275" s="21">
        <v>41999.519999999997</v>
      </c>
      <c r="I2275" t="s">
        <v>16</v>
      </c>
      <c r="J2275" t="s">
        <v>12</v>
      </c>
      <c r="K2275" t="s">
        <v>13</v>
      </c>
    </row>
    <row r="2276" spans="1:11" x14ac:dyDescent="0.3">
      <c r="A2276" t="s">
        <v>2303</v>
      </c>
      <c r="B2276">
        <v>1976</v>
      </c>
      <c r="C2276" t="s">
        <v>2394</v>
      </c>
      <c r="D2276">
        <v>28</v>
      </c>
      <c r="E2276" s="17">
        <f>DATE(Hosp_details[[#This Row],[year]], MONTH("1-"&amp;Hosp_details[[#This Row],[month]]), Hosp_details[[#This Row],[date]])</f>
        <v>27787</v>
      </c>
      <c r="F2276" s="19">
        <f>DATEDIF(Hosp_details[[#This Row],[Date of Birth]], DATE(2023,6, 8),"Y")</f>
        <v>47</v>
      </c>
      <c r="G2276">
        <v>0</v>
      </c>
      <c r="H2276" s="21">
        <v>42111.66</v>
      </c>
      <c r="I2276" t="s">
        <v>16</v>
      </c>
      <c r="J2276" t="s">
        <v>16</v>
      </c>
      <c r="K2276" t="s">
        <v>246</v>
      </c>
    </row>
    <row r="2277" spans="1:11" x14ac:dyDescent="0.3">
      <c r="A2277" t="s">
        <v>2304</v>
      </c>
      <c r="B2277">
        <v>1997</v>
      </c>
      <c r="C2277" t="s">
        <v>2395</v>
      </c>
      <c r="D2277">
        <v>9</v>
      </c>
      <c r="E2277" s="17">
        <f>DATE(Hosp_details[[#This Row],[year]], MONTH("1-"&amp;Hosp_details[[#This Row],[month]]), Hosp_details[[#This Row],[date]])</f>
        <v>35470</v>
      </c>
      <c r="F2277" s="19">
        <f>DATEDIF(Hosp_details[[#This Row],[Date of Birth]], DATE(2023,6, 8),"Y")</f>
        <v>26</v>
      </c>
      <c r="G2277">
        <v>2</v>
      </c>
      <c r="H2277" s="21">
        <v>42112.24</v>
      </c>
      <c r="I2277" t="s">
        <v>16</v>
      </c>
      <c r="J2277" t="s">
        <v>12</v>
      </c>
      <c r="K2277" t="s">
        <v>13</v>
      </c>
    </row>
    <row r="2278" spans="1:11" x14ac:dyDescent="0.3">
      <c r="A2278" t="s">
        <v>2305</v>
      </c>
      <c r="B2278">
        <v>1979</v>
      </c>
      <c r="C2278" t="s">
        <v>2396</v>
      </c>
      <c r="D2278">
        <v>3</v>
      </c>
      <c r="E2278" s="17">
        <f>DATE(Hosp_details[[#This Row],[year]], MONTH("1-"&amp;Hosp_details[[#This Row],[month]]), Hosp_details[[#This Row],[date]])</f>
        <v>28917</v>
      </c>
      <c r="F2278" s="19">
        <f>DATEDIF(Hosp_details[[#This Row],[Date of Birth]], DATE(2023,6, 8),"Y")</f>
        <v>44</v>
      </c>
      <c r="G2278">
        <v>3</v>
      </c>
      <c r="H2278" s="21">
        <v>42124.52</v>
      </c>
      <c r="I2278" t="s">
        <v>16</v>
      </c>
      <c r="J2278" t="s">
        <v>16</v>
      </c>
      <c r="K2278" t="s">
        <v>13</v>
      </c>
    </row>
    <row r="2279" spans="1:11" x14ac:dyDescent="0.3">
      <c r="A2279" t="s">
        <v>2306</v>
      </c>
      <c r="B2279">
        <v>1973</v>
      </c>
      <c r="C2279" t="s">
        <v>2397</v>
      </c>
      <c r="D2279">
        <v>18</v>
      </c>
      <c r="E2279" s="17">
        <f>DATE(Hosp_details[[#This Row],[year]], MONTH("1-"&amp;Hosp_details[[#This Row],[month]]), Hosp_details[[#This Row],[date]])</f>
        <v>26772</v>
      </c>
      <c r="F2279" s="19">
        <f>DATEDIF(Hosp_details[[#This Row],[Date of Birth]], DATE(2023,6, 8),"Y")</f>
        <v>50</v>
      </c>
      <c r="G2279">
        <v>0</v>
      </c>
      <c r="H2279" s="21">
        <v>42188.15</v>
      </c>
      <c r="I2279" t="s">
        <v>16</v>
      </c>
      <c r="J2279" t="s">
        <v>16</v>
      </c>
      <c r="K2279" t="s">
        <v>41</v>
      </c>
    </row>
    <row r="2280" spans="1:11" x14ac:dyDescent="0.3">
      <c r="A2280" t="s">
        <v>2307</v>
      </c>
      <c r="B2280">
        <v>1975</v>
      </c>
      <c r="C2280" t="s">
        <v>2398</v>
      </c>
      <c r="D2280">
        <v>15</v>
      </c>
      <c r="E2280" s="17">
        <f>DATE(Hosp_details[[#This Row],[year]], MONTH("1-"&amp;Hosp_details[[#This Row],[month]]), Hosp_details[[#This Row],[date]])</f>
        <v>27529</v>
      </c>
      <c r="F2280" s="19">
        <f>DATEDIF(Hosp_details[[#This Row],[Date of Birth]], DATE(2023,6, 8),"Y")</f>
        <v>48</v>
      </c>
      <c r="G2280">
        <v>1</v>
      </c>
      <c r="H2280" s="21">
        <v>42211.14</v>
      </c>
      <c r="I2280" t="s">
        <v>16</v>
      </c>
      <c r="J2280" t="s">
        <v>12</v>
      </c>
      <c r="K2280" t="s">
        <v>13</v>
      </c>
    </row>
    <row r="2281" spans="1:11" x14ac:dyDescent="0.3">
      <c r="A2281" t="s">
        <v>2308</v>
      </c>
      <c r="B2281">
        <v>1967</v>
      </c>
      <c r="C2281" t="s">
        <v>18</v>
      </c>
      <c r="D2281">
        <v>28</v>
      </c>
      <c r="E2281" s="17">
        <f>DATE(Hosp_details[[#This Row],[year]], MONTH("1-"&amp;Hosp_details[[#This Row],[month]]), Hosp_details[[#This Row],[date]])</f>
        <v>24651</v>
      </c>
      <c r="F2281" s="19">
        <f>DATEDIF(Hosp_details[[#This Row],[Date of Birth]], DATE(2023,6, 8),"Y")</f>
        <v>55</v>
      </c>
      <c r="G2281">
        <v>0</v>
      </c>
      <c r="H2281" s="21">
        <v>42303.69</v>
      </c>
      <c r="I2281" t="s">
        <v>16</v>
      </c>
      <c r="J2281" t="s">
        <v>11</v>
      </c>
      <c r="K2281" t="s">
        <v>167</v>
      </c>
    </row>
    <row r="2282" spans="1:11" x14ac:dyDescent="0.3">
      <c r="A2282" t="s">
        <v>2309</v>
      </c>
      <c r="B2282">
        <v>1968</v>
      </c>
      <c r="C2282" t="s">
        <v>10</v>
      </c>
      <c r="D2282">
        <v>3</v>
      </c>
      <c r="E2282" s="17">
        <f>DATE(Hosp_details[[#This Row],[year]], MONTH("1-"&amp;Hosp_details[[#This Row],[month]]), Hosp_details[[#This Row],[date]])</f>
        <v>25022</v>
      </c>
      <c r="F2282" s="19">
        <f>DATEDIF(Hosp_details[[#This Row],[Date of Birth]], DATE(2023,6, 8),"Y")</f>
        <v>54</v>
      </c>
      <c r="G2282">
        <v>0</v>
      </c>
      <c r="H2282" s="21">
        <v>42478.6</v>
      </c>
      <c r="I2282" t="s">
        <v>16</v>
      </c>
      <c r="J2282" t="s">
        <v>11</v>
      </c>
      <c r="K2282" t="s">
        <v>41</v>
      </c>
    </row>
    <row r="2283" spans="1:11" x14ac:dyDescent="0.3">
      <c r="A2283" t="s">
        <v>2310</v>
      </c>
      <c r="B2283">
        <v>1967</v>
      </c>
      <c r="C2283" t="s">
        <v>34</v>
      </c>
      <c r="D2283">
        <v>27</v>
      </c>
      <c r="E2283" s="17">
        <f>DATE(Hosp_details[[#This Row],[year]], MONTH("1-"&amp;Hosp_details[[#This Row],[month]]), Hosp_details[[#This Row],[date]])</f>
        <v>24711</v>
      </c>
      <c r="F2283" s="19">
        <f>DATEDIF(Hosp_details[[#This Row],[Date of Birth]], DATE(2023,6, 8),"Y")</f>
        <v>55</v>
      </c>
      <c r="G2283">
        <v>0</v>
      </c>
      <c r="H2283" s="21">
        <v>42538.720000000001</v>
      </c>
      <c r="I2283" t="s">
        <v>16</v>
      </c>
      <c r="J2283" t="s">
        <v>12</v>
      </c>
      <c r="K2283" t="s">
        <v>41</v>
      </c>
    </row>
    <row r="2284" spans="1:11" x14ac:dyDescent="0.3">
      <c r="A2284" t="s">
        <v>2311</v>
      </c>
      <c r="B2284">
        <v>1979</v>
      </c>
      <c r="C2284" t="s">
        <v>20</v>
      </c>
      <c r="D2284">
        <v>27</v>
      </c>
      <c r="E2284" s="17">
        <f>DATE(Hosp_details[[#This Row],[year]], MONTH("1-"&amp;Hosp_details[[#This Row],[month]]), Hosp_details[[#This Row],[date]])</f>
        <v>29125</v>
      </c>
      <c r="F2284" s="19">
        <f>DATEDIF(Hosp_details[[#This Row],[Date of Birth]], DATE(2023,6, 8),"Y")</f>
        <v>43</v>
      </c>
      <c r="G2284">
        <v>2</v>
      </c>
      <c r="H2284" s="21">
        <v>42560.43</v>
      </c>
      <c r="I2284" t="s">
        <v>16</v>
      </c>
      <c r="J2284" t="s">
        <v>12</v>
      </c>
      <c r="K2284" t="s">
        <v>13</v>
      </c>
    </row>
    <row r="2285" spans="1:11" x14ac:dyDescent="0.3">
      <c r="A2285" t="s">
        <v>2312</v>
      </c>
      <c r="B2285">
        <v>1971</v>
      </c>
      <c r="C2285" t="s">
        <v>36</v>
      </c>
      <c r="D2285">
        <v>3</v>
      </c>
      <c r="E2285" s="17">
        <f>DATE(Hosp_details[[#This Row],[year]], MONTH("1-"&amp;Hosp_details[[#This Row],[month]]), Hosp_details[[#This Row],[date]])</f>
        <v>26209</v>
      </c>
      <c r="F2285" s="19">
        <f>DATEDIF(Hosp_details[[#This Row],[Date of Birth]], DATE(2023,6, 8),"Y")</f>
        <v>51</v>
      </c>
      <c r="G2285">
        <v>0</v>
      </c>
      <c r="H2285" s="21">
        <v>42644.2</v>
      </c>
      <c r="I2285" t="s">
        <v>16</v>
      </c>
      <c r="J2285" t="s">
        <v>12</v>
      </c>
      <c r="K2285" t="s">
        <v>41</v>
      </c>
    </row>
    <row r="2286" spans="1:11" x14ac:dyDescent="0.3">
      <c r="A2286" t="s">
        <v>2313</v>
      </c>
      <c r="B2286">
        <v>1977</v>
      </c>
      <c r="C2286" t="s">
        <v>15</v>
      </c>
      <c r="D2286">
        <v>21</v>
      </c>
      <c r="E2286" s="17">
        <f>DATE(Hosp_details[[#This Row],[year]], MONTH("1-"&amp;Hosp_details[[#This Row],[month]]), Hosp_details[[#This Row],[date]])</f>
        <v>28450</v>
      </c>
      <c r="F2286" s="19">
        <f>DATEDIF(Hosp_details[[#This Row],[Date of Birth]], DATE(2023,6, 8),"Y")</f>
        <v>45</v>
      </c>
      <c r="G2286">
        <v>2</v>
      </c>
      <c r="H2286" s="21">
        <v>42760.5</v>
      </c>
      <c r="I2286" t="s">
        <v>16</v>
      </c>
      <c r="J2286" t="s">
        <v>11</v>
      </c>
      <c r="K2286" t="s">
        <v>23</v>
      </c>
    </row>
    <row r="2287" spans="1:11" x14ac:dyDescent="0.3">
      <c r="A2287" t="s">
        <v>2314</v>
      </c>
      <c r="B2287">
        <v>1965</v>
      </c>
      <c r="C2287" t="s">
        <v>30</v>
      </c>
      <c r="D2287">
        <v>29</v>
      </c>
      <c r="E2287" s="17">
        <f>DATE(Hosp_details[[#This Row],[year]], MONTH("1-"&amp;Hosp_details[[#This Row],[month]]), Hosp_details[[#This Row],[date]])</f>
        <v>24105</v>
      </c>
      <c r="F2287" s="19">
        <f>DATEDIF(Hosp_details[[#This Row],[Date of Birth]], DATE(2023,6, 8),"Y")</f>
        <v>57</v>
      </c>
      <c r="G2287">
        <v>0</v>
      </c>
      <c r="H2287" s="21">
        <v>42764.12</v>
      </c>
      <c r="I2287" t="s">
        <v>16</v>
      </c>
      <c r="J2287" t="s">
        <v>11</v>
      </c>
      <c r="K2287" t="s">
        <v>41</v>
      </c>
    </row>
    <row r="2288" spans="1:11" x14ac:dyDescent="0.3">
      <c r="A2288" t="s">
        <v>2315</v>
      </c>
      <c r="B2288">
        <v>1972</v>
      </c>
      <c r="C2288" t="s">
        <v>2394</v>
      </c>
      <c r="D2288">
        <v>10</v>
      </c>
      <c r="E2288" s="17">
        <f>DATE(Hosp_details[[#This Row],[year]], MONTH("1-"&amp;Hosp_details[[#This Row],[month]]), Hosp_details[[#This Row],[date]])</f>
        <v>26308</v>
      </c>
      <c r="F2288" s="19">
        <f>DATEDIF(Hosp_details[[#This Row],[Date of Birth]], DATE(2023,6, 8),"Y")</f>
        <v>51</v>
      </c>
      <c r="G2288">
        <v>2</v>
      </c>
      <c r="H2288" s="21">
        <v>42856.84</v>
      </c>
      <c r="I2288" t="s">
        <v>16</v>
      </c>
      <c r="J2288" t="s">
        <v>16</v>
      </c>
      <c r="K2288" t="s">
        <v>41</v>
      </c>
    </row>
    <row r="2289" spans="1:11" x14ac:dyDescent="0.3">
      <c r="A2289" t="s">
        <v>2316</v>
      </c>
      <c r="B2289">
        <v>1975</v>
      </c>
      <c r="C2289" t="s">
        <v>2395</v>
      </c>
      <c r="D2289">
        <v>23</v>
      </c>
      <c r="E2289" s="17">
        <f>DATE(Hosp_details[[#This Row],[year]], MONTH("1-"&amp;Hosp_details[[#This Row],[month]]), Hosp_details[[#This Row],[date]])</f>
        <v>27448</v>
      </c>
      <c r="F2289" s="19">
        <f>DATEDIF(Hosp_details[[#This Row],[Date of Birth]], DATE(2023,6, 8),"Y")</f>
        <v>48</v>
      </c>
      <c r="G2289">
        <v>1</v>
      </c>
      <c r="H2289" s="21">
        <v>42969.85</v>
      </c>
      <c r="I2289" t="s">
        <v>16</v>
      </c>
      <c r="J2289" t="s">
        <v>12</v>
      </c>
      <c r="K2289" t="s">
        <v>13</v>
      </c>
    </row>
    <row r="2290" spans="1:11" x14ac:dyDescent="0.3">
      <c r="A2290" t="s">
        <v>2317</v>
      </c>
      <c r="B2290">
        <v>1978</v>
      </c>
      <c r="C2290" t="s">
        <v>2396</v>
      </c>
      <c r="D2290">
        <v>4</v>
      </c>
      <c r="E2290" s="17">
        <f>DATE(Hosp_details[[#This Row],[year]], MONTH("1-"&amp;Hosp_details[[#This Row],[month]]), Hosp_details[[#This Row],[date]])</f>
        <v>28553</v>
      </c>
      <c r="F2290" s="19">
        <f>DATEDIF(Hosp_details[[#This Row],[Date of Birth]], DATE(2023,6, 8),"Y")</f>
        <v>45</v>
      </c>
      <c r="G2290">
        <v>0</v>
      </c>
      <c r="H2290" s="21">
        <v>42983.46</v>
      </c>
      <c r="I2290" t="s">
        <v>16</v>
      </c>
      <c r="J2290" t="s">
        <v>11</v>
      </c>
      <c r="K2290" t="s">
        <v>23</v>
      </c>
    </row>
    <row r="2291" spans="1:11" x14ac:dyDescent="0.3">
      <c r="A2291" t="s">
        <v>2318</v>
      </c>
      <c r="B2291">
        <v>1965</v>
      </c>
      <c r="C2291" t="s">
        <v>2397</v>
      </c>
      <c r="D2291">
        <v>29</v>
      </c>
      <c r="E2291" s="17">
        <f>DATE(Hosp_details[[#This Row],[year]], MONTH("1-"&amp;Hosp_details[[#This Row],[month]]), Hosp_details[[#This Row],[date]])</f>
        <v>23861</v>
      </c>
      <c r="F2291" s="19">
        <f>DATEDIF(Hosp_details[[#This Row],[Date of Birth]], DATE(2023,6, 8),"Y")</f>
        <v>58</v>
      </c>
      <c r="G2291">
        <v>0</v>
      </c>
      <c r="H2291" s="21">
        <v>43073.760000000002</v>
      </c>
      <c r="I2291" t="s">
        <v>11</v>
      </c>
      <c r="J2291" t="s">
        <v>11</v>
      </c>
      <c r="K2291" t="s">
        <v>41</v>
      </c>
    </row>
    <row r="2292" spans="1:11" x14ac:dyDescent="0.3">
      <c r="A2292" t="s">
        <v>2319</v>
      </c>
      <c r="B2292">
        <v>1969</v>
      </c>
      <c r="C2292" t="s">
        <v>2398</v>
      </c>
      <c r="D2292">
        <v>3</v>
      </c>
      <c r="E2292" s="17">
        <f>DATE(Hosp_details[[#This Row],[year]], MONTH("1-"&amp;Hosp_details[[#This Row],[month]]), Hosp_details[[#This Row],[date]])</f>
        <v>25326</v>
      </c>
      <c r="F2292" s="19">
        <f>DATEDIF(Hosp_details[[#This Row],[Date of Birth]], DATE(2023,6, 8),"Y")</f>
        <v>54</v>
      </c>
      <c r="G2292">
        <v>0</v>
      </c>
      <c r="H2292" s="21">
        <v>43254.42</v>
      </c>
      <c r="I2292" t="s">
        <v>11</v>
      </c>
      <c r="J2292" t="s">
        <v>11</v>
      </c>
      <c r="K2292" t="s">
        <v>167</v>
      </c>
    </row>
    <row r="2293" spans="1:11" x14ac:dyDescent="0.3">
      <c r="A2293" t="s">
        <v>2320</v>
      </c>
      <c r="B2293">
        <v>1965</v>
      </c>
      <c r="C2293" t="s">
        <v>18</v>
      </c>
      <c r="D2293">
        <v>22</v>
      </c>
      <c r="E2293" s="17">
        <f>DATE(Hosp_details[[#This Row],[year]], MONTH("1-"&amp;Hosp_details[[#This Row],[month]]), Hosp_details[[#This Row],[date]])</f>
        <v>23915</v>
      </c>
      <c r="F2293" s="19">
        <f>DATEDIF(Hosp_details[[#This Row],[Date of Birth]], DATE(2023,6, 8),"Y")</f>
        <v>57</v>
      </c>
      <c r="G2293">
        <v>0</v>
      </c>
      <c r="H2293" s="21">
        <v>43578.94</v>
      </c>
      <c r="I2293" t="s">
        <v>11</v>
      </c>
      <c r="J2293" t="s">
        <v>11</v>
      </c>
      <c r="K2293" t="s">
        <v>23</v>
      </c>
    </row>
    <row r="2294" spans="1:11" x14ac:dyDescent="0.3">
      <c r="A2294" t="s">
        <v>2321</v>
      </c>
      <c r="B2294">
        <v>1986</v>
      </c>
      <c r="C2294" t="s">
        <v>10</v>
      </c>
      <c r="D2294">
        <v>29</v>
      </c>
      <c r="E2294" s="17">
        <f>DATE(Hosp_details[[#This Row],[year]], MONTH("1-"&amp;Hosp_details[[#This Row],[month]]), Hosp_details[[#This Row],[date]])</f>
        <v>31622</v>
      </c>
      <c r="F2294" s="19">
        <f>DATEDIF(Hosp_details[[#This Row],[Date of Birth]], DATE(2023,6, 8),"Y")</f>
        <v>36</v>
      </c>
      <c r="G2294">
        <v>3</v>
      </c>
      <c r="H2294" s="21">
        <v>43753.34</v>
      </c>
      <c r="I2294" t="s">
        <v>11</v>
      </c>
      <c r="J2294" t="s">
        <v>16</v>
      </c>
      <c r="K2294" t="s">
        <v>163</v>
      </c>
    </row>
    <row r="2295" spans="1:11" x14ac:dyDescent="0.3">
      <c r="A2295" t="s">
        <v>2322</v>
      </c>
      <c r="B2295">
        <v>1966</v>
      </c>
      <c r="C2295" t="s">
        <v>34</v>
      </c>
      <c r="D2295">
        <v>25</v>
      </c>
      <c r="E2295" s="17">
        <f>DATE(Hosp_details[[#This Row],[year]], MONTH("1-"&amp;Hosp_details[[#This Row],[month]]), Hosp_details[[#This Row],[date]])</f>
        <v>24344</v>
      </c>
      <c r="F2295" s="19">
        <f>DATEDIF(Hosp_details[[#This Row],[Date of Birth]], DATE(2023,6, 8),"Y")</f>
        <v>56</v>
      </c>
      <c r="G2295">
        <v>2</v>
      </c>
      <c r="H2295" s="21">
        <v>43813.87</v>
      </c>
      <c r="I2295" t="s">
        <v>11</v>
      </c>
      <c r="J2295" t="s">
        <v>11</v>
      </c>
      <c r="K2295" t="s">
        <v>13</v>
      </c>
    </row>
    <row r="2296" spans="1:11" x14ac:dyDescent="0.3">
      <c r="A2296" t="s">
        <v>2323</v>
      </c>
      <c r="B2296">
        <v>1966</v>
      </c>
      <c r="C2296" t="s">
        <v>20</v>
      </c>
      <c r="D2296">
        <v>2</v>
      </c>
      <c r="E2296" s="17">
        <f>DATE(Hosp_details[[#This Row],[year]], MONTH("1-"&amp;Hosp_details[[#This Row],[month]]), Hosp_details[[#This Row],[date]])</f>
        <v>24352</v>
      </c>
      <c r="F2296" s="19">
        <f>DATEDIF(Hosp_details[[#This Row],[Date of Birth]], DATE(2023,6, 8),"Y")</f>
        <v>56</v>
      </c>
      <c r="G2296">
        <v>0</v>
      </c>
      <c r="H2296" s="21">
        <v>43817.45</v>
      </c>
      <c r="I2296" t="s">
        <v>11</v>
      </c>
      <c r="J2296" t="s">
        <v>12</v>
      </c>
      <c r="K2296" t="s">
        <v>23</v>
      </c>
    </row>
    <row r="2297" spans="1:11" x14ac:dyDescent="0.3">
      <c r="A2297" t="s">
        <v>2324</v>
      </c>
      <c r="B2297">
        <v>1980</v>
      </c>
      <c r="C2297" t="s">
        <v>36</v>
      </c>
      <c r="D2297">
        <v>10</v>
      </c>
      <c r="E2297" s="17">
        <f>DATE(Hosp_details[[#This Row],[year]], MONTH("1-"&amp;Hosp_details[[#This Row],[month]]), Hosp_details[[#This Row],[date]])</f>
        <v>29504</v>
      </c>
      <c r="F2297" s="19">
        <f>DATEDIF(Hosp_details[[#This Row],[Date of Birth]], DATE(2023,6, 8),"Y")</f>
        <v>42</v>
      </c>
      <c r="G2297">
        <v>2</v>
      </c>
      <c r="H2297" s="21">
        <v>43896.38</v>
      </c>
      <c r="I2297" t="s">
        <v>11</v>
      </c>
      <c r="J2297" t="s">
        <v>16</v>
      </c>
      <c r="K2297" t="s">
        <v>13</v>
      </c>
    </row>
    <row r="2298" spans="1:11" x14ac:dyDescent="0.3">
      <c r="A2298" t="s">
        <v>2325</v>
      </c>
      <c r="B2298">
        <v>1966</v>
      </c>
      <c r="C2298" t="s">
        <v>15</v>
      </c>
      <c r="D2298">
        <v>5</v>
      </c>
      <c r="E2298" s="17">
        <f>DATE(Hosp_details[[#This Row],[year]], MONTH("1-"&amp;Hosp_details[[#This Row],[month]]), Hosp_details[[#This Row],[date]])</f>
        <v>24416</v>
      </c>
      <c r="F2298" s="19">
        <f>DATEDIF(Hosp_details[[#This Row],[Date of Birth]], DATE(2023,6, 8),"Y")</f>
        <v>56</v>
      </c>
      <c r="G2298">
        <v>0</v>
      </c>
      <c r="H2298" s="21">
        <v>43921.18</v>
      </c>
      <c r="I2298" t="s">
        <v>11</v>
      </c>
      <c r="J2298" t="s">
        <v>11</v>
      </c>
      <c r="K2298" t="s">
        <v>23</v>
      </c>
    </row>
    <row r="2299" spans="1:11" x14ac:dyDescent="0.3">
      <c r="A2299" t="s">
        <v>2326</v>
      </c>
      <c r="B2299">
        <v>1988</v>
      </c>
      <c r="C2299" t="s">
        <v>30</v>
      </c>
      <c r="D2299">
        <v>16</v>
      </c>
      <c r="E2299" s="17">
        <f>DATE(Hosp_details[[#This Row],[year]], MONTH("1-"&amp;Hosp_details[[#This Row],[month]]), Hosp_details[[#This Row],[date]])</f>
        <v>32493</v>
      </c>
      <c r="F2299" s="19">
        <f>DATEDIF(Hosp_details[[#This Row],[Date of Birth]], DATE(2023,6, 8),"Y")</f>
        <v>34</v>
      </c>
      <c r="G2299">
        <v>1</v>
      </c>
      <c r="H2299" s="21">
        <v>43943.88</v>
      </c>
      <c r="I2299" t="s">
        <v>11</v>
      </c>
      <c r="J2299" t="s">
        <v>16</v>
      </c>
      <c r="K2299" t="s">
        <v>23</v>
      </c>
    </row>
    <row r="2300" spans="1:11" x14ac:dyDescent="0.3">
      <c r="A2300" t="s">
        <v>2327</v>
      </c>
      <c r="B2300">
        <v>1975</v>
      </c>
      <c r="C2300" t="s">
        <v>2394</v>
      </c>
      <c r="D2300">
        <v>1</v>
      </c>
      <c r="E2300" s="17">
        <f>DATE(Hosp_details[[#This Row],[year]], MONTH("1-"&amp;Hosp_details[[#This Row],[month]]), Hosp_details[[#This Row],[date]])</f>
        <v>27395</v>
      </c>
      <c r="F2300" s="19">
        <f>DATEDIF(Hosp_details[[#This Row],[Date of Birth]], DATE(2023,6, 8),"Y")</f>
        <v>48</v>
      </c>
      <c r="G2300">
        <v>2</v>
      </c>
      <c r="H2300" s="21">
        <v>44202.65</v>
      </c>
      <c r="I2300" t="s">
        <v>11</v>
      </c>
      <c r="J2300" t="s">
        <v>11</v>
      </c>
      <c r="K2300" t="s">
        <v>13</v>
      </c>
    </row>
    <row r="2301" spans="1:11" x14ac:dyDescent="0.3">
      <c r="A2301" t="s">
        <v>2328</v>
      </c>
      <c r="B2301">
        <v>1968</v>
      </c>
      <c r="C2301" t="s">
        <v>2395</v>
      </c>
      <c r="D2301">
        <v>24</v>
      </c>
      <c r="E2301" s="17">
        <f>DATE(Hosp_details[[#This Row],[year]], MONTH("1-"&amp;Hosp_details[[#This Row],[month]]), Hosp_details[[#This Row],[date]])</f>
        <v>24892</v>
      </c>
      <c r="F2301" s="19">
        <f>DATEDIF(Hosp_details[[#This Row],[Date of Birth]], DATE(2023,6, 8),"Y")</f>
        <v>55</v>
      </c>
      <c r="G2301">
        <v>2</v>
      </c>
      <c r="H2301" s="21">
        <v>44260.75</v>
      </c>
      <c r="I2301" t="s">
        <v>11</v>
      </c>
      <c r="J2301" t="s">
        <v>16</v>
      </c>
      <c r="K2301" t="s">
        <v>13</v>
      </c>
    </row>
    <row r="2302" spans="1:11" x14ac:dyDescent="0.3">
      <c r="A2302" t="s">
        <v>2329</v>
      </c>
      <c r="B2302">
        <v>1971</v>
      </c>
      <c r="C2302" t="s">
        <v>2396</v>
      </c>
      <c r="D2302">
        <v>29</v>
      </c>
      <c r="E2302" s="17">
        <f>DATE(Hosp_details[[#This Row],[year]], MONTH("1-"&amp;Hosp_details[[#This Row],[month]]), Hosp_details[[#This Row],[date]])</f>
        <v>26021</v>
      </c>
      <c r="F2302" s="19">
        <f>DATEDIF(Hosp_details[[#This Row],[Date of Birth]], DATE(2023,6, 8),"Y")</f>
        <v>52</v>
      </c>
      <c r="G2302">
        <v>0</v>
      </c>
      <c r="H2302" s="21">
        <v>44400.41</v>
      </c>
      <c r="I2302" t="s">
        <v>11</v>
      </c>
      <c r="J2302" t="s">
        <v>11</v>
      </c>
      <c r="K2302" t="s">
        <v>13</v>
      </c>
    </row>
    <row r="2303" spans="1:11" x14ac:dyDescent="0.3">
      <c r="A2303" t="s">
        <v>2330</v>
      </c>
      <c r="B2303">
        <v>1967</v>
      </c>
      <c r="C2303" t="s">
        <v>2397</v>
      </c>
      <c r="D2303">
        <v>14</v>
      </c>
      <c r="E2303" s="17">
        <f>DATE(Hosp_details[[#This Row],[year]], MONTH("1-"&amp;Hosp_details[[#This Row],[month]]), Hosp_details[[#This Row],[date]])</f>
        <v>24576</v>
      </c>
      <c r="F2303" s="19">
        <f>DATEDIF(Hosp_details[[#This Row],[Date of Birth]], DATE(2023,6, 8),"Y")</f>
        <v>56</v>
      </c>
      <c r="G2303">
        <v>0</v>
      </c>
      <c r="H2303" s="21">
        <v>44423.8</v>
      </c>
      <c r="I2303" t="s">
        <v>11</v>
      </c>
      <c r="J2303" t="s">
        <v>12</v>
      </c>
      <c r="K2303" t="s">
        <v>13</v>
      </c>
    </row>
    <row r="2304" spans="1:11" x14ac:dyDescent="0.3">
      <c r="A2304" t="s">
        <v>2331</v>
      </c>
      <c r="B2304">
        <v>2000</v>
      </c>
      <c r="C2304" t="s">
        <v>2398</v>
      </c>
      <c r="D2304">
        <v>2</v>
      </c>
      <c r="E2304" s="17">
        <f>DATE(Hosp_details[[#This Row],[year]], MONTH("1-"&amp;Hosp_details[[#This Row],[month]]), Hosp_details[[#This Row],[date]])</f>
        <v>36648</v>
      </c>
      <c r="F2304" s="19">
        <f>DATEDIF(Hosp_details[[#This Row],[Date of Birth]], DATE(2023,6, 8),"Y")</f>
        <v>23</v>
      </c>
      <c r="G2304">
        <v>1</v>
      </c>
      <c r="H2304" s="21">
        <v>44501.4</v>
      </c>
      <c r="I2304" t="s">
        <v>11</v>
      </c>
      <c r="J2304" t="s">
        <v>12</v>
      </c>
      <c r="K2304" t="s">
        <v>13</v>
      </c>
    </row>
    <row r="2305" spans="1:11" x14ac:dyDescent="0.3">
      <c r="A2305" t="s">
        <v>2332</v>
      </c>
      <c r="B2305">
        <v>1993</v>
      </c>
      <c r="C2305" t="s">
        <v>18</v>
      </c>
      <c r="D2305">
        <v>11</v>
      </c>
      <c r="E2305" s="17">
        <f>DATE(Hosp_details[[#This Row],[year]], MONTH("1-"&amp;Hosp_details[[#This Row],[month]]), Hosp_details[[#This Row],[date]])</f>
        <v>34131</v>
      </c>
      <c r="F2305" s="19">
        <f>DATEDIF(Hosp_details[[#This Row],[Date of Birth]], DATE(2023,6, 8),"Y")</f>
        <v>29</v>
      </c>
      <c r="G2305">
        <v>2</v>
      </c>
      <c r="H2305" s="21">
        <v>44585.46</v>
      </c>
      <c r="I2305" t="s">
        <v>11</v>
      </c>
      <c r="J2305" t="s">
        <v>11</v>
      </c>
      <c r="K2305" t="s">
        <v>41</v>
      </c>
    </row>
    <row r="2306" spans="1:11" x14ac:dyDescent="0.3">
      <c r="A2306" t="s">
        <v>2333</v>
      </c>
      <c r="B2306">
        <v>1971</v>
      </c>
      <c r="C2306" t="s">
        <v>10</v>
      </c>
      <c r="D2306">
        <v>13</v>
      </c>
      <c r="E2306" s="17">
        <f>DATE(Hosp_details[[#This Row],[year]], MONTH("1-"&amp;Hosp_details[[#This Row],[month]]), Hosp_details[[#This Row],[date]])</f>
        <v>26127</v>
      </c>
      <c r="F2306" s="19">
        <f>DATEDIF(Hosp_details[[#This Row],[Date of Birth]], DATE(2023,6, 8),"Y")</f>
        <v>51</v>
      </c>
      <c r="G2306">
        <v>2</v>
      </c>
      <c r="H2306" s="21">
        <v>44641.2</v>
      </c>
      <c r="I2306" t="s">
        <v>11</v>
      </c>
      <c r="J2306" t="s">
        <v>12</v>
      </c>
      <c r="K2306" t="s">
        <v>246</v>
      </c>
    </row>
    <row r="2307" spans="1:11" x14ac:dyDescent="0.3">
      <c r="A2307" t="s">
        <v>2334</v>
      </c>
      <c r="B2307">
        <v>1962</v>
      </c>
      <c r="C2307" t="s">
        <v>34</v>
      </c>
      <c r="D2307">
        <v>17</v>
      </c>
      <c r="E2307" s="17">
        <f>DATE(Hosp_details[[#This Row],[year]], MONTH("1-"&amp;Hosp_details[[#This Row],[month]]), Hosp_details[[#This Row],[date]])</f>
        <v>22875</v>
      </c>
      <c r="F2307" s="19">
        <f>DATEDIF(Hosp_details[[#This Row],[Date of Birth]], DATE(2023,6, 8),"Y")</f>
        <v>60</v>
      </c>
      <c r="G2307">
        <v>0</v>
      </c>
      <c r="H2307" s="21">
        <v>45008.959999999999</v>
      </c>
      <c r="I2307" t="s">
        <v>11</v>
      </c>
      <c r="J2307" t="s">
        <v>11</v>
      </c>
      <c r="K2307" t="s">
        <v>13</v>
      </c>
    </row>
    <row r="2308" spans="1:11" x14ac:dyDescent="0.3">
      <c r="A2308" t="s">
        <v>2335</v>
      </c>
      <c r="B2308">
        <v>1974</v>
      </c>
      <c r="C2308" t="s">
        <v>20</v>
      </c>
      <c r="D2308">
        <v>9</v>
      </c>
      <c r="E2308" s="17">
        <f>DATE(Hosp_details[[#This Row],[year]], MONTH("1-"&amp;Hosp_details[[#This Row],[month]]), Hosp_details[[#This Row],[date]])</f>
        <v>27281</v>
      </c>
      <c r="F2308" s="19">
        <f>DATEDIF(Hosp_details[[#This Row],[Date of Birth]], DATE(2023,6, 8),"Y")</f>
        <v>48</v>
      </c>
      <c r="G2308">
        <v>2</v>
      </c>
      <c r="H2308" s="21">
        <v>45702.02</v>
      </c>
      <c r="I2308" t="s">
        <v>11</v>
      </c>
      <c r="J2308" t="s">
        <v>11</v>
      </c>
      <c r="K2308" t="s">
        <v>23</v>
      </c>
    </row>
    <row r="2309" spans="1:11" x14ac:dyDescent="0.3">
      <c r="A2309" t="s">
        <v>2336</v>
      </c>
      <c r="B2309">
        <v>1960</v>
      </c>
      <c r="C2309" t="s">
        <v>36</v>
      </c>
      <c r="D2309">
        <v>21</v>
      </c>
      <c r="E2309" s="17">
        <f>DATE(Hosp_details[[#This Row],[year]], MONTH("1-"&amp;Hosp_details[[#This Row],[month]]), Hosp_details[[#This Row],[date]])</f>
        <v>22210</v>
      </c>
      <c r="F2309" s="19">
        <f>DATEDIF(Hosp_details[[#This Row],[Date of Birth]], DATE(2023,6, 8),"Y")</f>
        <v>62</v>
      </c>
      <c r="G2309">
        <v>0</v>
      </c>
      <c r="H2309" s="21">
        <v>45710.21</v>
      </c>
      <c r="I2309" t="s">
        <v>11</v>
      </c>
      <c r="J2309" t="s">
        <v>11</v>
      </c>
      <c r="K2309" t="s">
        <v>167</v>
      </c>
    </row>
    <row r="2310" spans="1:11" x14ac:dyDescent="0.3">
      <c r="A2310" t="s">
        <v>2337</v>
      </c>
      <c r="B2310">
        <v>1979</v>
      </c>
      <c r="C2310" t="s">
        <v>15</v>
      </c>
      <c r="D2310">
        <v>12</v>
      </c>
      <c r="E2310" s="17">
        <f>DATE(Hosp_details[[#This Row],[year]], MONTH("1-"&amp;Hosp_details[[#This Row],[month]]), Hosp_details[[#This Row],[date]])</f>
        <v>29171</v>
      </c>
      <c r="F2310" s="19">
        <f>DATEDIF(Hosp_details[[#This Row],[Date of Birth]], DATE(2023,6, 8),"Y")</f>
        <v>43</v>
      </c>
      <c r="G2310">
        <v>0</v>
      </c>
      <c r="H2310" s="21">
        <v>45863.21</v>
      </c>
      <c r="I2310" t="s">
        <v>11</v>
      </c>
      <c r="J2310" t="s">
        <v>16</v>
      </c>
      <c r="K2310" t="s">
        <v>13</v>
      </c>
    </row>
    <row r="2311" spans="1:11" x14ac:dyDescent="0.3">
      <c r="A2311" t="s">
        <v>2338</v>
      </c>
      <c r="B2311">
        <v>1985</v>
      </c>
      <c r="C2311" t="s">
        <v>30</v>
      </c>
      <c r="D2311">
        <v>30</v>
      </c>
      <c r="E2311" s="17">
        <f>DATE(Hosp_details[[#This Row],[year]], MONTH("1-"&amp;Hosp_details[[#This Row],[month]]), Hosp_details[[#This Row],[date]])</f>
        <v>31411</v>
      </c>
      <c r="F2311" s="19">
        <f>DATEDIF(Hosp_details[[#This Row],[Date of Birth]], DATE(2023,6, 8),"Y")</f>
        <v>37</v>
      </c>
      <c r="G2311">
        <v>2</v>
      </c>
      <c r="H2311" s="21">
        <v>46113.51</v>
      </c>
      <c r="I2311" t="s">
        <v>11</v>
      </c>
      <c r="J2311" t="s">
        <v>12</v>
      </c>
      <c r="K2311" t="s">
        <v>41</v>
      </c>
    </row>
    <row r="2312" spans="1:11" x14ac:dyDescent="0.3">
      <c r="A2312" t="s">
        <v>2339</v>
      </c>
      <c r="B2312">
        <v>1962</v>
      </c>
      <c r="C2312" t="s">
        <v>2394</v>
      </c>
      <c r="D2312">
        <v>4</v>
      </c>
      <c r="E2312" s="17">
        <f>DATE(Hosp_details[[#This Row],[year]], MONTH("1-"&amp;Hosp_details[[#This Row],[month]]), Hosp_details[[#This Row],[date]])</f>
        <v>22650</v>
      </c>
      <c r="F2312" s="19">
        <f>DATEDIF(Hosp_details[[#This Row],[Date of Birth]], DATE(2023,6, 8),"Y")</f>
        <v>61</v>
      </c>
      <c r="G2312">
        <v>3</v>
      </c>
      <c r="H2312" s="21">
        <v>46130.53</v>
      </c>
      <c r="I2312" t="s">
        <v>16</v>
      </c>
      <c r="J2312" t="s">
        <v>16</v>
      </c>
      <c r="K2312" t="s">
        <v>23</v>
      </c>
    </row>
    <row r="2313" spans="1:11" x14ac:dyDescent="0.3">
      <c r="A2313" t="s">
        <v>2340</v>
      </c>
      <c r="B2313">
        <v>1976</v>
      </c>
      <c r="C2313" t="s">
        <v>2395</v>
      </c>
      <c r="D2313">
        <v>2</v>
      </c>
      <c r="E2313" s="17">
        <f>DATE(Hosp_details[[#This Row],[year]], MONTH("1-"&amp;Hosp_details[[#This Row],[month]]), Hosp_details[[#This Row],[date]])</f>
        <v>27792</v>
      </c>
      <c r="F2313" s="19">
        <f>DATEDIF(Hosp_details[[#This Row],[Date of Birth]], DATE(2023,6, 8),"Y")</f>
        <v>47</v>
      </c>
      <c r="G2313">
        <v>3</v>
      </c>
      <c r="H2313" s="21">
        <v>46151.12</v>
      </c>
      <c r="I2313" t="s">
        <v>16</v>
      </c>
      <c r="J2313" t="s">
        <v>12</v>
      </c>
      <c r="K2313" t="s">
        <v>13</v>
      </c>
    </row>
    <row r="2314" spans="1:11" x14ac:dyDescent="0.3">
      <c r="A2314" t="s">
        <v>2341</v>
      </c>
      <c r="B2314">
        <v>1978</v>
      </c>
      <c r="C2314" t="s">
        <v>2396</v>
      </c>
      <c r="D2314">
        <v>17</v>
      </c>
      <c r="E2314" s="17">
        <f>DATE(Hosp_details[[#This Row],[year]], MONTH("1-"&amp;Hosp_details[[#This Row],[month]]), Hosp_details[[#This Row],[date]])</f>
        <v>28566</v>
      </c>
      <c r="F2314" s="19">
        <f>DATEDIF(Hosp_details[[#This Row],[Date of Birth]], DATE(2023,6, 8),"Y")</f>
        <v>45</v>
      </c>
      <c r="G2314">
        <v>2</v>
      </c>
      <c r="H2314" s="21">
        <v>46200.99</v>
      </c>
      <c r="I2314" t="s">
        <v>16</v>
      </c>
      <c r="J2314" t="s">
        <v>16</v>
      </c>
      <c r="K2314" t="s">
        <v>13</v>
      </c>
    </row>
    <row r="2315" spans="1:11" x14ac:dyDescent="0.3">
      <c r="A2315" t="s">
        <v>2342</v>
      </c>
      <c r="B2315">
        <v>1971</v>
      </c>
      <c r="C2315" t="s">
        <v>2397</v>
      </c>
      <c r="D2315">
        <v>6</v>
      </c>
      <c r="E2315" s="17">
        <f>DATE(Hosp_details[[#This Row],[year]], MONTH("1-"&amp;Hosp_details[[#This Row],[month]]), Hosp_details[[#This Row],[date]])</f>
        <v>26029</v>
      </c>
      <c r="F2315" s="19">
        <f>DATEDIF(Hosp_details[[#This Row],[Date of Birth]], DATE(2023,6, 8),"Y")</f>
        <v>52</v>
      </c>
      <c r="G2315">
        <v>3</v>
      </c>
      <c r="H2315" s="21">
        <v>46255.11</v>
      </c>
      <c r="I2315" t="s">
        <v>16</v>
      </c>
      <c r="J2315" t="s">
        <v>12</v>
      </c>
      <c r="K2315" t="s">
        <v>246</v>
      </c>
    </row>
    <row r="2316" spans="1:11" x14ac:dyDescent="0.3">
      <c r="A2316" t="s">
        <v>2343</v>
      </c>
      <c r="B2316">
        <v>1961</v>
      </c>
      <c r="C2316" t="s">
        <v>2398</v>
      </c>
      <c r="D2316">
        <v>8</v>
      </c>
      <c r="E2316" s="17">
        <f>DATE(Hosp_details[[#This Row],[year]], MONTH("1-"&amp;Hosp_details[[#This Row],[month]]), Hosp_details[[#This Row],[date]])</f>
        <v>22409</v>
      </c>
      <c r="F2316" s="19">
        <f>DATEDIF(Hosp_details[[#This Row],[Date of Birth]], DATE(2023,6, 8),"Y")</f>
        <v>62</v>
      </c>
      <c r="G2316">
        <v>0</v>
      </c>
      <c r="H2316" s="21">
        <v>46599.11</v>
      </c>
      <c r="I2316" t="s">
        <v>16</v>
      </c>
      <c r="J2316" t="s">
        <v>16</v>
      </c>
      <c r="K2316" t="s">
        <v>13</v>
      </c>
    </row>
    <row r="2317" spans="1:11" x14ac:dyDescent="0.3">
      <c r="A2317" t="s">
        <v>2344</v>
      </c>
      <c r="B2317">
        <v>1969</v>
      </c>
      <c r="C2317" t="s">
        <v>18</v>
      </c>
      <c r="D2317">
        <v>23</v>
      </c>
      <c r="E2317" s="17">
        <f>DATE(Hosp_details[[#This Row],[year]], MONTH("1-"&amp;Hosp_details[[#This Row],[month]]), Hosp_details[[#This Row],[date]])</f>
        <v>25377</v>
      </c>
      <c r="F2317" s="19">
        <f>DATEDIF(Hosp_details[[#This Row],[Date of Birth]], DATE(2023,6, 8),"Y")</f>
        <v>53</v>
      </c>
      <c r="G2317">
        <v>3</v>
      </c>
      <c r="H2317" s="21">
        <v>46661.440000000002</v>
      </c>
      <c r="I2317" t="s">
        <v>16</v>
      </c>
      <c r="J2317" t="s">
        <v>12</v>
      </c>
      <c r="K2317" t="s">
        <v>23</v>
      </c>
    </row>
    <row r="2318" spans="1:11" x14ac:dyDescent="0.3">
      <c r="A2318" t="s">
        <v>2345</v>
      </c>
      <c r="B2318">
        <v>1960</v>
      </c>
      <c r="C2318" t="s">
        <v>10</v>
      </c>
      <c r="D2318">
        <v>17</v>
      </c>
      <c r="E2318" s="17">
        <f>DATE(Hosp_details[[#This Row],[year]], MONTH("1-"&amp;Hosp_details[[#This Row],[month]]), Hosp_details[[#This Row],[date]])</f>
        <v>22114</v>
      </c>
      <c r="F2318" s="19">
        <f>DATEDIF(Hosp_details[[#This Row],[Date of Birth]], DATE(2023,6, 8),"Y")</f>
        <v>62</v>
      </c>
      <c r="G2318">
        <v>3</v>
      </c>
      <c r="H2318" s="21">
        <v>46718.16</v>
      </c>
      <c r="I2318" t="s">
        <v>16</v>
      </c>
      <c r="J2318" t="s">
        <v>16</v>
      </c>
      <c r="K2318" t="s">
        <v>23</v>
      </c>
    </row>
    <row r="2319" spans="1:11" x14ac:dyDescent="0.3">
      <c r="A2319" t="s">
        <v>2346</v>
      </c>
      <c r="B2319">
        <v>1958</v>
      </c>
      <c r="C2319" t="s">
        <v>34</v>
      </c>
      <c r="D2319">
        <v>15</v>
      </c>
      <c r="E2319" s="17">
        <f>DATE(Hosp_details[[#This Row],[year]], MONTH("1-"&amp;Hosp_details[[#This Row],[month]]), Hosp_details[[#This Row],[date]])</f>
        <v>21412</v>
      </c>
      <c r="F2319" s="19">
        <f>DATEDIF(Hosp_details[[#This Row],[Date of Birth]], DATE(2023,6, 8),"Y")</f>
        <v>64</v>
      </c>
      <c r="G2319">
        <v>0</v>
      </c>
      <c r="H2319" s="21">
        <v>46889.26</v>
      </c>
      <c r="I2319" t="s">
        <v>11</v>
      </c>
      <c r="J2319" t="s">
        <v>12</v>
      </c>
      <c r="K2319" t="s">
        <v>13</v>
      </c>
    </row>
    <row r="2320" spans="1:11" x14ac:dyDescent="0.3">
      <c r="A2320" t="s">
        <v>2347</v>
      </c>
      <c r="B2320">
        <v>1959</v>
      </c>
      <c r="C2320" t="s">
        <v>20</v>
      </c>
      <c r="D2320">
        <v>14</v>
      </c>
      <c r="E2320" s="17">
        <f>DATE(Hosp_details[[#This Row],[year]], MONTH("1-"&amp;Hosp_details[[#This Row],[month]]), Hosp_details[[#This Row],[date]])</f>
        <v>21807</v>
      </c>
      <c r="F2320" s="19">
        <f>DATEDIF(Hosp_details[[#This Row],[Date of Birth]], DATE(2023,6, 8),"Y")</f>
        <v>63</v>
      </c>
      <c r="G2320">
        <v>0</v>
      </c>
      <c r="H2320" s="21">
        <v>47055.53</v>
      </c>
      <c r="I2320" t="s">
        <v>11</v>
      </c>
      <c r="J2320" t="s">
        <v>16</v>
      </c>
      <c r="K2320" t="s">
        <v>13</v>
      </c>
    </row>
    <row r="2321" spans="1:11" x14ac:dyDescent="0.3">
      <c r="A2321" t="s">
        <v>2348</v>
      </c>
      <c r="B2321">
        <v>1970</v>
      </c>
      <c r="C2321" t="s">
        <v>36</v>
      </c>
      <c r="D2321">
        <v>28</v>
      </c>
      <c r="E2321" s="17">
        <f>DATE(Hosp_details[[#This Row],[year]], MONTH("1-"&amp;Hosp_details[[#This Row],[month]]), Hosp_details[[#This Row],[date]])</f>
        <v>25869</v>
      </c>
      <c r="F2321" s="19">
        <f>DATEDIF(Hosp_details[[#This Row],[Date of Birth]], DATE(2023,6, 8),"Y")</f>
        <v>52</v>
      </c>
      <c r="G2321">
        <v>2</v>
      </c>
      <c r="H2321" s="21">
        <v>47269.85</v>
      </c>
      <c r="I2321" t="s">
        <v>16</v>
      </c>
      <c r="J2321" t="s">
        <v>11</v>
      </c>
      <c r="K2321" t="s">
        <v>13</v>
      </c>
    </row>
    <row r="2322" spans="1:11" x14ac:dyDescent="0.3">
      <c r="A2322" t="s">
        <v>2349</v>
      </c>
      <c r="B2322">
        <v>1958</v>
      </c>
      <c r="C2322" t="s">
        <v>15</v>
      </c>
      <c r="D2322">
        <v>3</v>
      </c>
      <c r="E2322" s="17">
        <f>DATE(Hosp_details[[#This Row],[year]], MONTH("1-"&amp;Hosp_details[[#This Row],[month]]), Hosp_details[[#This Row],[date]])</f>
        <v>21492</v>
      </c>
      <c r="F2322" s="19">
        <f>DATEDIF(Hosp_details[[#This Row],[Date of Birth]], DATE(2023,6, 8),"Y")</f>
        <v>64</v>
      </c>
      <c r="G2322">
        <v>2</v>
      </c>
      <c r="H2322" s="21">
        <v>47291.06</v>
      </c>
      <c r="I2322" t="s">
        <v>11</v>
      </c>
      <c r="J2322" t="s">
        <v>16</v>
      </c>
      <c r="K2322" t="s">
        <v>41</v>
      </c>
    </row>
    <row r="2323" spans="1:11" x14ac:dyDescent="0.3">
      <c r="A2323" t="s">
        <v>2350</v>
      </c>
      <c r="B2323">
        <v>1959</v>
      </c>
      <c r="C2323" t="s">
        <v>30</v>
      </c>
      <c r="D2323">
        <v>4</v>
      </c>
      <c r="E2323" s="17">
        <f>DATE(Hosp_details[[#This Row],[year]], MONTH("1-"&amp;Hosp_details[[#This Row],[month]]), Hosp_details[[#This Row],[date]])</f>
        <v>21888</v>
      </c>
      <c r="F2323" s="19">
        <f>DATEDIF(Hosp_details[[#This Row],[Date of Birth]], DATE(2023,6, 8),"Y")</f>
        <v>63</v>
      </c>
      <c r="G2323">
        <v>2</v>
      </c>
      <c r="H2323" s="21">
        <v>47305.31</v>
      </c>
      <c r="I2323" t="s">
        <v>11</v>
      </c>
      <c r="J2323" t="s">
        <v>16</v>
      </c>
      <c r="K2323" t="s">
        <v>41</v>
      </c>
    </row>
    <row r="2324" spans="1:11" x14ac:dyDescent="0.3">
      <c r="A2324" t="s">
        <v>2351</v>
      </c>
      <c r="B2324">
        <v>1961</v>
      </c>
      <c r="C2324" t="s">
        <v>2394</v>
      </c>
      <c r="D2324">
        <v>13</v>
      </c>
      <c r="E2324" s="17">
        <f>DATE(Hosp_details[[#This Row],[year]], MONTH("1-"&amp;Hosp_details[[#This Row],[month]]), Hosp_details[[#This Row],[date]])</f>
        <v>22294</v>
      </c>
      <c r="F2324" s="19">
        <f>DATEDIF(Hosp_details[[#This Row],[Date of Birth]], DATE(2023,6, 8),"Y")</f>
        <v>62</v>
      </c>
      <c r="G2324">
        <v>1</v>
      </c>
      <c r="H2324" s="21">
        <v>47403.88</v>
      </c>
      <c r="I2324" t="s">
        <v>16</v>
      </c>
      <c r="J2324" t="s">
        <v>12</v>
      </c>
      <c r="K2324" t="s">
        <v>41</v>
      </c>
    </row>
    <row r="2325" spans="1:11" x14ac:dyDescent="0.3">
      <c r="A2325" t="s">
        <v>2352</v>
      </c>
      <c r="B2325">
        <v>1971</v>
      </c>
      <c r="C2325" t="s">
        <v>2395</v>
      </c>
      <c r="D2325">
        <v>27</v>
      </c>
      <c r="E2325" s="17">
        <f>DATE(Hosp_details[[#This Row],[year]], MONTH("1-"&amp;Hosp_details[[#This Row],[month]]), Hosp_details[[#This Row],[date]])</f>
        <v>25991</v>
      </c>
      <c r="F2325" s="19">
        <f>DATEDIF(Hosp_details[[#This Row],[Date of Birth]], DATE(2023,6, 8),"Y")</f>
        <v>52</v>
      </c>
      <c r="G2325">
        <v>2</v>
      </c>
      <c r="H2325" s="21">
        <v>47462.89</v>
      </c>
      <c r="I2325" t="s">
        <v>16</v>
      </c>
      <c r="J2325" t="s">
        <v>11</v>
      </c>
      <c r="K2325" t="s">
        <v>13</v>
      </c>
    </row>
    <row r="2326" spans="1:11" x14ac:dyDescent="0.3">
      <c r="A2326" t="s">
        <v>2353</v>
      </c>
      <c r="B2326">
        <v>1964</v>
      </c>
      <c r="C2326" t="s">
        <v>2396</v>
      </c>
      <c r="D2326">
        <v>7</v>
      </c>
      <c r="E2326" s="17">
        <f>DATE(Hosp_details[[#This Row],[year]], MONTH("1-"&amp;Hosp_details[[#This Row],[month]]), Hosp_details[[#This Row],[date]])</f>
        <v>23443</v>
      </c>
      <c r="F2326" s="19">
        <f>DATEDIF(Hosp_details[[#This Row],[Date of Birth]], DATE(2023,6, 8),"Y")</f>
        <v>59</v>
      </c>
      <c r="G2326">
        <v>2</v>
      </c>
      <c r="H2326" s="21">
        <v>47496.49</v>
      </c>
      <c r="I2326" t="s">
        <v>16</v>
      </c>
      <c r="J2326" t="s">
        <v>12</v>
      </c>
      <c r="K2326" t="s">
        <v>23</v>
      </c>
    </row>
    <row r="2327" spans="1:11" x14ac:dyDescent="0.3">
      <c r="A2327" t="s">
        <v>2354</v>
      </c>
      <c r="B2327">
        <v>1963</v>
      </c>
      <c r="C2327" t="s">
        <v>2397</v>
      </c>
      <c r="D2327">
        <v>5</v>
      </c>
      <c r="E2327" s="17">
        <f>DATE(Hosp_details[[#This Row],[year]], MONTH("1-"&amp;Hosp_details[[#This Row],[month]]), Hosp_details[[#This Row],[date]])</f>
        <v>23106</v>
      </c>
      <c r="F2327" s="19">
        <f>DATEDIF(Hosp_details[[#This Row],[Date of Birth]], DATE(2023,6, 8),"Y")</f>
        <v>60</v>
      </c>
      <c r="G2327">
        <v>1</v>
      </c>
      <c r="H2327" s="21">
        <v>47896.79</v>
      </c>
      <c r="I2327" t="s">
        <v>16</v>
      </c>
      <c r="J2327" t="s">
        <v>12</v>
      </c>
      <c r="K2327" t="s">
        <v>246</v>
      </c>
    </row>
    <row r="2328" spans="1:11" x14ac:dyDescent="0.3">
      <c r="A2328" t="s">
        <v>2355</v>
      </c>
      <c r="B2328">
        <v>1958</v>
      </c>
      <c r="C2328" t="s">
        <v>2398</v>
      </c>
      <c r="D2328">
        <v>16</v>
      </c>
      <c r="E2328" s="17">
        <f>DATE(Hosp_details[[#This Row],[year]], MONTH("1-"&amp;Hosp_details[[#This Row],[month]]), Hosp_details[[#This Row],[date]])</f>
        <v>21321</v>
      </c>
      <c r="F2328" s="19">
        <f>DATEDIF(Hosp_details[[#This Row],[Date of Birth]], DATE(2023,6, 8),"Y")</f>
        <v>65</v>
      </c>
      <c r="G2328">
        <v>1</v>
      </c>
      <c r="H2328" s="21">
        <v>47928.03</v>
      </c>
      <c r="I2328" t="s">
        <v>11</v>
      </c>
      <c r="J2328" t="s">
        <v>12</v>
      </c>
      <c r="K2328" t="s">
        <v>41</v>
      </c>
    </row>
    <row r="2329" spans="1:11" x14ac:dyDescent="0.3">
      <c r="A2329" t="s">
        <v>2356</v>
      </c>
      <c r="B2329">
        <v>1962</v>
      </c>
      <c r="C2329" t="s">
        <v>18</v>
      </c>
      <c r="D2329">
        <v>27</v>
      </c>
      <c r="E2329" s="17">
        <f>DATE(Hosp_details[[#This Row],[year]], MONTH("1-"&amp;Hosp_details[[#This Row],[month]]), Hosp_details[[#This Row],[date]])</f>
        <v>22824</v>
      </c>
      <c r="F2329" s="19">
        <f>DATEDIF(Hosp_details[[#This Row],[Date of Birth]], DATE(2023,6, 8),"Y")</f>
        <v>60</v>
      </c>
      <c r="G2329">
        <v>0</v>
      </c>
      <c r="H2329" s="21">
        <v>48173.36</v>
      </c>
      <c r="I2329" t="s">
        <v>16</v>
      </c>
      <c r="J2329" t="s">
        <v>12</v>
      </c>
      <c r="K2329" t="s">
        <v>41</v>
      </c>
    </row>
    <row r="2330" spans="1:11" x14ac:dyDescent="0.3">
      <c r="A2330" t="s">
        <v>2357</v>
      </c>
      <c r="B2330">
        <v>1961</v>
      </c>
      <c r="C2330" t="s">
        <v>10</v>
      </c>
      <c r="D2330">
        <v>21</v>
      </c>
      <c r="E2330" s="17">
        <f>DATE(Hosp_details[[#This Row],[year]], MONTH("1-"&amp;Hosp_details[[#This Row],[month]]), Hosp_details[[#This Row],[date]])</f>
        <v>22483</v>
      </c>
      <c r="F2330" s="19">
        <f>DATEDIF(Hosp_details[[#This Row],[Date of Birth]], DATE(2023,6, 8),"Y")</f>
        <v>61</v>
      </c>
      <c r="G2330">
        <v>1</v>
      </c>
      <c r="H2330" s="21">
        <v>48517.56</v>
      </c>
      <c r="I2330" t="s">
        <v>16</v>
      </c>
      <c r="J2330" t="s">
        <v>12</v>
      </c>
      <c r="K2330" t="s">
        <v>246</v>
      </c>
    </row>
    <row r="2331" spans="1:11" x14ac:dyDescent="0.3">
      <c r="A2331" t="s">
        <v>2358</v>
      </c>
      <c r="B2331">
        <v>1968</v>
      </c>
      <c r="C2331" t="s">
        <v>34</v>
      </c>
      <c r="D2331">
        <v>1</v>
      </c>
      <c r="E2331" s="17">
        <f>DATE(Hosp_details[[#This Row],[year]], MONTH("1-"&amp;Hosp_details[[#This Row],[month]]), Hosp_details[[#This Row],[date]])</f>
        <v>25051</v>
      </c>
      <c r="F2331" s="19">
        <f>DATEDIF(Hosp_details[[#This Row],[Date of Birth]], DATE(2023,6, 8),"Y")</f>
        <v>54</v>
      </c>
      <c r="G2331">
        <v>3</v>
      </c>
      <c r="H2331" s="21">
        <v>48549.18</v>
      </c>
      <c r="I2331" t="s">
        <v>16</v>
      </c>
      <c r="J2331" t="s">
        <v>12</v>
      </c>
      <c r="K2331" t="s">
        <v>167</v>
      </c>
    </row>
    <row r="2332" spans="1:11" x14ac:dyDescent="0.3">
      <c r="A2332" t="s">
        <v>2359</v>
      </c>
      <c r="B2332">
        <v>1962</v>
      </c>
      <c r="C2332" t="s">
        <v>20</v>
      </c>
      <c r="D2332">
        <v>11</v>
      </c>
      <c r="E2332" s="17">
        <f>DATE(Hosp_details[[#This Row],[year]], MONTH("1-"&amp;Hosp_details[[#This Row],[month]]), Hosp_details[[#This Row],[date]])</f>
        <v>22900</v>
      </c>
      <c r="F2332" s="19">
        <f>DATEDIF(Hosp_details[[#This Row],[Date of Birth]], DATE(2023,6, 8),"Y")</f>
        <v>60</v>
      </c>
      <c r="G2332">
        <v>0</v>
      </c>
      <c r="H2332" s="21">
        <v>48673.56</v>
      </c>
      <c r="I2332" t="s">
        <v>16</v>
      </c>
      <c r="J2332" t="s">
        <v>11</v>
      </c>
      <c r="K2332" t="s">
        <v>13</v>
      </c>
    </row>
    <row r="2333" spans="1:11" x14ac:dyDescent="0.3">
      <c r="A2333" t="s">
        <v>2360</v>
      </c>
      <c r="B2333">
        <v>1965</v>
      </c>
      <c r="C2333" t="s">
        <v>36</v>
      </c>
      <c r="D2333">
        <v>27</v>
      </c>
      <c r="E2333" s="17">
        <f>DATE(Hosp_details[[#This Row],[year]], MONTH("1-"&amp;Hosp_details[[#This Row],[month]]), Hosp_details[[#This Row],[date]])</f>
        <v>24042</v>
      </c>
      <c r="F2333" s="19">
        <f>DATEDIF(Hosp_details[[#This Row],[Date of Birth]], DATE(2023,6, 8),"Y")</f>
        <v>57</v>
      </c>
      <c r="G2333">
        <v>1</v>
      </c>
      <c r="H2333" s="21">
        <v>48675.519999999997</v>
      </c>
      <c r="I2333" t="s">
        <v>16</v>
      </c>
      <c r="J2333" t="s">
        <v>11</v>
      </c>
      <c r="K2333" t="s">
        <v>13</v>
      </c>
    </row>
    <row r="2334" spans="1:11" x14ac:dyDescent="0.3">
      <c r="A2334" t="s">
        <v>2361</v>
      </c>
      <c r="B2334">
        <v>1959</v>
      </c>
      <c r="C2334" t="s">
        <v>15</v>
      </c>
      <c r="D2334">
        <v>22</v>
      </c>
      <c r="E2334" s="17">
        <f>DATE(Hosp_details[[#This Row],[year]], MONTH("1-"&amp;Hosp_details[[#This Row],[month]]), Hosp_details[[#This Row],[date]])</f>
        <v>21876</v>
      </c>
      <c r="F2334" s="19">
        <f>DATEDIF(Hosp_details[[#This Row],[Date of Birth]], DATE(2023,6, 8),"Y")</f>
        <v>63</v>
      </c>
      <c r="G2334">
        <v>0</v>
      </c>
      <c r="H2334" s="21">
        <v>48824.45</v>
      </c>
      <c r="I2334" t="s">
        <v>11</v>
      </c>
      <c r="J2334" t="s">
        <v>16</v>
      </c>
      <c r="K2334" t="s">
        <v>41</v>
      </c>
    </row>
    <row r="2335" spans="1:11" x14ac:dyDescent="0.3">
      <c r="A2335" t="s">
        <v>2362</v>
      </c>
      <c r="B2335">
        <v>1978</v>
      </c>
      <c r="C2335" t="s">
        <v>30</v>
      </c>
      <c r="D2335">
        <v>29</v>
      </c>
      <c r="E2335" s="17">
        <f>DATE(Hosp_details[[#This Row],[year]], MONTH("1-"&amp;Hosp_details[[#This Row],[month]]), Hosp_details[[#This Row],[date]])</f>
        <v>28853</v>
      </c>
      <c r="F2335" s="19">
        <f>DATEDIF(Hosp_details[[#This Row],[Date of Birth]], DATE(2023,6, 8),"Y")</f>
        <v>44</v>
      </c>
      <c r="G2335">
        <v>0</v>
      </c>
      <c r="H2335" s="21">
        <v>48885.14</v>
      </c>
      <c r="I2335" t="s">
        <v>16</v>
      </c>
      <c r="J2335" t="s">
        <v>11</v>
      </c>
      <c r="K2335" t="s">
        <v>13</v>
      </c>
    </row>
    <row r="2336" spans="1:11" x14ac:dyDescent="0.3">
      <c r="A2336" t="s">
        <v>2363</v>
      </c>
      <c r="B2336">
        <v>1963</v>
      </c>
      <c r="C2336" t="s">
        <v>2394</v>
      </c>
      <c r="D2336">
        <v>4</v>
      </c>
      <c r="E2336" s="17">
        <f>DATE(Hosp_details[[#This Row],[year]], MONTH("1-"&amp;Hosp_details[[#This Row],[month]]), Hosp_details[[#This Row],[date]])</f>
        <v>23015</v>
      </c>
      <c r="F2336" s="19">
        <f>DATEDIF(Hosp_details[[#This Row],[Date of Birth]], DATE(2023,6, 8),"Y")</f>
        <v>60</v>
      </c>
      <c r="G2336">
        <v>1</v>
      </c>
      <c r="H2336" s="21">
        <v>48970.25</v>
      </c>
      <c r="I2336" t="s">
        <v>16</v>
      </c>
      <c r="J2336" t="s">
        <v>11</v>
      </c>
      <c r="K2336" t="s">
        <v>13</v>
      </c>
    </row>
    <row r="2337" spans="1:11" x14ac:dyDescent="0.3">
      <c r="A2337" t="s">
        <v>2364</v>
      </c>
      <c r="B2337">
        <v>1958</v>
      </c>
      <c r="C2337" t="s">
        <v>2395</v>
      </c>
      <c r="D2337">
        <v>27</v>
      </c>
      <c r="E2337" s="17">
        <f>DATE(Hosp_details[[#This Row],[year]], MONTH("1-"&amp;Hosp_details[[#This Row],[month]]), Hosp_details[[#This Row],[date]])</f>
        <v>21243</v>
      </c>
      <c r="F2337" s="19">
        <f>DATEDIF(Hosp_details[[#This Row],[Date of Birth]], DATE(2023,6, 8),"Y")</f>
        <v>65</v>
      </c>
      <c r="G2337">
        <v>2</v>
      </c>
      <c r="H2337" s="21">
        <v>49577.66</v>
      </c>
      <c r="I2337" t="s">
        <v>11</v>
      </c>
      <c r="J2337" t="s">
        <v>11</v>
      </c>
      <c r="K2337" t="s">
        <v>13</v>
      </c>
    </row>
    <row r="2338" spans="1:11" x14ac:dyDescent="0.3">
      <c r="A2338" t="s">
        <v>2365</v>
      </c>
      <c r="B2338">
        <v>1994</v>
      </c>
      <c r="C2338" t="s">
        <v>2396</v>
      </c>
      <c r="D2338">
        <v>27</v>
      </c>
      <c r="E2338" s="17">
        <f>DATE(Hosp_details[[#This Row],[year]], MONTH("1-"&amp;Hosp_details[[#This Row],[month]]), Hosp_details[[#This Row],[date]])</f>
        <v>34420</v>
      </c>
      <c r="F2338" s="19">
        <f>DATEDIF(Hosp_details[[#This Row],[Date of Birth]], DATE(2023,6, 8),"Y")</f>
        <v>29</v>
      </c>
      <c r="G2338">
        <v>1</v>
      </c>
      <c r="H2338" s="21">
        <v>51194.559999999998</v>
      </c>
      <c r="I2338" t="s">
        <v>16</v>
      </c>
      <c r="J2338" t="s">
        <v>12</v>
      </c>
      <c r="K2338" t="s">
        <v>41</v>
      </c>
    </row>
    <row r="2339" spans="1:11" x14ac:dyDescent="0.3">
      <c r="A2339" t="s">
        <v>2366</v>
      </c>
      <c r="B2339">
        <v>1962</v>
      </c>
      <c r="C2339" t="s">
        <v>2397</v>
      </c>
      <c r="D2339">
        <v>4</v>
      </c>
      <c r="E2339" s="17">
        <f>DATE(Hosp_details[[#This Row],[year]], MONTH("1-"&amp;Hosp_details[[#This Row],[month]]), Hosp_details[[#This Row],[date]])</f>
        <v>22740</v>
      </c>
      <c r="F2339" s="19">
        <f>DATEDIF(Hosp_details[[#This Row],[Date of Birth]], DATE(2023,6, 8),"Y")</f>
        <v>61</v>
      </c>
      <c r="G2339">
        <v>0</v>
      </c>
      <c r="H2339" s="21">
        <v>52590.83</v>
      </c>
      <c r="I2339" t="s">
        <v>16</v>
      </c>
      <c r="J2339" t="s">
        <v>12</v>
      </c>
      <c r="K2339" t="s">
        <v>41</v>
      </c>
    </row>
    <row r="2340" spans="1:11" x14ac:dyDescent="0.3">
      <c r="A2340" t="s">
        <v>2367</v>
      </c>
      <c r="B2340">
        <v>1989</v>
      </c>
      <c r="C2340" t="s">
        <v>2398</v>
      </c>
      <c r="D2340">
        <v>19</v>
      </c>
      <c r="E2340" s="17">
        <f>DATE(Hosp_details[[#This Row],[year]], MONTH("1-"&amp;Hosp_details[[#This Row],[month]]), Hosp_details[[#This Row],[date]])</f>
        <v>32647</v>
      </c>
      <c r="F2340" s="19">
        <f>DATEDIF(Hosp_details[[#This Row],[Date of Birth]], DATE(2023,6, 8),"Y")</f>
        <v>34</v>
      </c>
      <c r="G2340">
        <v>0</v>
      </c>
      <c r="H2340" s="21">
        <v>55135.4</v>
      </c>
      <c r="I2340" t="s">
        <v>16</v>
      </c>
      <c r="J2340" t="s">
        <v>11</v>
      </c>
      <c r="K2340" t="s">
        <v>23</v>
      </c>
    </row>
    <row r="2341" spans="1:11" x14ac:dyDescent="0.3">
      <c r="A2341" t="s">
        <v>2368</v>
      </c>
      <c r="B2341">
        <v>1991</v>
      </c>
      <c r="C2341" t="s">
        <v>18</v>
      </c>
      <c r="D2341">
        <v>6</v>
      </c>
      <c r="E2341" s="17">
        <f>DATE(Hosp_details[[#This Row],[year]], MONTH("1-"&amp;Hosp_details[[#This Row],[month]]), Hosp_details[[#This Row],[date]])</f>
        <v>33395</v>
      </c>
      <c r="F2341" s="19">
        <f>DATEDIF(Hosp_details[[#This Row],[Date of Birth]], DATE(2023,6, 8),"Y")</f>
        <v>32</v>
      </c>
      <c r="G2341">
        <v>1</v>
      </c>
      <c r="H2341" s="21">
        <v>58571.07</v>
      </c>
      <c r="I2341" t="s">
        <v>16</v>
      </c>
      <c r="J2341" t="s">
        <v>12</v>
      </c>
      <c r="K2341" t="s">
        <v>246</v>
      </c>
    </row>
    <row r="2342" spans="1:11" x14ac:dyDescent="0.3">
      <c r="A2342" t="s">
        <v>2369</v>
      </c>
      <c r="B2342">
        <v>1970</v>
      </c>
      <c r="C2342" t="s">
        <v>10</v>
      </c>
      <c r="D2342">
        <v>11</v>
      </c>
      <c r="E2342" s="17">
        <f>DATE(Hosp_details[[#This Row],[year]], MONTH("1-"&amp;Hosp_details[[#This Row],[month]]), Hosp_details[[#This Row],[date]])</f>
        <v>25760</v>
      </c>
      <c r="F2342" s="19">
        <f>DATEDIF(Hosp_details[[#This Row],[Date of Birth]], DATE(2023,6, 8),"Y")</f>
        <v>52</v>
      </c>
      <c r="G2342">
        <v>3</v>
      </c>
      <c r="H2342" s="21">
        <v>60021.4</v>
      </c>
      <c r="I2342" t="s">
        <v>16</v>
      </c>
      <c r="J2342" t="s">
        <v>16</v>
      </c>
      <c r="K2342" t="s">
        <v>23</v>
      </c>
    </row>
    <row r="2343" spans="1:11" x14ac:dyDescent="0.3">
      <c r="A2343" t="s">
        <v>2370</v>
      </c>
      <c r="B2343">
        <v>1977</v>
      </c>
      <c r="C2343" t="s">
        <v>34</v>
      </c>
      <c r="D2343">
        <v>8</v>
      </c>
      <c r="E2343" s="17">
        <f>DATE(Hosp_details[[#This Row],[year]], MONTH("1-"&amp;Hosp_details[[#This Row],[month]]), Hosp_details[[#This Row],[date]])</f>
        <v>28345</v>
      </c>
      <c r="F2343" s="19">
        <f>DATEDIF(Hosp_details[[#This Row],[Date of Birth]], DATE(2023,6, 8),"Y")</f>
        <v>45</v>
      </c>
      <c r="G2343">
        <v>0</v>
      </c>
      <c r="H2343" s="21">
        <v>62592.87</v>
      </c>
      <c r="I2343" t="s">
        <v>11</v>
      </c>
      <c r="J2343" t="s">
        <v>12</v>
      </c>
      <c r="K2343" t="s">
        <v>13</v>
      </c>
    </row>
    <row r="2344" spans="1:11" x14ac:dyDescent="0.3">
      <c r="A2344" t="s">
        <v>2371</v>
      </c>
      <c r="B2344">
        <v>1968</v>
      </c>
      <c r="C2344" t="s">
        <v>20</v>
      </c>
      <c r="D2344">
        <v>12</v>
      </c>
      <c r="E2344" s="17">
        <f>DATE(Hosp_details[[#This Row],[year]], MONTH("1-"&amp;Hosp_details[[#This Row],[month]]), Hosp_details[[#This Row],[date]])</f>
        <v>25093</v>
      </c>
      <c r="F2344" s="19">
        <f>DATEDIF(Hosp_details[[#This Row],[Date of Birth]], DATE(2023,6, 8),"Y")</f>
        <v>54</v>
      </c>
      <c r="G2344">
        <v>0</v>
      </c>
      <c r="H2344" s="21">
        <v>63770.43</v>
      </c>
      <c r="I2344" t="s">
        <v>16</v>
      </c>
      <c r="J2344" t="s">
        <v>12</v>
      </c>
      <c r="K2344" t="s">
        <v>13</v>
      </c>
    </row>
  </sheetData>
  <phoneticPr fontId="5"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A6312-8F91-4BFC-9A3C-06524C55DBC7}">
  <dimension ref="A1:I36"/>
  <sheetViews>
    <sheetView topLeftCell="A25" zoomScale="115" zoomScaleNormal="115" workbookViewId="0">
      <selection activeCell="A14" sqref="A14:O37"/>
    </sheetView>
  </sheetViews>
  <sheetFormatPr defaultRowHeight="14.4" x14ac:dyDescent="0.3"/>
  <cols>
    <col min="4" max="4" width="8.88671875" customWidth="1"/>
  </cols>
  <sheetData>
    <row r="1" spans="1:9" s="5" customFormat="1" x14ac:dyDescent="0.3">
      <c r="A1" s="5" t="s">
        <v>2382</v>
      </c>
    </row>
    <row r="2" spans="1:9" s="5" customFormat="1" x14ac:dyDescent="0.3">
      <c r="A2" s="5" t="s">
        <v>2390</v>
      </c>
      <c r="F2" s="5" t="s">
        <v>2391</v>
      </c>
    </row>
    <row r="3" spans="1:9" x14ac:dyDescent="0.3">
      <c r="B3" t="s">
        <v>2383</v>
      </c>
      <c r="D3">
        <f>COUNTIF('Hospitalisation Details'!A2:'Hospitalisation Details'!A2344, "?")</f>
        <v>0</v>
      </c>
      <c r="E3">
        <v>6</v>
      </c>
      <c r="G3" t="s">
        <v>0</v>
      </c>
      <c r="I3">
        <f>COUNTIF('Medical Examinations'!A2:'Medical Examinations'!A2336,"?")</f>
        <v>0</v>
      </c>
    </row>
    <row r="4" spans="1:9" x14ac:dyDescent="0.3">
      <c r="B4" t="s">
        <v>2384</v>
      </c>
      <c r="D4">
        <v>2</v>
      </c>
      <c r="G4" t="s">
        <v>2372</v>
      </c>
      <c r="I4">
        <f>COUNTIF('Medical Examinations'!B2:'Medical Examinations'!B2336,"?")</f>
        <v>0</v>
      </c>
    </row>
    <row r="5" spans="1:9" x14ac:dyDescent="0.3">
      <c r="B5" t="s">
        <v>2385</v>
      </c>
      <c r="D5">
        <v>3</v>
      </c>
      <c r="G5" t="s">
        <v>2373</v>
      </c>
      <c r="I5">
        <f>COUNTIF('Medical Examinations'!D2:'Medical Examinations'!D233, "?")</f>
        <v>0</v>
      </c>
    </row>
    <row r="6" spans="1:9" x14ac:dyDescent="0.3">
      <c r="B6" t="s">
        <v>2386</v>
      </c>
      <c r="D6">
        <v>0</v>
      </c>
      <c r="G6" t="s">
        <v>2374</v>
      </c>
      <c r="I6">
        <f>COUNTIF('Medical Examinations'!F2:'Medical Examinations'!F2336, "?")</f>
        <v>0</v>
      </c>
    </row>
    <row r="7" spans="1:9" x14ac:dyDescent="0.3">
      <c r="B7" t="s">
        <v>2387</v>
      </c>
      <c r="D7">
        <v>0</v>
      </c>
      <c r="G7" t="s">
        <v>2375</v>
      </c>
      <c r="I7">
        <f>COUNTIF( 'Medical Examinations'!G2:'Medical Examinations'!G2336, "?")</f>
        <v>0</v>
      </c>
    </row>
    <row r="8" spans="1:9" x14ac:dyDescent="0.3">
      <c r="B8" t="s">
        <v>2388</v>
      </c>
      <c r="D8">
        <v>0</v>
      </c>
      <c r="G8" t="s">
        <v>2376</v>
      </c>
      <c r="I8">
        <f>COUNTIF('Medical Examinations'!H2:'Medical Examinations'!H2336,"?")</f>
        <v>0</v>
      </c>
    </row>
    <row r="9" spans="1:9" x14ac:dyDescent="0.3">
      <c r="B9" t="s">
        <v>6</v>
      </c>
      <c r="D9">
        <v>1</v>
      </c>
      <c r="G9" t="s">
        <v>2377</v>
      </c>
      <c r="I9">
        <f>COUNTIF('Medical Examinations'!I2:'Medical Examinations'!I2336, "?")</f>
        <v>0</v>
      </c>
    </row>
    <row r="10" spans="1:9" x14ac:dyDescent="0.3">
      <c r="B10" t="s">
        <v>7</v>
      </c>
      <c r="D10">
        <v>1</v>
      </c>
      <c r="G10" t="s">
        <v>2378</v>
      </c>
      <c r="I10">
        <v>2</v>
      </c>
    </row>
    <row r="11" spans="1:9" x14ac:dyDescent="0.3">
      <c r="B11" t="s">
        <v>8</v>
      </c>
      <c r="D11">
        <v>2</v>
      </c>
    </row>
    <row r="12" spans="1:9" x14ac:dyDescent="0.3">
      <c r="B12" t="s">
        <v>2389</v>
      </c>
      <c r="D12">
        <v>15</v>
      </c>
      <c r="G12" t="s">
        <v>2389</v>
      </c>
      <c r="I12">
        <v>2</v>
      </c>
    </row>
    <row r="14" spans="1:9" x14ac:dyDescent="0.3">
      <c r="A14" t="s">
        <v>2392</v>
      </c>
    </row>
    <row r="15" spans="1:9" x14ac:dyDescent="0.3">
      <c r="B15" t="s">
        <v>2393</v>
      </c>
    </row>
    <row r="16" spans="1:9" x14ac:dyDescent="0.3">
      <c r="A16" t="s">
        <v>2400</v>
      </c>
      <c r="B16">
        <f>AVERAGE('Hospitalisation Details'!B2:'Hospitalisation Details'!B2344)</f>
        <v>1982.8416559965856</v>
      </c>
      <c r="C16">
        <f>1983</f>
        <v>1983</v>
      </c>
      <c r="D16" t="s">
        <v>2399</v>
      </c>
    </row>
    <row r="18" spans="1:7" s="5" customFormat="1" x14ac:dyDescent="0.3">
      <c r="A18" s="5" t="s">
        <v>2401</v>
      </c>
    </row>
    <row r="19" spans="1:7" x14ac:dyDescent="0.3">
      <c r="A19" t="s">
        <v>2402</v>
      </c>
      <c r="B19" t="s">
        <v>2404</v>
      </c>
      <c r="G19" s="4"/>
    </row>
    <row r="20" spans="1:7" x14ac:dyDescent="0.3">
      <c r="B20" t="s">
        <v>2381</v>
      </c>
      <c r="C20">
        <f>COUNTIF('Medical Examinations'!J2:'Medical Examinations'!J2336, "yes")</f>
        <v>488</v>
      </c>
      <c r="D20">
        <v>488</v>
      </c>
    </row>
    <row r="21" spans="1:7" x14ac:dyDescent="0.3">
      <c r="B21" t="s">
        <v>2379</v>
      </c>
      <c r="C21">
        <f>COUNTIF('Medical Examinations'!J2:'Medical Examinations'!J2336, "No")</f>
        <v>1845</v>
      </c>
      <c r="D21">
        <v>1845</v>
      </c>
      <c r="E21" t="s">
        <v>2405</v>
      </c>
    </row>
    <row r="22" spans="1:7" x14ac:dyDescent="0.3">
      <c r="A22" t="s">
        <v>2403</v>
      </c>
      <c r="B22" s="4" t="s">
        <v>6</v>
      </c>
    </row>
    <row r="23" spans="1:7" x14ac:dyDescent="0.3">
      <c r="B23">
        <f>COUNTIF('Hospitalisation Details'!I2:'Hospitalisation Details'!I2344, "tier - 1")</f>
        <v>309</v>
      </c>
      <c r="C23" t="s">
        <v>2406</v>
      </c>
      <c r="D23">
        <v>309</v>
      </c>
      <c r="F23" s="4" t="s">
        <v>2414</v>
      </c>
    </row>
    <row r="24" spans="1:7" x14ac:dyDescent="0.3">
      <c r="B24">
        <f>COUNTIF('Hospitalisation Details'!I2:'Hospitalisation Details'!I2344, "tier - 2")</f>
        <v>1340</v>
      </c>
      <c r="C24" t="s">
        <v>2407</v>
      </c>
      <c r="D24">
        <v>1339</v>
      </c>
    </row>
    <row r="25" spans="1:7" x14ac:dyDescent="0.3">
      <c r="B25">
        <f>COUNTIF('Hospitalisation Details'!I2344:'Hospitalisation Details'!I2,"tier - 3")</f>
        <v>694</v>
      </c>
      <c r="C25" t="s">
        <v>2408</v>
      </c>
      <c r="D25">
        <v>694</v>
      </c>
    </row>
    <row r="26" spans="1:7" x14ac:dyDescent="0.3">
      <c r="C26" t="s">
        <v>2409</v>
      </c>
    </row>
    <row r="27" spans="1:7" x14ac:dyDescent="0.3">
      <c r="A27" t="s">
        <v>2410</v>
      </c>
      <c r="B27" s="4" t="s">
        <v>2411</v>
      </c>
    </row>
    <row r="28" spans="1:7" x14ac:dyDescent="0.3">
      <c r="B28">
        <f>COUNTIF('Hospitalisation Details'!J2:'Hospitalisation Details'!J2344, "tier - 1")</f>
        <v>734</v>
      </c>
      <c r="C28" t="s">
        <v>2406</v>
      </c>
      <c r="D28">
        <v>734</v>
      </c>
    </row>
    <row r="29" spans="1:7" x14ac:dyDescent="0.3">
      <c r="B29">
        <f>COUNTIF('Hospitalisation Details'!J2:'Hospitalisation Details'!J2344, "tier - 2")</f>
        <v>813</v>
      </c>
      <c r="C29" t="s">
        <v>2412</v>
      </c>
      <c r="D29">
        <v>812</v>
      </c>
    </row>
    <row r="30" spans="1:7" x14ac:dyDescent="0.3">
      <c r="B30">
        <f>COUNTIF('Hospitalisation Details'!J2:'Hospitalisation Details'!J2344, "tier - 3")</f>
        <v>796</v>
      </c>
      <c r="C30" t="s">
        <v>2413</v>
      </c>
      <c r="D30">
        <v>796</v>
      </c>
    </row>
    <row r="32" spans="1:7" s="5" customFormat="1" x14ac:dyDescent="0.3">
      <c r="A32" s="5" t="s">
        <v>2415</v>
      </c>
    </row>
    <row r="33" spans="1:5" x14ac:dyDescent="0.3">
      <c r="B33">
        <f>COUNTIF('Hospitalisation Details'!K2:'Hospitalisation Details'!K2344, "?")</f>
        <v>0</v>
      </c>
      <c r="C33" t="s">
        <v>2416</v>
      </c>
    </row>
    <row r="34" spans="1:5" x14ac:dyDescent="0.3">
      <c r="B34" t="s">
        <v>41</v>
      </c>
      <c r="C34">
        <f>COUNTA('Hospitalisation Details'!K21:K2339)</f>
        <v>2319</v>
      </c>
      <c r="D34">
        <v>2319</v>
      </c>
    </row>
    <row r="35" spans="1:5" x14ac:dyDescent="0.3">
      <c r="B35" t="s">
        <v>23</v>
      </c>
      <c r="C35">
        <f>COUNTA('Hospitalisation Details'!K7:K2342)</f>
        <v>2336</v>
      </c>
    </row>
    <row r="36" spans="1:5" x14ac:dyDescent="0.3">
      <c r="A36" s="4"/>
      <c r="B36" s="4" t="s">
        <v>2417</v>
      </c>
      <c r="C36" s="4"/>
      <c r="D36" s="4"/>
      <c r="E36" s="4" t="s">
        <v>6048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43B48-DC45-4BAE-A29E-1606FCE992BB}">
  <dimension ref="A1"/>
  <sheetViews>
    <sheetView workbookViewId="0">
      <selection sqref="A1:XFD1048576"/>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42729-F792-4841-B5B1-90C7D9EAD2E9}">
  <dimension ref="A1:O49"/>
  <sheetViews>
    <sheetView topLeftCell="A22" workbookViewId="0">
      <selection activeCell="Q39" sqref="Q39"/>
    </sheetView>
  </sheetViews>
  <sheetFormatPr defaultRowHeight="14.4" x14ac:dyDescent="0.3"/>
  <sheetData>
    <row r="1" spans="1:15" s="9" customFormat="1" ht="15.6" x14ac:dyDescent="0.3">
      <c r="A1" s="8"/>
      <c r="B1" s="8" t="s">
        <v>2418</v>
      </c>
      <c r="C1" s="8"/>
      <c r="D1" s="8"/>
      <c r="E1" s="8"/>
      <c r="F1" s="8"/>
      <c r="G1" s="8"/>
      <c r="H1" s="8"/>
      <c r="I1" s="8"/>
      <c r="J1" s="8"/>
      <c r="K1" s="8"/>
      <c r="L1" s="8"/>
      <c r="M1" s="8"/>
      <c r="N1" s="8"/>
      <c r="O1" s="8"/>
    </row>
    <row r="2" spans="1:15" s="5" customFormat="1" ht="15.6" x14ac:dyDescent="0.3">
      <c r="A2" s="5" t="s">
        <v>2419</v>
      </c>
      <c r="B2" s="10"/>
      <c r="C2" s="10"/>
      <c r="D2" s="10"/>
      <c r="E2" s="10"/>
      <c r="F2" s="10"/>
      <c r="G2" s="10"/>
      <c r="H2" s="10"/>
      <c r="I2" s="10"/>
      <c r="J2" s="10"/>
      <c r="K2" s="10"/>
      <c r="L2" s="10"/>
      <c r="M2" s="10"/>
      <c r="N2" s="10"/>
      <c r="O2" s="10"/>
    </row>
    <row r="15" spans="1:15" s="9" customFormat="1" x14ac:dyDescent="0.3">
      <c r="A15" s="9" t="s">
        <v>6024</v>
      </c>
    </row>
    <row r="16" spans="1:15" s="9" customFormat="1" x14ac:dyDescent="0.3">
      <c r="A16" s="9" t="s">
        <v>6025</v>
      </c>
    </row>
    <row r="29" spans="1:6" s="5" customFormat="1" x14ac:dyDescent="0.3">
      <c r="A29" s="5" t="s">
        <v>6026</v>
      </c>
    </row>
    <row r="31" spans="1:6" x14ac:dyDescent="0.3">
      <c r="B31" s="4" t="s">
        <v>6027</v>
      </c>
      <c r="C31" s="4"/>
      <c r="D31" s="4" t="s">
        <v>6029</v>
      </c>
      <c r="E31" s="4"/>
      <c r="F31" s="4"/>
    </row>
    <row r="32" spans="1:6" x14ac:dyDescent="0.3">
      <c r="A32" s="6"/>
    </row>
    <row r="33" spans="1:13" s="5" customFormat="1" x14ac:dyDescent="0.3">
      <c r="A33" s="5" t="s">
        <v>6030</v>
      </c>
    </row>
    <row r="35" spans="1:13" x14ac:dyDescent="0.3">
      <c r="B35" t="s">
        <v>6032</v>
      </c>
    </row>
    <row r="37" spans="1:13" s="5" customFormat="1" x14ac:dyDescent="0.3">
      <c r="A37" s="5" t="s">
        <v>6033</v>
      </c>
    </row>
    <row r="39" spans="1:13" x14ac:dyDescent="0.3">
      <c r="B39" t="s">
        <v>6035</v>
      </c>
    </row>
    <row r="41" spans="1:13" s="5" customFormat="1" x14ac:dyDescent="0.3">
      <c r="A41" s="5" t="s">
        <v>6036</v>
      </c>
    </row>
    <row r="43" spans="1:13" x14ac:dyDescent="0.3">
      <c r="A43" s="4" t="s">
        <v>6040</v>
      </c>
      <c r="B43" s="4" t="s">
        <v>6039</v>
      </c>
      <c r="C43" s="4"/>
      <c r="D43" s="4"/>
      <c r="E43" s="4"/>
      <c r="F43" s="4"/>
      <c r="J43" s="4" t="s">
        <v>6038</v>
      </c>
      <c r="K43" s="4"/>
      <c r="L43" s="4"/>
      <c r="M43" s="4"/>
    </row>
    <row r="45" spans="1:13" s="5" customFormat="1" x14ac:dyDescent="0.3">
      <c r="A45" s="5" t="s">
        <v>6041</v>
      </c>
    </row>
    <row r="47" spans="1:13" x14ac:dyDescent="0.3">
      <c r="C47" s="4" t="s">
        <v>6043</v>
      </c>
      <c r="D47" s="4"/>
      <c r="E47" s="4"/>
      <c r="F47" s="4"/>
      <c r="G47" s="4"/>
      <c r="H47" s="4"/>
      <c r="I47" s="4" t="s">
        <v>6044</v>
      </c>
      <c r="J47" s="4"/>
      <c r="K47" s="4"/>
      <c r="L47" s="4" t="s">
        <v>6045</v>
      </c>
      <c r="M47" s="4"/>
    </row>
    <row r="49" spans="1:6" x14ac:dyDescent="0.3">
      <c r="A49" t="s">
        <v>6046</v>
      </c>
      <c r="F49" t="s">
        <v>6047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C7031-7DC7-417D-9BA1-4FEC5CF74872}">
  <dimension ref="A1:P2336"/>
  <sheetViews>
    <sheetView workbookViewId="0">
      <selection activeCell="R3" sqref="R3"/>
    </sheetView>
  </sheetViews>
  <sheetFormatPr defaultRowHeight="14.4" x14ac:dyDescent="0.3"/>
  <cols>
    <col min="1" max="1" width="10.77734375" customWidth="1"/>
    <col min="2" max="2" width="16.88671875" customWidth="1"/>
    <col min="4" max="4" width="14" style="22" customWidth="1"/>
    <col min="5" max="5" width="8.88671875" style="22"/>
    <col min="6" max="6" width="16.21875" style="22" customWidth="1"/>
    <col min="7" max="7" width="11.21875" style="23" customWidth="1"/>
    <col min="8" max="8" width="14.44140625" style="22" customWidth="1"/>
    <col min="9" max="9" width="12.6640625" style="22" customWidth="1"/>
    <col min="10" max="10" width="13" style="22" customWidth="1"/>
    <col min="11" max="11" width="10.21875" customWidth="1"/>
    <col min="12" max="12" width="10.33203125" style="15" bestFit="1" customWidth="1"/>
    <col min="13" max="13" width="10.44140625" bestFit="1" customWidth="1"/>
    <col min="14" max="14" width="11.88671875" customWidth="1"/>
  </cols>
  <sheetData>
    <row r="1" spans="1:16" ht="18.899999999999999" customHeight="1" x14ac:dyDescent="0.3">
      <c r="A1" s="3" t="s">
        <v>0</v>
      </c>
      <c r="B1" s="3" t="s">
        <v>6023</v>
      </c>
      <c r="C1" s="3" t="s">
        <v>2372</v>
      </c>
      <c r="D1" s="3" t="s">
        <v>6031</v>
      </c>
      <c r="E1" s="3" t="s">
        <v>2373</v>
      </c>
      <c r="F1" s="3" t="s">
        <v>6034</v>
      </c>
      <c r="G1" s="14" t="s">
        <v>2374</v>
      </c>
      <c r="H1" s="3" t="s">
        <v>2375</v>
      </c>
      <c r="I1" s="3" t="s">
        <v>2376</v>
      </c>
      <c r="J1" s="3" t="s">
        <v>2377</v>
      </c>
      <c r="K1" s="3" t="s">
        <v>2378</v>
      </c>
      <c r="L1" s="24" t="s">
        <v>8385</v>
      </c>
      <c r="M1" s="26" t="s">
        <v>8386</v>
      </c>
      <c r="N1" s="3" t="s">
        <v>6</v>
      </c>
      <c r="O1" s="3" t="s">
        <v>7</v>
      </c>
      <c r="P1" s="3" t="s">
        <v>8</v>
      </c>
    </row>
    <row r="2" spans="1:16" x14ac:dyDescent="0.3">
      <c r="A2" t="s">
        <v>2371</v>
      </c>
      <c r="B2" t="str">
        <f>VLOOKUP(Table35[[#This Row],[Customer ID]], 'Customer Names'!F:G, 2, FALSE)</f>
        <v>Hawks, Ms.  Kelly</v>
      </c>
      <c r="C2">
        <v>47.41</v>
      </c>
      <c r="D2" s="22" t="str" cm="1">
        <f t="array" ref="D2">_xlfn.IFS(Table35[[#This Row],[BMI]]&lt;18.5, "Underweight ", Table35[[#This Row],[BMI]]&lt;24.9, "Normal Weight", Table35[[#This Row],[BMI]]&lt;29.9, "Overweight ", TRUE, "Obesity")</f>
        <v>Obesity</v>
      </c>
      <c r="E2" s="22">
        <v>7.47</v>
      </c>
      <c r="F2" s="22" t="str" cm="1">
        <f t="array" ref="F2">_xlfn.IFS(Table35[[#This Row],[HBA1C]]&lt;5.7, "Normal", Table35[[#This Row],[HBA1C]]&lt;6.4, "Prediabetes ", TRUE, "Diabetes")</f>
        <v>Diabetes</v>
      </c>
      <c r="G2" s="23" t="s">
        <v>2379</v>
      </c>
      <c r="H2" s="22" t="s">
        <v>2379</v>
      </c>
      <c r="I2" s="22" t="s">
        <v>2379</v>
      </c>
      <c r="J2" s="22">
        <v>0</v>
      </c>
      <c r="K2" t="s">
        <v>2381</v>
      </c>
      <c r="L2" s="25">
        <f>VLOOKUP(Table35[[#This Row],[Customer ID]],'Hospitalisation Details'!A:E,5,FALSE)</f>
        <v>25093</v>
      </c>
      <c r="M2" s="27">
        <f>VLOOKUP(Table35[[#This Row],[Customer ID]],'Hospitalisation Details'!A:K,8,FALSE)</f>
        <v>63770.43</v>
      </c>
      <c r="N2" t="str">
        <f>VLOOKUP(Table35[[#This Row],[Customer ID]],'Hospitalisation Details'!A:K,9, FALSE)</f>
        <v>tier - 1</v>
      </c>
      <c r="O2" t="str">
        <f>VLOOKUP(Table35[[#This Row],[Customer ID]],'Hospitalisation Details'!A:K,10,FALSE)</f>
        <v>tier - 3</v>
      </c>
      <c r="P2" t="str">
        <f>VLOOKUP(Table35[[#This Row],[Customer ID]],'Hospitalisation Details'!A:K,11,FALSE)</f>
        <v>R1013</v>
      </c>
    </row>
    <row r="3" spans="1:16" x14ac:dyDescent="0.3">
      <c r="A3" t="s">
        <v>2370</v>
      </c>
      <c r="B3" t="str">
        <f>VLOOKUP(Table35[[#This Row],[Customer ID]], 'Customer Names'!F:G, 2, FALSE)</f>
        <v>Lehner, Mr.  Matthew D</v>
      </c>
      <c r="C3">
        <v>30.36</v>
      </c>
      <c r="D3" s="22" t="str" cm="1">
        <f t="array" ref="D3">_xlfn.IFS(Table35[[#This Row],[BMI]]&lt;18.5, "Underweight ", Table35[[#This Row],[BMI]]&lt;24.9, "Normal Weight", Table35[[#This Row],[BMI]]&lt;29.9, "Overweight ", TRUE, "Obesity")</f>
        <v>Obesity</v>
      </c>
      <c r="E3" s="22">
        <v>5.77</v>
      </c>
      <c r="F3" s="22" t="str" cm="1">
        <f t="array" ref="F3">_xlfn.IFS(Table35[[#This Row],[HBA1C]]&lt;5.7, "Normal", Table35[[#This Row],[HBA1C]]&lt;6.4, "Prediabetes ", TRUE, "Diabetes")</f>
        <v xml:space="preserve">Prediabetes </v>
      </c>
      <c r="G3" s="23" t="s">
        <v>2379</v>
      </c>
      <c r="H3" s="22" t="s">
        <v>2379</v>
      </c>
      <c r="I3" s="22" t="s">
        <v>2379</v>
      </c>
      <c r="J3" s="22">
        <v>0</v>
      </c>
      <c r="K3" t="s">
        <v>2381</v>
      </c>
      <c r="L3" s="25">
        <f>VLOOKUP(Table35[[#This Row],[Customer ID]],'Hospitalisation Details'!A:E,5,FALSE)</f>
        <v>28345</v>
      </c>
      <c r="M3" s="27">
        <f>VLOOKUP(Table35[[#This Row],[Customer ID]],'Hospitalisation Details'!A:K,8,FALSE)</f>
        <v>62592.87</v>
      </c>
      <c r="N3" t="str">
        <f>VLOOKUP(Table35[[#This Row],[Customer ID]],'Hospitalisation Details'!A:K,9, FALSE)</f>
        <v>tier - 2</v>
      </c>
      <c r="O3" t="str">
        <f>VLOOKUP(Table35[[#This Row],[Customer ID]],'Hospitalisation Details'!A:K,10,FALSE)</f>
        <v>tier - 3</v>
      </c>
      <c r="P3" t="str">
        <f>VLOOKUP(Table35[[#This Row],[Customer ID]],'Hospitalisation Details'!A:K,11,FALSE)</f>
        <v>R1013</v>
      </c>
    </row>
    <row r="4" spans="1:16" x14ac:dyDescent="0.3">
      <c r="A4" t="s">
        <v>2369</v>
      </c>
      <c r="B4" t="str">
        <f>VLOOKUP(Table35[[#This Row],[Customer ID]], 'Customer Names'!F:G, 2, FALSE)</f>
        <v>Lu, Mr.  Phil</v>
      </c>
      <c r="C4">
        <v>34.484999999999999</v>
      </c>
      <c r="D4" s="22" t="str" cm="1">
        <f t="array" ref="D4">_xlfn.IFS(Table35[[#This Row],[BMI]]&lt;18.5, "Underweight ", Table35[[#This Row],[BMI]]&lt;24.9, "Normal Weight", Table35[[#This Row],[BMI]]&lt;29.9, "Overweight ", TRUE, "Obesity")</f>
        <v>Obesity</v>
      </c>
      <c r="E4" s="22">
        <v>11.87</v>
      </c>
      <c r="F4" s="22" t="str" cm="1">
        <f t="array" ref="F4">_xlfn.IFS(Table35[[#This Row],[HBA1C]]&lt;5.7, "Normal", Table35[[#This Row],[HBA1C]]&lt;6.4, "Prediabetes ", TRUE, "Diabetes")</f>
        <v>Diabetes</v>
      </c>
      <c r="G4" s="23" t="s">
        <v>2381</v>
      </c>
      <c r="H4" s="22" t="s">
        <v>2379</v>
      </c>
      <c r="I4" s="22" t="s">
        <v>2379</v>
      </c>
      <c r="J4" s="22">
        <v>2</v>
      </c>
      <c r="K4" t="s">
        <v>2381</v>
      </c>
      <c r="L4" s="25">
        <f>VLOOKUP(Table35[[#This Row],[Customer ID]],'Hospitalisation Details'!A:E,5,FALSE)</f>
        <v>25760</v>
      </c>
      <c r="M4" s="27">
        <f>VLOOKUP(Table35[[#This Row],[Customer ID]],'Hospitalisation Details'!A:K,8,FALSE)</f>
        <v>60021.4</v>
      </c>
      <c r="N4" t="str">
        <f>VLOOKUP(Table35[[#This Row],[Customer ID]],'Hospitalisation Details'!A:K,9, FALSE)</f>
        <v>tier - 1</v>
      </c>
      <c r="O4" t="str">
        <f>VLOOKUP(Table35[[#This Row],[Customer ID]],'Hospitalisation Details'!A:K,10,FALSE)</f>
        <v>tier - 1</v>
      </c>
      <c r="P4" t="str">
        <f>VLOOKUP(Table35[[#This Row],[Customer ID]],'Hospitalisation Details'!A:K,11,FALSE)</f>
        <v>R1012</v>
      </c>
    </row>
    <row r="5" spans="1:16" x14ac:dyDescent="0.3">
      <c r="A5" t="s">
        <v>2368</v>
      </c>
      <c r="B5" t="str">
        <f>VLOOKUP(Table35[[#This Row],[Customer ID]], 'Customer Names'!F:G, 2, FALSE)</f>
        <v>Osborne, Ms.  Kelsey</v>
      </c>
      <c r="C5">
        <v>38.094999999999999</v>
      </c>
      <c r="D5" s="22" t="str" cm="1">
        <f t="array" ref="D5">_xlfn.IFS(Table35[[#This Row],[BMI]]&lt;18.5, "Underweight ", Table35[[#This Row],[BMI]]&lt;24.9, "Normal Weight", Table35[[#This Row],[BMI]]&lt;29.9, "Overweight ", TRUE, "Obesity")</f>
        <v>Obesity</v>
      </c>
      <c r="E5" s="22">
        <v>6.05</v>
      </c>
      <c r="F5" s="22" t="str" cm="1">
        <f t="array" ref="F5">_xlfn.IFS(Table35[[#This Row],[HBA1C]]&lt;5.7, "Normal", Table35[[#This Row],[HBA1C]]&lt;6.4, "Prediabetes ", TRUE, "Diabetes")</f>
        <v xml:space="preserve">Prediabetes </v>
      </c>
      <c r="G5" s="23" t="s">
        <v>2379</v>
      </c>
      <c r="H5" s="22" t="s">
        <v>2379</v>
      </c>
      <c r="I5" s="22" t="s">
        <v>2379</v>
      </c>
      <c r="J5" s="22">
        <v>0</v>
      </c>
      <c r="K5" t="s">
        <v>2381</v>
      </c>
      <c r="L5" s="25">
        <f>VLOOKUP(Table35[[#This Row],[Customer ID]],'Hospitalisation Details'!A:E,5,FALSE)</f>
        <v>33395</v>
      </c>
      <c r="M5" s="27">
        <f>VLOOKUP(Table35[[#This Row],[Customer ID]],'Hospitalisation Details'!A:K,8,FALSE)</f>
        <v>58571.07</v>
      </c>
      <c r="N5" t="str">
        <f>VLOOKUP(Table35[[#This Row],[Customer ID]],'Hospitalisation Details'!A:K,9, FALSE)</f>
        <v>tier - 1</v>
      </c>
      <c r="O5" t="str">
        <f>VLOOKUP(Table35[[#This Row],[Customer ID]],'Hospitalisation Details'!A:K,10,FALSE)</f>
        <v>tier - 3</v>
      </c>
      <c r="P5" t="str">
        <f>VLOOKUP(Table35[[#This Row],[Customer ID]],'Hospitalisation Details'!A:K,11,FALSE)</f>
        <v>R1024</v>
      </c>
    </row>
    <row r="6" spans="1:16" x14ac:dyDescent="0.3">
      <c r="A6" t="s">
        <v>2367</v>
      </c>
      <c r="B6" t="str">
        <f>VLOOKUP(Table35[[#This Row],[Customer ID]], 'Customer Names'!F:G, 2, FALSE)</f>
        <v>Kadala, Ms.  Kristyn</v>
      </c>
      <c r="C6">
        <v>35.53</v>
      </c>
      <c r="D6" s="22" t="str" cm="1">
        <f t="array" ref="D6">_xlfn.IFS(Table35[[#This Row],[BMI]]&lt;18.5, "Underweight ", Table35[[#This Row],[BMI]]&lt;24.9, "Normal Weight", Table35[[#This Row],[BMI]]&lt;29.9, "Overweight ", TRUE, "Obesity")</f>
        <v>Obesity</v>
      </c>
      <c r="E6" s="22">
        <v>5.45</v>
      </c>
      <c r="F6" s="22" t="str" cm="1">
        <f t="array" ref="F6">_xlfn.IFS(Table35[[#This Row],[HBA1C]]&lt;5.7, "Normal", Table35[[#This Row],[HBA1C]]&lt;6.4, "Prediabetes ", TRUE, "Diabetes")</f>
        <v>Normal</v>
      </c>
      <c r="G6" s="23" t="s">
        <v>2379</v>
      </c>
      <c r="H6" s="22" t="s">
        <v>2379</v>
      </c>
      <c r="I6" s="22" t="s">
        <v>2379</v>
      </c>
      <c r="J6" s="22">
        <v>0</v>
      </c>
      <c r="K6" t="s">
        <v>2381</v>
      </c>
      <c r="L6" s="25">
        <f>VLOOKUP(Table35[[#This Row],[Customer ID]],'Hospitalisation Details'!A:E,5,FALSE)</f>
        <v>32647</v>
      </c>
      <c r="M6" s="27">
        <f>VLOOKUP(Table35[[#This Row],[Customer ID]],'Hospitalisation Details'!A:K,8,FALSE)</f>
        <v>55135.4</v>
      </c>
      <c r="N6" t="str">
        <f>VLOOKUP(Table35[[#This Row],[Customer ID]],'Hospitalisation Details'!A:K,9, FALSE)</f>
        <v>tier - 1</v>
      </c>
      <c r="O6" t="str">
        <f>VLOOKUP(Table35[[#This Row],[Customer ID]],'Hospitalisation Details'!A:K,10,FALSE)</f>
        <v>tier - 2</v>
      </c>
      <c r="P6" t="str">
        <f>VLOOKUP(Table35[[#This Row],[Customer ID]],'Hospitalisation Details'!A:K,11,FALSE)</f>
        <v>R1012</v>
      </c>
    </row>
    <row r="7" spans="1:16" x14ac:dyDescent="0.3">
      <c r="A7" t="s">
        <v>2366</v>
      </c>
      <c r="B7" t="str">
        <f>VLOOKUP(Table35[[#This Row],[Customer ID]], 'Customer Names'!F:G, 2, FALSE)</f>
        <v>Baker, Mr.  Russell B.</v>
      </c>
      <c r="C7">
        <v>32.799999999999997</v>
      </c>
      <c r="D7" s="22" t="str" cm="1">
        <f t="array" ref="D7">_xlfn.IFS(Table35[[#This Row],[BMI]]&lt;18.5, "Underweight ", Table35[[#This Row],[BMI]]&lt;24.9, "Normal Weight", Table35[[#This Row],[BMI]]&lt;29.9, "Overweight ", TRUE, "Obesity")</f>
        <v>Obesity</v>
      </c>
      <c r="E7" s="22">
        <v>6.59</v>
      </c>
      <c r="F7" s="22" t="str" cm="1">
        <f t="array" ref="F7">_xlfn.IFS(Table35[[#This Row],[HBA1C]]&lt;5.7, "Normal", Table35[[#This Row],[HBA1C]]&lt;6.4, "Prediabetes ", TRUE, "Diabetes")</f>
        <v>Diabetes</v>
      </c>
      <c r="G7" s="23" t="s">
        <v>2379</v>
      </c>
      <c r="H7" s="22" t="s">
        <v>2379</v>
      </c>
      <c r="I7" s="22" t="s">
        <v>2379</v>
      </c>
      <c r="J7" s="22">
        <v>0</v>
      </c>
      <c r="K7" t="s">
        <v>2381</v>
      </c>
      <c r="L7" s="25">
        <f>VLOOKUP(Table35[[#This Row],[Customer ID]],'Hospitalisation Details'!A:E,5,FALSE)</f>
        <v>22740</v>
      </c>
      <c r="M7" s="27">
        <f>VLOOKUP(Table35[[#This Row],[Customer ID]],'Hospitalisation Details'!A:K,8,FALSE)</f>
        <v>52590.83</v>
      </c>
      <c r="N7" t="str">
        <f>VLOOKUP(Table35[[#This Row],[Customer ID]],'Hospitalisation Details'!A:K,9, FALSE)</f>
        <v>tier - 1</v>
      </c>
      <c r="O7" t="str">
        <f>VLOOKUP(Table35[[#This Row],[Customer ID]],'Hospitalisation Details'!A:K,10,FALSE)</f>
        <v>tier - 3</v>
      </c>
      <c r="P7" t="str">
        <f>VLOOKUP(Table35[[#This Row],[Customer ID]],'Hospitalisation Details'!A:K,11,FALSE)</f>
        <v>R1011</v>
      </c>
    </row>
    <row r="8" spans="1:16" x14ac:dyDescent="0.3">
      <c r="A8" t="s">
        <v>2365</v>
      </c>
      <c r="B8" t="str">
        <f>VLOOKUP(Table35[[#This Row],[Customer ID]], 'Customer Names'!F:G, 2, FALSE)</f>
        <v>Macpherson, Mr.  Scott</v>
      </c>
      <c r="C8">
        <v>36.4</v>
      </c>
      <c r="D8" s="22" t="str" cm="1">
        <f t="array" ref="D8">_xlfn.IFS(Table35[[#This Row],[BMI]]&lt;18.5, "Underweight ", Table35[[#This Row],[BMI]]&lt;24.9, "Normal Weight", Table35[[#This Row],[BMI]]&lt;29.9, "Overweight ", TRUE, "Obesity")</f>
        <v>Obesity</v>
      </c>
      <c r="E8" s="22">
        <v>6.07</v>
      </c>
      <c r="F8" s="22" t="str" cm="1">
        <f t="array" ref="F8">_xlfn.IFS(Table35[[#This Row],[HBA1C]]&lt;5.7, "Normal", Table35[[#This Row],[HBA1C]]&lt;6.4, "Prediabetes ", TRUE, "Diabetes")</f>
        <v xml:space="preserve">Prediabetes </v>
      </c>
      <c r="G8" s="23" t="s">
        <v>2379</v>
      </c>
      <c r="H8" s="22" t="s">
        <v>2379</v>
      </c>
      <c r="I8" s="22" t="s">
        <v>2379</v>
      </c>
      <c r="J8" s="22">
        <v>0</v>
      </c>
      <c r="K8" t="s">
        <v>2381</v>
      </c>
      <c r="L8" s="25">
        <f>VLOOKUP(Table35[[#This Row],[Customer ID]],'Hospitalisation Details'!A:E,5,FALSE)</f>
        <v>34420</v>
      </c>
      <c r="M8" s="27">
        <f>VLOOKUP(Table35[[#This Row],[Customer ID]],'Hospitalisation Details'!A:K,8,FALSE)</f>
        <v>51194.559999999998</v>
      </c>
      <c r="N8" t="str">
        <f>VLOOKUP(Table35[[#This Row],[Customer ID]],'Hospitalisation Details'!A:K,9, FALSE)</f>
        <v>tier - 1</v>
      </c>
      <c r="O8" t="str">
        <f>VLOOKUP(Table35[[#This Row],[Customer ID]],'Hospitalisation Details'!A:K,10,FALSE)</f>
        <v>tier - 3</v>
      </c>
      <c r="P8" t="str">
        <f>VLOOKUP(Table35[[#This Row],[Customer ID]],'Hospitalisation Details'!A:K,11,FALSE)</f>
        <v>R1011</v>
      </c>
    </row>
    <row r="9" spans="1:16" x14ac:dyDescent="0.3">
      <c r="A9" t="s">
        <v>2364</v>
      </c>
      <c r="B9" t="str">
        <f>VLOOKUP(Table35[[#This Row],[Customer ID]], 'Customer Names'!F:G, 2, FALSE)</f>
        <v>Hallman, Mr.  Stephen</v>
      </c>
      <c r="C9">
        <v>36.96</v>
      </c>
      <c r="D9" s="22" t="str" cm="1">
        <f t="array" ref="D9">_xlfn.IFS(Table35[[#This Row],[BMI]]&lt;18.5, "Underweight ", Table35[[#This Row],[BMI]]&lt;24.9, "Normal Weight", Table35[[#This Row],[BMI]]&lt;29.9, "Overweight ", TRUE, "Obesity")</f>
        <v>Obesity</v>
      </c>
      <c r="E9" s="22">
        <v>7.93</v>
      </c>
      <c r="F9" s="22" t="str" cm="1">
        <f t="array" ref="F9">_xlfn.IFS(Table35[[#This Row],[HBA1C]]&lt;5.7, "Normal", Table35[[#This Row],[HBA1C]]&lt;6.4, "Prediabetes ", TRUE, "Diabetes")</f>
        <v>Diabetes</v>
      </c>
      <c r="G9" s="23" t="s">
        <v>2379</v>
      </c>
      <c r="H9" s="22" t="s">
        <v>2379</v>
      </c>
      <c r="I9" s="22" t="s">
        <v>2379</v>
      </c>
      <c r="J9" s="22">
        <v>3</v>
      </c>
      <c r="K9" t="s">
        <v>2381</v>
      </c>
      <c r="L9" s="25">
        <f>VLOOKUP(Table35[[#This Row],[Customer ID]],'Hospitalisation Details'!A:E,5,FALSE)</f>
        <v>21243</v>
      </c>
      <c r="M9" s="27">
        <f>VLOOKUP(Table35[[#This Row],[Customer ID]],'Hospitalisation Details'!A:K,8,FALSE)</f>
        <v>49577.66</v>
      </c>
      <c r="N9" t="str">
        <f>VLOOKUP(Table35[[#This Row],[Customer ID]],'Hospitalisation Details'!A:K,9, FALSE)</f>
        <v>tier - 2</v>
      </c>
      <c r="O9" t="str">
        <f>VLOOKUP(Table35[[#This Row],[Customer ID]],'Hospitalisation Details'!A:K,10,FALSE)</f>
        <v>tier - 2</v>
      </c>
      <c r="P9" t="str">
        <f>VLOOKUP(Table35[[#This Row],[Customer ID]],'Hospitalisation Details'!A:K,11,FALSE)</f>
        <v>R1013</v>
      </c>
    </row>
    <row r="10" spans="1:16" x14ac:dyDescent="0.3">
      <c r="A10" t="s">
        <v>2363</v>
      </c>
      <c r="B10" t="str">
        <f>VLOOKUP(Table35[[#This Row],[Customer ID]], 'Customer Names'!F:G, 2, FALSE)</f>
        <v>Moran, Mr.  Patrick R.</v>
      </c>
      <c r="C10">
        <v>41.14</v>
      </c>
      <c r="D10" s="22" t="str" cm="1">
        <f t="array" ref="D10">_xlfn.IFS(Table35[[#This Row],[BMI]]&lt;18.5, "Underweight ", Table35[[#This Row],[BMI]]&lt;24.9, "Normal Weight", Table35[[#This Row],[BMI]]&lt;29.9, "Overweight ", TRUE, "Obesity")</f>
        <v>Obesity</v>
      </c>
      <c r="E10" s="22">
        <v>9.58</v>
      </c>
      <c r="F10" s="22" t="str" cm="1">
        <f t="array" ref="F10">_xlfn.IFS(Table35[[#This Row],[HBA1C]]&lt;5.7, "Normal", Table35[[#This Row],[HBA1C]]&lt;6.4, "Prediabetes ", TRUE, "Diabetes")</f>
        <v>Diabetes</v>
      </c>
      <c r="G10" s="23" t="s">
        <v>2381</v>
      </c>
      <c r="H10" s="22" t="s">
        <v>2379</v>
      </c>
      <c r="I10" s="22" t="s">
        <v>2381</v>
      </c>
      <c r="J10" s="22">
        <v>1</v>
      </c>
      <c r="K10" t="s">
        <v>2381</v>
      </c>
      <c r="L10" s="25">
        <f>VLOOKUP(Table35[[#This Row],[Customer ID]],'Hospitalisation Details'!A:E,5,FALSE)</f>
        <v>23015</v>
      </c>
      <c r="M10" s="27">
        <f>VLOOKUP(Table35[[#This Row],[Customer ID]],'Hospitalisation Details'!A:K,8,FALSE)</f>
        <v>48970.25</v>
      </c>
      <c r="N10" t="str">
        <f>VLOOKUP(Table35[[#This Row],[Customer ID]],'Hospitalisation Details'!A:K,9, FALSE)</f>
        <v>tier - 1</v>
      </c>
      <c r="O10" t="str">
        <f>VLOOKUP(Table35[[#This Row],[Customer ID]],'Hospitalisation Details'!A:K,10,FALSE)</f>
        <v>tier - 2</v>
      </c>
      <c r="P10" t="str">
        <f>VLOOKUP(Table35[[#This Row],[Customer ID]],'Hospitalisation Details'!A:K,11,FALSE)</f>
        <v>R1013</v>
      </c>
    </row>
    <row r="11" spans="1:16" x14ac:dyDescent="0.3">
      <c r="A11" t="s">
        <v>2362</v>
      </c>
      <c r="B11" t="str">
        <f>VLOOKUP(Table35[[#This Row],[Customer ID]], 'Customer Names'!F:G, 2, FALSE)</f>
        <v>Benner, Ms.  Brooke N.</v>
      </c>
      <c r="C11">
        <v>38.06</v>
      </c>
      <c r="D11" s="22" t="str" cm="1">
        <f t="array" ref="D11">_xlfn.IFS(Table35[[#This Row],[BMI]]&lt;18.5, "Underweight ", Table35[[#This Row],[BMI]]&lt;24.9, "Normal Weight", Table35[[#This Row],[BMI]]&lt;29.9, "Overweight ", TRUE, "Obesity")</f>
        <v>Obesity</v>
      </c>
      <c r="E11" s="22">
        <v>10.79</v>
      </c>
      <c r="F11" s="22" t="str" cm="1">
        <f t="array" ref="F11">_xlfn.IFS(Table35[[#This Row],[HBA1C]]&lt;5.7, "Normal", Table35[[#This Row],[HBA1C]]&lt;6.4, "Prediabetes ", TRUE, "Diabetes")</f>
        <v>Diabetes</v>
      </c>
      <c r="G11" s="23" t="s">
        <v>2379</v>
      </c>
      <c r="H11" s="22" t="s">
        <v>2379</v>
      </c>
      <c r="I11" s="22" t="s">
        <v>2379</v>
      </c>
      <c r="J11" s="22">
        <v>0</v>
      </c>
      <c r="K11" t="s">
        <v>2381</v>
      </c>
      <c r="L11" s="25">
        <f>VLOOKUP(Table35[[#This Row],[Customer ID]],'Hospitalisation Details'!A:E,5,FALSE)</f>
        <v>28853</v>
      </c>
      <c r="M11" s="27">
        <f>VLOOKUP(Table35[[#This Row],[Customer ID]],'Hospitalisation Details'!A:K,8,FALSE)</f>
        <v>48885.14</v>
      </c>
      <c r="N11" t="str">
        <f>VLOOKUP(Table35[[#This Row],[Customer ID]],'Hospitalisation Details'!A:K,9, FALSE)</f>
        <v>tier - 1</v>
      </c>
      <c r="O11" t="str">
        <f>VLOOKUP(Table35[[#This Row],[Customer ID]],'Hospitalisation Details'!A:K,10,FALSE)</f>
        <v>tier - 2</v>
      </c>
      <c r="P11" t="str">
        <f>VLOOKUP(Table35[[#This Row],[Customer ID]],'Hospitalisation Details'!A:K,11,FALSE)</f>
        <v>R1013</v>
      </c>
    </row>
    <row r="12" spans="1:16" x14ac:dyDescent="0.3">
      <c r="A12" t="s">
        <v>2361</v>
      </c>
      <c r="B12" t="str">
        <f>VLOOKUP(Table35[[#This Row],[Customer ID]], 'Customer Names'!F:G, 2, FALSE)</f>
        <v>Fierro Vargas, Ms.  Paola Andrea</v>
      </c>
      <c r="C12">
        <v>37.700000000000003</v>
      </c>
      <c r="D12" s="22" t="str" cm="1">
        <f t="array" ref="D12">_xlfn.IFS(Table35[[#This Row],[BMI]]&lt;18.5, "Underweight ", Table35[[#This Row],[BMI]]&lt;24.9, "Normal Weight", Table35[[#This Row],[BMI]]&lt;29.9, "Overweight ", TRUE, "Obesity")</f>
        <v>Obesity</v>
      </c>
      <c r="E12" s="22">
        <v>5.96</v>
      </c>
      <c r="F12" s="22" t="str" cm="1">
        <f t="array" ref="F12">_xlfn.IFS(Table35[[#This Row],[HBA1C]]&lt;5.7, "Normal", Table35[[#This Row],[HBA1C]]&lt;6.4, "Prediabetes ", TRUE, "Diabetes")</f>
        <v xml:space="preserve">Prediabetes </v>
      </c>
      <c r="G12" s="23" t="s">
        <v>2381</v>
      </c>
      <c r="H12" s="22" t="s">
        <v>2379</v>
      </c>
      <c r="I12" s="22" t="s">
        <v>2379</v>
      </c>
      <c r="J12" s="22">
        <v>2</v>
      </c>
      <c r="K12" t="s">
        <v>2381</v>
      </c>
      <c r="L12" s="25">
        <f>VLOOKUP(Table35[[#This Row],[Customer ID]],'Hospitalisation Details'!A:E,5,FALSE)</f>
        <v>21876</v>
      </c>
      <c r="M12" s="27">
        <f>VLOOKUP(Table35[[#This Row],[Customer ID]],'Hospitalisation Details'!A:K,8,FALSE)</f>
        <v>48824.45</v>
      </c>
      <c r="N12" t="str">
        <f>VLOOKUP(Table35[[#This Row],[Customer ID]],'Hospitalisation Details'!A:K,9, FALSE)</f>
        <v>tier - 2</v>
      </c>
      <c r="O12" t="str">
        <f>VLOOKUP(Table35[[#This Row],[Customer ID]],'Hospitalisation Details'!A:K,10,FALSE)</f>
        <v>tier - 1</v>
      </c>
      <c r="P12" t="str">
        <f>VLOOKUP(Table35[[#This Row],[Customer ID]],'Hospitalisation Details'!A:K,11,FALSE)</f>
        <v>R1011</v>
      </c>
    </row>
    <row r="13" spans="1:16" x14ac:dyDescent="0.3">
      <c r="A13" t="s">
        <v>2360</v>
      </c>
      <c r="B13" t="str">
        <f>VLOOKUP(Table35[[#This Row],[Customer ID]], 'Customer Names'!F:G, 2, FALSE)</f>
        <v>Franz, Mr.  David</v>
      </c>
      <c r="C13">
        <v>42.13</v>
      </c>
      <c r="D13" s="22" t="str" cm="1">
        <f t="array" ref="D13">_xlfn.IFS(Table35[[#This Row],[BMI]]&lt;18.5, "Underweight ", Table35[[#This Row],[BMI]]&lt;24.9, "Normal Weight", Table35[[#This Row],[BMI]]&lt;29.9, "Overweight ", TRUE, "Obesity")</f>
        <v>Obesity</v>
      </c>
      <c r="E13" s="22">
        <v>11.9</v>
      </c>
      <c r="F13" s="22" t="str" cm="1">
        <f t="array" ref="F13">_xlfn.IFS(Table35[[#This Row],[HBA1C]]&lt;5.7, "Normal", Table35[[#This Row],[HBA1C]]&lt;6.4, "Prediabetes ", TRUE, "Diabetes")</f>
        <v>Diabetes</v>
      </c>
      <c r="G13" s="23" t="s">
        <v>2379</v>
      </c>
      <c r="H13" s="22" t="s">
        <v>2379</v>
      </c>
      <c r="I13" s="22" t="s">
        <v>2379</v>
      </c>
      <c r="J13" s="22">
        <v>0</v>
      </c>
      <c r="K13" t="s">
        <v>2381</v>
      </c>
      <c r="L13" s="25">
        <f>VLOOKUP(Table35[[#This Row],[Customer ID]],'Hospitalisation Details'!A:E,5,FALSE)</f>
        <v>24042</v>
      </c>
      <c r="M13" s="27">
        <f>VLOOKUP(Table35[[#This Row],[Customer ID]],'Hospitalisation Details'!A:K,8,FALSE)</f>
        <v>48675.519999999997</v>
      </c>
      <c r="N13" t="str">
        <f>VLOOKUP(Table35[[#This Row],[Customer ID]],'Hospitalisation Details'!A:K,9, FALSE)</f>
        <v>tier - 1</v>
      </c>
      <c r="O13" t="str">
        <f>VLOOKUP(Table35[[#This Row],[Customer ID]],'Hospitalisation Details'!A:K,10,FALSE)</f>
        <v>tier - 2</v>
      </c>
      <c r="P13" t="str">
        <f>VLOOKUP(Table35[[#This Row],[Customer ID]],'Hospitalisation Details'!A:K,11,FALSE)</f>
        <v>R1013</v>
      </c>
    </row>
    <row r="14" spans="1:16" x14ac:dyDescent="0.3">
      <c r="A14" t="s">
        <v>2359</v>
      </c>
      <c r="B14" t="str">
        <f>VLOOKUP(Table35[[#This Row],[Customer ID]], 'Customer Names'!F:G, 2, FALSE)</f>
        <v>Foster, Mr.  Wade</v>
      </c>
      <c r="C14">
        <v>40.92</v>
      </c>
      <c r="D14" s="22" t="str" cm="1">
        <f t="array" ref="D14">_xlfn.IFS(Table35[[#This Row],[BMI]]&lt;18.5, "Underweight ", Table35[[#This Row],[BMI]]&lt;24.9, "Normal Weight", Table35[[#This Row],[BMI]]&lt;29.9, "Overweight ", TRUE, "Obesity")</f>
        <v>Obesity</v>
      </c>
      <c r="E14" s="22">
        <v>8.41</v>
      </c>
      <c r="F14" s="22" t="str" cm="1">
        <f t="array" ref="F14">_xlfn.IFS(Table35[[#This Row],[HBA1C]]&lt;5.7, "Normal", Table35[[#This Row],[HBA1C]]&lt;6.4, "Prediabetes ", TRUE, "Diabetes")</f>
        <v>Diabetes</v>
      </c>
      <c r="G14" s="23" t="s">
        <v>2379</v>
      </c>
      <c r="H14" s="22" t="s">
        <v>2379</v>
      </c>
      <c r="I14" s="22" t="s">
        <v>2379</v>
      </c>
      <c r="J14" s="22">
        <v>0</v>
      </c>
      <c r="K14" t="s">
        <v>2381</v>
      </c>
      <c r="L14" s="25">
        <f>VLOOKUP(Table35[[#This Row],[Customer ID]],'Hospitalisation Details'!A:E,5,FALSE)</f>
        <v>22900</v>
      </c>
      <c r="M14" s="27">
        <f>VLOOKUP(Table35[[#This Row],[Customer ID]],'Hospitalisation Details'!A:K,8,FALSE)</f>
        <v>48673.56</v>
      </c>
      <c r="N14" t="str">
        <f>VLOOKUP(Table35[[#This Row],[Customer ID]],'Hospitalisation Details'!A:K,9, FALSE)</f>
        <v>tier - 1</v>
      </c>
      <c r="O14" t="str">
        <f>VLOOKUP(Table35[[#This Row],[Customer ID]],'Hospitalisation Details'!A:K,10,FALSE)</f>
        <v>tier - 2</v>
      </c>
      <c r="P14" t="str">
        <f>VLOOKUP(Table35[[#This Row],[Customer ID]],'Hospitalisation Details'!A:K,11,FALSE)</f>
        <v>R1013</v>
      </c>
    </row>
    <row r="15" spans="1:16" x14ac:dyDescent="0.3">
      <c r="A15" t="s">
        <v>2358</v>
      </c>
      <c r="B15" t="str">
        <f>VLOOKUP(Table35[[#This Row],[Customer ID]], 'Customer Names'!F:G, 2, FALSE)</f>
        <v>Tenorio, Mr.  Franklin</v>
      </c>
      <c r="C15">
        <v>40.564999999999998</v>
      </c>
      <c r="D15" s="22" t="str" cm="1">
        <f t="array" ref="D15">_xlfn.IFS(Table35[[#This Row],[BMI]]&lt;18.5, "Underweight ", Table35[[#This Row],[BMI]]&lt;24.9, "Normal Weight", Table35[[#This Row],[BMI]]&lt;29.9, "Overweight ", TRUE, "Obesity")</f>
        <v>Obesity</v>
      </c>
      <c r="E15" s="22">
        <v>7.02</v>
      </c>
      <c r="F15" s="22" t="str" cm="1">
        <f t="array" ref="F15">_xlfn.IFS(Table35[[#This Row],[HBA1C]]&lt;5.7, "Normal", Table35[[#This Row],[HBA1C]]&lt;6.4, "Prediabetes ", TRUE, "Diabetes")</f>
        <v>Diabetes</v>
      </c>
      <c r="G15" s="23" t="s">
        <v>2379</v>
      </c>
      <c r="H15" s="22" t="s">
        <v>2379</v>
      </c>
      <c r="I15" s="22" t="s">
        <v>2379</v>
      </c>
      <c r="J15" s="22">
        <v>0</v>
      </c>
      <c r="K15" t="s">
        <v>2381</v>
      </c>
      <c r="L15" s="25">
        <f>VLOOKUP(Table35[[#This Row],[Customer ID]],'Hospitalisation Details'!A:E,5,FALSE)</f>
        <v>25051</v>
      </c>
      <c r="M15" s="27">
        <f>VLOOKUP(Table35[[#This Row],[Customer ID]],'Hospitalisation Details'!A:K,8,FALSE)</f>
        <v>48549.18</v>
      </c>
      <c r="N15" t="str">
        <f>VLOOKUP(Table35[[#This Row],[Customer ID]],'Hospitalisation Details'!A:K,9, FALSE)</f>
        <v>tier - 1</v>
      </c>
      <c r="O15" t="str">
        <f>VLOOKUP(Table35[[#This Row],[Customer ID]],'Hospitalisation Details'!A:K,10,FALSE)</f>
        <v>tier - 3</v>
      </c>
      <c r="P15" t="str">
        <f>VLOOKUP(Table35[[#This Row],[Customer ID]],'Hospitalisation Details'!A:K,11,FALSE)</f>
        <v>R1016</v>
      </c>
    </row>
    <row r="16" spans="1:16" x14ac:dyDescent="0.3">
      <c r="A16" t="s">
        <v>2357</v>
      </c>
      <c r="B16" t="str">
        <f>VLOOKUP(Table35[[#This Row],[Customer ID]], 'Customer Names'!F:G, 2, FALSE)</f>
        <v>Rios, Ms.  Leilani M.</v>
      </c>
      <c r="C16">
        <v>36.384999999999998</v>
      </c>
      <c r="D16" s="22" t="str" cm="1">
        <f t="array" ref="D16">_xlfn.IFS(Table35[[#This Row],[BMI]]&lt;18.5, "Underweight ", Table35[[#This Row],[BMI]]&lt;24.9, "Normal Weight", Table35[[#This Row],[BMI]]&lt;29.9, "Overweight ", TRUE, "Obesity")</f>
        <v>Obesity</v>
      </c>
      <c r="E16" s="22">
        <v>7.59</v>
      </c>
      <c r="F16" s="22" t="str" cm="1">
        <f t="array" ref="F16">_xlfn.IFS(Table35[[#This Row],[HBA1C]]&lt;5.7, "Normal", Table35[[#This Row],[HBA1C]]&lt;6.4, "Prediabetes ", TRUE, "Diabetes")</f>
        <v>Diabetes</v>
      </c>
      <c r="G16" s="23" t="s">
        <v>2381</v>
      </c>
      <c r="H16" s="22" t="s">
        <v>2379</v>
      </c>
      <c r="I16" s="22" t="s">
        <v>2379</v>
      </c>
      <c r="J16" s="22">
        <v>2</v>
      </c>
      <c r="K16" t="s">
        <v>2381</v>
      </c>
      <c r="L16" s="25">
        <f>VLOOKUP(Table35[[#This Row],[Customer ID]],'Hospitalisation Details'!A:E,5,FALSE)</f>
        <v>22483</v>
      </c>
      <c r="M16" s="27">
        <f>VLOOKUP(Table35[[#This Row],[Customer ID]],'Hospitalisation Details'!A:K,8,FALSE)</f>
        <v>48517.56</v>
      </c>
      <c r="N16" t="str">
        <f>VLOOKUP(Table35[[#This Row],[Customer ID]],'Hospitalisation Details'!A:K,9, FALSE)</f>
        <v>tier - 1</v>
      </c>
      <c r="O16" t="str">
        <f>VLOOKUP(Table35[[#This Row],[Customer ID]],'Hospitalisation Details'!A:K,10,FALSE)</f>
        <v>tier - 3</v>
      </c>
      <c r="P16" t="str">
        <f>VLOOKUP(Table35[[#This Row],[Customer ID]],'Hospitalisation Details'!A:K,11,FALSE)</f>
        <v>R1024</v>
      </c>
    </row>
    <row r="17" spans="1:16" x14ac:dyDescent="0.3">
      <c r="A17" t="s">
        <v>2356</v>
      </c>
      <c r="B17" t="str">
        <f>VLOOKUP(Table35[[#This Row],[Customer ID]], 'Customer Names'!F:G, 2, FALSE)</f>
        <v>Viau-Dupuis, Mr.  Philippe</v>
      </c>
      <c r="C17">
        <v>39.9</v>
      </c>
      <c r="D17" s="22" t="str" cm="1">
        <f t="array" ref="D17">_xlfn.IFS(Table35[[#This Row],[BMI]]&lt;18.5, "Underweight ", Table35[[#This Row],[BMI]]&lt;24.9, "Normal Weight", Table35[[#This Row],[BMI]]&lt;29.9, "Overweight ", TRUE, "Obesity")</f>
        <v>Obesity</v>
      </c>
      <c r="E17" s="22">
        <v>11.32</v>
      </c>
      <c r="F17" s="22" t="str" cm="1">
        <f t="array" ref="F17">_xlfn.IFS(Table35[[#This Row],[HBA1C]]&lt;5.7, "Normal", Table35[[#This Row],[HBA1C]]&lt;6.4, "Prediabetes ", TRUE, "Diabetes")</f>
        <v>Diabetes</v>
      </c>
      <c r="G17" s="23" t="s">
        <v>2379</v>
      </c>
      <c r="H17" s="22" t="s">
        <v>2379</v>
      </c>
      <c r="I17" s="22" t="s">
        <v>2379</v>
      </c>
      <c r="J17" s="22">
        <v>0</v>
      </c>
      <c r="K17" t="s">
        <v>2381</v>
      </c>
      <c r="L17" s="25">
        <f>VLOOKUP(Table35[[#This Row],[Customer ID]],'Hospitalisation Details'!A:E,5,FALSE)</f>
        <v>22824</v>
      </c>
      <c r="M17" s="27">
        <f>VLOOKUP(Table35[[#This Row],[Customer ID]],'Hospitalisation Details'!A:K,8,FALSE)</f>
        <v>48173.36</v>
      </c>
      <c r="N17" t="str">
        <f>VLOOKUP(Table35[[#This Row],[Customer ID]],'Hospitalisation Details'!A:K,9, FALSE)</f>
        <v>tier - 1</v>
      </c>
      <c r="O17" t="str">
        <f>VLOOKUP(Table35[[#This Row],[Customer ID]],'Hospitalisation Details'!A:K,10,FALSE)</f>
        <v>tier - 3</v>
      </c>
      <c r="P17" t="str">
        <f>VLOOKUP(Table35[[#This Row],[Customer ID]],'Hospitalisation Details'!A:K,11,FALSE)</f>
        <v>R1011</v>
      </c>
    </row>
    <row r="18" spans="1:16" x14ac:dyDescent="0.3">
      <c r="A18" t="s">
        <v>2355</v>
      </c>
      <c r="B18" t="str">
        <f>VLOOKUP(Table35[[#This Row],[Customer ID]], 'Customer Names'!F:G, 2, FALSE)</f>
        <v>Cronin, Ms.  Jennifer A.</v>
      </c>
      <c r="C18">
        <v>33.799999999999997</v>
      </c>
      <c r="D18" s="22" t="str" cm="1">
        <f t="array" ref="D18">_xlfn.IFS(Table35[[#This Row],[BMI]]&lt;18.5, "Underweight ", Table35[[#This Row],[BMI]]&lt;24.9, "Normal Weight", Table35[[#This Row],[BMI]]&lt;29.9, "Overweight ", TRUE, "Obesity")</f>
        <v>Obesity</v>
      </c>
      <c r="E18" s="22">
        <v>7.67</v>
      </c>
      <c r="F18" s="22" t="str" cm="1">
        <f t="array" ref="F18">_xlfn.IFS(Table35[[#This Row],[HBA1C]]&lt;5.7, "Normal", Table35[[#This Row],[HBA1C]]&lt;6.4, "Prediabetes ", TRUE, "Diabetes")</f>
        <v>Diabetes</v>
      </c>
      <c r="G18" s="23" t="s">
        <v>2379</v>
      </c>
      <c r="H18" s="22" t="s">
        <v>2379</v>
      </c>
      <c r="I18" s="22" t="s">
        <v>2379</v>
      </c>
      <c r="J18" s="22">
        <v>3</v>
      </c>
      <c r="K18" t="s">
        <v>2381</v>
      </c>
      <c r="L18" s="25">
        <f>VLOOKUP(Table35[[#This Row],[Customer ID]],'Hospitalisation Details'!A:E,5,FALSE)</f>
        <v>21321</v>
      </c>
      <c r="M18" s="27">
        <f>VLOOKUP(Table35[[#This Row],[Customer ID]],'Hospitalisation Details'!A:K,8,FALSE)</f>
        <v>47928.03</v>
      </c>
      <c r="N18" t="str">
        <f>VLOOKUP(Table35[[#This Row],[Customer ID]],'Hospitalisation Details'!A:K,9, FALSE)</f>
        <v>tier - 2</v>
      </c>
      <c r="O18" t="str">
        <f>VLOOKUP(Table35[[#This Row],[Customer ID]],'Hospitalisation Details'!A:K,10,FALSE)</f>
        <v>tier - 3</v>
      </c>
      <c r="P18" t="str">
        <f>VLOOKUP(Table35[[#This Row],[Customer ID]],'Hospitalisation Details'!A:K,11,FALSE)</f>
        <v>R1011</v>
      </c>
    </row>
    <row r="19" spans="1:16" x14ac:dyDescent="0.3">
      <c r="A19" t="s">
        <v>2354</v>
      </c>
      <c r="B19" t="str">
        <f>VLOOKUP(Table35[[#This Row],[Customer ID]], 'Customer Names'!F:G, 2, FALSE)</f>
        <v>Noordstar, Ms.  Christina M.</v>
      </c>
      <c r="C19">
        <v>36.765000000000001</v>
      </c>
      <c r="D19" s="22" t="str" cm="1">
        <f t="array" ref="D19">_xlfn.IFS(Table35[[#This Row],[BMI]]&lt;18.5, "Underweight ", Table35[[#This Row],[BMI]]&lt;24.9, "Normal Weight", Table35[[#This Row],[BMI]]&lt;29.9, "Overweight ", TRUE, "Obesity")</f>
        <v>Obesity</v>
      </c>
      <c r="E19" s="22">
        <v>7.29</v>
      </c>
      <c r="F19" s="22" t="str" cm="1">
        <f t="array" ref="F19">_xlfn.IFS(Table35[[#This Row],[HBA1C]]&lt;5.7, "Normal", Table35[[#This Row],[HBA1C]]&lt;6.4, "Prediabetes ", TRUE, "Diabetes")</f>
        <v>Diabetes</v>
      </c>
      <c r="G19" s="23" t="s">
        <v>2381</v>
      </c>
      <c r="H19" s="22" t="s">
        <v>2379</v>
      </c>
      <c r="I19" s="22" t="s">
        <v>2381</v>
      </c>
      <c r="J19" s="22">
        <v>1</v>
      </c>
      <c r="K19" t="s">
        <v>2381</v>
      </c>
      <c r="L19" s="25">
        <f>VLOOKUP(Table35[[#This Row],[Customer ID]],'Hospitalisation Details'!A:E,5,FALSE)</f>
        <v>23106</v>
      </c>
      <c r="M19" s="27">
        <f>VLOOKUP(Table35[[#This Row],[Customer ID]],'Hospitalisation Details'!A:K,8,FALSE)</f>
        <v>47896.79</v>
      </c>
      <c r="N19" t="str">
        <f>VLOOKUP(Table35[[#This Row],[Customer ID]],'Hospitalisation Details'!A:K,9, FALSE)</f>
        <v>tier - 1</v>
      </c>
      <c r="O19" t="str">
        <f>VLOOKUP(Table35[[#This Row],[Customer ID]],'Hospitalisation Details'!A:K,10,FALSE)</f>
        <v>tier - 3</v>
      </c>
      <c r="P19" t="str">
        <f>VLOOKUP(Table35[[#This Row],[Customer ID]],'Hospitalisation Details'!A:K,11,FALSE)</f>
        <v>R1024</v>
      </c>
    </row>
    <row r="20" spans="1:16" x14ac:dyDescent="0.3">
      <c r="A20" t="s">
        <v>2353</v>
      </c>
      <c r="B20" t="str">
        <f>VLOOKUP(Table35[[#This Row],[Customer ID]], 'Customer Names'!F:G, 2, FALSE)</f>
        <v>Boudalia, Mr.  Said Sr.</v>
      </c>
      <c r="C20">
        <v>36.954999999999998</v>
      </c>
      <c r="D20" s="22" t="str" cm="1">
        <f t="array" ref="D20">_xlfn.IFS(Table35[[#This Row],[BMI]]&lt;18.5, "Underweight ", Table35[[#This Row],[BMI]]&lt;24.9, "Normal Weight", Table35[[#This Row],[BMI]]&lt;29.9, "Overweight ", TRUE, "Obesity")</f>
        <v>Obesity</v>
      </c>
      <c r="E20" s="22">
        <v>4.72</v>
      </c>
      <c r="F20" s="22" t="str" cm="1">
        <f t="array" ref="F20">_xlfn.IFS(Table35[[#This Row],[HBA1C]]&lt;5.7, "Normal", Table35[[#This Row],[HBA1C]]&lt;6.4, "Prediabetes ", TRUE, "Diabetes")</f>
        <v>Normal</v>
      </c>
      <c r="G20" s="23" t="s">
        <v>2381</v>
      </c>
      <c r="H20" s="22" t="s">
        <v>2379</v>
      </c>
      <c r="I20" s="22" t="s">
        <v>2379</v>
      </c>
      <c r="J20" s="22">
        <v>1</v>
      </c>
      <c r="K20" t="s">
        <v>2381</v>
      </c>
      <c r="L20" s="25">
        <f>VLOOKUP(Table35[[#This Row],[Customer ID]],'Hospitalisation Details'!A:E,5,FALSE)</f>
        <v>23443</v>
      </c>
      <c r="M20" s="27">
        <f>VLOOKUP(Table35[[#This Row],[Customer ID]],'Hospitalisation Details'!A:K,8,FALSE)</f>
        <v>47496.49</v>
      </c>
      <c r="N20" t="str">
        <f>VLOOKUP(Table35[[#This Row],[Customer ID]],'Hospitalisation Details'!A:K,9, FALSE)</f>
        <v>tier - 1</v>
      </c>
      <c r="O20" t="str">
        <f>VLOOKUP(Table35[[#This Row],[Customer ID]],'Hospitalisation Details'!A:K,10,FALSE)</f>
        <v>tier - 3</v>
      </c>
      <c r="P20" t="str">
        <f>VLOOKUP(Table35[[#This Row],[Customer ID]],'Hospitalisation Details'!A:K,11,FALSE)</f>
        <v>R1012</v>
      </c>
    </row>
    <row r="21" spans="1:16" x14ac:dyDescent="0.3">
      <c r="A21" t="s">
        <v>2352</v>
      </c>
      <c r="B21" t="str">
        <f>VLOOKUP(Table35[[#This Row],[Customer ID]], 'Customer Names'!F:G, 2, FALSE)</f>
        <v>Flor, Mr.  John</v>
      </c>
      <c r="C21">
        <v>42.9</v>
      </c>
      <c r="D21" s="22" t="str" cm="1">
        <f t="array" ref="D21">_xlfn.IFS(Table35[[#This Row],[BMI]]&lt;18.5, "Underweight ", Table35[[#This Row],[BMI]]&lt;24.9, "Normal Weight", Table35[[#This Row],[BMI]]&lt;29.9, "Overweight ", TRUE, "Obesity")</f>
        <v>Obesity</v>
      </c>
      <c r="E21" s="22">
        <v>11.41</v>
      </c>
      <c r="F21" s="22" t="str" cm="1">
        <f t="array" ref="F21">_xlfn.IFS(Table35[[#This Row],[HBA1C]]&lt;5.7, "Normal", Table35[[#This Row],[HBA1C]]&lt;6.4, "Prediabetes ", TRUE, "Diabetes")</f>
        <v>Diabetes</v>
      </c>
      <c r="G21" s="23" t="s">
        <v>2379</v>
      </c>
      <c r="H21" s="22" t="s">
        <v>2379</v>
      </c>
      <c r="I21" s="22" t="s">
        <v>2379</v>
      </c>
      <c r="J21" s="22">
        <v>0</v>
      </c>
      <c r="K21" t="s">
        <v>2381</v>
      </c>
      <c r="L21" s="25">
        <f>VLOOKUP(Table35[[#This Row],[Customer ID]],'Hospitalisation Details'!A:E,5,FALSE)</f>
        <v>25991</v>
      </c>
      <c r="M21" s="27">
        <f>VLOOKUP(Table35[[#This Row],[Customer ID]],'Hospitalisation Details'!A:K,8,FALSE)</f>
        <v>47462.89</v>
      </c>
      <c r="N21" t="str">
        <f>VLOOKUP(Table35[[#This Row],[Customer ID]],'Hospitalisation Details'!A:K,9, FALSE)</f>
        <v>tier - 1</v>
      </c>
      <c r="O21" t="str">
        <f>VLOOKUP(Table35[[#This Row],[Customer ID]],'Hospitalisation Details'!A:K,10,FALSE)</f>
        <v>tier - 2</v>
      </c>
      <c r="P21" t="str">
        <f>VLOOKUP(Table35[[#This Row],[Customer ID]],'Hospitalisation Details'!A:K,11,FALSE)</f>
        <v>R1013</v>
      </c>
    </row>
    <row r="22" spans="1:16" x14ac:dyDescent="0.3">
      <c r="A22" t="s">
        <v>2351</v>
      </c>
      <c r="B22" t="str">
        <f>VLOOKUP(Table35[[#This Row],[Customer ID]], 'Customer Names'!F:G, 2, FALSE)</f>
        <v>Fennon, Mr.  Myles</v>
      </c>
      <c r="C22">
        <v>36.299999999999997</v>
      </c>
      <c r="D22" s="22" t="str" cm="1">
        <f t="array" ref="D22">_xlfn.IFS(Table35[[#This Row],[BMI]]&lt;18.5, "Underweight ", Table35[[#This Row],[BMI]]&lt;24.9, "Normal Weight", Table35[[#This Row],[BMI]]&lt;29.9, "Overweight ", TRUE, "Obesity")</f>
        <v>Obesity</v>
      </c>
      <c r="E22" s="22">
        <v>11.5</v>
      </c>
      <c r="F22" s="22" t="str" cm="1">
        <f t="array" ref="F22">_xlfn.IFS(Table35[[#This Row],[HBA1C]]&lt;5.7, "Normal", Table35[[#This Row],[HBA1C]]&lt;6.4, "Prediabetes ", TRUE, "Diabetes")</f>
        <v>Diabetes</v>
      </c>
      <c r="G22" s="23" t="s">
        <v>2381</v>
      </c>
      <c r="H22" s="22" t="s">
        <v>2379</v>
      </c>
      <c r="I22" s="22" t="s">
        <v>2379</v>
      </c>
      <c r="J22" s="22">
        <v>2</v>
      </c>
      <c r="K22" t="s">
        <v>2381</v>
      </c>
      <c r="L22" s="25">
        <f>VLOOKUP(Table35[[#This Row],[Customer ID]],'Hospitalisation Details'!A:E,5,FALSE)</f>
        <v>22294</v>
      </c>
      <c r="M22" s="27">
        <f>VLOOKUP(Table35[[#This Row],[Customer ID]],'Hospitalisation Details'!A:K,8,FALSE)</f>
        <v>47403.88</v>
      </c>
      <c r="N22" t="str">
        <f>VLOOKUP(Table35[[#This Row],[Customer ID]],'Hospitalisation Details'!A:K,9, FALSE)</f>
        <v>tier - 1</v>
      </c>
      <c r="O22" t="str">
        <f>VLOOKUP(Table35[[#This Row],[Customer ID]],'Hospitalisation Details'!A:K,10,FALSE)</f>
        <v>tier - 3</v>
      </c>
      <c r="P22" t="str">
        <f>VLOOKUP(Table35[[#This Row],[Customer ID]],'Hospitalisation Details'!A:K,11,FALSE)</f>
        <v>R1011</v>
      </c>
    </row>
    <row r="23" spans="1:16" x14ac:dyDescent="0.3">
      <c r="A23" t="s">
        <v>2350</v>
      </c>
      <c r="B23" t="str">
        <f>VLOOKUP(Table35[[#This Row],[Customer ID]], 'Customer Names'!F:G, 2, FALSE)</f>
        <v>Hribar, Ms.  Madelyn C</v>
      </c>
      <c r="C23">
        <v>32.200000000000003</v>
      </c>
      <c r="D23" s="22" t="str" cm="1">
        <f t="array" ref="D23">_xlfn.IFS(Table35[[#This Row],[BMI]]&lt;18.5, "Underweight ", Table35[[#This Row],[BMI]]&lt;24.9, "Normal Weight", Table35[[#This Row],[BMI]]&lt;29.9, "Overweight ", TRUE, "Obesity")</f>
        <v>Obesity</v>
      </c>
      <c r="E23" s="22">
        <v>6.22</v>
      </c>
      <c r="F23" s="22" t="str" cm="1">
        <f t="array" ref="F23">_xlfn.IFS(Table35[[#This Row],[HBA1C]]&lt;5.7, "Normal", Table35[[#This Row],[HBA1C]]&lt;6.4, "Prediabetes ", TRUE, "Diabetes")</f>
        <v xml:space="preserve">Prediabetes </v>
      </c>
      <c r="G23" s="23" t="s">
        <v>2381</v>
      </c>
      <c r="H23" s="22" t="s">
        <v>2379</v>
      </c>
      <c r="I23" s="22" t="s">
        <v>2379</v>
      </c>
      <c r="J23" s="22">
        <v>2</v>
      </c>
      <c r="K23" t="s">
        <v>2381</v>
      </c>
      <c r="L23" s="25">
        <f>VLOOKUP(Table35[[#This Row],[Customer ID]],'Hospitalisation Details'!A:E,5,FALSE)</f>
        <v>21888</v>
      </c>
      <c r="M23" s="27">
        <f>VLOOKUP(Table35[[#This Row],[Customer ID]],'Hospitalisation Details'!A:K,8,FALSE)</f>
        <v>47305.31</v>
      </c>
      <c r="N23" t="str">
        <f>VLOOKUP(Table35[[#This Row],[Customer ID]],'Hospitalisation Details'!A:K,9, FALSE)</f>
        <v>tier - 2</v>
      </c>
      <c r="O23" t="str">
        <f>VLOOKUP(Table35[[#This Row],[Customer ID]],'Hospitalisation Details'!A:K,10,FALSE)</f>
        <v>tier - 1</v>
      </c>
      <c r="P23" t="str">
        <f>VLOOKUP(Table35[[#This Row],[Customer ID]],'Hospitalisation Details'!A:K,11,FALSE)</f>
        <v>R1011</v>
      </c>
    </row>
    <row r="24" spans="1:16" x14ac:dyDescent="0.3">
      <c r="A24" t="s">
        <v>2349</v>
      </c>
      <c r="B24" t="str">
        <f>VLOOKUP(Table35[[#This Row],[Customer ID]], 'Customer Names'!F:G, 2, FALSE)</f>
        <v>Tassello, Ms.  Nicole</v>
      </c>
      <c r="C24">
        <v>31.3</v>
      </c>
      <c r="D24" s="22" t="str" cm="1">
        <f t="array" ref="D24">_xlfn.IFS(Table35[[#This Row],[BMI]]&lt;18.5, "Underweight ", Table35[[#This Row],[BMI]]&lt;24.9, "Normal Weight", Table35[[#This Row],[BMI]]&lt;29.9, "Overweight ", TRUE, "Obesity")</f>
        <v>Obesity</v>
      </c>
      <c r="E24" s="22">
        <v>11.38</v>
      </c>
      <c r="F24" s="22" t="str" cm="1">
        <f t="array" ref="F24">_xlfn.IFS(Table35[[#This Row],[HBA1C]]&lt;5.7, "Normal", Table35[[#This Row],[HBA1C]]&lt;6.4, "Prediabetes ", TRUE, "Diabetes")</f>
        <v>Diabetes</v>
      </c>
      <c r="G24" s="23" t="s">
        <v>2379</v>
      </c>
      <c r="H24" s="22" t="s">
        <v>2379</v>
      </c>
      <c r="I24" s="22" t="s">
        <v>2379</v>
      </c>
      <c r="J24" s="22">
        <v>3</v>
      </c>
      <c r="K24" t="s">
        <v>2381</v>
      </c>
      <c r="L24" s="25">
        <f>VLOOKUP(Table35[[#This Row],[Customer ID]],'Hospitalisation Details'!A:E,5,FALSE)</f>
        <v>21492</v>
      </c>
      <c r="M24" s="27">
        <f>VLOOKUP(Table35[[#This Row],[Customer ID]],'Hospitalisation Details'!A:K,8,FALSE)</f>
        <v>47291.06</v>
      </c>
      <c r="N24" t="str">
        <f>VLOOKUP(Table35[[#This Row],[Customer ID]],'Hospitalisation Details'!A:K,9, FALSE)</f>
        <v>tier - 2</v>
      </c>
      <c r="O24" t="str">
        <f>VLOOKUP(Table35[[#This Row],[Customer ID]],'Hospitalisation Details'!A:K,10,FALSE)</f>
        <v>tier - 1</v>
      </c>
      <c r="P24" t="str">
        <f>VLOOKUP(Table35[[#This Row],[Customer ID]],'Hospitalisation Details'!A:K,11,FALSE)</f>
        <v>R1011</v>
      </c>
    </row>
    <row r="25" spans="1:16" x14ac:dyDescent="0.3">
      <c r="A25" t="s">
        <v>2348</v>
      </c>
      <c r="B25" t="str">
        <f>VLOOKUP(Table35[[#This Row],[Customer ID]], 'Customer Names'!F:G, 2, FALSE)</f>
        <v>Mauricette, Mr.  Eric A.</v>
      </c>
      <c r="C25">
        <v>41.8</v>
      </c>
      <c r="D25" s="22" t="str" cm="1">
        <f t="array" ref="D25">_xlfn.IFS(Table35[[#This Row],[BMI]]&lt;18.5, "Underweight ", Table35[[#This Row],[BMI]]&lt;24.9, "Normal Weight", Table35[[#This Row],[BMI]]&lt;29.9, "Overweight ", TRUE, "Obesity")</f>
        <v>Obesity</v>
      </c>
      <c r="E25" s="22">
        <v>7.89</v>
      </c>
      <c r="F25" s="22" t="str" cm="1">
        <f t="array" ref="F25">_xlfn.IFS(Table35[[#This Row],[HBA1C]]&lt;5.7, "Normal", Table35[[#This Row],[HBA1C]]&lt;6.4, "Prediabetes ", TRUE, "Diabetes")</f>
        <v>Diabetes</v>
      </c>
      <c r="G25" s="23" t="s">
        <v>2381</v>
      </c>
      <c r="H25" s="22" t="s">
        <v>2379</v>
      </c>
      <c r="I25" s="22" t="s">
        <v>2379</v>
      </c>
      <c r="J25" s="22">
        <v>2</v>
      </c>
      <c r="K25" t="s">
        <v>2381</v>
      </c>
      <c r="L25" s="25">
        <f>VLOOKUP(Table35[[#This Row],[Customer ID]],'Hospitalisation Details'!A:E,5,FALSE)</f>
        <v>25869</v>
      </c>
      <c r="M25" s="27">
        <f>VLOOKUP(Table35[[#This Row],[Customer ID]],'Hospitalisation Details'!A:K,8,FALSE)</f>
        <v>47269.85</v>
      </c>
      <c r="N25" t="str">
        <f>VLOOKUP(Table35[[#This Row],[Customer ID]],'Hospitalisation Details'!A:K,9, FALSE)</f>
        <v>tier - 1</v>
      </c>
      <c r="O25" t="str">
        <f>VLOOKUP(Table35[[#This Row],[Customer ID]],'Hospitalisation Details'!A:K,10,FALSE)</f>
        <v>tier - 2</v>
      </c>
      <c r="P25" t="str">
        <f>VLOOKUP(Table35[[#This Row],[Customer ID]],'Hospitalisation Details'!A:K,11,FALSE)</f>
        <v>R1013</v>
      </c>
    </row>
    <row r="26" spans="1:16" x14ac:dyDescent="0.3">
      <c r="A26" t="s">
        <v>2347</v>
      </c>
      <c r="B26" t="str">
        <f>VLOOKUP(Table35[[#This Row],[Customer ID]], 'Customer Names'!F:G, 2, FALSE)</f>
        <v>Garcia, Mr.  Emiliano I.</v>
      </c>
      <c r="C26">
        <v>35.090000000000003</v>
      </c>
      <c r="D26" s="22" t="str" cm="1">
        <f t="array" ref="D26">_xlfn.IFS(Table35[[#This Row],[BMI]]&lt;18.5, "Underweight ", Table35[[#This Row],[BMI]]&lt;24.9, "Normal Weight", Table35[[#This Row],[BMI]]&lt;29.9, "Overweight ", TRUE, "Obesity")</f>
        <v>Obesity</v>
      </c>
      <c r="E26" s="22">
        <v>4.38</v>
      </c>
      <c r="F26" s="22" t="str" cm="1">
        <f t="array" ref="F26">_xlfn.IFS(Table35[[#This Row],[HBA1C]]&lt;5.7, "Normal", Table35[[#This Row],[HBA1C]]&lt;6.4, "Prediabetes ", TRUE, "Diabetes")</f>
        <v>Normal</v>
      </c>
      <c r="G26" s="23" t="s">
        <v>2381</v>
      </c>
      <c r="H26" s="22" t="s">
        <v>2379</v>
      </c>
      <c r="I26" s="22" t="s">
        <v>2379</v>
      </c>
      <c r="J26" s="22">
        <v>2</v>
      </c>
      <c r="K26" t="s">
        <v>2381</v>
      </c>
      <c r="L26" s="25">
        <f>VLOOKUP(Table35[[#This Row],[Customer ID]],'Hospitalisation Details'!A:E,5,FALSE)</f>
        <v>21807</v>
      </c>
      <c r="M26" s="27">
        <f>VLOOKUP(Table35[[#This Row],[Customer ID]],'Hospitalisation Details'!A:K,8,FALSE)</f>
        <v>47055.53</v>
      </c>
      <c r="N26" t="str">
        <f>VLOOKUP(Table35[[#This Row],[Customer ID]],'Hospitalisation Details'!A:K,9, FALSE)</f>
        <v>tier - 2</v>
      </c>
      <c r="O26" t="str">
        <f>VLOOKUP(Table35[[#This Row],[Customer ID]],'Hospitalisation Details'!A:K,10,FALSE)</f>
        <v>tier - 1</v>
      </c>
      <c r="P26" t="str">
        <f>VLOOKUP(Table35[[#This Row],[Customer ID]],'Hospitalisation Details'!A:K,11,FALSE)</f>
        <v>R1013</v>
      </c>
    </row>
    <row r="27" spans="1:16" x14ac:dyDescent="0.3">
      <c r="A27" t="s">
        <v>2346</v>
      </c>
      <c r="B27" t="str">
        <f>VLOOKUP(Table35[[#This Row],[Customer ID]], 'Customer Names'!F:G, 2, FALSE)</f>
        <v>Airoldi, Mr.  Adam</v>
      </c>
      <c r="C27">
        <v>33.880000000000003</v>
      </c>
      <c r="D27" s="22" t="str" cm="1">
        <f t="array" ref="D27">_xlfn.IFS(Table35[[#This Row],[BMI]]&lt;18.5, "Underweight ", Table35[[#This Row],[BMI]]&lt;24.9, "Normal Weight", Table35[[#This Row],[BMI]]&lt;29.9, "Overweight ", TRUE, "Obesity")</f>
        <v>Obesity</v>
      </c>
      <c r="E27" s="22">
        <v>7.01</v>
      </c>
      <c r="F27" s="22" t="str" cm="1">
        <f t="array" ref="F27">_xlfn.IFS(Table35[[#This Row],[HBA1C]]&lt;5.7, "Normal", Table35[[#This Row],[HBA1C]]&lt;6.4, "Prediabetes ", TRUE, "Diabetes")</f>
        <v>Diabetes</v>
      </c>
      <c r="G27" s="23" t="s">
        <v>2379</v>
      </c>
      <c r="H27" s="22" t="s">
        <v>2379</v>
      </c>
      <c r="I27" s="22" t="s">
        <v>2379</v>
      </c>
      <c r="J27" s="22">
        <v>3</v>
      </c>
      <c r="K27" t="s">
        <v>2381</v>
      </c>
      <c r="L27" s="25">
        <f>VLOOKUP(Table35[[#This Row],[Customer ID]],'Hospitalisation Details'!A:E,5,FALSE)</f>
        <v>21412</v>
      </c>
      <c r="M27" s="27">
        <f>VLOOKUP(Table35[[#This Row],[Customer ID]],'Hospitalisation Details'!A:K,8,FALSE)</f>
        <v>46889.26</v>
      </c>
      <c r="N27" t="str">
        <f>VLOOKUP(Table35[[#This Row],[Customer ID]],'Hospitalisation Details'!A:K,9, FALSE)</f>
        <v>tier - 2</v>
      </c>
      <c r="O27" t="str">
        <f>VLOOKUP(Table35[[#This Row],[Customer ID]],'Hospitalisation Details'!A:K,10,FALSE)</f>
        <v>tier - 3</v>
      </c>
      <c r="P27" t="str">
        <f>VLOOKUP(Table35[[#This Row],[Customer ID]],'Hospitalisation Details'!A:K,11,FALSE)</f>
        <v>R1013</v>
      </c>
    </row>
    <row r="28" spans="1:16" x14ac:dyDescent="0.3">
      <c r="A28" t="s">
        <v>2345</v>
      </c>
      <c r="B28" t="str">
        <f>VLOOKUP(Table35[[#This Row],[Customer ID]], 'Customer Names'!F:G, 2, FALSE)</f>
        <v>Cater-Cyker, Mr.  Zach</v>
      </c>
      <c r="C28">
        <v>30.875</v>
      </c>
      <c r="D28" s="22" t="str" cm="1">
        <f t="array" ref="D28">_xlfn.IFS(Table35[[#This Row],[BMI]]&lt;18.5, "Underweight ", Table35[[#This Row],[BMI]]&lt;24.9, "Normal Weight", Table35[[#This Row],[BMI]]&lt;29.9, "Overweight ", TRUE, "Obesity")</f>
        <v>Obesity</v>
      </c>
      <c r="E28" s="22">
        <v>11.88</v>
      </c>
      <c r="F28" s="22" t="str" cm="1">
        <f t="array" ref="F28">_xlfn.IFS(Table35[[#This Row],[HBA1C]]&lt;5.7, "Normal", Table35[[#This Row],[HBA1C]]&lt;6.4, "Prediabetes ", TRUE, "Diabetes")</f>
        <v>Diabetes</v>
      </c>
      <c r="G28" s="23" t="s">
        <v>2379</v>
      </c>
      <c r="H28" s="22" t="s">
        <v>2379</v>
      </c>
      <c r="I28" s="22" t="s">
        <v>2379</v>
      </c>
      <c r="J28" s="22">
        <v>0</v>
      </c>
      <c r="K28" t="s">
        <v>2381</v>
      </c>
      <c r="L28" s="25">
        <f>VLOOKUP(Table35[[#This Row],[Customer ID]],'Hospitalisation Details'!A:E,5,FALSE)</f>
        <v>22114</v>
      </c>
      <c r="M28" s="27">
        <f>VLOOKUP(Table35[[#This Row],[Customer ID]],'Hospitalisation Details'!A:K,8,FALSE)</f>
        <v>46718.16</v>
      </c>
      <c r="N28" t="str">
        <f>VLOOKUP(Table35[[#This Row],[Customer ID]],'Hospitalisation Details'!A:K,9, FALSE)</f>
        <v>tier - 1</v>
      </c>
      <c r="O28" t="str">
        <f>VLOOKUP(Table35[[#This Row],[Customer ID]],'Hospitalisation Details'!A:K,10,FALSE)</f>
        <v>tier - 1</v>
      </c>
      <c r="P28" t="str">
        <f>VLOOKUP(Table35[[#This Row],[Customer ID]],'Hospitalisation Details'!A:K,11,FALSE)</f>
        <v>R1012</v>
      </c>
    </row>
    <row r="29" spans="1:16" x14ac:dyDescent="0.3">
      <c r="A29" t="s">
        <v>2344</v>
      </c>
      <c r="B29" t="str">
        <f>VLOOKUP(Table35[[#This Row],[Customer ID]], 'Customer Names'!F:G, 2, FALSE)</f>
        <v>Hamm, Ms.  Stephanie W.</v>
      </c>
      <c r="C29">
        <v>36.86</v>
      </c>
      <c r="D29" s="22" t="str" cm="1">
        <f t="array" ref="D29">_xlfn.IFS(Table35[[#This Row],[BMI]]&lt;18.5, "Underweight ", Table35[[#This Row],[BMI]]&lt;24.9, "Normal Weight", Table35[[#This Row],[BMI]]&lt;29.9, "Overweight ", TRUE, "Obesity")</f>
        <v>Obesity</v>
      </c>
      <c r="E29" s="22">
        <v>5.19</v>
      </c>
      <c r="F29" s="22" t="str" cm="1">
        <f t="array" ref="F29">_xlfn.IFS(Table35[[#This Row],[HBA1C]]&lt;5.7, "Normal", Table35[[#This Row],[HBA1C]]&lt;6.4, "Prediabetes ", TRUE, "Diabetes")</f>
        <v>Normal</v>
      </c>
      <c r="G29" s="23" t="s">
        <v>2381</v>
      </c>
      <c r="H29" s="22" t="s">
        <v>2379</v>
      </c>
      <c r="I29" s="22" t="s">
        <v>2381</v>
      </c>
      <c r="J29" s="22">
        <v>1</v>
      </c>
      <c r="K29" t="s">
        <v>2381</v>
      </c>
      <c r="L29" s="25">
        <f>VLOOKUP(Table35[[#This Row],[Customer ID]],'Hospitalisation Details'!A:E,5,FALSE)</f>
        <v>25377</v>
      </c>
      <c r="M29" s="27">
        <f>VLOOKUP(Table35[[#This Row],[Customer ID]],'Hospitalisation Details'!A:K,8,FALSE)</f>
        <v>46661.440000000002</v>
      </c>
      <c r="N29" t="str">
        <f>VLOOKUP(Table35[[#This Row],[Customer ID]],'Hospitalisation Details'!A:K,9, FALSE)</f>
        <v>tier - 1</v>
      </c>
      <c r="O29" t="str">
        <f>VLOOKUP(Table35[[#This Row],[Customer ID]],'Hospitalisation Details'!A:K,10,FALSE)</f>
        <v>tier - 3</v>
      </c>
      <c r="P29" t="str">
        <f>VLOOKUP(Table35[[#This Row],[Customer ID]],'Hospitalisation Details'!A:K,11,FALSE)</f>
        <v>R1012</v>
      </c>
    </row>
    <row r="30" spans="1:16" x14ac:dyDescent="0.3">
      <c r="A30" t="s">
        <v>2343</v>
      </c>
      <c r="B30" t="str">
        <f>VLOOKUP(Table35[[#This Row],[Customer ID]], 'Customer Names'!F:G, 2, FALSE)</f>
        <v>Cox, Mr.  Stephen</v>
      </c>
      <c r="C30">
        <v>35.86</v>
      </c>
      <c r="D30" s="22" t="str" cm="1">
        <f t="array" ref="D30">_xlfn.IFS(Table35[[#This Row],[BMI]]&lt;18.5, "Underweight ", Table35[[#This Row],[BMI]]&lt;24.9, "Normal Weight", Table35[[#This Row],[BMI]]&lt;29.9, "Overweight ", TRUE, "Obesity")</f>
        <v>Obesity</v>
      </c>
      <c r="E30" s="22">
        <v>6.74</v>
      </c>
      <c r="F30" s="22" t="str" cm="1">
        <f t="array" ref="F30">_xlfn.IFS(Table35[[#This Row],[HBA1C]]&lt;5.7, "Normal", Table35[[#This Row],[HBA1C]]&lt;6.4, "Prediabetes ", TRUE, "Diabetes")</f>
        <v>Diabetes</v>
      </c>
      <c r="G30" s="23" t="s">
        <v>2381</v>
      </c>
      <c r="H30" s="22" t="s">
        <v>2379</v>
      </c>
      <c r="I30" s="22" t="s">
        <v>2379</v>
      </c>
      <c r="J30" s="22">
        <v>2</v>
      </c>
      <c r="K30" t="s">
        <v>2381</v>
      </c>
      <c r="L30" s="25">
        <f>VLOOKUP(Table35[[#This Row],[Customer ID]],'Hospitalisation Details'!A:E,5,FALSE)</f>
        <v>22409</v>
      </c>
      <c r="M30" s="27">
        <f>VLOOKUP(Table35[[#This Row],[Customer ID]],'Hospitalisation Details'!A:K,8,FALSE)</f>
        <v>46599.11</v>
      </c>
      <c r="N30" t="str">
        <f>VLOOKUP(Table35[[#This Row],[Customer ID]],'Hospitalisation Details'!A:K,9, FALSE)</f>
        <v>tier - 1</v>
      </c>
      <c r="O30" t="str">
        <f>VLOOKUP(Table35[[#This Row],[Customer ID]],'Hospitalisation Details'!A:K,10,FALSE)</f>
        <v>tier - 1</v>
      </c>
      <c r="P30" t="str">
        <f>VLOOKUP(Table35[[#This Row],[Customer ID]],'Hospitalisation Details'!A:K,11,FALSE)</f>
        <v>R1013</v>
      </c>
    </row>
    <row r="31" spans="1:16" x14ac:dyDescent="0.3">
      <c r="A31" t="s">
        <v>2342</v>
      </c>
      <c r="B31" t="str">
        <f>VLOOKUP(Table35[[#This Row],[Customer ID]], 'Customer Names'!F:G, 2, FALSE)</f>
        <v>Sachrajda, Ms.  Natalie</v>
      </c>
      <c r="C31">
        <v>37.049999999999997</v>
      </c>
      <c r="D31" s="22" t="str" cm="1">
        <f t="array" ref="D31">_xlfn.IFS(Table35[[#This Row],[BMI]]&lt;18.5, "Underweight ", Table35[[#This Row],[BMI]]&lt;24.9, "Normal Weight", Table35[[#This Row],[BMI]]&lt;29.9, "Overweight ", TRUE, "Obesity")</f>
        <v>Obesity</v>
      </c>
      <c r="E31" s="22">
        <v>8.44</v>
      </c>
      <c r="F31" s="22" t="str" cm="1">
        <f t="array" ref="F31">_xlfn.IFS(Table35[[#This Row],[HBA1C]]&lt;5.7, "Normal", Table35[[#This Row],[HBA1C]]&lt;6.4, "Prediabetes ", TRUE, "Diabetes")</f>
        <v>Diabetes</v>
      </c>
      <c r="G31" s="23" t="s">
        <v>2379</v>
      </c>
      <c r="H31" s="22" t="s">
        <v>2379</v>
      </c>
      <c r="I31" s="22" t="s">
        <v>2379</v>
      </c>
      <c r="J31" s="22">
        <v>0</v>
      </c>
      <c r="K31" t="s">
        <v>2381</v>
      </c>
      <c r="L31" s="25">
        <f>VLOOKUP(Table35[[#This Row],[Customer ID]],'Hospitalisation Details'!A:E,5,FALSE)</f>
        <v>26029</v>
      </c>
      <c r="M31" s="27">
        <f>VLOOKUP(Table35[[#This Row],[Customer ID]],'Hospitalisation Details'!A:K,8,FALSE)</f>
        <v>46255.11</v>
      </c>
      <c r="N31" t="str">
        <f>VLOOKUP(Table35[[#This Row],[Customer ID]],'Hospitalisation Details'!A:K,9, FALSE)</f>
        <v>tier - 1</v>
      </c>
      <c r="O31" t="str">
        <f>VLOOKUP(Table35[[#This Row],[Customer ID]],'Hospitalisation Details'!A:K,10,FALSE)</f>
        <v>tier - 3</v>
      </c>
      <c r="P31" t="str">
        <f>VLOOKUP(Table35[[#This Row],[Customer ID]],'Hospitalisation Details'!A:K,11,FALSE)</f>
        <v>R1024</v>
      </c>
    </row>
    <row r="32" spans="1:16" x14ac:dyDescent="0.3">
      <c r="A32" t="s">
        <v>2341</v>
      </c>
      <c r="B32" t="str">
        <f>VLOOKUP(Table35[[#This Row],[Customer ID]], 'Customer Names'!F:G, 2, FALSE)</f>
        <v>Gareri, Ms.  Nicole J.</v>
      </c>
      <c r="C32">
        <v>43.89</v>
      </c>
      <c r="D32" s="22" t="str" cm="1">
        <f t="array" ref="D32">_xlfn.IFS(Table35[[#This Row],[BMI]]&lt;18.5, "Underweight ", Table35[[#This Row],[BMI]]&lt;24.9, "Normal Weight", Table35[[#This Row],[BMI]]&lt;29.9, "Overweight ", TRUE, "Obesity")</f>
        <v>Obesity</v>
      </c>
      <c r="E32" s="22">
        <v>8.7100000000000009</v>
      </c>
      <c r="F32" s="22" t="str" cm="1">
        <f t="array" ref="F32">_xlfn.IFS(Table35[[#This Row],[HBA1C]]&lt;5.7, "Normal", Table35[[#This Row],[HBA1C]]&lt;6.4, "Prediabetes ", TRUE, "Diabetes")</f>
        <v>Diabetes</v>
      </c>
      <c r="G32" s="23" t="s">
        <v>2379</v>
      </c>
      <c r="H32" s="22" t="s">
        <v>2379</v>
      </c>
      <c r="I32" s="22" t="s">
        <v>2379</v>
      </c>
      <c r="J32" s="22">
        <v>0</v>
      </c>
      <c r="K32" t="s">
        <v>2381</v>
      </c>
      <c r="L32" s="25">
        <f>VLOOKUP(Table35[[#This Row],[Customer ID]],'Hospitalisation Details'!A:E,5,FALSE)</f>
        <v>28566</v>
      </c>
      <c r="M32" s="27">
        <f>VLOOKUP(Table35[[#This Row],[Customer ID]],'Hospitalisation Details'!A:K,8,FALSE)</f>
        <v>46200.99</v>
      </c>
      <c r="N32" t="str">
        <f>VLOOKUP(Table35[[#This Row],[Customer ID]],'Hospitalisation Details'!A:K,9, FALSE)</f>
        <v>tier - 1</v>
      </c>
      <c r="O32" t="str">
        <f>VLOOKUP(Table35[[#This Row],[Customer ID]],'Hospitalisation Details'!A:K,10,FALSE)</f>
        <v>tier - 1</v>
      </c>
      <c r="P32" t="str">
        <f>VLOOKUP(Table35[[#This Row],[Customer ID]],'Hospitalisation Details'!A:K,11,FALSE)</f>
        <v>R1013</v>
      </c>
    </row>
    <row r="33" spans="1:16" x14ac:dyDescent="0.3">
      <c r="A33" t="s">
        <v>2340</v>
      </c>
      <c r="B33" t="str">
        <f>VLOOKUP(Table35[[#This Row],[Customer ID]], 'Customer Names'!F:G, 2, FALSE)</f>
        <v>Welch, Mr.  Jefferson D</v>
      </c>
      <c r="C33">
        <v>42.35</v>
      </c>
      <c r="D33" s="22" t="str" cm="1">
        <f t="array" ref="D33">_xlfn.IFS(Table35[[#This Row],[BMI]]&lt;18.5, "Underweight ", Table35[[#This Row],[BMI]]&lt;24.9, "Normal Weight", Table35[[#This Row],[BMI]]&lt;29.9, "Overweight ", TRUE, "Obesity")</f>
        <v>Obesity</v>
      </c>
      <c r="E33" s="22">
        <v>5.08</v>
      </c>
      <c r="F33" s="22" t="str" cm="1">
        <f t="array" ref="F33">_xlfn.IFS(Table35[[#This Row],[HBA1C]]&lt;5.7, "Normal", Table35[[#This Row],[HBA1C]]&lt;6.4, "Prediabetes ", TRUE, "Diabetes")</f>
        <v>Normal</v>
      </c>
      <c r="G33" s="23" t="s">
        <v>2381</v>
      </c>
      <c r="H33" s="22" t="s">
        <v>2379</v>
      </c>
      <c r="I33" s="22" t="s">
        <v>2379</v>
      </c>
      <c r="J33" s="22">
        <v>0</v>
      </c>
      <c r="K33" t="s">
        <v>2381</v>
      </c>
      <c r="L33" s="25">
        <f>VLOOKUP(Table35[[#This Row],[Customer ID]],'Hospitalisation Details'!A:E,5,FALSE)</f>
        <v>27792</v>
      </c>
      <c r="M33" s="27">
        <f>VLOOKUP(Table35[[#This Row],[Customer ID]],'Hospitalisation Details'!A:K,8,FALSE)</f>
        <v>46151.12</v>
      </c>
      <c r="N33" t="str">
        <f>VLOOKUP(Table35[[#This Row],[Customer ID]],'Hospitalisation Details'!A:K,9, FALSE)</f>
        <v>tier - 1</v>
      </c>
      <c r="O33" t="str">
        <f>VLOOKUP(Table35[[#This Row],[Customer ID]],'Hospitalisation Details'!A:K,10,FALSE)</f>
        <v>tier - 3</v>
      </c>
      <c r="P33" t="str">
        <f>VLOOKUP(Table35[[#This Row],[Customer ID]],'Hospitalisation Details'!A:K,11,FALSE)</f>
        <v>R1013</v>
      </c>
    </row>
    <row r="34" spans="1:16" x14ac:dyDescent="0.3">
      <c r="A34" t="s">
        <v>2339</v>
      </c>
      <c r="B34" t="str">
        <f>VLOOKUP(Table35[[#This Row],[Customer ID]], 'Customer Names'!F:G, 2, FALSE)</f>
        <v>Prindiville, Mr.  Brendan D.</v>
      </c>
      <c r="C34">
        <v>31.35</v>
      </c>
      <c r="D34" s="22" t="str" cm="1">
        <f t="array" ref="D34">_xlfn.IFS(Table35[[#This Row],[BMI]]&lt;18.5, "Underweight ", Table35[[#This Row],[BMI]]&lt;24.9, "Normal Weight", Table35[[#This Row],[BMI]]&lt;29.9, "Overweight ", TRUE, "Obesity")</f>
        <v>Obesity</v>
      </c>
      <c r="E34" s="22">
        <v>6.86</v>
      </c>
      <c r="F34" s="22" t="str" cm="1">
        <f t="array" ref="F34">_xlfn.IFS(Table35[[#This Row],[HBA1C]]&lt;5.7, "Normal", Table35[[#This Row],[HBA1C]]&lt;6.4, "Prediabetes ", TRUE, "Diabetes")</f>
        <v>Diabetes</v>
      </c>
      <c r="G34" s="23" t="s">
        <v>2379</v>
      </c>
      <c r="H34" s="22" t="s">
        <v>2379</v>
      </c>
      <c r="I34" s="22" t="s">
        <v>2379</v>
      </c>
      <c r="J34" s="22">
        <v>0</v>
      </c>
      <c r="K34" t="s">
        <v>2381</v>
      </c>
      <c r="L34" s="25">
        <f>VLOOKUP(Table35[[#This Row],[Customer ID]],'Hospitalisation Details'!A:E,5,FALSE)</f>
        <v>22650</v>
      </c>
      <c r="M34" s="27">
        <f>VLOOKUP(Table35[[#This Row],[Customer ID]],'Hospitalisation Details'!A:K,8,FALSE)</f>
        <v>46130.53</v>
      </c>
      <c r="N34" t="str">
        <f>VLOOKUP(Table35[[#This Row],[Customer ID]],'Hospitalisation Details'!A:K,9, FALSE)</f>
        <v>tier - 1</v>
      </c>
      <c r="O34" t="str">
        <f>VLOOKUP(Table35[[#This Row],[Customer ID]],'Hospitalisation Details'!A:K,10,FALSE)</f>
        <v>tier - 1</v>
      </c>
      <c r="P34" t="str">
        <f>VLOOKUP(Table35[[#This Row],[Customer ID]],'Hospitalisation Details'!A:K,11,FALSE)</f>
        <v>R1012</v>
      </c>
    </row>
    <row r="35" spans="1:16" x14ac:dyDescent="0.3">
      <c r="A35" t="s">
        <v>2338</v>
      </c>
      <c r="B35" t="str">
        <f>VLOOKUP(Table35[[#This Row],[Customer ID]], 'Customer Names'!F:G, 2, FALSE)</f>
        <v>Kincaid, Ms.  Courtney</v>
      </c>
      <c r="C35">
        <v>47.6</v>
      </c>
      <c r="D35" s="22" t="str" cm="1">
        <f t="array" ref="D35">_xlfn.IFS(Table35[[#This Row],[BMI]]&lt;18.5, "Underweight ", Table35[[#This Row],[BMI]]&lt;24.9, "Normal Weight", Table35[[#This Row],[BMI]]&lt;29.9, "Overweight ", TRUE, "Obesity")</f>
        <v>Obesity</v>
      </c>
      <c r="E35" s="22">
        <v>5.95</v>
      </c>
      <c r="F35" s="22" t="str" cm="1">
        <f t="array" ref="F35">_xlfn.IFS(Table35[[#This Row],[HBA1C]]&lt;5.7, "Normal", Table35[[#This Row],[HBA1C]]&lt;6.4, "Prediabetes ", TRUE, "Diabetes")</f>
        <v xml:space="preserve">Prediabetes </v>
      </c>
      <c r="G35" s="23" t="s">
        <v>2381</v>
      </c>
      <c r="H35" s="22" t="s">
        <v>2379</v>
      </c>
      <c r="I35" s="22" t="s">
        <v>2379</v>
      </c>
      <c r="J35" s="22">
        <v>0</v>
      </c>
      <c r="K35" t="s">
        <v>2381</v>
      </c>
      <c r="L35" s="25">
        <f>VLOOKUP(Table35[[#This Row],[Customer ID]],'Hospitalisation Details'!A:E,5,FALSE)</f>
        <v>31411</v>
      </c>
      <c r="M35" s="27">
        <f>VLOOKUP(Table35[[#This Row],[Customer ID]],'Hospitalisation Details'!A:K,8,FALSE)</f>
        <v>46113.51</v>
      </c>
      <c r="N35" t="str">
        <f>VLOOKUP(Table35[[#This Row],[Customer ID]],'Hospitalisation Details'!A:K,9, FALSE)</f>
        <v>tier - 2</v>
      </c>
      <c r="O35" t="str">
        <f>VLOOKUP(Table35[[#This Row],[Customer ID]],'Hospitalisation Details'!A:K,10,FALSE)</f>
        <v>tier - 3</v>
      </c>
      <c r="P35" t="str">
        <f>VLOOKUP(Table35[[#This Row],[Customer ID]],'Hospitalisation Details'!A:K,11,FALSE)</f>
        <v>R1011</v>
      </c>
    </row>
    <row r="36" spans="1:16" x14ac:dyDescent="0.3">
      <c r="A36" t="s">
        <v>2337</v>
      </c>
      <c r="B36" t="str">
        <f>VLOOKUP(Table35[[#This Row],[Customer ID]], 'Customer Names'!F:G, 2, FALSE)</f>
        <v>Bruestle, Ms.  Sydney L.</v>
      </c>
      <c r="C36">
        <v>46.2</v>
      </c>
      <c r="D36" s="22" t="str" cm="1">
        <f t="array" ref="D36">_xlfn.IFS(Table35[[#This Row],[BMI]]&lt;18.5, "Underweight ", Table35[[#This Row],[BMI]]&lt;24.9, "Normal Weight", Table35[[#This Row],[BMI]]&lt;29.9, "Overweight ", TRUE, "Obesity")</f>
        <v>Obesity</v>
      </c>
      <c r="E36" s="22">
        <v>6.09</v>
      </c>
      <c r="F36" s="22" t="str" cm="1">
        <f t="array" ref="F36">_xlfn.IFS(Table35[[#This Row],[HBA1C]]&lt;5.7, "Normal", Table35[[#This Row],[HBA1C]]&lt;6.4, "Prediabetes ", TRUE, "Diabetes")</f>
        <v xml:space="preserve">Prediabetes </v>
      </c>
      <c r="G36" s="23" t="s">
        <v>2379</v>
      </c>
      <c r="H36" s="22" t="s">
        <v>2379</v>
      </c>
      <c r="I36" s="22" t="s">
        <v>2381</v>
      </c>
      <c r="J36" s="22">
        <v>1</v>
      </c>
      <c r="K36" t="s">
        <v>2381</v>
      </c>
      <c r="L36" s="25">
        <f>VLOOKUP(Table35[[#This Row],[Customer ID]],'Hospitalisation Details'!A:E,5,FALSE)</f>
        <v>29171</v>
      </c>
      <c r="M36" s="27">
        <f>VLOOKUP(Table35[[#This Row],[Customer ID]],'Hospitalisation Details'!A:K,8,FALSE)</f>
        <v>45863.21</v>
      </c>
      <c r="N36" t="str">
        <f>VLOOKUP(Table35[[#This Row],[Customer ID]],'Hospitalisation Details'!A:K,9, FALSE)</f>
        <v>tier - 2</v>
      </c>
      <c r="O36" t="str">
        <f>VLOOKUP(Table35[[#This Row],[Customer ID]],'Hospitalisation Details'!A:K,10,FALSE)</f>
        <v>tier - 1</v>
      </c>
      <c r="P36" t="str">
        <f>VLOOKUP(Table35[[#This Row],[Customer ID]],'Hospitalisation Details'!A:K,11,FALSE)</f>
        <v>R1013</v>
      </c>
    </row>
    <row r="37" spans="1:16" x14ac:dyDescent="0.3">
      <c r="A37" t="s">
        <v>2336</v>
      </c>
      <c r="B37" t="str">
        <f>VLOOKUP(Table35[[#This Row],[Customer ID]], 'Customer Names'!F:G, 2, FALSE)</f>
        <v>Lachance, Mr.  Julien</v>
      </c>
      <c r="C37">
        <v>32.015000000000001</v>
      </c>
      <c r="D37" s="22" t="str" cm="1">
        <f t="array" ref="D37">_xlfn.IFS(Table35[[#This Row],[BMI]]&lt;18.5, "Underweight ", Table35[[#This Row],[BMI]]&lt;24.9, "Normal Weight", Table35[[#This Row],[BMI]]&lt;29.9, "Overweight ", TRUE, "Obesity")</f>
        <v>Obesity</v>
      </c>
      <c r="E37" s="22">
        <v>11.75</v>
      </c>
      <c r="F37" s="22" t="str" cm="1">
        <f t="array" ref="F37">_xlfn.IFS(Table35[[#This Row],[HBA1C]]&lt;5.7, "Normal", Table35[[#This Row],[HBA1C]]&lt;6.4, "Prediabetes ", TRUE, "Diabetes")</f>
        <v>Diabetes</v>
      </c>
      <c r="G37" s="23" t="s">
        <v>2379</v>
      </c>
      <c r="H37" s="22" t="s">
        <v>2379</v>
      </c>
      <c r="I37" s="22" t="s">
        <v>2379</v>
      </c>
      <c r="J37" s="22">
        <v>0</v>
      </c>
      <c r="K37" t="s">
        <v>2381</v>
      </c>
      <c r="L37" s="25">
        <f>VLOOKUP(Table35[[#This Row],[Customer ID]],'Hospitalisation Details'!A:E,5,FALSE)</f>
        <v>22210</v>
      </c>
      <c r="M37" s="27">
        <f>VLOOKUP(Table35[[#This Row],[Customer ID]],'Hospitalisation Details'!A:K,8,FALSE)</f>
        <v>45710.21</v>
      </c>
      <c r="N37" t="str">
        <f>VLOOKUP(Table35[[#This Row],[Customer ID]],'Hospitalisation Details'!A:K,9, FALSE)</f>
        <v>tier - 2</v>
      </c>
      <c r="O37" t="str">
        <f>VLOOKUP(Table35[[#This Row],[Customer ID]],'Hospitalisation Details'!A:K,10,FALSE)</f>
        <v>tier - 2</v>
      </c>
      <c r="P37" t="str">
        <f>VLOOKUP(Table35[[#This Row],[Customer ID]],'Hospitalisation Details'!A:K,11,FALSE)</f>
        <v>R1016</v>
      </c>
    </row>
    <row r="38" spans="1:16" x14ac:dyDescent="0.3">
      <c r="A38" t="s">
        <v>2335</v>
      </c>
      <c r="B38" t="str">
        <f>VLOOKUP(Table35[[#This Row],[Customer ID]], 'Customer Names'!F:G, 2, FALSE)</f>
        <v>Eason, Mr.  Ryan M</v>
      </c>
      <c r="C38">
        <v>40.564999999999998</v>
      </c>
      <c r="D38" s="22" t="str" cm="1">
        <f t="array" ref="D38">_xlfn.IFS(Table35[[#This Row],[BMI]]&lt;18.5, "Underweight ", Table35[[#This Row],[BMI]]&lt;24.9, "Normal Weight", Table35[[#This Row],[BMI]]&lt;29.9, "Overweight ", TRUE, "Obesity")</f>
        <v>Obesity</v>
      </c>
      <c r="E38" s="22">
        <v>7.37</v>
      </c>
      <c r="F38" s="22" t="str" cm="1">
        <f t="array" ref="F38">_xlfn.IFS(Table35[[#This Row],[HBA1C]]&lt;5.7, "Normal", Table35[[#This Row],[HBA1C]]&lt;6.4, "Prediabetes ", TRUE, "Diabetes")</f>
        <v>Diabetes</v>
      </c>
      <c r="G38" s="23" t="s">
        <v>2379</v>
      </c>
      <c r="H38" s="22" t="s">
        <v>2379</v>
      </c>
      <c r="I38" s="22" t="s">
        <v>2379</v>
      </c>
      <c r="J38" s="22">
        <v>0</v>
      </c>
      <c r="K38" t="s">
        <v>2381</v>
      </c>
      <c r="L38" s="25">
        <f>VLOOKUP(Table35[[#This Row],[Customer ID]],'Hospitalisation Details'!A:E,5,FALSE)</f>
        <v>27281</v>
      </c>
      <c r="M38" s="27">
        <f>VLOOKUP(Table35[[#This Row],[Customer ID]],'Hospitalisation Details'!A:K,8,FALSE)</f>
        <v>45702.02</v>
      </c>
      <c r="N38" t="str">
        <f>VLOOKUP(Table35[[#This Row],[Customer ID]],'Hospitalisation Details'!A:K,9, FALSE)</f>
        <v>tier - 2</v>
      </c>
      <c r="O38" t="str">
        <f>VLOOKUP(Table35[[#This Row],[Customer ID]],'Hospitalisation Details'!A:K,10,FALSE)</f>
        <v>tier - 2</v>
      </c>
      <c r="P38" t="str">
        <f>VLOOKUP(Table35[[#This Row],[Customer ID]],'Hospitalisation Details'!A:K,11,FALSE)</f>
        <v>R1012</v>
      </c>
    </row>
    <row r="39" spans="1:16" x14ac:dyDescent="0.3">
      <c r="A39" t="s">
        <v>2334</v>
      </c>
      <c r="B39" t="str">
        <f>VLOOKUP(Table35[[#This Row],[Customer ID]], 'Customer Names'!F:G, 2, FALSE)</f>
        <v>Grummon, Ms.  Anna H.</v>
      </c>
      <c r="C39">
        <v>32.450000000000003</v>
      </c>
      <c r="D39" s="22" t="str" cm="1">
        <f t="array" ref="D39">_xlfn.IFS(Table35[[#This Row],[BMI]]&lt;18.5, "Underweight ", Table35[[#This Row],[BMI]]&lt;24.9, "Normal Weight", Table35[[#This Row],[BMI]]&lt;29.9, "Overweight ", TRUE, "Obesity")</f>
        <v>Obesity</v>
      </c>
      <c r="E39" s="22">
        <v>11.91</v>
      </c>
      <c r="F39" s="22" t="str" cm="1">
        <f t="array" ref="F39">_xlfn.IFS(Table35[[#This Row],[HBA1C]]&lt;5.7, "Normal", Table35[[#This Row],[HBA1C]]&lt;6.4, "Prediabetes ", TRUE, "Diabetes")</f>
        <v>Diabetes</v>
      </c>
      <c r="G39" s="23" t="s">
        <v>2379</v>
      </c>
      <c r="H39" s="22" t="s">
        <v>2379</v>
      </c>
      <c r="I39" s="22" t="s">
        <v>2379</v>
      </c>
      <c r="J39" s="22">
        <v>0</v>
      </c>
      <c r="K39" t="s">
        <v>2381</v>
      </c>
      <c r="L39" s="25">
        <f>VLOOKUP(Table35[[#This Row],[Customer ID]],'Hospitalisation Details'!A:E,5,FALSE)</f>
        <v>22875</v>
      </c>
      <c r="M39" s="27">
        <f>VLOOKUP(Table35[[#This Row],[Customer ID]],'Hospitalisation Details'!A:K,8,FALSE)</f>
        <v>45008.959999999999</v>
      </c>
      <c r="N39" t="str">
        <f>VLOOKUP(Table35[[#This Row],[Customer ID]],'Hospitalisation Details'!A:K,9, FALSE)</f>
        <v>tier - 2</v>
      </c>
      <c r="O39" t="str">
        <f>VLOOKUP(Table35[[#This Row],[Customer ID]],'Hospitalisation Details'!A:K,10,FALSE)</f>
        <v>tier - 2</v>
      </c>
      <c r="P39" t="str">
        <f>VLOOKUP(Table35[[#This Row],[Customer ID]],'Hospitalisation Details'!A:K,11,FALSE)</f>
        <v>R1013</v>
      </c>
    </row>
    <row r="40" spans="1:16" x14ac:dyDescent="0.3">
      <c r="A40" t="s">
        <v>2333</v>
      </c>
      <c r="B40" t="str">
        <f>VLOOKUP(Table35[[#This Row],[Customer ID]], 'Customer Names'!F:G, 2, FALSE)</f>
        <v>Vanwechel, Ms.  Samantha</v>
      </c>
      <c r="C40">
        <v>34.96</v>
      </c>
      <c r="D40" s="22" t="str" cm="1">
        <f t="array" ref="D40">_xlfn.IFS(Table35[[#This Row],[BMI]]&lt;18.5, "Underweight ", Table35[[#This Row],[BMI]]&lt;24.9, "Normal Weight", Table35[[#This Row],[BMI]]&lt;29.9, "Overweight ", TRUE, "Obesity")</f>
        <v>Obesity</v>
      </c>
      <c r="E40" s="22">
        <v>6.52</v>
      </c>
      <c r="F40" s="22" t="str" cm="1">
        <f t="array" ref="F40">_xlfn.IFS(Table35[[#This Row],[HBA1C]]&lt;5.7, "Normal", Table35[[#This Row],[HBA1C]]&lt;6.4, "Prediabetes ", TRUE, "Diabetes")</f>
        <v>Diabetes</v>
      </c>
      <c r="G40" s="23" t="s">
        <v>2379</v>
      </c>
      <c r="H40" s="22" t="s">
        <v>2379</v>
      </c>
      <c r="I40" s="22" t="s">
        <v>2379</v>
      </c>
      <c r="J40" s="22">
        <v>0</v>
      </c>
      <c r="K40" t="s">
        <v>2381</v>
      </c>
      <c r="L40" s="25">
        <f>VLOOKUP(Table35[[#This Row],[Customer ID]],'Hospitalisation Details'!A:E,5,FALSE)</f>
        <v>26127</v>
      </c>
      <c r="M40" s="27">
        <f>VLOOKUP(Table35[[#This Row],[Customer ID]],'Hospitalisation Details'!A:K,8,FALSE)</f>
        <v>44641.2</v>
      </c>
      <c r="N40" t="str">
        <f>VLOOKUP(Table35[[#This Row],[Customer ID]],'Hospitalisation Details'!A:K,9, FALSE)</f>
        <v>tier - 2</v>
      </c>
      <c r="O40" t="str">
        <f>VLOOKUP(Table35[[#This Row],[Customer ID]],'Hospitalisation Details'!A:K,10,FALSE)</f>
        <v>tier - 3</v>
      </c>
      <c r="P40" t="str">
        <f>VLOOKUP(Table35[[#This Row],[Customer ID]],'Hospitalisation Details'!A:K,11,FALSE)</f>
        <v>R1024</v>
      </c>
    </row>
    <row r="41" spans="1:16" x14ac:dyDescent="0.3">
      <c r="A41" t="s">
        <v>2332</v>
      </c>
      <c r="B41" t="str">
        <f>VLOOKUP(Table35[[#This Row],[Customer ID]], 'Customer Names'!F:G, 2, FALSE)</f>
        <v>Fisher, Mr.  Robert</v>
      </c>
      <c r="C41">
        <v>35.5</v>
      </c>
      <c r="D41" s="22" t="str" cm="1">
        <f t="array" ref="D41">_xlfn.IFS(Table35[[#This Row],[BMI]]&lt;18.5, "Underweight ", Table35[[#This Row],[BMI]]&lt;24.9, "Normal Weight", Table35[[#This Row],[BMI]]&lt;29.9, "Overweight ", TRUE, "Obesity")</f>
        <v>Obesity</v>
      </c>
      <c r="E41" s="22">
        <v>5.14</v>
      </c>
      <c r="F41" s="22" t="str" cm="1">
        <f t="array" ref="F41">_xlfn.IFS(Table35[[#This Row],[HBA1C]]&lt;5.7, "Normal", Table35[[#This Row],[HBA1C]]&lt;6.4, "Prediabetes ", TRUE, "Diabetes")</f>
        <v>Normal</v>
      </c>
      <c r="G41" s="23" t="s">
        <v>2379</v>
      </c>
      <c r="H41" s="22" t="s">
        <v>2379</v>
      </c>
      <c r="I41" s="22" t="s">
        <v>2381</v>
      </c>
      <c r="J41" s="22">
        <v>1</v>
      </c>
      <c r="K41" t="s">
        <v>2381</v>
      </c>
      <c r="L41" s="25">
        <f>VLOOKUP(Table35[[#This Row],[Customer ID]],'Hospitalisation Details'!A:E,5,FALSE)</f>
        <v>34131</v>
      </c>
      <c r="M41" s="27">
        <f>VLOOKUP(Table35[[#This Row],[Customer ID]],'Hospitalisation Details'!A:K,8,FALSE)</f>
        <v>44585.46</v>
      </c>
      <c r="N41" t="str">
        <f>VLOOKUP(Table35[[#This Row],[Customer ID]],'Hospitalisation Details'!A:K,9, FALSE)</f>
        <v>tier - 2</v>
      </c>
      <c r="O41" t="str">
        <f>VLOOKUP(Table35[[#This Row],[Customer ID]],'Hospitalisation Details'!A:K,10,FALSE)</f>
        <v>tier - 2</v>
      </c>
      <c r="P41" t="str">
        <f>VLOOKUP(Table35[[#This Row],[Customer ID]],'Hospitalisation Details'!A:K,11,FALSE)</f>
        <v>R1011</v>
      </c>
    </row>
    <row r="42" spans="1:16" x14ac:dyDescent="0.3">
      <c r="A42" t="s">
        <v>2331</v>
      </c>
      <c r="B42" t="str">
        <f>VLOOKUP(Table35[[#This Row],[Customer ID]], 'Customer Names'!F:G, 2, FALSE)</f>
        <v>Jenkins, Mr.  James R.</v>
      </c>
      <c r="C42">
        <v>52.58</v>
      </c>
      <c r="D42" s="22" t="str" cm="1">
        <f t="array" ref="D42">_xlfn.IFS(Table35[[#This Row],[BMI]]&lt;18.5, "Underweight ", Table35[[#This Row],[BMI]]&lt;24.9, "Normal Weight", Table35[[#This Row],[BMI]]&lt;29.9, "Overweight ", TRUE, "Obesity")</f>
        <v>Obesity</v>
      </c>
      <c r="E42" s="22">
        <v>4.1900000000000004</v>
      </c>
      <c r="F42" s="22" t="str" cm="1">
        <f t="array" ref="F42">_xlfn.IFS(Table35[[#This Row],[HBA1C]]&lt;5.7, "Normal", Table35[[#This Row],[HBA1C]]&lt;6.4, "Prediabetes ", TRUE, "Diabetes")</f>
        <v>Normal</v>
      </c>
      <c r="G42" s="23" t="s">
        <v>2379</v>
      </c>
      <c r="H42" s="22" t="s">
        <v>2380</v>
      </c>
      <c r="I42" s="22" t="s">
        <v>2379</v>
      </c>
      <c r="J42" s="22">
        <v>1</v>
      </c>
      <c r="K42" t="s">
        <v>2381</v>
      </c>
      <c r="L42" s="25">
        <f>VLOOKUP(Table35[[#This Row],[Customer ID]],'Hospitalisation Details'!A:E,5,FALSE)</f>
        <v>36648</v>
      </c>
      <c r="M42" s="27">
        <f>VLOOKUP(Table35[[#This Row],[Customer ID]],'Hospitalisation Details'!A:K,8,FALSE)</f>
        <v>44501.4</v>
      </c>
      <c r="N42" t="str">
        <f>VLOOKUP(Table35[[#This Row],[Customer ID]],'Hospitalisation Details'!A:K,9, FALSE)</f>
        <v>tier - 2</v>
      </c>
      <c r="O42" t="str">
        <f>VLOOKUP(Table35[[#This Row],[Customer ID]],'Hospitalisation Details'!A:K,10,FALSE)</f>
        <v>tier - 3</v>
      </c>
      <c r="P42" t="str">
        <f>VLOOKUP(Table35[[#This Row],[Customer ID]],'Hospitalisation Details'!A:K,11,FALSE)</f>
        <v>R1013</v>
      </c>
    </row>
    <row r="43" spans="1:16" x14ac:dyDescent="0.3">
      <c r="A43" t="s">
        <v>2330</v>
      </c>
      <c r="B43" t="str">
        <f>VLOOKUP(Table35[[#This Row],[Customer ID]], 'Customer Names'!F:G, 2, FALSE)</f>
        <v>Peters, Ms.  Roseann</v>
      </c>
      <c r="C43">
        <v>35.200000000000003</v>
      </c>
      <c r="D43" s="22" t="str" cm="1">
        <f t="array" ref="D43">_xlfn.IFS(Table35[[#This Row],[BMI]]&lt;18.5, "Underweight ", Table35[[#This Row],[BMI]]&lt;24.9, "Normal Weight", Table35[[#This Row],[BMI]]&lt;29.9, "Overweight ", TRUE, "Obesity")</f>
        <v>Obesity</v>
      </c>
      <c r="E43" s="22">
        <v>11.68</v>
      </c>
      <c r="F43" s="22" t="str" cm="1">
        <f t="array" ref="F43">_xlfn.IFS(Table35[[#This Row],[HBA1C]]&lt;5.7, "Normal", Table35[[#This Row],[HBA1C]]&lt;6.4, "Prediabetes ", TRUE, "Diabetes")</f>
        <v>Diabetes</v>
      </c>
      <c r="G43" s="23" t="s">
        <v>2381</v>
      </c>
      <c r="H43" s="22" t="s">
        <v>2379</v>
      </c>
      <c r="I43" s="22" t="s">
        <v>2379</v>
      </c>
      <c r="J43" s="22">
        <v>0</v>
      </c>
      <c r="K43" t="s">
        <v>2381</v>
      </c>
      <c r="L43" s="25">
        <f>VLOOKUP(Table35[[#This Row],[Customer ID]],'Hospitalisation Details'!A:E,5,FALSE)</f>
        <v>24576</v>
      </c>
      <c r="M43" s="27">
        <f>VLOOKUP(Table35[[#This Row],[Customer ID]],'Hospitalisation Details'!A:K,8,FALSE)</f>
        <v>44423.8</v>
      </c>
      <c r="N43" t="str">
        <f>VLOOKUP(Table35[[#This Row],[Customer ID]],'Hospitalisation Details'!A:K,9, FALSE)</f>
        <v>tier - 2</v>
      </c>
      <c r="O43" t="str">
        <f>VLOOKUP(Table35[[#This Row],[Customer ID]],'Hospitalisation Details'!A:K,10,FALSE)</f>
        <v>tier - 3</v>
      </c>
      <c r="P43" t="str">
        <f>VLOOKUP(Table35[[#This Row],[Customer ID]],'Hospitalisation Details'!A:K,11,FALSE)</f>
        <v>R1013</v>
      </c>
    </row>
    <row r="44" spans="1:16" x14ac:dyDescent="0.3">
      <c r="A44" t="s">
        <v>2329</v>
      </c>
      <c r="B44" t="str">
        <f>VLOOKUP(Table35[[#This Row],[Customer ID]], 'Customer Names'!F:G, 2, FALSE)</f>
        <v>Aha, Ms.  Nicole</v>
      </c>
      <c r="C44">
        <v>38.06</v>
      </c>
      <c r="D44" s="22" t="str" cm="1">
        <f t="array" ref="D44">_xlfn.IFS(Table35[[#This Row],[BMI]]&lt;18.5, "Underweight ", Table35[[#This Row],[BMI]]&lt;24.9, "Normal Weight", Table35[[#This Row],[BMI]]&lt;29.9, "Overweight ", TRUE, "Obesity")</f>
        <v>Obesity</v>
      </c>
      <c r="E44" s="22">
        <v>6.98</v>
      </c>
      <c r="F44" s="22" t="str" cm="1">
        <f t="array" ref="F44">_xlfn.IFS(Table35[[#This Row],[HBA1C]]&lt;5.7, "Normal", Table35[[#This Row],[HBA1C]]&lt;6.4, "Prediabetes ", TRUE, "Diabetes")</f>
        <v>Diabetes</v>
      </c>
      <c r="G44" s="23" t="s">
        <v>2379</v>
      </c>
      <c r="H44" s="22" t="s">
        <v>2379</v>
      </c>
      <c r="I44" s="22" t="s">
        <v>2379</v>
      </c>
      <c r="J44" s="22">
        <v>0</v>
      </c>
      <c r="K44" t="s">
        <v>2381</v>
      </c>
      <c r="L44" s="25">
        <f>VLOOKUP(Table35[[#This Row],[Customer ID]],'Hospitalisation Details'!A:E,5,FALSE)</f>
        <v>26021</v>
      </c>
      <c r="M44" s="27">
        <f>VLOOKUP(Table35[[#This Row],[Customer ID]],'Hospitalisation Details'!A:K,8,FALSE)</f>
        <v>44400.41</v>
      </c>
      <c r="N44" t="str">
        <f>VLOOKUP(Table35[[#This Row],[Customer ID]],'Hospitalisation Details'!A:K,9, FALSE)</f>
        <v>tier - 2</v>
      </c>
      <c r="O44" t="str">
        <f>VLOOKUP(Table35[[#This Row],[Customer ID]],'Hospitalisation Details'!A:K,10,FALSE)</f>
        <v>tier - 2</v>
      </c>
      <c r="P44" t="str">
        <f>VLOOKUP(Table35[[#This Row],[Customer ID]],'Hospitalisation Details'!A:K,11,FALSE)</f>
        <v>R1013</v>
      </c>
    </row>
    <row r="45" spans="1:16" x14ac:dyDescent="0.3">
      <c r="A45" t="s">
        <v>2328</v>
      </c>
      <c r="B45" t="str">
        <f>VLOOKUP(Table35[[#This Row],[Customer ID]], 'Customer Names'!F:G, 2, FALSE)</f>
        <v>McElwain, Mr.  Spencer</v>
      </c>
      <c r="C45">
        <v>34.21</v>
      </c>
      <c r="D45" s="22" t="str" cm="1">
        <f t="array" ref="D45">_xlfn.IFS(Table35[[#This Row],[BMI]]&lt;18.5, "Underweight ", Table35[[#This Row],[BMI]]&lt;24.9, "Normal Weight", Table35[[#This Row],[BMI]]&lt;29.9, "Overweight ", TRUE, "Obesity")</f>
        <v>Obesity</v>
      </c>
      <c r="E45" s="22">
        <v>8.34</v>
      </c>
      <c r="F45" s="22" t="str" cm="1">
        <f t="array" ref="F45">_xlfn.IFS(Table35[[#This Row],[HBA1C]]&lt;5.7, "Normal", Table35[[#This Row],[HBA1C]]&lt;6.4, "Prediabetes ", TRUE, "Diabetes")</f>
        <v>Diabetes</v>
      </c>
      <c r="G45" s="23" t="s">
        <v>2379</v>
      </c>
      <c r="H45" s="22" t="s">
        <v>2379</v>
      </c>
      <c r="I45" s="22" t="s">
        <v>2379</v>
      </c>
      <c r="J45" s="22">
        <v>0</v>
      </c>
      <c r="K45" t="s">
        <v>2381</v>
      </c>
      <c r="L45" s="25">
        <f>VLOOKUP(Table35[[#This Row],[Customer ID]],'Hospitalisation Details'!A:E,5,FALSE)</f>
        <v>24892</v>
      </c>
      <c r="M45" s="27">
        <f>VLOOKUP(Table35[[#This Row],[Customer ID]],'Hospitalisation Details'!A:K,8,FALSE)</f>
        <v>44260.75</v>
      </c>
      <c r="N45" t="str">
        <f>VLOOKUP(Table35[[#This Row],[Customer ID]],'Hospitalisation Details'!A:K,9, FALSE)</f>
        <v>tier - 2</v>
      </c>
      <c r="O45" t="str">
        <f>VLOOKUP(Table35[[#This Row],[Customer ID]],'Hospitalisation Details'!A:K,10,FALSE)</f>
        <v>tier - 1</v>
      </c>
      <c r="P45" t="str">
        <f>VLOOKUP(Table35[[#This Row],[Customer ID]],'Hospitalisation Details'!A:K,11,FALSE)</f>
        <v>R1013</v>
      </c>
    </row>
    <row r="46" spans="1:16" x14ac:dyDescent="0.3">
      <c r="A46" t="s">
        <v>2327</v>
      </c>
      <c r="B46" t="str">
        <f>VLOOKUP(Table35[[#This Row],[Customer ID]], 'Customer Names'!F:G, 2, FALSE)</f>
        <v>Januszewski, Mr.  Eric W</v>
      </c>
      <c r="C46">
        <v>38.94</v>
      </c>
      <c r="D46" s="22" t="str" cm="1">
        <f t="array" ref="D46">_xlfn.IFS(Table35[[#This Row],[BMI]]&lt;18.5, "Underweight ", Table35[[#This Row],[BMI]]&lt;24.9, "Normal Weight", Table35[[#This Row],[BMI]]&lt;29.9, "Overweight ", TRUE, "Obesity")</f>
        <v>Obesity</v>
      </c>
      <c r="E46" s="22">
        <v>8.49</v>
      </c>
      <c r="F46" s="22" t="str" cm="1">
        <f t="array" ref="F46">_xlfn.IFS(Table35[[#This Row],[HBA1C]]&lt;5.7, "Normal", Table35[[#This Row],[HBA1C]]&lt;6.4, "Prediabetes ", TRUE, "Diabetes")</f>
        <v>Diabetes</v>
      </c>
      <c r="G46" s="23" t="s">
        <v>2381</v>
      </c>
      <c r="H46" s="22" t="s">
        <v>2379</v>
      </c>
      <c r="I46" s="22" t="s">
        <v>2379</v>
      </c>
      <c r="J46" s="22">
        <v>1</v>
      </c>
      <c r="K46" t="s">
        <v>2381</v>
      </c>
      <c r="L46" s="25">
        <f>VLOOKUP(Table35[[#This Row],[Customer ID]],'Hospitalisation Details'!A:E,5,FALSE)</f>
        <v>27395</v>
      </c>
      <c r="M46" s="27">
        <f>VLOOKUP(Table35[[#This Row],[Customer ID]],'Hospitalisation Details'!A:K,8,FALSE)</f>
        <v>44202.65</v>
      </c>
      <c r="N46" t="str">
        <f>VLOOKUP(Table35[[#This Row],[Customer ID]],'Hospitalisation Details'!A:K,9, FALSE)</f>
        <v>tier - 2</v>
      </c>
      <c r="O46" t="str">
        <f>VLOOKUP(Table35[[#This Row],[Customer ID]],'Hospitalisation Details'!A:K,10,FALSE)</f>
        <v>tier - 2</v>
      </c>
      <c r="P46" t="str">
        <f>VLOOKUP(Table35[[#This Row],[Customer ID]],'Hospitalisation Details'!A:K,11,FALSE)</f>
        <v>R1013</v>
      </c>
    </row>
    <row r="47" spans="1:16" x14ac:dyDescent="0.3">
      <c r="A47" t="s">
        <v>2326</v>
      </c>
      <c r="B47" t="str">
        <f>VLOOKUP(Table35[[#This Row],[Customer ID]], 'Customer Names'!F:G, 2, FALSE)</f>
        <v>Rohne, Ms.  Brianna L</v>
      </c>
      <c r="C47">
        <v>30.21</v>
      </c>
      <c r="D47" s="22" t="str" cm="1">
        <f t="array" ref="D47">_xlfn.IFS(Table35[[#This Row],[BMI]]&lt;18.5, "Underweight ", Table35[[#This Row],[BMI]]&lt;24.9, "Normal Weight", Table35[[#This Row],[BMI]]&lt;29.9, "Overweight ", TRUE, "Obesity")</f>
        <v>Obesity</v>
      </c>
      <c r="E47" s="22">
        <v>5.34</v>
      </c>
      <c r="F47" s="22" t="str" cm="1">
        <f t="array" ref="F47">_xlfn.IFS(Table35[[#This Row],[HBA1C]]&lt;5.7, "Normal", Table35[[#This Row],[HBA1C]]&lt;6.4, "Prediabetes ", TRUE, "Diabetes")</f>
        <v>Normal</v>
      </c>
      <c r="G47" s="23" t="s">
        <v>2381</v>
      </c>
      <c r="H47" s="22" t="s">
        <v>2379</v>
      </c>
      <c r="I47" s="22" t="s">
        <v>2379</v>
      </c>
      <c r="J47" s="22">
        <v>1</v>
      </c>
      <c r="K47" t="s">
        <v>2381</v>
      </c>
      <c r="L47" s="25">
        <f>VLOOKUP(Table35[[#This Row],[Customer ID]],'Hospitalisation Details'!A:E,5,FALSE)</f>
        <v>32493</v>
      </c>
      <c r="M47" s="27">
        <f>VLOOKUP(Table35[[#This Row],[Customer ID]],'Hospitalisation Details'!A:K,8,FALSE)</f>
        <v>43943.88</v>
      </c>
      <c r="N47" t="str">
        <f>VLOOKUP(Table35[[#This Row],[Customer ID]],'Hospitalisation Details'!A:K,9, FALSE)</f>
        <v>tier - 2</v>
      </c>
      <c r="O47" t="str">
        <f>VLOOKUP(Table35[[#This Row],[Customer ID]],'Hospitalisation Details'!A:K,10,FALSE)</f>
        <v>tier - 1</v>
      </c>
      <c r="P47" t="str">
        <f>VLOOKUP(Table35[[#This Row],[Customer ID]],'Hospitalisation Details'!A:K,11,FALSE)</f>
        <v>R1012</v>
      </c>
    </row>
    <row r="48" spans="1:16" x14ac:dyDescent="0.3">
      <c r="A48" t="s">
        <v>2325</v>
      </c>
      <c r="B48" t="str">
        <f>VLOOKUP(Table35[[#This Row],[Customer ID]], 'Customer Names'!F:G, 2, FALSE)</f>
        <v>O'Grady, Mr.  Thomas J.</v>
      </c>
      <c r="C48">
        <v>33.630000000000003</v>
      </c>
      <c r="D48" s="22" t="str" cm="1">
        <f t="array" ref="D48">_xlfn.IFS(Table35[[#This Row],[BMI]]&lt;18.5, "Underweight ", Table35[[#This Row],[BMI]]&lt;24.9, "Normal Weight", Table35[[#This Row],[BMI]]&lt;29.9, "Overweight ", TRUE, "Obesity")</f>
        <v>Obesity</v>
      </c>
      <c r="E48" s="22">
        <v>4.43</v>
      </c>
      <c r="F48" s="22" t="str" cm="1">
        <f t="array" ref="F48">_xlfn.IFS(Table35[[#This Row],[HBA1C]]&lt;5.7, "Normal", Table35[[#This Row],[HBA1C]]&lt;6.4, "Prediabetes ", TRUE, "Diabetes")</f>
        <v>Normal</v>
      </c>
      <c r="G48" s="23" t="s">
        <v>2381</v>
      </c>
      <c r="H48" s="22" t="s">
        <v>2379</v>
      </c>
      <c r="I48" s="22" t="s">
        <v>2379</v>
      </c>
      <c r="J48" s="22">
        <v>2</v>
      </c>
      <c r="K48" t="s">
        <v>2381</v>
      </c>
      <c r="L48" s="25">
        <f>VLOOKUP(Table35[[#This Row],[Customer ID]],'Hospitalisation Details'!A:E,5,FALSE)</f>
        <v>24416</v>
      </c>
      <c r="M48" s="27">
        <f>VLOOKUP(Table35[[#This Row],[Customer ID]],'Hospitalisation Details'!A:K,8,FALSE)</f>
        <v>43921.18</v>
      </c>
      <c r="N48" t="str">
        <f>VLOOKUP(Table35[[#This Row],[Customer ID]],'Hospitalisation Details'!A:K,9, FALSE)</f>
        <v>tier - 2</v>
      </c>
      <c r="O48" t="str">
        <f>VLOOKUP(Table35[[#This Row],[Customer ID]],'Hospitalisation Details'!A:K,10,FALSE)</f>
        <v>tier - 2</v>
      </c>
      <c r="P48" t="str">
        <f>VLOOKUP(Table35[[#This Row],[Customer ID]],'Hospitalisation Details'!A:K,11,FALSE)</f>
        <v>R1012</v>
      </c>
    </row>
    <row r="49" spans="1:16" x14ac:dyDescent="0.3">
      <c r="A49" t="s">
        <v>2324</v>
      </c>
      <c r="B49" t="str">
        <f>VLOOKUP(Table35[[#This Row],[Customer ID]], 'Customer Names'!F:G, 2, FALSE)</f>
        <v>Peters, Ms.  Melissa L</v>
      </c>
      <c r="C49">
        <v>40.369999999999997</v>
      </c>
      <c r="D49" s="22" t="str" cm="1">
        <f t="array" ref="D49">_xlfn.IFS(Table35[[#This Row],[BMI]]&lt;18.5, "Underweight ", Table35[[#This Row],[BMI]]&lt;24.9, "Normal Weight", Table35[[#This Row],[BMI]]&lt;29.9, "Overweight ", TRUE, "Obesity")</f>
        <v>Obesity</v>
      </c>
      <c r="E49" s="22">
        <v>4.47</v>
      </c>
      <c r="F49" s="22" t="str" cm="1">
        <f t="array" ref="F49">_xlfn.IFS(Table35[[#This Row],[HBA1C]]&lt;5.7, "Normal", Table35[[#This Row],[HBA1C]]&lt;6.4, "Prediabetes ", TRUE, "Diabetes")</f>
        <v>Normal</v>
      </c>
      <c r="G49" s="23" t="s">
        <v>2379</v>
      </c>
      <c r="H49" s="22" t="s">
        <v>2379</v>
      </c>
      <c r="I49" s="22" t="s">
        <v>2379</v>
      </c>
      <c r="J49" s="22">
        <v>0</v>
      </c>
      <c r="K49" t="s">
        <v>2381</v>
      </c>
      <c r="L49" s="25">
        <f>VLOOKUP(Table35[[#This Row],[Customer ID]],'Hospitalisation Details'!A:E,5,FALSE)</f>
        <v>29504</v>
      </c>
      <c r="M49" s="27">
        <f>VLOOKUP(Table35[[#This Row],[Customer ID]],'Hospitalisation Details'!A:K,8,FALSE)</f>
        <v>43896.38</v>
      </c>
      <c r="N49" t="str">
        <f>VLOOKUP(Table35[[#This Row],[Customer ID]],'Hospitalisation Details'!A:K,9, FALSE)</f>
        <v>tier - 2</v>
      </c>
      <c r="O49" t="str">
        <f>VLOOKUP(Table35[[#This Row],[Customer ID]],'Hospitalisation Details'!A:K,10,FALSE)</f>
        <v>tier - 1</v>
      </c>
      <c r="P49" t="str">
        <f>VLOOKUP(Table35[[#This Row],[Customer ID]],'Hospitalisation Details'!A:K,11,FALSE)</f>
        <v>R1013</v>
      </c>
    </row>
    <row r="50" spans="1:16" x14ac:dyDescent="0.3">
      <c r="A50" t="s">
        <v>2323</v>
      </c>
      <c r="B50" t="str">
        <f>VLOOKUP(Table35[[#This Row],[Customer ID]], 'Customer Names'!F:G, 2, FALSE)</f>
        <v>De Simone, Mr.  Flavio</v>
      </c>
      <c r="C50">
        <v>53.09</v>
      </c>
      <c r="D50" s="22" t="str" cm="1">
        <f t="array" ref="D50">_xlfn.IFS(Table35[[#This Row],[BMI]]&lt;18.5, "Underweight ", Table35[[#This Row],[BMI]]&lt;24.9, "Normal Weight", Table35[[#This Row],[BMI]]&lt;29.9, "Overweight ", TRUE, "Obesity")</f>
        <v>Obesity</v>
      </c>
      <c r="E50" s="22">
        <v>4.82</v>
      </c>
      <c r="F50" s="22" t="str" cm="1">
        <f t="array" ref="F50">_xlfn.IFS(Table35[[#This Row],[HBA1C]]&lt;5.7, "Normal", Table35[[#This Row],[HBA1C]]&lt;6.4, "Prediabetes ", TRUE, "Diabetes")</f>
        <v>Normal</v>
      </c>
      <c r="G50" s="23" t="s">
        <v>2381</v>
      </c>
      <c r="H50" s="22" t="s">
        <v>2379</v>
      </c>
      <c r="I50" s="22" t="s">
        <v>2379</v>
      </c>
      <c r="J50" s="22">
        <v>2</v>
      </c>
      <c r="K50" t="s">
        <v>2381</v>
      </c>
      <c r="L50" s="25">
        <f>VLOOKUP(Table35[[#This Row],[Customer ID]],'Hospitalisation Details'!A:E,5,FALSE)</f>
        <v>24352</v>
      </c>
      <c r="M50" s="27">
        <f>VLOOKUP(Table35[[#This Row],[Customer ID]],'Hospitalisation Details'!A:K,8,FALSE)</f>
        <v>43817.45</v>
      </c>
      <c r="N50" t="str">
        <f>VLOOKUP(Table35[[#This Row],[Customer ID]],'Hospitalisation Details'!A:K,9, FALSE)</f>
        <v>tier - 2</v>
      </c>
      <c r="O50" t="str">
        <f>VLOOKUP(Table35[[#This Row],[Customer ID]],'Hospitalisation Details'!A:K,10,FALSE)</f>
        <v>tier - 3</v>
      </c>
      <c r="P50" t="str">
        <f>VLOOKUP(Table35[[#This Row],[Customer ID]],'Hospitalisation Details'!A:K,11,FALSE)</f>
        <v>R1012</v>
      </c>
    </row>
    <row r="51" spans="1:16" x14ac:dyDescent="0.3">
      <c r="A51" t="s">
        <v>2322</v>
      </c>
      <c r="B51" t="str">
        <f>VLOOKUP(Table35[[#This Row],[Customer ID]], 'Customer Names'!F:G, 2, FALSE)</f>
        <v>Beckett, Mr.  Ryan</v>
      </c>
      <c r="C51">
        <v>31.79</v>
      </c>
      <c r="D51" s="22" t="str" cm="1">
        <f t="array" ref="D51">_xlfn.IFS(Table35[[#This Row],[BMI]]&lt;18.5, "Underweight ", Table35[[#This Row],[BMI]]&lt;24.9, "Normal Weight", Table35[[#This Row],[BMI]]&lt;29.9, "Overweight ", TRUE, "Obesity")</f>
        <v>Obesity</v>
      </c>
      <c r="E51" s="22">
        <v>5.51</v>
      </c>
      <c r="F51" s="22" t="str" cm="1">
        <f t="array" ref="F51">_xlfn.IFS(Table35[[#This Row],[HBA1C]]&lt;5.7, "Normal", Table35[[#This Row],[HBA1C]]&lt;6.4, "Prediabetes ", TRUE, "Diabetes")</f>
        <v>Normal</v>
      </c>
      <c r="G51" s="23" t="s">
        <v>2381</v>
      </c>
      <c r="H51" s="22" t="s">
        <v>2379</v>
      </c>
      <c r="I51" s="22" t="s">
        <v>2379</v>
      </c>
      <c r="J51" s="22">
        <v>2</v>
      </c>
      <c r="K51" t="s">
        <v>2381</v>
      </c>
      <c r="L51" s="25">
        <f>VLOOKUP(Table35[[#This Row],[Customer ID]],'Hospitalisation Details'!A:E,5,FALSE)</f>
        <v>24344</v>
      </c>
      <c r="M51" s="27">
        <f>VLOOKUP(Table35[[#This Row],[Customer ID]],'Hospitalisation Details'!A:K,8,FALSE)</f>
        <v>43813.87</v>
      </c>
      <c r="N51" t="str">
        <f>VLOOKUP(Table35[[#This Row],[Customer ID]],'Hospitalisation Details'!A:K,9, FALSE)</f>
        <v>tier - 2</v>
      </c>
      <c r="O51" t="str">
        <f>VLOOKUP(Table35[[#This Row],[Customer ID]],'Hospitalisation Details'!A:K,10,FALSE)</f>
        <v>tier - 2</v>
      </c>
      <c r="P51" t="str">
        <f>VLOOKUP(Table35[[#This Row],[Customer ID]],'Hospitalisation Details'!A:K,11,FALSE)</f>
        <v>R1013</v>
      </c>
    </row>
    <row r="52" spans="1:16" x14ac:dyDescent="0.3">
      <c r="A52" t="s">
        <v>2321</v>
      </c>
      <c r="B52" t="str">
        <f>VLOOKUP(Table35[[#This Row],[Customer ID]], 'Customer Names'!F:G, 2, FALSE)</f>
        <v>Sobrilsky, Mr.  Anthony J.</v>
      </c>
      <c r="C52">
        <v>41.895000000000003</v>
      </c>
      <c r="D52" s="22" t="str" cm="1">
        <f t="array" ref="D52">_xlfn.IFS(Table35[[#This Row],[BMI]]&lt;18.5, "Underweight ", Table35[[#This Row],[BMI]]&lt;24.9, "Normal Weight", Table35[[#This Row],[BMI]]&lt;29.9, "Overweight ", TRUE, "Obesity")</f>
        <v>Obesity</v>
      </c>
      <c r="E52" s="22">
        <v>10.87</v>
      </c>
      <c r="F52" s="22" t="str" cm="1">
        <f t="array" ref="F52">_xlfn.IFS(Table35[[#This Row],[HBA1C]]&lt;5.7, "Normal", Table35[[#This Row],[HBA1C]]&lt;6.4, "Prediabetes ", TRUE, "Diabetes")</f>
        <v>Diabetes</v>
      </c>
      <c r="G52" s="23" t="s">
        <v>2381</v>
      </c>
      <c r="H52" s="22" t="s">
        <v>2379</v>
      </c>
      <c r="I52" s="22" t="s">
        <v>2379</v>
      </c>
      <c r="J52" s="22">
        <v>1</v>
      </c>
      <c r="K52" t="s">
        <v>2381</v>
      </c>
      <c r="L52" s="25">
        <f>VLOOKUP(Table35[[#This Row],[Customer ID]],'Hospitalisation Details'!A:E,5,FALSE)</f>
        <v>31622</v>
      </c>
      <c r="M52" s="27">
        <f>VLOOKUP(Table35[[#This Row],[Customer ID]],'Hospitalisation Details'!A:K,8,FALSE)</f>
        <v>43753.34</v>
      </c>
      <c r="N52" t="str">
        <f>VLOOKUP(Table35[[#This Row],[Customer ID]],'Hospitalisation Details'!A:K,9, FALSE)</f>
        <v>tier - 2</v>
      </c>
      <c r="O52" t="str">
        <f>VLOOKUP(Table35[[#This Row],[Customer ID]],'Hospitalisation Details'!A:K,10,FALSE)</f>
        <v>tier - 1</v>
      </c>
      <c r="P52" t="str">
        <f>VLOOKUP(Table35[[#This Row],[Customer ID]],'Hospitalisation Details'!A:K,11,FALSE)</f>
        <v>R1015</v>
      </c>
    </row>
    <row r="53" spans="1:16" x14ac:dyDescent="0.3">
      <c r="A53" t="s">
        <v>2320</v>
      </c>
      <c r="B53" t="str">
        <f>VLOOKUP(Table35[[#This Row],[Customer ID]], 'Customer Names'!F:G, 2, FALSE)</f>
        <v>Wang, Ms.  Alex</v>
      </c>
      <c r="C53">
        <v>31.16</v>
      </c>
      <c r="D53" s="22" t="str" cm="1">
        <f t="array" ref="D53">_xlfn.IFS(Table35[[#This Row],[BMI]]&lt;18.5, "Underweight ", Table35[[#This Row],[BMI]]&lt;24.9, "Normal Weight", Table35[[#This Row],[BMI]]&lt;29.9, "Overweight ", TRUE, "Obesity")</f>
        <v>Obesity</v>
      </c>
      <c r="E53" s="22">
        <v>9.34</v>
      </c>
      <c r="F53" s="22" t="str" cm="1">
        <f t="array" ref="F53">_xlfn.IFS(Table35[[#This Row],[HBA1C]]&lt;5.7, "Normal", Table35[[#This Row],[HBA1C]]&lt;6.4, "Prediabetes ", TRUE, "Diabetes")</f>
        <v>Diabetes</v>
      </c>
      <c r="G53" s="23" t="s">
        <v>2379</v>
      </c>
      <c r="H53" s="22" t="s">
        <v>2379</v>
      </c>
      <c r="I53" s="22" t="s">
        <v>2379</v>
      </c>
      <c r="J53" s="22">
        <v>0</v>
      </c>
      <c r="K53" t="s">
        <v>2381</v>
      </c>
      <c r="L53" s="25">
        <f>VLOOKUP(Table35[[#This Row],[Customer ID]],'Hospitalisation Details'!A:E,5,FALSE)</f>
        <v>23915</v>
      </c>
      <c r="M53" s="27">
        <f>VLOOKUP(Table35[[#This Row],[Customer ID]],'Hospitalisation Details'!A:K,8,FALSE)</f>
        <v>43578.94</v>
      </c>
      <c r="N53" t="str">
        <f>VLOOKUP(Table35[[#This Row],[Customer ID]],'Hospitalisation Details'!A:K,9, FALSE)</f>
        <v>tier - 2</v>
      </c>
      <c r="O53" t="str">
        <f>VLOOKUP(Table35[[#This Row],[Customer ID]],'Hospitalisation Details'!A:K,10,FALSE)</f>
        <v>tier - 2</v>
      </c>
      <c r="P53" t="str">
        <f>VLOOKUP(Table35[[#This Row],[Customer ID]],'Hospitalisation Details'!A:K,11,FALSE)</f>
        <v>R1012</v>
      </c>
    </row>
    <row r="54" spans="1:16" x14ac:dyDescent="0.3">
      <c r="A54" t="s">
        <v>2319</v>
      </c>
      <c r="B54" t="str">
        <f>VLOOKUP(Table35[[#This Row],[Customer ID]], 'Customer Names'!F:G, 2, FALSE)</f>
        <v>Campa, Mr.  David</v>
      </c>
      <c r="C54">
        <v>34.104999999999997</v>
      </c>
      <c r="D54" s="22" t="str" cm="1">
        <f t="array" ref="D54">_xlfn.IFS(Table35[[#This Row],[BMI]]&lt;18.5, "Underweight ", Table35[[#This Row],[BMI]]&lt;24.9, "Normal Weight", Table35[[#This Row],[BMI]]&lt;29.9, "Overweight ", TRUE, "Obesity")</f>
        <v>Obesity</v>
      </c>
      <c r="E54" s="22">
        <v>5.03</v>
      </c>
      <c r="F54" s="22" t="str" cm="1">
        <f t="array" ref="F54">_xlfn.IFS(Table35[[#This Row],[HBA1C]]&lt;5.7, "Normal", Table35[[#This Row],[HBA1C]]&lt;6.4, "Prediabetes ", TRUE, "Diabetes")</f>
        <v>Normal</v>
      </c>
      <c r="G54" s="23" t="s">
        <v>2381</v>
      </c>
      <c r="H54" s="22" t="s">
        <v>2379</v>
      </c>
      <c r="I54" s="22" t="s">
        <v>2381</v>
      </c>
      <c r="J54" s="22">
        <v>1</v>
      </c>
      <c r="K54" t="s">
        <v>2381</v>
      </c>
      <c r="L54" s="25">
        <f>VLOOKUP(Table35[[#This Row],[Customer ID]],'Hospitalisation Details'!A:E,5,FALSE)</f>
        <v>25326</v>
      </c>
      <c r="M54" s="27">
        <f>VLOOKUP(Table35[[#This Row],[Customer ID]],'Hospitalisation Details'!A:K,8,FALSE)</f>
        <v>43254.42</v>
      </c>
      <c r="N54" t="str">
        <f>VLOOKUP(Table35[[#This Row],[Customer ID]],'Hospitalisation Details'!A:K,9, FALSE)</f>
        <v>tier - 2</v>
      </c>
      <c r="O54" t="str">
        <f>VLOOKUP(Table35[[#This Row],[Customer ID]],'Hospitalisation Details'!A:K,10,FALSE)</f>
        <v>tier - 2</v>
      </c>
      <c r="P54" t="str">
        <f>VLOOKUP(Table35[[#This Row],[Customer ID]],'Hospitalisation Details'!A:K,11,FALSE)</f>
        <v>R1016</v>
      </c>
    </row>
    <row r="55" spans="1:16" x14ac:dyDescent="0.3">
      <c r="A55" t="s">
        <v>2318</v>
      </c>
      <c r="B55" t="str">
        <f>VLOOKUP(Table35[[#This Row],[Customer ID]], 'Customer Names'!F:G, 2, FALSE)</f>
        <v>Clifford, Mr.  Andrew B</v>
      </c>
      <c r="C55">
        <v>51.93</v>
      </c>
      <c r="D55" s="22" t="str" cm="1">
        <f t="array" ref="D55">_xlfn.IFS(Table35[[#This Row],[BMI]]&lt;18.5, "Underweight ", Table35[[#This Row],[BMI]]&lt;24.9, "Normal Weight", Table35[[#This Row],[BMI]]&lt;29.9, "Overweight ", TRUE, "Obesity")</f>
        <v>Obesity</v>
      </c>
      <c r="E55" s="22">
        <v>11.05</v>
      </c>
      <c r="F55" s="22" t="str" cm="1">
        <f t="array" ref="F55">_xlfn.IFS(Table35[[#This Row],[HBA1C]]&lt;5.7, "Normal", Table35[[#This Row],[HBA1C]]&lt;6.4, "Prediabetes ", TRUE, "Diabetes")</f>
        <v>Diabetes</v>
      </c>
      <c r="G55" s="23" t="s">
        <v>2379</v>
      </c>
      <c r="H55" s="22" t="s">
        <v>2379</v>
      </c>
      <c r="I55" s="22" t="s">
        <v>2379</v>
      </c>
      <c r="J55" s="22">
        <v>0</v>
      </c>
      <c r="K55" t="s">
        <v>2381</v>
      </c>
      <c r="L55" s="25">
        <f>VLOOKUP(Table35[[#This Row],[Customer ID]],'Hospitalisation Details'!A:E,5,FALSE)</f>
        <v>23861</v>
      </c>
      <c r="M55" s="27">
        <f>VLOOKUP(Table35[[#This Row],[Customer ID]],'Hospitalisation Details'!A:K,8,FALSE)</f>
        <v>43073.760000000002</v>
      </c>
      <c r="N55" t="str">
        <f>VLOOKUP(Table35[[#This Row],[Customer ID]],'Hospitalisation Details'!A:K,9, FALSE)</f>
        <v>tier - 2</v>
      </c>
      <c r="O55" t="str">
        <f>VLOOKUP(Table35[[#This Row],[Customer ID]],'Hospitalisation Details'!A:K,10,FALSE)</f>
        <v>tier - 2</v>
      </c>
      <c r="P55" t="str">
        <f>VLOOKUP(Table35[[#This Row],[Customer ID]],'Hospitalisation Details'!A:K,11,FALSE)</f>
        <v>R1011</v>
      </c>
    </row>
    <row r="56" spans="1:16" x14ac:dyDescent="0.3">
      <c r="A56" t="s">
        <v>2317</v>
      </c>
      <c r="B56" t="str">
        <f>VLOOKUP(Table35[[#This Row],[Customer ID]], 'Customer Names'!F:G, 2, FALSE)</f>
        <v>Dalmata, Ms.  Dara E</v>
      </c>
      <c r="C56">
        <v>38.950000000000003</v>
      </c>
      <c r="D56" s="22" t="str" cm="1">
        <f t="array" ref="D56">_xlfn.IFS(Table35[[#This Row],[BMI]]&lt;18.5, "Underweight ", Table35[[#This Row],[BMI]]&lt;24.9, "Normal Weight", Table35[[#This Row],[BMI]]&lt;29.9, "Overweight ", TRUE, "Obesity")</f>
        <v>Obesity</v>
      </c>
      <c r="E56" s="22">
        <v>11.95</v>
      </c>
      <c r="F56" s="22" t="str" cm="1">
        <f t="array" ref="F56">_xlfn.IFS(Table35[[#This Row],[HBA1C]]&lt;5.7, "Normal", Table35[[#This Row],[HBA1C]]&lt;6.4, "Prediabetes ", TRUE, "Diabetes")</f>
        <v>Diabetes</v>
      </c>
      <c r="G56" s="23" t="s">
        <v>2379</v>
      </c>
      <c r="H56" s="22" t="s">
        <v>2379</v>
      </c>
      <c r="I56" s="22" t="s">
        <v>2379</v>
      </c>
      <c r="J56" s="22">
        <v>0</v>
      </c>
      <c r="K56" t="s">
        <v>2381</v>
      </c>
      <c r="L56" s="25">
        <f>VLOOKUP(Table35[[#This Row],[Customer ID]],'Hospitalisation Details'!A:E,5,FALSE)</f>
        <v>28553</v>
      </c>
      <c r="M56" s="27">
        <f>VLOOKUP(Table35[[#This Row],[Customer ID]],'Hospitalisation Details'!A:K,8,FALSE)</f>
        <v>42983.46</v>
      </c>
      <c r="N56" t="str">
        <f>VLOOKUP(Table35[[#This Row],[Customer ID]],'Hospitalisation Details'!A:K,9, FALSE)</f>
        <v>tier - 1</v>
      </c>
      <c r="O56" t="str">
        <f>VLOOKUP(Table35[[#This Row],[Customer ID]],'Hospitalisation Details'!A:K,10,FALSE)</f>
        <v>tier - 2</v>
      </c>
      <c r="P56" t="str">
        <f>VLOOKUP(Table35[[#This Row],[Customer ID]],'Hospitalisation Details'!A:K,11,FALSE)</f>
        <v>R1012</v>
      </c>
    </row>
    <row r="57" spans="1:16" x14ac:dyDescent="0.3">
      <c r="A57" t="s">
        <v>2316</v>
      </c>
      <c r="B57" t="str">
        <f>VLOOKUP(Table35[[#This Row],[Customer ID]], 'Customer Names'!F:G, 2, FALSE)</f>
        <v>Vishik, Ms.  Inna</v>
      </c>
      <c r="C57">
        <v>36.630000000000003</v>
      </c>
      <c r="D57" s="22" t="str" cm="1">
        <f t="array" ref="D57">_xlfn.IFS(Table35[[#This Row],[BMI]]&lt;18.5, "Underweight ", Table35[[#This Row],[BMI]]&lt;24.9, "Normal Weight", Table35[[#This Row],[BMI]]&lt;29.9, "Overweight ", TRUE, "Obesity")</f>
        <v>Obesity</v>
      </c>
      <c r="E57" s="22">
        <v>7.72</v>
      </c>
      <c r="F57" s="22" t="str" cm="1">
        <f t="array" ref="F57">_xlfn.IFS(Table35[[#This Row],[HBA1C]]&lt;5.7, "Normal", Table35[[#This Row],[HBA1C]]&lt;6.4, "Prediabetes ", TRUE, "Diabetes")</f>
        <v>Diabetes</v>
      </c>
      <c r="G57" s="23" t="s">
        <v>2381</v>
      </c>
      <c r="H57" s="22" t="s">
        <v>2379</v>
      </c>
      <c r="I57" s="22" t="s">
        <v>2379</v>
      </c>
      <c r="J57" s="22">
        <v>1</v>
      </c>
      <c r="K57" t="s">
        <v>2381</v>
      </c>
      <c r="L57" s="25">
        <f>VLOOKUP(Table35[[#This Row],[Customer ID]],'Hospitalisation Details'!A:E,5,FALSE)</f>
        <v>27448</v>
      </c>
      <c r="M57" s="27">
        <f>VLOOKUP(Table35[[#This Row],[Customer ID]],'Hospitalisation Details'!A:K,8,FALSE)</f>
        <v>42969.85</v>
      </c>
      <c r="N57" t="str">
        <f>VLOOKUP(Table35[[#This Row],[Customer ID]],'Hospitalisation Details'!A:K,9, FALSE)</f>
        <v>tier - 1</v>
      </c>
      <c r="O57" t="str">
        <f>VLOOKUP(Table35[[#This Row],[Customer ID]],'Hospitalisation Details'!A:K,10,FALSE)</f>
        <v>tier - 3</v>
      </c>
      <c r="P57" t="str">
        <f>VLOOKUP(Table35[[#This Row],[Customer ID]],'Hospitalisation Details'!A:K,11,FALSE)</f>
        <v>R1013</v>
      </c>
    </row>
    <row r="58" spans="1:16" x14ac:dyDescent="0.3">
      <c r="A58" t="s">
        <v>2315</v>
      </c>
      <c r="B58" t="str">
        <f>VLOOKUP(Table35[[#This Row],[Customer ID]], 'Customer Names'!F:G, 2, FALSE)</f>
        <v>Schorr, Mr.  Ari</v>
      </c>
      <c r="C58">
        <v>34.200000000000003</v>
      </c>
      <c r="D58" s="22" t="str" cm="1">
        <f t="array" ref="D58">_xlfn.IFS(Table35[[#This Row],[BMI]]&lt;18.5, "Underweight ", Table35[[#This Row],[BMI]]&lt;24.9, "Normal Weight", Table35[[#This Row],[BMI]]&lt;29.9, "Overweight ", TRUE, "Obesity")</f>
        <v>Obesity</v>
      </c>
      <c r="E58" s="22">
        <v>5.75</v>
      </c>
      <c r="F58" s="22" t="str" cm="1">
        <f t="array" ref="F58">_xlfn.IFS(Table35[[#This Row],[HBA1C]]&lt;5.7, "Normal", Table35[[#This Row],[HBA1C]]&lt;6.4, "Prediabetes ", TRUE, "Diabetes")</f>
        <v xml:space="preserve">Prediabetes </v>
      </c>
      <c r="G58" s="23" t="s">
        <v>2379</v>
      </c>
      <c r="H58" s="22" t="s">
        <v>2379</v>
      </c>
      <c r="I58" s="22" t="s">
        <v>2379</v>
      </c>
      <c r="J58" s="22">
        <v>2</v>
      </c>
      <c r="K58" t="s">
        <v>2381</v>
      </c>
      <c r="L58" s="25">
        <f>VLOOKUP(Table35[[#This Row],[Customer ID]],'Hospitalisation Details'!A:E,5,FALSE)</f>
        <v>26308</v>
      </c>
      <c r="M58" s="27">
        <f>VLOOKUP(Table35[[#This Row],[Customer ID]],'Hospitalisation Details'!A:K,8,FALSE)</f>
        <v>42856.84</v>
      </c>
      <c r="N58" t="str">
        <f>VLOOKUP(Table35[[#This Row],[Customer ID]],'Hospitalisation Details'!A:K,9, FALSE)</f>
        <v>tier - 1</v>
      </c>
      <c r="O58" t="str">
        <f>VLOOKUP(Table35[[#This Row],[Customer ID]],'Hospitalisation Details'!A:K,10,FALSE)</f>
        <v>tier - 1</v>
      </c>
      <c r="P58" t="str">
        <f>VLOOKUP(Table35[[#This Row],[Customer ID]],'Hospitalisation Details'!A:K,11,FALSE)</f>
        <v>R1011</v>
      </c>
    </row>
    <row r="59" spans="1:16" x14ac:dyDescent="0.3">
      <c r="A59" t="s">
        <v>2314</v>
      </c>
      <c r="B59" t="str">
        <f>VLOOKUP(Table35[[#This Row],[Customer ID]], 'Customer Names'!F:G, 2, FALSE)</f>
        <v>Lusardi, Ms.  Lindsey</v>
      </c>
      <c r="C59">
        <v>50.63</v>
      </c>
      <c r="D59" s="22" t="str" cm="1">
        <f t="array" ref="D59">_xlfn.IFS(Table35[[#This Row],[BMI]]&lt;18.5, "Underweight ", Table35[[#This Row],[BMI]]&lt;24.9, "Normal Weight", Table35[[#This Row],[BMI]]&lt;29.9, "Overweight ", TRUE, "Obesity")</f>
        <v>Obesity</v>
      </c>
      <c r="E59" s="22">
        <v>11.89</v>
      </c>
      <c r="F59" s="22" t="str" cm="1">
        <f t="array" ref="F59">_xlfn.IFS(Table35[[#This Row],[HBA1C]]&lt;5.7, "Normal", Table35[[#This Row],[HBA1C]]&lt;6.4, "Prediabetes ", TRUE, "Diabetes")</f>
        <v>Diabetes</v>
      </c>
      <c r="G59" s="23" t="s">
        <v>2379</v>
      </c>
      <c r="H59" s="22" t="s">
        <v>2379</v>
      </c>
      <c r="I59" s="22" t="s">
        <v>2379</v>
      </c>
      <c r="J59" s="22">
        <v>0</v>
      </c>
      <c r="K59" t="s">
        <v>2381</v>
      </c>
      <c r="L59" s="25">
        <f>VLOOKUP(Table35[[#This Row],[Customer ID]],'Hospitalisation Details'!A:E,5,FALSE)</f>
        <v>24105</v>
      </c>
      <c r="M59" s="27">
        <f>VLOOKUP(Table35[[#This Row],[Customer ID]],'Hospitalisation Details'!A:K,8,FALSE)</f>
        <v>42764.12</v>
      </c>
      <c r="N59" t="str">
        <f>VLOOKUP(Table35[[#This Row],[Customer ID]],'Hospitalisation Details'!A:K,9, FALSE)</f>
        <v>tier - 1</v>
      </c>
      <c r="O59" t="str">
        <f>VLOOKUP(Table35[[#This Row],[Customer ID]],'Hospitalisation Details'!A:K,10,FALSE)</f>
        <v>tier - 2</v>
      </c>
      <c r="P59" t="str">
        <f>VLOOKUP(Table35[[#This Row],[Customer ID]],'Hospitalisation Details'!A:K,11,FALSE)</f>
        <v>R1011</v>
      </c>
    </row>
    <row r="60" spans="1:16" x14ac:dyDescent="0.3">
      <c r="A60" t="s">
        <v>2313</v>
      </c>
      <c r="B60" t="str">
        <f>VLOOKUP(Table35[[#This Row],[Customer ID]], 'Customer Names'!F:G, 2, FALSE)</f>
        <v>Rayner, Mr.  Kenny</v>
      </c>
      <c r="C60">
        <v>36.479999999999997</v>
      </c>
      <c r="D60" s="22" t="str" cm="1">
        <f t="array" ref="D60">_xlfn.IFS(Table35[[#This Row],[BMI]]&lt;18.5, "Underweight ", Table35[[#This Row],[BMI]]&lt;24.9, "Normal Weight", Table35[[#This Row],[BMI]]&lt;29.9, "Overweight ", TRUE, "Obesity")</f>
        <v>Obesity</v>
      </c>
      <c r="E60" s="22">
        <v>6.2</v>
      </c>
      <c r="F60" s="22" t="str" cm="1">
        <f t="array" ref="F60">_xlfn.IFS(Table35[[#This Row],[HBA1C]]&lt;5.7, "Normal", Table35[[#This Row],[HBA1C]]&lt;6.4, "Prediabetes ", TRUE, "Diabetes")</f>
        <v xml:space="preserve">Prediabetes </v>
      </c>
      <c r="G60" s="23" t="s">
        <v>2379</v>
      </c>
      <c r="H60" s="22" t="s">
        <v>2379</v>
      </c>
      <c r="I60" s="22" t="s">
        <v>2379</v>
      </c>
      <c r="J60" s="22">
        <v>0</v>
      </c>
      <c r="K60" t="s">
        <v>2381</v>
      </c>
      <c r="L60" s="25">
        <f>VLOOKUP(Table35[[#This Row],[Customer ID]],'Hospitalisation Details'!A:E,5,FALSE)</f>
        <v>28450</v>
      </c>
      <c r="M60" s="27">
        <f>VLOOKUP(Table35[[#This Row],[Customer ID]],'Hospitalisation Details'!A:K,8,FALSE)</f>
        <v>42760.5</v>
      </c>
      <c r="N60" t="str">
        <f>VLOOKUP(Table35[[#This Row],[Customer ID]],'Hospitalisation Details'!A:K,9, FALSE)</f>
        <v>tier - 1</v>
      </c>
      <c r="O60" t="str">
        <f>VLOOKUP(Table35[[#This Row],[Customer ID]],'Hospitalisation Details'!A:K,10,FALSE)</f>
        <v>tier - 2</v>
      </c>
      <c r="P60" t="str">
        <f>VLOOKUP(Table35[[#This Row],[Customer ID]],'Hospitalisation Details'!A:K,11,FALSE)</f>
        <v>R1012</v>
      </c>
    </row>
    <row r="61" spans="1:16" x14ac:dyDescent="0.3">
      <c r="A61" t="s">
        <v>2312</v>
      </c>
      <c r="B61" t="str">
        <f>VLOOKUP(Table35[[#This Row],[Customer ID]], 'Customer Names'!F:G, 2, FALSE)</f>
        <v>Voghel, Ms.  Louise</v>
      </c>
      <c r="C61">
        <v>54.82</v>
      </c>
      <c r="D61" s="22" t="str" cm="1">
        <f t="array" ref="D61">_xlfn.IFS(Table35[[#This Row],[BMI]]&lt;18.5, "Underweight ", Table35[[#This Row],[BMI]]&lt;24.9, "Normal Weight", Table35[[#This Row],[BMI]]&lt;29.9, "Overweight ", TRUE, "Obesity")</f>
        <v>Obesity</v>
      </c>
      <c r="E61" s="22">
        <v>10.61</v>
      </c>
      <c r="F61" s="22" t="str" cm="1">
        <f t="array" ref="F61">_xlfn.IFS(Table35[[#This Row],[HBA1C]]&lt;5.7, "Normal", Table35[[#This Row],[HBA1C]]&lt;6.4, "Prediabetes ", TRUE, "Diabetes")</f>
        <v>Diabetes</v>
      </c>
      <c r="G61" s="23" t="s">
        <v>2379</v>
      </c>
      <c r="H61" s="22" t="s">
        <v>2379</v>
      </c>
      <c r="I61" s="22" t="s">
        <v>2379</v>
      </c>
      <c r="J61" s="22">
        <v>0</v>
      </c>
      <c r="K61" t="s">
        <v>2381</v>
      </c>
      <c r="L61" s="25">
        <f>VLOOKUP(Table35[[#This Row],[Customer ID]],'Hospitalisation Details'!A:E,5,FALSE)</f>
        <v>26209</v>
      </c>
      <c r="M61" s="27">
        <f>VLOOKUP(Table35[[#This Row],[Customer ID]],'Hospitalisation Details'!A:K,8,FALSE)</f>
        <v>42644.2</v>
      </c>
      <c r="N61" t="str">
        <f>VLOOKUP(Table35[[#This Row],[Customer ID]],'Hospitalisation Details'!A:K,9, FALSE)</f>
        <v>tier - 1</v>
      </c>
      <c r="O61" t="str">
        <f>VLOOKUP(Table35[[#This Row],[Customer ID]],'Hospitalisation Details'!A:K,10,FALSE)</f>
        <v>tier - 3</v>
      </c>
      <c r="P61" t="str">
        <f>VLOOKUP(Table35[[#This Row],[Customer ID]],'Hospitalisation Details'!A:K,11,FALSE)</f>
        <v>R1011</v>
      </c>
    </row>
    <row r="62" spans="1:16" x14ac:dyDescent="0.3">
      <c r="A62" t="s">
        <v>2311</v>
      </c>
      <c r="B62" t="str">
        <f>VLOOKUP(Table35[[#This Row],[Customer ID]], 'Customer Names'!F:G, 2, FALSE)</f>
        <v>Rieth, Mr.  Cameron</v>
      </c>
      <c r="C62">
        <v>38.06</v>
      </c>
      <c r="D62" s="22" t="str" cm="1">
        <f t="array" ref="D62">_xlfn.IFS(Table35[[#This Row],[BMI]]&lt;18.5, "Underweight ", Table35[[#This Row],[BMI]]&lt;24.9, "Normal Weight", Table35[[#This Row],[BMI]]&lt;29.9, "Overweight ", TRUE, "Obesity")</f>
        <v>Obesity</v>
      </c>
      <c r="E62" s="22">
        <v>6.04</v>
      </c>
      <c r="F62" s="22" t="str" cm="1">
        <f t="array" ref="F62">_xlfn.IFS(Table35[[#This Row],[HBA1C]]&lt;5.7, "Normal", Table35[[#This Row],[HBA1C]]&lt;6.4, "Prediabetes ", TRUE, "Diabetes")</f>
        <v xml:space="preserve">Prediabetes </v>
      </c>
      <c r="G62" s="23" t="s">
        <v>2379</v>
      </c>
      <c r="H62" s="22" t="s">
        <v>2379</v>
      </c>
      <c r="I62" s="22" t="s">
        <v>2381</v>
      </c>
      <c r="J62" s="22">
        <v>1</v>
      </c>
      <c r="K62" t="s">
        <v>2381</v>
      </c>
      <c r="L62" s="25">
        <f>VLOOKUP(Table35[[#This Row],[Customer ID]],'Hospitalisation Details'!A:E,5,FALSE)</f>
        <v>29125</v>
      </c>
      <c r="M62" s="27">
        <f>VLOOKUP(Table35[[#This Row],[Customer ID]],'Hospitalisation Details'!A:K,8,FALSE)</f>
        <v>42560.43</v>
      </c>
      <c r="N62" t="str">
        <f>VLOOKUP(Table35[[#This Row],[Customer ID]],'Hospitalisation Details'!A:K,9, FALSE)</f>
        <v>tier - 1</v>
      </c>
      <c r="O62" t="str">
        <f>VLOOKUP(Table35[[#This Row],[Customer ID]],'Hospitalisation Details'!A:K,10,FALSE)</f>
        <v>tier - 3</v>
      </c>
      <c r="P62" t="str">
        <f>VLOOKUP(Table35[[#This Row],[Customer ID]],'Hospitalisation Details'!A:K,11,FALSE)</f>
        <v>R1013</v>
      </c>
    </row>
    <row r="63" spans="1:16" x14ac:dyDescent="0.3">
      <c r="A63" t="s">
        <v>2310</v>
      </c>
      <c r="B63" t="str">
        <f>VLOOKUP(Table35[[#This Row],[Customer ID]], 'Customer Names'!F:G, 2, FALSE)</f>
        <v>Gollotto, Ms.  Katie T.</v>
      </c>
      <c r="C63">
        <v>51.48</v>
      </c>
      <c r="D63" s="22" t="str" cm="1">
        <f t="array" ref="D63">_xlfn.IFS(Table35[[#This Row],[BMI]]&lt;18.5, "Underweight ", Table35[[#This Row],[BMI]]&lt;24.9, "Normal Weight", Table35[[#This Row],[BMI]]&lt;29.9, "Overweight ", TRUE, "Obesity")</f>
        <v>Obesity</v>
      </c>
      <c r="E63" s="22">
        <v>9.33</v>
      </c>
      <c r="F63" s="22" t="str" cm="1">
        <f t="array" ref="F63">_xlfn.IFS(Table35[[#This Row],[HBA1C]]&lt;5.7, "Normal", Table35[[#This Row],[HBA1C]]&lt;6.4, "Prediabetes ", TRUE, "Diabetes")</f>
        <v>Diabetes</v>
      </c>
      <c r="G63" s="23" t="s">
        <v>2381</v>
      </c>
      <c r="H63" s="22" t="s">
        <v>2379</v>
      </c>
      <c r="I63" s="22" t="s">
        <v>2379</v>
      </c>
      <c r="J63" s="22">
        <v>0</v>
      </c>
      <c r="K63" t="s">
        <v>2381</v>
      </c>
      <c r="L63" s="25">
        <f>VLOOKUP(Table35[[#This Row],[Customer ID]],'Hospitalisation Details'!A:E,5,FALSE)</f>
        <v>24711</v>
      </c>
      <c r="M63" s="27">
        <f>VLOOKUP(Table35[[#This Row],[Customer ID]],'Hospitalisation Details'!A:K,8,FALSE)</f>
        <v>42538.720000000001</v>
      </c>
      <c r="N63" t="str">
        <f>VLOOKUP(Table35[[#This Row],[Customer ID]],'Hospitalisation Details'!A:K,9, FALSE)</f>
        <v>tier - 1</v>
      </c>
      <c r="O63" t="str">
        <f>VLOOKUP(Table35[[#This Row],[Customer ID]],'Hospitalisation Details'!A:K,10,FALSE)</f>
        <v>tier - 3</v>
      </c>
      <c r="P63" t="str">
        <f>VLOOKUP(Table35[[#This Row],[Customer ID]],'Hospitalisation Details'!A:K,11,FALSE)</f>
        <v>R1011</v>
      </c>
    </row>
    <row r="64" spans="1:16" x14ac:dyDescent="0.3">
      <c r="A64" t="s">
        <v>2309</v>
      </c>
      <c r="B64" t="str">
        <f>VLOOKUP(Table35[[#This Row],[Customer ID]], 'Customer Names'!F:G, 2, FALSE)</f>
        <v>Dunn, Ms.  Casey</v>
      </c>
      <c r="C64">
        <v>52.06</v>
      </c>
      <c r="D64" s="22" t="str" cm="1">
        <f t="array" ref="D64">_xlfn.IFS(Table35[[#This Row],[BMI]]&lt;18.5, "Underweight ", Table35[[#This Row],[BMI]]&lt;24.9, "Normal Weight", Table35[[#This Row],[BMI]]&lt;29.9, "Overweight ", TRUE, "Obesity")</f>
        <v>Obesity</v>
      </c>
      <c r="E64" s="22">
        <v>11.47</v>
      </c>
      <c r="F64" s="22" t="str" cm="1">
        <f t="array" ref="F64">_xlfn.IFS(Table35[[#This Row],[HBA1C]]&lt;5.7, "Normal", Table35[[#This Row],[HBA1C]]&lt;6.4, "Prediabetes ", TRUE, "Diabetes")</f>
        <v>Diabetes</v>
      </c>
      <c r="G64" s="23" t="s">
        <v>2379</v>
      </c>
      <c r="H64" s="22" t="s">
        <v>2379</v>
      </c>
      <c r="I64" s="22" t="s">
        <v>2379</v>
      </c>
      <c r="J64" s="22">
        <v>0</v>
      </c>
      <c r="K64" t="s">
        <v>2381</v>
      </c>
      <c r="L64" s="25">
        <f>VLOOKUP(Table35[[#This Row],[Customer ID]],'Hospitalisation Details'!A:E,5,FALSE)</f>
        <v>25022</v>
      </c>
      <c r="M64" s="27">
        <f>VLOOKUP(Table35[[#This Row],[Customer ID]],'Hospitalisation Details'!A:K,8,FALSE)</f>
        <v>42478.6</v>
      </c>
      <c r="N64" t="str">
        <f>VLOOKUP(Table35[[#This Row],[Customer ID]],'Hospitalisation Details'!A:K,9, FALSE)</f>
        <v>tier - 1</v>
      </c>
      <c r="O64" t="str">
        <f>VLOOKUP(Table35[[#This Row],[Customer ID]],'Hospitalisation Details'!A:K,10,FALSE)</f>
        <v>tier - 2</v>
      </c>
      <c r="P64" t="str">
        <f>VLOOKUP(Table35[[#This Row],[Customer ID]],'Hospitalisation Details'!A:K,11,FALSE)</f>
        <v>R1011</v>
      </c>
    </row>
    <row r="65" spans="1:16" x14ac:dyDescent="0.3">
      <c r="A65" t="s">
        <v>2308</v>
      </c>
      <c r="B65" t="str">
        <f>VLOOKUP(Table35[[#This Row],[Customer ID]], 'Customer Names'!F:G, 2, FALSE)</f>
        <v>Blitzer, Mr.  David</v>
      </c>
      <c r="C65">
        <v>30.684999999999999</v>
      </c>
      <c r="D65" s="22" t="str" cm="1">
        <f t="array" ref="D65">_xlfn.IFS(Table35[[#This Row],[BMI]]&lt;18.5, "Underweight ", Table35[[#This Row],[BMI]]&lt;24.9, "Normal Weight", Table35[[#This Row],[BMI]]&lt;29.9, "Overweight ", TRUE, "Obesity")</f>
        <v>Obesity</v>
      </c>
      <c r="E65" s="22">
        <v>7.02</v>
      </c>
      <c r="F65" s="22" t="str" cm="1">
        <f t="array" ref="F65">_xlfn.IFS(Table35[[#This Row],[HBA1C]]&lt;5.7, "Normal", Table35[[#This Row],[HBA1C]]&lt;6.4, "Prediabetes ", TRUE, "Diabetes")</f>
        <v>Diabetes</v>
      </c>
      <c r="G65" s="23" t="s">
        <v>2381</v>
      </c>
      <c r="H65" s="22" t="s">
        <v>2379</v>
      </c>
      <c r="I65" s="22" t="s">
        <v>2379</v>
      </c>
      <c r="J65" s="22">
        <v>0</v>
      </c>
      <c r="K65" t="s">
        <v>2381</v>
      </c>
      <c r="L65" s="25">
        <f>VLOOKUP(Table35[[#This Row],[Customer ID]],'Hospitalisation Details'!A:E,5,FALSE)</f>
        <v>24651</v>
      </c>
      <c r="M65" s="27">
        <f>VLOOKUP(Table35[[#This Row],[Customer ID]],'Hospitalisation Details'!A:K,8,FALSE)</f>
        <v>42303.69</v>
      </c>
      <c r="N65" t="str">
        <f>VLOOKUP(Table35[[#This Row],[Customer ID]],'Hospitalisation Details'!A:K,9, FALSE)</f>
        <v>tier - 1</v>
      </c>
      <c r="O65" t="str">
        <f>VLOOKUP(Table35[[#This Row],[Customer ID]],'Hospitalisation Details'!A:K,10,FALSE)</f>
        <v>tier - 2</v>
      </c>
      <c r="P65" t="str">
        <f>VLOOKUP(Table35[[#This Row],[Customer ID]],'Hospitalisation Details'!A:K,11,FALSE)</f>
        <v>R1016</v>
      </c>
    </row>
    <row r="66" spans="1:16" x14ac:dyDescent="0.3">
      <c r="A66" t="s">
        <v>2307</v>
      </c>
      <c r="B66" t="str">
        <f>VLOOKUP(Table35[[#This Row],[Customer ID]], 'Customer Names'!F:G, 2, FALSE)</f>
        <v>Smith, Mr.  Bryson C.</v>
      </c>
      <c r="C66">
        <v>36.08</v>
      </c>
      <c r="D66" s="22" t="str" cm="1">
        <f t="array" ref="D66">_xlfn.IFS(Table35[[#This Row],[BMI]]&lt;18.5, "Underweight ", Table35[[#This Row],[BMI]]&lt;24.9, "Normal Weight", Table35[[#This Row],[BMI]]&lt;29.9, "Overweight ", TRUE, "Obesity")</f>
        <v>Obesity</v>
      </c>
      <c r="E66" s="22">
        <v>8.8000000000000007</v>
      </c>
      <c r="F66" s="22" t="str" cm="1">
        <f t="array" ref="F66">_xlfn.IFS(Table35[[#This Row],[HBA1C]]&lt;5.7, "Normal", Table35[[#This Row],[HBA1C]]&lt;6.4, "Prediabetes ", TRUE, "Diabetes")</f>
        <v>Diabetes</v>
      </c>
      <c r="G66" s="23" t="s">
        <v>2381</v>
      </c>
      <c r="H66" s="22" t="s">
        <v>2379</v>
      </c>
      <c r="I66" s="22" t="s">
        <v>2379</v>
      </c>
      <c r="J66" s="22">
        <v>1</v>
      </c>
      <c r="K66" t="s">
        <v>2381</v>
      </c>
      <c r="L66" s="25">
        <f>VLOOKUP(Table35[[#This Row],[Customer ID]],'Hospitalisation Details'!A:E,5,FALSE)</f>
        <v>27529</v>
      </c>
      <c r="M66" s="27">
        <f>VLOOKUP(Table35[[#This Row],[Customer ID]],'Hospitalisation Details'!A:K,8,FALSE)</f>
        <v>42211.14</v>
      </c>
      <c r="N66" t="str">
        <f>VLOOKUP(Table35[[#This Row],[Customer ID]],'Hospitalisation Details'!A:K,9, FALSE)</f>
        <v>tier - 1</v>
      </c>
      <c r="O66" t="str">
        <f>VLOOKUP(Table35[[#This Row],[Customer ID]],'Hospitalisation Details'!A:K,10,FALSE)</f>
        <v>tier - 3</v>
      </c>
      <c r="P66" t="str">
        <f>VLOOKUP(Table35[[#This Row],[Customer ID]],'Hospitalisation Details'!A:K,11,FALSE)</f>
        <v>R1013</v>
      </c>
    </row>
    <row r="67" spans="1:16" x14ac:dyDescent="0.3">
      <c r="A67" t="s">
        <v>2306</v>
      </c>
      <c r="B67" t="str">
        <f>VLOOKUP(Table35[[#This Row],[Customer ID]], 'Customer Names'!F:G, 2, FALSE)</f>
        <v>Hyland, Ms.  Megan</v>
      </c>
      <c r="C67">
        <v>54.99</v>
      </c>
      <c r="D67" s="22" t="str" cm="1">
        <f t="array" ref="D67">_xlfn.IFS(Table35[[#This Row],[BMI]]&lt;18.5, "Underweight ", Table35[[#This Row],[BMI]]&lt;24.9, "Normal Weight", Table35[[#This Row],[BMI]]&lt;29.9, "Overweight ", TRUE, "Obesity")</f>
        <v>Obesity</v>
      </c>
      <c r="E67" s="22">
        <v>8.68</v>
      </c>
      <c r="F67" s="22" t="str" cm="1">
        <f t="array" ref="F67">_xlfn.IFS(Table35[[#This Row],[HBA1C]]&lt;5.7, "Normal", Table35[[#This Row],[HBA1C]]&lt;6.4, "Prediabetes ", TRUE, "Diabetes")</f>
        <v>Diabetes</v>
      </c>
      <c r="G67" s="23" t="s">
        <v>2379</v>
      </c>
      <c r="H67" s="22" t="s">
        <v>2379</v>
      </c>
      <c r="I67" s="22" t="s">
        <v>2379</v>
      </c>
      <c r="J67" s="22">
        <v>2</v>
      </c>
      <c r="K67" t="s">
        <v>2381</v>
      </c>
      <c r="L67" s="25">
        <f>VLOOKUP(Table35[[#This Row],[Customer ID]],'Hospitalisation Details'!A:E,5,FALSE)</f>
        <v>26772</v>
      </c>
      <c r="M67" s="27">
        <f>VLOOKUP(Table35[[#This Row],[Customer ID]],'Hospitalisation Details'!A:K,8,FALSE)</f>
        <v>42188.15</v>
      </c>
      <c r="N67" t="str">
        <f>VLOOKUP(Table35[[#This Row],[Customer ID]],'Hospitalisation Details'!A:K,9, FALSE)</f>
        <v>tier - 1</v>
      </c>
      <c r="O67" t="str">
        <f>VLOOKUP(Table35[[#This Row],[Customer ID]],'Hospitalisation Details'!A:K,10,FALSE)</f>
        <v>tier - 1</v>
      </c>
      <c r="P67" t="str">
        <f>VLOOKUP(Table35[[#This Row],[Customer ID]],'Hospitalisation Details'!A:K,11,FALSE)</f>
        <v>R1011</v>
      </c>
    </row>
    <row r="68" spans="1:16" x14ac:dyDescent="0.3">
      <c r="A68" t="s">
        <v>2305</v>
      </c>
      <c r="B68" t="str">
        <f>VLOOKUP(Table35[[#This Row],[Customer ID]], 'Customer Names'!F:G, 2, FALSE)</f>
        <v>Ducharme, Mr.  Daniel</v>
      </c>
      <c r="C68">
        <v>35.97</v>
      </c>
      <c r="D68" s="22" t="str" cm="1">
        <f t="array" ref="D68">_xlfn.IFS(Table35[[#This Row],[BMI]]&lt;18.5, "Underweight ", Table35[[#This Row],[BMI]]&lt;24.9, "Normal Weight", Table35[[#This Row],[BMI]]&lt;29.9, "Overweight ", TRUE, "Obesity")</f>
        <v>Obesity</v>
      </c>
      <c r="E68" s="22">
        <v>6.12</v>
      </c>
      <c r="F68" s="22" t="str" cm="1">
        <f t="array" ref="F68">_xlfn.IFS(Table35[[#This Row],[HBA1C]]&lt;5.7, "Normal", Table35[[#This Row],[HBA1C]]&lt;6.4, "Prediabetes ", TRUE, "Diabetes")</f>
        <v xml:space="preserve">Prediabetes </v>
      </c>
      <c r="G68" s="23" t="s">
        <v>2379</v>
      </c>
      <c r="H68" s="22" t="s">
        <v>2379</v>
      </c>
      <c r="I68" s="22" t="s">
        <v>2381</v>
      </c>
      <c r="J68" s="22">
        <v>1</v>
      </c>
      <c r="K68" t="s">
        <v>2381</v>
      </c>
      <c r="L68" s="25">
        <f>VLOOKUP(Table35[[#This Row],[Customer ID]],'Hospitalisation Details'!A:E,5,FALSE)</f>
        <v>28917</v>
      </c>
      <c r="M68" s="27">
        <f>VLOOKUP(Table35[[#This Row],[Customer ID]],'Hospitalisation Details'!A:K,8,FALSE)</f>
        <v>42124.52</v>
      </c>
      <c r="N68" t="str">
        <f>VLOOKUP(Table35[[#This Row],[Customer ID]],'Hospitalisation Details'!A:K,9, FALSE)</f>
        <v>tier - 1</v>
      </c>
      <c r="O68" t="str">
        <f>VLOOKUP(Table35[[#This Row],[Customer ID]],'Hospitalisation Details'!A:K,10,FALSE)</f>
        <v>tier - 1</v>
      </c>
      <c r="P68" t="str">
        <f>VLOOKUP(Table35[[#This Row],[Customer ID]],'Hospitalisation Details'!A:K,11,FALSE)</f>
        <v>R1013</v>
      </c>
    </row>
    <row r="69" spans="1:16" x14ac:dyDescent="0.3">
      <c r="A69" t="s">
        <v>2304</v>
      </c>
      <c r="B69" t="str">
        <f>VLOOKUP(Table35[[#This Row],[Customer ID]], 'Customer Names'!F:G, 2, FALSE)</f>
        <v>Johnson, Mr.  Steven M.</v>
      </c>
      <c r="C69">
        <v>45.54</v>
      </c>
      <c r="D69" s="22" t="str" cm="1">
        <f t="array" ref="D69">_xlfn.IFS(Table35[[#This Row],[BMI]]&lt;18.5, "Underweight ", Table35[[#This Row],[BMI]]&lt;24.9, "Normal Weight", Table35[[#This Row],[BMI]]&lt;29.9, "Overweight ", TRUE, "Obesity")</f>
        <v>Obesity</v>
      </c>
      <c r="E69" s="22">
        <v>5.4</v>
      </c>
      <c r="F69" s="22" t="str" cm="1">
        <f t="array" ref="F69">_xlfn.IFS(Table35[[#This Row],[HBA1C]]&lt;5.7, "Normal", Table35[[#This Row],[HBA1C]]&lt;6.4, "Prediabetes ", TRUE, "Diabetes")</f>
        <v>Normal</v>
      </c>
      <c r="G69" s="23" t="s">
        <v>2381</v>
      </c>
      <c r="H69" s="22" t="s">
        <v>2379</v>
      </c>
      <c r="I69" s="22" t="s">
        <v>2381</v>
      </c>
      <c r="J69" s="22">
        <v>1</v>
      </c>
      <c r="K69" t="s">
        <v>2381</v>
      </c>
      <c r="L69" s="25">
        <f>VLOOKUP(Table35[[#This Row],[Customer ID]],'Hospitalisation Details'!A:E,5,FALSE)</f>
        <v>35470</v>
      </c>
      <c r="M69" s="27">
        <f>VLOOKUP(Table35[[#This Row],[Customer ID]],'Hospitalisation Details'!A:K,8,FALSE)</f>
        <v>42112.24</v>
      </c>
      <c r="N69" t="str">
        <f>VLOOKUP(Table35[[#This Row],[Customer ID]],'Hospitalisation Details'!A:K,9, FALSE)</f>
        <v>tier - 1</v>
      </c>
      <c r="O69" t="str">
        <f>VLOOKUP(Table35[[#This Row],[Customer ID]],'Hospitalisation Details'!A:K,10,FALSE)</f>
        <v>tier - 3</v>
      </c>
      <c r="P69" t="str">
        <f>VLOOKUP(Table35[[#This Row],[Customer ID]],'Hospitalisation Details'!A:K,11,FALSE)</f>
        <v>R1013</v>
      </c>
    </row>
    <row r="70" spans="1:16" x14ac:dyDescent="0.3">
      <c r="A70" t="s">
        <v>2303</v>
      </c>
      <c r="B70" t="str">
        <f>VLOOKUP(Table35[[#This Row],[Customer ID]], 'Customer Names'!F:G, 2, FALSE)</f>
        <v>Mutz, Ms.  Jenna L.</v>
      </c>
      <c r="C70">
        <v>35.53</v>
      </c>
      <c r="D70" s="22" t="str" cm="1">
        <f t="array" ref="D70">_xlfn.IFS(Table35[[#This Row],[BMI]]&lt;18.5, "Underweight ", Table35[[#This Row],[BMI]]&lt;24.9, "Normal Weight", Table35[[#This Row],[BMI]]&lt;29.9, "Overweight ", TRUE, "Obesity")</f>
        <v>Obesity</v>
      </c>
      <c r="E70" s="22">
        <v>4.3600000000000003</v>
      </c>
      <c r="F70" s="22" t="str" cm="1">
        <f t="array" ref="F70">_xlfn.IFS(Table35[[#This Row],[HBA1C]]&lt;5.7, "Normal", Table35[[#This Row],[HBA1C]]&lt;6.4, "Prediabetes ", TRUE, "Diabetes")</f>
        <v>Normal</v>
      </c>
      <c r="G70" s="23" t="s">
        <v>2381</v>
      </c>
      <c r="H70" s="22" t="s">
        <v>2379</v>
      </c>
      <c r="I70" s="22" t="s">
        <v>2379</v>
      </c>
      <c r="J70" s="22">
        <v>0</v>
      </c>
      <c r="K70" t="s">
        <v>2381</v>
      </c>
      <c r="L70" s="25">
        <f>VLOOKUP(Table35[[#This Row],[Customer ID]],'Hospitalisation Details'!A:E,5,FALSE)</f>
        <v>27787</v>
      </c>
      <c r="M70" s="27">
        <f>VLOOKUP(Table35[[#This Row],[Customer ID]],'Hospitalisation Details'!A:K,8,FALSE)</f>
        <v>42111.66</v>
      </c>
      <c r="N70" t="str">
        <f>VLOOKUP(Table35[[#This Row],[Customer ID]],'Hospitalisation Details'!A:K,9, FALSE)</f>
        <v>tier - 1</v>
      </c>
      <c r="O70" t="str">
        <f>VLOOKUP(Table35[[#This Row],[Customer ID]],'Hospitalisation Details'!A:K,10,FALSE)</f>
        <v>tier - 1</v>
      </c>
      <c r="P70" t="str">
        <f>VLOOKUP(Table35[[#This Row],[Customer ID]],'Hospitalisation Details'!A:K,11,FALSE)</f>
        <v>R1024</v>
      </c>
    </row>
    <row r="71" spans="1:16" x14ac:dyDescent="0.3">
      <c r="A71" t="s">
        <v>2302</v>
      </c>
      <c r="B71" t="str">
        <f>VLOOKUP(Table35[[#This Row],[Customer ID]], 'Customer Names'!F:G, 2, FALSE)</f>
        <v>Lee, Mr.  Freeman</v>
      </c>
      <c r="C71">
        <v>30.8</v>
      </c>
      <c r="D71" s="22" t="str" cm="1">
        <f t="array" ref="D71">_xlfn.IFS(Table35[[#This Row],[BMI]]&lt;18.5, "Underweight ", Table35[[#This Row],[BMI]]&lt;24.9, "Normal Weight", Table35[[#This Row],[BMI]]&lt;29.9, "Overweight ", TRUE, "Obesity")</f>
        <v>Obesity</v>
      </c>
      <c r="E71" s="22">
        <v>9.77</v>
      </c>
      <c r="F71" s="22" t="str" cm="1">
        <f t="array" ref="F71">_xlfn.IFS(Table35[[#This Row],[HBA1C]]&lt;5.7, "Normal", Table35[[#This Row],[HBA1C]]&lt;6.4, "Prediabetes ", TRUE, "Diabetes")</f>
        <v>Diabetes</v>
      </c>
      <c r="G71" s="23" t="s">
        <v>2379</v>
      </c>
      <c r="H71" s="22" t="s">
        <v>2379</v>
      </c>
      <c r="I71" s="22" t="s">
        <v>2379</v>
      </c>
      <c r="J71" s="22">
        <v>0</v>
      </c>
      <c r="K71" t="s">
        <v>2381</v>
      </c>
      <c r="L71" s="25">
        <f>VLOOKUP(Table35[[#This Row],[Customer ID]],'Hospitalisation Details'!A:E,5,FALSE)</f>
        <v>25191</v>
      </c>
      <c r="M71" s="27">
        <f>VLOOKUP(Table35[[#This Row],[Customer ID]],'Hospitalisation Details'!A:K,8,FALSE)</f>
        <v>41999.519999999997</v>
      </c>
      <c r="N71" t="str">
        <f>VLOOKUP(Table35[[#This Row],[Customer ID]],'Hospitalisation Details'!A:K,9, FALSE)</f>
        <v>tier - 1</v>
      </c>
      <c r="O71" t="str">
        <f>VLOOKUP(Table35[[#This Row],[Customer ID]],'Hospitalisation Details'!A:K,10,FALSE)</f>
        <v>tier - 3</v>
      </c>
      <c r="P71" t="str">
        <f>VLOOKUP(Table35[[#This Row],[Customer ID]],'Hospitalisation Details'!A:K,11,FALSE)</f>
        <v>R1013</v>
      </c>
    </row>
    <row r="72" spans="1:16" x14ac:dyDescent="0.3">
      <c r="A72" t="s">
        <v>2301</v>
      </c>
      <c r="B72" t="str">
        <f>VLOOKUP(Table35[[#This Row],[Customer ID]], 'Customer Names'!F:G, 2, FALSE)</f>
        <v>Turner, Mr.  Jeff</v>
      </c>
      <c r="C72">
        <v>38.39</v>
      </c>
      <c r="D72" s="22" t="str" cm="1">
        <f t="array" ref="D72">_xlfn.IFS(Table35[[#This Row],[BMI]]&lt;18.5, "Underweight ", Table35[[#This Row],[BMI]]&lt;24.9, "Normal Weight", Table35[[#This Row],[BMI]]&lt;29.9, "Overweight ", TRUE, "Obesity")</f>
        <v>Obesity</v>
      </c>
      <c r="E72" s="22">
        <v>4.25</v>
      </c>
      <c r="F72" s="22" t="str" cm="1">
        <f t="array" ref="F72">_xlfn.IFS(Table35[[#This Row],[HBA1C]]&lt;5.7, "Normal", Table35[[#This Row],[HBA1C]]&lt;6.4, "Prediabetes ", TRUE, "Diabetes")</f>
        <v>Normal</v>
      </c>
      <c r="G72" s="23" t="s">
        <v>2379</v>
      </c>
      <c r="H72" s="22" t="s">
        <v>2379</v>
      </c>
      <c r="I72" s="22" t="s">
        <v>2379</v>
      </c>
      <c r="J72" s="22">
        <v>1</v>
      </c>
      <c r="K72" t="s">
        <v>2381</v>
      </c>
      <c r="L72" s="25">
        <f>VLOOKUP(Table35[[#This Row],[Customer ID]],'Hospitalisation Details'!A:E,5,FALSE)</f>
        <v>30996</v>
      </c>
      <c r="M72" s="27">
        <f>VLOOKUP(Table35[[#This Row],[Customer ID]],'Hospitalisation Details'!A:K,8,FALSE)</f>
        <v>41949.24</v>
      </c>
      <c r="N72" t="str">
        <f>VLOOKUP(Table35[[#This Row],[Customer ID]],'Hospitalisation Details'!A:K,9, FALSE)</f>
        <v>tier - 1</v>
      </c>
      <c r="O72" t="str">
        <f>VLOOKUP(Table35[[#This Row],[Customer ID]],'Hospitalisation Details'!A:K,10,FALSE)</f>
        <v>tier - 1</v>
      </c>
      <c r="P72" t="str">
        <f>VLOOKUP(Table35[[#This Row],[Customer ID]],'Hospitalisation Details'!A:K,11,FALSE)</f>
        <v>R1013</v>
      </c>
    </row>
    <row r="73" spans="1:16" x14ac:dyDescent="0.3">
      <c r="A73" t="s">
        <v>2300</v>
      </c>
      <c r="B73" t="str">
        <f>VLOOKUP(Table35[[#This Row],[Customer ID]], 'Customer Names'!F:G, 2, FALSE)</f>
        <v>Rangel, Mr.  Elenilton V. Sr.</v>
      </c>
      <c r="C73">
        <v>32.299999999999997</v>
      </c>
      <c r="D73" s="22" t="str" cm="1">
        <f t="array" ref="D73">_xlfn.IFS(Table35[[#This Row],[BMI]]&lt;18.5, "Underweight ", Table35[[#This Row],[BMI]]&lt;24.9, "Normal Weight", Table35[[#This Row],[BMI]]&lt;29.9, "Overweight ", TRUE, "Obesity")</f>
        <v>Obesity</v>
      </c>
      <c r="E73" s="22">
        <v>4.76</v>
      </c>
      <c r="F73" s="22" t="str" cm="1">
        <f t="array" ref="F73">_xlfn.IFS(Table35[[#This Row],[HBA1C]]&lt;5.7, "Normal", Table35[[#This Row],[HBA1C]]&lt;6.4, "Prediabetes ", TRUE, "Diabetes")</f>
        <v>Normal</v>
      </c>
      <c r="G73" s="23" t="s">
        <v>2379</v>
      </c>
      <c r="H73" s="22" t="s">
        <v>2379</v>
      </c>
      <c r="I73" s="22" t="s">
        <v>2379</v>
      </c>
      <c r="J73" s="22">
        <v>2</v>
      </c>
      <c r="K73" t="s">
        <v>2381</v>
      </c>
      <c r="L73" s="25">
        <f>VLOOKUP(Table35[[#This Row],[Customer ID]],'Hospitalisation Details'!A:E,5,FALSE)</f>
        <v>26580</v>
      </c>
      <c r="M73" s="27">
        <f>VLOOKUP(Table35[[#This Row],[Customer ID]],'Hospitalisation Details'!A:K,8,FALSE)</f>
        <v>41919.1</v>
      </c>
      <c r="N73" t="str">
        <f>VLOOKUP(Table35[[#This Row],[Customer ID]],'Hospitalisation Details'!A:K,9, FALSE)</f>
        <v>tier - 1</v>
      </c>
      <c r="O73" t="str">
        <f>VLOOKUP(Table35[[#This Row],[Customer ID]],'Hospitalisation Details'!A:K,10,FALSE)</f>
        <v>tier - 1</v>
      </c>
      <c r="P73" t="str">
        <f>VLOOKUP(Table35[[#This Row],[Customer ID]],'Hospitalisation Details'!A:K,11,FALSE)</f>
        <v>R1016</v>
      </c>
    </row>
    <row r="74" spans="1:16" x14ac:dyDescent="0.3">
      <c r="A74" t="s">
        <v>2299</v>
      </c>
      <c r="B74" t="str">
        <f>VLOOKUP(Table35[[#This Row],[Customer ID]], 'Customer Names'!F:G, 2, FALSE)</f>
        <v>Lacey, Ms.  Maurya</v>
      </c>
      <c r="C74">
        <v>48.8</v>
      </c>
      <c r="D74" s="22" t="str" cm="1">
        <f t="array" ref="D74">_xlfn.IFS(Table35[[#This Row],[BMI]]&lt;18.5, "Underweight ", Table35[[#This Row],[BMI]]&lt;24.9, "Normal Weight", Table35[[#This Row],[BMI]]&lt;29.9, "Overweight ", TRUE, "Obesity")</f>
        <v>Obesity</v>
      </c>
      <c r="E74" s="22">
        <v>6.22</v>
      </c>
      <c r="F74" s="22" t="str" cm="1">
        <f t="array" ref="F74">_xlfn.IFS(Table35[[#This Row],[HBA1C]]&lt;5.7, "Normal", Table35[[#This Row],[HBA1C]]&lt;6.4, "Prediabetes ", TRUE, "Diabetes")</f>
        <v xml:space="preserve">Prediabetes </v>
      </c>
      <c r="G74" s="23" t="s">
        <v>2381</v>
      </c>
      <c r="H74" s="22" t="s">
        <v>2379</v>
      </c>
      <c r="I74" s="22" t="s">
        <v>2379</v>
      </c>
      <c r="J74" s="22">
        <v>2</v>
      </c>
      <c r="K74" t="s">
        <v>2381</v>
      </c>
      <c r="L74" s="25">
        <f>VLOOKUP(Table35[[#This Row],[Customer ID]],'Hospitalisation Details'!A:E,5,FALSE)</f>
        <v>24371</v>
      </c>
      <c r="M74" s="27">
        <f>VLOOKUP(Table35[[#This Row],[Customer ID]],'Hospitalisation Details'!A:K,8,FALSE)</f>
        <v>41886.54</v>
      </c>
      <c r="N74" t="str">
        <f>VLOOKUP(Table35[[#This Row],[Customer ID]],'Hospitalisation Details'!A:K,9, FALSE)</f>
        <v>tier - 1</v>
      </c>
      <c r="O74" t="str">
        <f>VLOOKUP(Table35[[#This Row],[Customer ID]],'Hospitalisation Details'!A:K,10,FALSE)</f>
        <v>tier - 3</v>
      </c>
      <c r="P74" t="str">
        <f>VLOOKUP(Table35[[#This Row],[Customer ID]],'Hospitalisation Details'!A:K,11,FALSE)</f>
        <v>R1011</v>
      </c>
    </row>
    <row r="75" spans="1:16" x14ac:dyDescent="0.3">
      <c r="A75" t="s">
        <v>2298</v>
      </c>
      <c r="B75" t="str">
        <f>VLOOKUP(Table35[[#This Row],[Customer ID]], 'Customer Names'!F:G, 2, FALSE)</f>
        <v>Stiger, Ms.  Samantha C</v>
      </c>
      <c r="C75">
        <v>45.5</v>
      </c>
      <c r="D75" s="22" t="str" cm="1">
        <f t="array" ref="D75">_xlfn.IFS(Table35[[#This Row],[BMI]]&lt;18.5, "Underweight ", Table35[[#This Row],[BMI]]&lt;24.9, "Normal Weight", Table35[[#This Row],[BMI]]&lt;29.9, "Overweight ", TRUE, "Obesity")</f>
        <v>Obesity</v>
      </c>
      <c r="E75" s="22">
        <v>7.96</v>
      </c>
      <c r="F75" s="22" t="str" cm="1">
        <f t="array" ref="F75">_xlfn.IFS(Table35[[#This Row],[HBA1C]]&lt;5.7, "Normal", Table35[[#This Row],[HBA1C]]&lt;6.4, "Prediabetes ", TRUE, "Diabetes")</f>
        <v>Diabetes</v>
      </c>
      <c r="G75" s="23" t="s">
        <v>2379</v>
      </c>
      <c r="H75" s="22" t="s">
        <v>2379</v>
      </c>
      <c r="I75" s="22" t="s">
        <v>2379</v>
      </c>
      <c r="J75" s="22">
        <v>0</v>
      </c>
      <c r="K75" t="s">
        <v>2381</v>
      </c>
      <c r="L75" s="25">
        <f>VLOOKUP(Table35[[#This Row],[Customer ID]],'Hospitalisation Details'!A:E,5,FALSE)</f>
        <v>22880</v>
      </c>
      <c r="M75" s="27">
        <f>VLOOKUP(Table35[[#This Row],[Customer ID]],'Hospitalisation Details'!A:K,8,FALSE)</f>
        <v>41794.629999999997</v>
      </c>
      <c r="N75" t="str">
        <f>VLOOKUP(Table35[[#This Row],[Customer ID]],'Hospitalisation Details'!A:K,9, FALSE)</f>
        <v>tier - 1</v>
      </c>
      <c r="O75" t="str">
        <f>VLOOKUP(Table35[[#This Row],[Customer ID]],'Hospitalisation Details'!A:K,10,FALSE)</f>
        <v>tier - 3</v>
      </c>
      <c r="P75" t="str">
        <f>VLOOKUP(Table35[[#This Row],[Customer ID]],'Hospitalisation Details'!A:K,11,FALSE)</f>
        <v>R1011</v>
      </c>
    </row>
    <row r="76" spans="1:16" x14ac:dyDescent="0.3">
      <c r="A76" t="s">
        <v>2297</v>
      </c>
      <c r="B76" t="str">
        <f>VLOOKUP(Table35[[#This Row],[Customer ID]], 'Customer Names'!F:G, 2, FALSE)</f>
        <v>Caldwell, Ms.  Bethany A</v>
      </c>
      <c r="C76">
        <v>53.61</v>
      </c>
      <c r="D76" s="22" t="str" cm="1">
        <f t="array" ref="D76">_xlfn.IFS(Table35[[#This Row],[BMI]]&lt;18.5, "Underweight ", Table35[[#This Row],[BMI]]&lt;24.9, "Normal Weight", Table35[[#This Row],[BMI]]&lt;29.9, "Overweight ", TRUE, "Obesity")</f>
        <v>Obesity</v>
      </c>
      <c r="E76" s="22">
        <v>10.92</v>
      </c>
      <c r="F76" s="22" t="str" cm="1">
        <f t="array" ref="F76">_xlfn.IFS(Table35[[#This Row],[HBA1C]]&lt;5.7, "Normal", Table35[[#This Row],[HBA1C]]&lt;6.4, "Prediabetes ", TRUE, "Diabetes")</f>
        <v>Diabetes</v>
      </c>
      <c r="G76" s="23" t="s">
        <v>2381</v>
      </c>
      <c r="H76" s="22" t="s">
        <v>2379</v>
      </c>
      <c r="I76" s="22" t="s">
        <v>2379</v>
      </c>
      <c r="J76" s="22">
        <v>1</v>
      </c>
      <c r="K76" t="s">
        <v>2381</v>
      </c>
      <c r="L76" s="25">
        <f>VLOOKUP(Table35[[#This Row],[Customer ID]],'Hospitalisation Details'!A:E,5,FALSE)</f>
        <v>27604</v>
      </c>
      <c r="M76" s="27">
        <f>VLOOKUP(Table35[[#This Row],[Customer ID]],'Hospitalisation Details'!A:K,8,FALSE)</f>
        <v>41681.86</v>
      </c>
      <c r="N76" t="str">
        <f>VLOOKUP(Table35[[#This Row],[Customer ID]],'Hospitalisation Details'!A:K,9, FALSE)</f>
        <v>tier - 1</v>
      </c>
      <c r="O76" t="str">
        <f>VLOOKUP(Table35[[#This Row],[Customer ID]],'Hospitalisation Details'!A:K,10,FALSE)</f>
        <v>tier - 1</v>
      </c>
      <c r="P76" t="str">
        <f>VLOOKUP(Table35[[#This Row],[Customer ID]],'Hospitalisation Details'!A:K,11,FALSE)</f>
        <v>R1011</v>
      </c>
    </row>
    <row r="77" spans="1:16" x14ac:dyDescent="0.3">
      <c r="A77" t="s">
        <v>2296</v>
      </c>
      <c r="B77" t="str">
        <f>VLOOKUP(Table35[[#This Row],[Customer ID]], 'Customer Names'!F:G, 2, FALSE)</f>
        <v>Marmillod, Mr.  Yves</v>
      </c>
      <c r="C77">
        <v>36.19</v>
      </c>
      <c r="D77" s="22" t="str" cm="1">
        <f t="array" ref="D77">_xlfn.IFS(Table35[[#This Row],[BMI]]&lt;18.5, "Underweight ", Table35[[#This Row],[BMI]]&lt;24.9, "Normal Weight", Table35[[#This Row],[BMI]]&lt;29.9, "Overweight ", TRUE, "Obesity")</f>
        <v>Obesity</v>
      </c>
      <c r="E77" s="22">
        <v>11.51</v>
      </c>
      <c r="F77" s="22" t="str" cm="1">
        <f t="array" ref="F77">_xlfn.IFS(Table35[[#This Row],[HBA1C]]&lt;5.7, "Normal", Table35[[#This Row],[HBA1C]]&lt;6.4, "Prediabetes ", TRUE, "Diabetes")</f>
        <v>Diabetes</v>
      </c>
      <c r="G77" s="23" t="s">
        <v>2381</v>
      </c>
      <c r="H77" s="22" t="s">
        <v>2379</v>
      </c>
      <c r="I77" s="22" t="s">
        <v>2379</v>
      </c>
      <c r="J77" s="22">
        <v>1</v>
      </c>
      <c r="K77" t="s">
        <v>2381</v>
      </c>
      <c r="L77" s="25">
        <f>VLOOKUP(Table35[[#This Row],[Customer ID]],'Hospitalisation Details'!A:E,5,FALSE)</f>
        <v>27559</v>
      </c>
      <c r="M77" s="27">
        <f>VLOOKUP(Table35[[#This Row],[Customer ID]],'Hospitalisation Details'!A:K,8,FALSE)</f>
        <v>41676.080000000002</v>
      </c>
      <c r="N77" t="str">
        <f>VLOOKUP(Table35[[#This Row],[Customer ID]],'Hospitalisation Details'!A:K,9, FALSE)</f>
        <v>tier - 1</v>
      </c>
      <c r="O77" t="str">
        <f>VLOOKUP(Table35[[#This Row],[Customer ID]],'Hospitalisation Details'!A:K,10,FALSE)</f>
        <v>tier - 2</v>
      </c>
      <c r="P77" t="str">
        <f>VLOOKUP(Table35[[#This Row],[Customer ID]],'Hospitalisation Details'!A:K,11,FALSE)</f>
        <v>R1013</v>
      </c>
    </row>
    <row r="78" spans="1:16" x14ac:dyDescent="0.3">
      <c r="A78" t="s">
        <v>2295</v>
      </c>
      <c r="B78" t="str">
        <f>VLOOKUP(Table35[[#This Row],[Customer ID]], 'Customer Names'!F:G, 2, FALSE)</f>
        <v>Cloutier-Simons, Ms.  Danielle</v>
      </c>
      <c r="C78">
        <v>34.6</v>
      </c>
      <c r="D78" s="22" t="str" cm="1">
        <f t="array" ref="D78">_xlfn.IFS(Table35[[#This Row],[BMI]]&lt;18.5, "Underweight ", Table35[[#This Row],[BMI]]&lt;24.9, "Normal Weight", Table35[[#This Row],[BMI]]&lt;29.9, "Overweight ", TRUE, "Obesity")</f>
        <v>Obesity</v>
      </c>
      <c r="E78" s="22">
        <v>5.99</v>
      </c>
      <c r="F78" s="22" t="str" cm="1">
        <f t="array" ref="F78">_xlfn.IFS(Table35[[#This Row],[HBA1C]]&lt;5.7, "Normal", Table35[[#This Row],[HBA1C]]&lt;6.4, "Prediabetes ", TRUE, "Diabetes")</f>
        <v xml:space="preserve">Prediabetes </v>
      </c>
      <c r="G78" s="23" t="s">
        <v>2381</v>
      </c>
      <c r="H78" s="22" t="s">
        <v>2379</v>
      </c>
      <c r="I78" s="22" t="s">
        <v>2379</v>
      </c>
      <c r="J78" s="22">
        <v>0</v>
      </c>
      <c r="K78" t="s">
        <v>2381</v>
      </c>
      <c r="L78" s="25">
        <f>VLOOKUP(Table35[[#This Row],[Customer ID]],'Hospitalisation Details'!A:E,5,FALSE)</f>
        <v>27909</v>
      </c>
      <c r="M78" s="27">
        <f>VLOOKUP(Table35[[#This Row],[Customer ID]],'Hospitalisation Details'!A:K,8,FALSE)</f>
        <v>41661.599999999999</v>
      </c>
      <c r="N78" t="str">
        <f>VLOOKUP(Table35[[#This Row],[Customer ID]],'Hospitalisation Details'!A:K,9, FALSE)</f>
        <v>tier - 1</v>
      </c>
      <c r="O78" t="str">
        <f>VLOOKUP(Table35[[#This Row],[Customer ID]],'Hospitalisation Details'!A:K,10,FALSE)</f>
        <v>tier - 3</v>
      </c>
      <c r="P78" t="str">
        <f>VLOOKUP(Table35[[#This Row],[Customer ID]],'Hospitalisation Details'!A:K,11,FALSE)</f>
        <v>R1011</v>
      </c>
    </row>
    <row r="79" spans="1:16" x14ac:dyDescent="0.3">
      <c r="A79" t="s">
        <v>2294</v>
      </c>
      <c r="B79" t="str">
        <f>VLOOKUP(Table35[[#This Row],[Customer ID]], 'Customer Names'!F:G, 2, FALSE)</f>
        <v>Vegas, Ms.  Julia</v>
      </c>
      <c r="C79">
        <v>54.12</v>
      </c>
      <c r="D79" s="22" t="str" cm="1">
        <f t="array" ref="D79">_xlfn.IFS(Table35[[#This Row],[BMI]]&lt;18.5, "Underweight ", Table35[[#This Row],[BMI]]&lt;24.9, "Normal Weight", Table35[[#This Row],[BMI]]&lt;29.9, "Overweight ", TRUE, "Obesity")</f>
        <v>Obesity</v>
      </c>
      <c r="E79" s="22">
        <v>11.57</v>
      </c>
      <c r="F79" s="22" t="str" cm="1">
        <f t="array" ref="F79">_xlfn.IFS(Table35[[#This Row],[HBA1C]]&lt;5.7, "Normal", Table35[[#This Row],[HBA1C]]&lt;6.4, "Prediabetes ", TRUE, "Diabetes")</f>
        <v>Diabetes</v>
      </c>
      <c r="G79" s="23" t="s">
        <v>2379</v>
      </c>
      <c r="H79" s="22" t="s">
        <v>2379</v>
      </c>
      <c r="I79" s="22" t="s">
        <v>2379</v>
      </c>
      <c r="J79" s="22">
        <v>0</v>
      </c>
      <c r="K79" t="s">
        <v>2381</v>
      </c>
      <c r="L79" s="25">
        <f>VLOOKUP(Table35[[#This Row],[Customer ID]],'Hospitalisation Details'!A:E,5,FALSE)</f>
        <v>27143</v>
      </c>
      <c r="M79" s="27">
        <f>VLOOKUP(Table35[[#This Row],[Customer ID]],'Hospitalisation Details'!A:K,8,FALSE)</f>
        <v>41636.199999999997</v>
      </c>
      <c r="N79" t="str">
        <f>VLOOKUP(Table35[[#This Row],[Customer ID]],'Hospitalisation Details'!A:K,9, FALSE)</f>
        <v>tier - 1</v>
      </c>
      <c r="O79" t="str">
        <f>VLOOKUP(Table35[[#This Row],[Customer ID]],'Hospitalisation Details'!A:K,10,FALSE)</f>
        <v>tier - 1</v>
      </c>
      <c r="P79" t="str">
        <f>VLOOKUP(Table35[[#This Row],[Customer ID]],'Hospitalisation Details'!A:K,11,FALSE)</f>
        <v>R1011</v>
      </c>
    </row>
    <row r="80" spans="1:16" x14ac:dyDescent="0.3">
      <c r="A80" t="s">
        <v>2293</v>
      </c>
      <c r="B80" t="str">
        <f>VLOOKUP(Table35[[#This Row],[Customer ID]], 'Customer Names'!F:G, 2, FALSE)</f>
        <v>Cochran, Mr.  Joshua</v>
      </c>
      <c r="C80">
        <v>48.82</v>
      </c>
      <c r="D80" s="22" t="str" cm="1">
        <f t="array" ref="D80">_xlfn.IFS(Table35[[#This Row],[BMI]]&lt;18.5, "Underweight ", Table35[[#This Row],[BMI]]&lt;24.9, "Normal Weight", Table35[[#This Row],[BMI]]&lt;29.9, "Overweight ", TRUE, "Obesity")</f>
        <v>Obesity</v>
      </c>
      <c r="E80" s="22">
        <v>6.67</v>
      </c>
      <c r="F80" s="22" t="str" cm="1">
        <f t="array" ref="F80">_xlfn.IFS(Table35[[#This Row],[HBA1C]]&lt;5.7, "Normal", Table35[[#This Row],[HBA1C]]&lt;6.4, "Prediabetes ", TRUE, "Diabetes")</f>
        <v>Diabetes</v>
      </c>
      <c r="G80" s="23" t="s">
        <v>2381</v>
      </c>
      <c r="H80" s="22" t="s">
        <v>2379</v>
      </c>
      <c r="I80" s="22" t="s">
        <v>2379</v>
      </c>
      <c r="J80" s="22">
        <v>0</v>
      </c>
      <c r="K80" t="s">
        <v>2381</v>
      </c>
      <c r="L80" s="25">
        <f>VLOOKUP(Table35[[#This Row],[Customer ID]],'Hospitalisation Details'!A:E,5,FALSE)</f>
        <v>24553</v>
      </c>
      <c r="M80" s="27">
        <f>VLOOKUP(Table35[[#This Row],[Customer ID]],'Hospitalisation Details'!A:K,8,FALSE)</f>
        <v>41505.15</v>
      </c>
      <c r="N80" t="str">
        <f>VLOOKUP(Table35[[#This Row],[Customer ID]],'Hospitalisation Details'!A:K,9, FALSE)</f>
        <v>tier - 1</v>
      </c>
      <c r="O80" t="str">
        <f>VLOOKUP(Table35[[#This Row],[Customer ID]],'Hospitalisation Details'!A:K,10,FALSE)</f>
        <v>tier - 2</v>
      </c>
      <c r="P80" t="str">
        <f>VLOOKUP(Table35[[#This Row],[Customer ID]],'Hospitalisation Details'!A:K,11,FALSE)</f>
        <v>R1011</v>
      </c>
    </row>
    <row r="81" spans="1:16" x14ac:dyDescent="0.3">
      <c r="A81" t="s">
        <v>2292</v>
      </c>
      <c r="B81" t="str">
        <f>VLOOKUP(Table35[[#This Row],[Customer ID]], 'Customer Names'!F:G, 2, FALSE)</f>
        <v>Holtzapple, Ms.  Jennifer</v>
      </c>
      <c r="C81">
        <v>51.01</v>
      </c>
      <c r="D81" s="22" t="str" cm="1">
        <f t="array" ref="D81">_xlfn.IFS(Table35[[#This Row],[BMI]]&lt;18.5, "Underweight ", Table35[[#This Row],[BMI]]&lt;24.9, "Normal Weight", Table35[[#This Row],[BMI]]&lt;29.9, "Overweight ", TRUE, "Obesity")</f>
        <v>Obesity</v>
      </c>
      <c r="E81" s="22">
        <v>9.1999999999999993</v>
      </c>
      <c r="F81" s="22" t="str" cm="1">
        <f t="array" ref="F81">_xlfn.IFS(Table35[[#This Row],[HBA1C]]&lt;5.7, "Normal", Table35[[#This Row],[HBA1C]]&lt;6.4, "Prediabetes ", TRUE, "Diabetes")</f>
        <v>Diabetes</v>
      </c>
      <c r="G81" s="23" t="s">
        <v>2379</v>
      </c>
      <c r="H81" s="22" t="s">
        <v>2379</v>
      </c>
      <c r="I81" s="22" t="s">
        <v>2379</v>
      </c>
      <c r="J81" s="22">
        <v>0</v>
      </c>
      <c r="K81" t="s">
        <v>2381</v>
      </c>
      <c r="L81" s="25">
        <f>VLOOKUP(Table35[[#This Row],[Customer ID]],'Hospitalisation Details'!A:E,5,FALSE)</f>
        <v>25980</v>
      </c>
      <c r="M81" s="27">
        <f>VLOOKUP(Table35[[#This Row],[Customer ID]],'Hospitalisation Details'!A:K,8,FALSE)</f>
        <v>41351.879999999997</v>
      </c>
      <c r="N81" t="str">
        <f>VLOOKUP(Table35[[#This Row],[Customer ID]],'Hospitalisation Details'!A:K,9, FALSE)</f>
        <v>tier - 1</v>
      </c>
      <c r="O81" t="str">
        <f>VLOOKUP(Table35[[#This Row],[Customer ID]],'Hospitalisation Details'!A:K,10,FALSE)</f>
        <v>tier - 2</v>
      </c>
      <c r="P81" t="str">
        <f>VLOOKUP(Table35[[#This Row],[Customer ID]],'Hospitalisation Details'!A:K,11,FALSE)</f>
        <v>R1011</v>
      </c>
    </row>
    <row r="82" spans="1:16" x14ac:dyDescent="0.3">
      <c r="A82" t="s">
        <v>2291</v>
      </c>
      <c r="B82" t="str">
        <f>VLOOKUP(Table35[[#This Row],[Customer ID]], 'Customer Names'!F:G, 2, FALSE)</f>
        <v>Meyer, Ms.  Gwen M.</v>
      </c>
      <c r="C82">
        <v>45.65</v>
      </c>
      <c r="D82" s="22" t="str" cm="1">
        <f t="array" ref="D82">_xlfn.IFS(Table35[[#This Row],[BMI]]&lt;18.5, "Underweight ", Table35[[#This Row],[BMI]]&lt;24.9, "Normal Weight", Table35[[#This Row],[BMI]]&lt;29.9, "Overweight ", TRUE, "Obesity")</f>
        <v>Obesity</v>
      </c>
      <c r="E82" s="22">
        <v>5.1100000000000003</v>
      </c>
      <c r="F82" s="22" t="str" cm="1">
        <f t="array" ref="F82">_xlfn.IFS(Table35[[#This Row],[HBA1C]]&lt;5.7, "Normal", Table35[[#This Row],[HBA1C]]&lt;6.4, "Prediabetes ", TRUE, "Diabetes")</f>
        <v>Normal</v>
      </c>
      <c r="G82" s="23" t="s">
        <v>2381</v>
      </c>
      <c r="H82" s="22" t="s">
        <v>2379</v>
      </c>
      <c r="I82" s="22" t="s">
        <v>2379</v>
      </c>
      <c r="J82" s="22">
        <v>1</v>
      </c>
      <c r="K82" t="s">
        <v>2381</v>
      </c>
      <c r="L82" s="25">
        <f>VLOOKUP(Table35[[#This Row],[Customer ID]],'Hospitalisation Details'!A:E,5,FALSE)</f>
        <v>23383</v>
      </c>
      <c r="M82" s="27">
        <f>VLOOKUP(Table35[[#This Row],[Customer ID]],'Hospitalisation Details'!A:K,8,FALSE)</f>
        <v>41331.79</v>
      </c>
      <c r="N82" t="str">
        <f>VLOOKUP(Table35[[#This Row],[Customer ID]],'Hospitalisation Details'!A:K,9, FALSE)</f>
        <v>tier - 1</v>
      </c>
      <c r="O82" t="str">
        <f>VLOOKUP(Table35[[#This Row],[Customer ID]],'Hospitalisation Details'!A:K,10,FALSE)</f>
        <v>tier - 2</v>
      </c>
      <c r="P82" t="str">
        <f>VLOOKUP(Table35[[#This Row],[Customer ID]],'Hospitalisation Details'!A:K,11,FALSE)</f>
        <v>R1011</v>
      </c>
    </row>
    <row r="83" spans="1:16" x14ac:dyDescent="0.3">
      <c r="A83" t="s">
        <v>2290</v>
      </c>
      <c r="B83" t="str">
        <f>VLOOKUP(Table35[[#This Row],[Customer ID]], 'Customer Names'!F:G, 2, FALSE)</f>
        <v>Brickley, Mr.  Patrick</v>
      </c>
      <c r="C83">
        <v>52.9</v>
      </c>
      <c r="D83" s="22" t="str" cm="1">
        <f t="array" ref="D83">_xlfn.IFS(Table35[[#This Row],[BMI]]&lt;18.5, "Underweight ", Table35[[#This Row],[BMI]]&lt;24.9, "Normal Weight", Table35[[#This Row],[BMI]]&lt;29.9, "Overweight ", TRUE, "Obesity")</f>
        <v>Obesity</v>
      </c>
      <c r="E83" s="22">
        <v>5.34</v>
      </c>
      <c r="F83" s="22" t="str" cm="1">
        <f t="array" ref="F83">_xlfn.IFS(Table35[[#This Row],[HBA1C]]&lt;5.7, "Normal", Table35[[#This Row],[HBA1C]]&lt;6.4, "Prediabetes ", TRUE, "Diabetes")</f>
        <v>Normal</v>
      </c>
      <c r="G83" s="23" t="s">
        <v>2379</v>
      </c>
      <c r="H83" s="22" t="s">
        <v>2379</v>
      </c>
      <c r="I83" s="22" t="s">
        <v>2379</v>
      </c>
      <c r="J83" s="22">
        <v>0</v>
      </c>
      <c r="K83" t="s">
        <v>2381</v>
      </c>
      <c r="L83" s="25">
        <f>VLOOKUP(Table35[[#This Row],[Customer ID]],'Hospitalisation Details'!A:E,5,FALSE)</f>
        <v>28486</v>
      </c>
      <c r="M83" s="27">
        <f>VLOOKUP(Table35[[#This Row],[Customer ID]],'Hospitalisation Details'!A:K,8,FALSE)</f>
        <v>41271.5</v>
      </c>
      <c r="N83" t="str">
        <f>VLOOKUP(Table35[[#This Row],[Customer ID]],'Hospitalisation Details'!A:K,9, FALSE)</f>
        <v>tier - 1</v>
      </c>
      <c r="O83" t="str">
        <f>VLOOKUP(Table35[[#This Row],[Customer ID]],'Hospitalisation Details'!A:K,10,FALSE)</f>
        <v>tier - 2</v>
      </c>
      <c r="P83" t="str">
        <f>VLOOKUP(Table35[[#This Row],[Customer ID]],'Hospitalisation Details'!A:K,11,FALSE)</f>
        <v>R1011</v>
      </c>
    </row>
    <row r="84" spans="1:16" x14ac:dyDescent="0.3">
      <c r="A84" t="s">
        <v>2289</v>
      </c>
      <c r="B84" t="str">
        <f>VLOOKUP(Table35[[#This Row],[Customer ID]], 'Customer Names'!F:G, 2, FALSE)</f>
        <v>Magee, Ms.  Kate</v>
      </c>
      <c r="C84">
        <v>45.41</v>
      </c>
      <c r="D84" s="22" t="str" cm="1">
        <f t="array" ref="D84">_xlfn.IFS(Table35[[#This Row],[BMI]]&lt;18.5, "Underweight ", Table35[[#This Row],[BMI]]&lt;24.9, "Normal Weight", Table35[[#This Row],[BMI]]&lt;29.9, "Overweight ", TRUE, "Obesity")</f>
        <v>Obesity</v>
      </c>
      <c r="E84" s="22">
        <v>4.03</v>
      </c>
      <c r="F84" s="22" t="str" cm="1">
        <f t="array" ref="F84">_xlfn.IFS(Table35[[#This Row],[HBA1C]]&lt;5.7, "Normal", Table35[[#This Row],[HBA1C]]&lt;6.4, "Prediabetes ", TRUE, "Diabetes")</f>
        <v>Normal</v>
      </c>
      <c r="G84" s="23" t="s">
        <v>2381</v>
      </c>
      <c r="H84" s="22" t="s">
        <v>2379</v>
      </c>
      <c r="I84" s="22" t="s">
        <v>2379</v>
      </c>
      <c r="J84" s="22">
        <v>1</v>
      </c>
      <c r="K84" t="s">
        <v>2381</v>
      </c>
      <c r="L84" s="25">
        <f>VLOOKUP(Table35[[#This Row],[Customer ID]],'Hospitalisation Details'!A:E,5,FALSE)</f>
        <v>23687</v>
      </c>
      <c r="M84" s="27">
        <f>VLOOKUP(Table35[[#This Row],[Customer ID]],'Hospitalisation Details'!A:K,8,FALSE)</f>
        <v>41250.39</v>
      </c>
      <c r="N84" t="str">
        <f>VLOOKUP(Table35[[#This Row],[Customer ID]],'Hospitalisation Details'!A:K,9, FALSE)</f>
        <v>tier - 1</v>
      </c>
      <c r="O84" t="str">
        <f>VLOOKUP(Table35[[#This Row],[Customer ID]],'Hospitalisation Details'!A:K,10,FALSE)</f>
        <v>tier - 3</v>
      </c>
      <c r="P84" t="str">
        <f>VLOOKUP(Table35[[#This Row],[Customer ID]],'Hospitalisation Details'!A:K,11,FALSE)</f>
        <v>R1011</v>
      </c>
    </row>
    <row r="85" spans="1:16" x14ac:dyDescent="0.3">
      <c r="A85" t="s">
        <v>2288</v>
      </c>
      <c r="B85" t="str">
        <f>VLOOKUP(Table35[[#This Row],[Customer ID]], 'Customer Names'!F:G, 2, FALSE)</f>
        <v>Thoma, Mr.  Kevin</v>
      </c>
      <c r="C85">
        <v>49.41</v>
      </c>
      <c r="D85" s="22" t="str" cm="1">
        <f t="array" ref="D85">_xlfn.IFS(Table35[[#This Row],[BMI]]&lt;18.5, "Underweight ", Table35[[#This Row],[BMI]]&lt;24.9, "Normal Weight", Table35[[#This Row],[BMI]]&lt;29.9, "Overweight ", TRUE, "Obesity")</f>
        <v>Obesity</v>
      </c>
      <c r="E85" s="22">
        <v>4.2300000000000004</v>
      </c>
      <c r="F85" s="22" t="str" cm="1">
        <f t="array" ref="F85">_xlfn.IFS(Table35[[#This Row],[HBA1C]]&lt;5.7, "Normal", Table35[[#This Row],[HBA1C]]&lt;6.4, "Prediabetes ", TRUE, "Diabetes")</f>
        <v>Normal</v>
      </c>
      <c r="G85" s="23" t="s">
        <v>2381</v>
      </c>
      <c r="H85" s="22" t="s">
        <v>2379</v>
      </c>
      <c r="I85" s="22" t="s">
        <v>2381</v>
      </c>
      <c r="J85" s="22">
        <v>1</v>
      </c>
      <c r="K85" t="s">
        <v>2381</v>
      </c>
      <c r="L85" s="25">
        <f>VLOOKUP(Table35[[#This Row],[Customer ID]],'Hospitalisation Details'!A:E,5,FALSE)</f>
        <v>25484</v>
      </c>
      <c r="M85" s="27">
        <f>VLOOKUP(Table35[[#This Row],[Customer ID]],'Hospitalisation Details'!A:K,8,FALSE)</f>
        <v>41191.57</v>
      </c>
      <c r="N85" t="str">
        <f>VLOOKUP(Table35[[#This Row],[Customer ID]],'Hospitalisation Details'!A:K,9, FALSE)</f>
        <v>tier - 1</v>
      </c>
      <c r="O85" t="str">
        <f>VLOOKUP(Table35[[#This Row],[Customer ID]],'Hospitalisation Details'!A:K,10,FALSE)</f>
        <v>tier - 2</v>
      </c>
      <c r="P85" t="str">
        <f>VLOOKUP(Table35[[#This Row],[Customer ID]],'Hospitalisation Details'!A:K,11,FALSE)</f>
        <v>R1011</v>
      </c>
    </row>
    <row r="86" spans="1:16" x14ac:dyDescent="0.3">
      <c r="A86" t="s">
        <v>2287</v>
      </c>
      <c r="B86" t="str">
        <f>VLOOKUP(Table35[[#This Row],[Customer ID]], 'Customer Names'!F:G, 2, FALSE)</f>
        <v>Heagy, Mr.  Stephen II</v>
      </c>
      <c r="C86">
        <v>31.824999999999999</v>
      </c>
      <c r="D86" s="22" t="str" cm="1">
        <f t="array" ref="D86">_xlfn.IFS(Table35[[#This Row],[BMI]]&lt;18.5, "Underweight ", Table35[[#This Row],[BMI]]&lt;24.9, "Normal Weight", Table35[[#This Row],[BMI]]&lt;29.9, "Overweight ", TRUE, "Obesity")</f>
        <v>Obesity</v>
      </c>
      <c r="E86" s="22">
        <v>4.0599999999999996</v>
      </c>
      <c r="F86" s="22" t="str" cm="1">
        <f t="array" ref="F86">_xlfn.IFS(Table35[[#This Row],[HBA1C]]&lt;5.7, "Normal", Table35[[#This Row],[HBA1C]]&lt;6.4, "Prediabetes ", TRUE, "Diabetes")</f>
        <v>Normal</v>
      </c>
      <c r="G86" s="23" t="s">
        <v>2379</v>
      </c>
      <c r="H86" s="22" t="s">
        <v>2379</v>
      </c>
      <c r="I86" s="22" t="s">
        <v>2379</v>
      </c>
      <c r="J86" s="22">
        <v>2</v>
      </c>
      <c r="K86" t="s">
        <v>2381</v>
      </c>
      <c r="L86" s="25">
        <f>VLOOKUP(Table35[[#This Row],[Customer ID]],'Hospitalisation Details'!A:E,5,FALSE)</f>
        <v>26548</v>
      </c>
      <c r="M86" s="27">
        <f>VLOOKUP(Table35[[#This Row],[Customer ID]],'Hospitalisation Details'!A:K,8,FALSE)</f>
        <v>41097.160000000003</v>
      </c>
      <c r="N86" t="str">
        <f>VLOOKUP(Table35[[#This Row],[Customer ID]],'Hospitalisation Details'!A:K,9, FALSE)</f>
        <v>tier - 1</v>
      </c>
      <c r="O86" t="str">
        <f>VLOOKUP(Table35[[#This Row],[Customer ID]],'Hospitalisation Details'!A:K,10,FALSE)</f>
        <v>tier - 3</v>
      </c>
      <c r="P86" t="str">
        <f>VLOOKUP(Table35[[#This Row],[Customer ID]],'Hospitalisation Details'!A:K,11,FALSE)</f>
        <v>R1016</v>
      </c>
    </row>
    <row r="87" spans="1:16" x14ac:dyDescent="0.3">
      <c r="A87" t="s">
        <v>2286</v>
      </c>
      <c r="B87" t="str">
        <f>VLOOKUP(Table35[[#This Row],[Customer ID]], 'Customer Names'!F:G, 2, FALSE)</f>
        <v>Regnier, Mr.  Philip</v>
      </c>
      <c r="C87">
        <v>51.28</v>
      </c>
      <c r="D87" s="22" t="str" cm="1">
        <f t="array" ref="D87">_xlfn.IFS(Table35[[#This Row],[BMI]]&lt;18.5, "Underweight ", Table35[[#This Row],[BMI]]&lt;24.9, "Normal Weight", Table35[[#This Row],[BMI]]&lt;29.9, "Overweight ", TRUE, "Obesity")</f>
        <v>Obesity</v>
      </c>
      <c r="E87" s="22">
        <v>4.68</v>
      </c>
      <c r="F87" s="22" t="str" cm="1">
        <f t="array" ref="F87">_xlfn.IFS(Table35[[#This Row],[HBA1C]]&lt;5.7, "Normal", Table35[[#This Row],[HBA1C]]&lt;6.4, "Prediabetes ", TRUE, "Diabetes")</f>
        <v>Normal</v>
      </c>
      <c r="G87" s="23" t="s">
        <v>2379</v>
      </c>
      <c r="H87" s="22" t="s">
        <v>2379</v>
      </c>
      <c r="I87" s="22" t="s">
        <v>2379</v>
      </c>
      <c r="J87" s="22">
        <v>2</v>
      </c>
      <c r="K87" t="s">
        <v>2381</v>
      </c>
      <c r="L87" s="25">
        <f>VLOOKUP(Table35[[#This Row],[Customer ID]],'Hospitalisation Details'!A:E,5,FALSE)</f>
        <v>26523</v>
      </c>
      <c r="M87" s="27">
        <f>VLOOKUP(Table35[[#This Row],[Customer ID]],'Hospitalisation Details'!A:K,8,FALSE)</f>
        <v>41055.29</v>
      </c>
      <c r="N87" t="str">
        <f>VLOOKUP(Table35[[#This Row],[Customer ID]],'Hospitalisation Details'!A:K,9, FALSE)</f>
        <v>tier - 1</v>
      </c>
      <c r="O87" t="str">
        <f>VLOOKUP(Table35[[#This Row],[Customer ID]],'Hospitalisation Details'!A:K,10,FALSE)</f>
        <v>tier - 2</v>
      </c>
      <c r="P87" t="str">
        <f>VLOOKUP(Table35[[#This Row],[Customer ID]],'Hospitalisation Details'!A:K,11,FALSE)</f>
        <v>R1011</v>
      </c>
    </row>
    <row r="88" spans="1:16" x14ac:dyDescent="0.3">
      <c r="A88" t="s">
        <v>2285</v>
      </c>
      <c r="B88" t="str">
        <f>VLOOKUP(Table35[[#This Row],[Customer ID]], 'Customer Names'!F:G, 2, FALSE)</f>
        <v>Parendo, Mr.  Brett A</v>
      </c>
      <c r="C88">
        <v>34.96</v>
      </c>
      <c r="D88" s="22" t="str" cm="1">
        <f t="array" ref="D88">_xlfn.IFS(Table35[[#This Row],[BMI]]&lt;18.5, "Underweight ", Table35[[#This Row],[BMI]]&lt;24.9, "Normal Weight", Table35[[#This Row],[BMI]]&lt;29.9, "Overweight ", TRUE, "Obesity")</f>
        <v>Obesity</v>
      </c>
      <c r="E88" s="22">
        <v>4.34</v>
      </c>
      <c r="F88" s="22" t="str" cm="1">
        <f t="array" ref="F88">_xlfn.IFS(Table35[[#This Row],[HBA1C]]&lt;5.7, "Normal", Table35[[#This Row],[HBA1C]]&lt;6.4, "Prediabetes ", TRUE, "Diabetes")</f>
        <v>Normal</v>
      </c>
      <c r="G88" s="23" t="s">
        <v>2379</v>
      </c>
      <c r="H88" s="22" t="s">
        <v>2379</v>
      </c>
      <c r="I88" s="22" t="s">
        <v>2381</v>
      </c>
      <c r="J88" s="22">
        <v>1</v>
      </c>
      <c r="K88" t="s">
        <v>2381</v>
      </c>
      <c r="L88" s="25">
        <f>VLOOKUP(Table35[[#This Row],[Customer ID]],'Hospitalisation Details'!A:E,5,FALSE)</f>
        <v>29047</v>
      </c>
      <c r="M88" s="27">
        <f>VLOOKUP(Table35[[#This Row],[Customer ID]],'Hospitalisation Details'!A:K,8,FALSE)</f>
        <v>41034.22</v>
      </c>
      <c r="N88" t="str">
        <f>VLOOKUP(Table35[[#This Row],[Customer ID]],'Hospitalisation Details'!A:K,9, FALSE)</f>
        <v>tier - 1</v>
      </c>
      <c r="O88" t="str">
        <f>VLOOKUP(Table35[[#This Row],[Customer ID]],'Hospitalisation Details'!A:K,10,FALSE)</f>
        <v>tier - 3</v>
      </c>
      <c r="P88" t="str">
        <f>VLOOKUP(Table35[[#This Row],[Customer ID]],'Hospitalisation Details'!A:K,11,FALSE)</f>
        <v>R1017</v>
      </c>
    </row>
    <row r="89" spans="1:16" x14ac:dyDescent="0.3">
      <c r="A89" t="s">
        <v>2284</v>
      </c>
      <c r="B89" t="str">
        <f>VLOOKUP(Table35[[#This Row],[Customer ID]], 'Customer Names'!F:G, 2, FALSE)</f>
        <v>Schell, Ms.  Rebecca</v>
      </c>
      <c r="C89">
        <v>33.11</v>
      </c>
      <c r="D89" s="22" t="str" cm="1">
        <f t="array" ref="D89">_xlfn.IFS(Table35[[#This Row],[BMI]]&lt;18.5, "Underweight ", Table35[[#This Row],[BMI]]&lt;24.9, "Normal Weight", Table35[[#This Row],[BMI]]&lt;29.9, "Overweight ", TRUE, "Obesity")</f>
        <v>Obesity</v>
      </c>
      <c r="E89" s="22">
        <v>10.51</v>
      </c>
      <c r="F89" s="22" t="str" cm="1">
        <f t="array" ref="F89">_xlfn.IFS(Table35[[#This Row],[HBA1C]]&lt;5.7, "Normal", Table35[[#This Row],[HBA1C]]&lt;6.4, "Prediabetes ", TRUE, "Diabetes")</f>
        <v>Diabetes</v>
      </c>
      <c r="G89" s="23" t="s">
        <v>2379</v>
      </c>
      <c r="H89" s="22" t="s">
        <v>2379</v>
      </c>
      <c r="I89" s="22" t="s">
        <v>2379</v>
      </c>
      <c r="J89" s="22">
        <v>0</v>
      </c>
      <c r="K89" t="s">
        <v>2381</v>
      </c>
      <c r="L89" s="25">
        <f>VLOOKUP(Table35[[#This Row],[Customer ID]],'Hospitalisation Details'!A:E,5,FALSE)</f>
        <v>27185</v>
      </c>
      <c r="M89" s="27">
        <f>VLOOKUP(Table35[[#This Row],[Customer ID]],'Hospitalisation Details'!A:K,8,FALSE)</f>
        <v>40974.160000000003</v>
      </c>
      <c r="N89" t="str">
        <f>VLOOKUP(Table35[[#This Row],[Customer ID]],'Hospitalisation Details'!A:K,9, FALSE)</f>
        <v>tier - 1</v>
      </c>
      <c r="O89" t="str">
        <f>VLOOKUP(Table35[[#This Row],[Customer ID]],'Hospitalisation Details'!A:K,10,FALSE)</f>
        <v>tier - 2</v>
      </c>
      <c r="P89" t="str">
        <f>VLOOKUP(Table35[[#This Row],[Customer ID]],'Hospitalisation Details'!A:K,11,FALSE)</f>
        <v>R1013</v>
      </c>
    </row>
    <row r="90" spans="1:16" x14ac:dyDescent="0.3">
      <c r="A90" t="s">
        <v>2283</v>
      </c>
      <c r="B90" t="str">
        <f>VLOOKUP(Table35[[#This Row],[Customer ID]], 'Customer Names'!F:G, 2, FALSE)</f>
        <v>Driscoll, Ms.  Kelley</v>
      </c>
      <c r="C90">
        <v>54.74</v>
      </c>
      <c r="D90" s="22" t="str" cm="1">
        <f t="array" ref="D90">_xlfn.IFS(Table35[[#This Row],[BMI]]&lt;18.5, "Underweight ", Table35[[#This Row],[BMI]]&lt;24.9, "Normal Weight", Table35[[#This Row],[BMI]]&lt;29.9, "Overweight ", TRUE, "Obesity")</f>
        <v>Obesity</v>
      </c>
      <c r="E90" s="22">
        <v>5.84</v>
      </c>
      <c r="F90" s="22" t="str" cm="1">
        <f t="array" ref="F90">_xlfn.IFS(Table35[[#This Row],[HBA1C]]&lt;5.7, "Normal", Table35[[#This Row],[HBA1C]]&lt;6.4, "Prediabetes ", TRUE, "Diabetes")</f>
        <v xml:space="preserve">Prediabetes </v>
      </c>
      <c r="G90" s="23" t="s">
        <v>2381</v>
      </c>
      <c r="H90" s="22" t="s">
        <v>2379</v>
      </c>
      <c r="I90" s="22" t="s">
        <v>2381</v>
      </c>
      <c r="J90" s="22">
        <v>1</v>
      </c>
      <c r="K90" t="s">
        <v>2381</v>
      </c>
      <c r="L90" s="25">
        <f>VLOOKUP(Table35[[#This Row],[Customer ID]],'Hospitalisation Details'!A:E,5,FALSE)</f>
        <v>30444</v>
      </c>
      <c r="M90" s="27">
        <f>VLOOKUP(Table35[[#This Row],[Customer ID]],'Hospitalisation Details'!A:K,8,FALSE)</f>
        <v>40961.29</v>
      </c>
      <c r="N90" t="str">
        <f>VLOOKUP(Table35[[#This Row],[Customer ID]],'Hospitalisation Details'!A:K,9, FALSE)</f>
        <v>tier - 1</v>
      </c>
      <c r="O90" t="str">
        <f>VLOOKUP(Table35[[#This Row],[Customer ID]],'Hospitalisation Details'!A:K,10,FALSE)</f>
        <v>tier - 2</v>
      </c>
      <c r="P90" t="str">
        <f>VLOOKUP(Table35[[#This Row],[Customer ID]],'Hospitalisation Details'!A:K,11,FALSE)</f>
        <v>R1011</v>
      </c>
    </row>
    <row r="91" spans="1:16" x14ac:dyDescent="0.3">
      <c r="A91" t="s">
        <v>2282</v>
      </c>
      <c r="B91" t="str">
        <f>VLOOKUP(Table35[[#This Row],[Customer ID]], 'Customer Names'!F:G, 2, FALSE)</f>
        <v>Mitchell, Ms.  Abigail K</v>
      </c>
      <c r="C91">
        <v>32.56</v>
      </c>
      <c r="D91" s="22" t="str" cm="1">
        <f t="array" ref="D91">_xlfn.IFS(Table35[[#This Row],[BMI]]&lt;18.5, "Underweight ", Table35[[#This Row],[BMI]]&lt;24.9, "Normal Weight", Table35[[#This Row],[BMI]]&lt;29.9, "Overweight ", TRUE, "Obesity")</f>
        <v>Obesity</v>
      </c>
      <c r="E91" s="22">
        <v>5.41</v>
      </c>
      <c r="F91" s="22" t="str" cm="1">
        <f t="array" ref="F91">_xlfn.IFS(Table35[[#This Row],[HBA1C]]&lt;5.7, "Normal", Table35[[#This Row],[HBA1C]]&lt;6.4, "Prediabetes ", TRUE, "Diabetes")</f>
        <v>Normal</v>
      </c>
      <c r="G91" s="23" t="s">
        <v>2379</v>
      </c>
      <c r="H91" s="22" t="s">
        <v>2379</v>
      </c>
      <c r="I91" s="22" t="s">
        <v>2381</v>
      </c>
      <c r="J91" s="22">
        <v>1</v>
      </c>
      <c r="K91" t="s">
        <v>2381</v>
      </c>
      <c r="L91" s="25">
        <f>VLOOKUP(Table35[[#This Row],[Customer ID]],'Hospitalisation Details'!A:E,5,FALSE)</f>
        <v>28961</v>
      </c>
      <c r="M91" s="27">
        <f>VLOOKUP(Table35[[#This Row],[Customer ID]],'Hospitalisation Details'!A:K,8,FALSE)</f>
        <v>40941.29</v>
      </c>
      <c r="N91" t="str">
        <f>VLOOKUP(Table35[[#This Row],[Customer ID]],'Hospitalisation Details'!A:K,9, FALSE)</f>
        <v>tier - 1</v>
      </c>
      <c r="O91" t="str">
        <f>VLOOKUP(Table35[[#This Row],[Customer ID]],'Hospitalisation Details'!A:K,10,FALSE)</f>
        <v>tier - 2</v>
      </c>
      <c r="P91" t="str">
        <f>VLOOKUP(Table35[[#This Row],[Customer ID]],'Hospitalisation Details'!A:K,11,FALSE)</f>
        <v>R1013</v>
      </c>
    </row>
    <row r="92" spans="1:16" x14ac:dyDescent="0.3">
      <c r="A92" t="s">
        <v>2281</v>
      </c>
      <c r="B92" t="str">
        <f>VLOOKUP(Table35[[#This Row],[Customer ID]], 'Customer Names'!F:G, 2, FALSE)</f>
        <v>Cutler, Ms.  Hope</v>
      </c>
      <c r="C92">
        <v>39.049999999999997</v>
      </c>
      <c r="D92" s="22" t="str" cm="1">
        <f t="array" ref="D92">_xlfn.IFS(Table35[[#This Row],[BMI]]&lt;18.5, "Underweight ", Table35[[#This Row],[BMI]]&lt;24.9, "Normal Weight", Table35[[#This Row],[BMI]]&lt;29.9, "Overweight ", TRUE, "Obesity")</f>
        <v>Obesity</v>
      </c>
      <c r="E92" s="22">
        <v>6.06</v>
      </c>
      <c r="F92" s="22" t="str" cm="1">
        <f t="array" ref="F92">_xlfn.IFS(Table35[[#This Row],[HBA1C]]&lt;5.7, "Normal", Table35[[#This Row],[HBA1C]]&lt;6.4, "Prediabetes ", TRUE, "Diabetes")</f>
        <v xml:space="preserve">Prediabetes </v>
      </c>
      <c r="G92" s="23" t="s">
        <v>2379</v>
      </c>
      <c r="H92" s="22" t="s">
        <v>2379</v>
      </c>
      <c r="I92" s="22" t="s">
        <v>2379</v>
      </c>
      <c r="J92" s="22">
        <v>1</v>
      </c>
      <c r="K92" t="s">
        <v>2381</v>
      </c>
      <c r="L92" s="25">
        <f>VLOOKUP(Table35[[#This Row],[Customer ID]],'Hospitalisation Details'!A:E,5,FALSE)</f>
        <v>33667</v>
      </c>
      <c r="M92" s="27">
        <f>VLOOKUP(Table35[[#This Row],[Customer ID]],'Hospitalisation Details'!A:K,8,FALSE)</f>
        <v>40932.43</v>
      </c>
      <c r="N92" t="str">
        <f>VLOOKUP(Table35[[#This Row],[Customer ID]],'Hospitalisation Details'!A:K,9, FALSE)</f>
        <v>tier - 1</v>
      </c>
      <c r="O92" t="str">
        <f>VLOOKUP(Table35[[#This Row],[Customer ID]],'Hospitalisation Details'!A:K,10,FALSE)</f>
        <v>tier - 2</v>
      </c>
      <c r="P92" t="str">
        <f>VLOOKUP(Table35[[#This Row],[Customer ID]],'Hospitalisation Details'!A:K,11,FALSE)</f>
        <v>R1013</v>
      </c>
    </row>
    <row r="93" spans="1:16" x14ac:dyDescent="0.3">
      <c r="A93" t="s">
        <v>2280</v>
      </c>
      <c r="B93" t="str">
        <f>VLOOKUP(Table35[[#This Row],[Customer ID]], 'Customer Names'!F:G, 2, FALSE)</f>
        <v>Derian, Ms.  Elyse M.</v>
      </c>
      <c r="C93">
        <v>42.75</v>
      </c>
      <c r="D93" s="22" t="str" cm="1">
        <f t="array" ref="D93">_xlfn.IFS(Table35[[#This Row],[BMI]]&lt;18.5, "Underweight ", Table35[[#This Row],[BMI]]&lt;24.9, "Normal Weight", Table35[[#This Row],[BMI]]&lt;29.9, "Overweight ", TRUE, "Obesity")</f>
        <v>Obesity</v>
      </c>
      <c r="E93" s="22">
        <v>4.22</v>
      </c>
      <c r="F93" s="22" t="str" cm="1">
        <f t="array" ref="F93">_xlfn.IFS(Table35[[#This Row],[HBA1C]]&lt;5.7, "Normal", Table35[[#This Row],[HBA1C]]&lt;6.4, "Prediabetes ", TRUE, "Diabetes")</f>
        <v>Normal</v>
      </c>
      <c r="G93" s="23" t="s">
        <v>2379</v>
      </c>
      <c r="H93" s="22" t="s">
        <v>2379</v>
      </c>
      <c r="I93" s="22" t="s">
        <v>2379</v>
      </c>
      <c r="J93" s="22">
        <v>0</v>
      </c>
      <c r="K93" t="s">
        <v>2381</v>
      </c>
      <c r="L93" s="25">
        <f>VLOOKUP(Table35[[#This Row],[Customer ID]],'Hospitalisation Details'!A:E,5,FALSE)</f>
        <v>36193</v>
      </c>
      <c r="M93" s="27">
        <f>VLOOKUP(Table35[[#This Row],[Customer ID]],'Hospitalisation Details'!A:K,8,FALSE)</f>
        <v>40904.199999999997</v>
      </c>
      <c r="N93" t="str">
        <f>VLOOKUP(Table35[[#This Row],[Customer ID]],'Hospitalisation Details'!A:K,9, FALSE)</f>
        <v>tier - 1</v>
      </c>
      <c r="O93" t="str">
        <f>VLOOKUP(Table35[[#This Row],[Customer ID]],'Hospitalisation Details'!A:K,10,FALSE)</f>
        <v>tier - 1</v>
      </c>
      <c r="P93" t="str">
        <f>VLOOKUP(Table35[[#This Row],[Customer ID]],'Hospitalisation Details'!A:K,11,FALSE)</f>
        <v>R1024</v>
      </c>
    </row>
    <row r="94" spans="1:16" x14ac:dyDescent="0.3">
      <c r="A94" t="s">
        <v>2279</v>
      </c>
      <c r="B94" t="str">
        <f>VLOOKUP(Table35[[#This Row],[Customer ID]], 'Customer Names'!F:G, 2, FALSE)</f>
        <v>Farina, Mr.  Nicholas</v>
      </c>
      <c r="C94">
        <v>50.58</v>
      </c>
      <c r="D94" s="22" t="str" cm="1">
        <f t="array" ref="D94">_xlfn.IFS(Table35[[#This Row],[BMI]]&lt;18.5, "Underweight ", Table35[[#This Row],[BMI]]&lt;24.9, "Normal Weight", Table35[[#This Row],[BMI]]&lt;29.9, "Overweight ", TRUE, "Obesity")</f>
        <v>Obesity</v>
      </c>
      <c r="E94" s="22">
        <v>5.12</v>
      </c>
      <c r="F94" s="22" t="str" cm="1">
        <f t="array" ref="F94">_xlfn.IFS(Table35[[#This Row],[HBA1C]]&lt;5.7, "Normal", Table35[[#This Row],[HBA1C]]&lt;6.4, "Prediabetes ", TRUE, "Diabetes")</f>
        <v>Normal</v>
      </c>
      <c r="G94" s="23" t="s">
        <v>2379</v>
      </c>
      <c r="H94" s="22" t="s">
        <v>2379</v>
      </c>
      <c r="I94" s="22" t="s">
        <v>2379</v>
      </c>
      <c r="J94" s="22">
        <v>2</v>
      </c>
      <c r="K94" t="s">
        <v>2381</v>
      </c>
      <c r="L94" s="25">
        <f>VLOOKUP(Table35[[#This Row],[Customer ID]],'Hospitalisation Details'!A:E,5,FALSE)</f>
        <v>26308</v>
      </c>
      <c r="M94" s="27">
        <f>VLOOKUP(Table35[[#This Row],[Customer ID]],'Hospitalisation Details'!A:K,8,FALSE)</f>
        <v>40817.85</v>
      </c>
      <c r="N94" t="str">
        <f>VLOOKUP(Table35[[#This Row],[Customer ID]],'Hospitalisation Details'!A:K,9, FALSE)</f>
        <v>tier - 1</v>
      </c>
      <c r="O94" t="str">
        <f>VLOOKUP(Table35[[#This Row],[Customer ID]],'Hospitalisation Details'!A:K,10,FALSE)</f>
        <v>tier - 3</v>
      </c>
      <c r="P94" t="str">
        <f>VLOOKUP(Table35[[#This Row],[Customer ID]],'Hospitalisation Details'!A:K,11,FALSE)</f>
        <v>R1011</v>
      </c>
    </row>
    <row r="95" spans="1:16" x14ac:dyDescent="0.3">
      <c r="A95" t="s">
        <v>2278</v>
      </c>
      <c r="B95" t="str">
        <f>VLOOKUP(Table35[[#This Row],[Customer ID]], 'Customer Names'!F:G, 2, FALSE)</f>
        <v>Saunders, Mr.  David</v>
      </c>
      <c r="C95">
        <v>30.495000000000001</v>
      </c>
      <c r="D95" s="22" t="str" cm="1">
        <f t="array" ref="D95">_xlfn.IFS(Table35[[#This Row],[BMI]]&lt;18.5, "Underweight ", Table35[[#This Row],[BMI]]&lt;24.9, "Normal Weight", Table35[[#This Row],[BMI]]&lt;29.9, "Overweight ", TRUE, "Obesity")</f>
        <v>Obesity</v>
      </c>
      <c r="E95" s="22">
        <v>4.57</v>
      </c>
      <c r="F95" s="22" t="str" cm="1">
        <f t="array" ref="F95">_xlfn.IFS(Table35[[#This Row],[HBA1C]]&lt;5.7, "Normal", Table35[[#This Row],[HBA1C]]&lt;6.4, "Prediabetes ", TRUE, "Diabetes")</f>
        <v>Normal</v>
      </c>
      <c r="G95" s="23" t="s">
        <v>2381</v>
      </c>
      <c r="H95" s="22" t="s">
        <v>2379</v>
      </c>
      <c r="I95" s="22" t="s">
        <v>2379</v>
      </c>
      <c r="J95" s="22">
        <v>0</v>
      </c>
      <c r="K95" t="s">
        <v>2381</v>
      </c>
      <c r="L95" s="25">
        <f>VLOOKUP(Table35[[#This Row],[Customer ID]],'Hospitalisation Details'!A:E,5,FALSE)</f>
        <v>28120</v>
      </c>
      <c r="M95" s="27">
        <f>VLOOKUP(Table35[[#This Row],[Customer ID]],'Hospitalisation Details'!A:K,8,FALSE)</f>
        <v>40720.550000000003</v>
      </c>
      <c r="N95" t="str">
        <f>VLOOKUP(Table35[[#This Row],[Customer ID]],'Hospitalisation Details'!A:K,9, FALSE)</f>
        <v>tier - 1</v>
      </c>
      <c r="O95" t="str">
        <f>VLOOKUP(Table35[[#This Row],[Customer ID]],'Hospitalisation Details'!A:K,10,FALSE)</f>
        <v>tier - 3</v>
      </c>
      <c r="P95" t="str">
        <f>VLOOKUP(Table35[[#This Row],[Customer ID]],'Hospitalisation Details'!A:K,11,FALSE)</f>
        <v>R1012</v>
      </c>
    </row>
    <row r="96" spans="1:16" x14ac:dyDescent="0.3">
      <c r="A96" t="s">
        <v>2277</v>
      </c>
      <c r="B96" t="str">
        <f>VLOOKUP(Table35[[#This Row],[Customer ID]], 'Customer Names'!F:G, 2, FALSE)</f>
        <v>Kratz, Ms.  Natalie</v>
      </c>
      <c r="C96">
        <v>48.31</v>
      </c>
      <c r="D96" s="22" t="str" cm="1">
        <f t="array" ref="D96">_xlfn.IFS(Table35[[#This Row],[BMI]]&lt;18.5, "Underweight ", Table35[[#This Row],[BMI]]&lt;24.9, "Normal Weight", Table35[[#This Row],[BMI]]&lt;29.9, "Overweight ", TRUE, "Obesity")</f>
        <v>Obesity</v>
      </c>
      <c r="E96" s="22">
        <v>9.58</v>
      </c>
      <c r="F96" s="22" t="str" cm="1">
        <f t="array" ref="F96">_xlfn.IFS(Table35[[#This Row],[HBA1C]]&lt;5.7, "Normal", Table35[[#This Row],[HBA1C]]&lt;6.4, "Prediabetes ", TRUE, "Diabetes")</f>
        <v>Diabetes</v>
      </c>
      <c r="G96" s="23" t="s">
        <v>2381</v>
      </c>
      <c r="H96" s="22" t="s">
        <v>2379</v>
      </c>
      <c r="I96" s="22" t="s">
        <v>2379</v>
      </c>
      <c r="J96" s="22">
        <v>2</v>
      </c>
      <c r="K96" t="s">
        <v>2381</v>
      </c>
      <c r="L96" s="25">
        <f>VLOOKUP(Table35[[#This Row],[Customer ID]],'Hospitalisation Details'!A:E,5,FALSE)</f>
        <v>25897</v>
      </c>
      <c r="M96" s="27">
        <f>VLOOKUP(Table35[[#This Row],[Customer ID]],'Hospitalisation Details'!A:K,8,FALSE)</f>
        <v>40692.910000000003</v>
      </c>
      <c r="N96" t="str">
        <f>VLOOKUP(Table35[[#This Row],[Customer ID]],'Hospitalisation Details'!A:K,9, FALSE)</f>
        <v>tier - 1</v>
      </c>
      <c r="O96" t="str">
        <f>VLOOKUP(Table35[[#This Row],[Customer ID]],'Hospitalisation Details'!A:K,10,FALSE)</f>
        <v>tier - 1</v>
      </c>
      <c r="P96" t="str">
        <f>VLOOKUP(Table35[[#This Row],[Customer ID]],'Hospitalisation Details'!A:K,11,FALSE)</f>
        <v>R1011</v>
      </c>
    </row>
    <row r="97" spans="1:16" x14ac:dyDescent="0.3">
      <c r="A97" t="s">
        <v>2276</v>
      </c>
      <c r="B97" t="str">
        <f>VLOOKUP(Table35[[#This Row],[Customer ID]], 'Customer Names'!F:G, 2, FALSE)</f>
        <v>Boland, Mr.  Thomas</v>
      </c>
      <c r="C97">
        <v>48.99</v>
      </c>
      <c r="D97" s="22" t="str" cm="1">
        <f t="array" ref="D97">_xlfn.IFS(Table35[[#This Row],[BMI]]&lt;18.5, "Underweight ", Table35[[#This Row],[BMI]]&lt;24.9, "Normal Weight", Table35[[#This Row],[BMI]]&lt;29.9, "Overweight ", TRUE, "Obesity")</f>
        <v>Obesity</v>
      </c>
      <c r="E97" s="22">
        <v>9.7799999999999994</v>
      </c>
      <c r="F97" s="22" t="str" cm="1">
        <f t="array" ref="F97">_xlfn.IFS(Table35[[#This Row],[HBA1C]]&lt;5.7, "Normal", Table35[[#This Row],[HBA1C]]&lt;6.4, "Prediabetes ", TRUE, "Diabetes")</f>
        <v>Diabetes</v>
      </c>
      <c r="G97" s="23" t="s">
        <v>2381</v>
      </c>
      <c r="H97" s="22" t="s">
        <v>2379</v>
      </c>
      <c r="I97" s="22" t="s">
        <v>2379</v>
      </c>
      <c r="J97" s="22">
        <v>1</v>
      </c>
      <c r="K97" t="s">
        <v>2381</v>
      </c>
      <c r="L97" s="25">
        <f>VLOOKUP(Table35[[#This Row],[Customer ID]],'Hospitalisation Details'!A:E,5,FALSE)</f>
        <v>27677</v>
      </c>
      <c r="M97" s="27">
        <f>VLOOKUP(Table35[[#This Row],[Customer ID]],'Hospitalisation Details'!A:K,8,FALSE)</f>
        <v>40590.550000000003</v>
      </c>
      <c r="N97" t="str">
        <f>VLOOKUP(Table35[[#This Row],[Customer ID]],'Hospitalisation Details'!A:K,9, FALSE)</f>
        <v>tier - 1</v>
      </c>
      <c r="O97" t="str">
        <f>VLOOKUP(Table35[[#This Row],[Customer ID]],'Hospitalisation Details'!A:K,10,FALSE)</f>
        <v>tier - 3</v>
      </c>
      <c r="P97" t="str">
        <f>VLOOKUP(Table35[[#This Row],[Customer ID]],'Hospitalisation Details'!A:K,11,FALSE)</f>
        <v>R1012</v>
      </c>
    </row>
    <row r="98" spans="1:16" x14ac:dyDescent="0.3">
      <c r="A98" t="s">
        <v>2275</v>
      </c>
      <c r="B98" t="str">
        <f>VLOOKUP(Table35[[#This Row],[Customer ID]], 'Customer Names'!F:G, 2, FALSE)</f>
        <v>Van Hout, Ms.  Pamela J.</v>
      </c>
      <c r="C98">
        <v>38.39</v>
      </c>
      <c r="D98" s="22" t="str" cm="1">
        <f t="array" ref="D98">_xlfn.IFS(Table35[[#This Row],[BMI]]&lt;18.5, "Underweight ", Table35[[#This Row],[BMI]]&lt;24.9, "Normal Weight", Table35[[#This Row],[BMI]]&lt;29.9, "Overweight ", TRUE, "Obesity")</f>
        <v>Obesity</v>
      </c>
      <c r="E98" s="22">
        <v>4.1100000000000003</v>
      </c>
      <c r="F98" s="22" t="str" cm="1">
        <f t="array" ref="F98">_xlfn.IFS(Table35[[#This Row],[HBA1C]]&lt;5.7, "Normal", Table35[[#This Row],[HBA1C]]&lt;6.4, "Prediabetes ", TRUE, "Diabetes")</f>
        <v>Normal</v>
      </c>
      <c r="G98" s="23" t="s">
        <v>2381</v>
      </c>
      <c r="H98" s="22" t="s">
        <v>2379</v>
      </c>
      <c r="I98" s="22" t="s">
        <v>2379</v>
      </c>
      <c r="J98" s="22">
        <v>0</v>
      </c>
      <c r="K98" t="s">
        <v>2381</v>
      </c>
      <c r="L98" s="25">
        <f>VLOOKUP(Table35[[#This Row],[Customer ID]],'Hospitalisation Details'!A:E,5,FALSE)</f>
        <v>31293</v>
      </c>
      <c r="M98" s="27">
        <f>VLOOKUP(Table35[[#This Row],[Customer ID]],'Hospitalisation Details'!A:K,8,FALSE)</f>
        <v>40419.019999999997</v>
      </c>
      <c r="N98" t="str">
        <f>VLOOKUP(Table35[[#This Row],[Customer ID]],'Hospitalisation Details'!A:K,9, FALSE)</f>
        <v>tier - 1</v>
      </c>
      <c r="O98" t="str">
        <f>VLOOKUP(Table35[[#This Row],[Customer ID]],'Hospitalisation Details'!A:K,10,FALSE)</f>
        <v>tier - 2</v>
      </c>
      <c r="P98" t="str">
        <f>VLOOKUP(Table35[[#This Row],[Customer ID]],'Hospitalisation Details'!A:K,11,FALSE)</f>
        <v>R1013</v>
      </c>
    </row>
    <row r="99" spans="1:16" x14ac:dyDescent="0.3">
      <c r="A99" t="s">
        <v>2274</v>
      </c>
      <c r="B99" t="str">
        <f>VLOOKUP(Table35[[#This Row],[Customer ID]], 'Customer Names'!F:G, 2, FALSE)</f>
        <v>Ramsey, Ms.  Jessica</v>
      </c>
      <c r="C99">
        <v>44.34</v>
      </c>
      <c r="D99" s="22" t="str" cm="1">
        <f t="array" ref="D99">_xlfn.IFS(Table35[[#This Row],[BMI]]&lt;18.5, "Underweight ", Table35[[#This Row],[BMI]]&lt;24.9, "Normal Weight", Table35[[#This Row],[BMI]]&lt;29.9, "Overweight ", TRUE, "Obesity")</f>
        <v>Obesity</v>
      </c>
      <c r="E99" s="22">
        <v>4.0199999999999996</v>
      </c>
      <c r="F99" s="22" t="str" cm="1">
        <f t="array" ref="F99">_xlfn.IFS(Table35[[#This Row],[HBA1C]]&lt;5.7, "Normal", Table35[[#This Row],[HBA1C]]&lt;6.4, "Prediabetes ", TRUE, "Diabetes")</f>
        <v>Normal</v>
      </c>
      <c r="G99" s="23" t="s">
        <v>2381</v>
      </c>
      <c r="H99" s="22" t="s">
        <v>2379</v>
      </c>
      <c r="I99" s="22" t="s">
        <v>2379</v>
      </c>
      <c r="J99" s="22">
        <v>2</v>
      </c>
      <c r="K99" t="s">
        <v>2381</v>
      </c>
      <c r="L99" s="25">
        <f>VLOOKUP(Table35[[#This Row],[Customer ID]],'Hospitalisation Details'!A:E,5,FALSE)</f>
        <v>24331</v>
      </c>
      <c r="M99" s="27">
        <f>VLOOKUP(Table35[[#This Row],[Customer ID]],'Hospitalisation Details'!A:K,8,FALSE)</f>
        <v>40373.74</v>
      </c>
      <c r="N99" t="str">
        <f>VLOOKUP(Table35[[#This Row],[Customer ID]],'Hospitalisation Details'!A:K,9, FALSE)</f>
        <v>tier - 1</v>
      </c>
      <c r="O99" t="str">
        <f>VLOOKUP(Table35[[#This Row],[Customer ID]],'Hospitalisation Details'!A:K,10,FALSE)</f>
        <v>tier - 3</v>
      </c>
      <c r="P99" t="str">
        <f>VLOOKUP(Table35[[#This Row],[Customer ID]],'Hospitalisation Details'!A:K,11,FALSE)</f>
        <v>R1011</v>
      </c>
    </row>
    <row r="100" spans="1:16" x14ac:dyDescent="0.3">
      <c r="A100" t="s">
        <v>2273</v>
      </c>
      <c r="B100" t="str">
        <f>VLOOKUP(Table35[[#This Row],[Customer ID]], 'Customer Names'!F:G, 2, FALSE)</f>
        <v>Gage, Mr.  Ron N</v>
      </c>
      <c r="C100">
        <v>41.51</v>
      </c>
      <c r="D100" s="22" t="str" cm="1">
        <f t="array" ref="D100">_xlfn.IFS(Table35[[#This Row],[BMI]]&lt;18.5, "Underweight ", Table35[[#This Row],[BMI]]&lt;24.9, "Normal Weight", Table35[[#This Row],[BMI]]&lt;29.9, "Overweight ", TRUE, "Obesity")</f>
        <v>Obesity</v>
      </c>
      <c r="E100" s="22">
        <v>6.92</v>
      </c>
      <c r="F100" s="22" t="str" cm="1">
        <f t="array" ref="F100">_xlfn.IFS(Table35[[#This Row],[HBA1C]]&lt;5.7, "Normal", Table35[[#This Row],[HBA1C]]&lt;6.4, "Prediabetes ", TRUE, "Diabetes")</f>
        <v>Diabetes</v>
      </c>
      <c r="G100" s="23" t="s">
        <v>2379</v>
      </c>
      <c r="H100" s="22" t="s">
        <v>2379</v>
      </c>
      <c r="I100" s="22" t="s">
        <v>2379</v>
      </c>
      <c r="J100" s="22">
        <v>0</v>
      </c>
      <c r="K100" t="s">
        <v>2381</v>
      </c>
      <c r="L100" s="25">
        <f>VLOOKUP(Table35[[#This Row],[Customer ID]],'Hospitalisation Details'!A:E,5,FALSE)</f>
        <v>22831</v>
      </c>
      <c r="M100" s="27">
        <f>VLOOKUP(Table35[[#This Row],[Customer ID]],'Hospitalisation Details'!A:K,8,FALSE)</f>
        <v>40309.93</v>
      </c>
      <c r="N100" t="str">
        <f>VLOOKUP(Table35[[#This Row],[Customer ID]],'Hospitalisation Details'!A:K,9, FALSE)</f>
        <v>tier - 1</v>
      </c>
      <c r="O100" t="str">
        <f>VLOOKUP(Table35[[#This Row],[Customer ID]],'Hospitalisation Details'!A:K,10,FALSE)</f>
        <v>tier - 3</v>
      </c>
      <c r="P100" t="str">
        <f>VLOOKUP(Table35[[#This Row],[Customer ID]],'Hospitalisation Details'!A:K,11,FALSE)</f>
        <v>R1011</v>
      </c>
    </row>
    <row r="101" spans="1:16" x14ac:dyDescent="0.3">
      <c r="A101" t="s">
        <v>2272</v>
      </c>
      <c r="B101" t="str">
        <f>VLOOKUP(Table35[[#This Row],[Customer ID]], 'Customer Names'!F:G, 2, FALSE)</f>
        <v>Gollins, Mr.  Daniel</v>
      </c>
      <c r="C101">
        <v>48.2</v>
      </c>
      <c r="D101" s="22" t="str" cm="1">
        <f t="array" ref="D101">_xlfn.IFS(Table35[[#This Row],[BMI]]&lt;18.5, "Underweight ", Table35[[#This Row],[BMI]]&lt;24.9, "Normal Weight", Table35[[#This Row],[BMI]]&lt;29.9, "Overweight ", TRUE, "Obesity")</f>
        <v>Obesity</v>
      </c>
      <c r="E101" s="22">
        <v>4.84</v>
      </c>
      <c r="F101" s="22" t="str" cm="1">
        <f t="array" ref="F101">_xlfn.IFS(Table35[[#This Row],[HBA1C]]&lt;5.7, "Normal", Table35[[#This Row],[HBA1C]]&lt;6.4, "Prediabetes ", TRUE, "Diabetes")</f>
        <v>Normal</v>
      </c>
      <c r="G101" s="23" t="s">
        <v>2379</v>
      </c>
      <c r="H101" s="22" t="s">
        <v>2379</v>
      </c>
      <c r="I101" s="22" t="s">
        <v>2379</v>
      </c>
      <c r="J101" s="22">
        <v>0</v>
      </c>
      <c r="K101" t="s">
        <v>2381</v>
      </c>
      <c r="L101" s="25">
        <f>VLOOKUP(Table35[[#This Row],[Customer ID]],'Hospitalisation Details'!A:E,5,FALSE)</f>
        <v>28303</v>
      </c>
      <c r="M101" s="27">
        <f>VLOOKUP(Table35[[#This Row],[Customer ID]],'Hospitalisation Details'!A:K,8,FALSE)</f>
        <v>40284.379999999997</v>
      </c>
      <c r="N101" t="str">
        <f>VLOOKUP(Table35[[#This Row],[Customer ID]],'Hospitalisation Details'!A:K,9, FALSE)</f>
        <v>tier - 1</v>
      </c>
      <c r="O101" t="str">
        <f>VLOOKUP(Table35[[#This Row],[Customer ID]],'Hospitalisation Details'!A:K,10,FALSE)</f>
        <v>tier - 3</v>
      </c>
      <c r="P101" t="str">
        <f>VLOOKUP(Table35[[#This Row],[Customer ID]],'Hospitalisation Details'!A:K,11,FALSE)</f>
        <v>R1012</v>
      </c>
    </row>
    <row r="102" spans="1:16" x14ac:dyDescent="0.3">
      <c r="A102" t="s">
        <v>2271</v>
      </c>
      <c r="B102" t="str">
        <f>VLOOKUP(Table35[[#This Row],[Customer ID]], 'Customer Names'!F:G, 2, FALSE)</f>
        <v>Benestad, Mr.  Brian</v>
      </c>
      <c r="C102">
        <v>35.75</v>
      </c>
      <c r="D102" s="22" t="str" cm="1">
        <f t="array" ref="D102">_xlfn.IFS(Table35[[#This Row],[BMI]]&lt;18.5, "Underweight ", Table35[[#This Row],[BMI]]&lt;24.9, "Normal Weight", Table35[[#This Row],[BMI]]&lt;29.9, "Overweight ", TRUE, "Obesity")</f>
        <v>Obesity</v>
      </c>
      <c r="E102" s="22">
        <v>8</v>
      </c>
      <c r="F102" s="22" t="str" cm="1">
        <f t="array" ref="F102">_xlfn.IFS(Table35[[#This Row],[HBA1C]]&lt;5.7, "Normal", Table35[[#This Row],[HBA1C]]&lt;6.4, "Prediabetes ", TRUE, "Diabetes")</f>
        <v>Diabetes</v>
      </c>
      <c r="G102" s="23" t="s">
        <v>2381</v>
      </c>
      <c r="H102" s="22" t="s">
        <v>2379</v>
      </c>
      <c r="I102" s="22" t="s">
        <v>2379</v>
      </c>
      <c r="J102" s="22">
        <v>0</v>
      </c>
      <c r="K102" t="s">
        <v>2381</v>
      </c>
      <c r="L102" s="25">
        <f>VLOOKUP(Table35[[#This Row],[Customer ID]],'Hospitalisation Details'!A:E,5,FALSE)</f>
        <v>29710</v>
      </c>
      <c r="M102" s="27">
        <f>VLOOKUP(Table35[[#This Row],[Customer ID]],'Hospitalisation Details'!A:K,8,FALSE)</f>
        <v>40273.65</v>
      </c>
      <c r="N102" t="str">
        <f>VLOOKUP(Table35[[#This Row],[Customer ID]],'Hospitalisation Details'!A:K,9, FALSE)</f>
        <v>tier - 1</v>
      </c>
      <c r="O102" t="str">
        <f>VLOOKUP(Table35[[#This Row],[Customer ID]],'Hospitalisation Details'!A:K,10,FALSE)</f>
        <v>tier - 3</v>
      </c>
      <c r="P102" t="str">
        <f>VLOOKUP(Table35[[#This Row],[Customer ID]],'Hospitalisation Details'!A:K,11,FALSE)</f>
        <v>R1013</v>
      </c>
    </row>
    <row r="103" spans="1:16" x14ac:dyDescent="0.3">
      <c r="A103" t="s">
        <v>2270</v>
      </c>
      <c r="B103" t="str">
        <f>VLOOKUP(Table35[[#This Row],[Customer ID]], 'Customer Names'!F:G, 2, FALSE)</f>
        <v>Aviv, Ms.  Sari</v>
      </c>
      <c r="C103">
        <v>53.81</v>
      </c>
      <c r="D103" s="22" t="str" cm="1">
        <f t="array" ref="D103">_xlfn.IFS(Table35[[#This Row],[BMI]]&lt;18.5, "Underweight ", Table35[[#This Row],[BMI]]&lt;24.9, "Normal Weight", Table35[[#This Row],[BMI]]&lt;29.9, "Overweight ", TRUE, "Obesity")</f>
        <v>Obesity</v>
      </c>
      <c r="E103" s="22">
        <v>8.77</v>
      </c>
      <c r="F103" s="22" t="str" cm="1">
        <f t="array" ref="F103">_xlfn.IFS(Table35[[#This Row],[HBA1C]]&lt;5.7, "Normal", Table35[[#This Row],[HBA1C]]&lt;6.4, "Prediabetes ", TRUE, "Diabetes")</f>
        <v>Diabetes</v>
      </c>
      <c r="G103" s="23" t="s">
        <v>2381</v>
      </c>
      <c r="H103" s="22" t="s">
        <v>2379</v>
      </c>
      <c r="I103" s="22" t="s">
        <v>2379</v>
      </c>
      <c r="J103" s="22">
        <v>0</v>
      </c>
      <c r="K103" t="s">
        <v>2381</v>
      </c>
      <c r="L103" s="25">
        <f>VLOOKUP(Table35[[#This Row],[Customer ID]],'Hospitalisation Details'!A:E,5,FALSE)</f>
        <v>29704</v>
      </c>
      <c r="M103" s="27">
        <f>VLOOKUP(Table35[[#This Row],[Customer ID]],'Hospitalisation Details'!A:K,8,FALSE)</f>
        <v>40208.559999999998</v>
      </c>
      <c r="N103" t="str">
        <f>VLOOKUP(Table35[[#This Row],[Customer ID]],'Hospitalisation Details'!A:K,9, FALSE)</f>
        <v>tier - 1</v>
      </c>
      <c r="O103" t="str">
        <f>VLOOKUP(Table35[[#This Row],[Customer ID]],'Hospitalisation Details'!A:K,10,FALSE)</f>
        <v>tier - 2</v>
      </c>
      <c r="P103" t="str">
        <f>VLOOKUP(Table35[[#This Row],[Customer ID]],'Hospitalisation Details'!A:K,11,FALSE)</f>
        <v>R1011</v>
      </c>
    </row>
    <row r="104" spans="1:16" x14ac:dyDescent="0.3">
      <c r="A104" t="s">
        <v>2269</v>
      </c>
      <c r="B104" t="str">
        <f>VLOOKUP(Table35[[#This Row],[Customer ID]], 'Customer Names'!F:G, 2, FALSE)</f>
        <v>Burns, Mr.  Robert M.</v>
      </c>
      <c r="C104">
        <v>49.48</v>
      </c>
      <c r="D104" s="22" t="str" cm="1">
        <f t="array" ref="D104">_xlfn.IFS(Table35[[#This Row],[BMI]]&lt;18.5, "Underweight ", Table35[[#This Row],[BMI]]&lt;24.9, "Normal Weight", Table35[[#This Row],[BMI]]&lt;29.9, "Overweight ", TRUE, "Obesity")</f>
        <v>Obesity</v>
      </c>
      <c r="E104" s="22">
        <v>4.96</v>
      </c>
      <c r="F104" s="22" t="str" cm="1">
        <f t="array" ref="F104">_xlfn.IFS(Table35[[#This Row],[HBA1C]]&lt;5.7, "Normal", Table35[[#This Row],[HBA1C]]&lt;6.4, "Prediabetes ", TRUE, "Diabetes")</f>
        <v>Normal</v>
      </c>
      <c r="G104" s="23" t="s">
        <v>2379</v>
      </c>
      <c r="H104" s="22" t="s">
        <v>2379</v>
      </c>
      <c r="I104" s="22" t="s">
        <v>2381</v>
      </c>
      <c r="J104" s="22">
        <v>1</v>
      </c>
      <c r="K104" t="s">
        <v>2381</v>
      </c>
      <c r="L104" s="25">
        <f>VLOOKUP(Table35[[#This Row],[Customer ID]],'Hospitalisation Details'!A:E,5,FALSE)</f>
        <v>28932</v>
      </c>
      <c r="M104" s="27">
        <f>VLOOKUP(Table35[[#This Row],[Customer ID]],'Hospitalisation Details'!A:K,8,FALSE)</f>
        <v>40204.83</v>
      </c>
      <c r="N104" t="str">
        <f>VLOOKUP(Table35[[#This Row],[Customer ID]],'Hospitalisation Details'!A:K,9, FALSE)</f>
        <v>tier - 1</v>
      </c>
      <c r="O104" t="str">
        <f>VLOOKUP(Table35[[#This Row],[Customer ID]],'Hospitalisation Details'!A:K,10,FALSE)</f>
        <v>tier - 3</v>
      </c>
      <c r="P104" t="str">
        <f>VLOOKUP(Table35[[#This Row],[Customer ID]],'Hospitalisation Details'!A:K,11,FALSE)</f>
        <v>R1012</v>
      </c>
    </row>
    <row r="105" spans="1:16" x14ac:dyDescent="0.3">
      <c r="A105" t="s">
        <v>2268</v>
      </c>
      <c r="B105" t="str">
        <f>VLOOKUP(Table35[[#This Row],[Customer ID]], 'Customer Names'!F:G, 2, FALSE)</f>
        <v>Maldonado, Mr.  Ricardo</v>
      </c>
      <c r="C105">
        <v>34.1</v>
      </c>
      <c r="D105" s="22" t="str" cm="1">
        <f t="array" ref="D105">_xlfn.IFS(Table35[[#This Row],[BMI]]&lt;18.5, "Underweight ", Table35[[#This Row],[BMI]]&lt;24.9, "Normal Weight", Table35[[#This Row],[BMI]]&lt;29.9, "Overweight ", TRUE, "Obesity")</f>
        <v>Obesity</v>
      </c>
      <c r="E105" s="22">
        <v>4.43</v>
      </c>
      <c r="F105" s="22" t="str" cm="1">
        <f t="array" ref="F105">_xlfn.IFS(Table35[[#This Row],[HBA1C]]&lt;5.7, "Normal", Table35[[#This Row],[HBA1C]]&lt;6.4, "Prediabetes ", TRUE, "Diabetes")</f>
        <v>Normal</v>
      </c>
      <c r="G105" s="23" t="s">
        <v>2381</v>
      </c>
      <c r="H105" s="22" t="s">
        <v>2379</v>
      </c>
      <c r="I105" s="22" t="s">
        <v>2379</v>
      </c>
      <c r="J105" s="22">
        <v>0</v>
      </c>
      <c r="K105" t="s">
        <v>2381</v>
      </c>
      <c r="L105" s="25">
        <f>VLOOKUP(Table35[[#This Row],[Customer ID]],'Hospitalisation Details'!A:E,5,FALSE)</f>
        <v>31099</v>
      </c>
      <c r="M105" s="27">
        <f>VLOOKUP(Table35[[#This Row],[Customer ID]],'Hospitalisation Details'!A:K,8,FALSE)</f>
        <v>40182.25</v>
      </c>
      <c r="N105" t="str">
        <f>VLOOKUP(Table35[[#This Row],[Customer ID]],'Hospitalisation Details'!A:K,9, FALSE)</f>
        <v>tier - 1</v>
      </c>
      <c r="O105" t="str">
        <f>VLOOKUP(Table35[[#This Row],[Customer ID]],'Hospitalisation Details'!A:K,10,FALSE)</f>
        <v>tier - 2</v>
      </c>
      <c r="P105" t="str">
        <f>VLOOKUP(Table35[[#This Row],[Customer ID]],'Hospitalisation Details'!A:K,11,FALSE)</f>
        <v>R1011</v>
      </c>
    </row>
    <row r="106" spans="1:16" x14ac:dyDescent="0.3">
      <c r="A106" t="s">
        <v>2267</v>
      </c>
      <c r="B106" t="str">
        <f>VLOOKUP(Table35[[#This Row],[Customer ID]], 'Customer Names'!F:G, 2, FALSE)</f>
        <v>Yitref, Mr.  Gedion</v>
      </c>
      <c r="C106">
        <v>35.299999999999997</v>
      </c>
      <c r="D106" s="22" t="str" cm="1">
        <f t="array" ref="D106">_xlfn.IFS(Table35[[#This Row],[BMI]]&lt;18.5, "Underweight ", Table35[[#This Row],[BMI]]&lt;24.9, "Normal Weight", Table35[[#This Row],[BMI]]&lt;29.9, "Overweight ", TRUE, "Obesity")</f>
        <v>Obesity</v>
      </c>
      <c r="E106" s="22">
        <v>5.82</v>
      </c>
      <c r="F106" s="22" t="str" cm="1">
        <f t="array" ref="F106">_xlfn.IFS(Table35[[#This Row],[HBA1C]]&lt;5.7, "Normal", Table35[[#This Row],[HBA1C]]&lt;6.4, "Prediabetes ", TRUE, "Diabetes")</f>
        <v xml:space="preserve">Prediabetes </v>
      </c>
      <c r="G106" s="23" t="s">
        <v>2381</v>
      </c>
      <c r="H106" s="22" t="s">
        <v>2379</v>
      </c>
      <c r="I106" s="22" t="s">
        <v>2381</v>
      </c>
      <c r="J106" s="22">
        <v>1</v>
      </c>
      <c r="K106" t="s">
        <v>2381</v>
      </c>
      <c r="L106" s="25">
        <f>VLOOKUP(Table35[[#This Row],[Customer ID]],'Hospitalisation Details'!A:E,5,FALSE)</f>
        <v>30330</v>
      </c>
      <c r="M106" s="27">
        <f>VLOOKUP(Table35[[#This Row],[Customer ID]],'Hospitalisation Details'!A:K,8,FALSE)</f>
        <v>40103.89</v>
      </c>
      <c r="N106" t="str">
        <f>VLOOKUP(Table35[[#This Row],[Customer ID]],'Hospitalisation Details'!A:K,9, FALSE)</f>
        <v>tier - 1</v>
      </c>
      <c r="O106" t="str">
        <f>VLOOKUP(Table35[[#This Row],[Customer ID]],'Hospitalisation Details'!A:K,10,FALSE)</f>
        <v>tier - 2</v>
      </c>
      <c r="P106" t="str">
        <f>VLOOKUP(Table35[[#This Row],[Customer ID]],'Hospitalisation Details'!A:K,11,FALSE)</f>
        <v>R1011</v>
      </c>
    </row>
    <row r="107" spans="1:16" x14ac:dyDescent="0.3">
      <c r="A107" t="s">
        <v>2266</v>
      </c>
      <c r="B107" t="str">
        <f>VLOOKUP(Table35[[#This Row],[Customer ID]], 'Customer Names'!F:G, 2, FALSE)</f>
        <v>Loudon-Brown, Mr.  Mark</v>
      </c>
      <c r="C107">
        <v>43.83</v>
      </c>
      <c r="D107" s="22" t="str" cm="1">
        <f t="array" ref="D107">_xlfn.IFS(Table35[[#This Row],[BMI]]&lt;18.5, "Underweight ", Table35[[#This Row],[BMI]]&lt;24.9, "Normal Weight", Table35[[#This Row],[BMI]]&lt;29.9, "Overweight ", TRUE, "Obesity")</f>
        <v>Obesity</v>
      </c>
      <c r="E107" s="22">
        <v>6.03</v>
      </c>
      <c r="F107" s="22" t="str" cm="1">
        <f t="array" ref="F107">_xlfn.IFS(Table35[[#This Row],[HBA1C]]&lt;5.7, "Normal", Table35[[#This Row],[HBA1C]]&lt;6.4, "Prediabetes ", TRUE, "Diabetes")</f>
        <v xml:space="preserve">Prediabetes </v>
      </c>
      <c r="G107" s="23" t="s">
        <v>2381</v>
      </c>
      <c r="H107" s="22" t="s">
        <v>2379</v>
      </c>
      <c r="I107" s="22" t="s">
        <v>2379</v>
      </c>
      <c r="J107" s="22">
        <v>2</v>
      </c>
      <c r="K107" t="s">
        <v>2381</v>
      </c>
      <c r="L107" s="25">
        <f>VLOOKUP(Table35[[#This Row],[Customer ID]],'Hospitalisation Details'!A:E,5,FALSE)</f>
        <v>24453</v>
      </c>
      <c r="M107" s="27">
        <f>VLOOKUP(Table35[[#This Row],[Customer ID]],'Hospitalisation Details'!A:K,8,FALSE)</f>
        <v>40069.440000000002</v>
      </c>
      <c r="N107" t="str">
        <f>VLOOKUP(Table35[[#This Row],[Customer ID]],'Hospitalisation Details'!A:K,9, FALSE)</f>
        <v>tier - 1</v>
      </c>
      <c r="O107" t="str">
        <f>VLOOKUP(Table35[[#This Row],[Customer ID]],'Hospitalisation Details'!A:K,10,FALSE)</f>
        <v>tier - 3</v>
      </c>
      <c r="P107" t="str">
        <f>VLOOKUP(Table35[[#This Row],[Customer ID]],'Hospitalisation Details'!A:K,11,FALSE)</f>
        <v>R1011</v>
      </c>
    </row>
    <row r="108" spans="1:16" x14ac:dyDescent="0.3">
      <c r="A108" t="s">
        <v>2265</v>
      </c>
      <c r="B108" t="str">
        <f>VLOOKUP(Table35[[#This Row],[Customer ID]], 'Customer Names'!F:G, 2, FALSE)</f>
        <v>Sugathadasa, Mr.  Gamini P.</v>
      </c>
      <c r="C108">
        <v>50.07</v>
      </c>
      <c r="D108" s="22" t="str" cm="1">
        <f t="array" ref="D108">_xlfn.IFS(Table35[[#This Row],[BMI]]&lt;18.5, "Underweight ", Table35[[#This Row],[BMI]]&lt;24.9, "Normal Weight", Table35[[#This Row],[BMI]]&lt;29.9, "Overweight ", TRUE, "Obesity")</f>
        <v>Obesity</v>
      </c>
      <c r="E108" s="22">
        <v>9.27</v>
      </c>
      <c r="F108" s="22" t="str" cm="1">
        <f t="array" ref="F108">_xlfn.IFS(Table35[[#This Row],[HBA1C]]&lt;5.7, "Normal", Table35[[#This Row],[HBA1C]]&lt;6.4, "Prediabetes ", TRUE, "Diabetes")</f>
        <v>Diabetes</v>
      </c>
      <c r="G108" s="23" t="s">
        <v>2379</v>
      </c>
      <c r="H108" s="22" t="s">
        <v>2379</v>
      </c>
      <c r="I108" s="22" t="s">
        <v>2379</v>
      </c>
      <c r="J108" s="22">
        <v>0</v>
      </c>
      <c r="K108" t="s">
        <v>2381</v>
      </c>
      <c r="L108" s="25">
        <f>VLOOKUP(Table35[[#This Row],[Customer ID]],'Hospitalisation Details'!A:E,5,FALSE)</f>
        <v>28814</v>
      </c>
      <c r="M108" s="27">
        <f>VLOOKUP(Table35[[#This Row],[Customer ID]],'Hospitalisation Details'!A:K,8,FALSE)</f>
        <v>40054.730000000003</v>
      </c>
      <c r="N108" t="str">
        <f>VLOOKUP(Table35[[#This Row],[Customer ID]],'Hospitalisation Details'!A:K,9, FALSE)</f>
        <v>tier - 1</v>
      </c>
      <c r="O108" t="str">
        <f>VLOOKUP(Table35[[#This Row],[Customer ID]],'Hospitalisation Details'!A:K,10,FALSE)</f>
        <v>tier - 3</v>
      </c>
      <c r="P108" t="str">
        <f>VLOOKUP(Table35[[#This Row],[Customer ID]],'Hospitalisation Details'!A:K,11,FALSE)</f>
        <v>R1011</v>
      </c>
    </row>
    <row r="109" spans="1:16" x14ac:dyDescent="0.3">
      <c r="A109" t="s">
        <v>2264</v>
      </c>
      <c r="B109" t="str">
        <f>VLOOKUP(Table35[[#This Row],[Customer ID]], 'Customer Names'!F:G, 2, FALSE)</f>
        <v>Ganley, Ms.  Emily J</v>
      </c>
      <c r="C109">
        <v>32.774999999999999</v>
      </c>
      <c r="D109" s="22" t="str" cm="1">
        <f t="array" ref="D109">_xlfn.IFS(Table35[[#This Row],[BMI]]&lt;18.5, "Underweight ", Table35[[#This Row],[BMI]]&lt;24.9, "Normal Weight", Table35[[#This Row],[BMI]]&lt;29.9, "Overweight ", TRUE, "Obesity")</f>
        <v>Obesity</v>
      </c>
      <c r="E109" s="22">
        <v>5.53</v>
      </c>
      <c r="F109" s="22" t="str" cm="1">
        <f t="array" ref="F109">_xlfn.IFS(Table35[[#This Row],[HBA1C]]&lt;5.7, "Normal", Table35[[#This Row],[HBA1C]]&lt;6.4, "Prediabetes ", TRUE, "Diabetes")</f>
        <v>Normal</v>
      </c>
      <c r="G109" s="23" t="s">
        <v>2379</v>
      </c>
      <c r="H109" s="22" t="s">
        <v>2379</v>
      </c>
      <c r="I109" s="22" t="s">
        <v>2379</v>
      </c>
      <c r="J109" s="22">
        <v>0</v>
      </c>
      <c r="K109" t="s">
        <v>2381</v>
      </c>
      <c r="L109" s="25">
        <f>VLOOKUP(Table35[[#This Row],[Customer ID]],'Hospitalisation Details'!A:E,5,FALSE)</f>
        <v>30249</v>
      </c>
      <c r="M109" s="27">
        <f>VLOOKUP(Table35[[#This Row],[Customer ID]],'Hospitalisation Details'!A:K,8,FALSE)</f>
        <v>40003.33</v>
      </c>
      <c r="N109" t="str">
        <f>VLOOKUP(Table35[[#This Row],[Customer ID]],'Hospitalisation Details'!A:K,9, FALSE)</f>
        <v>tier - 1</v>
      </c>
      <c r="O109" t="str">
        <f>VLOOKUP(Table35[[#This Row],[Customer ID]],'Hospitalisation Details'!A:K,10,FALSE)</f>
        <v>tier - 1</v>
      </c>
      <c r="P109" t="str">
        <f>VLOOKUP(Table35[[#This Row],[Customer ID]],'Hospitalisation Details'!A:K,11,FALSE)</f>
        <v>R1012</v>
      </c>
    </row>
    <row r="110" spans="1:16" x14ac:dyDescent="0.3">
      <c r="A110" t="s">
        <v>2263</v>
      </c>
      <c r="B110" t="str">
        <f>VLOOKUP(Table35[[#This Row],[Customer ID]], 'Customer Names'!F:G, 2, FALSE)</f>
        <v>Potter, Ms.  Amanda</v>
      </c>
      <c r="C110">
        <v>34.104999999999997</v>
      </c>
      <c r="D110" s="22" t="str" cm="1">
        <f t="array" ref="D110">_xlfn.IFS(Table35[[#This Row],[BMI]]&lt;18.5, "Underweight ", Table35[[#This Row],[BMI]]&lt;24.9, "Normal Weight", Table35[[#This Row],[BMI]]&lt;29.9, "Overweight ", TRUE, "Obesity")</f>
        <v>Obesity</v>
      </c>
      <c r="E110" s="22">
        <v>5.07</v>
      </c>
      <c r="F110" s="22" t="str" cm="1">
        <f t="array" ref="F110">_xlfn.IFS(Table35[[#This Row],[HBA1C]]&lt;5.7, "Normal", Table35[[#This Row],[HBA1C]]&lt;6.4, "Prediabetes ", TRUE, "Diabetes")</f>
        <v>Normal</v>
      </c>
      <c r="G110" s="23" t="s">
        <v>2379</v>
      </c>
      <c r="H110" s="22" t="s">
        <v>2379</v>
      </c>
      <c r="I110" s="22" t="s">
        <v>2379</v>
      </c>
      <c r="J110" s="22">
        <v>1</v>
      </c>
      <c r="K110" t="s">
        <v>2381</v>
      </c>
      <c r="L110" s="25">
        <f>VLOOKUP(Table35[[#This Row],[Customer ID]],'Hospitalisation Details'!A:E,5,FALSE)</f>
        <v>32028</v>
      </c>
      <c r="M110" s="27">
        <f>VLOOKUP(Table35[[#This Row],[Customer ID]],'Hospitalisation Details'!A:K,8,FALSE)</f>
        <v>39983.43</v>
      </c>
      <c r="N110" t="str">
        <f>VLOOKUP(Table35[[#This Row],[Customer ID]],'Hospitalisation Details'!A:K,9, FALSE)</f>
        <v>tier - 2</v>
      </c>
      <c r="O110" t="str">
        <f>VLOOKUP(Table35[[#This Row],[Customer ID]],'Hospitalisation Details'!A:K,10,FALSE)</f>
        <v>tier - 3</v>
      </c>
      <c r="P110" t="str">
        <f>VLOOKUP(Table35[[#This Row],[Customer ID]],'Hospitalisation Details'!A:K,11,FALSE)</f>
        <v>R1012</v>
      </c>
    </row>
    <row r="111" spans="1:16" x14ac:dyDescent="0.3">
      <c r="A111" t="s">
        <v>2262</v>
      </c>
      <c r="B111" t="str">
        <f>VLOOKUP(Table35[[#This Row],[Customer ID]], 'Customer Names'!F:G, 2, FALSE)</f>
        <v>Rasmussen, Mr.  Nicholas</v>
      </c>
      <c r="C111">
        <v>48.93</v>
      </c>
      <c r="D111" s="22" t="str" cm="1">
        <f t="array" ref="D111">_xlfn.IFS(Table35[[#This Row],[BMI]]&lt;18.5, "Underweight ", Table35[[#This Row],[BMI]]&lt;24.9, "Normal Weight", Table35[[#This Row],[BMI]]&lt;29.9, "Overweight ", TRUE, "Obesity")</f>
        <v>Obesity</v>
      </c>
      <c r="E111" s="22">
        <v>11.17</v>
      </c>
      <c r="F111" s="22" t="str" cm="1">
        <f t="array" ref="F111">_xlfn.IFS(Table35[[#This Row],[HBA1C]]&lt;5.7, "Normal", Table35[[#This Row],[HBA1C]]&lt;6.4, "Prediabetes ", TRUE, "Diabetes")</f>
        <v>Diabetes</v>
      </c>
      <c r="G111" s="23" t="s">
        <v>2381</v>
      </c>
      <c r="H111" s="22" t="s">
        <v>2379</v>
      </c>
      <c r="I111" s="22" t="s">
        <v>2379</v>
      </c>
      <c r="J111" s="22">
        <v>1</v>
      </c>
      <c r="K111" t="s">
        <v>2381</v>
      </c>
      <c r="L111" s="25">
        <f>VLOOKUP(Table35[[#This Row],[Customer ID]],'Hospitalisation Details'!A:E,5,FALSE)</f>
        <v>27608</v>
      </c>
      <c r="M111" s="27">
        <f>VLOOKUP(Table35[[#This Row],[Customer ID]],'Hospitalisation Details'!A:K,8,FALSE)</f>
        <v>39963.120000000003</v>
      </c>
      <c r="N111" t="str">
        <f>VLOOKUP(Table35[[#This Row],[Customer ID]],'Hospitalisation Details'!A:K,9, FALSE)</f>
        <v>tier - 2</v>
      </c>
      <c r="O111" t="str">
        <f>VLOOKUP(Table35[[#This Row],[Customer ID]],'Hospitalisation Details'!A:K,10,FALSE)</f>
        <v>tier - 2</v>
      </c>
      <c r="P111" t="str">
        <f>VLOOKUP(Table35[[#This Row],[Customer ID]],'Hospitalisation Details'!A:K,11,FALSE)</f>
        <v>R1011</v>
      </c>
    </row>
    <row r="112" spans="1:16" x14ac:dyDescent="0.3">
      <c r="A112" t="s">
        <v>2261</v>
      </c>
      <c r="B112" t="str">
        <f>VLOOKUP(Table35[[#This Row],[Customer ID]], 'Customer Names'!F:G, 2, FALSE)</f>
        <v>Robinson, Mr.  Knox</v>
      </c>
      <c r="C112">
        <v>37.07</v>
      </c>
      <c r="D112" s="22" t="str" cm="1">
        <f t="array" ref="D112">_xlfn.IFS(Table35[[#This Row],[BMI]]&lt;18.5, "Underweight ", Table35[[#This Row],[BMI]]&lt;24.9, "Normal Weight", Table35[[#This Row],[BMI]]&lt;29.9, "Overweight ", TRUE, "Obesity")</f>
        <v>Obesity</v>
      </c>
      <c r="E112" s="22">
        <v>6.14</v>
      </c>
      <c r="F112" s="22" t="str" cm="1">
        <f t="array" ref="F112">_xlfn.IFS(Table35[[#This Row],[HBA1C]]&lt;5.7, "Normal", Table35[[#This Row],[HBA1C]]&lt;6.4, "Prediabetes ", TRUE, "Diabetes")</f>
        <v xml:space="preserve">Prediabetes </v>
      </c>
      <c r="G112" s="23" t="s">
        <v>2381</v>
      </c>
      <c r="H112" s="22" t="s">
        <v>2379</v>
      </c>
      <c r="I112" s="22" t="s">
        <v>2379</v>
      </c>
      <c r="J112" s="22">
        <v>0</v>
      </c>
      <c r="K112" t="s">
        <v>2381</v>
      </c>
      <c r="L112" s="25">
        <f>VLOOKUP(Table35[[#This Row],[Customer ID]],'Hospitalisation Details'!A:E,5,FALSE)</f>
        <v>31250</v>
      </c>
      <c r="M112" s="27">
        <f>VLOOKUP(Table35[[#This Row],[Customer ID]],'Hospitalisation Details'!A:K,8,FALSE)</f>
        <v>39871.699999999997</v>
      </c>
      <c r="N112" t="str">
        <f>VLOOKUP(Table35[[#This Row],[Customer ID]],'Hospitalisation Details'!A:K,9, FALSE)</f>
        <v>tier - 1</v>
      </c>
      <c r="O112" t="str">
        <f>VLOOKUP(Table35[[#This Row],[Customer ID]],'Hospitalisation Details'!A:K,10,FALSE)</f>
        <v>tier - 2</v>
      </c>
      <c r="P112" t="str">
        <f>VLOOKUP(Table35[[#This Row],[Customer ID]],'Hospitalisation Details'!A:K,11,FALSE)</f>
        <v>R1013</v>
      </c>
    </row>
    <row r="113" spans="1:16" x14ac:dyDescent="0.3">
      <c r="A113" t="s">
        <v>2260</v>
      </c>
      <c r="B113" t="str">
        <f>VLOOKUP(Table35[[#This Row],[Customer ID]], 'Customer Names'!F:G, 2, FALSE)</f>
        <v>Antonopoulos, Ms.  Yianna</v>
      </c>
      <c r="C113">
        <v>51.51</v>
      </c>
      <c r="D113" s="22" t="str" cm="1">
        <f t="array" ref="D113">_xlfn.IFS(Table35[[#This Row],[BMI]]&lt;18.5, "Underweight ", Table35[[#This Row],[BMI]]&lt;24.9, "Normal Weight", Table35[[#This Row],[BMI]]&lt;29.9, "Overweight ", TRUE, "Obesity")</f>
        <v>Obesity</v>
      </c>
      <c r="E113" s="22">
        <v>6.26</v>
      </c>
      <c r="F113" s="22" t="str" cm="1">
        <f t="array" ref="F113">_xlfn.IFS(Table35[[#This Row],[HBA1C]]&lt;5.7, "Normal", Table35[[#This Row],[HBA1C]]&lt;6.4, "Prediabetes ", TRUE, "Diabetes")</f>
        <v xml:space="preserve">Prediabetes </v>
      </c>
      <c r="G113" s="23" t="s">
        <v>2381</v>
      </c>
      <c r="H113" s="22" t="s">
        <v>2379</v>
      </c>
      <c r="I113" s="22" t="s">
        <v>2381</v>
      </c>
      <c r="J113" s="22">
        <v>1</v>
      </c>
      <c r="K113" t="s">
        <v>2381</v>
      </c>
      <c r="L113" s="25">
        <f>VLOOKUP(Table35[[#This Row],[Customer ID]],'Hospitalisation Details'!A:E,5,FALSE)</f>
        <v>30468</v>
      </c>
      <c r="M113" s="27">
        <f>VLOOKUP(Table35[[#This Row],[Customer ID]],'Hospitalisation Details'!A:K,8,FALSE)</f>
        <v>39865.699999999997</v>
      </c>
      <c r="N113" t="str">
        <f>VLOOKUP(Table35[[#This Row],[Customer ID]],'Hospitalisation Details'!A:K,9, FALSE)</f>
        <v>tier - 2</v>
      </c>
      <c r="O113" t="str">
        <f>VLOOKUP(Table35[[#This Row],[Customer ID]],'Hospitalisation Details'!A:K,10,FALSE)</f>
        <v>tier - 2</v>
      </c>
      <c r="P113" t="str">
        <f>VLOOKUP(Table35[[#This Row],[Customer ID]],'Hospitalisation Details'!A:K,11,FALSE)</f>
        <v>R1011</v>
      </c>
    </row>
    <row r="114" spans="1:16" x14ac:dyDescent="0.3">
      <c r="A114" t="s">
        <v>2259</v>
      </c>
      <c r="B114" t="str">
        <f>VLOOKUP(Table35[[#This Row],[Customer ID]], 'Customer Names'!F:G, 2, FALSE)</f>
        <v>Groner, Ms.  Roberta</v>
      </c>
      <c r="C114">
        <v>34.799999999999997</v>
      </c>
      <c r="D114" s="22" t="str" cm="1">
        <f t="array" ref="D114">_xlfn.IFS(Table35[[#This Row],[BMI]]&lt;18.5, "Underweight ", Table35[[#This Row],[BMI]]&lt;24.9, "Normal Weight", Table35[[#This Row],[BMI]]&lt;29.9, "Overweight ", TRUE, "Obesity")</f>
        <v>Obesity</v>
      </c>
      <c r="E114" s="22">
        <v>4.72</v>
      </c>
      <c r="F114" s="22" t="str" cm="1">
        <f t="array" ref="F114">_xlfn.IFS(Table35[[#This Row],[HBA1C]]&lt;5.7, "Normal", Table35[[#This Row],[HBA1C]]&lt;6.4, "Prediabetes ", TRUE, "Diabetes")</f>
        <v>Normal</v>
      </c>
      <c r="G114" s="23" t="s">
        <v>2381</v>
      </c>
      <c r="H114" s="22" t="s">
        <v>2379</v>
      </c>
      <c r="I114" s="22" t="s">
        <v>2379</v>
      </c>
      <c r="J114" s="22">
        <v>0</v>
      </c>
      <c r="K114" t="s">
        <v>2381</v>
      </c>
      <c r="L114" s="25">
        <f>VLOOKUP(Table35[[#This Row],[Customer ID]],'Hospitalisation Details'!A:E,5,FALSE)</f>
        <v>31184</v>
      </c>
      <c r="M114" s="27">
        <f>VLOOKUP(Table35[[#This Row],[Customer ID]],'Hospitalisation Details'!A:K,8,FALSE)</f>
        <v>39836.519999999997</v>
      </c>
      <c r="N114" t="str">
        <f>VLOOKUP(Table35[[#This Row],[Customer ID]],'Hospitalisation Details'!A:K,9, FALSE)</f>
        <v>tier - 2</v>
      </c>
      <c r="O114" t="str">
        <f>VLOOKUP(Table35[[#This Row],[Customer ID]],'Hospitalisation Details'!A:K,10,FALSE)</f>
        <v>tier - 1</v>
      </c>
      <c r="P114" t="str">
        <f>VLOOKUP(Table35[[#This Row],[Customer ID]],'Hospitalisation Details'!A:K,11,FALSE)</f>
        <v>R1011</v>
      </c>
    </row>
    <row r="115" spans="1:16" x14ac:dyDescent="0.3">
      <c r="A115" t="s">
        <v>2258</v>
      </c>
      <c r="B115" t="str">
        <f>VLOOKUP(Table35[[#This Row],[Customer ID]], 'Customer Names'!F:G, 2, FALSE)</f>
        <v>Zywicki, Mr.  Benjamin P.</v>
      </c>
      <c r="C115">
        <v>36.67</v>
      </c>
      <c r="D115" s="22" t="str" cm="1">
        <f t="array" ref="D115">_xlfn.IFS(Table35[[#This Row],[BMI]]&lt;18.5, "Underweight ", Table35[[#This Row],[BMI]]&lt;24.9, "Normal Weight", Table35[[#This Row],[BMI]]&lt;29.9, "Overweight ", TRUE, "Obesity")</f>
        <v>Obesity</v>
      </c>
      <c r="E115" s="22">
        <v>5.18</v>
      </c>
      <c r="F115" s="22" t="str" cm="1">
        <f t="array" ref="F115">_xlfn.IFS(Table35[[#This Row],[HBA1C]]&lt;5.7, "Normal", Table35[[#This Row],[HBA1C]]&lt;6.4, "Prediabetes ", TRUE, "Diabetes")</f>
        <v>Normal</v>
      </c>
      <c r="G115" s="23" t="s">
        <v>2379</v>
      </c>
      <c r="H115" s="22" t="s">
        <v>2379</v>
      </c>
      <c r="I115" s="22" t="s">
        <v>2379</v>
      </c>
      <c r="J115" s="22">
        <v>1</v>
      </c>
      <c r="K115" t="s">
        <v>2381</v>
      </c>
      <c r="L115" s="25">
        <f>VLOOKUP(Table35[[#This Row],[Customer ID]],'Hospitalisation Details'!A:E,5,FALSE)</f>
        <v>31891</v>
      </c>
      <c r="M115" s="27">
        <f>VLOOKUP(Table35[[#This Row],[Customer ID]],'Hospitalisation Details'!A:K,8,FALSE)</f>
        <v>39774.28</v>
      </c>
      <c r="N115" t="str">
        <f>VLOOKUP(Table35[[#This Row],[Customer ID]],'Hospitalisation Details'!A:K,9, FALSE)</f>
        <v>tier - 1</v>
      </c>
      <c r="O115" t="str">
        <f>VLOOKUP(Table35[[#This Row],[Customer ID]],'Hospitalisation Details'!A:K,10,FALSE)</f>
        <v>tier - 1</v>
      </c>
      <c r="P115" t="str">
        <f>VLOOKUP(Table35[[#This Row],[Customer ID]],'Hospitalisation Details'!A:K,11,FALSE)</f>
        <v>R1014</v>
      </c>
    </row>
    <row r="116" spans="1:16" x14ac:dyDescent="0.3">
      <c r="A116" t="s">
        <v>2257</v>
      </c>
      <c r="B116" t="str">
        <f>VLOOKUP(Table35[[#This Row],[Customer ID]], 'Customer Names'!F:G, 2, FALSE)</f>
        <v>Cardinal, Mr.  Craig</v>
      </c>
      <c r="C116">
        <v>30.9</v>
      </c>
      <c r="D116" s="22" t="str" cm="1">
        <f t="array" ref="D116">_xlfn.IFS(Table35[[#This Row],[BMI]]&lt;18.5, "Underweight ", Table35[[#This Row],[BMI]]&lt;24.9, "Normal Weight", Table35[[#This Row],[BMI]]&lt;29.9, "Overweight ", TRUE, "Obesity")</f>
        <v>Obesity</v>
      </c>
      <c r="E116" s="22">
        <v>9.4</v>
      </c>
      <c r="F116" s="22" t="str" cm="1">
        <f t="array" ref="F116">_xlfn.IFS(Table35[[#This Row],[HBA1C]]&lt;5.7, "Normal", Table35[[#This Row],[HBA1C]]&lt;6.4, "Prediabetes ", TRUE, "Diabetes")</f>
        <v>Diabetes</v>
      </c>
      <c r="G116" s="23" t="s">
        <v>2379</v>
      </c>
      <c r="H116" s="22" t="s">
        <v>2379</v>
      </c>
      <c r="I116" s="22" t="s">
        <v>2379</v>
      </c>
      <c r="J116" s="22">
        <v>2</v>
      </c>
      <c r="K116" t="s">
        <v>2381</v>
      </c>
      <c r="L116" s="25">
        <f>VLOOKUP(Table35[[#This Row],[Customer ID]],'Hospitalisation Details'!A:E,5,FALSE)</f>
        <v>26740</v>
      </c>
      <c r="M116" s="27">
        <f>VLOOKUP(Table35[[#This Row],[Customer ID]],'Hospitalisation Details'!A:K,8,FALSE)</f>
        <v>39727.61</v>
      </c>
      <c r="N116" t="str">
        <f>VLOOKUP(Table35[[#This Row],[Customer ID]],'Hospitalisation Details'!A:K,9, FALSE)</f>
        <v>tier - 1</v>
      </c>
      <c r="O116" t="str">
        <f>VLOOKUP(Table35[[#This Row],[Customer ID]],'Hospitalisation Details'!A:K,10,FALSE)</f>
        <v>tier - 2</v>
      </c>
      <c r="P116" t="str">
        <f>VLOOKUP(Table35[[#This Row],[Customer ID]],'Hospitalisation Details'!A:K,11,FALSE)</f>
        <v>R1011</v>
      </c>
    </row>
    <row r="117" spans="1:16" x14ac:dyDescent="0.3">
      <c r="A117" t="s">
        <v>2256</v>
      </c>
      <c r="B117" t="str">
        <f>VLOOKUP(Table35[[#This Row],[Customer ID]], 'Customer Names'!F:G, 2, FALSE)</f>
        <v>Alleman, Ms.  Ann</v>
      </c>
      <c r="C117">
        <v>30.495000000000001</v>
      </c>
      <c r="D117" s="22" t="str" cm="1">
        <f t="array" ref="D117">_xlfn.IFS(Table35[[#This Row],[BMI]]&lt;18.5, "Underweight ", Table35[[#This Row],[BMI]]&lt;24.9, "Normal Weight", Table35[[#This Row],[BMI]]&lt;29.9, "Overweight ", TRUE, "Obesity")</f>
        <v>Obesity</v>
      </c>
      <c r="E117" s="22">
        <v>6.29</v>
      </c>
      <c r="F117" s="22" t="str" cm="1">
        <f t="array" ref="F117">_xlfn.IFS(Table35[[#This Row],[HBA1C]]&lt;5.7, "Normal", Table35[[#This Row],[HBA1C]]&lt;6.4, "Prediabetes ", TRUE, "Diabetes")</f>
        <v xml:space="preserve">Prediabetes </v>
      </c>
      <c r="G117" s="23" t="s">
        <v>2379</v>
      </c>
      <c r="H117" s="22" t="s">
        <v>2379</v>
      </c>
      <c r="I117" s="22" t="s">
        <v>2379</v>
      </c>
      <c r="J117" s="22">
        <v>0</v>
      </c>
      <c r="K117" t="s">
        <v>2381</v>
      </c>
      <c r="L117" s="25">
        <f>VLOOKUP(Table35[[#This Row],[Customer ID]],'Hospitalisation Details'!A:E,5,FALSE)</f>
        <v>28168</v>
      </c>
      <c r="M117" s="27">
        <f>VLOOKUP(Table35[[#This Row],[Customer ID]],'Hospitalisation Details'!A:K,8,FALSE)</f>
        <v>39725.519999999997</v>
      </c>
      <c r="N117" t="str">
        <f>VLOOKUP(Table35[[#This Row],[Customer ID]],'Hospitalisation Details'!A:K,9, FALSE)</f>
        <v>tier - 2</v>
      </c>
      <c r="O117" t="str">
        <f>VLOOKUP(Table35[[#This Row],[Customer ID]],'Hospitalisation Details'!A:K,10,FALSE)</f>
        <v>tier - 1</v>
      </c>
      <c r="P117" t="str">
        <f>VLOOKUP(Table35[[#This Row],[Customer ID]],'Hospitalisation Details'!A:K,11,FALSE)</f>
        <v>R1012</v>
      </c>
    </row>
    <row r="118" spans="1:16" x14ac:dyDescent="0.3">
      <c r="A118" t="s">
        <v>2255</v>
      </c>
      <c r="B118" t="str">
        <f>VLOOKUP(Table35[[#This Row],[Customer ID]], 'Customer Names'!F:G, 2, FALSE)</f>
        <v>Stroffolino, Mr.  Jamie P</v>
      </c>
      <c r="C118">
        <v>44.88</v>
      </c>
      <c r="D118" s="22" t="str" cm="1">
        <f t="array" ref="D118">_xlfn.IFS(Table35[[#This Row],[BMI]]&lt;18.5, "Underweight ", Table35[[#This Row],[BMI]]&lt;24.9, "Normal Weight", Table35[[#This Row],[BMI]]&lt;29.9, "Overweight ", TRUE, "Obesity")</f>
        <v>Obesity</v>
      </c>
      <c r="E118" s="22">
        <v>6.04</v>
      </c>
      <c r="F118" s="22" t="str" cm="1">
        <f t="array" ref="F118">_xlfn.IFS(Table35[[#This Row],[HBA1C]]&lt;5.7, "Normal", Table35[[#This Row],[HBA1C]]&lt;6.4, "Prediabetes ", TRUE, "Diabetes")</f>
        <v xml:space="preserve">Prediabetes </v>
      </c>
      <c r="G118" s="23" t="s">
        <v>2379</v>
      </c>
      <c r="H118" s="22" t="s">
        <v>2379</v>
      </c>
      <c r="I118" s="22" t="s">
        <v>2381</v>
      </c>
      <c r="J118" s="22">
        <v>1</v>
      </c>
      <c r="K118" t="s">
        <v>2381</v>
      </c>
      <c r="L118" s="25">
        <f>VLOOKUP(Table35[[#This Row],[Customer ID]],'Hospitalisation Details'!A:E,5,FALSE)</f>
        <v>37637</v>
      </c>
      <c r="M118" s="27">
        <f>VLOOKUP(Table35[[#This Row],[Customer ID]],'Hospitalisation Details'!A:K,8,FALSE)</f>
        <v>39722.75</v>
      </c>
      <c r="N118" t="str">
        <f>VLOOKUP(Table35[[#This Row],[Customer ID]],'Hospitalisation Details'!A:K,9, FALSE)</f>
        <v>tier - 1</v>
      </c>
      <c r="O118" t="str">
        <f>VLOOKUP(Table35[[#This Row],[Customer ID]],'Hospitalisation Details'!A:K,10,FALSE)</f>
        <v>tier - 1</v>
      </c>
      <c r="P118" t="str">
        <f>VLOOKUP(Table35[[#This Row],[Customer ID]],'Hospitalisation Details'!A:K,11,FALSE)</f>
        <v>R1013</v>
      </c>
    </row>
    <row r="119" spans="1:16" x14ac:dyDescent="0.3">
      <c r="A119" t="s">
        <v>2254</v>
      </c>
      <c r="B119" t="str">
        <f>VLOOKUP(Table35[[#This Row],[Customer ID]], 'Customer Names'!F:G, 2, FALSE)</f>
        <v>Clubb, Mr.  John</v>
      </c>
      <c r="C119">
        <v>44.32</v>
      </c>
      <c r="D119" s="22" t="str" cm="1">
        <f t="array" ref="D119">_xlfn.IFS(Table35[[#This Row],[BMI]]&lt;18.5, "Underweight ", Table35[[#This Row],[BMI]]&lt;24.9, "Normal Weight", Table35[[#This Row],[BMI]]&lt;29.9, "Overweight ", TRUE, "Obesity")</f>
        <v>Obesity</v>
      </c>
      <c r="E119" s="22">
        <v>10.55</v>
      </c>
      <c r="F119" s="22" t="str" cm="1">
        <f t="array" ref="F119">_xlfn.IFS(Table35[[#This Row],[HBA1C]]&lt;5.7, "Normal", Table35[[#This Row],[HBA1C]]&lt;6.4, "Prediabetes ", TRUE, "Diabetes")</f>
        <v>Diabetes</v>
      </c>
      <c r="G119" s="23" t="s">
        <v>2379</v>
      </c>
      <c r="H119" s="22" t="s">
        <v>2379</v>
      </c>
      <c r="I119" s="22" t="s">
        <v>2379</v>
      </c>
      <c r="J119" s="22">
        <v>0</v>
      </c>
      <c r="K119" t="s">
        <v>2381</v>
      </c>
      <c r="L119" s="25">
        <f>VLOOKUP(Table35[[#This Row],[Customer ID]],'Hospitalisation Details'!A:E,5,FALSE)</f>
        <v>25201</v>
      </c>
      <c r="M119" s="27">
        <f>VLOOKUP(Table35[[#This Row],[Customer ID]],'Hospitalisation Details'!A:K,8,FALSE)</f>
        <v>39721.93</v>
      </c>
      <c r="N119" t="str">
        <f>VLOOKUP(Table35[[#This Row],[Customer ID]],'Hospitalisation Details'!A:K,9, FALSE)</f>
        <v>tier - 2</v>
      </c>
      <c r="O119" t="str">
        <f>VLOOKUP(Table35[[#This Row],[Customer ID]],'Hospitalisation Details'!A:K,10,FALSE)</f>
        <v>tier - 2</v>
      </c>
      <c r="P119" t="str">
        <f>VLOOKUP(Table35[[#This Row],[Customer ID]],'Hospitalisation Details'!A:K,11,FALSE)</f>
        <v>R1011</v>
      </c>
    </row>
    <row r="120" spans="1:16" x14ac:dyDescent="0.3">
      <c r="A120" t="s">
        <v>2253</v>
      </c>
      <c r="B120" t="str">
        <f>VLOOKUP(Table35[[#This Row],[Customer ID]], 'Customer Names'!F:G, 2, FALSE)</f>
        <v>McGoogan, Mr.  Charlie</v>
      </c>
      <c r="C120">
        <v>46.39</v>
      </c>
      <c r="D120" s="22" t="str" cm="1">
        <f t="array" ref="D120">_xlfn.IFS(Table35[[#This Row],[BMI]]&lt;18.5, "Underweight ", Table35[[#This Row],[BMI]]&lt;24.9, "Normal Weight", Table35[[#This Row],[BMI]]&lt;29.9, "Overweight ", TRUE, "Obesity")</f>
        <v>Obesity</v>
      </c>
      <c r="E120" s="22">
        <v>5.09</v>
      </c>
      <c r="F120" s="22" t="str" cm="1">
        <f t="array" ref="F120">_xlfn.IFS(Table35[[#This Row],[HBA1C]]&lt;5.7, "Normal", Table35[[#This Row],[HBA1C]]&lt;6.4, "Prediabetes ", TRUE, "Diabetes")</f>
        <v>Normal</v>
      </c>
      <c r="G120" s="23" t="s">
        <v>2379</v>
      </c>
      <c r="H120" s="22" t="s">
        <v>2379</v>
      </c>
      <c r="I120" s="22" t="s">
        <v>2379</v>
      </c>
      <c r="J120" s="22">
        <v>0</v>
      </c>
      <c r="K120" t="s">
        <v>2381</v>
      </c>
      <c r="L120" s="25">
        <f>VLOOKUP(Table35[[#This Row],[Customer ID]],'Hospitalisation Details'!A:E,5,FALSE)</f>
        <v>28446</v>
      </c>
      <c r="M120" s="27">
        <f>VLOOKUP(Table35[[#This Row],[Customer ID]],'Hospitalisation Details'!A:K,8,FALSE)</f>
        <v>39670.44</v>
      </c>
      <c r="N120" t="str">
        <f>VLOOKUP(Table35[[#This Row],[Customer ID]],'Hospitalisation Details'!A:K,9, FALSE)</f>
        <v>tier - 2</v>
      </c>
      <c r="O120" t="str">
        <f>VLOOKUP(Table35[[#This Row],[Customer ID]],'Hospitalisation Details'!A:K,10,FALSE)</f>
        <v>tier - 1</v>
      </c>
      <c r="P120" t="str">
        <f>VLOOKUP(Table35[[#This Row],[Customer ID]],'Hospitalisation Details'!A:K,11,FALSE)</f>
        <v>R1012</v>
      </c>
    </row>
    <row r="121" spans="1:16" x14ac:dyDescent="0.3">
      <c r="A121" t="s">
        <v>2252</v>
      </c>
      <c r="B121" t="str">
        <f>VLOOKUP(Table35[[#This Row],[Customer ID]], 'Customer Names'!F:G, 2, FALSE)</f>
        <v>Keflezighi, Mr.  Meb</v>
      </c>
      <c r="C121">
        <v>42.13</v>
      </c>
      <c r="D121" s="22" t="str" cm="1">
        <f t="array" ref="D121">_xlfn.IFS(Table35[[#This Row],[BMI]]&lt;18.5, "Underweight ", Table35[[#This Row],[BMI]]&lt;24.9, "Normal Weight", Table35[[#This Row],[BMI]]&lt;29.9, "Overweight ", TRUE, "Obesity")</f>
        <v>Obesity</v>
      </c>
      <c r="E121" s="22">
        <v>5.2</v>
      </c>
      <c r="F121" s="22" t="str" cm="1">
        <f t="array" ref="F121">_xlfn.IFS(Table35[[#This Row],[HBA1C]]&lt;5.7, "Normal", Table35[[#This Row],[HBA1C]]&lt;6.4, "Prediabetes ", TRUE, "Diabetes")</f>
        <v>Normal</v>
      </c>
      <c r="G121" s="23" t="s">
        <v>2381</v>
      </c>
      <c r="H121" s="22" t="s">
        <v>2379</v>
      </c>
      <c r="I121" s="22" t="s">
        <v>2379</v>
      </c>
      <c r="J121" s="22">
        <v>1</v>
      </c>
      <c r="K121" t="s">
        <v>2381</v>
      </c>
      <c r="L121" s="25">
        <f>VLOOKUP(Table35[[#This Row],[Customer ID]],'Hospitalisation Details'!A:E,5,FALSE)</f>
        <v>34979</v>
      </c>
      <c r="M121" s="27">
        <f>VLOOKUP(Table35[[#This Row],[Customer ID]],'Hospitalisation Details'!A:K,8,FALSE)</f>
        <v>39611.760000000002</v>
      </c>
      <c r="N121" t="str">
        <f>VLOOKUP(Table35[[#This Row],[Customer ID]],'Hospitalisation Details'!A:K,9, FALSE)</f>
        <v>tier - 1</v>
      </c>
      <c r="O121" t="str">
        <f>VLOOKUP(Table35[[#This Row],[Customer ID]],'Hospitalisation Details'!A:K,10,FALSE)</f>
        <v>tier - 3</v>
      </c>
      <c r="P121" t="str">
        <f>VLOOKUP(Table35[[#This Row],[Customer ID]],'Hospitalisation Details'!A:K,11,FALSE)</f>
        <v>R1013</v>
      </c>
    </row>
    <row r="122" spans="1:16" x14ac:dyDescent="0.3">
      <c r="A122" t="s">
        <v>2251</v>
      </c>
      <c r="B122" t="str">
        <f>VLOOKUP(Table35[[#This Row],[Customer ID]], 'Customer Names'!F:G, 2, FALSE)</f>
        <v>Syed, Mr.  Aaqib L.</v>
      </c>
      <c r="C122">
        <v>30.78</v>
      </c>
      <c r="D122" s="22" t="str" cm="1">
        <f t="array" ref="D122">_xlfn.IFS(Table35[[#This Row],[BMI]]&lt;18.5, "Underweight ", Table35[[#This Row],[BMI]]&lt;24.9, "Normal Weight", Table35[[#This Row],[BMI]]&lt;29.9, "Overweight ", TRUE, "Obesity")</f>
        <v>Obesity</v>
      </c>
      <c r="E122" s="22">
        <v>8.4499999999999993</v>
      </c>
      <c r="F122" s="22" t="str" cm="1">
        <f t="array" ref="F122">_xlfn.IFS(Table35[[#This Row],[HBA1C]]&lt;5.7, "Normal", Table35[[#This Row],[HBA1C]]&lt;6.4, "Prediabetes ", TRUE, "Diabetes")</f>
        <v>Diabetes</v>
      </c>
      <c r="G122" s="23" t="s">
        <v>2381</v>
      </c>
      <c r="H122" s="22" t="s">
        <v>2379</v>
      </c>
      <c r="I122" s="22" t="s">
        <v>2379</v>
      </c>
      <c r="J122" s="22">
        <v>0</v>
      </c>
      <c r="K122" t="s">
        <v>2381</v>
      </c>
      <c r="L122" s="25">
        <f>VLOOKUP(Table35[[#This Row],[Customer ID]],'Hospitalisation Details'!A:E,5,FALSE)</f>
        <v>29834</v>
      </c>
      <c r="M122" s="27">
        <f>VLOOKUP(Table35[[#This Row],[Customer ID]],'Hospitalisation Details'!A:K,8,FALSE)</f>
        <v>39597.410000000003</v>
      </c>
      <c r="N122" t="str">
        <f>VLOOKUP(Table35[[#This Row],[Customer ID]],'Hospitalisation Details'!A:K,9, FALSE)</f>
        <v>tier - 1</v>
      </c>
      <c r="O122" t="str">
        <f>VLOOKUP(Table35[[#This Row],[Customer ID]],'Hospitalisation Details'!A:K,10,FALSE)</f>
        <v>tier - 2</v>
      </c>
      <c r="P122" t="str">
        <f>VLOOKUP(Table35[[#This Row],[Customer ID]],'Hospitalisation Details'!A:K,11,FALSE)</f>
        <v>R1017</v>
      </c>
    </row>
    <row r="123" spans="1:16" x14ac:dyDescent="0.3">
      <c r="A123" t="s">
        <v>2250</v>
      </c>
      <c r="B123" t="str">
        <f>VLOOKUP(Table35[[#This Row],[Customer ID]], 'Customer Names'!F:G, 2, FALSE)</f>
        <v>Segal, Mr.  Craig A.</v>
      </c>
      <c r="C123">
        <v>31.35</v>
      </c>
      <c r="D123" s="22" t="str" cm="1">
        <f t="array" ref="D123">_xlfn.IFS(Table35[[#This Row],[BMI]]&lt;18.5, "Underweight ", Table35[[#This Row],[BMI]]&lt;24.9, "Normal Weight", Table35[[#This Row],[BMI]]&lt;29.9, "Overweight ", TRUE, "Obesity")</f>
        <v>Obesity</v>
      </c>
      <c r="E123" s="22">
        <v>9.5399999999999991</v>
      </c>
      <c r="F123" s="22" t="str" cm="1">
        <f t="array" ref="F123">_xlfn.IFS(Table35[[#This Row],[HBA1C]]&lt;5.7, "Normal", Table35[[#This Row],[HBA1C]]&lt;6.4, "Prediabetes ", TRUE, "Diabetes")</f>
        <v>Diabetes</v>
      </c>
      <c r="G123" s="23" t="s">
        <v>2379</v>
      </c>
      <c r="H123" s="22" t="s">
        <v>2379</v>
      </c>
      <c r="I123" s="22" t="s">
        <v>2379</v>
      </c>
      <c r="J123" s="22">
        <v>0</v>
      </c>
      <c r="K123" t="s">
        <v>2381</v>
      </c>
      <c r="L123" s="25">
        <f>VLOOKUP(Table35[[#This Row],[Customer ID]],'Hospitalisation Details'!A:E,5,FALSE)</f>
        <v>28714</v>
      </c>
      <c r="M123" s="27">
        <f>VLOOKUP(Table35[[#This Row],[Customer ID]],'Hospitalisation Details'!A:K,8,FALSE)</f>
        <v>39556.49</v>
      </c>
      <c r="N123" t="str">
        <f>VLOOKUP(Table35[[#This Row],[Customer ID]],'Hospitalisation Details'!A:K,9, FALSE)</f>
        <v>tier - 1</v>
      </c>
      <c r="O123" t="str">
        <f>VLOOKUP(Table35[[#This Row],[Customer ID]],'Hospitalisation Details'!A:K,10,FALSE)</f>
        <v>tier - 2</v>
      </c>
      <c r="P123" t="str">
        <f>VLOOKUP(Table35[[#This Row],[Customer ID]],'Hospitalisation Details'!A:K,11,FALSE)</f>
        <v>R1015</v>
      </c>
    </row>
    <row r="124" spans="1:16" x14ac:dyDescent="0.3">
      <c r="A124" t="s">
        <v>2249</v>
      </c>
      <c r="B124" t="str">
        <f>VLOOKUP(Table35[[#This Row],[Customer ID]], 'Customer Names'!F:G, 2, FALSE)</f>
        <v>Defranco, Ms.  Meredith</v>
      </c>
      <c r="C124">
        <v>41.46</v>
      </c>
      <c r="D124" s="22" t="str" cm="1">
        <f t="array" ref="D124">_xlfn.IFS(Table35[[#This Row],[BMI]]&lt;18.5, "Underweight ", Table35[[#This Row],[BMI]]&lt;24.9, "Normal Weight", Table35[[#This Row],[BMI]]&lt;29.9, "Overweight ", TRUE, "Obesity")</f>
        <v>Obesity</v>
      </c>
      <c r="E124" s="22">
        <v>4.99</v>
      </c>
      <c r="F124" s="22" t="str" cm="1">
        <f t="array" ref="F124">_xlfn.IFS(Table35[[#This Row],[HBA1C]]&lt;5.7, "Normal", Table35[[#This Row],[HBA1C]]&lt;6.4, "Prediabetes ", TRUE, "Diabetes")</f>
        <v>Normal</v>
      </c>
      <c r="G124" s="23" t="s">
        <v>2381</v>
      </c>
      <c r="H124" s="22" t="s">
        <v>2379</v>
      </c>
      <c r="I124" s="22" t="s">
        <v>2379</v>
      </c>
      <c r="J124" s="22">
        <v>2</v>
      </c>
      <c r="K124" t="s">
        <v>2381</v>
      </c>
      <c r="L124" s="25">
        <f>VLOOKUP(Table35[[#This Row],[Customer ID]],'Hospitalisation Details'!A:E,5,FALSE)</f>
        <v>24312</v>
      </c>
      <c r="M124" s="27">
        <f>VLOOKUP(Table35[[#This Row],[Customer ID]],'Hospitalisation Details'!A:K,8,FALSE)</f>
        <v>39396.86</v>
      </c>
      <c r="N124" t="str">
        <f>VLOOKUP(Table35[[#This Row],[Customer ID]],'Hospitalisation Details'!A:K,9, FALSE)</f>
        <v>tier - 2</v>
      </c>
      <c r="O124" t="str">
        <f>VLOOKUP(Table35[[#This Row],[Customer ID]],'Hospitalisation Details'!A:K,10,FALSE)</f>
        <v>tier - 2</v>
      </c>
      <c r="P124" t="str">
        <f>VLOOKUP(Table35[[#This Row],[Customer ID]],'Hospitalisation Details'!A:K,11,FALSE)</f>
        <v>R1011</v>
      </c>
    </row>
    <row r="125" spans="1:16" x14ac:dyDescent="0.3">
      <c r="A125" t="s">
        <v>2248</v>
      </c>
      <c r="B125" t="str">
        <f>VLOOKUP(Table35[[#This Row],[Customer ID]], 'Customer Names'!F:G, 2, FALSE)</f>
        <v>Kells, Mr.  Doug</v>
      </c>
      <c r="C125">
        <v>48</v>
      </c>
      <c r="D125" s="22" t="str" cm="1">
        <f t="array" ref="D125">_xlfn.IFS(Table35[[#This Row],[BMI]]&lt;18.5, "Underweight ", Table35[[#This Row],[BMI]]&lt;24.9, "Normal Weight", Table35[[#This Row],[BMI]]&lt;29.9, "Overweight ", TRUE, "Obesity")</f>
        <v>Obesity</v>
      </c>
      <c r="E125" s="22">
        <v>10.54</v>
      </c>
      <c r="F125" s="22" t="str" cm="1">
        <f t="array" ref="F125">_xlfn.IFS(Table35[[#This Row],[HBA1C]]&lt;5.7, "Normal", Table35[[#This Row],[HBA1C]]&lt;6.4, "Prediabetes ", TRUE, "Diabetes")</f>
        <v>Diabetes</v>
      </c>
      <c r="G125" s="23" t="s">
        <v>2379</v>
      </c>
      <c r="H125" s="22" t="s">
        <v>2379</v>
      </c>
      <c r="I125" s="22" t="s">
        <v>2379</v>
      </c>
      <c r="J125" s="22">
        <v>0</v>
      </c>
      <c r="K125" t="s">
        <v>2381</v>
      </c>
      <c r="L125" s="25">
        <f>VLOOKUP(Table35[[#This Row],[Customer ID]],'Hospitalisation Details'!A:E,5,FALSE)</f>
        <v>28646</v>
      </c>
      <c r="M125" s="27">
        <f>VLOOKUP(Table35[[#This Row],[Customer ID]],'Hospitalisation Details'!A:K,8,FALSE)</f>
        <v>39352.6</v>
      </c>
      <c r="N125" t="str">
        <f>VLOOKUP(Table35[[#This Row],[Customer ID]],'Hospitalisation Details'!A:K,9, FALSE)</f>
        <v>tier - 2</v>
      </c>
      <c r="O125" t="str">
        <f>VLOOKUP(Table35[[#This Row],[Customer ID]],'Hospitalisation Details'!A:K,10,FALSE)</f>
        <v>tier - 3</v>
      </c>
      <c r="P125" t="str">
        <f>VLOOKUP(Table35[[#This Row],[Customer ID]],'Hospitalisation Details'!A:K,11,FALSE)</f>
        <v>R1011</v>
      </c>
    </row>
    <row r="126" spans="1:16" x14ac:dyDescent="0.3">
      <c r="A126" t="s">
        <v>2247</v>
      </c>
      <c r="B126" t="str">
        <f>VLOOKUP(Table35[[#This Row],[Customer ID]], 'Customer Names'!F:G, 2, FALSE)</f>
        <v>Lawton, Ms.  Elizabeth J.</v>
      </c>
      <c r="C126">
        <v>49.13</v>
      </c>
      <c r="D126" s="22" t="str" cm="1">
        <f t="array" ref="D126">_xlfn.IFS(Table35[[#This Row],[BMI]]&lt;18.5, "Underweight ", Table35[[#This Row],[BMI]]&lt;24.9, "Normal Weight", Table35[[#This Row],[BMI]]&lt;29.9, "Overweight ", TRUE, "Obesity")</f>
        <v>Obesity</v>
      </c>
      <c r="E126" s="22">
        <v>4.54</v>
      </c>
      <c r="F126" s="22" t="str" cm="1">
        <f t="array" ref="F126">_xlfn.IFS(Table35[[#This Row],[HBA1C]]&lt;5.7, "Normal", Table35[[#This Row],[HBA1C]]&lt;6.4, "Prediabetes ", TRUE, "Diabetes")</f>
        <v>Normal</v>
      </c>
      <c r="G126" s="23" t="s">
        <v>2379</v>
      </c>
      <c r="H126" s="22" t="s">
        <v>2379</v>
      </c>
      <c r="I126" s="22" t="s">
        <v>2379</v>
      </c>
      <c r="J126" s="22">
        <v>0</v>
      </c>
      <c r="K126" t="s">
        <v>2381</v>
      </c>
      <c r="L126" s="25">
        <f>VLOOKUP(Table35[[#This Row],[Customer ID]],'Hospitalisation Details'!A:E,5,FALSE)</f>
        <v>30087</v>
      </c>
      <c r="M126" s="27">
        <f>VLOOKUP(Table35[[#This Row],[Customer ID]],'Hospitalisation Details'!A:K,8,FALSE)</f>
        <v>39315.279999999999</v>
      </c>
      <c r="N126" t="str">
        <f>VLOOKUP(Table35[[#This Row],[Customer ID]],'Hospitalisation Details'!A:K,9, FALSE)</f>
        <v>tier - 2</v>
      </c>
      <c r="O126" t="str">
        <f>VLOOKUP(Table35[[#This Row],[Customer ID]],'Hospitalisation Details'!A:K,10,FALSE)</f>
        <v>tier - 3</v>
      </c>
      <c r="P126" t="str">
        <f>VLOOKUP(Table35[[#This Row],[Customer ID]],'Hospitalisation Details'!A:K,11,FALSE)</f>
        <v>R1011</v>
      </c>
    </row>
    <row r="127" spans="1:16" x14ac:dyDescent="0.3">
      <c r="A127" t="s">
        <v>2246</v>
      </c>
      <c r="B127" t="str">
        <f>VLOOKUP(Table35[[#This Row],[Customer ID]], 'Customer Names'!F:G, 2, FALSE)</f>
        <v>Bejar, Mr.  Matthew P</v>
      </c>
      <c r="C127">
        <v>37.799999999999997</v>
      </c>
      <c r="D127" s="22" t="str" cm="1">
        <f t="array" ref="D127">_xlfn.IFS(Table35[[#This Row],[BMI]]&lt;18.5, "Underweight ", Table35[[#This Row],[BMI]]&lt;24.9, "Normal Weight", Table35[[#This Row],[BMI]]&lt;29.9, "Overweight ", TRUE, "Obesity")</f>
        <v>Obesity</v>
      </c>
      <c r="E127" s="22">
        <v>6.29</v>
      </c>
      <c r="F127" s="22" t="str" cm="1">
        <f t="array" ref="F127">_xlfn.IFS(Table35[[#This Row],[HBA1C]]&lt;5.7, "Normal", Table35[[#This Row],[HBA1C]]&lt;6.4, "Prediabetes ", TRUE, "Diabetes")</f>
        <v xml:space="preserve">Prediabetes </v>
      </c>
      <c r="G127" s="23" t="s">
        <v>2379</v>
      </c>
      <c r="H127" s="22" t="s">
        <v>2379</v>
      </c>
      <c r="I127" s="22" t="s">
        <v>2379</v>
      </c>
      <c r="J127" s="22">
        <v>1</v>
      </c>
      <c r="K127" t="s">
        <v>2381</v>
      </c>
      <c r="L127" s="25">
        <f>VLOOKUP(Table35[[#This Row],[Customer ID]],'Hospitalisation Details'!A:E,5,FALSE)</f>
        <v>33724</v>
      </c>
      <c r="M127" s="27">
        <f>VLOOKUP(Table35[[#This Row],[Customer ID]],'Hospitalisation Details'!A:K,8,FALSE)</f>
        <v>39241.440000000002</v>
      </c>
      <c r="N127" t="str">
        <f>VLOOKUP(Table35[[#This Row],[Customer ID]],'Hospitalisation Details'!A:K,9, FALSE)</f>
        <v>tier - 1</v>
      </c>
      <c r="O127" t="str">
        <f>VLOOKUP(Table35[[#This Row],[Customer ID]],'Hospitalisation Details'!A:K,10,FALSE)</f>
        <v>tier - 3</v>
      </c>
      <c r="P127" t="str">
        <f>VLOOKUP(Table35[[#This Row],[Customer ID]],'Hospitalisation Details'!A:K,11,FALSE)</f>
        <v>R1011</v>
      </c>
    </row>
    <row r="128" spans="1:16" x14ac:dyDescent="0.3">
      <c r="A128" t="s">
        <v>2245</v>
      </c>
      <c r="B128" t="str">
        <f>VLOOKUP(Table35[[#This Row],[Customer ID]], 'Customer Names'!F:G, 2, FALSE)</f>
        <v>Navarro Castro, Mr.  Guillermo Sr.</v>
      </c>
      <c r="C128">
        <v>38.299999999999997</v>
      </c>
      <c r="D128" s="22" t="str" cm="1">
        <f t="array" ref="D128">_xlfn.IFS(Table35[[#This Row],[BMI]]&lt;18.5, "Underweight ", Table35[[#This Row],[BMI]]&lt;24.9, "Normal Weight", Table35[[#This Row],[BMI]]&lt;29.9, "Overweight ", TRUE, "Obesity")</f>
        <v>Obesity</v>
      </c>
      <c r="E128" s="22">
        <v>9.51</v>
      </c>
      <c r="F128" s="22" t="str" cm="1">
        <f t="array" ref="F128">_xlfn.IFS(Table35[[#This Row],[HBA1C]]&lt;5.7, "Normal", Table35[[#This Row],[HBA1C]]&lt;6.4, "Prediabetes ", TRUE, "Diabetes")</f>
        <v>Diabetes</v>
      </c>
      <c r="G128" s="23" t="s">
        <v>2379</v>
      </c>
      <c r="H128" s="22" t="s">
        <v>2379</v>
      </c>
      <c r="I128" s="22" t="s">
        <v>2379</v>
      </c>
      <c r="J128" s="22">
        <v>0</v>
      </c>
      <c r="K128" t="s">
        <v>2381</v>
      </c>
      <c r="L128" s="25">
        <f>VLOOKUP(Table35[[#This Row],[Customer ID]],'Hospitalisation Details'!A:E,5,FALSE)</f>
        <v>22712</v>
      </c>
      <c r="M128" s="27">
        <f>VLOOKUP(Table35[[#This Row],[Customer ID]],'Hospitalisation Details'!A:K,8,FALSE)</f>
        <v>39221.120000000003</v>
      </c>
      <c r="N128" t="str">
        <f>VLOOKUP(Table35[[#This Row],[Customer ID]],'Hospitalisation Details'!A:K,9, FALSE)</f>
        <v>tier - 2</v>
      </c>
      <c r="O128" t="str">
        <f>VLOOKUP(Table35[[#This Row],[Customer ID]],'Hospitalisation Details'!A:K,10,FALSE)</f>
        <v>tier - 1</v>
      </c>
      <c r="P128" t="str">
        <f>VLOOKUP(Table35[[#This Row],[Customer ID]],'Hospitalisation Details'!A:K,11,FALSE)</f>
        <v>R1011</v>
      </c>
    </row>
    <row r="129" spans="1:16" x14ac:dyDescent="0.3">
      <c r="A129" t="s">
        <v>2244</v>
      </c>
      <c r="B129" t="str">
        <f>VLOOKUP(Table35[[#This Row],[Customer ID]], 'Customer Names'!F:G, 2, FALSE)</f>
        <v>Tice, Mr.  Ryan C</v>
      </c>
      <c r="C129">
        <v>32.774999999999999</v>
      </c>
      <c r="D129" s="22" t="str" cm="1">
        <f t="array" ref="D129">_xlfn.IFS(Table35[[#This Row],[BMI]]&lt;18.5, "Underweight ", Table35[[#This Row],[BMI]]&lt;24.9, "Normal Weight", Table35[[#This Row],[BMI]]&lt;29.9, "Overweight ", TRUE, "Obesity")</f>
        <v>Obesity</v>
      </c>
      <c r="E129" s="22">
        <v>4.72</v>
      </c>
      <c r="F129" s="22" t="str" cm="1">
        <f t="array" ref="F129">_xlfn.IFS(Table35[[#This Row],[HBA1C]]&lt;5.7, "Normal", Table35[[#This Row],[HBA1C]]&lt;6.4, "Prediabetes ", TRUE, "Diabetes")</f>
        <v>Normal</v>
      </c>
      <c r="G129" s="23" t="s">
        <v>2379</v>
      </c>
      <c r="H129" s="22" t="s">
        <v>2379</v>
      </c>
      <c r="I129" s="22" t="s">
        <v>2379</v>
      </c>
      <c r="J129" s="22">
        <v>0</v>
      </c>
      <c r="K129" t="s">
        <v>2381</v>
      </c>
      <c r="L129" s="25">
        <f>VLOOKUP(Table35[[#This Row],[Customer ID]],'Hospitalisation Details'!A:E,5,FALSE)</f>
        <v>29986</v>
      </c>
      <c r="M129" s="27">
        <f>VLOOKUP(Table35[[#This Row],[Customer ID]],'Hospitalisation Details'!A:K,8,FALSE)</f>
        <v>39125.33</v>
      </c>
      <c r="N129" t="str">
        <f>VLOOKUP(Table35[[#This Row],[Customer ID]],'Hospitalisation Details'!A:K,9, FALSE)</f>
        <v>tier - 1</v>
      </c>
      <c r="O129" t="str">
        <f>VLOOKUP(Table35[[#This Row],[Customer ID]],'Hospitalisation Details'!A:K,10,FALSE)</f>
        <v>tier - 1</v>
      </c>
      <c r="P129" t="str">
        <f>VLOOKUP(Table35[[#This Row],[Customer ID]],'Hospitalisation Details'!A:K,11,FALSE)</f>
        <v>R1016</v>
      </c>
    </row>
    <row r="130" spans="1:16" x14ac:dyDescent="0.3">
      <c r="A130" t="s">
        <v>2243</v>
      </c>
      <c r="B130" t="str">
        <f>VLOOKUP(Table35[[#This Row],[Customer ID]], 'Customer Names'!F:G, 2, FALSE)</f>
        <v>Wolf, Mr.  Dane</v>
      </c>
      <c r="C130">
        <v>34.200000000000003</v>
      </c>
      <c r="D130" s="22" t="str" cm="1">
        <f t="array" ref="D130">_xlfn.IFS(Table35[[#This Row],[BMI]]&lt;18.5, "Underweight ", Table35[[#This Row],[BMI]]&lt;24.9, "Normal Weight", Table35[[#This Row],[BMI]]&lt;29.9, "Overweight ", TRUE, "Obesity")</f>
        <v>Obesity</v>
      </c>
      <c r="E130" s="22">
        <v>5.91</v>
      </c>
      <c r="F130" s="22" t="str" cm="1">
        <f t="array" ref="F130">_xlfn.IFS(Table35[[#This Row],[HBA1C]]&lt;5.7, "Normal", Table35[[#This Row],[HBA1C]]&lt;6.4, "Prediabetes ", TRUE, "Diabetes")</f>
        <v xml:space="preserve">Prediabetes </v>
      </c>
      <c r="G130" s="23" t="s">
        <v>2381</v>
      </c>
      <c r="H130" s="22" t="s">
        <v>2379</v>
      </c>
      <c r="I130" s="22" t="s">
        <v>2379</v>
      </c>
      <c r="J130" s="22">
        <v>0</v>
      </c>
      <c r="K130" t="s">
        <v>2381</v>
      </c>
      <c r="L130" s="25">
        <f>VLOOKUP(Table35[[#This Row],[Customer ID]],'Hospitalisation Details'!A:E,5,FALSE)</f>
        <v>31067</v>
      </c>
      <c r="M130" s="27">
        <f>VLOOKUP(Table35[[#This Row],[Customer ID]],'Hospitalisation Details'!A:K,8,FALSE)</f>
        <v>39047.29</v>
      </c>
      <c r="N130" t="str">
        <f>VLOOKUP(Table35[[#This Row],[Customer ID]],'Hospitalisation Details'!A:K,9, FALSE)</f>
        <v>tier - 1</v>
      </c>
      <c r="O130" t="str">
        <f>VLOOKUP(Table35[[#This Row],[Customer ID]],'Hospitalisation Details'!A:K,10,FALSE)</f>
        <v>tier - 3</v>
      </c>
      <c r="P130" t="str">
        <f>VLOOKUP(Table35[[#This Row],[Customer ID]],'Hospitalisation Details'!A:K,11,FALSE)</f>
        <v>R1017</v>
      </c>
    </row>
    <row r="131" spans="1:16" x14ac:dyDescent="0.3">
      <c r="A131" t="s">
        <v>2242</v>
      </c>
      <c r="B131" t="str">
        <f>VLOOKUP(Table35[[#This Row],[Customer ID]], 'Customer Names'!F:G, 2, FALSE)</f>
        <v>Oppedal, Mr.  Jonas</v>
      </c>
      <c r="C131">
        <v>30.2</v>
      </c>
      <c r="D131" s="22" t="str" cm="1">
        <f t="array" ref="D131">_xlfn.IFS(Table35[[#This Row],[BMI]]&lt;18.5, "Underweight ", Table35[[#This Row],[BMI]]&lt;24.9, "Normal Weight", Table35[[#This Row],[BMI]]&lt;29.9, "Overweight ", TRUE, "Obesity")</f>
        <v>Obesity</v>
      </c>
      <c r="E131" s="22">
        <v>9.58</v>
      </c>
      <c r="F131" s="22" t="str" cm="1">
        <f t="array" ref="F131">_xlfn.IFS(Table35[[#This Row],[HBA1C]]&lt;5.7, "Normal", Table35[[#This Row],[HBA1C]]&lt;6.4, "Prediabetes ", TRUE, "Diabetes")</f>
        <v>Diabetes</v>
      </c>
      <c r="G131" s="23" t="s">
        <v>2379</v>
      </c>
      <c r="H131" s="22" t="s">
        <v>2379</v>
      </c>
      <c r="I131" s="22" t="s">
        <v>2379</v>
      </c>
      <c r="J131" s="22">
        <v>0</v>
      </c>
      <c r="K131" t="s">
        <v>2381</v>
      </c>
      <c r="L131" s="25">
        <f>VLOOKUP(Table35[[#This Row],[Customer ID]],'Hospitalisation Details'!A:E,5,FALSE)</f>
        <v>28836</v>
      </c>
      <c r="M131" s="27">
        <f>VLOOKUP(Table35[[#This Row],[Customer ID]],'Hospitalisation Details'!A:K,8,FALSE)</f>
        <v>38998.550000000003</v>
      </c>
      <c r="N131" t="str">
        <f>VLOOKUP(Table35[[#This Row],[Customer ID]],'Hospitalisation Details'!A:K,9, FALSE)</f>
        <v>tier - 1</v>
      </c>
      <c r="O131" t="str">
        <f>VLOOKUP(Table35[[#This Row],[Customer ID]],'Hospitalisation Details'!A:K,10,FALSE)</f>
        <v>tier - 1</v>
      </c>
      <c r="P131" t="str">
        <f>VLOOKUP(Table35[[#This Row],[Customer ID]],'Hospitalisation Details'!A:K,11,FALSE)</f>
        <v>R1011</v>
      </c>
    </row>
    <row r="132" spans="1:16" x14ac:dyDescent="0.3">
      <c r="A132" t="s">
        <v>2241</v>
      </c>
      <c r="B132" t="str">
        <f>VLOOKUP(Table35[[#This Row],[Customer ID]], 'Customer Names'!F:G, 2, FALSE)</f>
        <v>Wright, Mr.  George E</v>
      </c>
      <c r="C132">
        <v>48.32</v>
      </c>
      <c r="D132" s="22" t="str" cm="1">
        <f t="array" ref="D132">_xlfn.IFS(Table35[[#This Row],[BMI]]&lt;18.5, "Underweight ", Table35[[#This Row],[BMI]]&lt;24.9, "Normal Weight", Table35[[#This Row],[BMI]]&lt;29.9, "Overweight ", TRUE, "Obesity")</f>
        <v>Obesity</v>
      </c>
      <c r="E132" s="22">
        <v>5.77</v>
      </c>
      <c r="F132" s="22" t="str" cm="1">
        <f t="array" ref="F132">_xlfn.IFS(Table35[[#This Row],[HBA1C]]&lt;5.7, "Normal", Table35[[#This Row],[HBA1C]]&lt;6.4, "Prediabetes ", TRUE, "Diabetes")</f>
        <v xml:space="preserve">Prediabetes </v>
      </c>
      <c r="G132" s="23" t="s">
        <v>2379</v>
      </c>
      <c r="H132" s="22" t="s">
        <v>2379</v>
      </c>
      <c r="I132" s="22" t="s">
        <v>2379</v>
      </c>
      <c r="J132" s="22">
        <v>0</v>
      </c>
      <c r="K132" t="s">
        <v>2381</v>
      </c>
      <c r="L132" s="25">
        <f>VLOOKUP(Table35[[#This Row],[Customer ID]],'Hospitalisation Details'!A:E,5,FALSE)</f>
        <v>29549</v>
      </c>
      <c r="M132" s="27">
        <f>VLOOKUP(Table35[[#This Row],[Customer ID]],'Hospitalisation Details'!A:K,8,FALSE)</f>
        <v>38947.43</v>
      </c>
      <c r="N132" t="str">
        <f>VLOOKUP(Table35[[#This Row],[Customer ID]],'Hospitalisation Details'!A:K,9, FALSE)</f>
        <v>tier - 2</v>
      </c>
      <c r="O132" t="str">
        <f>VLOOKUP(Table35[[#This Row],[Customer ID]],'Hospitalisation Details'!A:K,10,FALSE)</f>
        <v>tier - 3</v>
      </c>
      <c r="P132" t="str">
        <f>VLOOKUP(Table35[[#This Row],[Customer ID]],'Hospitalisation Details'!A:K,11,FALSE)</f>
        <v>R1011</v>
      </c>
    </row>
    <row r="133" spans="1:16" x14ac:dyDescent="0.3">
      <c r="A133" t="s">
        <v>2240</v>
      </c>
      <c r="B133" t="str">
        <f>VLOOKUP(Table35[[#This Row],[Customer ID]], 'Customer Names'!F:G, 2, FALSE)</f>
        <v>Ellis, Ms.  Sara S</v>
      </c>
      <c r="C133">
        <v>44.86</v>
      </c>
      <c r="D133" s="22" t="str" cm="1">
        <f t="array" ref="D133">_xlfn.IFS(Table35[[#This Row],[BMI]]&lt;18.5, "Underweight ", Table35[[#This Row],[BMI]]&lt;24.9, "Normal Weight", Table35[[#This Row],[BMI]]&lt;29.9, "Overweight ", TRUE, "Obesity")</f>
        <v>Obesity</v>
      </c>
      <c r="E133" s="22">
        <v>4.38</v>
      </c>
      <c r="F133" s="22" t="str" cm="1">
        <f t="array" ref="F133">_xlfn.IFS(Table35[[#This Row],[HBA1C]]&lt;5.7, "Normal", Table35[[#This Row],[HBA1C]]&lt;6.4, "Prediabetes ", TRUE, "Diabetes")</f>
        <v>Normal</v>
      </c>
      <c r="G133" s="23" t="s">
        <v>2381</v>
      </c>
      <c r="H133" s="22" t="s">
        <v>2379</v>
      </c>
      <c r="I133" s="22" t="s">
        <v>2379</v>
      </c>
      <c r="J133" s="22">
        <v>0</v>
      </c>
      <c r="K133" t="s">
        <v>2381</v>
      </c>
      <c r="L133" s="25">
        <f>VLOOKUP(Table35[[#This Row],[Customer ID]],'Hospitalisation Details'!A:E,5,FALSE)</f>
        <v>28048</v>
      </c>
      <c r="M133" s="27">
        <f>VLOOKUP(Table35[[#This Row],[Customer ID]],'Hospitalisation Details'!A:K,8,FALSE)</f>
        <v>38932.559999999998</v>
      </c>
      <c r="N133" t="str">
        <f>VLOOKUP(Table35[[#This Row],[Customer ID]],'Hospitalisation Details'!A:K,9, FALSE)</f>
        <v>tier - 2</v>
      </c>
      <c r="O133" t="str">
        <f>VLOOKUP(Table35[[#This Row],[Customer ID]],'Hospitalisation Details'!A:K,10,FALSE)</f>
        <v>tier - 3</v>
      </c>
      <c r="P133" t="str">
        <f>VLOOKUP(Table35[[#This Row],[Customer ID]],'Hospitalisation Details'!A:K,11,FALSE)</f>
        <v>R1011</v>
      </c>
    </row>
    <row r="134" spans="1:16" x14ac:dyDescent="0.3">
      <c r="A134" t="s">
        <v>2239</v>
      </c>
      <c r="B134" t="str">
        <f>VLOOKUP(Table35[[#This Row],[Customer ID]], 'Customer Names'!F:G, 2, FALSE)</f>
        <v>Taormina, Mr.  Nick</v>
      </c>
      <c r="C134">
        <v>52.15</v>
      </c>
      <c r="D134" s="22" t="str" cm="1">
        <f t="array" ref="D134">_xlfn.IFS(Table35[[#This Row],[BMI]]&lt;18.5, "Underweight ", Table35[[#This Row],[BMI]]&lt;24.9, "Normal Weight", Table35[[#This Row],[BMI]]&lt;29.9, "Overweight ", TRUE, "Obesity")</f>
        <v>Obesity</v>
      </c>
      <c r="E134" s="22">
        <v>5.65</v>
      </c>
      <c r="F134" s="22" t="str" cm="1">
        <f t="array" ref="F134">_xlfn.IFS(Table35[[#This Row],[HBA1C]]&lt;5.7, "Normal", Table35[[#This Row],[HBA1C]]&lt;6.4, "Prediabetes ", TRUE, "Diabetes")</f>
        <v>Normal</v>
      </c>
      <c r="G134" s="23" t="s">
        <v>2379</v>
      </c>
      <c r="H134" s="22" t="s">
        <v>2379</v>
      </c>
      <c r="I134" s="22" t="s">
        <v>2379</v>
      </c>
      <c r="J134" s="22">
        <v>1</v>
      </c>
      <c r="K134" t="s">
        <v>2381</v>
      </c>
      <c r="L134" s="25">
        <f>VLOOKUP(Table35[[#This Row],[Customer ID]],'Hospitalisation Details'!A:E,5,FALSE)</f>
        <v>32036</v>
      </c>
      <c r="M134" s="27">
        <f>VLOOKUP(Table35[[#This Row],[Customer ID]],'Hospitalisation Details'!A:K,8,FALSE)</f>
        <v>38924.04</v>
      </c>
      <c r="N134" t="str">
        <f>VLOOKUP(Table35[[#This Row],[Customer ID]],'Hospitalisation Details'!A:K,9, FALSE)</f>
        <v>tier - 2</v>
      </c>
      <c r="O134" t="str">
        <f>VLOOKUP(Table35[[#This Row],[Customer ID]],'Hospitalisation Details'!A:K,10,FALSE)</f>
        <v>tier - 2</v>
      </c>
      <c r="P134" t="str">
        <f>VLOOKUP(Table35[[#This Row],[Customer ID]],'Hospitalisation Details'!A:K,11,FALSE)</f>
        <v>R1011</v>
      </c>
    </row>
    <row r="135" spans="1:16" x14ac:dyDescent="0.3">
      <c r="A135" t="s">
        <v>2238</v>
      </c>
      <c r="B135" t="str">
        <f>VLOOKUP(Table35[[#This Row],[Customer ID]], 'Customer Names'!F:G, 2, FALSE)</f>
        <v>Lynch, Mr.  Timothy</v>
      </c>
      <c r="C135">
        <v>41.12</v>
      </c>
      <c r="D135" s="22" t="str" cm="1">
        <f t="array" ref="D135">_xlfn.IFS(Table35[[#This Row],[BMI]]&lt;18.5, "Underweight ", Table35[[#This Row],[BMI]]&lt;24.9, "Normal Weight", Table35[[#This Row],[BMI]]&lt;29.9, "Overweight ", TRUE, "Obesity")</f>
        <v>Obesity</v>
      </c>
      <c r="E135" s="22">
        <v>7.54</v>
      </c>
      <c r="F135" s="22" t="str" cm="1">
        <f t="array" ref="F135">_xlfn.IFS(Table35[[#This Row],[HBA1C]]&lt;5.7, "Normal", Table35[[#This Row],[HBA1C]]&lt;6.4, "Prediabetes ", TRUE, "Diabetes")</f>
        <v>Diabetes</v>
      </c>
      <c r="G135" s="23" t="s">
        <v>2381</v>
      </c>
      <c r="H135" s="22" t="s">
        <v>2379</v>
      </c>
      <c r="I135" s="22" t="s">
        <v>2379</v>
      </c>
      <c r="J135" s="22">
        <v>0</v>
      </c>
      <c r="K135" t="s">
        <v>2381</v>
      </c>
      <c r="L135" s="25">
        <f>VLOOKUP(Table35[[#This Row],[Customer ID]],'Hospitalisation Details'!A:E,5,FALSE)</f>
        <v>24714</v>
      </c>
      <c r="M135" s="27">
        <f>VLOOKUP(Table35[[#This Row],[Customer ID]],'Hospitalisation Details'!A:K,8,FALSE)</f>
        <v>38893.360000000001</v>
      </c>
      <c r="N135" t="str">
        <f>VLOOKUP(Table35[[#This Row],[Customer ID]],'Hospitalisation Details'!A:K,9, FALSE)</f>
        <v>tier - 1</v>
      </c>
      <c r="O135" t="str">
        <f>VLOOKUP(Table35[[#This Row],[Customer ID]],'Hospitalisation Details'!A:K,10,FALSE)</f>
        <v>tier - 2</v>
      </c>
      <c r="P135" t="str">
        <f>VLOOKUP(Table35[[#This Row],[Customer ID]],'Hospitalisation Details'!A:K,11,FALSE)</f>
        <v>R1011</v>
      </c>
    </row>
    <row r="136" spans="1:16" x14ac:dyDescent="0.3">
      <c r="A136" t="s">
        <v>2237</v>
      </c>
      <c r="B136" t="str">
        <f>VLOOKUP(Table35[[#This Row],[Customer ID]], 'Customer Names'!F:G, 2, FALSE)</f>
        <v>Tavella, Ms.  Becky L</v>
      </c>
      <c r="C136">
        <v>38.39</v>
      </c>
      <c r="D136" s="22" t="str" cm="1">
        <f t="array" ref="D136">_xlfn.IFS(Table35[[#This Row],[BMI]]&lt;18.5, "Underweight ", Table35[[#This Row],[BMI]]&lt;24.9, "Normal Weight", Table35[[#This Row],[BMI]]&lt;29.9, "Overweight ", TRUE, "Obesity")</f>
        <v>Obesity</v>
      </c>
      <c r="E136" s="22">
        <v>5.1100000000000003</v>
      </c>
      <c r="F136" s="22" t="str" cm="1">
        <f t="array" ref="F136">_xlfn.IFS(Table35[[#This Row],[HBA1C]]&lt;5.7, "Normal", Table35[[#This Row],[HBA1C]]&lt;6.4, "Prediabetes ", TRUE, "Diabetes")</f>
        <v>Normal</v>
      </c>
      <c r="G136" s="23" t="s">
        <v>2381</v>
      </c>
      <c r="H136" s="22" t="s">
        <v>2379</v>
      </c>
      <c r="I136" s="22" t="s">
        <v>2379</v>
      </c>
      <c r="J136" s="22">
        <v>1</v>
      </c>
      <c r="K136" t="s">
        <v>2381</v>
      </c>
      <c r="L136" s="25">
        <f>VLOOKUP(Table35[[#This Row],[Customer ID]],'Hospitalisation Details'!A:E,5,FALSE)</f>
        <v>23564</v>
      </c>
      <c r="M136" s="27">
        <f>VLOOKUP(Table35[[#This Row],[Customer ID]],'Hospitalisation Details'!A:K,8,FALSE)</f>
        <v>38869.25</v>
      </c>
      <c r="N136" t="str">
        <f>VLOOKUP(Table35[[#This Row],[Customer ID]],'Hospitalisation Details'!A:K,9, FALSE)</f>
        <v>tier - 2</v>
      </c>
      <c r="O136" t="str">
        <f>VLOOKUP(Table35[[#This Row],[Customer ID]],'Hospitalisation Details'!A:K,10,FALSE)</f>
        <v>tier - 2</v>
      </c>
      <c r="P136" t="str">
        <f>VLOOKUP(Table35[[#This Row],[Customer ID]],'Hospitalisation Details'!A:K,11,FALSE)</f>
        <v>R1011</v>
      </c>
    </row>
    <row r="137" spans="1:16" x14ac:dyDescent="0.3">
      <c r="A137" t="s">
        <v>2236</v>
      </c>
      <c r="B137" t="str">
        <f>VLOOKUP(Table35[[#This Row],[Customer ID]], 'Customer Names'!F:G, 2, FALSE)</f>
        <v>Neufeld, Ms.  Steph K.</v>
      </c>
      <c r="C137">
        <v>46.85</v>
      </c>
      <c r="D137" s="22" t="str" cm="1">
        <f t="array" ref="D137">_xlfn.IFS(Table35[[#This Row],[BMI]]&lt;18.5, "Underweight ", Table35[[#This Row],[BMI]]&lt;24.9, "Normal Weight", Table35[[#This Row],[BMI]]&lt;29.9, "Overweight ", TRUE, "Obesity")</f>
        <v>Obesity</v>
      </c>
      <c r="E137" s="22">
        <v>4.25</v>
      </c>
      <c r="F137" s="22" t="str" cm="1">
        <f t="array" ref="F137">_xlfn.IFS(Table35[[#This Row],[HBA1C]]&lt;5.7, "Normal", Table35[[#This Row],[HBA1C]]&lt;6.4, "Prediabetes ", TRUE, "Diabetes")</f>
        <v>Normal</v>
      </c>
      <c r="G137" s="23" t="s">
        <v>2379</v>
      </c>
      <c r="H137" s="22" t="s">
        <v>2379</v>
      </c>
      <c r="I137" s="22" t="s">
        <v>2381</v>
      </c>
      <c r="J137" s="22">
        <v>1</v>
      </c>
      <c r="K137" t="s">
        <v>2381</v>
      </c>
      <c r="L137" s="25">
        <f>VLOOKUP(Table35[[#This Row],[Customer ID]],'Hospitalisation Details'!A:E,5,FALSE)</f>
        <v>29009</v>
      </c>
      <c r="M137" s="27">
        <f>VLOOKUP(Table35[[#This Row],[Customer ID]],'Hospitalisation Details'!A:K,8,FALSE)</f>
        <v>38836.980000000003</v>
      </c>
      <c r="N137" t="str">
        <f>VLOOKUP(Table35[[#This Row],[Customer ID]],'Hospitalisation Details'!A:K,9, FALSE)</f>
        <v>tier - 2</v>
      </c>
      <c r="O137" t="str">
        <f>VLOOKUP(Table35[[#This Row],[Customer ID]],'Hospitalisation Details'!A:K,10,FALSE)</f>
        <v>tier - 1</v>
      </c>
      <c r="P137" t="str">
        <f>VLOOKUP(Table35[[#This Row],[Customer ID]],'Hospitalisation Details'!A:K,11,FALSE)</f>
        <v>R1011</v>
      </c>
    </row>
    <row r="138" spans="1:16" x14ac:dyDescent="0.3">
      <c r="A138" t="s">
        <v>2235</v>
      </c>
      <c r="B138" t="str">
        <f>VLOOKUP(Table35[[#This Row],[Customer ID]], 'Customer Names'!F:G, 2, FALSE)</f>
        <v>Walhovd, Ms.  Kristine B.</v>
      </c>
      <c r="C138">
        <v>42.24</v>
      </c>
      <c r="D138" s="22" t="str" cm="1">
        <f t="array" ref="D138">_xlfn.IFS(Table35[[#This Row],[BMI]]&lt;18.5, "Underweight ", Table35[[#This Row],[BMI]]&lt;24.9, "Normal Weight", Table35[[#This Row],[BMI]]&lt;29.9, "Overweight ", TRUE, "Obesity")</f>
        <v>Obesity</v>
      </c>
      <c r="E138" s="22">
        <v>5.55</v>
      </c>
      <c r="F138" s="22" t="str" cm="1">
        <f t="array" ref="F138">_xlfn.IFS(Table35[[#This Row],[HBA1C]]&lt;5.7, "Normal", Table35[[#This Row],[HBA1C]]&lt;6.4, "Prediabetes ", TRUE, "Diabetes")</f>
        <v>Normal</v>
      </c>
      <c r="G138" s="23" t="s">
        <v>2379</v>
      </c>
      <c r="H138" s="22" t="s">
        <v>2380</v>
      </c>
      <c r="I138" s="22" t="s">
        <v>2379</v>
      </c>
      <c r="J138" s="22">
        <v>1</v>
      </c>
      <c r="K138" t="s">
        <v>2381</v>
      </c>
      <c r="L138" s="25">
        <f>VLOOKUP(Table35[[#This Row],[Customer ID]],'Hospitalisation Details'!A:E,5,FALSE)</f>
        <v>38112</v>
      </c>
      <c r="M138" s="27">
        <f>VLOOKUP(Table35[[#This Row],[Customer ID]],'Hospitalisation Details'!A:K,8,FALSE)</f>
        <v>38792.69</v>
      </c>
      <c r="N138" t="str">
        <f>VLOOKUP(Table35[[#This Row],[Customer ID]],'Hospitalisation Details'!A:K,9, FALSE)</f>
        <v>tier - 2</v>
      </c>
      <c r="O138" t="str">
        <f>VLOOKUP(Table35[[#This Row],[Customer ID]],'Hospitalisation Details'!A:K,10,FALSE)</f>
        <v>tier - 2</v>
      </c>
      <c r="P138" t="str">
        <f>VLOOKUP(Table35[[#This Row],[Customer ID]],'Hospitalisation Details'!A:K,11,FALSE)</f>
        <v>R1013</v>
      </c>
    </row>
    <row r="139" spans="1:16" x14ac:dyDescent="0.3">
      <c r="A139" t="s">
        <v>2234</v>
      </c>
      <c r="B139" t="str">
        <f>VLOOKUP(Table35[[#This Row],[Customer ID]], 'Customer Names'!F:G, 2, FALSE)</f>
        <v>Washburn, Mr.  Taylor B</v>
      </c>
      <c r="C139">
        <v>34.39</v>
      </c>
      <c r="D139" s="22" t="str" cm="1">
        <f t="array" ref="D139">_xlfn.IFS(Table35[[#This Row],[BMI]]&lt;18.5, "Underweight ", Table35[[#This Row],[BMI]]&lt;24.9, "Normal Weight", Table35[[#This Row],[BMI]]&lt;29.9, "Overweight ", TRUE, "Obesity")</f>
        <v>Obesity</v>
      </c>
      <c r="E139" s="22">
        <v>5.78</v>
      </c>
      <c r="F139" s="22" t="str" cm="1">
        <f t="array" ref="F139">_xlfn.IFS(Table35[[#This Row],[HBA1C]]&lt;5.7, "Normal", Table35[[#This Row],[HBA1C]]&lt;6.4, "Prediabetes ", TRUE, "Diabetes")</f>
        <v xml:space="preserve">Prediabetes </v>
      </c>
      <c r="G139" s="23" t="s">
        <v>2379</v>
      </c>
      <c r="H139" s="22" t="s">
        <v>2379</v>
      </c>
      <c r="I139" s="22" t="s">
        <v>2379</v>
      </c>
      <c r="J139" s="22">
        <v>0</v>
      </c>
      <c r="K139" t="s">
        <v>2381</v>
      </c>
      <c r="L139" s="25">
        <f>VLOOKUP(Table35[[#This Row],[Customer ID]],'Hospitalisation Details'!A:E,5,FALSE)</f>
        <v>33336</v>
      </c>
      <c r="M139" s="27">
        <f>VLOOKUP(Table35[[#This Row],[Customer ID]],'Hospitalisation Details'!A:K,8,FALSE)</f>
        <v>38746.36</v>
      </c>
      <c r="N139" t="str">
        <f>VLOOKUP(Table35[[#This Row],[Customer ID]],'Hospitalisation Details'!A:K,9, FALSE)</f>
        <v>tier - 1</v>
      </c>
      <c r="O139" t="str">
        <f>VLOOKUP(Table35[[#This Row],[Customer ID]],'Hospitalisation Details'!A:K,10,FALSE)</f>
        <v>tier - 2</v>
      </c>
      <c r="P139" t="str">
        <f>VLOOKUP(Table35[[#This Row],[Customer ID]],'Hospitalisation Details'!A:K,11,FALSE)</f>
        <v>R1012</v>
      </c>
    </row>
    <row r="140" spans="1:16" x14ac:dyDescent="0.3">
      <c r="A140" t="s">
        <v>2233</v>
      </c>
      <c r="B140" t="str">
        <f>VLOOKUP(Table35[[#This Row],[Customer ID]], 'Customer Names'!F:G, 2, FALSE)</f>
        <v>Mroz, Mr.  William</v>
      </c>
      <c r="C140">
        <v>42.89</v>
      </c>
      <c r="D140" s="22" t="str" cm="1">
        <f t="array" ref="D140">_xlfn.IFS(Table35[[#This Row],[BMI]]&lt;18.5, "Underweight ", Table35[[#This Row],[BMI]]&lt;24.9, "Normal Weight", Table35[[#This Row],[BMI]]&lt;29.9, "Overweight ", TRUE, "Obesity")</f>
        <v>Obesity</v>
      </c>
      <c r="E140" s="22">
        <v>5.28</v>
      </c>
      <c r="F140" s="22" t="str" cm="1">
        <f t="array" ref="F140">_xlfn.IFS(Table35[[#This Row],[HBA1C]]&lt;5.7, "Normal", Table35[[#This Row],[HBA1C]]&lt;6.4, "Prediabetes ", TRUE, "Diabetes")</f>
        <v>Normal</v>
      </c>
      <c r="G140" s="23" t="s">
        <v>2381</v>
      </c>
      <c r="H140" s="22" t="s">
        <v>2379</v>
      </c>
      <c r="I140" s="22" t="s">
        <v>2379</v>
      </c>
      <c r="J140" s="22">
        <v>0</v>
      </c>
      <c r="K140" t="s">
        <v>2381</v>
      </c>
      <c r="L140" s="25">
        <f>VLOOKUP(Table35[[#This Row],[Customer ID]],'Hospitalisation Details'!A:E,5,FALSE)</f>
        <v>27834</v>
      </c>
      <c r="M140" s="27">
        <f>VLOOKUP(Table35[[#This Row],[Customer ID]],'Hospitalisation Details'!A:K,8,FALSE)</f>
        <v>38740.120000000003</v>
      </c>
      <c r="N140" t="str">
        <f>VLOOKUP(Table35[[#This Row],[Customer ID]],'Hospitalisation Details'!A:K,9, FALSE)</f>
        <v>tier - 2</v>
      </c>
      <c r="O140" t="str">
        <f>VLOOKUP(Table35[[#This Row],[Customer ID]],'Hospitalisation Details'!A:K,10,FALSE)</f>
        <v>tier - 2</v>
      </c>
      <c r="P140" t="str">
        <f>VLOOKUP(Table35[[#This Row],[Customer ID]],'Hospitalisation Details'!A:K,11,FALSE)</f>
        <v>R1012</v>
      </c>
    </row>
    <row r="141" spans="1:16" x14ac:dyDescent="0.3">
      <c r="A141" t="s">
        <v>2232</v>
      </c>
      <c r="B141" t="str">
        <f>VLOOKUP(Table35[[#This Row],[Customer ID]], 'Customer Names'!F:G, 2, FALSE)</f>
        <v>Canaday, Mr.  Sage</v>
      </c>
      <c r="C141">
        <v>36.299999999999997</v>
      </c>
      <c r="D141" s="22" t="str" cm="1">
        <f t="array" ref="D141">_xlfn.IFS(Table35[[#This Row],[BMI]]&lt;18.5, "Underweight ", Table35[[#This Row],[BMI]]&lt;24.9, "Normal Weight", Table35[[#This Row],[BMI]]&lt;29.9, "Overweight ", TRUE, "Obesity")</f>
        <v>Obesity</v>
      </c>
      <c r="E141" s="22">
        <v>5.39</v>
      </c>
      <c r="F141" s="22" t="str" cm="1">
        <f t="array" ref="F141">_xlfn.IFS(Table35[[#This Row],[HBA1C]]&lt;5.7, "Normal", Table35[[#This Row],[HBA1C]]&lt;6.4, "Prediabetes ", TRUE, "Diabetes")</f>
        <v>Normal</v>
      </c>
      <c r="G141" s="23" t="s">
        <v>2379</v>
      </c>
      <c r="H141" s="22" t="s">
        <v>2379</v>
      </c>
      <c r="I141" s="22" t="s">
        <v>2379</v>
      </c>
      <c r="J141" s="22">
        <v>0</v>
      </c>
      <c r="K141" t="s">
        <v>2381</v>
      </c>
      <c r="L141" s="25">
        <f>VLOOKUP(Table35[[#This Row],[Customer ID]],'Hospitalisation Details'!A:E,5,FALSE)</f>
        <v>33271</v>
      </c>
      <c r="M141" s="27">
        <f>VLOOKUP(Table35[[#This Row],[Customer ID]],'Hospitalisation Details'!A:K,8,FALSE)</f>
        <v>38711</v>
      </c>
      <c r="N141" t="str">
        <f>VLOOKUP(Table35[[#This Row],[Customer ID]],'Hospitalisation Details'!A:K,9, FALSE)</f>
        <v>tier - 2</v>
      </c>
      <c r="O141" t="str">
        <f>VLOOKUP(Table35[[#This Row],[Customer ID]],'Hospitalisation Details'!A:K,10,FALSE)</f>
        <v>tier - 2</v>
      </c>
      <c r="P141" t="str">
        <f>VLOOKUP(Table35[[#This Row],[Customer ID]],'Hospitalisation Details'!A:K,11,FALSE)</f>
        <v>R1011</v>
      </c>
    </row>
    <row r="142" spans="1:16" x14ac:dyDescent="0.3">
      <c r="A142" t="s">
        <v>2231</v>
      </c>
      <c r="B142" t="str">
        <f>VLOOKUP(Table35[[#This Row],[Customer ID]], 'Customer Names'!F:G, 2, FALSE)</f>
        <v>Atkins, Mr.  Cole</v>
      </c>
      <c r="C142">
        <v>35.200000000000003</v>
      </c>
      <c r="D142" s="22" t="str" cm="1">
        <f t="array" ref="D142">_xlfn.IFS(Table35[[#This Row],[BMI]]&lt;18.5, "Underweight ", Table35[[#This Row],[BMI]]&lt;24.9, "Normal Weight", Table35[[#This Row],[BMI]]&lt;29.9, "Overweight ", TRUE, "Obesity")</f>
        <v>Obesity</v>
      </c>
      <c r="E142" s="22">
        <v>8.01</v>
      </c>
      <c r="F142" s="22" t="str" cm="1">
        <f t="array" ref="F142">_xlfn.IFS(Table35[[#This Row],[HBA1C]]&lt;5.7, "Normal", Table35[[#This Row],[HBA1C]]&lt;6.4, "Prediabetes ", TRUE, "Diabetes")</f>
        <v>Diabetes</v>
      </c>
      <c r="G142" s="23" t="s">
        <v>2381</v>
      </c>
      <c r="H142" s="22" t="s">
        <v>2379</v>
      </c>
      <c r="I142" s="22" t="s">
        <v>2379</v>
      </c>
      <c r="J142" s="22">
        <v>1</v>
      </c>
      <c r="K142" t="s">
        <v>2381</v>
      </c>
      <c r="L142" s="25">
        <f>VLOOKUP(Table35[[#This Row],[Customer ID]],'Hospitalisation Details'!A:E,5,FALSE)</f>
        <v>31766</v>
      </c>
      <c r="M142" s="27">
        <f>VLOOKUP(Table35[[#This Row],[Customer ID]],'Hospitalisation Details'!A:K,8,FALSE)</f>
        <v>38709.18</v>
      </c>
      <c r="N142" t="str">
        <f>VLOOKUP(Table35[[#This Row],[Customer ID]],'Hospitalisation Details'!A:K,9, FALSE)</f>
        <v>tier - 1</v>
      </c>
      <c r="O142" t="str">
        <f>VLOOKUP(Table35[[#This Row],[Customer ID]],'Hospitalisation Details'!A:K,10,FALSE)</f>
        <v>tier - 3</v>
      </c>
      <c r="P142" t="str">
        <f>VLOOKUP(Table35[[#This Row],[Customer ID]],'Hospitalisation Details'!A:K,11,FALSE)</f>
        <v>R1013</v>
      </c>
    </row>
    <row r="143" spans="1:16" x14ac:dyDescent="0.3">
      <c r="A143" t="s">
        <v>2230</v>
      </c>
      <c r="B143" t="str">
        <f>VLOOKUP(Table35[[#This Row],[Customer ID]], 'Customer Names'!F:G, 2, FALSE)</f>
        <v>Kropelnicki, Mr.  Jesse</v>
      </c>
      <c r="C143">
        <v>53.62</v>
      </c>
      <c r="D143" s="22" t="str" cm="1">
        <f t="array" ref="D143">_xlfn.IFS(Table35[[#This Row],[BMI]]&lt;18.5, "Underweight ", Table35[[#This Row],[BMI]]&lt;24.9, "Normal Weight", Table35[[#This Row],[BMI]]&lt;29.9, "Overweight ", TRUE, "Obesity")</f>
        <v>Obesity</v>
      </c>
      <c r="E143" s="22">
        <v>5.21</v>
      </c>
      <c r="F143" s="22" t="str" cm="1">
        <f t="array" ref="F143">_xlfn.IFS(Table35[[#This Row],[HBA1C]]&lt;5.7, "Normal", Table35[[#This Row],[HBA1C]]&lt;6.4, "Prediabetes ", TRUE, "Diabetes")</f>
        <v>Normal</v>
      </c>
      <c r="G143" s="23" t="s">
        <v>2379</v>
      </c>
      <c r="H143" s="22" t="s">
        <v>2379</v>
      </c>
      <c r="I143" s="22" t="s">
        <v>2379</v>
      </c>
      <c r="J143" s="22">
        <v>0</v>
      </c>
      <c r="K143" t="s">
        <v>2381</v>
      </c>
      <c r="L143" s="25">
        <f>VLOOKUP(Table35[[#This Row],[Customer ID]],'Hospitalisation Details'!A:E,5,FALSE)</f>
        <v>33190</v>
      </c>
      <c r="M143" s="27">
        <f>VLOOKUP(Table35[[#This Row],[Customer ID]],'Hospitalisation Details'!A:K,8,FALSE)</f>
        <v>38652.089999999997</v>
      </c>
      <c r="N143" t="str">
        <f>VLOOKUP(Table35[[#This Row],[Customer ID]],'Hospitalisation Details'!A:K,9, FALSE)</f>
        <v>tier - 2</v>
      </c>
      <c r="O143" t="str">
        <f>VLOOKUP(Table35[[#This Row],[Customer ID]],'Hospitalisation Details'!A:K,10,FALSE)</f>
        <v>tier - 2</v>
      </c>
      <c r="P143" t="str">
        <f>VLOOKUP(Table35[[#This Row],[Customer ID]],'Hospitalisation Details'!A:K,11,FALSE)</f>
        <v>R1011</v>
      </c>
    </row>
    <row r="144" spans="1:16" x14ac:dyDescent="0.3">
      <c r="A144" t="s">
        <v>2229</v>
      </c>
      <c r="B144" t="str">
        <f>VLOOKUP(Table35[[#This Row],[Customer ID]], 'Customer Names'!F:G, 2, FALSE)</f>
        <v>Braund, Ms.  Tammi J.</v>
      </c>
      <c r="C144">
        <v>36.67</v>
      </c>
      <c r="D144" s="22" t="str" cm="1">
        <f t="array" ref="D144">_xlfn.IFS(Table35[[#This Row],[BMI]]&lt;18.5, "Underweight ", Table35[[#This Row],[BMI]]&lt;24.9, "Normal Weight", Table35[[#This Row],[BMI]]&lt;29.9, "Overweight ", TRUE, "Obesity")</f>
        <v>Obesity</v>
      </c>
      <c r="E144" s="22">
        <v>6.27</v>
      </c>
      <c r="F144" s="22" t="str" cm="1">
        <f t="array" ref="F144">_xlfn.IFS(Table35[[#This Row],[HBA1C]]&lt;5.7, "Normal", Table35[[#This Row],[HBA1C]]&lt;6.4, "Prediabetes ", TRUE, "Diabetes")</f>
        <v xml:space="preserve">Prediabetes </v>
      </c>
      <c r="G144" s="23" t="s">
        <v>2379</v>
      </c>
      <c r="H144" s="22" t="s">
        <v>2379</v>
      </c>
      <c r="I144" s="22" t="s">
        <v>2379</v>
      </c>
      <c r="J144" s="22">
        <v>0</v>
      </c>
      <c r="K144" t="s">
        <v>2381</v>
      </c>
      <c r="L144" s="25">
        <f>VLOOKUP(Table35[[#This Row],[Customer ID]],'Hospitalisation Details'!A:E,5,FALSE)</f>
        <v>36445</v>
      </c>
      <c r="M144" s="27">
        <f>VLOOKUP(Table35[[#This Row],[Customer ID]],'Hospitalisation Details'!A:K,8,FALSE)</f>
        <v>38511.629999999997</v>
      </c>
      <c r="N144" t="str">
        <f>VLOOKUP(Table35[[#This Row],[Customer ID]],'Hospitalisation Details'!A:K,9, FALSE)</f>
        <v>tier - 2</v>
      </c>
      <c r="O144" t="str">
        <f>VLOOKUP(Table35[[#This Row],[Customer ID]],'Hospitalisation Details'!A:K,10,FALSE)</f>
        <v>tier - 2</v>
      </c>
      <c r="P144" t="str">
        <f>VLOOKUP(Table35[[#This Row],[Customer ID]],'Hospitalisation Details'!A:K,11,FALSE)</f>
        <v>R1024</v>
      </c>
    </row>
    <row r="145" spans="1:16" x14ac:dyDescent="0.3">
      <c r="A145" t="s">
        <v>2228</v>
      </c>
      <c r="B145" t="str">
        <f>VLOOKUP(Table35[[#This Row],[Customer ID]], 'Customer Names'!F:G, 2, FALSE)</f>
        <v>Anderson, Mr.  Matthew S.</v>
      </c>
      <c r="C145">
        <v>33.4</v>
      </c>
      <c r="D145" s="22" t="str" cm="1">
        <f t="array" ref="D145">_xlfn.IFS(Table35[[#This Row],[BMI]]&lt;18.5, "Underweight ", Table35[[#This Row],[BMI]]&lt;24.9, "Normal Weight", Table35[[#This Row],[BMI]]&lt;29.9, "Overweight ", TRUE, "Obesity")</f>
        <v>Obesity</v>
      </c>
      <c r="E145" s="22">
        <v>10.73</v>
      </c>
      <c r="F145" s="22" t="str" cm="1">
        <f t="array" ref="F145">_xlfn.IFS(Table35[[#This Row],[HBA1C]]&lt;5.7, "Normal", Table35[[#This Row],[HBA1C]]&lt;6.4, "Prediabetes ", TRUE, "Diabetes")</f>
        <v>Diabetes</v>
      </c>
      <c r="G145" s="23" t="s">
        <v>2381</v>
      </c>
      <c r="H145" s="22" t="s">
        <v>2379</v>
      </c>
      <c r="I145" s="22" t="s">
        <v>2379</v>
      </c>
      <c r="J145" s="22">
        <v>1</v>
      </c>
      <c r="K145" t="s">
        <v>2381</v>
      </c>
      <c r="L145" s="25">
        <f>VLOOKUP(Table35[[#This Row],[Customer ID]],'Hospitalisation Details'!A:E,5,FALSE)</f>
        <v>31676</v>
      </c>
      <c r="M145" s="27">
        <f>VLOOKUP(Table35[[#This Row],[Customer ID]],'Hospitalisation Details'!A:K,8,FALSE)</f>
        <v>38415.47</v>
      </c>
      <c r="N145" t="str">
        <f>VLOOKUP(Table35[[#This Row],[Customer ID]],'Hospitalisation Details'!A:K,9, FALSE)</f>
        <v>tier - 1</v>
      </c>
      <c r="O145" t="str">
        <f>VLOOKUP(Table35[[#This Row],[Customer ID]],'Hospitalisation Details'!A:K,10,FALSE)</f>
        <v>tier - 2</v>
      </c>
      <c r="P145" t="str">
        <f>VLOOKUP(Table35[[#This Row],[Customer ID]],'Hospitalisation Details'!A:K,11,FALSE)</f>
        <v>R1011</v>
      </c>
    </row>
    <row r="146" spans="1:16" x14ac:dyDescent="0.3">
      <c r="A146" t="s">
        <v>2227</v>
      </c>
      <c r="B146" t="str">
        <f>VLOOKUP(Table35[[#This Row],[Customer ID]], 'Customer Names'!F:G, 2, FALSE)</f>
        <v>Bilbrey, Mr.  Eric</v>
      </c>
      <c r="C146">
        <v>42.71</v>
      </c>
      <c r="D146" s="22" t="str" cm="1">
        <f t="array" ref="D146">_xlfn.IFS(Table35[[#This Row],[BMI]]&lt;18.5, "Underweight ", Table35[[#This Row],[BMI]]&lt;24.9, "Normal Weight", Table35[[#This Row],[BMI]]&lt;29.9, "Overweight ", TRUE, "Obesity")</f>
        <v>Obesity</v>
      </c>
      <c r="E146" s="22">
        <v>10.52</v>
      </c>
      <c r="F146" s="22" t="str" cm="1">
        <f t="array" ref="F146">_xlfn.IFS(Table35[[#This Row],[HBA1C]]&lt;5.7, "Normal", Table35[[#This Row],[HBA1C]]&lt;6.4, "Prediabetes ", TRUE, "Diabetes")</f>
        <v>Diabetes</v>
      </c>
      <c r="G146" s="23" t="s">
        <v>2379</v>
      </c>
      <c r="H146" s="22" t="s">
        <v>2379</v>
      </c>
      <c r="I146" s="22" t="s">
        <v>2379</v>
      </c>
      <c r="J146" s="22">
        <v>0</v>
      </c>
      <c r="K146" t="s">
        <v>2381</v>
      </c>
      <c r="L146" s="25">
        <f>VLOOKUP(Table35[[#This Row],[Customer ID]],'Hospitalisation Details'!A:E,5,FALSE)</f>
        <v>26168</v>
      </c>
      <c r="M146" s="27">
        <f>VLOOKUP(Table35[[#This Row],[Customer ID]],'Hospitalisation Details'!A:K,8,FALSE)</f>
        <v>38405.26</v>
      </c>
      <c r="N146" t="str">
        <f>VLOOKUP(Table35[[#This Row],[Customer ID]],'Hospitalisation Details'!A:K,9, FALSE)</f>
        <v>tier - 2</v>
      </c>
      <c r="O146" t="str">
        <f>VLOOKUP(Table35[[#This Row],[Customer ID]],'Hospitalisation Details'!A:K,10,FALSE)</f>
        <v>tier - 1</v>
      </c>
      <c r="P146" t="str">
        <f>VLOOKUP(Table35[[#This Row],[Customer ID]],'Hospitalisation Details'!A:K,11,FALSE)</f>
        <v>R1011</v>
      </c>
    </row>
    <row r="147" spans="1:16" x14ac:dyDescent="0.3">
      <c r="A147" t="s">
        <v>2226</v>
      </c>
      <c r="B147" t="str">
        <f>VLOOKUP(Table35[[#This Row],[Customer ID]], 'Customer Names'!F:G, 2, FALSE)</f>
        <v>Curtis, Ms.  Valeria R</v>
      </c>
      <c r="C147">
        <v>41.52</v>
      </c>
      <c r="D147" s="22" t="str" cm="1">
        <f t="array" ref="D147">_xlfn.IFS(Table35[[#This Row],[BMI]]&lt;18.5, "Underweight ", Table35[[#This Row],[BMI]]&lt;24.9, "Normal Weight", Table35[[#This Row],[BMI]]&lt;29.9, "Overweight ", TRUE, "Obesity")</f>
        <v>Obesity</v>
      </c>
      <c r="E147" s="22">
        <v>11.82</v>
      </c>
      <c r="F147" s="22" t="str" cm="1">
        <f t="array" ref="F147">_xlfn.IFS(Table35[[#This Row],[HBA1C]]&lt;5.7, "Normal", Table35[[#This Row],[HBA1C]]&lt;6.4, "Prediabetes ", TRUE, "Diabetes")</f>
        <v>Diabetes</v>
      </c>
      <c r="G147" s="23" t="s">
        <v>2381</v>
      </c>
      <c r="H147" s="22" t="s">
        <v>2379</v>
      </c>
      <c r="I147" s="22" t="s">
        <v>2379</v>
      </c>
      <c r="J147" s="22">
        <v>2</v>
      </c>
      <c r="K147" t="s">
        <v>2381</v>
      </c>
      <c r="L147" s="25">
        <f>VLOOKUP(Table35[[#This Row],[Customer ID]],'Hospitalisation Details'!A:E,5,FALSE)</f>
        <v>25771</v>
      </c>
      <c r="M147" s="27">
        <f>VLOOKUP(Table35[[#This Row],[Customer ID]],'Hospitalisation Details'!A:K,8,FALSE)</f>
        <v>38389.79</v>
      </c>
      <c r="N147" t="str">
        <f>VLOOKUP(Table35[[#This Row],[Customer ID]],'Hospitalisation Details'!A:K,9, FALSE)</f>
        <v>tier - 2</v>
      </c>
      <c r="O147" t="str">
        <f>VLOOKUP(Table35[[#This Row],[Customer ID]],'Hospitalisation Details'!A:K,10,FALSE)</f>
        <v>tier - 3</v>
      </c>
      <c r="P147" t="str">
        <f>VLOOKUP(Table35[[#This Row],[Customer ID]],'Hospitalisation Details'!A:K,11,FALSE)</f>
        <v>R1011</v>
      </c>
    </row>
    <row r="148" spans="1:16" x14ac:dyDescent="0.3">
      <c r="A148" t="s">
        <v>2225</v>
      </c>
      <c r="B148" t="str">
        <f>VLOOKUP(Table35[[#This Row],[Customer ID]], 'Customer Names'!F:G, 2, FALSE)</f>
        <v>Meyer, Mr.  Michael P</v>
      </c>
      <c r="C148">
        <v>39.4</v>
      </c>
      <c r="D148" s="22" t="str" cm="1">
        <f t="array" ref="D148">_xlfn.IFS(Table35[[#This Row],[BMI]]&lt;18.5, "Underweight ", Table35[[#This Row],[BMI]]&lt;24.9, "Normal Weight", Table35[[#This Row],[BMI]]&lt;29.9, "Overweight ", TRUE, "Obesity")</f>
        <v>Obesity</v>
      </c>
      <c r="E148" s="22">
        <v>6.76</v>
      </c>
      <c r="F148" s="22" t="str" cm="1">
        <f t="array" ref="F148">_xlfn.IFS(Table35[[#This Row],[HBA1C]]&lt;5.7, "Normal", Table35[[#This Row],[HBA1C]]&lt;6.4, "Prediabetes ", TRUE, "Diabetes")</f>
        <v>Diabetes</v>
      </c>
      <c r="G148" s="23" t="s">
        <v>2379</v>
      </c>
      <c r="H148" s="22" t="s">
        <v>2379</v>
      </c>
      <c r="I148" s="22" t="s">
        <v>2379</v>
      </c>
      <c r="J148" s="22">
        <v>0</v>
      </c>
      <c r="K148" t="s">
        <v>2381</v>
      </c>
      <c r="L148" s="25">
        <f>VLOOKUP(Table35[[#This Row],[Customer ID]],'Hospitalisation Details'!A:E,5,FALSE)</f>
        <v>37424</v>
      </c>
      <c r="M148" s="27">
        <f>VLOOKUP(Table35[[#This Row],[Customer ID]],'Hospitalisation Details'!A:K,8,FALSE)</f>
        <v>38344.57</v>
      </c>
      <c r="N148" t="str">
        <f>VLOOKUP(Table35[[#This Row],[Customer ID]],'Hospitalisation Details'!A:K,9, FALSE)</f>
        <v>tier - 1</v>
      </c>
      <c r="O148" t="str">
        <f>VLOOKUP(Table35[[#This Row],[Customer ID]],'Hospitalisation Details'!A:K,10,FALSE)</f>
        <v>tier - 3</v>
      </c>
      <c r="P148" t="str">
        <f>VLOOKUP(Table35[[#This Row],[Customer ID]],'Hospitalisation Details'!A:K,11,FALSE)</f>
        <v>R1011</v>
      </c>
    </row>
    <row r="149" spans="1:16" x14ac:dyDescent="0.3">
      <c r="A149" t="s">
        <v>2224</v>
      </c>
      <c r="B149" t="str">
        <f>VLOOKUP(Table35[[#This Row],[Customer ID]], 'Customer Names'!F:G, 2, FALSE)</f>
        <v>Bardeesy, Mr.  Rami</v>
      </c>
      <c r="C149">
        <v>46.45</v>
      </c>
      <c r="D149" s="22" t="str" cm="1">
        <f t="array" ref="D149">_xlfn.IFS(Table35[[#This Row],[BMI]]&lt;18.5, "Underweight ", Table35[[#This Row],[BMI]]&lt;24.9, "Normal Weight", Table35[[#This Row],[BMI]]&lt;29.9, "Overweight ", TRUE, "Obesity")</f>
        <v>Obesity</v>
      </c>
      <c r="E149" s="22">
        <v>5.62</v>
      </c>
      <c r="F149" s="22" t="str" cm="1">
        <f t="array" ref="F149">_xlfn.IFS(Table35[[#This Row],[HBA1C]]&lt;5.7, "Normal", Table35[[#This Row],[HBA1C]]&lt;6.4, "Prediabetes ", TRUE, "Diabetes")</f>
        <v>Normal</v>
      </c>
      <c r="G149" s="23" t="s">
        <v>2379</v>
      </c>
      <c r="H149" s="22" t="s">
        <v>2379</v>
      </c>
      <c r="I149" s="22" t="s">
        <v>2379</v>
      </c>
      <c r="J149" s="22">
        <v>0</v>
      </c>
      <c r="K149" t="s">
        <v>2381</v>
      </c>
      <c r="L149" s="25">
        <f>VLOOKUP(Table35[[#This Row],[Customer ID]],'Hospitalisation Details'!A:E,5,FALSE)</f>
        <v>29353</v>
      </c>
      <c r="M149" s="27">
        <f>VLOOKUP(Table35[[#This Row],[Customer ID]],'Hospitalisation Details'!A:K,8,FALSE)</f>
        <v>38313.129999999997</v>
      </c>
      <c r="N149" t="str">
        <f>VLOOKUP(Table35[[#This Row],[Customer ID]],'Hospitalisation Details'!A:K,9, FALSE)</f>
        <v>tier - 1</v>
      </c>
      <c r="O149" t="str">
        <f>VLOOKUP(Table35[[#This Row],[Customer ID]],'Hospitalisation Details'!A:K,10,FALSE)</f>
        <v>tier - 3</v>
      </c>
      <c r="P149" t="str">
        <f>VLOOKUP(Table35[[#This Row],[Customer ID]],'Hospitalisation Details'!A:K,11,FALSE)</f>
        <v>R1011</v>
      </c>
    </row>
    <row r="150" spans="1:16" x14ac:dyDescent="0.3">
      <c r="A150" t="s">
        <v>2223</v>
      </c>
      <c r="B150" t="str">
        <f>VLOOKUP(Table35[[#This Row],[Customer ID]], 'Customer Names'!F:G, 2, FALSE)</f>
        <v>Shanahan, Mr.  Denis</v>
      </c>
      <c r="C150">
        <v>35.75</v>
      </c>
      <c r="D150" s="22" t="str" cm="1">
        <f t="array" ref="D150">_xlfn.IFS(Table35[[#This Row],[BMI]]&lt;18.5, "Underweight ", Table35[[#This Row],[BMI]]&lt;24.9, "Normal Weight", Table35[[#This Row],[BMI]]&lt;29.9, "Overweight ", TRUE, "Obesity")</f>
        <v>Obesity</v>
      </c>
      <c r="E150" s="22">
        <v>4.1900000000000004</v>
      </c>
      <c r="F150" s="22" t="str" cm="1">
        <f t="array" ref="F150">_xlfn.IFS(Table35[[#This Row],[HBA1C]]&lt;5.7, "Normal", Table35[[#This Row],[HBA1C]]&lt;6.4, "Prediabetes ", TRUE, "Diabetes")</f>
        <v>Normal</v>
      </c>
      <c r="G150" s="23" t="s">
        <v>2379</v>
      </c>
      <c r="H150" s="22" t="s">
        <v>2379</v>
      </c>
      <c r="I150" s="22" t="s">
        <v>2379</v>
      </c>
      <c r="J150" s="22">
        <v>0</v>
      </c>
      <c r="K150" t="s">
        <v>2381</v>
      </c>
      <c r="L150" s="25">
        <f>VLOOKUP(Table35[[#This Row],[Customer ID]],'Hospitalisation Details'!A:E,5,FALSE)</f>
        <v>32628</v>
      </c>
      <c r="M150" s="27">
        <f>VLOOKUP(Table35[[#This Row],[Customer ID]],'Hospitalisation Details'!A:K,8,FALSE)</f>
        <v>38282.75</v>
      </c>
      <c r="N150" t="str">
        <f>VLOOKUP(Table35[[#This Row],[Customer ID]],'Hospitalisation Details'!A:K,9, FALSE)</f>
        <v>tier - 1</v>
      </c>
      <c r="O150" t="str">
        <f>VLOOKUP(Table35[[#This Row],[Customer ID]],'Hospitalisation Details'!A:K,10,FALSE)</f>
        <v>tier - 2</v>
      </c>
      <c r="P150" t="str">
        <f>VLOOKUP(Table35[[#This Row],[Customer ID]],'Hospitalisation Details'!A:K,11,FALSE)</f>
        <v>R1013</v>
      </c>
    </row>
    <row r="151" spans="1:16" x14ac:dyDescent="0.3">
      <c r="A151" t="s">
        <v>2222</v>
      </c>
      <c r="B151" t="str">
        <f>VLOOKUP(Table35[[#This Row],[Customer ID]], 'Customer Names'!F:G, 2, FALSE)</f>
        <v>Sutter, Mr.  Brian E</v>
      </c>
      <c r="C151">
        <v>26.07</v>
      </c>
      <c r="D151" s="22" t="str" cm="1">
        <f t="array" ref="D151">_xlfn.IFS(Table35[[#This Row],[BMI]]&lt;18.5, "Underweight ", Table35[[#This Row],[BMI]]&lt;24.9, "Normal Weight", Table35[[#This Row],[BMI]]&lt;29.9, "Overweight ", TRUE, "Obesity")</f>
        <v xml:space="preserve">Overweight </v>
      </c>
      <c r="E151" s="22">
        <v>5.32</v>
      </c>
      <c r="F151" s="22" t="str" cm="1">
        <f t="array" ref="F151">_xlfn.IFS(Table35[[#This Row],[HBA1C]]&lt;5.7, "Normal", Table35[[#This Row],[HBA1C]]&lt;6.4, "Prediabetes ", TRUE, "Diabetes")</f>
        <v>Normal</v>
      </c>
      <c r="G151" s="23" t="s">
        <v>2379</v>
      </c>
      <c r="H151" s="22" t="s">
        <v>2379</v>
      </c>
      <c r="I151" s="22" t="s">
        <v>2379</v>
      </c>
      <c r="J151" s="22">
        <v>0</v>
      </c>
      <c r="K151" t="s">
        <v>2381</v>
      </c>
      <c r="L151" s="25">
        <f>VLOOKUP(Table35[[#This Row],[Customer ID]],'Hospitalisation Details'!A:E,5,FALSE)</f>
        <v>29296</v>
      </c>
      <c r="M151" s="27">
        <f>VLOOKUP(Table35[[#This Row],[Customer ID]],'Hospitalisation Details'!A:K,8,FALSE)</f>
        <v>38245.589999999997</v>
      </c>
      <c r="N151" t="str">
        <f>VLOOKUP(Table35[[#This Row],[Customer ID]],'Hospitalisation Details'!A:K,9, FALSE)</f>
        <v>tier - 1</v>
      </c>
      <c r="O151" t="str">
        <f>VLOOKUP(Table35[[#This Row],[Customer ID]],'Hospitalisation Details'!A:K,10,FALSE)</f>
        <v>tier - 2</v>
      </c>
      <c r="P151" t="str">
        <f>VLOOKUP(Table35[[#This Row],[Customer ID]],'Hospitalisation Details'!A:K,11,FALSE)</f>
        <v>R1013</v>
      </c>
    </row>
    <row r="152" spans="1:16" x14ac:dyDescent="0.3">
      <c r="A152" t="s">
        <v>2221</v>
      </c>
      <c r="B152" t="str">
        <f>VLOOKUP(Table35[[#This Row],[Customer ID]], 'Customer Names'!F:G, 2, FALSE)</f>
        <v>Yesian, Ms.  Bonnie</v>
      </c>
      <c r="C152">
        <v>36.54</v>
      </c>
      <c r="D152" s="22" t="str" cm="1">
        <f t="array" ref="D152">_xlfn.IFS(Table35[[#This Row],[BMI]]&lt;18.5, "Underweight ", Table35[[#This Row],[BMI]]&lt;24.9, "Normal Weight", Table35[[#This Row],[BMI]]&lt;29.9, "Overweight ", TRUE, "Obesity")</f>
        <v>Obesity</v>
      </c>
      <c r="E152" s="22">
        <v>4.46</v>
      </c>
      <c r="F152" s="22" t="str" cm="1">
        <f t="array" ref="F152">_xlfn.IFS(Table35[[#This Row],[HBA1C]]&lt;5.7, "Normal", Table35[[#This Row],[HBA1C]]&lt;6.4, "Prediabetes ", TRUE, "Diabetes")</f>
        <v>Normal</v>
      </c>
      <c r="G152" s="23" t="s">
        <v>2381</v>
      </c>
      <c r="H152" s="22" t="s">
        <v>2379</v>
      </c>
      <c r="I152" s="22" t="s">
        <v>2379</v>
      </c>
      <c r="J152" s="22">
        <v>1</v>
      </c>
      <c r="K152" t="s">
        <v>2381</v>
      </c>
      <c r="L152" s="25">
        <f>VLOOKUP(Table35[[#This Row],[Customer ID]],'Hospitalisation Details'!A:E,5,FALSE)</f>
        <v>23423</v>
      </c>
      <c r="M152" s="27">
        <f>VLOOKUP(Table35[[#This Row],[Customer ID]],'Hospitalisation Details'!A:K,8,FALSE)</f>
        <v>38241.74</v>
      </c>
      <c r="N152" t="str">
        <f>VLOOKUP(Table35[[#This Row],[Customer ID]],'Hospitalisation Details'!A:K,9, FALSE)</f>
        <v>tier - 2</v>
      </c>
      <c r="O152" t="str">
        <f>VLOOKUP(Table35[[#This Row],[Customer ID]],'Hospitalisation Details'!A:K,10,FALSE)</f>
        <v>tier - 3</v>
      </c>
      <c r="P152" t="str">
        <f>VLOOKUP(Table35[[#This Row],[Customer ID]],'Hospitalisation Details'!A:K,11,FALSE)</f>
        <v>R1011</v>
      </c>
    </row>
    <row r="153" spans="1:16" x14ac:dyDescent="0.3">
      <c r="A153" t="s">
        <v>2220</v>
      </c>
      <c r="B153" t="str">
        <f>VLOOKUP(Table35[[#This Row],[Customer ID]], 'Customer Names'!F:G, 2, FALSE)</f>
        <v>Meers, Mr.  Michael P</v>
      </c>
      <c r="C153">
        <v>51.64</v>
      </c>
      <c r="D153" s="22" t="str" cm="1">
        <f t="array" ref="D153">_xlfn.IFS(Table35[[#This Row],[BMI]]&lt;18.5, "Underweight ", Table35[[#This Row],[BMI]]&lt;24.9, "Normal Weight", Table35[[#This Row],[BMI]]&lt;29.9, "Overweight ", TRUE, "Obesity")</f>
        <v>Obesity</v>
      </c>
      <c r="E153" s="22">
        <v>5.65</v>
      </c>
      <c r="F153" s="22" t="str" cm="1">
        <f t="array" ref="F153">_xlfn.IFS(Table35[[#This Row],[HBA1C]]&lt;5.7, "Normal", Table35[[#This Row],[HBA1C]]&lt;6.4, "Prediabetes ", TRUE, "Diabetes")</f>
        <v>Normal</v>
      </c>
      <c r="G153" s="23" t="s">
        <v>2379</v>
      </c>
      <c r="H153" s="22" t="s">
        <v>2379</v>
      </c>
      <c r="I153" s="22" t="s">
        <v>2379</v>
      </c>
      <c r="J153" s="22">
        <v>0</v>
      </c>
      <c r="K153" t="s">
        <v>2381</v>
      </c>
      <c r="L153" s="25">
        <f>VLOOKUP(Table35[[#This Row],[Customer ID]],'Hospitalisation Details'!A:E,5,FALSE)</f>
        <v>32516</v>
      </c>
      <c r="M153" s="27">
        <f>VLOOKUP(Table35[[#This Row],[Customer ID]],'Hospitalisation Details'!A:K,8,FALSE)</f>
        <v>38237.339999999997</v>
      </c>
      <c r="N153" t="str">
        <f>VLOOKUP(Table35[[#This Row],[Customer ID]],'Hospitalisation Details'!A:K,9, FALSE)</f>
        <v>tier - 2</v>
      </c>
      <c r="O153" t="str">
        <f>VLOOKUP(Table35[[#This Row],[Customer ID]],'Hospitalisation Details'!A:K,10,FALSE)</f>
        <v>tier - 3</v>
      </c>
      <c r="P153" t="str">
        <f>VLOOKUP(Table35[[#This Row],[Customer ID]],'Hospitalisation Details'!A:K,11,FALSE)</f>
        <v>R1011</v>
      </c>
    </row>
    <row r="154" spans="1:16" x14ac:dyDescent="0.3">
      <c r="A154" t="s">
        <v>2219</v>
      </c>
      <c r="B154" t="str">
        <f>VLOOKUP(Table35[[#This Row],[Customer ID]], 'Customer Names'!F:G, 2, FALSE)</f>
        <v>Conlon, Mr.  Paul</v>
      </c>
      <c r="C154">
        <v>42.83</v>
      </c>
      <c r="D154" s="22" t="str" cm="1">
        <f t="array" ref="D154">_xlfn.IFS(Table35[[#This Row],[BMI]]&lt;18.5, "Underweight ", Table35[[#This Row],[BMI]]&lt;24.9, "Normal Weight", Table35[[#This Row],[BMI]]&lt;29.9, "Overweight ", TRUE, "Obesity")</f>
        <v>Obesity</v>
      </c>
      <c r="E154" s="22">
        <v>6.04</v>
      </c>
      <c r="F154" s="22" t="str" cm="1">
        <f t="array" ref="F154">_xlfn.IFS(Table35[[#This Row],[HBA1C]]&lt;5.7, "Normal", Table35[[#This Row],[HBA1C]]&lt;6.4, "Prediabetes ", TRUE, "Diabetes")</f>
        <v xml:space="preserve">Prediabetes </v>
      </c>
      <c r="G154" s="23" t="s">
        <v>2379</v>
      </c>
      <c r="H154" s="22" t="s">
        <v>2379</v>
      </c>
      <c r="I154" s="22" t="s">
        <v>2379</v>
      </c>
      <c r="J154" s="22">
        <v>2</v>
      </c>
      <c r="K154" t="s">
        <v>2381</v>
      </c>
      <c r="L154" s="25">
        <f>VLOOKUP(Table35[[#This Row],[Customer ID]],'Hospitalisation Details'!A:E,5,FALSE)</f>
        <v>26652</v>
      </c>
      <c r="M154" s="27">
        <f>VLOOKUP(Table35[[#This Row],[Customer ID]],'Hospitalisation Details'!A:K,8,FALSE)</f>
        <v>38189.1</v>
      </c>
      <c r="N154" t="str">
        <f>VLOOKUP(Table35[[#This Row],[Customer ID]],'Hospitalisation Details'!A:K,9, FALSE)</f>
        <v>tier - 2</v>
      </c>
      <c r="O154" t="str">
        <f>VLOOKUP(Table35[[#This Row],[Customer ID]],'Hospitalisation Details'!A:K,10,FALSE)</f>
        <v>tier - 2</v>
      </c>
      <c r="P154" t="str">
        <f>VLOOKUP(Table35[[#This Row],[Customer ID]],'Hospitalisation Details'!A:K,11,FALSE)</f>
        <v>R1011</v>
      </c>
    </row>
    <row r="155" spans="1:16" x14ac:dyDescent="0.3">
      <c r="A155" t="s">
        <v>2218</v>
      </c>
      <c r="B155" t="str">
        <f>VLOOKUP(Table35[[#This Row],[Customer ID]], 'Customer Names'!F:G, 2, FALSE)</f>
        <v>Arnstein, Mr.  Michael</v>
      </c>
      <c r="C155">
        <v>40.15</v>
      </c>
      <c r="D155" s="22" t="str" cm="1">
        <f t="array" ref="D155">_xlfn.IFS(Table35[[#This Row],[BMI]]&lt;18.5, "Underweight ", Table35[[#This Row],[BMI]]&lt;24.9, "Normal Weight", Table35[[#This Row],[BMI]]&lt;29.9, "Overweight ", TRUE, "Obesity")</f>
        <v>Obesity</v>
      </c>
      <c r="E155" s="22">
        <v>5.76</v>
      </c>
      <c r="F155" s="22" t="str" cm="1">
        <f t="array" ref="F155">_xlfn.IFS(Table35[[#This Row],[HBA1C]]&lt;5.7, "Normal", Table35[[#This Row],[HBA1C]]&lt;6.4, "Prediabetes ", TRUE, "Diabetes")</f>
        <v xml:space="preserve">Prediabetes </v>
      </c>
      <c r="G155" s="23" t="s">
        <v>2379</v>
      </c>
      <c r="H155" s="22" t="s">
        <v>2379</v>
      </c>
      <c r="I155" s="22" t="s">
        <v>2379</v>
      </c>
      <c r="J155" s="22">
        <v>1</v>
      </c>
      <c r="K155" t="s">
        <v>2381</v>
      </c>
      <c r="L155" s="25">
        <f>VLOOKUP(Table35[[#This Row],[Customer ID]],'Hospitalisation Details'!A:E,5,FALSE)</f>
        <v>36128</v>
      </c>
      <c r="M155" s="27">
        <f>VLOOKUP(Table35[[#This Row],[Customer ID]],'Hospitalisation Details'!A:K,8,FALSE)</f>
        <v>38126.25</v>
      </c>
      <c r="N155" t="str">
        <f>VLOOKUP(Table35[[#This Row],[Customer ID]],'Hospitalisation Details'!A:K,9, FALSE)</f>
        <v>tier - 1</v>
      </c>
      <c r="O155" t="str">
        <f>VLOOKUP(Table35[[#This Row],[Customer ID]],'Hospitalisation Details'!A:K,10,FALSE)</f>
        <v>tier - 3</v>
      </c>
      <c r="P155" t="str">
        <f>VLOOKUP(Table35[[#This Row],[Customer ID]],'Hospitalisation Details'!A:K,11,FALSE)</f>
        <v>R1013</v>
      </c>
    </row>
    <row r="156" spans="1:16" x14ac:dyDescent="0.3">
      <c r="A156" t="s">
        <v>2217</v>
      </c>
      <c r="B156" t="str">
        <f>VLOOKUP(Table35[[#This Row],[Customer ID]], 'Customer Names'!F:G, 2, FALSE)</f>
        <v>Jurek, Mr.  Samuel</v>
      </c>
      <c r="C156">
        <v>27.8</v>
      </c>
      <c r="D156" s="22" t="str" cm="1">
        <f t="array" ref="D156">_xlfn.IFS(Table35[[#This Row],[BMI]]&lt;18.5, "Underweight ", Table35[[#This Row],[BMI]]&lt;24.9, "Normal Weight", Table35[[#This Row],[BMI]]&lt;29.9, "Overweight ", TRUE, "Obesity")</f>
        <v xml:space="preserve">Overweight </v>
      </c>
      <c r="E156" s="22">
        <v>4.3600000000000003</v>
      </c>
      <c r="F156" s="22" t="str" cm="1">
        <f t="array" ref="F156">_xlfn.IFS(Table35[[#This Row],[HBA1C]]&lt;5.7, "Normal", Table35[[#This Row],[HBA1C]]&lt;6.4, "Prediabetes ", TRUE, "Diabetes")</f>
        <v>Normal</v>
      </c>
      <c r="G156" s="23" t="s">
        <v>2379</v>
      </c>
      <c r="H156" s="22" t="s">
        <v>2379</v>
      </c>
      <c r="I156" s="22" t="s">
        <v>2381</v>
      </c>
      <c r="J156" s="22">
        <v>1</v>
      </c>
      <c r="K156" t="s">
        <v>2381</v>
      </c>
      <c r="L156" s="25">
        <f>VLOOKUP(Table35[[#This Row],[Customer ID]],'Hospitalisation Details'!A:E,5,FALSE)</f>
        <v>29137</v>
      </c>
      <c r="M156" s="27">
        <f>VLOOKUP(Table35[[#This Row],[Customer ID]],'Hospitalisation Details'!A:K,8,FALSE)</f>
        <v>37829.72</v>
      </c>
      <c r="N156" t="str">
        <f>VLOOKUP(Table35[[#This Row],[Customer ID]],'Hospitalisation Details'!A:K,9, FALSE)</f>
        <v>tier - 1</v>
      </c>
      <c r="O156" t="str">
        <f>VLOOKUP(Table35[[#This Row],[Customer ID]],'Hospitalisation Details'!A:K,10,FALSE)</f>
        <v>tier - 2</v>
      </c>
      <c r="P156" t="str">
        <f>VLOOKUP(Table35[[#This Row],[Customer ID]],'Hospitalisation Details'!A:K,11,FALSE)</f>
        <v>R1011</v>
      </c>
    </row>
    <row r="157" spans="1:16" x14ac:dyDescent="0.3">
      <c r="A157" t="s">
        <v>2216</v>
      </c>
      <c r="B157" t="str">
        <f>VLOOKUP(Table35[[#This Row],[Customer ID]], 'Customer Names'!F:G, 2, FALSE)</f>
        <v>Thill, Mr.  Matthew</v>
      </c>
      <c r="C157">
        <v>45.81</v>
      </c>
      <c r="D157" s="22" t="str" cm="1">
        <f t="array" ref="D157">_xlfn.IFS(Table35[[#This Row],[BMI]]&lt;18.5, "Underweight ", Table35[[#This Row],[BMI]]&lt;24.9, "Normal Weight", Table35[[#This Row],[BMI]]&lt;29.9, "Overweight ", TRUE, "Obesity")</f>
        <v>Obesity</v>
      </c>
      <c r="E157" s="22">
        <v>4.76</v>
      </c>
      <c r="F157" s="22" t="str" cm="1">
        <f t="array" ref="F157">_xlfn.IFS(Table35[[#This Row],[HBA1C]]&lt;5.7, "Normal", Table35[[#This Row],[HBA1C]]&lt;6.4, "Prediabetes ", TRUE, "Diabetes")</f>
        <v>Normal</v>
      </c>
      <c r="G157" s="23" t="s">
        <v>2381</v>
      </c>
      <c r="H157" s="22" t="s">
        <v>2379</v>
      </c>
      <c r="I157" s="22" t="s">
        <v>2381</v>
      </c>
      <c r="J157" s="22">
        <v>1</v>
      </c>
      <c r="K157" t="s">
        <v>2381</v>
      </c>
      <c r="L157" s="25">
        <f>VLOOKUP(Table35[[#This Row],[Customer ID]],'Hospitalisation Details'!A:E,5,FALSE)</f>
        <v>30585</v>
      </c>
      <c r="M157" s="27">
        <f>VLOOKUP(Table35[[#This Row],[Customer ID]],'Hospitalisation Details'!A:K,8,FALSE)</f>
        <v>37800.980000000003</v>
      </c>
      <c r="N157" t="str">
        <f>VLOOKUP(Table35[[#This Row],[Customer ID]],'Hospitalisation Details'!A:K,9, FALSE)</f>
        <v>tier - 2</v>
      </c>
      <c r="O157" t="str">
        <f>VLOOKUP(Table35[[#This Row],[Customer ID]],'Hospitalisation Details'!A:K,10,FALSE)</f>
        <v>tier - 2</v>
      </c>
      <c r="P157" t="str">
        <f>VLOOKUP(Table35[[#This Row],[Customer ID]],'Hospitalisation Details'!A:K,11,FALSE)</f>
        <v>R1011</v>
      </c>
    </row>
    <row r="158" spans="1:16" x14ac:dyDescent="0.3">
      <c r="A158" t="s">
        <v>2215</v>
      </c>
      <c r="B158" t="str">
        <f>VLOOKUP(Table35[[#This Row],[Customer ID]], 'Customer Names'!F:G, 2, FALSE)</f>
        <v>Glaz, Mr.  Daniel</v>
      </c>
      <c r="C158">
        <v>34.43</v>
      </c>
      <c r="D158" s="22" t="str" cm="1">
        <f t="array" ref="D158">_xlfn.IFS(Table35[[#This Row],[BMI]]&lt;18.5, "Underweight ", Table35[[#This Row],[BMI]]&lt;24.9, "Normal Weight", Table35[[#This Row],[BMI]]&lt;29.9, "Overweight ", TRUE, "Obesity")</f>
        <v>Obesity</v>
      </c>
      <c r="E158" s="22">
        <v>10.82</v>
      </c>
      <c r="F158" s="22" t="str" cm="1">
        <f t="array" ref="F158">_xlfn.IFS(Table35[[#This Row],[HBA1C]]&lt;5.7, "Normal", Table35[[#This Row],[HBA1C]]&lt;6.4, "Prediabetes ", TRUE, "Diabetes")</f>
        <v>Diabetes</v>
      </c>
      <c r="G158" s="23" t="s">
        <v>2381</v>
      </c>
      <c r="H158" s="22" t="s">
        <v>2379</v>
      </c>
      <c r="I158" s="22" t="s">
        <v>2379</v>
      </c>
      <c r="J158" s="22">
        <v>1</v>
      </c>
      <c r="K158" t="s">
        <v>2381</v>
      </c>
      <c r="L158" s="25">
        <f>VLOOKUP(Table35[[#This Row],[Customer ID]],'Hospitalisation Details'!A:E,5,FALSE)</f>
        <v>31639</v>
      </c>
      <c r="M158" s="27">
        <f>VLOOKUP(Table35[[#This Row],[Customer ID]],'Hospitalisation Details'!A:K,8,FALSE)</f>
        <v>37742.58</v>
      </c>
      <c r="N158" t="str">
        <f>VLOOKUP(Table35[[#This Row],[Customer ID]],'Hospitalisation Details'!A:K,9, FALSE)</f>
        <v>tier - 1</v>
      </c>
      <c r="O158" t="str">
        <f>VLOOKUP(Table35[[#This Row],[Customer ID]],'Hospitalisation Details'!A:K,10,FALSE)</f>
        <v>tier - 1</v>
      </c>
      <c r="P158" t="str">
        <f>VLOOKUP(Table35[[#This Row],[Customer ID]],'Hospitalisation Details'!A:K,11,FALSE)</f>
        <v>R1013</v>
      </c>
    </row>
    <row r="159" spans="1:16" x14ac:dyDescent="0.3">
      <c r="A159" t="s">
        <v>2214</v>
      </c>
      <c r="B159" t="str">
        <f>VLOOKUP(Table35[[#This Row],[Customer ID]], 'Customer Names'!F:G, 2, FALSE)</f>
        <v>Sampson, Ms.  Syndy</v>
      </c>
      <c r="C159">
        <v>41.33</v>
      </c>
      <c r="D159" s="22" t="str" cm="1">
        <f t="array" ref="D159">_xlfn.IFS(Table35[[#This Row],[BMI]]&lt;18.5, "Underweight ", Table35[[#This Row],[BMI]]&lt;24.9, "Normal Weight", Table35[[#This Row],[BMI]]&lt;29.9, "Overweight ", TRUE, "Obesity")</f>
        <v>Obesity</v>
      </c>
      <c r="E159" s="22">
        <v>4.01</v>
      </c>
      <c r="F159" s="22" t="str" cm="1">
        <f t="array" ref="F159">_xlfn.IFS(Table35[[#This Row],[HBA1C]]&lt;5.7, "Normal", Table35[[#This Row],[HBA1C]]&lt;6.4, "Prediabetes ", TRUE, "Diabetes")</f>
        <v>Normal</v>
      </c>
      <c r="G159" s="23" t="s">
        <v>2381</v>
      </c>
      <c r="H159" s="22" t="s">
        <v>2379</v>
      </c>
      <c r="I159" s="22" t="s">
        <v>2379</v>
      </c>
      <c r="J159" s="22">
        <v>0</v>
      </c>
      <c r="K159" t="s">
        <v>2381</v>
      </c>
      <c r="L159" s="25">
        <f>VLOOKUP(Table35[[#This Row],[Customer ID]],'Hospitalisation Details'!A:E,5,FALSE)</f>
        <v>27959</v>
      </c>
      <c r="M159" s="27">
        <f>VLOOKUP(Table35[[#This Row],[Customer ID]],'Hospitalisation Details'!A:K,8,FALSE)</f>
        <v>37735.199999999997</v>
      </c>
      <c r="N159" t="str">
        <f>VLOOKUP(Table35[[#This Row],[Customer ID]],'Hospitalisation Details'!A:K,9, FALSE)</f>
        <v>tier - 2</v>
      </c>
      <c r="O159" t="str">
        <f>VLOOKUP(Table35[[#This Row],[Customer ID]],'Hospitalisation Details'!A:K,10,FALSE)</f>
        <v>tier - 2</v>
      </c>
      <c r="P159" t="str">
        <f>VLOOKUP(Table35[[#This Row],[Customer ID]],'Hospitalisation Details'!A:K,11,FALSE)</f>
        <v>R1011</v>
      </c>
    </row>
    <row r="160" spans="1:16" x14ac:dyDescent="0.3">
      <c r="A160" t="s">
        <v>2213</v>
      </c>
      <c r="B160" t="str">
        <f>VLOOKUP(Table35[[#This Row],[Customer ID]], 'Customer Names'!F:G, 2, FALSE)</f>
        <v>Duliba, Ms.  Aleksandra</v>
      </c>
      <c r="C160">
        <v>31.92</v>
      </c>
      <c r="D160" s="22" t="str" cm="1">
        <f t="array" ref="D160">_xlfn.IFS(Table35[[#This Row],[BMI]]&lt;18.5, "Underweight ", Table35[[#This Row],[BMI]]&lt;24.9, "Normal Weight", Table35[[#This Row],[BMI]]&lt;29.9, "Overweight ", TRUE, "Obesity")</f>
        <v>Obesity</v>
      </c>
      <c r="E160" s="22">
        <v>5.12</v>
      </c>
      <c r="F160" s="22" t="str" cm="1">
        <f t="array" ref="F160">_xlfn.IFS(Table35[[#This Row],[HBA1C]]&lt;5.7, "Normal", Table35[[#This Row],[HBA1C]]&lt;6.4, "Prediabetes ", TRUE, "Diabetes")</f>
        <v>Normal</v>
      </c>
      <c r="G160" s="23" t="s">
        <v>2381</v>
      </c>
      <c r="H160" s="22" t="s">
        <v>2379</v>
      </c>
      <c r="I160" s="22" t="s">
        <v>2379</v>
      </c>
      <c r="J160" s="22">
        <v>1</v>
      </c>
      <c r="K160" t="s">
        <v>2381</v>
      </c>
      <c r="L160" s="25">
        <f>VLOOKUP(Table35[[#This Row],[Customer ID]],'Hospitalisation Details'!A:E,5,FALSE)</f>
        <v>32304</v>
      </c>
      <c r="M160" s="27">
        <f>VLOOKUP(Table35[[#This Row],[Customer ID]],'Hospitalisation Details'!A:K,8,FALSE)</f>
        <v>37701.879999999997</v>
      </c>
      <c r="N160" t="str">
        <f>VLOOKUP(Table35[[#This Row],[Customer ID]],'Hospitalisation Details'!A:K,9, FALSE)</f>
        <v>tier - 2</v>
      </c>
      <c r="O160" t="str">
        <f>VLOOKUP(Table35[[#This Row],[Customer ID]],'Hospitalisation Details'!A:K,10,FALSE)</f>
        <v>tier - 3</v>
      </c>
      <c r="P160" t="str">
        <f>VLOOKUP(Table35[[#This Row],[Customer ID]],'Hospitalisation Details'!A:K,11,FALSE)</f>
        <v>R1023</v>
      </c>
    </row>
    <row r="161" spans="1:16" x14ac:dyDescent="0.3">
      <c r="A161" t="s">
        <v>2212</v>
      </c>
      <c r="B161" t="str">
        <f>VLOOKUP(Table35[[#This Row],[Customer ID]], 'Customer Names'!F:G, 2, FALSE)</f>
        <v>Tanguay, Mr.  Steeve T Sr.</v>
      </c>
      <c r="C161">
        <v>39.799999999999997</v>
      </c>
      <c r="D161" s="22" t="str" cm="1">
        <f t="array" ref="D161">_xlfn.IFS(Table35[[#This Row],[BMI]]&lt;18.5, "Underweight ", Table35[[#This Row],[BMI]]&lt;24.9, "Normal Weight", Table35[[#This Row],[BMI]]&lt;29.9, "Overweight ", TRUE, "Obesity")</f>
        <v>Obesity</v>
      </c>
      <c r="E161" s="22">
        <v>10.54</v>
      </c>
      <c r="F161" s="22" t="str" cm="1">
        <f t="array" ref="F161">_xlfn.IFS(Table35[[#This Row],[HBA1C]]&lt;5.7, "Normal", Table35[[#This Row],[HBA1C]]&lt;6.4, "Prediabetes ", TRUE, "Diabetes")</f>
        <v>Diabetes</v>
      </c>
      <c r="G161" s="23" t="s">
        <v>2381</v>
      </c>
      <c r="H161" s="22" t="s">
        <v>2379</v>
      </c>
      <c r="I161" s="22" t="s">
        <v>2379</v>
      </c>
      <c r="J161" s="22">
        <v>2</v>
      </c>
      <c r="K161" t="s">
        <v>2381</v>
      </c>
      <c r="L161" s="25">
        <f>VLOOKUP(Table35[[#This Row],[Customer ID]],'Hospitalisation Details'!A:E,5,FALSE)</f>
        <v>25716</v>
      </c>
      <c r="M161" s="27">
        <f>VLOOKUP(Table35[[#This Row],[Customer ID]],'Hospitalisation Details'!A:K,8,FALSE)</f>
        <v>37675.06</v>
      </c>
      <c r="N161" t="str">
        <f>VLOOKUP(Table35[[#This Row],[Customer ID]],'Hospitalisation Details'!A:K,9, FALSE)</f>
        <v>tier - 2</v>
      </c>
      <c r="O161" t="str">
        <f>VLOOKUP(Table35[[#This Row],[Customer ID]],'Hospitalisation Details'!A:K,10,FALSE)</f>
        <v>tier - 3</v>
      </c>
      <c r="P161" t="str">
        <f>VLOOKUP(Table35[[#This Row],[Customer ID]],'Hospitalisation Details'!A:K,11,FALSE)</f>
        <v>R1011</v>
      </c>
    </row>
    <row r="162" spans="1:16" x14ac:dyDescent="0.3">
      <c r="A162" t="s">
        <v>2211</v>
      </c>
      <c r="B162" t="str">
        <f>VLOOKUP(Table35[[#This Row],[Customer ID]], 'Customer Names'!F:G, 2, FALSE)</f>
        <v>McClelland, Mr.  Richard</v>
      </c>
      <c r="C162">
        <v>42.82</v>
      </c>
      <c r="D162" s="22" t="str" cm="1">
        <f t="array" ref="D162">_xlfn.IFS(Table35[[#This Row],[BMI]]&lt;18.5, "Underweight ", Table35[[#This Row],[BMI]]&lt;24.9, "Normal Weight", Table35[[#This Row],[BMI]]&lt;29.9, "Overweight ", TRUE, "Obesity")</f>
        <v>Obesity</v>
      </c>
      <c r="E162" s="22">
        <v>4.21</v>
      </c>
      <c r="F162" s="22" t="str" cm="1">
        <f t="array" ref="F162">_xlfn.IFS(Table35[[#This Row],[HBA1C]]&lt;5.7, "Normal", Table35[[#This Row],[HBA1C]]&lt;6.4, "Prediabetes ", TRUE, "Diabetes")</f>
        <v>Normal</v>
      </c>
      <c r="G162" s="23" t="s">
        <v>2379</v>
      </c>
      <c r="H162" s="22" t="s">
        <v>2379</v>
      </c>
      <c r="I162" s="22" t="s">
        <v>2379</v>
      </c>
      <c r="J162" s="22">
        <v>0</v>
      </c>
      <c r="K162" t="s">
        <v>2381</v>
      </c>
      <c r="L162" s="25">
        <f>VLOOKUP(Table35[[#This Row],[Customer ID]],'Hospitalisation Details'!A:E,5,FALSE)</f>
        <v>30061</v>
      </c>
      <c r="M162" s="27">
        <f>VLOOKUP(Table35[[#This Row],[Customer ID]],'Hospitalisation Details'!A:K,8,FALSE)</f>
        <v>37650.74</v>
      </c>
      <c r="N162" t="str">
        <f>VLOOKUP(Table35[[#This Row],[Customer ID]],'Hospitalisation Details'!A:K,9, FALSE)</f>
        <v>tier - 2</v>
      </c>
      <c r="O162" t="str">
        <f>VLOOKUP(Table35[[#This Row],[Customer ID]],'Hospitalisation Details'!A:K,10,FALSE)</f>
        <v>tier - 2</v>
      </c>
      <c r="P162" t="str">
        <f>VLOOKUP(Table35[[#This Row],[Customer ID]],'Hospitalisation Details'!A:K,11,FALSE)</f>
        <v>R1012</v>
      </c>
    </row>
    <row r="163" spans="1:16" x14ac:dyDescent="0.3">
      <c r="A163" t="s">
        <v>2210</v>
      </c>
      <c r="B163" t="str">
        <f>VLOOKUP(Table35[[#This Row],[Customer ID]], 'Customer Names'!F:G, 2, FALSE)</f>
        <v>Gorman, Mr.  Aaron T</v>
      </c>
      <c r="C163">
        <v>33.630000000000003</v>
      </c>
      <c r="D163" s="22" t="str" cm="1">
        <f t="array" ref="D163">_xlfn.IFS(Table35[[#This Row],[BMI]]&lt;18.5, "Underweight ", Table35[[#This Row],[BMI]]&lt;24.9, "Normal Weight", Table35[[#This Row],[BMI]]&lt;29.9, "Overweight ", TRUE, "Obesity")</f>
        <v>Obesity</v>
      </c>
      <c r="E163" s="22">
        <v>5.42</v>
      </c>
      <c r="F163" s="22" t="str" cm="1">
        <f t="array" ref="F163">_xlfn.IFS(Table35[[#This Row],[HBA1C]]&lt;5.7, "Normal", Table35[[#This Row],[HBA1C]]&lt;6.4, "Prediabetes ", TRUE, "Diabetes")</f>
        <v>Normal</v>
      </c>
      <c r="G163" s="23" t="s">
        <v>2379</v>
      </c>
      <c r="H163" s="22" t="s">
        <v>2379</v>
      </c>
      <c r="I163" s="22" t="s">
        <v>2379</v>
      </c>
      <c r="J163" s="22">
        <v>0</v>
      </c>
      <c r="K163" t="s">
        <v>2381</v>
      </c>
      <c r="L163" s="25">
        <f>VLOOKUP(Table35[[#This Row],[Customer ID]],'Hospitalisation Details'!A:E,5,FALSE)</f>
        <v>32948</v>
      </c>
      <c r="M163" s="27">
        <f>VLOOKUP(Table35[[#This Row],[Customer ID]],'Hospitalisation Details'!A:K,8,FALSE)</f>
        <v>37607.53</v>
      </c>
      <c r="N163" t="str">
        <f>VLOOKUP(Table35[[#This Row],[Customer ID]],'Hospitalisation Details'!A:K,9, FALSE)</f>
        <v>tier - 1</v>
      </c>
      <c r="O163" t="str">
        <f>VLOOKUP(Table35[[#This Row],[Customer ID]],'Hospitalisation Details'!A:K,10,FALSE)</f>
        <v>tier - 2</v>
      </c>
      <c r="P163" t="str">
        <f>VLOOKUP(Table35[[#This Row],[Customer ID]],'Hospitalisation Details'!A:K,11,FALSE)</f>
        <v>R1019</v>
      </c>
    </row>
    <row r="164" spans="1:16" x14ac:dyDescent="0.3">
      <c r="A164" t="s">
        <v>2209</v>
      </c>
      <c r="B164" t="str">
        <f>VLOOKUP(Table35[[#This Row],[Customer ID]], 'Customer Names'!F:G, 2, FALSE)</f>
        <v>Nishimura, Mr.  Akira</v>
      </c>
      <c r="C164">
        <v>37.07</v>
      </c>
      <c r="D164" s="22" t="str" cm="1">
        <f t="array" ref="D164">_xlfn.IFS(Table35[[#This Row],[BMI]]&lt;18.5, "Underweight ", Table35[[#This Row],[BMI]]&lt;24.9, "Normal Weight", Table35[[#This Row],[BMI]]&lt;29.9, "Overweight ", TRUE, "Obesity")</f>
        <v>Obesity</v>
      </c>
      <c r="E164" s="22">
        <v>4.28</v>
      </c>
      <c r="F164" s="22" t="str" cm="1">
        <f t="array" ref="F164">_xlfn.IFS(Table35[[#This Row],[HBA1C]]&lt;5.7, "Normal", Table35[[#This Row],[HBA1C]]&lt;6.4, "Prediabetes ", TRUE, "Diabetes")</f>
        <v>Normal</v>
      </c>
      <c r="G164" s="23" t="s">
        <v>2379</v>
      </c>
      <c r="H164" s="22" t="s">
        <v>2380</v>
      </c>
      <c r="I164" s="22" t="s">
        <v>2379</v>
      </c>
      <c r="J164" s="22">
        <v>1</v>
      </c>
      <c r="K164" t="s">
        <v>2381</v>
      </c>
      <c r="L164" s="25">
        <f>VLOOKUP(Table35[[#This Row],[Customer ID]],'Hospitalisation Details'!A:E,5,FALSE)</f>
        <v>36568</v>
      </c>
      <c r="M164" s="27">
        <f>VLOOKUP(Table35[[#This Row],[Customer ID]],'Hospitalisation Details'!A:K,8,FALSE)</f>
        <v>37484.449999999997</v>
      </c>
      <c r="N164" t="str">
        <f>VLOOKUP(Table35[[#This Row],[Customer ID]],'Hospitalisation Details'!A:K,9, FALSE)</f>
        <v>tier - 1</v>
      </c>
      <c r="O164" t="str">
        <f>VLOOKUP(Table35[[#This Row],[Customer ID]],'Hospitalisation Details'!A:K,10,FALSE)</f>
        <v>tier - 1</v>
      </c>
      <c r="P164" t="str">
        <f>VLOOKUP(Table35[[#This Row],[Customer ID]],'Hospitalisation Details'!A:K,11,FALSE)</f>
        <v>R1013</v>
      </c>
    </row>
    <row r="165" spans="1:16" x14ac:dyDescent="0.3">
      <c r="A165" t="s">
        <v>2208</v>
      </c>
      <c r="B165" t="str">
        <f>VLOOKUP(Table35[[#This Row],[Customer ID]], 'Customer Names'!F:G, 2, FALSE)</f>
        <v>Brimble, Mr.  Ben</v>
      </c>
      <c r="C165">
        <v>35.625</v>
      </c>
      <c r="D165" s="22" t="str" cm="1">
        <f t="array" ref="D165">_xlfn.IFS(Table35[[#This Row],[BMI]]&lt;18.5, "Underweight ", Table35[[#This Row],[BMI]]&lt;24.9, "Normal Weight", Table35[[#This Row],[BMI]]&lt;29.9, "Overweight ", TRUE, "Obesity")</f>
        <v>Obesity</v>
      </c>
      <c r="E165" s="22">
        <v>8.9</v>
      </c>
      <c r="F165" s="22" t="str" cm="1">
        <f t="array" ref="F165">_xlfn.IFS(Table35[[#This Row],[HBA1C]]&lt;5.7, "Normal", Table35[[#This Row],[HBA1C]]&lt;6.4, "Prediabetes ", TRUE, "Diabetes")</f>
        <v>Diabetes</v>
      </c>
      <c r="G165" s="23" t="s">
        <v>2379</v>
      </c>
      <c r="H165" s="22" t="s">
        <v>2379</v>
      </c>
      <c r="I165" s="22" t="s">
        <v>2379</v>
      </c>
      <c r="J165" s="22">
        <v>0</v>
      </c>
      <c r="K165" t="s">
        <v>2381</v>
      </c>
      <c r="L165" s="25">
        <f>VLOOKUP(Table35[[#This Row],[Customer ID]],'Hospitalisation Details'!A:E,5,FALSE)</f>
        <v>37283</v>
      </c>
      <c r="M165" s="27">
        <f>VLOOKUP(Table35[[#This Row],[Customer ID]],'Hospitalisation Details'!A:K,8,FALSE)</f>
        <v>37465.339999999997</v>
      </c>
      <c r="N165" t="str">
        <f>VLOOKUP(Table35[[#This Row],[Customer ID]],'Hospitalisation Details'!A:K,9, FALSE)</f>
        <v>tier - 1</v>
      </c>
      <c r="O165" t="str">
        <f>VLOOKUP(Table35[[#This Row],[Customer ID]],'Hospitalisation Details'!A:K,10,FALSE)</f>
        <v>tier - 2</v>
      </c>
      <c r="P165" t="str">
        <f>VLOOKUP(Table35[[#This Row],[Customer ID]],'Hospitalisation Details'!A:K,11,FALSE)</f>
        <v>R1012</v>
      </c>
    </row>
    <row r="166" spans="1:16" x14ac:dyDescent="0.3">
      <c r="A166" t="s">
        <v>2207</v>
      </c>
      <c r="B166" t="str">
        <f>VLOOKUP(Table35[[#This Row],[Customer ID]], 'Customer Names'!F:G, 2, FALSE)</f>
        <v>Trenk, Ms.  Jana</v>
      </c>
      <c r="C166">
        <v>42.69</v>
      </c>
      <c r="D166" s="22" t="str" cm="1">
        <f t="array" ref="D166">_xlfn.IFS(Table35[[#This Row],[BMI]]&lt;18.5, "Underweight ", Table35[[#This Row],[BMI]]&lt;24.9, "Normal Weight", Table35[[#This Row],[BMI]]&lt;29.9, "Overweight ", TRUE, "Obesity")</f>
        <v>Obesity</v>
      </c>
      <c r="E166" s="22">
        <v>4.8899999999999997</v>
      </c>
      <c r="F166" s="22" t="str" cm="1">
        <f t="array" ref="F166">_xlfn.IFS(Table35[[#This Row],[HBA1C]]&lt;5.7, "Normal", Table35[[#This Row],[HBA1C]]&lt;6.4, "Prediabetes ", TRUE, "Diabetes")</f>
        <v>Normal</v>
      </c>
      <c r="G166" s="23" t="s">
        <v>2379</v>
      </c>
      <c r="H166" s="22" t="s">
        <v>2379</v>
      </c>
      <c r="I166" s="22" t="s">
        <v>2381</v>
      </c>
      <c r="J166" s="22">
        <v>1</v>
      </c>
      <c r="K166" t="s">
        <v>2381</v>
      </c>
      <c r="L166" s="25">
        <f>VLOOKUP(Table35[[#This Row],[Customer ID]],'Hospitalisation Details'!A:E,5,FALSE)</f>
        <v>29192</v>
      </c>
      <c r="M166" s="27">
        <f>VLOOKUP(Table35[[#This Row],[Customer ID]],'Hospitalisation Details'!A:K,8,FALSE)</f>
        <v>37425.94</v>
      </c>
      <c r="N166" t="str">
        <f>VLOOKUP(Table35[[#This Row],[Customer ID]],'Hospitalisation Details'!A:K,9, FALSE)</f>
        <v>tier - 2</v>
      </c>
      <c r="O166" t="str">
        <f>VLOOKUP(Table35[[#This Row],[Customer ID]],'Hospitalisation Details'!A:K,10,FALSE)</f>
        <v>tier - 1</v>
      </c>
      <c r="P166" t="str">
        <f>VLOOKUP(Table35[[#This Row],[Customer ID]],'Hospitalisation Details'!A:K,11,FALSE)</f>
        <v>R1011</v>
      </c>
    </row>
    <row r="167" spans="1:16" x14ac:dyDescent="0.3">
      <c r="A167" t="s">
        <v>2206</v>
      </c>
      <c r="B167" t="str">
        <f>VLOOKUP(Table35[[#This Row],[Customer ID]], 'Customer Names'!F:G, 2, FALSE)</f>
        <v>Wittmann, Mr.  Jay T.</v>
      </c>
      <c r="C167">
        <v>37.869999999999997</v>
      </c>
      <c r="D167" s="22" t="str" cm="1">
        <f t="array" ref="D167">_xlfn.IFS(Table35[[#This Row],[BMI]]&lt;18.5, "Underweight ", Table35[[#This Row],[BMI]]&lt;24.9, "Normal Weight", Table35[[#This Row],[BMI]]&lt;29.9, "Overweight ", TRUE, "Obesity")</f>
        <v>Obesity</v>
      </c>
      <c r="E167" s="22">
        <v>4.29</v>
      </c>
      <c r="F167" s="22" t="str" cm="1">
        <f t="array" ref="F167">_xlfn.IFS(Table35[[#This Row],[HBA1C]]&lt;5.7, "Normal", Table35[[#This Row],[HBA1C]]&lt;6.4, "Prediabetes ", TRUE, "Diabetes")</f>
        <v>Normal</v>
      </c>
      <c r="G167" s="23" t="s">
        <v>2381</v>
      </c>
      <c r="H167" s="22" t="s">
        <v>2379</v>
      </c>
      <c r="I167" s="22" t="s">
        <v>2381</v>
      </c>
      <c r="J167" s="22">
        <v>1</v>
      </c>
      <c r="K167" t="s">
        <v>2381</v>
      </c>
      <c r="L167" s="25">
        <f>VLOOKUP(Table35[[#This Row],[Customer ID]],'Hospitalisation Details'!A:E,5,FALSE)</f>
        <v>25537</v>
      </c>
      <c r="M167" s="27">
        <f>VLOOKUP(Table35[[#This Row],[Customer ID]],'Hospitalisation Details'!A:K,8,FALSE)</f>
        <v>37277.269999999997</v>
      </c>
      <c r="N167" t="str">
        <f>VLOOKUP(Table35[[#This Row],[Customer ID]],'Hospitalisation Details'!A:K,9, FALSE)</f>
        <v>tier - 1</v>
      </c>
      <c r="O167" t="str">
        <f>VLOOKUP(Table35[[#This Row],[Customer ID]],'Hospitalisation Details'!A:K,10,FALSE)</f>
        <v>tier - 3</v>
      </c>
      <c r="P167" t="str">
        <f>VLOOKUP(Table35[[#This Row],[Customer ID]],'Hospitalisation Details'!A:K,11,FALSE)</f>
        <v>R1011</v>
      </c>
    </row>
    <row r="168" spans="1:16" x14ac:dyDescent="0.3">
      <c r="A168" t="s">
        <v>2205</v>
      </c>
      <c r="B168" t="str">
        <f>VLOOKUP(Table35[[#This Row],[Customer ID]], 'Customer Names'!F:G, 2, FALSE)</f>
        <v>Tremblay, Ms.  Marie-Helene</v>
      </c>
      <c r="C168">
        <v>40.61</v>
      </c>
      <c r="D168" s="22" t="str" cm="1">
        <f t="array" ref="D168">_xlfn.IFS(Table35[[#This Row],[BMI]]&lt;18.5, "Underweight ", Table35[[#This Row],[BMI]]&lt;24.9, "Normal Weight", Table35[[#This Row],[BMI]]&lt;29.9, "Overweight ", TRUE, "Obesity")</f>
        <v>Obesity</v>
      </c>
      <c r="E168" s="22">
        <v>8</v>
      </c>
      <c r="F168" s="22" t="str" cm="1">
        <f t="array" ref="F168">_xlfn.IFS(Table35[[#This Row],[HBA1C]]&lt;5.7, "Normal", Table35[[#This Row],[HBA1C]]&lt;6.4, "Prediabetes ", TRUE, "Diabetes")</f>
        <v>Diabetes</v>
      </c>
      <c r="G168" s="23" t="s">
        <v>2381</v>
      </c>
      <c r="H168" s="22" t="s">
        <v>2379</v>
      </c>
      <c r="I168" s="22" t="s">
        <v>2379</v>
      </c>
      <c r="J168" s="22">
        <v>1</v>
      </c>
      <c r="K168" t="s">
        <v>2381</v>
      </c>
      <c r="L168" s="25">
        <f>VLOOKUP(Table35[[#This Row],[Customer ID]],'Hospitalisation Details'!A:E,5,FALSE)</f>
        <v>27676</v>
      </c>
      <c r="M168" s="27">
        <f>VLOOKUP(Table35[[#This Row],[Customer ID]],'Hospitalisation Details'!A:K,8,FALSE)</f>
        <v>37272.339999999997</v>
      </c>
      <c r="N168" t="str">
        <f>VLOOKUP(Table35[[#This Row],[Customer ID]],'Hospitalisation Details'!A:K,9, FALSE)</f>
        <v>tier - 2</v>
      </c>
      <c r="O168" t="str">
        <f>VLOOKUP(Table35[[#This Row],[Customer ID]],'Hospitalisation Details'!A:K,10,FALSE)</f>
        <v>tier - 3</v>
      </c>
      <c r="P168" t="str">
        <f>VLOOKUP(Table35[[#This Row],[Customer ID]],'Hospitalisation Details'!A:K,11,FALSE)</f>
        <v>R1011</v>
      </c>
    </row>
    <row r="169" spans="1:16" x14ac:dyDescent="0.3">
      <c r="A169" t="s">
        <v>2204</v>
      </c>
      <c r="B169" t="str">
        <f>VLOOKUP(Table35[[#This Row],[Customer ID]], 'Customer Names'!F:G, 2, FALSE)</f>
        <v>Scofield, Ms.  Bret R</v>
      </c>
      <c r="C169">
        <v>30.78</v>
      </c>
      <c r="D169" s="22" t="str" cm="1">
        <f t="array" ref="D169">_xlfn.IFS(Table35[[#This Row],[BMI]]&lt;18.5, "Underweight ", Table35[[#This Row],[BMI]]&lt;24.9, "Normal Weight", Table35[[#This Row],[BMI]]&lt;29.9, "Overweight ", TRUE, "Obesity")</f>
        <v>Obesity</v>
      </c>
      <c r="E169" s="22">
        <v>4.67</v>
      </c>
      <c r="F169" s="22" t="str" cm="1">
        <f t="array" ref="F169">_xlfn.IFS(Table35[[#This Row],[HBA1C]]&lt;5.7, "Normal", Table35[[#This Row],[HBA1C]]&lt;6.4, "Prediabetes ", TRUE, "Diabetes")</f>
        <v>Normal</v>
      </c>
      <c r="G169" s="23" t="s">
        <v>2381</v>
      </c>
      <c r="H169" s="22" t="s">
        <v>2379</v>
      </c>
      <c r="I169" s="22" t="s">
        <v>2379</v>
      </c>
      <c r="J169" s="22">
        <v>0</v>
      </c>
      <c r="K169" t="s">
        <v>2381</v>
      </c>
      <c r="L169" s="25">
        <f>VLOOKUP(Table35[[#This Row],[Customer ID]],'Hospitalisation Details'!A:E,5,FALSE)</f>
        <v>31307</v>
      </c>
      <c r="M169" s="27">
        <f>VLOOKUP(Table35[[#This Row],[Customer ID]],'Hospitalisation Details'!A:K,8,FALSE)</f>
        <v>37270.15</v>
      </c>
      <c r="N169" t="str">
        <f>VLOOKUP(Table35[[#This Row],[Customer ID]],'Hospitalisation Details'!A:K,9, FALSE)</f>
        <v>tier - 2</v>
      </c>
      <c r="O169" t="str">
        <f>VLOOKUP(Table35[[#This Row],[Customer ID]],'Hospitalisation Details'!A:K,10,FALSE)</f>
        <v>tier - 1</v>
      </c>
      <c r="P169" t="str">
        <f>VLOOKUP(Table35[[#This Row],[Customer ID]],'Hospitalisation Details'!A:K,11,FALSE)</f>
        <v>R1024</v>
      </c>
    </row>
    <row r="170" spans="1:16" x14ac:dyDescent="0.3">
      <c r="A170" t="s">
        <v>2203</v>
      </c>
      <c r="B170" t="str">
        <f>VLOOKUP(Table35[[#This Row],[Customer ID]], 'Customer Names'!F:G, 2, FALSE)</f>
        <v>Yost, Mr.  Gardner L</v>
      </c>
      <c r="C170">
        <v>49.49</v>
      </c>
      <c r="D170" s="22" t="str" cm="1">
        <f t="array" ref="D170">_xlfn.IFS(Table35[[#This Row],[BMI]]&lt;18.5, "Underweight ", Table35[[#This Row],[BMI]]&lt;24.9, "Normal Weight", Table35[[#This Row],[BMI]]&lt;29.9, "Overweight ", TRUE, "Obesity")</f>
        <v>Obesity</v>
      </c>
      <c r="E170" s="22">
        <v>4.5</v>
      </c>
      <c r="F170" s="22" t="str" cm="1">
        <f t="array" ref="F170">_xlfn.IFS(Table35[[#This Row],[HBA1C]]&lt;5.7, "Normal", Table35[[#This Row],[HBA1C]]&lt;6.4, "Prediabetes ", TRUE, "Diabetes")</f>
        <v>Normal</v>
      </c>
      <c r="G170" s="23" t="s">
        <v>2379</v>
      </c>
      <c r="H170" s="22" t="s">
        <v>2379</v>
      </c>
      <c r="I170" s="22" t="s">
        <v>2379</v>
      </c>
      <c r="J170" s="22">
        <v>0</v>
      </c>
      <c r="K170" t="s">
        <v>2381</v>
      </c>
      <c r="L170" s="25">
        <f>VLOOKUP(Table35[[#This Row],[Customer ID]],'Hospitalisation Details'!A:E,5,FALSE)</f>
        <v>33102</v>
      </c>
      <c r="M170" s="27">
        <f>VLOOKUP(Table35[[#This Row],[Customer ID]],'Hospitalisation Details'!A:K,8,FALSE)</f>
        <v>37251.22</v>
      </c>
      <c r="N170" t="str">
        <f>VLOOKUP(Table35[[#This Row],[Customer ID]],'Hospitalisation Details'!A:K,9, FALSE)</f>
        <v>tier - 2</v>
      </c>
      <c r="O170" t="str">
        <f>VLOOKUP(Table35[[#This Row],[Customer ID]],'Hospitalisation Details'!A:K,10,FALSE)</f>
        <v>tier - 2</v>
      </c>
      <c r="P170" t="str">
        <f>VLOOKUP(Table35[[#This Row],[Customer ID]],'Hospitalisation Details'!A:K,11,FALSE)</f>
        <v>R1011</v>
      </c>
    </row>
    <row r="171" spans="1:16" x14ac:dyDescent="0.3">
      <c r="A171" t="s">
        <v>2202</v>
      </c>
      <c r="B171" t="str">
        <f>VLOOKUP(Table35[[#This Row],[Customer ID]], 'Customer Names'!F:G, 2, FALSE)</f>
        <v>Torphy, Mr.  Bobby</v>
      </c>
      <c r="C171">
        <v>37.619999999999997</v>
      </c>
      <c r="D171" s="22" t="str" cm="1">
        <f t="array" ref="D171">_xlfn.IFS(Table35[[#This Row],[BMI]]&lt;18.5, "Underweight ", Table35[[#This Row],[BMI]]&lt;24.9, "Normal Weight", Table35[[#This Row],[BMI]]&lt;29.9, "Overweight ", TRUE, "Obesity")</f>
        <v>Obesity</v>
      </c>
      <c r="E171" s="22">
        <v>6.32</v>
      </c>
      <c r="F171" s="22" t="str" cm="1">
        <f t="array" ref="F171">_xlfn.IFS(Table35[[#This Row],[HBA1C]]&lt;5.7, "Normal", Table35[[#This Row],[HBA1C]]&lt;6.4, "Prediabetes ", TRUE, "Diabetes")</f>
        <v xml:space="preserve">Prediabetes </v>
      </c>
      <c r="G171" s="23" t="s">
        <v>2381</v>
      </c>
      <c r="H171" s="22" t="s">
        <v>2380</v>
      </c>
      <c r="I171" s="22" t="s">
        <v>2379</v>
      </c>
      <c r="J171" s="22">
        <v>2</v>
      </c>
      <c r="K171" t="s">
        <v>2381</v>
      </c>
      <c r="L171" s="25">
        <f>VLOOKUP(Table35[[#This Row],[Customer ID]],'Hospitalisation Details'!A:E,5,FALSE)</f>
        <v>36712</v>
      </c>
      <c r="M171" s="27">
        <f>VLOOKUP(Table35[[#This Row],[Customer ID]],'Hospitalisation Details'!A:K,8,FALSE)</f>
        <v>37165.160000000003</v>
      </c>
      <c r="N171" t="str">
        <f>VLOOKUP(Table35[[#This Row],[Customer ID]],'Hospitalisation Details'!A:K,9, FALSE)</f>
        <v>tier - 1</v>
      </c>
      <c r="O171" t="str">
        <f>VLOOKUP(Table35[[#This Row],[Customer ID]],'Hospitalisation Details'!A:K,10,FALSE)</f>
        <v>tier - 3</v>
      </c>
      <c r="P171" t="str">
        <f>VLOOKUP(Table35[[#This Row],[Customer ID]],'Hospitalisation Details'!A:K,11,FALSE)</f>
        <v>Unknown</v>
      </c>
    </row>
    <row r="172" spans="1:16" x14ac:dyDescent="0.3">
      <c r="A172" t="s">
        <v>2201</v>
      </c>
      <c r="B172" t="str">
        <f>VLOOKUP(Table35[[#This Row],[Customer ID]], 'Customer Names'!F:G, 2, FALSE)</f>
        <v>Busby, Ms.  Natalie</v>
      </c>
      <c r="C172">
        <v>36.08</v>
      </c>
      <c r="D172" s="22" t="str" cm="1">
        <f t="array" ref="D172">_xlfn.IFS(Table35[[#This Row],[BMI]]&lt;18.5, "Underweight ", Table35[[#This Row],[BMI]]&lt;24.9, "Normal Weight", Table35[[#This Row],[BMI]]&lt;29.9, "Overweight ", TRUE, "Obesity")</f>
        <v>Obesity</v>
      </c>
      <c r="E172" s="22">
        <v>6.1</v>
      </c>
      <c r="F172" s="22" t="str" cm="1">
        <f t="array" ref="F172">_xlfn.IFS(Table35[[#This Row],[HBA1C]]&lt;5.7, "Normal", Table35[[#This Row],[HBA1C]]&lt;6.4, "Prediabetes ", TRUE, "Diabetes")</f>
        <v xml:space="preserve">Prediabetes </v>
      </c>
      <c r="G172" s="23" t="s">
        <v>2381</v>
      </c>
      <c r="H172" s="22" t="s">
        <v>2379</v>
      </c>
      <c r="I172" s="22" t="s">
        <v>2379</v>
      </c>
      <c r="J172" s="22">
        <v>1</v>
      </c>
      <c r="K172" t="s">
        <v>2381</v>
      </c>
      <c r="L172" s="25">
        <f>VLOOKUP(Table35[[#This Row],[Customer ID]],'Hospitalisation Details'!A:E,5,FALSE)</f>
        <v>34880</v>
      </c>
      <c r="M172" s="27">
        <f>VLOOKUP(Table35[[#This Row],[Customer ID]],'Hospitalisation Details'!A:K,8,FALSE)</f>
        <v>37133.9</v>
      </c>
      <c r="N172" t="str">
        <f>VLOOKUP(Table35[[#This Row],[Customer ID]],'Hospitalisation Details'!A:K,9, FALSE)</f>
        <v>tier - 2</v>
      </c>
      <c r="O172" t="str">
        <f>VLOOKUP(Table35[[#This Row],[Customer ID]],'Hospitalisation Details'!A:K,10,FALSE)</f>
        <v>tier - 2</v>
      </c>
      <c r="P172" t="str">
        <f>VLOOKUP(Table35[[#This Row],[Customer ID]],'Hospitalisation Details'!A:K,11,FALSE)</f>
        <v>R1013</v>
      </c>
    </row>
    <row r="173" spans="1:16" x14ac:dyDescent="0.3">
      <c r="A173" t="s">
        <v>2200</v>
      </c>
      <c r="B173" t="str">
        <f>VLOOKUP(Table35[[#This Row],[Customer ID]], 'Customer Names'!F:G, 2, FALSE)</f>
        <v>Nguyen, Ms.  Lina</v>
      </c>
      <c r="C173">
        <v>33.5</v>
      </c>
      <c r="D173" s="22" t="str" cm="1">
        <f t="array" ref="D173">_xlfn.IFS(Table35[[#This Row],[BMI]]&lt;18.5, "Underweight ", Table35[[#This Row],[BMI]]&lt;24.9, "Normal Weight", Table35[[#This Row],[BMI]]&lt;29.9, "Overweight ", TRUE, "Obesity")</f>
        <v>Obesity</v>
      </c>
      <c r="E173" s="22">
        <v>5.4</v>
      </c>
      <c r="F173" s="22" t="str" cm="1">
        <f t="array" ref="F173">_xlfn.IFS(Table35[[#This Row],[HBA1C]]&lt;5.7, "Normal", Table35[[#This Row],[HBA1C]]&lt;6.4, "Prediabetes ", TRUE, "Diabetes")</f>
        <v>Normal</v>
      </c>
      <c r="G173" s="23" t="s">
        <v>2379</v>
      </c>
      <c r="H173" s="22" t="s">
        <v>2379</v>
      </c>
      <c r="I173" s="22" t="s">
        <v>2379</v>
      </c>
      <c r="J173" s="22">
        <v>0</v>
      </c>
      <c r="K173" t="s">
        <v>2381</v>
      </c>
      <c r="L173" s="25">
        <f>VLOOKUP(Table35[[#This Row],[Customer ID]],'Hospitalisation Details'!A:E,5,FALSE)</f>
        <v>32638</v>
      </c>
      <c r="M173" s="27">
        <f>VLOOKUP(Table35[[#This Row],[Customer ID]],'Hospitalisation Details'!A:K,8,FALSE)</f>
        <v>37079.370000000003</v>
      </c>
      <c r="N173" t="str">
        <f>VLOOKUP(Table35[[#This Row],[Customer ID]],'Hospitalisation Details'!A:K,9, FALSE)</f>
        <v>tier - 2</v>
      </c>
      <c r="O173" t="str">
        <f>VLOOKUP(Table35[[#This Row],[Customer ID]],'Hospitalisation Details'!A:K,10,FALSE)</f>
        <v>tier - 3</v>
      </c>
      <c r="P173" t="str">
        <f>VLOOKUP(Table35[[#This Row],[Customer ID]],'Hospitalisation Details'!A:K,11,FALSE)</f>
        <v>R1011</v>
      </c>
    </row>
    <row r="174" spans="1:16" x14ac:dyDescent="0.3">
      <c r="A174" t="s">
        <v>2199</v>
      </c>
      <c r="B174" t="str">
        <f>VLOOKUP(Table35[[#This Row],[Customer ID]], 'Customer Names'!F:G, 2, FALSE)</f>
        <v>Hanley, Mr.  Zebulon</v>
      </c>
      <c r="C174">
        <v>47.46</v>
      </c>
      <c r="D174" s="22" t="str" cm="1">
        <f t="array" ref="D174">_xlfn.IFS(Table35[[#This Row],[BMI]]&lt;18.5, "Underweight ", Table35[[#This Row],[BMI]]&lt;24.9, "Normal Weight", Table35[[#This Row],[BMI]]&lt;29.9, "Overweight ", TRUE, "Obesity")</f>
        <v>Obesity</v>
      </c>
      <c r="E174" s="22">
        <v>6.24</v>
      </c>
      <c r="F174" s="22" t="str" cm="1">
        <f t="array" ref="F174">_xlfn.IFS(Table35[[#This Row],[HBA1C]]&lt;5.7, "Normal", Table35[[#This Row],[HBA1C]]&lt;6.4, "Prediabetes ", TRUE, "Diabetes")</f>
        <v xml:space="preserve">Prediabetes </v>
      </c>
      <c r="G174" s="23" t="s">
        <v>2381</v>
      </c>
      <c r="H174" s="22" t="s">
        <v>2379</v>
      </c>
      <c r="I174" s="22" t="s">
        <v>2379</v>
      </c>
      <c r="J174" s="22">
        <v>1</v>
      </c>
      <c r="K174" t="s">
        <v>2381</v>
      </c>
      <c r="L174" s="25">
        <f>VLOOKUP(Table35[[#This Row],[Customer ID]],'Hospitalisation Details'!A:E,5,FALSE)</f>
        <v>32250</v>
      </c>
      <c r="M174" s="27">
        <f>VLOOKUP(Table35[[#This Row],[Customer ID]],'Hospitalisation Details'!A:K,8,FALSE)</f>
        <v>37076.370000000003</v>
      </c>
      <c r="N174" t="str">
        <f>VLOOKUP(Table35[[#This Row],[Customer ID]],'Hospitalisation Details'!A:K,9, FALSE)</f>
        <v>tier - 2</v>
      </c>
      <c r="O174" t="str">
        <f>VLOOKUP(Table35[[#This Row],[Customer ID]],'Hospitalisation Details'!A:K,10,FALSE)</f>
        <v>tier - 1</v>
      </c>
      <c r="P174" t="str">
        <f>VLOOKUP(Table35[[#This Row],[Customer ID]],'Hospitalisation Details'!A:K,11,FALSE)</f>
        <v>R1011</v>
      </c>
    </row>
    <row r="175" spans="1:16" x14ac:dyDescent="0.3">
      <c r="A175" t="s">
        <v>2198</v>
      </c>
      <c r="B175" t="str">
        <f>VLOOKUP(Table35[[#This Row],[Customer ID]], 'Customer Names'!F:G, 2, FALSE)</f>
        <v>Scheer, Ms.  Amanda</v>
      </c>
      <c r="C175">
        <v>49.24</v>
      </c>
      <c r="D175" s="22" t="str" cm="1">
        <f t="array" ref="D175">_xlfn.IFS(Table35[[#This Row],[BMI]]&lt;18.5, "Underweight ", Table35[[#This Row],[BMI]]&lt;24.9, "Normal Weight", Table35[[#This Row],[BMI]]&lt;29.9, "Overweight ", TRUE, "Obesity")</f>
        <v>Obesity</v>
      </c>
      <c r="E175" s="22">
        <v>4.45</v>
      </c>
      <c r="F175" s="22" t="str" cm="1">
        <f t="array" ref="F175">_xlfn.IFS(Table35[[#This Row],[HBA1C]]&lt;5.7, "Normal", Table35[[#This Row],[HBA1C]]&lt;6.4, "Prediabetes ", TRUE, "Diabetes")</f>
        <v>Normal</v>
      </c>
      <c r="G175" s="23" t="s">
        <v>2379</v>
      </c>
      <c r="H175" s="22" t="s">
        <v>2379</v>
      </c>
      <c r="I175" s="22" t="s">
        <v>2379</v>
      </c>
      <c r="J175" s="22">
        <v>0</v>
      </c>
      <c r="K175" t="s">
        <v>2381</v>
      </c>
      <c r="L175" s="25">
        <f>VLOOKUP(Table35[[#This Row],[Customer ID]],'Hospitalisation Details'!A:E,5,FALSE)</f>
        <v>33298</v>
      </c>
      <c r="M175" s="27">
        <f>VLOOKUP(Table35[[#This Row],[Customer ID]],'Hospitalisation Details'!A:K,8,FALSE)</f>
        <v>37040.879999999997</v>
      </c>
      <c r="N175" t="str">
        <f>VLOOKUP(Table35[[#This Row],[Customer ID]],'Hospitalisation Details'!A:K,9, FALSE)</f>
        <v>tier - 2</v>
      </c>
      <c r="O175" t="str">
        <f>VLOOKUP(Table35[[#This Row],[Customer ID]],'Hospitalisation Details'!A:K,10,FALSE)</f>
        <v>tier - 2</v>
      </c>
      <c r="P175" t="str">
        <f>VLOOKUP(Table35[[#This Row],[Customer ID]],'Hospitalisation Details'!A:K,11,FALSE)</f>
        <v>R1011</v>
      </c>
    </row>
    <row r="176" spans="1:16" x14ac:dyDescent="0.3">
      <c r="A176" t="s">
        <v>2197</v>
      </c>
      <c r="B176" t="str">
        <f>VLOOKUP(Table35[[#This Row],[Customer ID]], 'Customer Names'!F:G, 2, FALSE)</f>
        <v>Rankin, Mr.  Greg</v>
      </c>
      <c r="C176">
        <v>54.4</v>
      </c>
      <c r="D176" s="22" t="str" cm="1">
        <f t="array" ref="D176">_xlfn.IFS(Table35[[#This Row],[BMI]]&lt;18.5, "Underweight ", Table35[[#This Row],[BMI]]&lt;24.9, "Normal Weight", Table35[[#This Row],[BMI]]&lt;29.9, "Overweight ", TRUE, "Obesity")</f>
        <v>Obesity</v>
      </c>
      <c r="E176" s="22">
        <v>5.22</v>
      </c>
      <c r="F176" s="22" t="str" cm="1">
        <f t="array" ref="F176">_xlfn.IFS(Table35[[#This Row],[HBA1C]]&lt;5.7, "Normal", Table35[[#This Row],[HBA1C]]&lt;6.4, "Prediabetes ", TRUE, "Diabetes")</f>
        <v>Normal</v>
      </c>
      <c r="G176" s="23" t="s">
        <v>2379</v>
      </c>
      <c r="H176" s="22" t="s">
        <v>2379</v>
      </c>
      <c r="I176" s="22" t="s">
        <v>2379</v>
      </c>
      <c r="J176" s="22">
        <v>1</v>
      </c>
      <c r="K176" t="s">
        <v>2381</v>
      </c>
      <c r="L176" s="25">
        <f>VLOOKUP(Table35[[#This Row],[Customer ID]],'Hospitalisation Details'!A:E,5,FALSE)</f>
        <v>33647</v>
      </c>
      <c r="M176" s="27">
        <f>VLOOKUP(Table35[[#This Row],[Customer ID]],'Hospitalisation Details'!A:K,8,FALSE)</f>
        <v>36976.449999999997</v>
      </c>
      <c r="N176" t="str">
        <f>VLOOKUP(Table35[[#This Row],[Customer ID]],'Hospitalisation Details'!A:K,9, FALSE)</f>
        <v>tier - 2</v>
      </c>
      <c r="O176" t="str">
        <f>VLOOKUP(Table35[[#This Row],[Customer ID]],'Hospitalisation Details'!A:K,10,FALSE)</f>
        <v>tier - 3</v>
      </c>
      <c r="P176" t="str">
        <f>VLOOKUP(Table35[[#This Row],[Customer ID]],'Hospitalisation Details'!A:K,11,FALSE)</f>
        <v>R1011</v>
      </c>
    </row>
    <row r="177" spans="1:16" x14ac:dyDescent="0.3">
      <c r="A177" t="s">
        <v>2196</v>
      </c>
      <c r="B177" t="str">
        <f>VLOOKUP(Table35[[#This Row],[Customer ID]], 'Customer Names'!F:G, 2, FALSE)</f>
        <v>Ricardi, Mr.  John</v>
      </c>
      <c r="C177">
        <v>35.53</v>
      </c>
      <c r="D177" s="22" t="str" cm="1">
        <f t="array" ref="D177">_xlfn.IFS(Table35[[#This Row],[BMI]]&lt;18.5, "Underweight ", Table35[[#This Row],[BMI]]&lt;24.9, "Normal Weight", Table35[[#This Row],[BMI]]&lt;29.9, "Overweight ", TRUE, "Obesity")</f>
        <v>Obesity</v>
      </c>
      <c r="E177" s="22">
        <v>4.6100000000000003</v>
      </c>
      <c r="F177" s="22" t="str" cm="1">
        <f t="array" ref="F177">_xlfn.IFS(Table35[[#This Row],[HBA1C]]&lt;5.7, "Normal", Table35[[#This Row],[HBA1C]]&lt;6.4, "Prediabetes ", TRUE, "Diabetes")</f>
        <v>Normal</v>
      </c>
      <c r="G177" s="23" t="s">
        <v>2379</v>
      </c>
      <c r="H177" s="22" t="s">
        <v>2379</v>
      </c>
      <c r="I177" s="22" t="s">
        <v>2379</v>
      </c>
      <c r="J177" s="22">
        <v>1</v>
      </c>
      <c r="K177" t="s">
        <v>2381</v>
      </c>
      <c r="L177" s="25">
        <f>VLOOKUP(Table35[[#This Row],[Customer ID]],'Hospitalisation Details'!A:E,5,FALSE)</f>
        <v>33628</v>
      </c>
      <c r="M177" s="27">
        <f>VLOOKUP(Table35[[#This Row],[Customer ID]],'Hospitalisation Details'!A:K,8,FALSE)</f>
        <v>36950.26</v>
      </c>
      <c r="N177" t="str">
        <f>VLOOKUP(Table35[[#This Row],[Customer ID]],'Hospitalisation Details'!A:K,9, FALSE)</f>
        <v>tier - 1</v>
      </c>
      <c r="O177" t="str">
        <f>VLOOKUP(Table35[[#This Row],[Customer ID]],'Hospitalisation Details'!A:K,10,FALSE)</f>
        <v>tier - 1</v>
      </c>
      <c r="P177" t="str">
        <f>VLOOKUP(Table35[[#This Row],[Customer ID]],'Hospitalisation Details'!A:K,11,FALSE)</f>
        <v>R1013</v>
      </c>
    </row>
    <row r="178" spans="1:16" x14ac:dyDescent="0.3">
      <c r="A178" t="s">
        <v>2195</v>
      </c>
      <c r="B178" t="str">
        <f>VLOOKUP(Table35[[#This Row],[Customer ID]], 'Customer Names'!F:G, 2, FALSE)</f>
        <v>Karkos, Ms.  Kelsey A.</v>
      </c>
      <c r="C178">
        <v>39.729999999999997</v>
      </c>
      <c r="D178" s="22" t="str" cm="1">
        <f t="array" ref="D178">_xlfn.IFS(Table35[[#This Row],[BMI]]&lt;18.5, "Underweight ", Table35[[#This Row],[BMI]]&lt;24.9, "Normal Weight", Table35[[#This Row],[BMI]]&lt;29.9, "Overweight ", TRUE, "Obesity")</f>
        <v>Obesity</v>
      </c>
      <c r="E178" s="22">
        <v>6.24</v>
      </c>
      <c r="F178" s="22" t="str" cm="1">
        <f t="array" ref="F178">_xlfn.IFS(Table35[[#This Row],[HBA1C]]&lt;5.7, "Normal", Table35[[#This Row],[HBA1C]]&lt;6.4, "Prediabetes ", TRUE, "Diabetes")</f>
        <v xml:space="preserve">Prediabetes </v>
      </c>
      <c r="G178" s="23" t="s">
        <v>2379</v>
      </c>
      <c r="H178" s="22" t="s">
        <v>2379</v>
      </c>
      <c r="I178" s="22" t="s">
        <v>2379</v>
      </c>
      <c r="J178" s="22">
        <v>0</v>
      </c>
      <c r="K178" t="s">
        <v>2381</v>
      </c>
      <c r="L178" s="25">
        <f>VLOOKUP(Table35[[#This Row],[Customer ID]],'Hospitalisation Details'!A:E,5,FALSE)</f>
        <v>28472</v>
      </c>
      <c r="M178" s="27">
        <f>VLOOKUP(Table35[[#This Row],[Customer ID]],'Hospitalisation Details'!A:K,8,FALSE)</f>
        <v>36935.64</v>
      </c>
      <c r="N178" t="str">
        <f>VLOOKUP(Table35[[#This Row],[Customer ID]],'Hospitalisation Details'!A:K,9, FALSE)</f>
        <v>tier - 2</v>
      </c>
      <c r="O178" t="str">
        <f>VLOOKUP(Table35[[#This Row],[Customer ID]],'Hospitalisation Details'!A:K,10,FALSE)</f>
        <v>tier - 1</v>
      </c>
      <c r="P178" t="str">
        <f>VLOOKUP(Table35[[#This Row],[Customer ID]],'Hospitalisation Details'!A:K,11,FALSE)</f>
        <v>R1011</v>
      </c>
    </row>
    <row r="179" spans="1:16" x14ac:dyDescent="0.3">
      <c r="A179" t="s">
        <v>2194</v>
      </c>
      <c r="B179" t="str">
        <f>VLOOKUP(Table35[[#This Row],[Customer ID]], 'Customer Names'!F:G, 2, FALSE)</f>
        <v>Price-Dierksen, Ms.  Bronwen L</v>
      </c>
      <c r="C179">
        <v>35.68</v>
      </c>
      <c r="D179" s="22" t="str" cm="1">
        <f t="array" ref="D179">_xlfn.IFS(Table35[[#This Row],[BMI]]&lt;18.5, "Underweight ", Table35[[#This Row],[BMI]]&lt;24.9, "Normal Weight", Table35[[#This Row],[BMI]]&lt;29.9, "Overweight ", TRUE, "Obesity")</f>
        <v>Obesity</v>
      </c>
      <c r="E179" s="22">
        <v>10.039999999999999</v>
      </c>
      <c r="F179" s="22" t="str" cm="1">
        <f t="array" ref="F179">_xlfn.IFS(Table35[[#This Row],[HBA1C]]&lt;5.7, "Normal", Table35[[#This Row],[HBA1C]]&lt;6.4, "Prediabetes ", TRUE, "Diabetes")</f>
        <v>Diabetes</v>
      </c>
      <c r="G179" s="23" t="s">
        <v>2379</v>
      </c>
      <c r="H179" s="22" t="s">
        <v>2379</v>
      </c>
      <c r="I179" s="22" t="s">
        <v>2379</v>
      </c>
      <c r="J179" s="22">
        <v>0</v>
      </c>
      <c r="K179" t="s">
        <v>2381</v>
      </c>
      <c r="L179" s="25">
        <f>VLOOKUP(Table35[[#This Row],[Customer ID]],'Hospitalisation Details'!A:E,5,FALSE)</f>
        <v>25164</v>
      </c>
      <c r="M179" s="27">
        <f>VLOOKUP(Table35[[#This Row],[Customer ID]],'Hospitalisation Details'!A:K,8,FALSE)</f>
        <v>36922.61</v>
      </c>
      <c r="N179" t="str">
        <f>VLOOKUP(Table35[[#This Row],[Customer ID]],'Hospitalisation Details'!A:K,9, FALSE)</f>
        <v>tier - 2</v>
      </c>
      <c r="O179" t="str">
        <f>VLOOKUP(Table35[[#This Row],[Customer ID]],'Hospitalisation Details'!A:K,10,FALSE)</f>
        <v>tier - 1</v>
      </c>
      <c r="P179" t="str">
        <f>VLOOKUP(Table35[[#This Row],[Customer ID]],'Hospitalisation Details'!A:K,11,FALSE)</f>
        <v>R1011</v>
      </c>
    </row>
    <row r="180" spans="1:16" x14ac:dyDescent="0.3">
      <c r="A180" t="s">
        <v>2193</v>
      </c>
      <c r="B180" t="str">
        <f>VLOOKUP(Table35[[#This Row],[Customer ID]], 'Customer Names'!F:G, 2, FALSE)</f>
        <v>Knispel, Ms.  Manuela</v>
      </c>
      <c r="C180">
        <v>48.86</v>
      </c>
      <c r="D180" s="22" t="str" cm="1">
        <f t="array" ref="D180">_xlfn.IFS(Table35[[#This Row],[BMI]]&lt;18.5, "Underweight ", Table35[[#This Row],[BMI]]&lt;24.9, "Normal Weight", Table35[[#This Row],[BMI]]&lt;29.9, "Overweight ", TRUE, "Obesity")</f>
        <v>Obesity</v>
      </c>
      <c r="E180" s="22">
        <v>6.09</v>
      </c>
      <c r="F180" s="22" t="str" cm="1">
        <f t="array" ref="F180">_xlfn.IFS(Table35[[#This Row],[HBA1C]]&lt;5.7, "Normal", Table35[[#This Row],[HBA1C]]&lt;6.4, "Prediabetes ", TRUE, "Diabetes")</f>
        <v xml:space="preserve">Prediabetes </v>
      </c>
      <c r="G180" s="23" t="s">
        <v>2379</v>
      </c>
      <c r="H180" s="22" t="s">
        <v>2379</v>
      </c>
      <c r="I180" s="22" t="s">
        <v>2379</v>
      </c>
      <c r="J180" s="22">
        <v>0</v>
      </c>
      <c r="K180" t="s">
        <v>2381</v>
      </c>
      <c r="L180" s="25">
        <f>VLOOKUP(Table35[[#This Row],[Customer ID]],'Hospitalisation Details'!A:E,5,FALSE)</f>
        <v>33521</v>
      </c>
      <c r="M180" s="27">
        <f>VLOOKUP(Table35[[#This Row],[Customer ID]],'Hospitalisation Details'!A:K,8,FALSE)</f>
        <v>36911.99</v>
      </c>
      <c r="N180" t="str">
        <f>VLOOKUP(Table35[[#This Row],[Customer ID]],'Hospitalisation Details'!A:K,9, FALSE)</f>
        <v>tier - 2</v>
      </c>
      <c r="O180" t="str">
        <f>VLOOKUP(Table35[[#This Row],[Customer ID]],'Hospitalisation Details'!A:K,10,FALSE)</f>
        <v>tier - 2</v>
      </c>
      <c r="P180" t="str">
        <f>VLOOKUP(Table35[[#This Row],[Customer ID]],'Hospitalisation Details'!A:K,11,FALSE)</f>
        <v>R1011</v>
      </c>
    </row>
    <row r="181" spans="1:16" x14ac:dyDescent="0.3">
      <c r="A181" t="s">
        <v>2192</v>
      </c>
      <c r="B181" t="str">
        <f>VLOOKUP(Table35[[#This Row],[Customer ID]], 'Customer Names'!F:G, 2, FALSE)</f>
        <v>King, Ms.  Jennifer L</v>
      </c>
      <c r="C181">
        <v>34.799999999999997</v>
      </c>
      <c r="D181" s="22" t="str" cm="1">
        <f t="array" ref="D181">_xlfn.IFS(Table35[[#This Row],[BMI]]&lt;18.5, "Underweight ", Table35[[#This Row],[BMI]]&lt;24.9, "Normal Weight", Table35[[#This Row],[BMI]]&lt;29.9, "Overweight ", TRUE, "Obesity")</f>
        <v>Obesity</v>
      </c>
      <c r="E181" s="22">
        <v>11.4</v>
      </c>
      <c r="F181" s="22" t="str" cm="1">
        <f t="array" ref="F181">_xlfn.IFS(Table35[[#This Row],[HBA1C]]&lt;5.7, "Normal", Table35[[#This Row],[HBA1C]]&lt;6.4, "Prediabetes ", TRUE, "Diabetes")</f>
        <v>Diabetes</v>
      </c>
      <c r="G181" s="23" t="s">
        <v>2381</v>
      </c>
      <c r="H181" s="22" t="s">
        <v>2379</v>
      </c>
      <c r="I181" s="22" t="s">
        <v>2381</v>
      </c>
      <c r="J181" s="22">
        <v>1</v>
      </c>
      <c r="K181" t="s">
        <v>2379</v>
      </c>
      <c r="L181" s="25">
        <f>VLOOKUP(Table35[[#This Row],[Customer ID]],'Hospitalisation Details'!A:E,5,FALSE)</f>
        <v>23278</v>
      </c>
      <c r="M181" s="27">
        <f>VLOOKUP(Table35[[#This Row],[Customer ID]],'Hospitalisation Details'!A:K,8,FALSE)</f>
        <v>36910.61</v>
      </c>
      <c r="N181" t="str">
        <f>VLOOKUP(Table35[[#This Row],[Customer ID]],'Hospitalisation Details'!A:K,9, FALSE)</f>
        <v>tier - 2</v>
      </c>
      <c r="O181" t="str">
        <f>VLOOKUP(Table35[[#This Row],[Customer ID]],'Hospitalisation Details'!A:K,10,FALSE)</f>
        <v>tier - 2</v>
      </c>
      <c r="P181" t="str">
        <f>VLOOKUP(Table35[[#This Row],[Customer ID]],'Hospitalisation Details'!A:K,11,FALSE)</f>
        <v>R1011</v>
      </c>
    </row>
    <row r="182" spans="1:16" x14ac:dyDescent="0.3">
      <c r="A182" t="s">
        <v>2191</v>
      </c>
      <c r="B182" t="str">
        <f>VLOOKUP(Table35[[#This Row],[Customer ID]], 'Customer Names'!F:G, 2, FALSE)</f>
        <v>Samuelson, Ms.  Abby W.</v>
      </c>
      <c r="C182">
        <v>32.49</v>
      </c>
      <c r="D182" s="22" t="str" cm="1">
        <f t="array" ref="D182">_xlfn.IFS(Table35[[#This Row],[BMI]]&lt;18.5, "Underweight ", Table35[[#This Row],[BMI]]&lt;24.9, "Normal Weight", Table35[[#This Row],[BMI]]&lt;29.9, "Overweight ", TRUE, "Obesity")</f>
        <v>Obesity</v>
      </c>
      <c r="E182" s="22">
        <v>4.29</v>
      </c>
      <c r="F182" s="22" t="str" cm="1">
        <f t="array" ref="F182">_xlfn.IFS(Table35[[#This Row],[HBA1C]]&lt;5.7, "Normal", Table35[[#This Row],[HBA1C]]&lt;6.4, "Prediabetes ", TRUE, "Diabetes")</f>
        <v>Normal</v>
      </c>
      <c r="G182" s="23" t="s">
        <v>2379</v>
      </c>
      <c r="H182" s="22" t="s">
        <v>2379</v>
      </c>
      <c r="I182" s="22" t="s">
        <v>2381</v>
      </c>
      <c r="J182" s="22">
        <v>1</v>
      </c>
      <c r="K182" t="s">
        <v>2381</v>
      </c>
      <c r="L182" s="25">
        <f>VLOOKUP(Table35[[#This Row],[Customer ID]],'Hospitalisation Details'!A:E,5,FALSE)</f>
        <v>37854</v>
      </c>
      <c r="M182" s="27">
        <f>VLOOKUP(Table35[[#This Row],[Customer ID]],'Hospitalisation Details'!A:K,8,FALSE)</f>
        <v>36898.730000000003</v>
      </c>
      <c r="N182" t="str">
        <f>VLOOKUP(Table35[[#This Row],[Customer ID]],'Hospitalisation Details'!A:K,9, FALSE)</f>
        <v>tier - 2</v>
      </c>
      <c r="O182" t="str">
        <f>VLOOKUP(Table35[[#This Row],[Customer ID]],'Hospitalisation Details'!A:K,10,FALSE)</f>
        <v>tier - 1</v>
      </c>
      <c r="P182" t="str">
        <f>VLOOKUP(Table35[[#This Row],[Customer ID]],'Hospitalisation Details'!A:K,11,FALSE)</f>
        <v>R1012</v>
      </c>
    </row>
    <row r="183" spans="1:16" x14ac:dyDescent="0.3">
      <c r="A183" t="s">
        <v>2190</v>
      </c>
      <c r="B183" t="str">
        <f>VLOOKUP(Table35[[#This Row],[Customer ID]], 'Customer Names'!F:G, 2, FALSE)</f>
        <v>Fredsall, Mr.  Tyler</v>
      </c>
      <c r="C183">
        <v>39</v>
      </c>
      <c r="D183" s="22" t="str" cm="1">
        <f t="array" ref="D183">_xlfn.IFS(Table35[[#This Row],[BMI]]&lt;18.5, "Underweight ", Table35[[#This Row],[BMI]]&lt;24.9, "Normal Weight", Table35[[#This Row],[BMI]]&lt;29.9, "Overweight ", TRUE, "Obesity")</f>
        <v>Obesity</v>
      </c>
      <c r="E183" s="22">
        <v>5.7</v>
      </c>
      <c r="F183" s="22" t="str" cm="1">
        <f t="array" ref="F183">_xlfn.IFS(Table35[[#This Row],[HBA1C]]&lt;5.7, "Normal", Table35[[#This Row],[HBA1C]]&lt;6.4, "Prediabetes ", TRUE, "Diabetes")</f>
        <v xml:space="preserve">Prediabetes </v>
      </c>
      <c r="G183" s="23" t="s">
        <v>2379</v>
      </c>
      <c r="H183" s="22" t="s">
        <v>2379</v>
      </c>
      <c r="I183" s="22" t="s">
        <v>2379</v>
      </c>
      <c r="J183" s="22">
        <v>2</v>
      </c>
      <c r="K183" t="s">
        <v>2381</v>
      </c>
      <c r="L183" s="25">
        <f>VLOOKUP(Table35[[#This Row],[Customer ID]],'Hospitalisation Details'!A:E,5,FALSE)</f>
        <v>26485</v>
      </c>
      <c r="M183" s="27">
        <f>VLOOKUP(Table35[[#This Row],[Customer ID]],'Hospitalisation Details'!A:K,8,FALSE)</f>
        <v>36889.99</v>
      </c>
      <c r="N183" t="str">
        <f>VLOOKUP(Table35[[#This Row],[Customer ID]],'Hospitalisation Details'!A:K,9, FALSE)</f>
        <v>tier - 1</v>
      </c>
      <c r="O183" t="str">
        <f>VLOOKUP(Table35[[#This Row],[Customer ID]],'Hospitalisation Details'!A:K,10,FALSE)</f>
        <v>tier - 3</v>
      </c>
      <c r="P183" t="str">
        <f>VLOOKUP(Table35[[#This Row],[Customer ID]],'Hospitalisation Details'!A:K,11,FALSE)</f>
        <v>R1011</v>
      </c>
    </row>
    <row r="184" spans="1:16" x14ac:dyDescent="0.3">
      <c r="A184" t="s">
        <v>2189</v>
      </c>
      <c r="B184" t="str">
        <f>VLOOKUP(Table35[[#This Row],[Customer ID]], 'Customer Names'!F:G, 2, FALSE)</f>
        <v>Eggleston, Mr.  Jeffrey</v>
      </c>
      <c r="C184">
        <v>35.299999999999997</v>
      </c>
      <c r="D184" s="22" t="str" cm="1">
        <f t="array" ref="D184">_xlfn.IFS(Table35[[#This Row],[BMI]]&lt;18.5, "Underweight ", Table35[[#This Row],[BMI]]&lt;24.9, "Normal Weight", Table35[[#This Row],[BMI]]&lt;29.9, "Overweight ", TRUE, "Obesity")</f>
        <v>Obesity</v>
      </c>
      <c r="E184" s="22">
        <v>6.09</v>
      </c>
      <c r="F184" s="22" t="str" cm="1">
        <f t="array" ref="F184">_xlfn.IFS(Table35[[#This Row],[HBA1C]]&lt;5.7, "Normal", Table35[[#This Row],[HBA1C]]&lt;6.4, "Prediabetes ", TRUE, "Diabetes")</f>
        <v xml:space="preserve">Prediabetes </v>
      </c>
      <c r="G184" s="23" t="s">
        <v>2379</v>
      </c>
      <c r="H184" s="22" t="s">
        <v>2379</v>
      </c>
      <c r="I184" s="22" t="s">
        <v>2379</v>
      </c>
      <c r="J184" s="22">
        <v>1</v>
      </c>
      <c r="K184" t="s">
        <v>2381</v>
      </c>
      <c r="L184" s="25">
        <f>VLOOKUP(Table35[[#This Row],[Customer ID]],'Hospitalisation Details'!A:E,5,FALSE)</f>
        <v>33759</v>
      </c>
      <c r="M184" s="27">
        <f>VLOOKUP(Table35[[#This Row],[Customer ID]],'Hospitalisation Details'!A:K,8,FALSE)</f>
        <v>36837.47</v>
      </c>
      <c r="N184" t="str">
        <f>VLOOKUP(Table35[[#This Row],[Customer ID]],'Hospitalisation Details'!A:K,9, FALSE)</f>
        <v>tier - 2</v>
      </c>
      <c r="O184" t="str">
        <f>VLOOKUP(Table35[[#This Row],[Customer ID]],'Hospitalisation Details'!A:K,10,FALSE)</f>
        <v>tier - 3</v>
      </c>
      <c r="P184" t="str">
        <f>VLOOKUP(Table35[[#This Row],[Customer ID]],'Hospitalisation Details'!A:K,11,FALSE)</f>
        <v>R1011</v>
      </c>
    </row>
    <row r="185" spans="1:16" x14ac:dyDescent="0.3">
      <c r="A185" t="s">
        <v>2188</v>
      </c>
      <c r="B185" t="str">
        <f>VLOOKUP(Table35[[#This Row],[Customer ID]], 'Customer Names'!F:G, 2, FALSE)</f>
        <v>Palombaro, Mr.  Matthew F</v>
      </c>
      <c r="C185">
        <v>33.42</v>
      </c>
      <c r="D185" s="22" t="str" cm="1">
        <f t="array" ref="D185">_xlfn.IFS(Table35[[#This Row],[BMI]]&lt;18.5, "Underweight ", Table35[[#This Row],[BMI]]&lt;24.9, "Normal Weight", Table35[[#This Row],[BMI]]&lt;29.9, "Overweight ", TRUE, "Obesity")</f>
        <v>Obesity</v>
      </c>
      <c r="E185" s="22">
        <v>10.67</v>
      </c>
      <c r="F185" s="22" t="str" cm="1">
        <f t="array" ref="F185">_xlfn.IFS(Table35[[#This Row],[HBA1C]]&lt;5.7, "Normal", Table35[[#This Row],[HBA1C]]&lt;6.4, "Prediabetes ", TRUE, "Diabetes")</f>
        <v>Diabetes</v>
      </c>
      <c r="G185" s="23" t="s">
        <v>2379</v>
      </c>
      <c r="H185" s="22" t="s">
        <v>2379</v>
      </c>
      <c r="I185" s="22" t="s">
        <v>2379</v>
      </c>
      <c r="J185" s="22">
        <v>0</v>
      </c>
      <c r="K185" t="s">
        <v>2381</v>
      </c>
      <c r="L185" s="25">
        <f>VLOOKUP(Table35[[#This Row],[Customer ID]],'Hospitalisation Details'!A:E,5,FALSE)</f>
        <v>23860</v>
      </c>
      <c r="M185" s="27">
        <f>VLOOKUP(Table35[[#This Row],[Customer ID]],'Hospitalisation Details'!A:K,8,FALSE)</f>
        <v>36795.29</v>
      </c>
      <c r="N185" t="str">
        <f>VLOOKUP(Table35[[#This Row],[Customer ID]],'Hospitalisation Details'!A:K,9, FALSE)</f>
        <v>tier - 2</v>
      </c>
      <c r="O185" t="str">
        <f>VLOOKUP(Table35[[#This Row],[Customer ID]],'Hospitalisation Details'!A:K,10,FALSE)</f>
        <v>tier - 1</v>
      </c>
      <c r="P185" t="str">
        <f>VLOOKUP(Table35[[#This Row],[Customer ID]],'Hospitalisation Details'!A:K,11,FALSE)</f>
        <v>R1011</v>
      </c>
    </row>
    <row r="186" spans="1:16" x14ac:dyDescent="0.3">
      <c r="A186" t="s">
        <v>2187</v>
      </c>
      <c r="B186" t="str">
        <f>VLOOKUP(Table35[[#This Row],[Customer ID]], 'Customer Names'!F:G, 2, FALSE)</f>
        <v>Silva, Mr.  Ryan J.</v>
      </c>
      <c r="C186">
        <v>37.18</v>
      </c>
      <c r="D186" s="22" t="str" cm="1">
        <f t="array" ref="D186">_xlfn.IFS(Table35[[#This Row],[BMI]]&lt;18.5, "Underweight ", Table35[[#This Row],[BMI]]&lt;24.9, "Normal Weight", Table35[[#This Row],[BMI]]&lt;29.9, "Overweight ", TRUE, "Obesity")</f>
        <v>Obesity</v>
      </c>
      <c r="E186" s="22">
        <v>6.75</v>
      </c>
      <c r="F186" s="22" t="str" cm="1">
        <f t="array" ref="F186">_xlfn.IFS(Table35[[#This Row],[HBA1C]]&lt;5.7, "Normal", Table35[[#This Row],[HBA1C]]&lt;6.4, "Prediabetes ", TRUE, "Diabetes")</f>
        <v>Diabetes</v>
      </c>
      <c r="G186" s="23" t="s">
        <v>2381</v>
      </c>
      <c r="H186" s="22" t="s">
        <v>2379</v>
      </c>
      <c r="I186" s="22" t="s">
        <v>2379</v>
      </c>
      <c r="J186" s="22">
        <v>2</v>
      </c>
      <c r="K186" t="s">
        <v>2381</v>
      </c>
      <c r="L186" s="25">
        <f>VLOOKUP(Table35[[#This Row],[Customer ID]],'Hospitalisation Details'!A:E,5,FALSE)</f>
        <v>25641</v>
      </c>
      <c r="M186" s="27">
        <f>VLOOKUP(Table35[[#This Row],[Customer ID]],'Hospitalisation Details'!A:K,8,FALSE)</f>
        <v>36786.370000000003</v>
      </c>
      <c r="N186" t="str">
        <f>VLOOKUP(Table35[[#This Row],[Customer ID]],'Hospitalisation Details'!A:K,9, FALSE)</f>
        <v>tier - 1</v>
      </c>
      <c r="O186" t="str">
        <f>VLOOKUP(Table35[[#This Row],[Customer ID]],'Hospitalisation Details'!A:K,10,FALSE)</f>
        <v>tier - 1</v>
      </c>
      <c r="P186" t="str">
        <f>VLOOKUP(Table35[[#This Row],[Customer ID]],'Hospitalisation Details'!A:K,11,FALSE)</f>
        <v>R1011</v>
      </c>
    </row>
    <row r="187" spans="1:16" x14ac:dyDescent="0.3">
      <c r="A187" t="s">
        <v>2186</v>
      </c>
      <c r="B187" t="str">
        <f>VLOOKUP(Table35[[#This Row],[Customer ID]], 'Customer Names'!F:G, 2, FALSE)</f>
        <v>Bugala, Ms.  Amy</v>
      </c>
      <c r="C187">
        <v>33.33</v>
      </c>
      <c r="D187" s="22" t="str" cm="1">
        <f t="array" ref="D187">_xlfn.IFS(Table35[[#This Row],[BMI]]&lt;18.5, "Underweight ", Table35[[#This Row],[BMI]]&lt;24.9, "Normal Weight", Table35[[#This Row],[BMI]]&lt;29.9, "Overweight ", TRUE, "Obesity")</f>
        <v>Obesity</v>
      </c>
      <c r="E187" s="22">
        <v>9.26</v>
      </c>
      <c r="F187" s="22" t="str" cm="1">
        <f t="array" ref="F187">_xlfn.IFS(Table35[[#This Row],[HBA1C]]&lt;5.7, "Normal", Table35[[#This Row],[HBA1C]]&lt;6.4, "Prediabetes ", TRUE, "Diabetes")</f>
        <v>Diabetes</v>
      </c>
      <c r="G187" s="23" t="s">
        <v>2381</v>
      </c>
      <c r="H187" s="22" t="s">
        <v>2379</v>
      </c>
      <c r="I187" s="22" t="s">
        <v>2379</v>
      </c>
      <c r="J187" s="22">
        <v>2</v>
      </c>
      <c r="K187" t="s">
        <v>2379</v>
      </c>
      <c r="L187" s="25">
        <f>VLOOKUP(Table35[[#This Row],[Customer ID]],'Hospitalisation Details'!A:E,5,FALSE)</f>
        <v>22341</v>
      </c>
      <c r="M187" s="27">
        <f>VLOOKUP(Table35[[#This Row],[Customer ID]],'Hospitalisation Details'!A:K,8,FALSE)</f>
        <v>36580.28</v>
      </c>
      <c r="N187" t="str">
        <f>VLOOKUP(Table35[[#This Row],[Customer ID]],'Hospitalisation Details'!A:K,9, FALSE)</f>
        <v>tier - 2</v>
      </c>
      <c r="O187" t="str">
        <f>VLOOKUP(Table35[[#This Row],[Customer ID]],'Hospitalisation Details'!A:K,10,FALSE)</f>
        <v>tier - 2</v>
      </c>
      <c r="P187" t="str">
        <f>VLOOKUP(Table35[[#This Row],[Customer ID]],'Hospitalisation Details'!A:K,11,FALSE)</f>
        <v>R1013</v>
      </c>
    </row>
    <row r="188" spans="1:16" x14ac:dyDescent="0.3">
      <c r="A188" t="s">
        <v>2185</v>
      </c>
      <c r="B188" t="str">
        <f>VLOOKUP(Table35[[#This Row],[Customer ID]], 'Customer Names'!F:G, 2, FALSE)</f>
        <v>Dublin, Mr.  Andrew P</v>
      </c>
      <c r="C188">
        <v>53.21</v>
      </c>
      <c r="D188" s="22" t="str" cm="1">
        <f t="array" ref="D188">_xlfn.IFS(Table35[[#This Row],[BMI]]&lt;18.5, "Underweight ", Table35[[#This Row],[BMI]]&lt;24.9, "Normal Weight", Table35[[#This Row],[BMI]]&lt;29.9, "Overweight ", TRUE, "Obesity")</f>
        <v>Obesity</v>
      </c>
      <c r="E188" s="22">
        <v>4.2699999999999996</v>
      </c>
      <c r="F188" s="22" t="str" cm="1">
        <f t="array" ref="F188">_xlfn.IFS(Table35[[#This Row],[HBA1C]]&lt;5.7, "Normal", Table35[[#This Row],[HBA1C]]&lt;6.4, "Prediabetes ", TRUE, "Diabetes")</f>
        <v>Normal</v>
      </c>
      <c r="G188" s="23" t="s">
        <v>2379</v>
      </c>
      <c r="H188" s="22" t="s">
        <v>2379</v>
      </c>
      <c r="I188" s="22" t="s">
        <v>2379</v>
      </c>
      <c r="J188" s="22">
        <v>1</v>
      </c>
      <c r="K188" t="s">
        <v>2381</v>
      </c>
      <c r="L188" s="25">
        <f>VLOOKUP(Table35[[#This Row],[Customer ID]],'Hospitalisation Details'!A:E,5,FALSE)</f>
        <v>33612</v>
      </c>
      <c r="M188" s="27">
        <f>VLOOKUP(Table35[[#This Row],[Customer ID]],'Hospitalisation Details'!A:K,8,FALSE)</f>
        <v>36572.800000000003</v>
      </c>
      <c r="N188" t="str">
        <f>VLOOKUP(Table35[[#This Row],[Customer ID]],'Hospitalisation Details'!A:K,9, FALSE)</f>
        <v>tier - 1</v>
      </c>
      <c r="O188" t="str">
        <f>VLOOKUP(Table35[[#This Row],[Customer ID]],'Hospitalisation Details'!A:K,10,FALSE)</f>
        <v>tier - 2</v>
      </c>
      <c r="P188" t="str">
        <f>VLOOKUP(Table35[[#This Row],[Customer ID]],'Hospitalisation Details'!A:K,11,FALSE)</f>
        <v>R1011</v>
      </c>
    </row>
    <row r="189" spans="1:16" x14ac:dyDescent="0.3">
      <c r="A189" t="s">
        <v>2184</v>
      </c>
      <c r="B189" t="str">
        <f>VLOOKUP(Table35[[#This Row],[Customer ID]], 'Customer Names'!F:G, 2, FALSE)</f>
        <v>Cleland, Mr.  George M. V</v>
      </c>
      <c r="C189">
        <v>38.729999999999997</v>
      </c>
      <c r="D189" s="22" t="str" cm="1">
        <f t="array" ref="D189">_xlfn.IFS(Table35[[#This Row],[BMI]]&lt;18.5, "Underweight ", Table35[[#This Row],[BMI]]&lt;24.9, "Normal Weight", Table35[[#This Row],[BMI]]&lt;29.9, "Overweight ", TRUE, "Obesity")</f>
        <v>Obesity</v>
      </c>
      <c r="E189" s="22">
        <v>11.51</v>
      </c>
      <c r="F189" s="22" t="str" cm="1">
        <f t="array" ref="F189">_xlfn.IFS(Table35[[#This Row],[HBA1C]]&lt;5.7, "Normal", Table35[[#This Row],[HBA1C]]&lt;6.4, "Prediabetes ", TRUE, "Diabetes")</f>
        <v>Diabetes</v>
      </c>
      <c r="G189" s="23" t="s">
        <v>2379</v>
      </c>
      <c r="H189" s="22" t="s">
        <v>2379</v>
      </c>
      <c r="I189" s="22" t="s">
        <v>2379</v>
      </c>
      <c r="J189" s="22">
        <v>2</v>
      </c>
      <c r="K189" t="s">
        <v>2381</v>
      </c>
      <c r="L189" s="25">
        <f>VLOOKUP(Table35[[#This Row],[Customer ID]],'Hospitalisation Details'!A:E,5,FALSE)</f>
        <v>27007</v>
      </c>
      <c r="M189" s="27">
        <f>VLOOKUP(Table35[[#This Row],[Customer ID]],'Hospitalisation Details'!A:K,8,FALSE)</f>
        <v>36541.550000000003</v>
      </c>
      <c r="N189" t="str">
        <f>VLOOKUP(Table35[[#This Row],[Customer ID]],'Hospitalisation Details'!A:K,9, FALSE)</f>
        <v>tier - 2</v>
      </c>
      <c r="O189" t="str">
        <f>VLOOKUP(Table35[[#This Row],[Customer ID]],'Hospitalisation Details'!A:K,10,FALSE)</f>
        <v>tier - 3</v>
      </c>
      <c r="P189" t="str">
        <f>VLOOKUP(Table35[[#This Row],[Customer ID]],'Hospitalisation Details'!A:K,11,FALSE)</f>
        <v>R1011</v>
      </c>
    </row>
    <row r="190" spans="1:16" x14ac:dyDescent="0.3">
      <c r="A190" t="s">
        <v>2183</v>
      </c>
      <c r="B190" t="str">
        <f>VLOOKUP(Table35[[#This Row],[Customer ID]], 'Customer Names'!F:G, 2, FALSE)</f>
        <v>Evans, Ms.  Sarah</v>
      </c>
      <c r="C190">
        <v>29.73</v>
      </c>
      <c r="D190" s="22" t="str" cm="1">
        <f t="array" ref="D190">_xlfn.IFS(Table35[[#This Row],[BMI]]&lt;18.5, "Underweight ", Table35[[#This Row],[BMI]]&lt;24.9, "Normal Weight", Table35[[#This Row],[BMI]]&lt;29.9, "Overweight ", TRUE, "Obesity")</f>
        <v xml:space="preserve">Overweight </v>
      </c>
      <c r="E190" s="22">
        <v>7.22</v>
      </c>
      <c r="F190" s="22" t="str" cm="1">
        <f t="array" ref="F190">_xlfn.IFS(Table35[[#This Row],[HBA1C]]&lt;5.7, "Normal", Table35[[#This Row],[HBA1C]]&lt;6.4, "Prediabetes ", TRUE, "Diabetes")</f>
        <v>Diabetes</v>
      </c>
      <c r="G190" s="23" t="s">
        <v>2379</v>
      </c>
      <c r="H190" s="22" t="s">
        <v>2379</v>
      </c>
      <c r="I190" s="22" t="s">
        <v>2379</v>
      </c>
      <c r="J190" s="22">
        <v>0</v>
      </c>
      <c r="K190" t="s">
        <v>2381</v>
      </c>
      <c r="L190" s="25">
        <f>VLOOKUP(Table35[[#This Row],[Customer ID]],'Hospitalisation Details'!A:E,5,FALSE)</f>
        <v>22969</v>
      </c>
      <c r="M190" s="27">
        <f>VLOOKUP(Table35[[#This Row],[Customer ID]],'Hospitalisation Details'!A:K,8,FALSE)</f>
        <v>36445.550000000003</v>
      </c>
      <c r="N190" t="str">
        <f>VLOOKUP(Table35[[#This Row],[Customer ID]],'Hospitalisation Details'!A:K,9, FALSE)</f>
        <v>tier - 2</v>
      </c>
      <c r="O190" t="str">
        <f>VLOOKUP(Table35[[#This Row],[Customer ID]],'Hospitalisation Details'!A:K,10,FALSE)</f>
        <v>tier - 2</v>
      </c>
      <c r="P190" t="str">
        <f>VLOOKUP(Table35[[#This Row],[Customer ID]],'Hospitalisation Details'!A:K,11,FALSE)</f>
        <v>R1011</v>
      </c>
    </row>
    <row r="191" spans="1:16" x14ac:dyDescent="0.3">
      <c r="A191" t="s">
        <v>2182</v>
      </c>
      <c r="B191" t="str">
        <f>VLOOKUP(Table35[[#This Row],[Customer ID]], 'Customer Names'!F:G, 2, FALSE)</f>
        <v>Boyd, Ms.  Lara</v>
      </c>
      <c r="C191">
        <v>34.700000000000003</v>
      </c>
      <c r="D191" s="22" t="str" cm="1">
        <f t="array" ref="D191">_xlfn.IFS(Table35[[#This Row],[BMI]]&lt;18.5, "Underweight ", Table35[[#This Row],[BMI]]&lt;24.9, "Normal Weight", Table35[[#This Row],[BMI]]&lt;29.9, "Overweight ", TRUE, "Obesity")</f>
        <v>Obesity</v>
      </c>
      <c r="E191" s="22">
        <v>4.37</v>
      </c>
      <c r="F191" s="22" t="str" cm="1">
        <f t="array" ref="F191">_xlfn.IFS(Table35[[#This Row],[HBA1C]]&lt;5.7, "Normal", Table35[[#This Row],[HBA1C]]&lt;6.4, "Prediabetes ", TRUE, "Diabetes")</f>
        <v>Normal</v>
      </c>
      <c r="G191" s="23" t="s">
        <v>2379</v>
      </c>
      <c r="H191" s="22" t="s">
        <v>2379</v>
      </c>
      <c r="I191" s="22" t="s">
        <v>2381</v>
      </c>
      <c r="J191" s="22">
        <v>1</v>
      </c>
      <c r="K191" t="s">
        <v>2381</v>
      </c>
      <c r="L191" s="25">
        <f>VLOOKUP(Table35[[#This Row],[Customer ID]],'Hospitalisation Details'!A:E,5,FALSE)</f>
        <v>37903</v>
      </c>
      <c r="M191" s="27">
        <f>VLOOKUP(Table35[[#This Row],[Customer ID]],'Hospitalisation Details'!A:K,8,FALSE)</f>
        <v>36397.58</v>
      </c>
      <c r="N191" t="str">
        <f>VLOOKUP(Table35[[#This Row],[Customer ID]],'Hospitalisation Details'!A:K,9, FALSE)</f>
        <v>tier - 2</v>
      </c>
      <c r="O191" t="str">
        <f>VLOOKUP(Table35[[#This Row],[Customer ID]],'Hospitalisation Details'!A:K,10,FALSE)</f>
        <v>tier - 3</v>
      </c>
      <c r="P191" t="str">
        <f>VLOOKUP(Table35[[#This Row],[Customer ID]],'Hospitalisation Details'!A:K,11,FALSE)</f>
        <v>R1011</v>
      </c>
    </row>
    <row r="192" spans="1:16" x14ac:dyDescent="0.3">
      <c r="A192" t="s">
        <v>2181</v>
      </c>
      <c r="B192" t="str">
        <f>VLOOKUP(Table35[[#This Row],[Customer ID]], 'Customer Names'!F:G, 2, FALSE)</f>
        <v>Roulier, Mr.  Sebastien</v>
      </c>
      <c r="C192">
        <v>38.28</v>
      </c>
      <c r="D192" s="22" t="str" cm="1">
        <f t="array" ref="D192">_xlfn.IFS(Table35[[#This Row],[BMI]]&lt;18.5, "Underweight ", Table35[[#This Row],[BMI]]&lt;24.9, "Normal Weight", Table35[[#This Row],[BMI]]&lt;29.9, "Overweight ", TRUE, "Obesity")</f>
        <v>Obesity</v>
      </c>
      <c r="E192" s="22">
        <v>11.56</v>
      </c>
      <c r="F192" s="22" t="str" cm="1">
        <f t="array" ref="F192">_xlfn.IFS(Table35[[#This Row],[HBA1C]]&lt;5.7, "Normal", Table35[[#This Row],[HBA1C]]&lt;6.4, "Prediabetes ", TRUE, "Diabetes")</f>
        <v>Diabetes</v>
      </c>
      <c r="G192" s="23" t="s">
        <v>2381</v>
      </c>
      <c r="H192" s="22" t="s">
        <v>2379</v>
      </c>
      <c r="I192" s="22" t="s">
        <v>2379</v>
      </c>
      <c r="J192" s="22">
        <v>1</v>
      </c>
      <c r="K192" t="s">
        <v>2381</v>
      </c>
      <c r="L192" s="25">
        <f>VLOOKUP(Table35[[#This Row],[Customer ID]],'Hospitalisation Details'!A:E,5,FALSE)</f>
        <v>27642</v>
      </c>
      <c r="M192" s="27">
        <f>VLOOKUP(Table35[[#This Row],[Customer ID]],'Hospitalisation Details'!A:K,8,FALSE)</f>
        <v>36350.71</v>
      </c>
      <c r="N192" t="str">
        <f>VLOOKUP(Table35[[#This Row],[Customer ID]],'Hospitalisation Details'!A:K,9, FALSE)</f>
        <v>tier - 1</v>
      </c>
      <c r="O192" t="str">
        <f>VLOOKUP(Table35[[#This Row],[Customer ID]],'Hospitalisation Details'!A:K,10,FALSE)</f>
        <v>tier - 2</v>
      </c>
      <c r="P192" t="str">
        <f>VLOOKUP(Table35[[#This Row],[Customer ID]],'Hospitalisation Details'!A:K,11,FALSE)</f>
        <v>R1011</v>
      </c>
    </row>
    <row r="193" spans="1:16" x14ac:dyDescent="0.3">
      <c r="A193" t="s">
        <v>2180</v>
      </c>
      <c r="B193" t="str">
        <f>VLOOKUP(Table35[[#This Row],[Customer ID]], 'Customer Names'!F:G, 2, FALSE)</f>
        <v>Mullins, Mr.  Padraig</v>
      </c>
      <c r="C193">
        <v>33.57</v>
      </c>
      <c r="D193" s="22" t="str" cm="1">
        <f t="array" ref="D193">_xlfn.IFS(Table35[[#This Row],[BMI]]&lt;18.5, "Underweight ", Table35[[#This Row],[BMI]]&lt;24.9, "Normal Weight", Table35[[#This Row],[BMI]]&lt;29.9, "Overweight ", TRUE, "Obesity")</f>
        <v>Obesity</v>
      </c>
      <c r="E193" s="22">
        <v>8.82</v>
      </c>
      <c r="F193" s="22" t="str" cm="1">
        <f t="array" ref="F193">_xlfn.IFS(Table35[[#This Row],[HBA1C]]&lt;5.7, "Normal", Table35[[#This Row],[HBA1C]]&lt;6.4, "Prediabetes ", TRUE, "Diabetes")</f>
        <v>Diabetes</v>
      </c>
      <c r="G193" s="23" t="s">
        <v>2381</v>
      </c>
      <c r="H193" s="22" t="s">
        <v>2379</v>
      </c>
      <c r="I193" s="22" t="s">
        <v>2379</v>
      </c>
      <c r="J193" s="22">
        <v>0</v>
      </c>
      <c r="K193" t="s">
        <v>2381</v>
      </c>
      <c r="L193" s="25">
        <f>VLOOKUP(Table35[[#This Row],[Customer ID]],'Hospitalisation Details'!A:E,5,FALSE)</f>
        <v>24702</v>
      </c>
      <c r="M193" s="27">
        <f>VLOOKUP(Table35[[#This Row],[Customer ID]],'Hospitalisation Details'!A:K,8,FALSE)</f>
        <v>36332.449999999997</v>
      </c>
      <c r="N193" t="str">
        <f>VLOOKUP(Table35[[#This Row],[Customer ID]],'Hospitalisation Details'!A:K,9, FALSE)</f>
        <v>tier - 1</v>
      </c>
      <c r="O193" t="str">
        <f>VLOOKUP(Table35[[#This Row],[Customer ID]],'Hospitalisation Details'!A:K,10,FALSE)</f>
        <v>tier - 3</v>
      </c>
      <c r="P193" t="str">
        <f>VLOOKUP(Table35[[#This Row],[Customer ID]],'Hospitalisation Details'!A:K,11,FALSE)</f>
        <v>R1011</v>
      </c>
    </row>
    <row r="194" spans="1:16" x14ac:dyDescent="0.3">
      <c r="A194" t="s">
        <v>2179</v>
      </c>
      <c r="B194" t="str">
        <f>VLOOKUP(Table35[[#This Row],[Customer ID]], 'Customer Names'!F:G, 2, FALSE)</f>
        <v>Hofmann, Ms.  Heather</v>
      </c>
      <c r="C194">
        <v>52.06</v>
      </c>
      <c r="D194" s="22" t="str" cm="1">
        <f t="array" ref="D194">_xlfn.IFS(Table35[[#This Row],[BMI]]&lt;18.5, "Underweight ", Table35[[#This Row],[BMI]]&lt;24.9, "Normal Weight", Table35[[#This Row],[BMI]]&lt;29.9, "Overweight ", TRUE, "Obesity")</f>
        <v>Obesity</v>
      </c>
      <c r="E194" s="22">
        <v>4.6900000000000004</v>
      </c>
      <c r="F194" s="22" t="str" cm="1">
        <f t="array" ref="F194">_xlfn.IFS(Table35[[#This Row],[HBA1C]]&lt;5.7, "Normal", Table35[[#This Row],[HBA1C]]&lt;6.4, "Prediabetes ", TRUE, "Diabetes")</f>
        <v>Normal</v>
      </c>
      <c r="G194" s="23" t="s">
        <v>2379</v>
      </c>
      <c r="H194" s="22" t="s">
        <v>2379</v>
      </c>
      <c r="I194" s="22" t="s">
        <v>2379</v>
      </c>
      <c r="J194" s="22">
        <v>1</v>
      </c>
      <c r="K194" t="s">
        <v>2381</v>
      </c>
      <c r="L194" s="25">
        <f>VLOOKUP(Table35[[#This Row],[Customer ID]],'Hospitalisation Details'!A:E,5,FALSE)</f>
        <v>33801</v>
      </c>
      <c r="M194" s="27">
        <f>VLOOKUP(Table35[[#This Row],[Customer ID]],'Hospitalisation Details'!A:K,8,FALSE)</f>
        <v>36314.050000000003</v>
      </c>
      <c r="N194" t="str">
        <f>VLOOKUP(Table35[[#This Row],[Customer ID]],'Hospitalisation Details'!A:K,9, FALSE)</f>
        <v>tier - 2</v>
      </c>
      <c r="O194" t="str">
        <f>VLOOKUP(Table35[[#This Row],[Customer ID]],'Hospitalisation Details'!A:K,10,FALSE)</f>
        <v>tier - 2</v>
      </c>
      <c r="P194" t="str">
        <f>VLOOKUP(Table35[[#This Row],[Customer ID]],'Hospitalisation Details'!A:K,11,FALSE)</f>
        <v>R1011</v>
      </c>
    </row>
    <row r="195" spans="1:16" x14ac:dyDescent="0.3">
      <c r="A195" t="s">
        <v>2178</v>
      </c>
      <c r="B195" t="str">
        <f>VLOOKUP(Table35[[#This Row],[Customer ID]], 'Customer Names'!F:G, 2, FALSE)</f>
        <v>Garcia Garcia, Mr.  Jorge</v>
      </c>
      <c r="C195">
        <v>38.17</v>
      </c>
      <c r="D195" s="22" t="str" cm="1">
        <f t="array" ref="D195">_xlfn.IFS(Table35[[#This Row],[BMI]]&lt;18.5, "Underweight ", Table35[[#This Row],[BMI]]&lt;24.9, "Normal Weight", Table35[[#This Row],[BMI]]&lt;29.9, "Overweight ", TRUE, "Obesity")</f>
        <v>Obesity</v>
      </c>
      <c r="E195" s="22">
        <v>4.53</v>
      </c>
      <c r="F195" s="22" t="str" cm="1">
        <f t="array" ref="F195">_xlfn.IFS(Table35[[#This Row],[HBA1C]]&lt;5.7, "Normal", Table35[[#This Row],[HBA1C]]&lt;6.4, "Prediabetes ", TRUE, "Diabetes")</f>
        <v>Normal</v>
      </c>
      <c r="G195" s="23" t="s">
        <v>2379</v>
      </c>
      <c r="H195" s="22" t="s">
        <v>2380</v>
      </c>
      <c r="I195" s="22" t="s">
        <v>2379</v>
      </c>
      <c r="J195" s="22">
        <v>1</v>
      </c>
      <c r="K195" t="s">
        <v>2381</v>
      </c>
      <c r="L195" s="25">
        <f>VLOOKUP(Table35[[#This Row],[Customer ID]],'Hospitalisation Details'!A:E,5,FALSE)</f>
        <v>38163</v>
      </c>
      <c r="M195" s="27">
        <f>VLOOKUP(Table35[[#This Row],[Customer ID]],'Hospitalisation Details'!A:K,8,FALSE)</f>
        <v>36307.800000000003</v>
      </c>
      <c r="N195" t="str">
        <f>VLOOKUP(Table35[[#This Row],[Customer ID]],'Hospitalisation Details'!A:K,9, FALSE)</f>
        <v>tier - 1</v>
      </c>
      <c r="O195" t="str">
        <f>VLOOKUP(Table35[[#This Row],[Customer ID]],'Hospitalisation Details'!A:K,10,FALSE)</f>
        <v>tier - 2</v>
      </c>
      <c r="P195" t="str">
        <f>VLOOKUP(Table35[[#This Row],[Customer ID]],'Hospitalisation Details'!A:K,11,FALSE)</f>
        <v>R1013</v>
      </c>
    </row>
    <row r="196" spans="1:16" x14ac:dyDescent="0.3">
      <c r="A196" t="s">
        <v>2177</v>
      </c>
      <c r="B196" t="str">
        <f>VLOOKUP(Table35[[#This Row],[Customer ID]], 'Customer Names'!F:G, 2, FALSE)</f>
        <v>Klecker, Mr.  Jack R</v>
      </c>
      <c r="C196">
        <v>36.954999999999998</v>
      </c>
      <c r="D196" s="22" t="str" cm="1">
        <f t="array" ref="D196">_xlfn.IFS(Table35[[#This Row],[BMI]]&lt;18.5, "Underweight ", Table35[[#This Row],[BMI]]&lt;24.9, "Normal Weight", Table35[[#This Row],[BMI]]&lt;29.9, "Overweight ", TRUE, "Obesity")</f>
        <v>Obesity</v>
      </c>
      <c r="E196" s="22">
        <v>5.84</v>
      </c>
      <c r="F196" s="22" t="str" cm="1">
        <f t="array" ref="F196">_xlfn.IFS(Table35[[#This Row],[HBA1C]]&lt;5.7, "Normal", Table35[[#This Row],[HBA1C]]&lt;6.4, "Prediabetes ", TRUE, "Diabetes")</f>
        <v xml:space="preserve">Prediabetes </v>
      </c>
      <c r="G196" s="23" t="s">
        <v>2379</v>
      </c>
      <c r="H196" s="22" t="s">
        <v>2379</v>
      </c>
      <c r="I196" s="22" t="s">
        <v>2381</v>
      </c>
      <c r="J196" s="22">
        <v>1</v>
      </c>
      <c r="K196" t="s">
        <v>2381</v>
      </c>
      <c r="L196" s="25">
        <f>VLOOKUP(Table35[[#This Row],[Customer ID]],'Hospitalisation Details'!A:E,5,FALSE)</f>
        <v>37746</v>
      </c>
      <c r="M196" s="27">
        <f>VLOOKUP(Table35[[#This Row],[Customer ID]],'Hospitalisation Details'!A:K,8,FALSE)</f>
        <v>36219.410000000003</v>
      </c>
      <c r="N196" t="str">
        <f>VLOOKUP(Table35[[#This Row],[Customer ID]],'Hospitalisation Details'!A:K,9, FALSE)</f>
        <v>tier - 1</v>
      </c>
      <c r="O196" t="str">
        <f>VLOOKUP(Table35[[#This Row],[Customer ID]],'Hospitalisation Details'!A:K,10,FALSE)</f>
        <v>tier - 1</v>
      </c>
      <c r="P196" t="str">
        <f>VLOOKUP(Table35[[#This Row],[Customer ID]],'Hospitalisation Details'!A:K,11,FALSE)</f>
        <v>R1012</v>
      </c>
    </row>
    <row r="197" spans="1:16" x14ac:dyDescent="0.3">
      <c r="A197" t="s">
        <v>2176</v>
      </c>
      <c r="B197" t="str">
        <f>VLOOKUP(Table35[[#This Row],[Customer ID]], 'Customer Names'!F:G, 2, FALSE)</f>
        <v>Cancre, Mr.  Felix</v>
      </c>
      <c r="C197">
        <v>34.4</v>
      </c>
      <c r="D197" s="22" t="str" cm="1">
        <f t="array" ref="D197">_xlfn.IFS(Table35[[#This Row],[BMI]]&lt;18.5, "Underweight ", Table35[[#This Row],[BMI]]&lt;24.9, "Normal Weight", Table35[[#This Row],[BMI]]&lt;29.9, "Overweight ", TRUE, "Obesity")</f>
        <v>Obesity</v>
      </c>
      <c r="E197" s="22">
        <v>4.9000000000000004</v>
      </c>
      <c r="F197" s="22" t="str" cm="1">
        <f t="array" ref="F197">_xlfn.IFS(Table35[[#This Row],[HBA1C]]&lt;5.7, "Normal", Table35[[#This Row],[HBA1C]]&lt;6.4, "Prediabetes ", TRUE, "Diabetes")</f>
        <v>Normal</v>
      </c>
      <c r="G197" s="23" t="s">
        <v>2379</v>
      </c>
      <c r="H197" s="22" t="s">
        <v>2379</v>
      </c>
      <c r="I197" s="22" t="s">
        <v>2381</v>
      </c>
      <c r="J197" s="22">
        <v>1</v>
      </c>
      <c r="K197" t="s">
        <v>2381</v>
      </c>
      <c r="L197" s="25">
        <f>VLOOKUP(Table35[[#This Row],[Customer ID]],'Hospitalisation Details'!A:E,5,FALSE)</f>
        <v>34087</v>
      </c>
      <c r="M197" s="27">
        <f>VLOOKUP(Table35[[#This Row],[Customer ID]],'Hospitalisation Details'!A:K,8,FALSE)</f>
        <v>36197.699999999997</v>
      </c>
      <c r="N197" t="str">
        <f>VLOOKUP(Table35[[#This Row],[Customer ID]],'Hospitalisation Details'!A:K,9, FALSE)</f>
        <v>tier - 1</v>
      </c>
      <c r="O197" t="str">
        <f>VLOOKUP(Table35[[#This Row],[Customer ID]],'Hospitalisation Details'!A:K,10,FALSE)</f>
        <v>tier - 3</v>
      </c>
      <c r="P197" t="str">
        <f>VLOOKUP(Table35[[#This Row],[Customer ID]],'Hospitalisation Details'!A:K,11,FALSE)</f>
        <v>R1011</v>
      </c>
    </row>
    <row r="198" spans="1:16" x14ac:dyDescent="0.3">
      <c r="A198" t="s">
        <v>2175</v>
      </c>
      <c r="B198" t="str">
        <f>VLOOKUP(Table35[[#This Row],[Customer ID]], 'Customer Names'!F:G, 2, FALSE)</f>
        <v>Denucci, Mr.  Christopher C</v>
      </c>
      <c r="C198">
        <v>31.73</v>
      </c>
      <c r="D198" s="22" t="str" cm="1">
        <f t="array" ref="D198">_xlfn.IFS(Table35[[#This Row],[BMI]]&lt;18.5, "Underweight ", Table35[[#This Row],[BMI]]&lt;24.9, "Normal Weight", Table35[[#This Row],[BMI]]&lt;29.9, "Overweight ", TRUE, "Obesity")</f>
        <v>Obesity</v>
      </c>
      <c r="E198" s="22">
        <v>4.3</v>
      </c>
      <c r="F198" s="22" t="str" cm="1">
        <f t="array" ref="F198">_xlfn.IFS(Table35[[#This Row],[HBA1C]]&lt;5.7, "Normal", Table35[[#This Row],[HBA1C]]&lt;6.4, "Prediabetes ", TRUE, "Diabetes")</f>
        <v>Normal</v>
      </c>
      <c r="G198" s="23" t="s">
        <v>2379</v>
      </c>
      <c r="H198" s="22" t="s">
        <v>2379</v>
      </c>
      <c r="I198" s="22" t="s">
        <v>2379</v>
      </c>
      <c r="J198" s="22">
        <v>0</v>
      </c>
      <c r="K198" t="s">
        <v>2381</v>
      </c>
      <c r="L198" s="25">
        <f>VLOOKUP(Table35[[#This Row],[Customer ID]],'Hospitalisation Details'!A:E,5,FALSE)</f>
        <v>36220</v>
      </c>
      <c r="M198" s="27">
        <f>VLOOKUP(Table35[[#This Row],[Customer ID]],'Hospitalisation Details'!A:K,8,FALSE)</f>
        <v>36189.1</v>
      </c>
      <c r="N198" t="str">
        <f>VLOOKUP(Table35[[#This Row],[Customer ID]],'Hospitalisation Details'!A:K,9, FALSE)</f>
        <v>tier - 1</v>
      </c>
      <c r="O198" t="str">
        <f>VLOOKUP(Table35[[#This Row],[Customer ID]],'Hospitalisation Details'!A:K,10,FALSE)</f>
        <v>tier - 3</v>
      </c>
      <c r="P198" t="str">
        <f>VLOOKUP(Table35[[#This Row],[Customer ID]],'Hospitalisation Details'!A:K,11,FALSE)</f>
        <v>R1016</v>
      </c>
    </row>
    <row r="199" spans="1:16" x14ac:dyDescent="0.3">
      <c r="A199" t="s">
        <v>2174</v>
      </c>
      <c r="B199" t="str">
        <f>VLOOKUP(Table35[[#This Row],[Customer ID]], 'Customer Names'!F:G, 2, FALSE)</f>
        <v>Saldana, Mr.  Jesse</v>
      </c>
      <c r="C199">
        <v>36.64</v>
      </c>
      <c r="D199" s="22" t="str" cm="1">
        <f t="array" ref="D199">_xlfn.IFS(Table35[[#This Row],[BMI]]&lt;18.5, "Underweight ", Table35[[#This Row],[BMI]]&lt;24.9, "Normal Weight", Table35[[#This Row],[BMI]]&lt;29.9, "Overweight ", TRUE, "Obesity")</f>
        <v>Obesity</v>
      </c>
      <c r="E199" s="22">
        <v>11.34</v>
      </c>
      <c r="F199" s="22" t="str" cm="1">
        <f t="array" ref="F199">_xlfn.IFS(Table35[[#This Row],[HBA1C]]&lt;5.7, "Normal", Table35[[#This Row],[HBA1C]]&lt;6.4, "Prediabetes ", TRUE, "Diabetes")</f>
        <v>Diabetes</v>
      </c>
      <c r="G199" s="23" t="s">
        <v>2379</v>
      </c>
      <c r="H199" s="22" t="s">
        <v>2379</v>
      </c>
      <c r="I199" s="22" t="s">
        <v>2379</v>
      </c>
      <c r="J199" s="22">
        <v>0</v>
      </c>
      <c r="K199" t="s">
        <v>2381</v>
      </c>
      <c r="L199" s="25">
        <f>VLOOKUP(Table35[[#This Row],[Customer ID]],'Hospitalisation Details'!A:E,5,FALSE)</f>
        <v>27066</v>
      </c>
      <c r="M199" s="27">
        <f>VLOOKUP(Table35[[#This Row],[Customer ID]],'Hospitalisation Details'!A:K,8,FALSE)</f>
        <v>36182.870000000003</v>
      </c>
      <c r="N199" t="str">
        <f>VLOOKUP(Table35[[#This Row],[Customer ID]],'Hospitalisation Details'!A:K,9, FALSE)</f>
        <v>tier - 2</v>
      </c>
      <c r="O199" t="str">
        <f>VLOOKUP(Table35[[#This Row],[Customer ID]],'Hospitalisation Details'!A:K,10,FALSE)</f>
        <v>tier - 3</v>
      </c>
      <c r="P199" t="str">
        <f>VLOOKUP(Table35[[#This Row],[Customer ID]],'Hospitalisation Details'!A:K,11,FALSE)</f>
        <v>R1012</v>
      </c>
    </row>
    <row r="200" spans="1:16" x14ac:dyDescent="0.3">
      <c r="A200" t="s">
        <v>2173</v>
      </c>
      <c r="B200" t="str">
        <f>VLOOKUP(Table35[[#This Row],[Customer ID]], 'Customer Names'!F:G, 2, FALSE)</f>
        <v>Weinberg, Ms.  Jill</v>
      </c>
      <c r="C200">
        <v>36.85</v>
      </c>
      <c r="D200" s="22" t="str" cm="1">
        <f t="array" ref="D200">_xlfn.IFS(Table35[[#This Row],[BMI]]&lt;18.5, "Underweight ", Table35[[#This Row],[BMI]]&lt;24.9, "Normal Weight", Table35[[#This Row],[BMI]]&lt;29.9, "Overweight ", TRUE, "Obesity")</f>
        <v>Obesity</v>
      </c>
      <c r="E200" s="22">
        <v>5.88</v>
      </c>
      <c r="F200" s="22" t="str" cm="1">
        <f t="array" ref="F200">_xlfn.IFS(Table35[[#This Row],[HBA1C]]&lt;5.7, "Normal", Table35[[#This Row],[HBA1C]]&lt;6.4, "Prediabetes ", TRUE, "Diabetes")</f>
        <v xml:space="preserve">Prediabetes </v>
      </c>
      <c r="G200" s="23" t="s">
        <v>2379</v>
      </c>
      <c r="H200" s="22" t="s">
        <v>2380</v>
      </c>
      <c r="I200" s="22" t="s">
        <v>2379</v>
      </c>
      <c r="J200" s="22">
        <v>1</v>
      </c>
      <c r="K200" t="s">
        <v>2381</v>
      </c>
      <c r="L200" s="25">
        <f>VLOOKUP(Table35[[#This Row],[Customer ID]],'Hospitalisation Details'!A:E,5,FALSE)</f>
        <v>38016</v>
      </c>
      <c r="M200" s="27">
        <f>VLOOKUP(Table35[[#This Row],[Customer ID]],'Hospitalisation Details'!A:K,8,FALSE)</f>
        <v>36149.480000000003</v>
      </c>
      <c r="N200" t="str">
        <f>VLOOKUP(Table35[[#This Row],[Customer ID]],'Hospitalisation Details'!A:K,9, FALSE)</f>
        <v>tier - 2</v>
      </c>
      <c r="O200" t="str">
        <f>VLOOKUP(Table35[[#This Row],[Customer ID]],'Hospitalisation Details'!A:K,10,FALSE)</f>
        <v>tier - 2</v>
      </c>
      <c r="P200" t="str">
        <f>VLOOKUP(Table35[[#This Row],[Customer ID]],'Hospitalisation Details'!A:K,11,FALSE)</f>
        <v>R1013</v>
      </c>
    </row>
    <row r="201" spans="1:16" x14ac:dyDescent="0.3">
      <c r="A201" t="s">
        <v>2172</v>
      </c>
      <c r="B201" t="str">
        <f>VLOOKUP(Table35[[#This Row],[Customer ID]], 'Customer Names'!F:G, 2, FALSE)</f>
        <v>Walsh, Mr.  William</v>
      </c>
      <c r="C201">
        <v>33.33</v>
      </c>
      <c r="D201" s="22" t="str" cm="1">
        <f t="array" ref="D201">_xlfn.IFS(Table35[[#This Row],[BMI]]&lt;18.5, "Underweight ", Table35[[#This Row],[BMI]]&lt;24.9, "Normal Weight", Table35[[#This Row],[BMI]]&lt;29.9, "Overweight ", TRUE, "Obesity")</f>
        <v>Obesity</v>
      </c>
      <c r="E201" s="22">
        <v>5.01</v>
      </c>
      <c r="F201" s="22" t="str" cm="1">
        <f t="array" ref="F201">_xlfn.IFS(Table35[[#This Row],[HBA1C]]&lt;5.7, "Normal", Table35[[#This Row],[HBA1C]]&lt;6.4, "Prediabetes ", TRUE, "Diabetes")</f>
        <v>Normal</v>
      </c>
      <c r="G201" s="23" t="s">
        <v>2381</v>
      </c>
      <c r="H201" s="22" t="s">
        <v>2379</v>
      </c>
      <c r="I201" s="22" t="s">
        <v>2381</v>
      </c>
      <c r="J201" s="22">
        <v>1</v>
      </c>
      <c r="K201" t="s">
        <v>2381</v>
      </c>
      <c r="L201" s="25">
        <f>VLOOKUP(Table35[[#This Row],[Customer ID]],'Hospitalisation Details'!A:E,5,FALSE)</f>
        <v>35776</v>
      </c>
      <c r="M201" s="27">
        <f>VLOOKUP(Table35[[#This Row],[Customer ID]],'Hospitalisation Details'!A:K,8,FALSE)</f>
        <v>36124.57</v>
      </c>
      <c r="N201" t="str">
        <f>VLOOKUP(Table35[[#This Row],[Customer ID]],'Hospitalisation Details'!A:K,9, FALSE)</f>
        <v>tier - 1</v>
      </c>
      <c r="O201" t="str">
        <f>VLOOKUP(Table35[[#This Row],[Customer ID]],'Hospitalisation Details'!A:K,10,FALSE)</f>
        <v>tier - 3</v>
      </c>
      <c r="P201" t="str">
        <f>VLOOKUP(Table35[[#This Row],[Customer ID]],'Hospitalisation Details'!A:K,11,FALSE)</f>
        <v>R1013</v>
      </c>
    </row>
    <row r="202" spans="1:16" x14ac:dyDescent="0.3">
      <c r="A202" t="s">
        <v>2171</v>
      </c>
      <c r="B202" t="str">
        <f>VLOOKUP(Table35[[#This Row],[Customer ID]], 'Customer Names'!F:G, 2, FALSE)</f>
        <v>Pasten, Mr.  Alejandro</v>
      </c>
      <c r="C202">
        <v>39.14</v>
      </c>
      <c r="D202" s="22" t="str" cm="1">
        <f t="array" ref="D202">_xlfn.IFS(Table35[[#This Row],[BMI]]&lt;18.5, "Underweight ", Table35[[#This Row],[BMI]]&lt;24.9, "Normal Weight", Table35[[#This Row],[BMI]]&lt;29.9, "Overweight ", TRUE, "Obesity")</f>
        <v>Obesity</v>
      </c>
      <c r="E202" s="22">
        <v>4.4000000000000004</v>
      </c>
      <c r="F202" s="22" t="str" cm="1">
        <f t="array" ref="F202">_xlfn.IFS(Table35[[#This Row],[HBA1C]]&lt;5.7, "Normal", Table35[[#This Row],[HBA1C]]&lt;6.4, "Prediabetes ", TRUE, "Diabetes")</f>
        <v>Normal</v>
      </c>
      <c r="G202" s="23" t="s">
        <v>2379</v>
      </c>
      <c r="H202" s="22" t="s">
        <v>2379</v>
      </c>
      <c r="I202" s="22" t="s">
        <v>2381</v>
      </c>
      <c r="J202" s="22">
        <v>1</v>
      </c>
      <c r="K202" t="s">
        <v>2381</v>
      </c>
      <c r="L202" s="25">
        <f>VLOOKUP(Table35[[#This Row],[Customer ID]],'Hospitalisation Details'!A:E,5,FALSE)</f>
        <v>29163</v>
      </c>
      <c r="M202" s="27">
        <f>VLOOKUP(Table35[[#This Row],[Customer ID]],'Hospitalisation Details'!A:K,8,FALSE)</f>
        <v>36090.49</v>
      </c>
      <c r="N202" t="str">
        <f>VLOOKUP(Table35[[#This Row],[Customer ID]],'Hospitalisation Details'!A:K,9, FALSE)</f>
        <v>tier - 2</v>
      </c>
      <c r="O202" t="str">
        <f>VLOOKUP(Table35[[#This Row],[Customer ID]],'Hospitalisation Details'!A:K,10,FALSE)</f>
        <v>tier - 2</v>
      </c>
      <c r="P202" t="str">
        <f>VLOOKUP(Table35[[#This Row],[Customer ID]],'Hospitalisation Details'!A:K,11,FALSE)</f>
        <v>R1011</v>
      </c>
    </row>
    <row r="203" spans="1:16" x14ac:dyDescent="0.3">
      <c r="A203" t="s">
        <v>2170</v>
      </c>
      <c r="B203" t="str">
        <f>VLOOKUP(Table35[[#This Row],[Customer ID]], 'Customer Names'!F:G, 2, FALSE)</f>
        <v>LaBelle, Mr.  Ian E.</v>
      </c>
      <c r="C203">
        <v>32.9</v>
      </c>
      <c r="D203" s="22" t="str" cm="1">
        <f t="array" ref="D203">_xlfn.IFS(Table35[[#This Row],[BMI]]&lt;18.5, "Underweight ", Table35[[#This Row],[BMI]]&lt;24.9, "Normal Weight", Table35[[#This Row],[BMI]]&lt;29.9, "Overweight ", TRUE, "Obesity")</f>
        <v>Obesity</v>
      </c>
      <c r="E203" s="22">
        <v>6.26</v>
      </c>
      <c r="F203" s="22" t="str" cm="1">
        <f t="array" ref="F203">_xlfn.IFS(Table35[[#This Row],[HBA1C]]&lt;5.7, "Normal", Table35[[#This Row],[HBA1C]]&lt;6.4, "Prediabetes ", TRUE, "Diabetes")</f>
        <v xml:space="preserve">Prediabetes </v>
      </c>
      <c r="G203" s="23" t="s">
        <v>2381</v>
      </c>
      <c r="H203" s="22" t="s">
        <v>2379</v>
      </c>
      <c r="I203" s="22" t="s">
        <v>2379</v>
      </c>
      <c r="J203" s="22">
        <v>0</v>
      </c>
      <c r="K203" t="s">
        <v>2381</v>
      </c>
      <c r="L203" s="25">
        <f>VLOOKUP(Table35[[#This Row],[Customer ID]],'Hospitalisation Details'!A:E,5,FALSE)</f>
        <v>35358</v>
      </c>
      <c r="M203" s="27">
        <f>VLOOKUP(Table35[[#This Row],[Customer ID]],'Hospitalisation Details'!A:K,8,FALSE)</f>
        <v>36085.22</v>
      </c>
      <c r="N203" t="str">
        <f>VLOOKUP(Table35[[#This Row],[Customer ID]],'Hospitalisation Details'!A:K,9, FALSE)</f>
        <v>tier - 1</v>
      </c>
      <c r="O203" t="str">
        <f>VLOOKUP(Table35[[#This Row],[Customer ID]],'Hospitalisation Details'!A:K,10,FALSE)</f>
        <v>tier - 1</v>
      </c>
      <c r="P203" t="str">
        <f>VLOOKUP(Table35[[#This Row],[Customer ID]],'Hospitalisation Details'!A:K,11,FALSE)</f>
        <v>R1011</v>
      </c>
    </row>
    <row r="204" spans="1:16" x14ac:dyDescent="0.3">
      <c r="A204" t="s">
        <v>2169</v>
      </c>
      <c r="B204" t="str">
        <f>VLOOKUP(Table35[[#This Row],[Customer ID]], 'Customer Names'!F:G, 2, FALSE)</f>
        <v>Guzman, Mr.  Hector Sr.</v>
      </c>
      <c r="C204">
        <v>29.78</v>
      </c>
      <c r="D204" s="22" t="str" cm="1">
        <f t="array" ref="D204">_xlfn.IFS(Table35[[#This Row],[BMI]]&lt;18.5, "Underweight ", Table35[[#This Row],[BMI]]&lt;24.9, "Normal Weight", Table35[[#This Row],[BMI]]&lt;29.9, "Overweight ", TRUE, "Obesity")</f>
        <v xml:space="preserve">Overweight </v>
      </c>
      <c r="E204" s="22">
        <v>10.27</v>
      </c>
      <c r="F204" s="22" t="str" cm="1">
        <f t="array" ref="F204">_xlfn.IFS(Table35[[#This Row],[HBA1C]]&lt;5.7, "Normal", Table35[[#This Row],[HBA1C]]&lt;6.4, "Prediabetes ", TRUE, "Diabetes")</f>
        <v>Diabetes</v>
      </c>
      <c r="G204" s="23" t="s">
        <v>2381</v>
      </c>
      <c r="H204" s="22" t="s">
        <v>2379</v>
      </c>
      <c r="I204" s="22" t="s">
        <v>2381</v>
      </c>
      <c r="J204" s="22">
        <v>1</v>
      </c>
      <c r="K204" t="s">
        <v>2381</v>
      </c>
      <c r="L204" s="25">
        <f>VLOOKUP(Table35[[#This Row],[Customer ID]],'Hospitalisation Details'!A:E,5,FALSE)</f>
        <v>23276</v>
      </c>
      <c r="M204" s="27">
        <f>VLOOKUP(Table35[[#This Row],[Customer ID]],'Hospitalisation Details'!A:K,8,FALSE)</f>
        <v>36074.339999999997</v>
      </c>
      <c r="N204" t="str">
        <f>VLOOKUP(Table35[[#This Row],[Customer ID]],'Hospitalisation Details'!A:K,9, FALSE)</f>
        <v>tier - 2</v>
      </c>
      <c r="O204" t="str">
        <f>VLOOKUP(Table35[[#This Row],[Customer ID]],'Hospitalisation Details'!A:K,10,FALSE)</f>
        <v>tier - 1</v>
      </c>
      <c r="P204" t="str">
        <f>VLOOKUP(Table35[[#This Row],[Customer ID]],'Hospitalisation Details'!A:K,11,FALSE)</f>
        <v>R1011</v>
      </c>
    </row>
    <row r="205" spans="1:16" x14ac:dyDescent="0.3">
      <c r="A205" t="s">
        <v>2168</v>
      </c>
      <c r="B205" t="str">
        <f>VLOOKUP(Table35[[#This Row],[Customer ID]], 'Customer Names'!F:G, 2, FALSE)</f>
        <v>Turnbull, Ms.  Rebecca</v>
      </c>
      <c r="C205">
        <v>32.78</v>
      </c>
      <c r="D205" s="22" t="str" cm="1">
        <f t="array" ref="D205">_xlfn.IFS(Table35[[#This Row],[BMI]]&lt;18.5, "Underweight ", Table35[[#This Row],[BMI]]&lt;24.9, "Normal Weight", Table35[[#This Row],[BMI]]&lt;29.9, "Overweight ", TRUE, "Obesity")</f>
        <v>Obesity</v>
      </c>
      <c r="E205" s="22">
        <v>5.27</v>
      </c>
      <c r="F205" s="22" t="str" cm="1">
        <f t="array" ref="F205">_xlfn.IFS(Table35[[#This Row],[HBA1C]]&lt;5.7, "Normal", Table35[[#This Row],[HBA1C]]&lt;6.4, "Prediabetes ", TRUE, "Diabetes")</f>
        <v>Normal</v>
      </c>
      <c r="G205" s="23" t="s">
        <v>2379</v>
      </c>
      <c r="H205" s="22" t="s">
        <v>2379</v>
      </c>
      <c r="I205" s="22" t="s">
        <v>2379</v>
      </c>
      <c r="J205" s="22">
        <v>0</v>
      </c>
      <c r="K205" t="s">
        <v>2381</v>
      </c>
      <c r="L205" s="25">
        <f>VLOOKUP(Table35[[#This Row],[Customer ID]],'Hospitalisation Details'!A:E,5,FALSE)</f>
        <v>36376</v>
      </c>
      <c r="M205" s="27">
        <f>VLOOKUP(Table35[[#This Row],[Customer ID]],'Hospitalisation Details'!A:K,8,FALSE)</f>
        <v>36021.01</v>
      </c>
      <c r="N205" t="str">
        <f>VLOOKUP(Table35[[#This Row],[Customer ID]],'Hospitalisation Details'!A:K,9, FALSE)</f>
        <v>tier - 2</v>
      </c>
      <c r="O205" t="str">
        <f>VLOOKUP(Table35[[#This Row],[Customer ID]],'Hospitalisation Details'!A:K,10,FALSE)</f>
        <v>tier - 3</v>
      </c>
      <c r="P205" t="str">
        <f>VLOOKUP(Table35[[#This Row],[Customer ID]],'Hospitalisation Details'!A:K,11,FALSE)</f>
        <v>R1013</v>
      </c>
    </row>
    <row r="206" spans="1:16" x14ac:dyDescent="0.3">
      <c r="A206" t="s">
        <v>2167</v>
      </c>
      <c r="B206" t="str">
        <f>VLOOKUP(Table35[[#This Row],[Customer ID]], 'Customer Names'!F:G, 2, FALSE)</f>
        <v>Aguero, Mr.  Matt</v>
      </c>
      <c r="C206">
        <v>41.65</v>
      </c>
      <c r="D206" s="22" t="str" cm="1">
        <f t="array" ref="D206">_xlfn.IFS(Table35[[#This Row],[BMI]]&lt;18.5, "Underweight ", Table35[[#This Row],[BMI]]&lt;24.9, "Normal Weight", Table35[[#This Row],[BMI]]&lt;29.9, "Overweight ", TRUE, "Obesity")</f>
        <v>Obesity</v>
      </c>
      <c r="E206" s="22">
        <v>10.73</v>
      </c>
      <c r="F206" s="22" t="str" cm="1">
        <f t="array" ref="F206">_xlfn.IFS(Table35[[#This Row],[HBA1C]]&lt;5.7, "Normal", Table35[[#This Row],[HBA1C]]&lt;6.4, "Prediabetes ", TRUE, "Diabetes")</f>
        <v>Diabetes</v>
      </c>
      <c r="G206" s="23" t="s">
        <v>2381</v>
      </c>
      <c r="H206" s="22" t="s">
        <v>2379</v>
      </c>
      <c r="I206" s="22" t="s">
        <v>2379</v>
      </c>
      <c r="J206" s="22">
        <v>0</v>
      </c>
      <c r="K206" t="s">
        <v>2381</v>
      </c>
      <c r="L206" s="25">
        <f>VLOOKUP(Table35[[#This Row],[Customer ID]],'Hospitalisation Details'!A:E,5,FALSE)</f>
        <v>29789</v>
      </c>
      <c r="M206" s="27">
        <f>VLOOKUP(Table35[[#This Row],[Customer ID]],'Hospitalisation Details'!A:K,8,FALSE)</f>
        <v>35952.65</v>
      </c>
      <c r="N206" t="str">
        <f>VLOOKUP(Table35[[#This Row],[Customer ID]],'Hospitalisation Details'!A:K,9, FALSE)</f>
        <v>tier - 1</v>
      </c>
      <c r="O206" t="str">
        <f>VLOOKUP(Table35[[#This Row],[Customer ID]],'Hospitalisation Details'!A:K,10,FALSE)</f>
        <v>tier - 3</v>
      </c>
      <c r="P206" t="str">
        <f>VLOOKUP(Table35[[#This Row],[Customer ID]],'Hospitalisation Details'!A:K,11,FALSE)</f>
        <v>R1011</v>
      </c>
    </row>
    <row r="207" spans="1:16" x14ac:dyDescent="0.3">
      <c r="A207" t="s">
        <v>2166</v>
      </c>
      <c r="B207" t="str">
        <f>VLOOKUP(Table35[[#This Row],[Customer ID]], 'Customer Names'!F:G, 2, FALSE)</f>
        <v>Woodward, Ms.  Elizabeth H</v>
      </c>
      <c r="C207">
        <v>50.79</v>
      </c>
      <c r="D207" s="22" t="str" cm="1">
        <f t="array" ref="D207">_xlfn.IFS(Table35[[#This Row],[BMI]]&lt;18.5, "Underweight ", Table35[[#This Row],[BMI]]&lt;24.9, "Normal Weight", Table35[[#This Row],[BMI]]&lt;29.9, "Overweight ", TRUE, "Obesity")</f>
        <v>Obesity</v>
      </c>
      <c r="E207" s="22">
        <v>4.45</v>
      </c>
      <c r="F207" s="22" t="str" cm="1">
        <f t="array" ref="F207">_xlfn.IFS(Table35[[#This Row],[HBA1C]]&lt;5.7, "Normal", Table35[[#This Row],[HBA1C]]&lt;6.4, "Prediabetes ", TRUE, "Diabetes")</f>
        <v>Normal</v>
      </c>
      <c r="G207" s="23" t="s">
        <v>2379</v>
      </c>
      <c r="H207" s="22" t="s">
        <v>2379</v>
      </c>
      <c r="I207" s="22" t="s">
        <v>2379</v>
      </c>
      <c r="J207" s="22">
        <v>1</v>
      </c>
      <c r="K207" t="s">
        <v>2381</v>
      </c>
      <c r="L207" s="25">
        <f>VLOOKUP(Table35[[#This Row],[Customer ID]],'Hospitalisation Details'!A:E,5,FALSE)</f>
        <v>33773</v>
      </c>
      <c r="M207" s="27">
        <f>VLOOKUP(Table35[[#This Row],[Customer ID]],'Hospitalisation Details'!A:K,8,FALSE)</f>
        <v>35883.269999999997</v>
      </c>
      <c r="N207" t="str">
        <f>VLOOKUP(Table35[[#This Row],[Customer ID]],'Hospitalisation Details'!A:K,9, FALSE)</f>
        <v>tier - 2</v>
      </c>
      <c r="O207" t="str">
        <f>VLOOKUP(Table35[[#This Row],[Customer ID]],'Hospitalisation Details'!A:K,10,FALSE)</f>
        <v>tier - 1</v>
      </c>
      <c r="P207" t="str">
        <f>VLOOKUP(Table35[[#This Row],[Customer ID]],'Hospitalisation Details'!A:K,11,FALSE)</f>
        <v>R1011</v>
      </c>
    </row>
    <row r="208" spans="1:16" x14ac:dyDescent="0.3">
      <c r="A208" t="s">
        <v>2165</v>
      </c>
      <c r="B208" t="str">
        <f>VLOOKUP(Table35[[#This Row],[Customer ID]], 'Customer Names'!F:G, 2, FALSE)</f>
        <v>McElroy, Ms.  Grace</v>
      </c>
      <c r="C208">
        <v>35.43</v>
      </c>
      <c r="D208" s="22" t="str" cm="1">
        <f t="array" ref="D208">_xlfn.IFS(Table35[[#This Row],[BMI]]&lt;18.5, "Underweight ", Table35[[#This Row],[BMI]]&lt;24.9, "Normal Weight", Table35[[#This Row],[BMI]]&lt;29.9, "Overweight ", TRUE, "Obesity")</f>
        <v>Obesity</v>
      </c>
      <c r="E208" s="22">
        <v>5.25</v>
      </c>
      <c r="F208" s="22" t="str" cm="1">
        <f t="array" ref="F208">_xlfn.IFS(Table35[[#This Row],[HBA1C]]&lt;5.7, "Normal", Table35[[#This Row],[HBA1C]]&lt;6.4, "Prediabetes ", TRUE, "Diabetes")</f>
        <v>Normal</v>
      </c>
      <c r="G208" s="23" t="s">
        <v>2381</v>
      </c>
      <c r="H208" s="22" t="s">
        <v>2379</v>
      </c>
      <c r="I208" s="22" t="s">
        <v>2379</v>
      </c>
      <c r="J208" s="22">
        <v>0</v>
      </c>
      <c r="K208" t="s">
        <v>2381</v>
      </c>
      <c r="L208" s="25">
        <f>VLOOKUP(Table35[[#This Row],[Customer ID]],'Hospitalisation Details'!A:E,5,FALSE)</f>
        <v>27884</v>
      </c>
      <c r="M208" s="27">
        <f>VLOOKUP(Table35[[#This Row],[Customer ID]],'Hospitalisation Details'!A:K,8,FALSE)</f>
        <v>35733.96</v>
      </c>
      <c r="N208" t="str">
        <f>VLOOKUP(Table35[[#This Row],[Customer ID]],'Hospitalisation Details'!A:K,9, FALSE)</f>
        <v>tier - 2</v>
      </c>
      <c r="O208" t="str">
        <f>VLOOKUP(Table35[[#This Row],[Customer ID]],'Hospitalisation Details'!A:K,10,FALSE)</f>
        <v>tier - 2</v>
      </c>
      <c r="P208" t="str">
        <f>VLOOKUP(Table35[[#This Row],[Customer ID]],'Hospitalisation Details'!A:K,11,FALSE)</f>
        <v>R1011</v>
      </c>
    </row>
    <row r="209" spans="1:16" x14ac:dyDescent="0.3">
      <c r="A209" t="s">
        <v>2164</v>
      </c>
      <c r="B209" t="str">
        <f>VLOOKUP(Table35[[#This Row],[Customer ID]], 'Customer Names'!F:G, 2, FALSE)</f>
        <v>Lopez, Mr.  Jaime</v>
      </c>
      <c r="C209">
        <v>35.25</v>
      </c>
      <c r="D209" s="22" t="str" cm="1">
        <f t="array" ref="D209">_xlfn.IFS(Table35[[#This Row],[BMI]]&lt;18.5, "Underweight ", Table35[[#This Row],[BMI]]&lt;24.9, "Normal Weight", Table35[[#This Row],[BMI]]&lt;29.9, "Overweight ", TRUE, "Obesity")</f>
        <v>Obesity</v>
      </c>
      <c r="E209" s="22">
        <v>9.51</v>
      </c>
      <c r="F209" s="22" t="str" cm="1">
        <f t="array" ref="F209">_xlfn.IFS(Table35[[#This Row],[HBA1C]]&lt;5.7, "Normal", Table35[[#This Row],[HBA1C]]&lt;6.4, "Prediabetes ", TRUE, "Diabetes")</f>
        <v>Diabetes</v>
      </c>
      <c r="G209" s="23" t="s">
        <v>2379</v>
      </c>
      <c r="H209" s="22" t="s">
        <v>2379</v>
      </c>
      <c r="I209" s="22" t="s">
        <v>2379</v>
      </c>
      <c r="J209" s="22">
        <v>0</v>
      </c>
      <c r="K209" t="s">
        <v>2381</v>
      </c>
      <c r="L209" s="25">
        <f>VLOOKUP(Table35[[#This Row],[Customer ID]],'Hospitalisation Details'!A:E,5,FALSE)</f>
        <v>27134</v>
      </c>
      <c r="M209" s="27">
        <f>VLOOKUP(Table35[[#This Row],[Customer ID]],'Hospitalisation Details'!A:K,8,FALSE)</f>
        <v>35711.39</v>
      </c>
      <c r="N209" t="str">
        <f>VLOOKUP(Table35[[#This Row],[Customer ID]],'Hospitalisation Details'!A:K,9, FALSE)</f>
        <v>tier - 2</v>
      </c>
      <c r="O209" t="str">
        <f>VLOOKUP(Table35[[#This Row],[Customer ID]],'Hospitalisation Details'!A:K,10,FALSE)</f>
        <v>tier - 3</v>
      </c>
      <c r="P209" t="str">
        <f>VLOOKUP(Table35[[#This Row],[Customer ID]],'Hospitalisation Details'!A:K,11,FALSE)</f>
        <v>R1012</v>
      </c>
    </row>
    <row r="210" spans="1:16" x14ac:dyDescent="0.3">
      <c r="A210" t="s">
        <v>2163</v>
      </c>
      <c r="B210" t="str">
        <f>VLOOKUP(Table35[[#This Row],[Customer ID]], 'Customer Names'!F:G, 2, FALSE)</f>
        <v>Cardosi, Ms.  Calesse</v>
      </c>
      <c r="C210">
        <v>36.85</v>
      </c>
      <c r="D210" s="22" t="str" cm="1">
        <f t="array" ref="D210">_xlfn.IFS(Table35[[#This Row],[BMI]]&lt;18.5, "Underweight ", Table35[[#This Row],[BMI]]&lt;24.9, "Normal Weight", Table35[[#This Row],[BMI]]&lt;29.9, "Overweight ", TRUE, "Obesity")</f>
        <v>Obesity</v>
      </c>
      <c r="E210" s="22">
        <v>11.12</v>
      </c>
      <c r="F210" s="22" t="str" cm="1">
        <f t="array" ref="F210">_xlfn.IFS(Table35[[#This Row],[HBA1C]]&lt;5.7, "Normal", Table35[[#This Row],[HBA1C]]&lt;6.4, "Prediabetes ", TRUE, "Diabetes")</f>
        <v>Diabetes</v>
      </c>
      <c r="G210" s="23" t="s">
        <v>2379</v>
      </c>
      <c r="H210" s="22" t="s">
        <v>2379</v>
      </c>
      <c r="I210" s="22" t="s">
        <v>2379</v>
      </c>
      <c r="J210" s="22">
        <v>0</v>
      </c>
      <c r="K210" t="s">
        <v>2381</v>
      </c>
      <c r="L210" s="25">
        <f>VLOOKUP(Table35[[#This Row],[Customer ID]],'Hospitalisation Details'!A:E,5,FALSE)</f>
        <v>28568</v>
      </c>
      <c r="M210" s="27">
        <f>VLOOKUP(Table35[[#This Row],[Customer ID]],'Hospitalisation Details'!A:K,8,FALSE)</f>
        <v>35701.9</v>
      </c>
      <c r="N210" t="str">
        <f>VLOOKUP(Table35[[#This Row],[Customer ID]],'Hospitalisation Details'!A:K,9, FALSE)</f>
        <v>tier - 2</v>
      </c>
      <c r="O210" t="str">
        <f>VLOOKUP(Table35[[#This Row],[Customer ID]],'Hospitalisation Details'!A:K,10,FALSE)</f>
        <v>tier - 1</v>
      </c>
      <c r="P210" t="str">
        <f>VLOOKUP(Table35[[#This Row],[Customer ID]],'Hospitalisation Details'!A:K,11,FALSE)</f>
        <v>R1011</v>
      </c>
    </row>
    <row r="211" spans="1:16" x14ac:dyDescent="0.3">
      <c r="A211" t="s">
        <v>2162</v>
      </c>
      <c r="B211" t="str">
        <f>VLOOKUP(Table35[[#This Row],[Customer ID]], 'Customer Names'!F:G, 2, FALSE)</f>
        <v>Looney, Ms.  Kate L</v>
      </c>
      <c r="C211">
        <v>31.02</v>
      </c>
      <c r="D211" s="22" t="str" cm="1">
        <f t="array" ref="D211">_xlfn.IFS(Table35[[#This Row],[BMI]]&lt;18.5, "Underweight ", Table35[[#This Row],[BMI]]&lt;24.9, "Normal Weight", Table35[[#This Row],[BMI]]&lt;29.9, "Overweight ", TRUE, "Obesity")</f>
        <v>Obesity</v>
      </c>
      <c r="E211" s="22">
        <v>4.5599999999999996</v>
      </c>
      <c r="F211" s="22" t="str" cm="1">
        <f t="array" ref="F211">_xlfn.IFS(Table35[[#This Row],[HBA1C]]&lt;5.7, "Normal", Table35[[#This Row],[HBA1C]]&lt;6.4, "Prediabetes ", TRUE, "Diabetes")</f>
        <v>Normal</v>
      </c>
      <c r="G211" s="23" t="s">
        <v>2379</v>
      </c>
      <c r="H211" s="22" t="s">
        <v>2380</v>
      </c>
      <c r="I211" s="22" t="s">
        <v>2379</v>
      </c>
      <c r="J211" s="22">
        <v>1</v>
      </c>
      <c r="K211" t="s">
        <v>2381</v>
      </c>
      <c r="L211" s="25">
        <f>VLOOKUP(Table35[[#This Row],[Customer ID]],'Hospitalisation Details'!A:E,5,FALSE)</f>
        <v>36573</v>
      </c>
      <c r="M211" s="27">
        <f>VLOOKUP(Table35[[#This Row],[Customer ID]],'Hospitalisation Details'!A:K,8,FALSE)</f>
        <v>35595.589999999997</v>
      </c>
      <c r="N211" t="str">
        <f>VLOOKUP(Table35[[#This Row],[Customer ID]],'Hospitalisation Details'!A:K,9, FALSE)</f>
        <v>tier - 2</v>
      </c>
      <c r="O211" t="str">
        <f>VLOOKUP(Table35[[#This Row],[Customer ID]],'Hospitalisation Details'!A:K,10,FALSE)</f>
        <v>tier - 3</v>
      </c>
      <c r="P211" t="str">
        <f>VLOOKUP(Table35[[#This Row],[Customer ID]],'Hospitalisation Details'!A:K,11,FALSE)</f>
        <v>R1013</v>
      </c>
    </row>
    <row r="212" spans="1:16" x14ac:dyDescent="0.3">
      <c r="A212" t="s">
        <v>2161</v>
      </c>
      <c r="B212" t="str">
        <f>VLOOKUP(Table35[[#This Row],[Customer ID]], 'Customer Names'!F:G, 2, FALSE)</f>
        <v>Zyryanov, Mr.  Sergey</v>
      </c>
      <c r="C212">
        <v>35.6</v>
      </c>
      <c r="D212" s="22" t="str" cm="1">
        <f t="array" ref="D212">_xlfn.IFS(Table35[[#This Row],[BMI]]&lt;18.5, "Underweight ", Table35[[#This Row],[BMI]]&lt;24.9, "Normal Weight", Table35[[#This Row],[BMI]]&lt;29.9, "Overweight ", TRUE, "Obesity")</f>
        <v>Obesity</v>
      </c>
      <c r="E212" s="22">
        <v>4.0199999999999996</v>
      </c>
      <c r="F212" s="22" t="str" cm="1">
        <f t="array" ref="F212">_xlfn.IFS(Table35[[#This Row],[HBA1C]]&lt;5.7, "Normal", Table35[[#This Row],[HBA1C]]&lt;6.4, "Prediabetes ", TRUE, "Diabetes")</f>
        <v>Normal</v>
      </c>
      <c r="G212" s="23" t="s">
        <v>2381</v>
      </c>
      <c r="H212" s="22" t="s">
        <v>2380</v>
      </c>
      <c r="I212" s="22" t="s">
        <v>2379</v>
      </c>
      <c r="J212" s="22">
        <v>2</v>
      </c>
      <c r="K212" t="s">
        <v>2381</v>
      </c>
      <c r="L212" s="25">
        <f>VLOOKUP(Table35[[#This Row],[Customer ID]],'Hospitalisation Details'!A:E,5,FALSE)</f>
        <v>36544</v>
      </c>
      <c r="M212" s="27">
        <f>VLOOKUP(Table35[[#This Row],[Customer ID]],'Hospitalisation Details'!A:K,8,FALSE)</f>
        <v>35585.58</v>
      </c>
      <c r="N212" t="str">
        <f>VLOOKUP(Table35[[#This Row],[Customer ID]],'Hospitalisation Details'!A:K,9, FALSE)</f>
        <v>tier - 2</v>
      </c>
      <c r="O212" t="str">
        <f>VLOOKUP(Table35[[#This Row],[Customer ID]],'Hospitalisation Details'!A:K,10,FALSE)</f>
        <v>tier - 3</v>
      </c>
      <c r="P212" t="str">
        <f>VLOOKUP(Table35[[#This Row],[Customer ID]],'Hospitalisation Details'!A:K,11,FALSE)</f>
        <v>R1011</v>
      </c>
    </row>
    <row r="213" spans="1:16" x14ac:dyDescent="0.3">
      <c r="A213" t="s">
        <v>2160</v>
      </c>
      <c r="B213" t="str">
        <f>VLOOKUP(Table35[[#This Row],[Customer ID]], 'Customer Names'!F:G, 2, FALSE)</f>
        <v>Gavin, Mr.  Timothy V</v>
      </c>
      <c r="C213">
        <v>34.39</v>
      </c>
      <c r="D213" s="22" t="str" cm="1">
        <f t="array" ref="D213">_xlfn.IFS(Table35[[#This Row],[BMI]]&lt;18.5, "Underweight ", Table35[[#This Row],[BMI]]&lt;24.9, "Normal Weight", Table35[[#This Row],[BMI]]&lt;29.9, "Overweight ", TRUE, "Obesity")</f>
        <v>Obesity</v>
      </c>
      <c r="E213" s="22">
        <v>8.7200000000000006</v>
      </c>
      <c r="F213" s="22" t="str" cm="1">
        <f t="array" ref="F213">_xlfn.IFS(Table35[[#This Row],[HBA1C]]&lt;5.7, "Normal", Table35[[#This Row],[HBA1C]]&lt;6.4, "Prediabetes ", TRUE, "Diabetes")</f>
        <v>Diabetes</v>
      </c>
      <c r="G213" s="23" t="s">
        <v>2379</v>
      </c>
      <c r="H213" s="22" t="s">
        <v>2379</v>
      </c>
      <c r="I213" s="22" t="s">
        <v>2379</v>
      </c>
      <c r="J213" s="22">
        <v>0</v>
      </c>
      <c r="K213" t="s">
        <v>2381</v>
      </c>
      <c r="L213" s="25">
        <f>VLOOKUP(Table35[[#This Row],[Customer ID]],'Hospitalisation Details'!A:E,5,FALSE)</f>
        <v>26247</v>
      </c>
      <c r="M213" s="27">
        <f>VLOOKUP(Table35[[#This Row],[Customer ID]],'Hospitalisation Details'!A:K,8,FALSE)</f>
        <v>35583.17</v>
      </c>
      <c r="N213" t="str">
        <f>VLOOKUP(Table35[[#This Row],[Customer ID]],'Hospitalisation Details'!A:K,9, FALSE)</f>
        <v>tier - 1</v>
      </c>
      <c r="O213" t="str">
        <f>VLOOKUP(Table35[[#This Row],[Customer ID]],'Hospitalisation Details'!A:K,10,FALSE)</f>
        <v>tier - 3</v>
      </c>
      <c r="P213" t="str">
        <f>VLOOKUP(Table35[[#This Row],[Customer ID]],'Hospitalisation Details'!A:K,11,FALSE)</f>
        <v>R1011</v>
      </c>
    </row>
    <row r="214" spans="1:16" x14ac:dyDescent="0.3">
      <c r="A214" t="s">
        <v>2159</v>
      </c>
      <c r="B214" t="str">
        <f>VLOOKUP(Table35[[#This Row],[Customer ID]], 'Customer Names'!F:G, 2, FALSE)</f>
        <v>Littlefield, Mr.  Andrew S</v>
      </c>
      <c r="C214">
        <v>29.06</v>
      </c>
      <c r="D214" s="22" t="str" cm="1">
        <f t="array" ref="D214">_xlfn.IFS(Table35[[#This Row],[BMI]]&lt;18.5, "Underweight ", Table35[[#This Row],[BMI]]&lt;24.9, "Normal Weight", Table35[[#This Row],[BMI]]&lt;29.9, "Overweight ", TRUE, "Obesity")</f>
        <v xml:space="preserve">Overweight </v>
      </c>
      <c r="E214" s="22">
        <v>6.25</v>
      </c>
      <c r="F214" s="22" t="str" cm="1">
        <f t="array" ref="F214">_xlfn.IFS(Table35[[#This Row],[HBA1C]]&lt;5.7, "Normal", Table35[[#This Row],[HBA1C]]&lt;6.4, "Prediabetes ", TRUE, "Diabetes")</f>
        <v xml:space="preserve">Prediabetes </v>
      </c>
      <c r="G214" s="23" t="s">
        <v>2381</v>
      </c>
      <c r="H214" s="22" t="s">
        <v>2379</v>
      </c>
      <c r="I214" s="22" t="s">
        <v>2379</v>
      </c>
      <c r="J214" s="22">
        <v>1</v>
      </c>
      <c r="K214" t="s">
        <v>2381</v>
      </c>
      <c r="L214" s="25">
        <f>VLOOKUP(Table35[[#This Row],[Customer ID]],'Hospitalisation Details'!A:E,5,FALSE)</f>
        <v>23679</v>
      </c>
      <c r="M214" s="27">
        <f>VLOOKUP(Table35[[#This Row],[Customer ID]],'Hospitalisation Details'!A:K,8,FALSE)</f>
        <v>35573.26</v>
      </c>
      <c r="N214" t="str">
        <f>VLOOKUP(Table35[[#This Row],[Customer ID]],'Hospitalisation Details'!A:K,9, FALSE)</f>
        <v>tier - 2</v>
      </c>
      <c r="O214" t="str">
        <f>VLOOKUP(Table35[[#This Row],[Customer ID]],'Hospitalisation Details'!A:K,10,FALSE)</f>
        <v>tier - 1</v>
      </c>
      <c r="P214" t="str">
        <f>VLOOKUP(Table35[[#This Row],[Customer ID]],'Hospitalisation Details'!A:K,11,FALSE)</f>
        <v>R1011</v>
      </c>
    </row>
    <row r="215" spans="1:16" x14ac:dyDescent="0.3">
      <c r="A215" t="s">
        <v>2158</v>
      </c>
      <c r="B215" t="str">
        <f>VLOOKUP(Table35[[#This Row],[Customer ID]], 'Customer Names'!F:G, 2, FALSE)</f>
        <v>Shearer, Mr.  Matthew D</v>
      </c>
      <c r="C215">
        <v>35.799999999999997</v>
      </c>
      <c r="D215" s="22" t="str" cm="1">
        <f t="array" ref="D215">_xlfn.IFS(Table35[[#This Row],[BMI]]&lt;18.5, "Underweight ", Table35[[#This Row],[BMI]]&lt;24.9, "Normal Weight", Table35[[#This Row],[BMI]]&lt;29.9, "Overweight ", TRUE, "Obesity")</f>
        <v>Obesity</v>
      </c>
      <c r="E215" s="22">
        <v>7.32</v>
      </c>
      <c r="F215" s="22" t="str" cm="1">
        <f t="array" ref="F215">_xlfn.IFS(Table35[[#This Row],[HBA1C]]&lt;5.7, "Normal", Table35[[#This Row],[HBA1C]]&lt;6.4, "Prediabetes ", TRUE, "Diabetes")</f>
        <v>Diabetes</v>
      </c>
      <c r="G215" s="23" t="s">
        <v>2379</v>
      </c>
      <c r="H215" s="22" t="s">
        <v>2379</v>
      </c>
      <c r="I215" s="22" t="s">
        <v>2379</v>
      </c>
      <c r="J215" s="22">
        <v>2</v>
      </c>
      <c r="K215" t="s">
        <v>2381</v>
      </c>
      <c r="L215" s="25">
        <f>VLOOKUP(Table35[[#This Row],[Customer ID]],'Hospitalisation Details'!A:E,5,FALSE)</f>
        <v>26934</v>
      </c>
      <c r="M215" s="27">
        <f>VLOOKUP(Table35[[#This Row],[Customer ID]],'Hospitalisation Details'!A:K,8,FALSE)</f>
        <v>35547.72</v>
      </c>
      <c r="N215" t="str">
        <f>VLOOKUP(Table35[[#This Row],[Customer ID]],'Hospitalisation Details'!A:K,9, FALSE)</f>
        <v>tier - 1</v>
      </c>
      <c r="O215" t="str">
        <f>VLOOKUP(Table35[[#This Row],[Customer ID]],'Hospitalisation Details'!A:K,10,FALSE)</f>
        <v>tier - 1</v>
      </c>
      <c r="P215" t="str">
        <f>VLOOKUP(Table35[[#This Row],[Customer ID]],'Hospitalisation Details'!A:K,11,FALSE)</f>
        <v>R1011</v>
      </c>
    </row>
    <row r="216" spans="1:16" x14ac:dyDescent="0.3">
      <c r="A216" t="s">
        <v>2157</v>
      </c>
      <c r="B216" t="str">
        <f>VLOOKUP(Table35[[#This Row],[Customer ID]], 'Customer Names'!F:G, 2, FALSE)</f>
        <v>Armstrong, Ms.  Jessica</v>
      </c>
      <c r="C216">
        <v>49.8</v>
      </c>
      <c r="D216" s="22" t="str" cm="1">
        <f t="array" ref="D216">_xlfn.IFS(Table35[[#This Row],[BMI]]&lt;18.5, "Underweight ", Table35[[#This Row],[BMI]]&lt;24.9, "Normal Weight", Table35[[#This Row],[BMI]]&lt;29.9, "Overweight ", TRUE, "Obesity")</f>
        <v>Obesity</v>
      </c>
      <c r="E216" s="22">
        <v>4.24</v>
      </c>
      <c r="F216" s="22" t="str" cm="1">
        <f t="array" ref="F216">_xlfn.IFS(Table35[[#This Row],[HBA1C]]&lt;5.7, "Normal", Table35[[#This Row],[HBA1C]]&lt;6.4, "Prediabetes ", TRUE, "Diabetes")</f>
        <v>Normal</v>
      </c>
      <c r="G216" s="23" t="s">
        <v>2379</v>
      </c>
      <c r="H216" s="22" t="s">
        <v>2379</v>
      </c>
      <c r="I216" s="22" t="s">
        <v>2379</v>
      </c>
      <c r="J216" s="22">
        <v>1</v>
      </c>
      <c r="K216" t="s">
        <v>2381</v>
      </c>
      <c r="L216" s="25">
        <f>VLOOKUP(Table35[[#This Row],[Customer ID]],'Hospitalisation Details'!A:E,5,FALSE)</f>
        <v>33829</v>
      </c>
      <c r="M216" s="27">
        <f>VLOOKUP(Table35[[#This Row],[Customer ID]],'Hospitalisation Details'!A:K,8,FALSE)</f>
        <v>35547.47</v>
      </c>
      <c r="N216" t="str">
        <f>VLOOKUP(Table35[[#This Row],[Customer ID]],'Hospitalisation Details'!A:K,9, FALSE)</f>
        <v>tier - 2</v>
      </c>
      <c r="O216" t="str">
        <f>VLOOKUP(Table35[[#This Row],[Customer ID]],'Hospitalisation Details'!A:K,10,FALSE)</f>
        <v>tier - 3</v>
      </c>
      <c r="P216" t="str">
        <f>VLOOKUP(Table35[[#This Row],[Customer ID]],'Hospitalisation Details'!A:K,11,FALSE)</f>
        <v>R1011</v>
      </c>
    </row>
    <row r="217" spans="1:16" x14ac:dyDescent="0.3">
      <c r="A217" t="s">
        <v>2156</v>
      </c>
      <c r="B217" t="str">
        <f>VLOOKUP(Table35[[#This Row],[Customer ID]], 'Customer Names'!F:G, 2, FALSE)</f>
        <v>Warriner, Mr.  Lawrence</v>
      </c>
      <c r="C217">
        <v>35.71</v>
      </c>
      <c r="D217" s="22" t="str" cm="1">
        <f t="array" ref="D217">_xlfn.IFS(Table35[[#This Row],[BMI]]&lt;18.5, "Underweight ", Table35[[#This Row],[BMI]]&lt;24.9, "Normal Weight", Table35[[#This Row],[BMI]]&lt;29.9, "Overweight ", TRUE, "Obesity")</f>
        <v>Obesity</v>
      </c>
      <c r="E217" s="22">
        <v>6.84</v>
      </c>
      <c r="F217" s="22" t="str" cm="1">
        <f t="array" ref="F217">_xlfn.IFS(Table35[[#This Row],[HBA1C]]&lt;5.7, "Normal", Table35[[#This Row],[HBA1C]]&lt;6.4, "Prediabetes ", TRUE, "Diabetes")</f>
        <v>Diabetes</v>
      </c>
      <c r="G217" s="23" t="s">
        <v>2379</v>
      </c>
      <c r="H217" s="22" t="s">
        <v>2379</v>
      </c>
      <c r="I217" s="22" t="s">
        <v>2379</v>
      </c>
      <c r="J217" s="22">
        <v>2</v>
      </c>
      <c r="K217" t="s">
        <v>2381</v>
      </c>
      <c r="L217" s="25">
        <f>VLOOKUP(Table35[[#This Row],[Customer ID]],'Hospitalisation Details'!A:E,5,FALSE)</f>
        <v>26861</v>
      </c>
      <c r="M217" s="27">
        <f>VLOOKUP(Table35[[#This Row],[Customer ID]],'Hospitalisation Details'!A:K,8,FALSE)</f>
        <v>35517.19</v>
      </c>
      <c r="N217" t="str">
        <f>VLOOKUP(Table35[[#This Row],[Customer ID]],'Hospitalisation Details'!A:K,9, FALSE)</f>
        <v>tier - 2</v>
      </c>
      <c r="O217" t="str">
        <f>VLOOKUP(Table35[[#This Row],[Customer ID]],'Hospitalisation Details'!A:K,10,FALSE)</f>
        <v>tier - 2</v>
      </c>
      <c r="P217" t="str">
        <f>VLOOKUP(Table35[[#This Row],[Customer ID]],'Hospitalisation Details'!A:K,11,FALSE)</f>
        <v>R1011</v>
      </c>
    </row>
    <row r="218" spans="1:16" x14ac:dyDescent="0.3">
      <c r="A218" t="s">
        <v>2155</v>
      </c>
      <c r="B218" t="str">
        <f>VLOOKUP(Table35[[#This Row],[Customer ID]], 'Customer Names'!F:G, 2, FALSE)</f>
        <v>White, Mr.  Alex</v>
      </c>
      <c r="C218">
        <v>30.8</v>
      </c>
      <c r="D218" s="22" t="str" cm="1">
        <f t="array" ref="D218">_xlfn.IFS(Table35[[#This Row],[BMI]]&lt;18.5, "Underweight ", Table35[[#This Row],[BMI]]&lt;24.9, "Normal Weight", Table35[[#This Row],[BMI]]&lt;29.9, "Overweight ", TRUE, "Obesity")</f>
        <v>Obesity</v>
      </c>
      <c r="E218" s="22">
        <v>5.23</v>
      </c>
      <c r="F218" s="22" t="str" cm="1">
        <f t="array" ref="F218">_xlfn.IFS(Table35[[#This Row],[HBA1C]]&lt;5.7, "Normal", Table35[[#This Row],[HBA1C]]&lt;6.4, "Prediabetes ", TRUE, "Diabetes")</f>
        <v>Normal</v>
      </c>
      <c r="G218" s="23" t="s">
        <v>2381</v>
      </c>
      <c r="H218" s="22" t="s">
        <v>2379</v>
      </c>
      <c r="I218" s="22" t="s">
        <v>2379</v>
      </c>
      <c r="J218" s="22">
        <v>1</v>
      </c>
      <c r="K218" t="s">
        <v>2381</v>
      </c>
      <c r="L218" s="25">
        <f>VLOOKUP(Table35[[#This Row],[Customer ID]],'Hospitalisation Details'!A:E,5,FALSE)</f>
        <v>32314</v>
      </c>
      <c r="M218" s="27">
        <f>VLOOKUP(Table35[[#This Row],[Customer ID]],'Hospitalisation Details'!A:K,8,FALSE)</f>
        <v>35491.64</v>
      </c>
      <c r="N218" t="str">
        <f>VLOOKUP(Table35[[#This Row],[Customer ID]],'Hospitalisation Details'!A:K,9, FALSE)</f>
        <v>tier - 1</v>
      </c>
      <c r="O218" t="str">
        <f>VLOOKUP(Table35[[#This Row],[Customer ID]],'Hospitalisation Details'!A:K,10,FALSE)</f>
        <v>tier - 2</v>
      </c>
      <c r="P218" t="str">
        <f>VLOOKUP(Table35[[#This Row],[Customer ID]],'Hospitalisation Details'!A:K,11,FALSE)</f>
        <v>R1011</v>
      </c>
    </row>
    <row r="219" spans="1:16" x14ac:dyDescent="0.3">
      <c r="A219" t="s">
        <v>2154</v>
      </c>
      <c r="B219" t="str">
        <f>VLOOKUP(Table35[[#This Row],[Customer ID]], 'Customer Names'!F:G, 2, FALSE)</f>
        <v>Cordaro, Mr.  Kevin</v>
      </c>
      <c r="C219">
        <v>33.69</v>
      </c>
      <c r="D219" s="22" t="str" cm="1">
        <f t="array" ref="D219">_xlfn.IFS(Table35[[#This Row],[BMI]]&lt;18.5, "Underweight ", Table35[[#This Row],[BMI]]&lt;24.9, "Normal Weight", Table35[[#This Row],[BMI]]&lt;29.9, "Overweight ", TRUE, "Obesity")</f>
        <v>Obesity</v>
      </c>
      <c r="E219" s="22">
        <v>9.68</v>
      </c>
      <c r="F219" s="22" t="str" cm="1">
        <f t="array" ref="F219">_xlfn.IFS(Table35[[#This Row],[HBA1C]]&lt;5.7, "Normal", Table35[[#This Row],[HBA1C]]&lt;6.4, "Prediabetes ", TRUE, "Diabetes")</f>
        <v>Diabetes</v>
      </c>
      <c r="G219" s="23" t="s">
        <v>2379</v>
      </c>
      <c r="H219" s="22" t="s">
        <v>2379</v>
      </c>
      <c r="I219" s="22" t="s">
        <v>2379</v>
      </c>
      <c r="J219" s="22">
        <v>0</v>
      </c>
      <c r="K219" t="s">
        <v>2381</v>
      </c>
      <c r="L219" s="25">
        <f>VLOOKUP(Table35[[#This Row],[Customer ID]],'Hospitalisation Details'!A:E,5,FALSE)</f>
        <v>26075</v>
      </c>
      <c r="M219" s="27">
        <f>VLOOKUP(Table35[[#This Row],[Customer ID]],'Hospitalisation Details'!A:K,8,FALSE)</f>
        <v>35345.730000000003</v>
      </c>
      <c r="N219" t="str">
        <f>VLOOKUP(Table35[[#This Row],[Customer ID]],'Hospitalisation Details'!A:K,9, FALSE)</f>
        <v>tier - 2</v>
      </c>
      <c r="O219" t="str">
        <f>VLOOKUP(Table35[[#This Row],[Customer ID]],'Hospitalisation Details'!A:K,10,FALSE)</f>
        <v>tier - 3</v>
      </c>
      <c r="P219" t="str">
        <f>VLOOKUP(Table35[[#This Row],[Customer ID]],'Hospitalisation Details'!A:K,11,FALSE)</f>
        <v>R1011</v>
      </c>
    </row>
    <row r="220" spans="1:16" x14ac:dyDescent="0.3">
      <c r="A220" t="s">
        <v>2153</v>
      </c>
      <c r="B220" t="str">
        <f>VLOOKUP(Table35[[#This Row],[Customer ID]], 'Customer Names'!F:G, 2, FALSE)</f>
        <v>Hamilton, Mr.  Gavin M.</v>
      </c>
      <c r="C220">
        <v>42.27</v>
      </c>
      <c r="D220" s="22" t="str" cm="1">
        <f t="array" ref="D220">_xlfn.IFS(Table35[[#This Row],[BMI]]&lt;18.5, "Underweight ", Table35[[#This Row],[BMI]]&lt;24.9, "Normal Weight", Table35[[#This Row],[BMI]]&lt;29.9, "Overweight ", TRUE, "Obesity")</f>
        <v>Obesity</v>
      </c>
      <c r="E220" s="22">
        <v>6.05</v>
      </c>
      <c r="F220" s="22" t="str" cm="1">
        <f t="array" ref="F220">_xlfn.IFS(Table35[[#This Row],[HBA1C]]&lt;5.7, "Normal", Table35[[#This Row],[HBA1C]]&lt;6.4, "Prediabetes ", TRUE, "Diabetes")</f>
        <v xml:space="preserve">Prediabetes </v>
      </c>
      <c r="G220" s="23" t="s">
        <v>2381</v>
      </c>
      <c r="H220" s="22" t="s">
        <v>2379</v>
      </c>
      <c r="I220" s="22" t="s">
        <v>2379</v>
      </c>
      <c r="J220" s="22">
        <v>1</v>
      </c>
      <c r="K220" t="s">
        <v>2381</v>
      </c>
      <c r="L220" s="25">
        <f>VLOOKUP(Table35[[#This Row],[Customer ID]],'Hospitalisation Details'!A:E,5,FALSE)</f>
        <v>32252</v>
      </c>
      <c r="M220" s="27">
        <f>VLOOKUP(Table35[[#This Row],[Customer ID]],'Hospitalisation Details'!A:K,8,FALSE)</f>
        <v>35315.96</v>
      </c>
      <c r="N220" t="str">
        <f>VLOOKUP(Table35[[#This Row],[Customer ID]],'Hospitalisation Details'!A:K,9, FALSE)</f>
        <v>tier - 2</v>
      </c>
      <c r="O220" t="str">
        <f>VLOOKUP(Table35[[#This Row],[Customer ID]],'Hospitalisation Details'!A:K,10,FALSE)</f>
        <v>tier - 1</v>
      </c>
      <c r="P220" t="str">
        <f>VLOOKUP(Table35[[#This Row],[Customer ID]],'Hospitalisation Details'!A:K,11,FALSE)</f>
        <v>R1011</v>
      </c>
    </row>
    <row r="221" spans="1:16" x14ac:dyDescent="0.3">
      <c r="A221" t="s">
        <v>2152</v>
      </c>
      <c r="B221" t="str">
        <f>VLOOKUP(Table35[[#This Row],[Customer ID]], 'Customer Names'!F:G, 2, FALSE)</f>
        <v>Meyer, Mr.  Rick E</v>
      </c>
      <c r="C221">
        <v>53.25</v>
      </c>
      <c r="D221" s="22" t="str" cm="1">
        <f t="array" ref="D221">_xlfn.IFS(Table35[[#This Row],[BMI]]&lt;18.5, "Underweight ", Table35[[#This Row],[BMI]]&lt;24.9, "Normal Weight", Table35[[#This Row],[BMI]]&lt;29.9, "Overweight ", TRUE, "Obesity")</f>
        <v>Obesity</v>
      </c>
      <c r="E221" s="22">
        <v>6.11</v>
      </c>
      <c r="F221" s="22" t="str" cm="1">
        <f t="array" ref="F221">_xlfn.IFS(Table35[[#This Row],[HBA1C]]&lt;5.7, "Normal", Table35[[#This Row],[HBA1C]]&lt;6.4, "Prediabetes ", TRUE, "Diabetes")</f>
        <v xml:space="preserve">Prediabetes </v>
      </c>
      <c r="G221" s="23" t="s">
        <v>2381</v>
      </c>
      <c r="H221" s="22" t="s">
        <v>2379</v>
      </c>
      <c r="I221" s="22" t="s">
        <v>2381</v>
      </c>
      <c r="J221" s="22">
        <v>1</v>
      </c>
      <c r="K221" t="s">
        <v>2381</v>
      </c>
      <c r="L221" s="25">
        <f>VLOOKUP(Table35[[#This Row],[Customer ID]],'Hospitalisation Details'!A:E,5,FALSE)</f>
        <v>35498</v>
      </c>
      <c r="M221" s="27">
        <f>VLOOKUP(Table35[[#This Row],[Customer ID]],'Hospitalisation Details'!A:K,8,FALSE)</f>
        <v>35302.089999999997</v>
      </c>
      <c r="N221" t="str">
        <f>VLOOKUP(Table35[[#This Row],[Customer ID]],'Hospitalisation Details'!A:K,9, FALSE)</f>
        <v>tier - 1</v>
      </c>
      <c r="O221" t="str">
        <f>VLOOKUP(Table35[[#This Row],[Customer ID]],'Hospitalisation Details'!A:K,10,FALSE)</f>
        <v>tier - 2</v>
      </c>
      <c r="P221" t="str">
        <f>VLOOKUP(Table35[[#This Row],[Customer ID]],'Hospitalisation Details'!A:K,11,FALSE)</f>
        <v>R1011</v>
      </c>
    </row>
    <row r="222" spans="1:16" x14ac:dyDescent="0.3">
      <c r="A222" t="s">
        <v>2151</v>
      </c>
      <c r="B222" t="str">
        <f>VLOOKUP(Table35[[#This Row],[Customer ID]], 'Customer Names'!F:G, 2, FALSE)</f>
        <v>Duke, Ms.  Andrea H.</v>
      </c>
      <c r="C222">
        <v>26.8</v>
      </c>
      <c r="D222" s="22" t="str" cm="1">
        <f t="array" ref="D222">_xlfn.IFS(Table35[[#This Row],[BMI]]&lt;18.5, "Underweight ", Table35[[#This Row],[BMI]]&lt;24.9, "Normal Weight", Table35[[#This Row],[BMI]]&lt;29.9, "Overweight ", TRUE, "Obesity")</f>
        <v xml:space="preserve">Overweight </v>
      </c>
      <c r="E222" s="22">
        <v>10.93</v>
      </c>
      <c r="F222" s="22" t="str" cm="1">
        <f t="array" ref="F222">_xlfn.IFS(Table35[[#This Row],[HBA1C]]&lt;5.7, "Normal", Table35[[#This Row],[HBA1C]]&lt;6.4, "Prediabetes ", TRUE, "Diabetes")</f>
        <v>Diabetes</v>
      </c>
      <c r="G222" s="23" t="s">
        <v>2381</v>
      </c>
      <c r="H222" s="22" t="s">
        <v>2379</v>
      </c>
      <c r="I222" s="22" t="s">
        <v>2379</v>
      </c>
      <c r="J222" s="22">
        <v>0</v>
      </c>
      <c r="K222" t="s">
        <v>2379</v>
      </c>
      <c r="L222" s="25">
        <f>VLOOKUP(Table35[[#This Row],[Customer ID]],'Hospitalisation Details'!A:E,5,FALSE)</f>
        <v>24533</v>
      </c>
      <c r="M222" s="27">
        <f>VLOOKUP(Table35[[#This Row],[Customer ID]],'Hospitalisation Details'!A:K,8,FALSE)</f>
        <v>35160.129999999997</v>
      </c>
      <c r="N222" t="str">
        <f>VLOOKUP(Table35[[#This Row],[Customer ID]],'Hospitalisation Details'!A:K,9, FALSE)</f>
        <v>tier - 2</v>
      </c>
      <c r="O222" t="str">
        <f>VLOOKUP(Table35[[#This Row],[Customer ID]],'Hospitalisation Details'!A:K,10,FALSE)</f>
        <v>tier - 2</v>
      </c>
      <c r="P222" t="str">
        <f>VLOOKUP(Table35[[#This Row],[Customer ID]],'Hospitalisation Details'!A:K,11,FALSE)</f>
        <v>R1011</v>
      </c>
    </row>
    <row r="223" spans="1:16" x14ac:dyDescent="0.3">
      <c r="A223" t="s">
        <v>2150</v>
      </c>
      <c r="B223" t="str">
        <f>VLOOKUP(Table35[[#This Row],[Customer ID]], 'Customer Names'!F:G, 2, FALSE)</f>
        <v>Malatesta, Mr.  Anthony S</v>
      </c>
      <c r="C223">
        <v>28.5</v>
      </c>
      <c r="D223" s="22" t="str" cm="1">
        <f t="array" ref="D223">_xlfn.IFS(Table35[[#This Row],[BMI]]&lt;18.5, "Underweight ", Table35[[#This Row],[BMI]]&lt;24.9, "Normal Weight", Table35[[#This Row],[BMI]]&lt;29.9, "Overweight ", TRUE, "Obesity")</f>
        <v xml:space="preserve">Overweight </v>
      </c>
      <c r="E223" s="22">
        <v>5.12</v>
      </c>
      <c r="F223" s="22" t="str" cm="1">
        <f t="array" ref="F223">_xlfn.IFS(Table35[[#This Row],[HBA1C]]&lt;5.7, "Normal", Table35[[#This Row],[HBA1C]]&lt;6.4, "Prediabetes ", TRUE, "Diabetes")</f>
        <v>Normal</v>
      </c>
      <c r="G223" s="23" t="s">
        <v>2379</v>
      </c>
      <c r="H223" s="22" t="s">
        <v>2379</v>
      </c>
      <c r="I223" s="22" t="s">
        <v>2379</v>
      </c>
      <c r="J223" s="22">
        <v>1</v>
      </c>
      <c r="K223" t="s">
        <v>2381</v>
      </c>
      <c r="L223" s="25">
        <f>VLOOKUP(Table35[[#This Row],[Customer ID]],'Hospitalisation Details'!A:E,5,FALSE)</f>
        <v>35817</v>
      </c>
      <c r="M223" s="27">
        <f>VLOOKUP(Table35[[#This Row],[Customer ID]],'Hospitalisation Details'!A:K,8,FALSE)</f>
        <v>35147.53</v>
      </c>
      <c r="N223" t="str">
        <f>VLOOKUP(Table35[[#This Row],[Customer ID]],'Hospitalisation Details'!A:K,9, FALSE)</f>
        <v>tier - 1</v>
      </c>
      <c r="O223" t="str">
        <f>VLOOKUP(Table35[[#This Row],[Customer ID]],'Hospitalisation Details'!A:K,10,FALSE)</f>
        <v>tier - 1</v>
      </c>
      <c r="P223" t="str">
        <f>VLOOKUP(Table35[[#This Row],[Customer ID]],'Hospitalisation Details'!A:K,11,FALSE)</f>
        <v>R1016</v>
      </c>
    </row>
    <row r="224" spans="1:16" x14ac:dyDescent="0.3">
      <c r="A224" t="s">
        <v>2149</v>
      </c>
      <c r="B224" t="str">
        <f>VLOOKUP(Table35[[#This Row],[Customer ID]], 'Customer Names'!F:G, 2, FALSE)</f>
        <v>Hinrichsen, Mr.  Erik</v>
      </c>
      <c r="C224">
        <v>22.895</v>
      </c>
      <c r="D224" s="22" t="str" cm="1">
        <f t="array" ref="D224">_xlfn.IFS(Table35[[#This Row],[BMI]]&lt;18.5, "Underweight ", Table35[[#This Row],[BMI]]&lt;24.9, "Normal Weight", Table35[[#This Row],[BMI]]&lt;29.9, "Overweight ", TRUE, "Obesity")</f>
        <v>Normal Weight</v>
      </c>
      <c r="E224" s="22">
        <v>5.72</v>
      </c>
      <c r="F224" s="22" t="str" cm="1">
        <f t="array" ref="F224">_xlfn.IFS(Table35[[#This Row],[HBA1C]]&lt;5.7, "Normal", Table35[[#This Row],[HBA1C]]&lt;6.4, "Prediabetes ", TRUE, "Diabetes")</f>
        <v xml:space="preserve">Prediabetes </v>
      </c>
      <c r="G224" s="23" t="s">
        <v>2379</v>
      </c>
      <c r="H224" s="22" t="s">
        <v>2379</v>
      </c>
      <c r="I224" s="22" t="s">
        <v>2379</v>
      </c>
      <c r="J224" s="22">
        <v>0</v>
      </c>
      <c r="K224" t="s">
        <v>2381</v>
      </c>
      <c r="L224" s="25">
        <f>VLOOKUP(Table35[[#This Row],[Customer ID]],'Hospitalisation Details'!A:E,5,FALSE)</f>
        <v>28488</v>
      </c>
      <c r="M224" s="27">
        <f>VLOOKUP(Table35[[#This Row],[Customer ID]],'Hospitalisation Details'!A:K,8,FALSE)</f>
        <v>35069.370000000003</v>
      </c>
      <c r="N224" t="str">
        <f>VLOOKUP(Table35[[#This Row],[Customer ID]],'Hospitalisation Details'!A:K,9, FALSE)</f>
        <v>tier - 1</v>
      </c>
      <c r="O224" t="str">
        <f>VLOOKUP(Table35[[#This Row],[Customer ID]],'Hospitalisation Details'!A:K,10,FALSE)</f>
        <v>tier - 1</v>
      </c>
      <c r="P224" t="str">
        <f>VLOOKUP(Table35[[#This Row],[Customer ID]],'Hospitalisation Details'!A:K,11,FALSE)</f>
        <v>R1017</v>
      </c>
    </row>
    <row r="225" spans="1:16" x14ac:dyDescent="0.3">
      <c r="A225" t="s">
        <v>2148</v>
      </c>
      <c r="B225" t="str">
        <f>VLOOKUP(Table35[[#This Row],[Customer ID]], 'Customer Names'!F:G, 2, FALSE)</f>
        <v>Lucan, Ms.  Kiley D</v>
      </c>
      <c r="C225">
        <v>34.06</v>
      </c>
      <c r="D225" s="22" t="str" cm="1">
        <f t="array" ref="D225">_xlfn.IFS(Table35[[#This Row],[BMI]]&lt;18.5, "Underweight ", Table35[[#This Row],[BMI]]&lt;24.9, "Normal Weight", Table35[[#This Row],[BMI]]&lt;29.9, "Overweight ", TRUE, "Obesity")</f>
        <v>Obesity</v>
      </c>
      <c r="E225" s="22">
        <v>11.83</v>
      </c>
      <c r="F225" s="22" t="str" cm="1">
        <f t="array" ref="F225">_xlfn.IFS(Table35[[#This Row],[HBA1C]]&lt;5.7, "Normal", Table35[[#This Row],[HBA1C]]&lt;6.4, "Prediabetes ", TRUE, "Diabetes")</f>
        <v>Diabetes</v>
      </c>
      <c r="G225" s="23" t="s">
        <v>2381</v>
      </c>
      <c r="H225" s="22" t="s">
        <v>2379</v>
      </c>
      <c r="I225" s="22" t="s">
        <v>2379</v>
      </c>
      <c r="J225" s="22">
        <v>1</v>
      </c>
      <c r="K225" t="s">
        <v>2381</v>
      </c>
      <c r="L225" s="25">
        <f>VLOOKUP(Table35[[#This Row],[Customer ID]],'Hospitalisation Details'!A:E,5,FALSE)</f>
        <v>27727</v>
      </c>
      <c r="M225" s="27">
        <f>VLOOKUP(Table35[[#This Row],[Customer ID]],'Hospitalisation Details'!A:K,8,FALSE)</f>
        <v>35050.620000000003</v>
      </c>
      <c r="N225" t="str">
        <f>VLOOKUP(Table35[[#This Row],[Customer ID]],'Hospitalisation Details'!A:K,9, FALSE)</f>
        <v>tier - 2</v>
      </c>
      <c r="O225" t="str">
        <f>VLOOKUP(Table35[[#This Row],[Customer ID]],'Hospitalisation Details'!A:K,10,FALSE)</f>
        <v>tier - 1</v>
      </c>
      <c r="P225" t="str">
        <f>VLOOKUP(Table35[[#This Row],[Customer ID]],'Hospitalisation Details'!A:K,11,FALSE)</f>
        <v>R1011</v>
      </c>
    </row>
    <row r="226" spans="1:16" x14ac:dyDescent="0.3">
      <c r="A226" t="s">
        <v>2147</v>
      </c>
      <c r="B226" t="str">
        <f>VLOOKUP(Table35[[#This Row],[Customer ID]], 'Customer Names'!F:G, 2, FALSE)</f>
        <v>Koch, Ms.  Jennifer</v>
      </c>
      <c r="C226">
        <v>36.409999999999997</v>
      </c>
      <c r="D226" s="22" t="str" cm="1">
        <f t="array" ref="D226">_xlfn.IFS(Table35[[#This Row],[BMI]]&lt;18.5, "Underweight ", Table35[[#This Row],[BMI]]&lt;24.9, "Normal Weight", Table35[[#This Row],[BMI]]&lt;29.9, "Overweight ", TRUE, "Obesity")</f>
        <v>Obesity</v>
      </c>
      <c r="E226" s="22">
        <v>4.55</v>
      </c>
      <c r="F226" s="22" t="str" cm="1">
        <f t="array" ref="F226">_xlfn.IFS(Table35[[#This Row],[HBA1C]]&lt;5.7, "Normal", Table35[[#This Row],[HBA1C]]&lt;6.4, "Prediabetes ", TRUE, "Diabetes")</f>
        <v>Normal</v>
      </c>
      <c r="G226" s="23" t="s">
        <v>2379</v>
      </c>
      <c r="H226" s="22" t="s">
        <v>2379</v>
      </c>
      <c r="I226" s="22" t="s">
        <v>2379</v>
      </c>
      <c r="J226" s="22">
        <v>0</v>
      </c>
      <c r="K226" t="s">
        <v>2381</v>
      </c>
      <c r="L226" s="25">
        <f>VLOOKUP(Table35[[#This Row],[Customer ID]],'Hospitalisation Details'!A:E,5,FALSE)</f>
        <v>30229</v>
      </c>
      <c r="M226" s="27">
        <f>VLOOKUP(Table35[[#This Row],[Customer ID]],'Hospitalisation Details'!A:K,8,FALSE)</f>
        <v>35000.730000000003</v>
      </c>
      <c r="N226" t="str">
        <f>VLOOKUP(Table35[[#This Row],[Customer ID]],'Hospitalisation Details'!A:K,9, FALSE)</f>
        <v>tier - 2</v>
      </c>
      <c r="O226" t="str">
        <f>VLOOKUP(Table35[[#This Row],[Customer ID]],'Hospitalisation Details'!A:K,10,FALSE)</f>
        <v>tier - 3</v>
      </c>
      <c r="P226" t="str">
        <f>VLOOKUP(Table35[[#This Row],[Customer ID]],'Hospitalisation Details'!A:K,11,FALSE)</f>
        <v>R1011</v>
      </c>
    </row>
    <row r="227" spans="1:16" x14ac:dyDescent="0.3">
      <c r="A227" t="s">
        <v>2146</v>
      </c>
      <c r="B227" t="str">
        <f>VLOOKUP(Table35[[#This Row],[Customer ID]], 'Customer Names'!F:G, 2, FALSE)</f>
        <v>Smith, Mr.  Chris</v>
      </c>
      <c r="C227">
        <v>52.3</v>
      </c>
      <c r="D227" s="22" t="str" cm="1">
        <f t="array" ref="D227">_xlfn.IFS(Table35[[#This Row],[BMI]]&lt;18.5, "Underweight ", Table35[[#This Row],[BMI]]&lt;24.9, "Normal Weight", Table35[[#This Row],[BMI]]&lt;29.9, "Overweight ", TRUE, "Obesity")</f>
        <v>Obesity</v>
      </c>
      <c r="E227" s="22">
        <v>4.87</v>
      </c>
      <c r="F227" s="22" t="str" cm="1">
        <f t="array" ref="F227">_xlfn.IFS(Table35[[#This Row],[HBA1C]]&lt;5.7, "Normal", Table35[[#This Row],[HBA1C]]&lt;6.4, "Prediabetes ", TRUE, "Diabetes")</f>
        <v>Normal</v>
      </c>
      <c r="G227" s="23" t="s">
        <v>2381</v>
      </c>
      <c r="H227" s="22" t="s">
        <v>2379</v>
      </c>
      <c r="I227" s="22" t="s">
        <v>2381</v>
      </c>
      <c r="J227" s="22">
        <v>1</v>
      </c>
      <c r="K227" t="s">
        <v>2381</v>
      </c>
      <c r="L227" s="25">
        <f>VLOOKUP(Table35[[#This Row],[Customer ID]],'Hospitalisation Details'!A:E,5,FALSE)</f>
        <v>35695</v>
      </c>
      <c r="M227" s="27">
        <f>VLOOKUP(Table35[[#This Row],[Customer ID]],'Hospitalisation Details'!A:K,8,FALSE)</f>
        <v>34979.86</v>
      </c>
      <c r="N227" t="str">
        <f>VLOOKUP(Table35[[#This Row],[Customer ID]],'Hospitalisation Details'!A:K,9, FALSE)</f>
        <v>tier - 2</v>
      </c>
      <c r="O227" t="str">
        <f>VLOOKUP(Table35[[#This Row],[Customer ID]],'Hospitalisation Details'!A:K,10,FALSE)</f>
        <v>tier - 2</v>
      </c>
      <c r="P227" t="str">
        <f>VLOOKUP(Table35[[#This Row],[Customer ID]],'Hospitalisation Details'!A:K,11,FALSE)</f>
        <v>R1011</v>
      </c>
    </row>
    <row r="228" spans="1:16" x14ac:dyDescent="0.3">
      <c r="A228" t="s">
        <v>2145</v>
      </c>
      <c r="B228" t="str">
        <f>VLOOKUP(Table35[[#This Row],[Customer ID]], 'Customer Names'!F:G, 2, FALSE)</f>
        <v>O'Connor, Ms.  Marian M.</v>
      </c>
      <c r="C228">
        <v>52.66</v>
      </c>
      <c r="D228" s="22" t="str" cm="1">
        <f t="array" ref="D228">_xlfn.IFS(Table35[[#This Row],[BMI]]&lt;18.5, "Underweight ", Table35[[#This Row],[BMI]]&lt;24.9, "Normal Weight", Table35[[#This Row],[BMI]]&lt;29.9, "Overweight ", TRUE, "Obesity")</f>
        <v>Obesity</v>
      </c>
      <c r="E228" s="22">
        <v>4.45</v>
      </c>
      <c r="F228" s="22" t="str" cm="1">
        <f t="array" ref="F228">_xlfn.IFS(Table35[[#This Row],[HBA1C]]&lt;5.7, "Normal", Table35[[#This Row],[HBA1C]]&lt;6.4, "Prediabetes ", TRUE, "Diabetes")</f>
        <v>Normal</v>
      </c>
      <c r="G228" s="23" t="s">
        <v>2379</v>
      </c>
      <c r="H228" s="22" t="s">
        <v>2379</v>
      </c>
      <c r="I228" s="22" t="s">
        <v>2379</v>
      </c>
      <c r="J228" s="22">
        <v>1</v>
      </c>
      <c r="K228" t="s">
        <v>2381</v>
      </c>
      <c r="L228" s="25">
        <f>VLOOKUP(Table35[[#This Row],[Customer ID]],'Hospitalisation Details'!A:E,5,FALSE)</f>
        <v>36029</v>
      </c>
      <c r="M228" s="27">
        <f>VLOOKUP(Table35[[#This Row],[Customer ID]],'Hospitalisation Details'!A:K,8,FALSE)</f>
        <v>34976.42</v>
      </c>
      <c r="N228" t="str">
        <f>VLOOKUP(Table35[[#This Row],[Customer ID]],'Hospitalisation Details'!A:K,9, FALSE)</f>
        <v>tier - 2</v>
      </c>
      <c r="O228" t="str">
        <f>VLOOKUP(Table35[[#This Row],[Customer ID]],'Hospitalisation Details'!A:K,10,FALSE)</f>
        <v>tier - 1</v>
      </c>
      <c r="P228" t="str">
        <f>VLOOKUP(Table35[[#This Row],[Customer ID]],'Hospitalisation Details'!A:K,11,FALSE)</f>
        <v>R1011</v>
      </c>
    </row>
    <row r="229" spans="1:16" x14ac:dyDescent="0.3">
      <c r="A229" t="s">
        <v>2144</v>
      </c>
      <c r="B229" t="str">
        <f>VLOOKUP(Table35[[#This Row],[Customer ID]], 'Customer Names'!F:G, 2, FALSE)</f>
        <v>Kampwerth, Mr.  Jeremy</v>
      </c>
      <c r="C229">
        <v>29.57</v>
      </c>
      <c r="D229" s="22" t="str" cm="1">
        <f t="array" ref="D229">_xlfn.IFS(Table35[[#This Row],[BMI]]&lt;18.5, "Underweight ", Table35[[#This Row],[BMI]]&lt;24.9, "Normal Weight", Table35[[#This Row],[BMI]]&lt;29.9, "Overweight ", TRUE, "Obesity")</f>
        <v xml:space="preserve">Overweight </v>
      </c>
      <c r="E229" s="22">
        <v>9.42</v>
      </c>
      <c r="F229" s="22" t="str" cm="1">
        <f t="array" ref="F229">_xlfn.IFS(Table35[[#This Row],[HBA1C]]&lt;5.7, "Normal", Table35[[#This Row],[HBA1C]]&lt;6.4, "Prediabetes ", TRUE, "Diabetes")</f>
        <v>Diabetes</v>
      </c>
      <c r="G229" s="23" t="s">
        <v>2381</v>
      </c>
      <c r="H229" s="22" t="s">
        <v>2379</v>
      </c>
      <c r="I229" s="22" t="s">
        <v>2379</v>
      </c>
      <c r="J229" s="22">
        <v>0</v>
      </c>
      <c r="K229" t="s">
        <v>2381</v>
      </c>
      <c r="L229" s="25">
        <f>VLOOKUP(Table35[[#This Row],[Customer ID]],'Hospitalisation Details'!A:E,5,FALSE)</f>
        <v>24660</v>
      </c>
      <c r="M229" s="27">
        <f>VLOOKUP(Table35[[#This Row],[Customer ID]],'Hospitalisation Details'!A:K,8,FALSE)</f>
        <v>34975.68</v>
      </c>
      <c r="N229" t="str">
        <f>VLOOKUP(Table35[[#This Row],[Customer ID]],'Hospitalisation Details'!A:K,9, FALSE)</f>
        <v>tier - 2</v>
      </c>
      <c r="O229" t="str">
        <f>VLOOKUP(Table35[[#This Row],[Customer ID]],'Hospitalisation Details'!A:K,10,FALSE)</f>
        <v>tier - 2</v>
      </c>
      <c r="P229" t="str">
        <f>VLOOKUP(Table35[[#This Row],[Customer ID]],'Hospitalisation Details'!A:K,11,FALSE)</f>
        <v>R1011</v>
      </c>
    </row>
    <row r="230" spans="1:16" x14ac:dyDescent="0.3">
      <c r="A230" t="s">
        <v>2143</v>
      </c>
      <c r="B230" t="str">
        <f>VLOOKUP(Table35[[#This Row],[Customer ID]], 'Customer Names'!F:G, 2, FALSE)</f>
        <v>Federoff, Ms.  Allison H</v>
      </c>
      <c r="C230">
        <v>36.99</v>
      </c>
      <c r="D230" s="22" t="str" cm="1">
        <f t="array" ref="D230">_xlfn.IFS(Table35[[#This Row],[BMI]]&lt;18.5, "Underweight ", Table35[[#This Row],[BMI]]&lt;24.9, "Normal Weight", Table35[[#This Row],[BMI]]&lt;29.9, "Overweight ", TRUE, "Obesity")</f>
        <v>Obesity</v>
      </c>
      <c r="E230" s="22">
        <v>5.37</v>
      </c>
      <c r="F230" s="22" t="str" cm="1">
        <f t="array" ref="F230">_xlfn.IFS(Table35[[#This Row],[HBA1C]]&lt;5.7, "Normal", Table35[[#This Row],[HBA1C]]&lt;6.4, "Prediabetes ", TRUE, "Diabetes")</f>
        <v>Normal</v>
      </c>
      <c r="G230" s="23" t="s">
        <v>2381</v>
      </c>
      <c r="H230" s="22" t="s">
        <v>2379</v>
      </c>
      <c r="I230" s="22" t="s">
        <v>2381</v>
      </c>
      <c r="J230" s="22">
        <v>1</v>
      </c>
      <c r="K230" t="s">
        <v>2381</v>
      </c>
      <c r="L230" s="25">
        <f>VLOOKUP(Table35[[#This Row],[Customer ID]],'Hospitalisation Details'!A:E,5,FALSE)</f>
        <v>30496</v>
      </c>
      <c r="M230" s="27">
        <f>VLOOKUP(Table35[[#This Row],[Customer ID]],'Hospitalisation Details'!A:K,8,FALSE)</f>
        <v>34940.61</v>
      </c>
      <c r="N230" t="str">
        <f>VLOOKUP(Table35[[#This Row],[Customer ID]],'Hospitalisation Details'!A:K,9, FALSE)</f>
        <v>tier - 2</v>
      </c>
      <c r="O230" t="str">
        <f>VLOOKUP(Table35[[#This Row],[Customer ID]],'Hospitalisation Details'!A:K,10,FALSE)</f>
        <v>tier - 3</v>
      </c>
      <c r="P230" t="str">
        <f>VLOOKUP(Table35[[#This Row],[Customer ID]],'Hospitalisation Details'!A:K,11,FALSE)</f>
        <v>R1011</v>
      </c>
    </row>
    <row r="231" spans="1:16" x14ac:dyDescent="0.3">
      <c r="A231" t="s">
        <v>2142</v>
      </c>
      <c r="B231" t="str">
        <f>VLOOKUP(Table35[[#This Row],[Customer ID]], 'Customer Names'!F:G, 2, FALSE)</f>
        <v>Goya, Ms.  Elizabeth</v>
      </c>
      <c r="C231">
        <v>31.4</v>
      </c>
      <c r="D231" s="22" t="str" cm="1">
        <f t="array" ref="D231">_xlfn.IFS(Table35[[#This Row],[BMI]]&lt;18.5, "Underweight ", Table35[[#This Row],[BMI]]&lt;24.9, "Normal Weight", Table35[[#This Row],[BMI]]&lt;29.9, "Overweight ", TRUE, "Obesity")</f>
        <v>Obesity</v>
      </c>
      <c r="E231" s="22">
        <v>4.5999999999999996</v>
      </c>
      <c r="F231" s="22" t="str" cm="1">
        <f t="array" ref="F231">_xlfn.IFS(Table35[[#This Row],[HBA1C]]&lt;5.7, "Normal", Table35[[#This Row],[HBA1C]]&lt;6.4, "Prediabetes ", TRUE, "Diabetes")</f>
        <v>Normal</v>
      </c>
      <c r="G231" s="23" t="s">
        <v>2381</v>
      </c>
      <c r="H231" s="22" t="s">
        <v>2379</v>
      </c>
      <c r="I231" s="22" t="s">
        <v>2379</v>
      </c>
      <c r="J231" s="22">
        <v>1</v>
      </c>
      <c r="K231" t="s">
        <v>2381</v>
      </c>
      <c r="L231" s="25">
        <f>VLOOKUP(Table35[[#This Row],[Customer ID]],'Hospitalisation Details'!A:E,5,FALSE)</f>
        <v>34836</v>
      </c>
      <c r="M231" s="27">
        <f>VLOOKUP(Table35[[#This Row],[Customer ID]],'Hospitalisation Details'!A:K,8,FALSE)</f>
        <v>34838.870000000003</v>
      </c>
      <c r="N231" t="str">
        <f>VLOOKUP(Table35[[#This Row],[Customer ID]],'Hospitalisation Details'!A:K,9, FALSE)</f>
        <v>tier - 2</v>
      </c>
      <c r="O231" t="str">
        <f>VLOOKUP(Table35[[#This Row],[Customer ID]],'Hospitalisation Details'!A:K,10,FALSE)</f>
        <v>tier - 3</v>
      </c>
      <c r="P231" t="str">
        <f>VLOOKUP(Table35[[#This Row],[Customer ID]],'Hospitalisation Details'!A:K,11,FALSE)</f>
        <v>R1011</v>
      </c>
    </row>
    <row r="232" spans="1:16" x14ac:dyDescent="0.3">
      <c r="A232" t="s">
        <v>2141</v>
      </c>
      <c r="B232" t="str">
        <f>VLOOKUP(Table35[[#This Row],[Customer ID]], 'Customer Names'!F:G, 2, FALSE)</f>
        <v>Hodges, Mr.  Andrew</v>
      </c>
      <c r="C232">
        <v>34.9</v>
      </c>
      <c r="D232" s="22" t="str" cm="1">
        <f t="array" ref="D232">_xlfn.IFS(Table35[[#This Row],[BMI]]&lt;18.5, "Underweight ", Table35[[#This Row],[BMI]]&lt;24.9, "Normal Weight", Table35[[#This Row],[BMI]]&lt;29.9, "Overweight ", TRUE, "Obesity")</f>
        <v>Obesity</v>
      </c>
      <c r="E232" s="22">
        <v>6.22</v>
      </c>
      <c r="F232" s="22" t="str" cm="1">
        <f t="array" ref="F232">_xlfn.IFS(Table35[[#This Row],[HBA1C]]&lt;5.7, "Normal", Table35[[#This Row],[HBA1C]]&lt;6.4, "Prediabetes ", TRUE, "Diabetes")</f>
        <v xml:space="preserve">Prediabetes </v>
      </c>
      <c r="G232" s="23" t="s">
        <v>2379</v>
      </c>
      <c r="H232" s="22" t="s">
        <v>2379</v>
      </c>
      <c r="I232" s="22" t="s">
        <v>2381</v>
      </c>
      <c r="J232" s="22">
        <v>1</v>
      </c>
      <c r="K232" t="s">
        <v>2381</v>
      </c>
      <c r="L232" s="25">
        <f>VLOOKUP(Table35[[#This Row],[Customer ID]],'Hospitalisation Details'!A:E,5,FALSE)</f>
        <v>37728</v>
      </c>
      <c r="M232" s="27">
        <f>VLOOKUP(Table35[[#This Row],[Customer ID]],'Hospitalisation Details'!A:K,8,FALSE)</f>
        <v>34828.65</v>
      </c>
      <c r="N232" t="str">
        <f>VLOOKUP(Table35[[#This Row],[Customer ID]],'Hospitalisation Details'!A:K,9, FALSE)</f>
        <v>tier - 1</v>
      </c>
      <c r="O232" t="str">
        <f>VLOOKUP(Table35[[#This Row],[Customer ID]],'Hospitalisation Details'!A:K,10,FALSE)</f>
        <v>tier - 3</v>
      </c>
      <c r="P232" t="str">
        <f>VLOOKUP(Table35[[#This Row],[Customer ID]],'Hospitalisation Details'!A:K,11,FALSE)</f>
        <v>R1011</v>
      </c>
    </row>
    <row r="233" spans="1:16" x14ac:dyDescent="0.3">
      <c r="A233" t="s">
        <v>2140</v>
      </c>
      <c r="B233" t="str">
        <f>VLOOKUP(Table35[[#This Row],[Customer ID]], 'Customer Names'!F:G, 2, FALSE)</f>
        <v>Erickson, Mr.  Anders J</v>
      </c>
      <c r="C233">
        <v>31.13</v>
      </c>
      <c r="D233" s="22" t="str" cm="1">
        <f t="array" ref="D233">_xlfn.IFS(Table35[[#This Row],[BMI]]&lt;18.5, "Underweight ", Table35[[#This Row],[BMI]]&lt;24.9, "Normal Weight", Table35[[#This Row],[BMI]]&lt;29.9, "Overweight ", TRUE, "Obesity")</f>
        <v>Obesity</v>
      </c>
      <c r="E233" s="22">
        <v>4.5199999999999996</v>
      </c>
      <c r="F233" s="22" t="str" cm="1">
        <f t="array" ref="F233">_xlfn.IFS(Table35[[#This Row],[HBA1C]]&lt;5.7, "Normal", Table35[[#This Row],[HBA1C]]&lt;6.4, "Prediabetes ", TRUE, "Diabetes")</f>
        <v>Normal</v>
      </c>
      <c r="G233" s="23" t="s">
        <v>2381</v>
      </c>
      <c r="H233" s="22" t="s">
        <v>2379</v>
      </c>
      <c r="I233" s="22" t="s">
        <v>2379</v>
      </c>
      <c r="J233" s="22">
        <v>1</v>
      </c>
      <c r="K233" t="s">
        <v>2381</v>
      </c>
      <c r="L233" s="25">
        <f>VLOOKUP(Table35[[#This Row],[Customer ID]],'Hospitalisation Details'!A:E,5,FALSE)</f>
        <v>34785</v>
      </c>
      <c r="M233" s="27">
        <f>VLOOKUP(Table35[[#This Row],[Customer ID]],'Hospitalisation Details'!A:K,8,FALSE)</f>
        <v>34806.47</v>
      </c>
      <c r="N233" t="str">
        <f>VLOOKUP(Table35[[#This Row],[Customer ID]],'Hospitalisation Details'!A:K,9, FALSE)</f>
        <v>tier - 1</v>
      </c>
      <c r="O233" t="str">
        <f>VLOOKUP(Table35[[#This Row],[Customer ID]],'Hospitalisation Details'!A:K,10,FALSE)</f>
        <v>tier - 2</v>
      </c>
      <c r="P233" t="str">
        <f>VLOOKUP(Table35[[#This Row],[Customer ID]],'Hospitalisation Details'!A:K,11,FALSE)</f>
        <v>R1013</v>
      </c>
    </row>
    <row r="234" spans="1:16" x14ac:dyDescent="0.3">
      <c r="A234" t="s">
        <v>2139</v>
      </c>
      <c r="B234" t="str">
        <f>VLOOKUP(Table35[[#This Row],[Customer ID]], 'Customer Names'!F:G, 2, FALSE)</f>
        <v>Welleck, Mr.  Sean</v>
      </c>
      <c r="C234">
        <v>34.799999999999997</v>
      </c>
      <c r="D234" s="22" t="str" cm="1">
        <f t="array" ref="D234">_xlfn.IFS(Table35[[#This Row],[BMI]]&lt;18.5, "Underweight ", Table35[[#This Row],[BMI]]&lt;24.9, "Normal Weight", Table35[[#This Row],[BMI]]&lt;29.9, "Overweight ", TRUE, "Obesity")</f>
        <v>Obesity</v>
      </c>
      <c r="E234" s="22">
        <v>6.18</v>
      </c>
      <c r="F234" s="22" t="str" cm="1">
        <f t="array" ref="F234">_xlfn.IFS(Table35[[#This Row],[HBA1C]]&lt;5.7, "Normal", Table35[[#This Row],[HBA1C]]&lt;6.4, "Prediabetes ", TRUE, "Diabetes")</f>
        <v xml:space="preserve">Prediabetes </v>
      </c>
      <c r="G234" s="23" t="s">
        <v>2379</v>
      </c>
      <c r="H234" s="22" t="s">
        <v>2379</v>
      </c>
      <c r="I234" s="22" t="s">
        <v>2381</v>
      </c>
      <c r="J234" s="22">
        <v>1</v>
      </c>
      <c r="K234" t="s">
        <v>2381</v>
      </c>
      <c r="L234" s="25">
        <f>VLOOKUP(Table35[[#This Row],[Customer ID]],'Hospitalisation Details'!A:E,5,FALSE)</f>
        <v>37655</v>
      </c>
      <c r="M234" s="27">
        <f>VLOOKUP(Table35[[#This Row],[Customer ID]],'Hospitalisation Details'!A:K,8,FALSE)</f>
        <v>34779.620000000003</v>
      </c>
      <c r="N234" t="str">
        <f>VLOOKUP(Table35[[#This Row],[Customer ID]],'Hospitalisation Details'!A:K,9, FALSE)</f>
        <v>tier - 1</v>
      </c>
      <c r="O234" t="str">
        <f>VLOOKUP(Table35[[#This Row],[Customer ID]],'Hospitalisation Details'!A:K,10,FALSE)</f>
        <v>tier - 2</v>
      </c>
      <c r="P234" t="str">
        <f>VLOOKUP(Table35[[#This Row],[Customer ID]],'Hospitalisation Details'!A:K,11,FALSE)</f>
        <v>R1011</v>
      </c>
    </row>
    <row r="235" spans="1:16" x14ac:dyDescent="0.3">
      <c r="A235" t="s">
        <v>2138</v>
      </c>
      <c r="B235" t="str">
        <f>VLOOKUP(Table35[[#This Row],[Customer ID]], 'Customer Names'!F:G, 2, FALSE)</f>
        <v>Polen, Mr.  Brian M.</v>
      </c>
      <c r="C235">
        <v>31.68</v>
      </c>
      <c r="D235" s="22" t="str" cm="1">
        <f t="array" ref="D235">_xlfn.IFS(Table35[[#This Row],[BMI]]&lt;18.5, "Underweight ", Table35[[#This Row],[BMI]]&lt;24.9, "Normal Weight", Table35[[#This Row],[BMI]]&lt;29.9, "Overweight ", TRUE, "Obesity")</f>
        <v>Obesity</v>
      </c>
      <c r="E235" s="22">
        <v>4.4000000000000004</v>
      </c>
      <c r="F235" s="22" t="str" cm="1">
        <f t="array" ref="F235">_xlfn.IFS(Table35[[#This Row],[HBA1C]]&lt;5.7, "Normal", Table35[[#This Row],[HBA1C]]&lt;6.4, "Prediabetes ", TRUE, "Diabetes")</f>
        <v>Normal</v>
      </c>
      <c r="G235" s="23" t="s">
        <v>2379</v>
      </c>
      <c r="H235" s="22" t="s">
        <v>2379</v>
      </c>
      <c r="I235" s="22" t="s">
        <v>2379</v>
      </c>
      <c r="J235" s="22">
        <v>0</v>
      </c>
      <c r="K235" t="s">
        <v>2381</v>
      </c>
      <c r="L235" s="25">
        <f>VLOOKUP(Table35[[#This Row],[Customer ID]],'Hospitalisation Details'!A:E,5,FALSE)</f>
        <v>34341</v>
      </c>
      <c r="M235" s="27">
        <f>VLOOKUP(Table35[[#This Row],[Customer ID]],'Hospitalisation Details'!A:K,8,FALSE)</f>
        <v>34672.15</v>
      </c>
      <c r="N235" t="str">
        <f>VLOOKUP(Table35[[#This Row],[Customer ID]],'Hospitalisation Details'!A:K,9, FALSE)</f>
        <v>tier - 1</v>
      </c>
      <c r="O235" t="str">
        <f>VLOOKUP(Table35[[#This Row],[Customer ID]],'Hospitalisation Details'!A:K,10,FALSE)</f>
        <v>tier - 3</v>
      </c>
      <c r="P235" t="str">
        <f>VLOOKUP(Table35[[#This Row],[Customer ID]],'Hospitalisation Details'!A:K,11,FALSE)</f>
        <v>R1013</v>
      </c>
    </row>
    <row r="236" spans="1:16" x14ac:dyDescent="0.3">
      <c r="A236" t="s">
        <v>2137</v>
      </c>
      <c r="B236" t="str">
        <f>VLOOKUP(Table35[[#This Row],[Customer ID]], 'Customer Names'!F:G, 2, FALSE)</f>
        <v>Lynch, Mr.  Jeremy</v>
      </c>
      <c r="C236">
        <v>33.534999999999997</v>
      </c>
      <c r="D236" s="22" t="str" cm="1">
        <f t="array" ref="D236">_xlfn.IFS(Table35[[#This Row],[BMI]]&lt;18.5, "Underweight ", Table35[[#This Row],[BMI]]&lt;24.9, "Normal Weight", Table35[[#This Row],[BMI]]&lt;29.9, "Overweight ", TRUE, "Obesity")</f>
        <v>Obesity</v>
      </c>
      <c r="E236" s="22">
        <v>6.23</v>
      </c>
      <c r="F236" s="22" t="str" cm="1">
        <f t="array" ref="F236">_xlfn.IFS(Table35[[#This Row],[HBA1C]]&lt;5.7, "Normal", Table35[[#This Row],[HBA1C]]&lt;6.4, "Prediabetes ", TRUE, "Diabetes")</f>
        <v xml:space="preserve">Prediabetes </v>
      </c>
      <c r="G236" s="23" t="s">
        <v>2379</v>
      </c>
      <c r="H236" s="22" t="s">
        <v>2380</v>
      </c>
      <c r="I236" s="22" t="s">
        <v>2379</v>
      </c>
      <c r="J236" s="22">
        <v>1</v>
      </c>
      <c r="K236" t="s">
        <v>2381</v>
      </c>
      <c r="L236" s="25">
        <f>VLOOKUP(Table35[[#This Row],[Customer ID]],'Hospitalisation Details'!A:E,5,FALSE)</f>
        <v>38330</v>
      </c>
      <c r="M236" s="27">
        <f>VLOOKUP(Table35[[#This Row],[Customer ID]],'Hospitalisation Details'!A:K,8,FALSE)</f>
        <v>34617.839999999997</v>
      </c>
      <c r="N236" t="str">
        <f>VLOOKUP(Table35[[#This Row],[Customer ID]],'Hospitalisation Details'!A:K,9, FALSE)</f>
        <v>tier - 1</v>
      </c>
      <c r="O236" t="str">
        <f>VLOOKUP(Table35[[#This Row],[Customer ID]],'Hospitalisation Details'!A:K,10,FALSE)</f>
        <v>tier - 3</v>
      </c>
      <c r="P236" t="str">
        <f>VLOOKUP(Table35[[#This Row],[Customer ID]],'Hospitalisation Details'!A:K,11,FALSE)</f>
        <v>R1016</v>
      </c>
    </row>
    <row r="237" spans="1:16" x14ac:dyDescent="0.3">
      <c r="A237" t="s">
        <v>2136</v>
      </c>
      <c r="B237" t="str">
        <f>VLOOKUP(Table35[[#This Row],[Customer ID]], 'Customer Names'!F:G, 2, FALSE)</f>
        <v>Hufstader, Ms.  Susannah</v>
      </c>
      <c r="C237">
        <v>31.92</v>
      </c>
      <c r="D237" s="22" t="str" cm="1">
        <f t="array" ref="D237">_xlfn.IFS(Table35[[#This Row],[BMI]]&lt;18.5, "Underweight ", Table35[[#This Row],[BMI]]&lt;24.9, "Normal Weight", Table35[[#This Row],[BMI]]&lt;29.9, "Overweight ", TRUE, "Obesity")</f>
        <v>Obesity</v>
      </c>
      <c r="E237" s="22">
        <v>5.33</v>
      </c>
      <c r="F237" s="22" t="str" cm="1">
        <f t="array" ref="F237">_xlfn.IFS(Table35[[#This Row],[HBA1C]]&lt;5.7, "Normal", Table35[[#This Row],[HBA1C]]&lt;6.4, "Prediabetes ", TRUE, "Diabetes")</f>
        <v>Normal</v>
      </c>
      <c r="G237" s="23" t="s">
        <v>2381</v>
      </c>
      <c r="H237" s="22" t="s">
        <v>2379</v>
      </c>
      <c r="I237" s="22" t="s">
        <v>2379</v>
      </c>
      <c r="J237" s="22">
        <v>0</v>
      </c>
      <c r="K237" t="s">
        <v>2381</v>
      </c>
      <c r="L237" s="25">
        <f>VLOOKUP(Table35[[#This Row],[Customer ID]],'Hospitalisation Details'!A:E,5,FALSE)</f>
        <v>28089</v>
      </c>
      <c r="M237" s="27">
        <f>VLOOKUP(Table35[[#This Row],[Customer ID]],'Hospitalisation Details'!A:K,8,FALSE)</f>
        <v>34543.39</v>
      </c>
      <c r="N237" t="str">
        <f>VLOOKUP(Table35[[#This Row],[Customer ID]],'Hospitalisation Details'!A:K,9, FALSE)</f>
        <v>tier - 2</v>
      </c>
      <c r="O237" t="str">
        <f>VLOOKUP(Table35[[#This Row],[Customer ID]],'Hospitalisation Details'!A:K,10,FALSE)</f>
        <v>tier - 3</v>
      </c>
      <c r="P237" t="str">
        <f>VLOOKUP(Table35[[#This Row],[Customer ID]],'Hospitalisation Details'!A:K,11,FALSE)</f>
        <v>R1011</v>
      </c>
    </row>
    <row r="238" spans="1:16" x14ac:dyDescent="0.3">
      <c r="A238" t="s">
        <v>2135</v>
      </c>
      <c r="B238" t="str">
        <f>VLOOKUP(Table35[[#This Row],[Customer ID]], 'Customer Names'!F:G, 2, FALSE)</f>
        <v>Doak, Mr.  Randy</v>
      </c>
      <c r="C238">
        <v>32.700000000000003</v>
      </c>
      <c r="D238" s="22" t="str" cm="1">
        <f t="array" ref="D238">_xlfn.IFS(Table35[[#This Row],[BMI]]&lt;18.5, "Underweight ", Table35[[#This Row],[BMI]]&lt;24.9, "Normal Weight", Table35[[#This Row],[BMI]]&lt;29.9, "Overweight ", TRUE, "Obesity")</f>
        <v>Obesity</v>
      </c>
      <c r="E238" s="22">
        <v>4.09</v>
      </c>
      <c r="F238" s="22" t="str" cm="1">
        <f t="array" ref="F238">_xlfn.IFS(Table35[[#This Row],[HBA1C]]&lt;5.7, "Normal", Table35[[#This Row],[HBA1C]]&lt;6.4, "Prediabetes ", TRUE, "Diabetes")</f>
        <v>Normal</v>
      </c>
      <c r="G238" s="23" t="s">
        <v>2379</v>
      </c>
      <c r="H238" s="22" t="s">
        <v>2379</v>
      </c>
      <c r="I238" s="22" t="s">
        <v>2379</v>
      </c>
      <c r="J238" s="22">
        <v>1</v>
      </c>
      <c r="K238" t="s">
        <v>2381</v>
      </c>
      <c r="L238" s="25">
        <f>VLOOKUP(Table35[[#This Row],[Customer ID]],'Hospitalisation Details'!A:E,5,FALSE)</f>
        <v>36092</v>
      </c>
      <c r="M238" s="27">
        <f>VLOOKUP(Table35[[#This Row],[Customer ID]],'Hospitalisation Details'!A:K,8,FALSE)</f>
        <v>34472.839999999997</v>
      </c>
      <c r="N238" t="str">
        <f>VLOOKUP(Table35[[#This Row],[Customer ID]],'Hospitalisation Details'!A:K,9, FALSE)</f>
        <v>tier - 1</v>
      </c>
      <c r="O238" t="str">
        <f>VLOOKUP(Table35[[#This Row],[Customer ID]],'Hospitalisation Details'!A:K,10,FALSE)</f>
        <v>tier - 3</v>
      </c>
      <c r="P238" t="str">
        <f>VLOOKUP(Table35[[#This Row],[Customer ID]],'Hospitalisation Details'!A:K,11,FALSE)</f>
        <v>R1011</v>
      </c>
    </row>
    <row r="239" spans="1:16" x14ac:dyDescent="0.3">
      <c r="A239" t="s">
        <v>2134</v>
      </c>
      <c r="B239" t="str">
        <f>VLOOKUP(Table35[[#This Row],[Customer ID]], 'Customer Names'!F:G, 2, FALSE)</f>
        <v>Noya, Mr.  Leslie</v>
      </c>
      <c r="C239">
        <v>41.25</v>
      </c>
      <c r="D239" s="22" t="str" cm="1">
        <f t="array" ref="D239">_xlfn.IFS(Table35[[#This Row],[BMI]]&lt;18.5, "Underweight ", Table35[[#This Row],[BMI]]&lt;24.9, "Normal Weight", Table35[[#This Row],[BMI]]&lt;29.9, "Overweight ", TRUE, "Obesity")</f>
        <v>Obesity</v>
      </c>
      <c r="E239" s="22">
        <v>5.19</v>
      </c>
      <c r="F239" s="22" t="str" cm="1">
        <f t="array" ref="F239">_xlfn.IFS(Table35[[#This Row],[HBA1C]]&lt;5.7, "Normal", Table35[[#This Row],[HBA1C]]&lt;6.4, "Prediabetes ", TRUE, "Diabetes")</f>
        <v>Normal</v>
      </c>
      <c r="G239" s="23" t="s">
        <v>2379</v>
      </c>
      <c r="H239" s="22" t="s">
        <v>2379</v>
      </c>
      <c r="I239" s="22" t="s">
        <v>2379</v>
      </c>
      <c r="J239" s="22">
        <v>0</v>
      </c>
      <c r="K239" t="s">
        <v>2381</v>
      </c>
      <c r="L239" s="25">
        <f>VLOOKUP(Table35[[#This Row],[Customer ID]],'Hospitalisation Details'!A:E,5,FALSE)</f>
        <v>33140</v>
      </c>
      <c r="M239" s="27">
        <f>VLOOKUP(Table35[[#This Row],[Customer ID]],'Hospitalisation Details'!A:K,8,FALSE)</f>
        <v>34456.269999999997</v>
      </c>
      <c r="N239" t="str">
        <f>VLOOKUP(Table35[[#This Row],[Customer ID]],'Hospitalisation Details'!A:K,9, FALSE)</f>
        <v>tier - 1</v>
      </c>
      <c r="O239" t="str">
        <f>VLOOKUP(Table35[[#This Row],[Customer ID]],'Hospitalisation Details'!A:K,10,FALSE)</f>
        <v>tier - 2</v>
      </c>
      <c r="P239" t="str">
        <f>VLOOKUP(Table35[[#This Row],[Customer ID]],'Hospitalisation Details'!A:K,11,FALSE)</f>
        <v>R1011</v>
      </c>
    </row>
    <row r="240" spans="1:16" x14ac:dyDescent="0.3">
      <c r="A240" t="s">
        <v>2133</v>
      </c>
      <c r="B240" t="str">
        <f>VLOOKUP(Table35[[#This Row],[Customer ID]], 'Customer Names'!F:G, 2, FALSE)</f>
        <v>Heninger, Ms.  Brittany L.</v>
      </c>
      <c r="C240">
        <v>33.11</v>
      </c>
      <c r="D240" s="22" t="str" cm="1">
        <f t="array" ref="D240">_xlfn.IFS(Table35[[#This Row],[BMI]]&lt;18.5, "Underweight ", Table35[[#This Row],[BMI]]&lt;24.9, "Normal Weight", Table35[[#This Row],[BMI]]&lt;29.9, "Overweight ", TRUE, "Obesity")</f>
        <v>Obesity</v>
      </c>
      <c r="E240" s="22">
        <v>4.12</v>
      </c>
      <c r="F240" s="22" t="str" cm="1">
        <f t="array" ref="F240">_xlfn.IFS(Table35[[#This Row],[HBA1C]]&lt;5.7, "Normal", Table35[[#This Row],[HBA1C]]&lt;6.4, "Prediabetes ", TRUE, "Diabetes")</f>
        <v>Normal</v>
      </c>
      <c r="G240" s="23" t="s">
        <v>2379</v>
      </c>
      <c r="H240" s="22" t="s">
        <v>2379</v>
      </c>
      <c r="I240" s="22" t="s">
        <v>2381</v>
      </c>
      <c r="J240" s="22">
        <v>1</v>
      </c>
      <c r="K240" t="s">
        <v>2381</v>
      </c>
      <c r="L240" s="25">
        <f>VLOOKUP(Table35[[#This Row],[Customer ID]],'Hospitalisation Details'!A:E,5,FALSE)</f>
        <v>37838</v>
      </c>
      <c r="M240" s="27">
        <f>VLOOKUP(Table35[[#This Row],[Customer ID]],'Hospitalisation Details'!A:K,8,FALSE)</f>
        <v>34439.86</v>
      </c>
      <c r="N240" t="str">
        <f>VLOOKUP(Table35[[#This Row],[Customer ID]],'Hospitalisation Details'!A:K,9, FALSE)</f>
        <v>tier - 2</v>
      </c>
      <c r="O240" t="str">
        <f>VLOOKUP(Table35[[#This Row],[Customer ID]],'Hospitalisation Details'!A:K,10,FALSE)</f>
        <v>tier - 1</v>
      </c>
      <c r="P240" t="str">
        <f>VLOOKUP(Table35[[#This Row],[Customer ID]],'Hospitalisation Details'!A:K,11,FALSE)</f>
        <v>R1013</v>
      </c>
    </row>
    <row r="241" spans="1:16" x14ac:dyDescent="0.3">
      <c r="A241" t="s">
        <v>2132</v>
      </c>
      <c r="B241" t="str">
        <f>VLOOKUP(Table35[[#This Row],[Customer ID]], 'Customer Names'!F:G, 2, FALSE)</f>
        <v>Richardson, Ms.  Cassie J.</v>
      </c>
      <c r="C241">
        <v>36.159999999999997</v>
      </c>
      <c r="D241" s="22" t="str" cm="1">
        <f t="array" ref="D241">_xlfn.IFS(Table35[[#This Row],[BMI]]&lt;18.5, "Underweight ", Table35[[#This Row],[BMI]]&lt;24.9, "Normal Weight", Table35[[#This Row],[BMI]]&lt;29.9, "Overweight ", TRUE, "Obesity")</f>
        <v>Obesity</v>
      </c>
      <c r="E241" s="22">
        <v>5.0999999999999996</v>
      </c>
      <c r="F241" s="22" t="str" cm="1">
        <f t="array" ref="F241">_xlfn.IFS(Table35[[#This Row],[HBA1C]]&lt;5.7, "Normal", Table35[[#This Row],[HBA1C]]&lt;6.4, "Prediabetes ", TRUE, "Diabetes")</f>
        <v>Normal</v>
      </c>
      <c r="G241" s="23" t="s">
        <v>2379</v>
      </c>
      <c r="H241" s="22" t="s">
        <v>2379</v>
      </c>
      <c r="I241" s="22" t="s">
        <v>2379</v>
      </c>
      <c r="J241" s="22">
        <v>1</v>
      </c>
      <c r="K241" t="s">
        <v>2381</v>
      </c>
      <c r="L241" s="25">
        <f>VLOOKUP(Table35[[#This Row],[Customer ID]],'Hospitalisation Details'!A:E,5,FALSE)</f>
        <v>30864</v>
      </c>
      <c r="M241" s="27">
        <f>VLOOKUP(Table35[[#This Row],[Customer ID]],'Hospitalisation Details'!A:K,8,FALSE)</f>
        <v>34402.22</v>
      </c>
      <c r="N241" t="str">
        <f>VLOOKUP(Table35[[#This Row],[Customer ID]],'Hospitalisation Details'!A:K,9, FALSE)</f>
        <v>tier - 2</v>
      </c>
      <c r="O241" t="str">
        <f>VLOOKUP(Table35[[#This Row],[Customer ID]],'Hospitalisation Details'!A:K,10,FALSE)</f>
        <v>tier - 3</v>
      </c>
      <c r="P241" t="str">
        <f>VLOOKUP(Table35[[#This Row],[Customer ID]],'Hospitalisation Details'!A:K,11,FALSE)</f>
        <v>R1011</v>
      </c>
    </row>
    <row r="242" spans="1:16" x14ac:dyDescent="0.3">
      <c r="A242" t="s">
        <v>2131</v>
      </c>
      <c r="B242" t="str">
        <f>VLOOKUP(Table35[[#This Row],[Customer ID]], 'Customer Names'!F:G, 2, FALSE)</f>
        <v>Deucher, Mr.  Peter W</v>
      </c>
      <c r="C242">
        <v>33.72</v>
      </c>
      <c r="D242" s="22" t="str" cm="1">
        <f t="array" ref="D242">_xlfn.IFS(Table35[[#This Row],[BMI]]&lt;18.5, "Underweight ", Table35[[#This Row],[BMI]]&lt;24.9, "Normal Weight", Table35[[#This Row],[BMI]]&lt;29.9, "Overweight ", TRUE, "Obesity")</f>
        <v>Obesity</v>
      </c>
      <c r="E242" s="22">
        <v>6.21</v>
      </c>
      <c r="F242" s="22" t="str" cm="1">
        <f t="array" ref="F242">_xlfn.IFS(Table35[[#This Row],[HBA1C]]&lt;5.7, "Normal", Table35[[#This Row],[HBA1C]]&lt;6.4, "Prediabetes ", TRUE, "Diabetes")</f>
        <v xml:space="preserve">Prediabetes </v>
      </c>
      <c r="G242" s="23" t="s">
        <v>2381</v>
      </c>
      <c r="H242" s="22" t="s">
        <v>2379</v>
      </c>
      <c r="I242" s="22" t="s">
        <v>2381</v>
      </c>
      <c r="J242" s="22">
        <v>1</v>
      </c>
      <c r="K242" t="s">
        <v>2381</v>
      </c>
      <c r="L242" s="25">
        <f>VLOOKUP(Table35[[#This Row],[Customer ID]],'Hospitalisation Details'!A:E,5,FALSE)</f>
        <v>30469</v>
      </c>
      <c r="M242" s="27">
        <f>VLOOKUP(Table35[[#This Row],[Customer ID]],'Hospitalisation Details'!A:K,8,FALSE)</f>
        <v>34307.22</v>
      </c>
      <c r="N242" t="str">
        <f>VLOOKUP(Table35[[#This Row],[Customer ID]],'Hospitalisation Details'!A:K,9, FALSE)</f>
        <v>tier - 2</v>
      </c>
      <c r="O242" t="str">
        <f>VLOOKUP(Table35[[#This Row],[Customer ID]],'Hospitalisation Details'!A:K,10,FALSE)</f>
        <v>tier - 2</v>
      </c>
      <c r="P242" t="str">
        <f>VLOOKUP(Table35[[#This Row],[Customer ID]],'Hospitalisation Details'!A:K,11,FALSE)</f>
        <v>R1012</v>
      </c>
    </row>
    <row r="243" spans="1:16" x14ac:dyDescent="0.3">
      <c r="A243" t="s">
        <v>2129</v>
      </c>
      <c r="B243" t="str">
        <f>VLOOKUP(Table35[[#This Row],[Customer ID]], 'Customer Names'!F:G, 2, FALSE)</f>
        <v>Wilson, Mr.  Douglas</v>
      </c>
      <c r="C243">
        <v>37.74</v>
      </c>
      <c r="D243" s="22" t="str" cm="1">
        <f t="array" ref="D243">_xlfn.IFS(Table35[[#This Row],[BMI]]&lt;18.5, "Underweight ", Table35[[#This Row],[BMI]]&lt;24.9, "Normal Weight", Table35[[#This Row],[BMI]]&lt;29.9, "Overweight ", TRUE, "Obesity")</f>
        <v>Obesity</v>
      </c>
      <c r="E243" s="22">
        <v>9.5299999999999994</v>
      </c>
      <c r="F243" s="22" t="str" cm="1">
        <f t="array" ref="F243">_xlfn.IFS(Table35[[#This Row],[HBA1C]]&lt;5.7, "Normal", Table35[[#This Row],[HBA1C]]&lt;6.4, "Prediabetes ", TRUE, "Diabetes")</f>
        <v>Diabetes</v>
      </c>
      <c r="G243" s="23" t="s">
        <v>2381</v>
      </c>
      <c r="H243" s="22" t="s">
        <v>2379</v>
      </c>
      <c r="I243" s="22" t="s">
        <v>2379</v>
      </c>
      <c r="J243" s="22">
        <v>1</v>
      </c>
      <c r="K243" t="s">
        <v>2381</v>
      </c>
      <c r="L243" s="25">
        <f>VLOOKUP(Table35[[#This Row],[Customer ID]],'Hospitalisation Details'!A:E,5,FALSE)</f>
        <v>31513</v>
      </c>
      <c r="M243" s="27">
        <f>VLOOKUP(Table35[[#This Row],[Customer ID]],'Hospitalisation Details'!A:K,8,FALSE)</f>
        <v>34293.120000000003</v>
      </c>
      <c r="N243" t="str">
        <f>VLOOKUP(Table35[[#This Row],[Customer ID]],'Hospitalisation Details'!A:K,9, FALSE)</f>
        <v>tier - 1</v>
      </c>
      <c r="O243" t="str">
        <f>VLOOKUP(Table35[[#This Row],[Customer ID]],'Hospitalisation Details'!A:K,10,FALSE)</f>
        <v>tier - 2</v>
      </c>
      <c r="P243" t="str">
        <f>VLOOKUP(Table35[[#This Row],[Customer ID]],'Hospitalisation Details'!A:K,11,FALSE)</f>
        <v>R1011</v>
      </c>
    </row>
    <row r="244" spans="1:16" x14ac:dyDescent="0.3">
      <c r="A244" t="s">
        <v>2128</v>
      </c>
      <c r="B244" t="str">
        <f>VLOOKUP(Table35[[#This Row],[Customer ID]], 'Customer Names'!F:G, 2, FALSE)</f>
        <v>Hall, Mr.  Dan</v>
      </c>
      <c r="C244">
        <v>48.75</v>
      </c>
      <c r="D244" s="22" t="str" cm="1">
        <f t="array" ref="D244">_xlfn.IFS(Table35[[#This Row],[BMI]]&lt;18.5, "Underweight ", Table35[[#This Row],[BMI]]&lt;24.9, "Normal Weight", Table35[[#This Row],[BMI]]&lt;29.9, "Overweight ", TRUE, "Obesity")</f>
        <v>Obesity</v>
      </c>
      <c r="E244" s="22">
        <v>4.6399999999999997</v>
      </c>
      <c r="F244" s="22" t="str" cm="1">
        <f t="array" ref="F244">_xlfn.IFS(Table35[[#This Row],[HBA1C]]&lt;5.7, "Normal", Table35[[#This Row],[HBA1C]]&lt;6.4, "Prediabetes ", TRUE, "Diabetes")</f>
        <v>Normal</v>
      </c>
      <c r="G244" s="23" t="s">
        <v>2381</v>
      </c>
      <c r="H244" s="22" t="s">
        <v>2379</v>
      </c>
      <c r="I244" s="22" t="s">
        <v>2379</v>
      </c>
      <c r="J244" s="22">
        <v>1</v>
      </c>
      <c r="K244" t="s">
        <v>2381</v>
      </c>
      <c r="L244" s="25">
        <f>VLOOKUP(Table35[[#This Row],[Customer ID]],'Hospitalisation Details'!A:E,5,FALSE)</f>
        <v>34788</v>
      </c>
      <c r="M244" s="27">
        <f>VLOOKUP(Table35[[#This Row],[Customer ID]],'Hospitalisation Details'!A:K,8,FALSE)</f>
        <v>34289.43</v>
      </c>
      <c r="N244" t="str">
        <f>VLOOKUP(Table35[[#This Row],[Customer ID]],'Hospitalisation Details'!A:K,9, FALSE)</f>
        <v>tier - 1</v>
      </c>
      <c r="O244" t="str">
        <f>VLOOKUP(Table35[[#This Row],[Customer ID]],'Hospitalisation Details'!A:K,10,FALSE)</f>
        <v>tier - 1</v>
      </c>
      <c r="P244" t="str">
        <f>VLOOKUP(Table35[[#This Row],[Customer ID]],'Hospitalisation Details'!A:K,11,FALSE)</f>
        <v>R1011</v>
      </c>
    </row>
    <row r="245" spans="1:16" x14ac:dyDescent="0.3">
      <c r="A245" t="s">
        <v>2127</v>
      </c>
      <c r="B245" t="str">
        <f>VLOOKUP(Table35[[#This Row],[Customer ID]], 'Customer Names'!F:G, 2, FALSE)</f>
        <v>Reed, Mr.  Dan M.</v>
      </c>
      <c r="C245">
        <v>31.065000000000001</v>
      </c>
      <c r="D245" s="22" t="str" cm="1">
        <f t="array" ref="D245">_xlfn.IFS(Table35[[#This Row],[BMI]]&lt;18.5, "Underweight ", Table35[[#This Row],[BMI]]&lt;24.9, "Normal Weight", Table35[[#This Row],[BMI]]&lt;29.9, "Overweight ", TRUE, "Obesity")</f>
        <v>Obesity</v>
      </c>
      <c r="E245" s="22">
        <v>5.05</v>
      </c>
      <c r="F245" s="22" t="str" cm="1">
        <f t="array" ref="F245">_xlfn.IFS(Table35[[#This Row],[HBA1C]]&lt;5.7, "Normal", Table35[[#This Row],[HBA1C]]&lt;6.4, "Prediabetes ", TRUE, "Diabetes")</f>
        <v>Normal</v>
      </c>
      <c r="G245" s="23" t="s">
        <v>2379</v>
      </c>
      <c r="H245" s="22" t="s">
        <v>2379</v>
      </c>
      <c r="I245" s="22" t="s">
        <v>2379</v>
      </c>
      <c r="J245" s="22">
        <v>1</v>
      </c>
      <c r="K245" t="s">
        <v>2381</v>
      </c>
      <c r="L245" s="25">
        <f>VLOOKUP(Table35[[#This Row],[Customer ID]],'Hospitalisation Details'!A:E,5,FALSE)</f>
        <v>35837</v>
      </c>
      <c r="M245" s="27">
        <f>VLOOKUP(Table35[[#This Row],[Customer ID]],'Hospitalisation Details'!A:K,8,FALSE)</f>
        <v>34254.050000000003</v>
      </c>
      <c r="N245" t="str">
        <f>VLOOKUP(Table35[[#This Row],[Customer ID]],'Hospitalisation Details'!A:K,9, FALSE)</f>
        <v>tier - 1</v>
      </c>
      <c r="O245" t="str">
        <f>VLOOKUP(Table35[[#This Row],[Customer ID]],'Hospitalisation Details'!A:K,10,FALSE)</f>
        <v>tier - 3</v>
      </c>
      <c r="P245" t="str">
        <f>VLOOKUP(Table35[[#This Row],[Customer ID]],'Hospitalisation Details'!A:K,11,FALSE)</f>
        <v>R1019</v>
      </c>
    </row>
    <row r="246" spans="1:16" x14ac:dyDescent="0.3">
      <c r="A246" t="s">
        <v>2126</v>
      </c>
      <c r="B246" t="str">
        <f>VLOOKUP(Table35[[#This Row],[Customer ID]], 'Customer Names'!F:G, 2, FALSE)</f>
        <v>Frome, Mr.  Eric L.</v>
      </c>
      <c r="C246">
        <v>23.55</v>
      </c>
      <c r="D246" s="22" t="str" cm="1">
        <f t="array" ref="D246">_xlfn.IFS(Table35[[#This Row],[BMI]]&lt;18.5, "Underweight ", Table35[[#This Row],[BMI]]&lt;24.9, "Normal Weight", Table35[[#This Row],[BMI]]&lt;29.9, "Overweight ", TRUE, "Obesity")</f>
        <v>Normal Weight</v>
      </c>
      <c r="E246" s="22">
        <v>10.38</v>
      </c>
      <c r="F246" s="22" t="str" cm="1">
        <f t="array" ref="F246">_xlfn.IFS(Table35[[#This Row],[HBA1C]]&lt;5.7, "Normal", Table35[[#This Row],[HBA1C]]&lt;6.4, "Prediabetes ", TRUE, "Diabetes")</f>
        <v>Diabetes</v>
      </c>
      <c r="G246" s="23" t="s">
        <v>2379</v>
      </c>
      <c r="H246" s="22" t="s">
        <v>2379</v>
      </c>
      <c r="I246" s="22" t="s">
        <v>2379</v>
      </c>
      <c r="J246" s="22">
        <v>0</v>
      </c>
      <c r="K246" t="s">
        <v>2381</v>
      </c>
      <c r="L246" s="25">
        <f>VLOOKUP(Table35[[#This Row],[Customer ID]],'Hospitalisation Details'!A:E,5,FALSE)</f>
        <v>22651</v>
      </c>
      <c r="M246" s="27">
        <f>VLOOKUP(Table35[[#This Row],[Customer ID]],'Hospitalisation Details'!A:K,8,FALSE)</f>
        <v>34218.019999999997</v>
      </c>
      <c r="N246" t="str">
        <f>VLOOKUP(Table35[[#This Row],[Customer ID]],'Hospitalisation Details'!A:K,9, FALSE)</f>
        <v>tier - 1</v>
      </c>
      <c r="O246" t="str">
        <f>VLOOKUP(Table35[[#This Row],[Customer ID]],'Hospitalisation Details'!A:K,10,FALSE)</f>
        <v>tier - 1</v>
      </c>
      <c r="P246" t="str">
        <f>VLOOKUP(Table35[[#This Row],[Customer ID]],'Hospitalisation Details'!A:K,11,FALSE)</f>
        <v>R1011</v>
      </c>
    </row>
    <row r="247" spans="1:16" x14ac:dyDescent="0.3">
      <c r="A247" t="s">
        <v>2125</v>
      </c>
      <c r="B247" t="str">
        <f>VLOOKUP(Table35[[#This Row],[Customer ID]], 'Customer Names'!F:G, 2, FALSE)</f>
        <v>Creasy, Mr.  Les J</v>
      </c>
      <c r="C247">
        <v>30.18</v>
      </c>
      <c r="D247" s="22" t="str" cm="1">
        <f t="array" ref="D247">_xlfn.IFS(Table35[[#This Row],[BMI]]&lt;18.5, "Underweight ", Table35[[#This Row],[BMI]]&lt;24.9, "Normal Weight", Table35[[#This Row],[BMI]]&lt;29.9, "Overweight ", TRUE, "Obesity")</f>
        <v>Obesity</v>
      </c>
      <c r="E247" s="22">
        <v>8.31</v>
      </c>
      <c r="F247" s="22" t="str" cm="1">
        <f t="array" ref="F247">_xlfn.IFS(Table35[[#This Row],[HBA1C]]&lt;5.7, "Normal", Table35[[#This Row],[HBA1C]]&lt;6.4, "Prediabetes ", TRUE, "Diabetes")</f>
        <v>Diabetes</v>
      </c>
      <c r="G247" s="23" t="s">
        <v>2381</v>
      </c>
      <c r="H247" s="22" t="s">
        <v>2379</v>
      </c>
      <c r="I247" s="22" t="s">
        <v>2379</v>
      </c>
      <c r="J247" s="22">
        <v>1</v>
      </c>
      <c r="K247" t="s">
        <v>2381</v>
      </c>
      <c r="L247" s="25">
        <f>VLOOKUP(Table35[[#This Row],[Customer ID]],'Hospitalisation Details'!A:E,5,FALSE)</f>
        <v>27749</v>
      </c>
      <c r="M247" s="27">
        <f>VLOOKUP(Table35[[#This Row],[Customer ID]],'Hospitalisation Details'!A:K,8,FALSE)</f>
        <v>34210.33</v>
      </c>
      <c r="N247" t="str">
        <f>VLOOKUP(Table35[[#This Row],[Customer ID]],'Hospitalisation Details'!A:K,9, FALSE)</f>
        <v>tier - 2</v>
      </c>
      <c r="O247" t="str">
        <f>VLOOKUP(Table35[[#This Row],[Customer ID]],'Hospitalisation Details'!A:K,10,FALSE)</f>
        <v>tier - 1</v>
      </c>
      <c r="P247" t="str">
        <f>VLOOKUP(Table35[[#This Row],[Customer ID]],'Hospitalisation Details'!A:K,11,FALSE)</f>
        <v>R1012</v>
      </c>
    </row>
    <row r="248" spans="1:16" x14ac:dyDescent="0.3">
      <c r="A248" t="s">
        <v>2124</v>
      </c>
      <c r="B248" t="str">
        <f>VLOOKUP(Table35[[#This Row],[Customer ID]], 'Customer Names'!F:G, 2, FALSE)</f>
        <v>Latimer, Ms.  Stephanie</v>
      </c>
      <c r="C248">
        <v>29.94</v>
      </c>
      <c r="D248" s="22" t="str" cm="1">
        <f t="array" ref="D248">_xlfn.IFS(Table35[[#This Row],[BMI]]&lt;18.5, "Underweight ", Table35[[#This Row],[BMI]]&lt;24.9, "Normal Weight", Table35[[#This Row],[BMI]]&lt;29.9, "Overweight ", TRUE, "Obesity")</f>
        <v>Obesity</v>
      </c>
      <c r="E248" s="22">
        <v>7.59</v>
      </c>
      <c r="F248" s="22" t="str" cm="1">
        <f t="array" ref="F248">_xlfn.IFS(Table35[[#This Row],[HBA1C]]&lt;5.7, "Normal", Table35[[#This Row],[HBA1C]]&lt;6.4, "Prediabetes ", TRUE, "Diabetes")</f>
        <v>Diabetes</v>
      </c>
      <c r="G248" s="23" t="s">
        <v>2379</v>
      </c>
      <c r="H248" s="22" t="s">
        <v>2379</v>
      </c>
      <c r="I248" s="22" t="s">
        <v>2379</v>
      </c>
      <c r="J248" s="22">
        <v>0</v>
      </c>
      <c r="K248" t="s">
        <v>2381</v>
      </c>
      <c r="L248" s="25">
        <f>VLOOKUP(Table35[[#This Row],[Customer ID]],'Hospitalisation Details'!A:E,5,FALSE)</f>
        <v>26262</v>
      </c>
      <c r="M248" s="27">
        <f>VLOOKUP(Table35[[#This Row],[Customer ID]],'Hospitalisation Details'!A:K,8,FALSE)</f>
        <v>34205.07</v>
      </c>
      <c r="N248" t="str">
        <f>VLOOKUP(Table35[[#This Row],[Customer ID]],'Hospitalisation Details'!A:K,9, FALSE)</f>
        <v>tier - 2</v>
      </c>
      <c r="O248" t="str">
        <f>VLOOKUP(Table35[[#This Row],[Customer ID]],'Hospitalisation Details'!A:K,10,FALSE)</f>
        <v>tier - 2</v>
      </c>
      <c r="P248" t="str">
        <f>VLOOKUP(Table35[[#This Row],[Customer ID]],'Hospitalisation Details'!A:K,11,FALSE)</f>
        <v>R1011</v>
      </c>
    </row>
    <row r="249" spans="1:16" x14ac:dyDescent="0.3">
      <c r="A249" t="s">
        <v>2123</v>
      </c>
      <c r="B249" t="str">
        <f>VLOOKUP(Table35[[#This Row],[Customer ID]], 'Customer Names'!F:G, 2, FALSE)</f>
        <v>Wei, Ms.  Melissa Y</v>
      </c>
      <c r="C249">
        <v>31.4</v>
      </c>
      <c r="D249" s="22" t="str" cm="1">
        <f t="array" ref="D249">_xlfn.IFS(Table35[[#This Row],[BMI]]&lt;18.5, "Underweight ", Table35[[#This Row],[BMI]]&lt;24.9, "Normal Weight", Table35[[#This Row],[BMI]]&lt;29.9, "Overweight ", TRUE, "Obesity")</f>
        <v>Obesity</v>
      </c>
      <c r="E249" s="22">
        <v>5.49</v>
      </c>
      <c r="F249" s="22" t="str" cm="1">
        <f t="array" ref="F249">_xlfn.IFS(Table35[[#This Row],[HBA1C]]&lt;5.7, "Normal", Table35[[#This Row],[HBA1C]]&lt;6.4, "Prediabetes ", TRUE, "Diabetes")</f>
        <v>Normal</v>
      </c>
      <c r="G249" s="23" t="s">
        <v>2379</v>
      </c>
      <c r="H249" s="22" t="s">
        <v>2379</v>
      </c>
      <c r="I249" s="22" t="s">
        <v>2379</v>
      </c>
      <c r="J249" s="22">
        <v>0</v>
      </c>
      <c r="K249" t="s">
        <v>2381</v>
      </c>
      <c r="L249" s="25">
        <f>VLOOKUP(Table35[[#This Row],[Customer ID]],'Hospitalisation Details'!A:E,5,FALSE)</f>
        <v>36439</v>
      </c>
      <c r="M249" s="27">
        <f>VLOOKUP(Table35[[#This Row],[Customer ID]],'Hospitalisation Details'!A:K,8,FALSE)</f>
        <v>34166.269999999997</v>
      </c>
      <c r="N249" t="str">
        <f>VLOOKUP(Table35[[#This Row],[Customer ID]],'Hospitalisation Details'!A:K,9, FALSE)</f>
        <v>tier - 2</v>
      </c>
      <c r="O249" t="str">
        <f>VLOOKUP(Table35[[#This Row],[Customer ID]],'Hospitalisation Details'!A:K,10,FALSE)</f>
        <v>tier - 3</v>
      </c>
      <c r="P249" t="str">
        <f>VLOOKUP(Table35[[#This Row],[Customer ID]],'Hospitalisation Details'!A:K,11,FALSE)</f>
        <v>R1011</v>
      </c>
    </row>
    <row r="250" spans="1:16" x14ac:dyDescent="0.3">
      <c r="A250" t="s">
        <v>2122</v>
      </c>
      <c r="B250" t="str">
        <f>VLOOKUP(Table35[[#This Row],[Customer ID]], 'Customer Names'!F:G, 2, FALSE)</f>
        <v>Hayes, Ms.  Ashley</v>
      </c>
      <c r="C250">
        <v>53.06</v>
      </c>
      <c r="D250" s="22" t="str" cm="1">
        <f t="array" ref="D250">_xlfn.IFS(Table35[[#This Row],[BMI]]&lt;18.5, "Underweight ", Table35[[#This Row],[BMI]]&lt;24.9, "Normal Weight", Table35[[#This Row],[BMI]]&lt;29.9, "Overweight ", TRUE, "Obesity")</f>
        <v>Obesity</v>
      </c>
      <c r="E250" s="22">
        <v>11.68</v>
      </c>
      <c r="F250" s="22" t="str" cm="1">
        <f t="array" ref="F250">_xlfn.IFS(Table35[[#This Row],[HBA1C]]&lt;5.7, "Normal", Table35[[#This Row],[HBA1C]]&lt;6.4, "Prediabetes ", TRUE, "Diabetes")</f>
        <v>Diabetes</v>
      </c>
      <c r="G250" s="23" t="s">
        <v>2379</v>
      </c>
      <c r="H250" s="22" t="s">
        <v>2379</v>
      </c>
      <c r="I250" s="22" t="s">
        <v>2379</v>
      </c>
      <c r="J250" s="22">
        <v>0</v>
      </c>
      <c r="K250" t="s">
        <v>2381</v>
      </c>
      <c r="L250" s="25">
        <f>VLOOKUP(Table35[[#This Row],[Customer ID]],'Hospitalisation Details'!A:E,5,FALSE)</f>
        <v>37525</v>
      </c>
      <c r="M250" s="27">
        <f>VLOOKUP(Table35[[#This Row],[Customer ID]],'Hospitalisation Details'!A:K,8,FALSE)</f>
        <v>34084.68</v>
      </c>
      <c r="N250" t="str">
        <f>VLOOKUP(Table35[[#This Row],[Customer ID]],'Hospitalisation Details'!A:K,9, FALSE)</f>
        <v>tier - 2</v>
      </c>
      <c r="O250" t="str">
        <f>VLOOKUP(Table35[[#This Row],[Customer ID]],'Hospitalisation Details'!A:K,10,FALSE)</f>
        <v>tier - 3</v>
      </c>
      <c r="P250" t="str">
        <f>VLOOKUP(Table35[[#This Row],[Customer ID]],'Hospitalisation Details'!A:K,11,FALSE)</f>
        <v>R1011</v>
      </c>
    </row>
    <row r="251" spans="1:16" x14ac:dyDescent="0.3">
      <c r="A251" t="s">
        <v>2121</v>
      </c>
      <c r="B251" t="str">
        <f>VLOOKUP(Table35[[#This Row],[Customer ID]], 'Customer Names'!F:G, 2, FALSE)</f>
        <v>Velardo, Ms.  Stephanie M.</v>
      </c>
      <c r="C251">
        <v>30.25</v>
      </c>
      <c r="D251" s="22" t="str" cm="1">
        <f t="array" ref="D251">_xlfn.IFS(Table35[[#This Row],[BMI]]&lt;18.5, "Underweight ", Table35[[#This Row],[BMI]]&lt;24.9, "Normal Weight", Table35[[#This Row],[BMI]]&lt;29.9, "Overweight ", TRUE, "Obesity")</f>
        <v>Obesity</v>
      </c>
      <c r="E251" s="22">
        <v>4.1900000000000004</v>
      </c>
      <c r="F251" s="22" t="str" cm="1">
        <f t="array" ref="F251">_xlfn.IFS(Table35[[#This Row],[HBA1C]]&lt;5.7, "Normal", Table35[[#This Row],[HBA1C]]&lt;6.4, "Prediabetes ", TRUE, "Diabetes")</f>
        <v>Normal</v>
      </c>
      <c r="G251" s="23" t="s">
        <v>2379</v>
      </c>
      <c r="H251" s="22" t="s">
        <v>2379</v>
      </c>
      <c r="I251" s="22" t="s">
        <v>2379</v>
      </c>
      <c r="J251" s="22">
        <v>2</v>
      </c>
      <c r="K251" t="s">
        <v>2381</v>
      </c>
      <c r="L251" s="25">
        <f>VLOOKUP(Table35[[#This Row],[Customer ID]],'Hospitalisation Details'!A:E,5,FALSE)</f>
        <v>26537</v>
      </c>
      <c r="M251" s="27">
        <f>VLOOKUP(Table35[[#This Row],[Customer ID]],'Hospitalisation Details'!A:K,8,FALSE)</f>
        <v>34053.360000000001</v>
      </c>
      <c r="N251" t="str">
        <f>VLOOKUP(Table35[[#This Row],[Customer ID]],'Hospitalisation Details'!A:K,9, FALSE)</f>
        <v>tier - 2</v>
      </c>
      <c r="O251" t="str">
        <f>VLOOKUP(Table35[[#This Row],[Customer ID]],'Hospitalisation Details'!A:K,10,FALSE)</f>
        <v>tier - 2</v>
      </c>
      <c r="P251" t="str">
        <f>VLOOKUP(Table35[[#This Row],[Customer ID]],'Hospitalisation Details'!A:K,11,FALSE)</f>
        <v>R1011</v>
      </c>
    </row>
    <row r="252" spans="1:16" x14ac:dyDescent="0.3">
      <c r="A252" t="s">
        <v>2120</v>
      </c>
      <c r="B252" t="str">
        <f>VLOOKUP(Table35[[#This Row],[Customer ID]], 'Customer Names'!F:G, 2, FALSE)</f>
        <v>Kastes, Ms.  Kylie</v>
      </c>
      <c r="C252">
        <v>46.68</v>
      </c>
      <c r="D252" s="22" t="str" cm="1">
        <f t="array" ref="D252">_xlfn.IFS(Table35[[#This Row],[BMI]]&lt;18.5, "Underweight ", Table35[[#This Row],[BMI]]&lt;24.9, "Normal Weight", Table35[[#This Row],[BMI]]&lt;29.9, "Overweight ", TRUE, "Obesity")</f>
        <v>Obesity</v>
      </c>
      <c r="E252" s="22">
        <v>4.01</v>
      </c>
      <c r="F252" s="22" t="str" cm="1">
        <f t="array" ref="F252">_xlfn.IFS(Table35[[#This Row],[HBA1C]]&lt;5.7, "Normal", Table35[[#This Row],[HBA1C]]&lt;6.4, "Prediabetes ", TRUE, "Diabetes")</f>
        <v>Normal</v>
      </c>
      <c r="G252" s="23" t="s">
        <v>2379</v>
      </c>
      <c r="H252" s="22" t="s">
        <v>2379</v>
      </c>
      <c r="I252" s="22" t="s">
        <v>2379</v>
      </c>
      <c r="J252" s="22">
        <v>0</v>
      </c>
      <c r="K252" t="s">
        <v>2381</v>
      </c>
      <c r="L252" s="25">
        <f>VLOOKUP(Table35[[#This Row],[Customer ID]],'Hospitalisation Details'!A:E,5,FALSE)</f>
        <v>34540</v>
      </c>
      <c r="M252" s="27">
        <f>VLOOKUP(Table35[[#This Row],[Customer ID]],'Hospitalisation Details'!A:K,8,FALSE)</f>
        <v>33975.47</v>
      </c>
      <c r="N252" t="str">
        <f>VLOOKUP(Table35[[#This Row],[Customer ID]],'Hospitalisation Details'!A:K,9, FALSE)</f>
        <v>tier - 2</v>
      </c>
      <c r="O252" t="str">
        <f>VLOOKUP(Table35[[#This Row],[Customer ID]],'Hospitalisation Details'!A:K,10,FALSE)</f>
        <v>tier - 2</v>
      </c>
      <c r="P252" t="str">
        <f>VLOOKUP(Table35[[#This Row],[Customer ID]],'Hospitalisation Details'!A:K,11,FALSE)</f>
        <v>R1011</v>
      </c>
    </row>
    <row r="253" spans="1:16" x14ac:dyDescent="0.3">
      <c r="A253" t="s">
        <v>2119</v>
      </c>
      <c r="B253" t="str">
        <f>VLOOKUP(Table35[[#This Row],[Customer ID]], 'Customer Names'!F:G, 2, FALSE)</f>
        <v>Escorcia, Ms.  Kelly</v>
      </c>
      <c r="C253">
        <v>30.4</v>
      </c>
      <c r="D253" s="22" t="str" cm="1">
        <f t="array" ref="D253">_xlfn.IFS(Table35[[#This Row],[BMI]]&lt;18.5, "Underweight ", Table35[[#This Row],[BMI]]&lt;24.9, "Normal Weight", Table35[[#This Row],[BMI]]&lt;29.9, "Overweight ", TRUE, "Obesity")</f>
        <v>Obesity</v>
      </c>
      <c r="E253" s="22">
        <v>5.91</v>
      </c>
      <c r="F253" s="22" t="str" cm="1">
        <f t="array" ref="F253">_xlfn.IFS(Table35[[#This Row],[HBA1C]]&lt;5.7, "Normal", Table35[[#This Row],[HBA1C]]&lt;6.4, "Prediabetes ", TRUE, "Diabetes")</f>
        <v xml:space="preserve">Prediabetes </v>
      </c>
      <c r="G253" s="23" t="s">
        <v>2379</v>
      </c>
      <c r="H253" s="22" t="s">
        <v>2380</v>
      </c>
      <c r="I253" s="22" t="s">
        <v>2379</v>
      </c>
      <c r="J253" s="22">
        <v>2</v>
      </c>
      <c r="K253" t="s">
        <v>2381</v>
      </c>
      <c r="L253" s="25">
        <f>VLOOKUP(Table35[[#This Row],[Customer ID]],'Hospitalisation Details'!A:E,5,FALSE)</f>
        <v>36704</v>
      </c>
      <c r="M253" s="27">
        <f>VLOOKUP(Table35[[#This Row],[Customer ID]],'Hospitalisation Details'!A:K,8,FALSE)</f>
        <v>33907.550000000003</v>
      </c>
      <c r="N253" t="str">
        <f>VLOOKUP(Table35[[#This Row],[Customer ID]],'Hospitalisation Details'!A:K,9, FALSE)</f>
        <v>tier - 2</v>
      </c>
      <c r="O253" t="str">
        <f>VLOOKUP(Table35[[#This Row],[Customer ID]],'Hospitalisation Details'!A:K,10,FALSE)</f>
        <v>tier - 2</v>
      </c>
      <c r="P253" t="str">
        <f>VLOOKUP(Table35[[#This Row],[Customer ID]],'Hospitalisation Details'!A:K,11,FALSE)</f>
        <v>R1012</v>
      </c>
    </row>
    <row r="254" spans="1:16" x14ac:dyDescent="0.3">
      <c r="A254" t="s">
        <v>2118</v>
      </c>
      <c r="B254" t="str">
        <f>VLOOKUP(Table35[[#This Row],[Customer ID]], 'Customer Names'!F:G, 2, FALSE)</f>
        <v>Larscheid, Ms.  Carrie</v>
      </c>
      <c r="C254">
        <v>30.2</v>
      </c>
      <c r="D254" s="22" t="str" cm="1">
        <f t="array" ref="D254">_xlfn.IFS(Table35[[#This Row],[BMI]]&lt;18.5, "Underweight ", Table35[[#This Row],[BMI]]&lt;24.9, "Normal Weight", Table35[[#This Row],[BMI]]&lt;29.9, "Overweight ", TRUE, "Obesity")</f>
        <v>Obesity</v>
      </c>
      <c r="E254" s="22">
        <v>4.47</v>
      </c>
      <c r="F254" s="22" t="str" cm="1">
        <f t="array" ref="F254">_xlfn.IFS(Table35[[#This Row],[HBA1C]]&lt;5.7, "Normal", Table35[[#This Row],[HBA1C]]&lt;6.4, "Prediabetes ", TRUE, "Diabetes")</f>
        <v>Normal</v>
      </c>
      <c r="G254" s="23" t="s">
        <v>2381</v>
      </c>
      <c r="H254" s="22" t="s">
        <v>2379</v>
      </c>
      <c r="I254" s="22" t="s">
        <v>2381</v>
      </c>
      <c r="J254" s="22">
        <v>1</v>
      </c>
      <c r="K254" t="s">
        <v>2381</v>
      </c>
      <c r="L254" s="25">
        <f>VLOOKUP(Table35[[#This Row],[Customer ID]],'Hospitalisation Details'!A:E,5,FALSE)</f>
        <v>35559</v>
      </c>
      <c r="M254" s="27">
        <f>VLOOKUP(Table35[[#This Row],[Customer ID]],'Hospitalisation Details'!A:K,8,FALSE)</f>
        <v>33900.65</v>
      </c>
      <c r="N254" t="str">
        <f>VLOOKUP(Table35[[#This Row],[Customer ID]],'Hospitalisation Details'!A:K,9, FALSE)</f>
        <v>tier - 2</v>
      </c>
      <c r="O254" t="str">
        <f>VLOOKUP(Table35[[#This Row],[Customer ID]],'Hospitalisation Details'!A:K,10,FALSE)</f>
        <v>tier - 3</v>
      </c>
      <c r="P254" t="str">
        <f>VLOOKUP(Table35[[#This Row],[Customer ID]],'Hospitalisation Details'!A:K,11,FALSE)</f>
        <v>R1011</v>
      </c>
    </row>
    <row r="255" spans="1:16" x14ac:dyDescent="0.3">
      <c r="A255" t="s">
        <v>2117</v>
      </c>
      <c r="B255" t="str">
        <f>VLOOKUP(Table35[[#This Row],[Customer ID]], 'Customer Names'!F:G, 2, FALSE)</f>
        <v>O'Bannon, Mr.  Alex</v>
      </c>
      <c r="C255">
        <v>51.18</v>
      </c>
      <c r="D255" s="22" t="str" cm="1">
        <f t="array" ref="D255">_xlfn.IFS(Table35[[#This Row],[BMI]]&lt;18.5, "Underweight ", Table35[[#This Row],[BMI]]&lt;24.9, "Normal Weight", Table35[[#This Row],[BMI]]&lt;29.9, "Overweight ", TRUE, "Obesity")</f>
        <v>Obesity</v>
      </c>
      <c r="E255" s="22">
        <v>4.5599999999999996</v>
      </c>
      <c r="F255" s="22" t="str" cm="1">
        <f t="array" ref="F255">_xlfn.IFS(Table35[[#This Row],[HBA1C]]&lt;5.7, "Normal", Table35[[#This Row],[HBA1C]]&lt;6.4, "Prediabetes ", TRUE, "Diabetes")</f>
        <v>Normal</v>
      </c>
      <c r="G255" s="23" t="s">
        <v>2381</v>
      </c>
      <c r="H255" s="22" t="s">
        <v>2380</v>
      </c>
      <c r="I255" s="22" t="s">
        <v>2379</v>
      </c>
      <c r="J255" s="22">
        <v>2</v>
      </c>
      <c r="K255" t="s">
        <v>2381</v>
      </c>
      <c r="L255" s="25">
        <f>VLOOKUP(Table35[[#This Row],[Customer ID]],'Hospitalisation Details'!A:E,5,FALSE)</f>
        <v>36642</v>
      </c>
      <c r="M255" s="27">
        <f>VLOOKUP(Table35[[#This Row],[Customer ID]],'Hospitalisation Details'!A:K,8,FALSE)</f>
        <v>33829.39</v>
      </c>
      <c r="N255" t="str">
        <f>VLOOKUP(Table35[[#This Row],[Customer ID]],'Hospitalisation Details'!A:K,9, FALSE)</f>
        <v>tier - 2</v>
      </c>
      <c r="O255" t="str">
        <f>VLOOKUP(Table35[[#This Row],[Customer ID]],'Hospitalisation Details'!A:K,10,FALSE)</f>
        <v>tier - 3</v>
      </c>
      <c r="P255" t="str">
        <f>VLOOKUP(Table35[[#This Row],[Customer ID]],'Hospitalisation Details'!A:K,11,FALSE)</f>
        <v>R1011</v>
      </c>
    </row>
    <row r="256" spans="1:16" x14ac:dyDescent="0.3">
      <c r="A256" t="s">
        <v>2116</v>
      </c>
      <c r="B256" t="str">
        <f>VLOOKUP(Table35[[#This Row],[Customer ID]], 'Customer Names'!F:G, 2, FALSE)</f>
        <v>Ridgway, Mr.  Zach S</v>
      </c>
      <c r="C256">
        <v>22.18</v>
      </c>
      <c r="D256" s="22" t="str" cm="1">
        <f t="array" ref="D256">_xlfn.IFS(Table35[[#This Row],[BMI]]&lt;18.5, "Underweight ", Table35[[#This Row],[BMI]]&lt;24.9, "Normal Weight", Table35[[#This Row],[BMI]]&lt;29.9, "Overweight ", TRUE, "Obesity")</f>
        <v>Normal Weight</v>
      </c>
      <c r="E256" s="22">
        <v>9.9</v>
      </c>
      <c r="F256" s="22" t="str" cm="1">
        <f t="array" ref="F256">_xlfn.IFS(Table35[[#This Row],[HBA1C]]&lt;5.7, "Normal", Table35[[#This Row],[HBA1C]]&lt;6.4, "Prediabetes ", TRUE, "Diabetes")</f>
        <v>Diabetes</v>
      </c>
      <c r="G256" s="23" t="s">
        <v>2379</v>
      </c>
      <c r="H256" s="22" t="s">
        <v>2379</v>
      </c>
      <c r="I256" s="22" t="s">
        <v>2379</v>
      </c>
      <c r="J256" s="22">
        <v>0</v>
      </c>
      <c r="K256" t="s">
        <v>2381</v>
      </c>
      <c r="L256" s="25">
        <f>VLOOKUP(Table35[[#This Row],[Customer ID]],'Hospitalisation Details'!A:E,5,FALSE)</f>
        <v>22716</v>
      </c>
      <c r="M256" s="27">
        <f>VLOOKUP(Table35[[#This Row],[Customer ID]],'Hospitalisation Details'!A:K,8,FALSE)</f>
        <v>33753.32</v>
      </c>
      <c r="N256" t="str">
        <f>VLOOKUP(Table35[[#This Row],[Customer ID]],'Hospitalisation Details'!A:K,9, FALSE)</f>
        <v>tier - 1</v>
      </c>
      <c r="O256" t="str">
        <f>VLOOKUP(Table35[[#This Row],[Customer ID]],'Hospitalisation Details'!A:K,10,FALSE)</f>
        <v>tier - 3</v>
      </c>
      <c r="P256" t="str">
        <f>VLOOKUP(Table35[[#This Row],[Customer ID]],'Hospitalisation Details'!A:K,11,FALSE)</f>
        <v>R1011</v>
      </c>
    </row>
    <row r="257" spans="1:16" x14ac:dyDescent="0.3">
      <c r="A257" t="s">
        <v>2115</v>
      </c>
      <c r="B257" t="str">
        <f>VLOOKUP(Table35[[#This Row],[Customer ID]], 'Customer Names'!F:G, 2, FALSE)</f>
        <v>Black, Mr.  Alan</v>
      </c>
      <c r="C257">
        <v>31.92</v>
      </c>
      <c r="D257" s="22" t="str" cm="1">
        <f t="array" ref="D257">_xlfn.IFS(Table35[[#This Row],[BMI]]&lt;18.5, "Underweight ", Table35[[#This Row],[BMI]]&lt;24.9, "Normal Weight", Table35[[#This Row],[BMI]]&lt;29.9, "Overweight ", TRUE, "Obesity")</f>
        <v>Obesity</v>
      </c>
      <c r="E257" s="22">
        <v>5.1100000000000003</v>
      </c>
      <c r="F257" s="22" t="str" cm="1">
        <f t="array" ref="F257">_xlfn.IFS(Table35[[#This Row],[HBA1C]]&lt;5.7, "Normal", Table35[[#This Row],[HBA1C]]&lt;6.4, "Prediabetes ", TRUE, "Diabetes")</f>
        <v>Normal</v>
      </c>
      <c r="G257" s="23" t="s">
        <v>2379</v>
      </c>
      <c r="H257" s="22" t="s">
        <v>2379</v>
      </c>
      <c r="I257" s="22" t="s">
        <v>2381</v>
      </c>
      <c r="J257" s="22">
        <v>1</v>
      </c>
      <c r="K257" t="s">
        <v>2381</v>
      </c>
      <c r="L257" s="25">
        <f>VLOOKUP(Table35[[#This Row],[Customer ID]],'Hospitalisation Details'!A:E,5,FALSE)</f>
        <v>37664</v>
      </c>
      <c r="M257" s="27">
        <f>VLOOKUP(Table35[[#This Row],[Customer ID]],'Hospitalisation Details'!A:K,8,FALSE)</f>
        <v>33750.29</v>
      </c>
      <c r="N257" t="str">
        <f>VLOOKUP(Table35[[#This Row],[Customer ID]],'Hospitalisation Details'!A:K,9, FALSE)</f>
        <v>tier - 1</v>
      </c>
      <c r="O257" t="str">
        <f>VLOOKUP(Table35[[#This Row],[Customer ID]],'Hospitalisation Details'!A:K,10,FALSE)</f>
        <v>tier - 3</v>
      </c>
      <c r="P257" t="str">
        <f>VLOOKUP(Table35[[#This Row],[Customer ID]],'Hospitalisation Details'!A:K,11,FALSE)</f>
        <v>R1012</v>
      </c>
    </row>
    <row r="258" spans="1:16" x14ac:dyDescent="0.3">
      <c r="A258" t="s">
        <v>2114</v>
      </c>
      <c r="B258" t="str">
        <f>VLOOKUP(Table35[[#This Row],[Customer ID]], 'Customer Names'!F:G, 2, FALSE)</f>
        <v>Canton, Mr.  Nate</v>
      </c>
      <c r="C258">
        <v>31.73</v>
      </c>
      <c r="D258" s="22" t="str" cm="1">
        <f t="array" ref="D258">_xlfn.IFS(Table35[[#This Row],[BMI]]&lt;18.5, "Underweight ", Table35[[#This Row],[BMI]]&lt;24.9, "Normal Weight", Table35[[#This Row],[BMI]]&lt;29.9, "Overweight ", TRUE, "Obesity")</f>
        <v>Obesity</v>
      </c>
      <c r="E258" s="22">
        <v>5.73</v>
      </c>
      <c r="F258" s="22" t="str" cm="1">
        <f t="array" ref="F258">_xlfn.IFS(Table35[[#This Row],[HBA1C]]&lt;5.7, "Normal", Table35[[#This Row],[HBA1C]]&lt;6.4, "Prediabetes ", TRUE, "Diabetes")</f>
        <v xml:space="preserve">Prediabetes </v>
      </c>
      <c r="G258" s="23" t="s">
        <v>2379</v>
      </c>
      <c r="H258" s="22" t="s">
        <v>2380</v>
      </c>
      <c r="I258" s="22" t="s">
        <v>2379</v>
      </c>
      <c r="J258" s="22">
        <v>1</v>
      </c>
      <c r="K258" t="s">
        <v>2381</v>
      </c>
      <c r="L258" s="25">
        <f>VLOOKUP(Table35[[#This Row],[Customer ID]],'Hospitalisation Details'!A:E,5,FALSE)</f>
        <v>37987</v>
      </c>
      <c r="M258" s="27">
        <f>VLOOKUP(Table35[[#This Row],[Customer ID]],'Hospitalisation Details'!A:K,8,FALSE)</f>
        <v>33732.69</v>
      </c>
      <c r="N258" t="str">
        <f>VLOOKUP(Table35[[#This Row],[Customer ID]],'Hospitalisation Details'!A:K,9, FALSE)</f>
        <v>tier - 1</v>
      </c>
      <c r="O258" t="str">
        <f>VLOOKUP(Table35[[#This Row],[Customer ID]],'Hospitalisation Details'!A:K,10,FALSE)</f>
        <v>tier - 1</v>
      </c>
      <c r="P258" t="str">
        <f>VLOOKUP(Table35[[#This Row],[Customer ID]],'Hospitalisation Details'!A:K,11,FALSE)</f>
        <v>R1017</v>
      </c>
    </row>
    <row r="259" spans="1:16" x14ac:dyDescent="0.3">
      <c r="A259" t="s">
        <v>2113</v>
      </c>
      <c r="B259" t="str">
        <f>VLOOKUP(Table35[[#This Row],[Customer ID]], 'Customer Names'!F:G, 2, FALSE)</f>
        <v>Fine, Mr.  Jesse G.</v>
      </c>
      <c r="C259">
        <v>45.52</v>
      </c>
      <c r="D259" s="22" t="str" cm="1">
        <f t="array" ref="D259">_xlfn.IFS(Table35[[#This Row],[BMI]]&lt;18.5, "Underweight ", Table35[[#This Row],[BMI]]&lt;24.9, "Normal Weight", Table35[[#This Row],[BMI]]&lt;29.9, "Overweight ", TRUE, "Obesity")</f>
        <v>Obesity</v>
      </c>
      <c r="E259" s="22">
        <v>6.04</v>
      </c>
      <c r="F259" s="22" t="str" cm="1">
        <f t="array" ref="F259">_xlfn.IFS(Table35[[#This Row],[HBA1C]]&lt;5.7, "Normal", Table35[[#This Row],[HBA1C]]&lt;6.4, "Prediabetes ", TRUE, "Diabetes")</f>
        <v xml:space="preserve">Prediabetes </v>
      </c>
      <c r="G259" s="23" t="s">
        <v>2379</v>
      </c>
      <c r="H259" s="22" t="s">
        <v>2379</v>
      </c>
      <c r="I259" s="22" t="s">
        <v>2381</v>
      </c>
      <c r="J259" s="22">
        <v>1</v>
      </c>
      <c r="K259" t="s">
        <v>2381</v>
      </c>
      <c r="L259" s="25">
        <f>VLOOKUP(Table35[[#This Row],[Customer ID]],'Hospitalisation Details'!A:E,5,FALSE)</f>
        <v>34331</v>
      </c>
      <c r="M259" s="27">
        <f>VLOOKUP(Table35[[#This Row],[Customer ID]],'Hospitalisation Details'!A:K,8,FALSE)</f>
        <v>33707.550000000003</v>
      </c>
      <c r="N259" t="str">
        <f>VLOOKUP(Table35[[#This Row],[Customer ID]],'Hospitalisation Details'!A:K,9, FALSE)</f>
        <v>tier - 2</v>
      </c>
      <c r="O259" t="str">
        <f>VLOOKUP(Table35[[#This Row],[Customer ID]],'Hospitalisation Details'!A:K,10,FALSE)</f>
        <v>tier - 2</v>
      </c>
      <c r="P259" t="str">
        <f>VLOOKUP(Table35[[#This Row],[Customer ID]],'Hospitalisation Details'!A:K,11,FALSE)</f>
        <v>R1011</v>
      </c>
    </row>
    <row r="260" spans="1:16" x14ac:dyDescent="0.3">
      <c r="A260" t="s">
        <v>2112</v>
      </c>
      <c r="B260" t="str">
        <f>VLOOKUP(Table35[[#This Row],[Customer ID]], 'Customer Names'!F:G, 2, FALSE)</f>
        <v>Bui, Mr.  Jason</v>
      </c>
      <c r="C260">
        <v>52.81</v>
      </c>
      <c r="D260" s="22" t="str" cm="1">
        <f t="array" ref="D260">_xlfn.IFS(Table35[[#This Row],[BMI]]&lt;18.5, "Underweight ", Table35[[#This Row],[BMI]]&lt;24.9, "Normal Weight", Table35[[#This Row],[BMI]]&lt;29.9, "Overweight ", TRUE, "Obesity")</f>
        <v>Obesity</v>
      </c>
      <c r="E260" s="22">
        <v>5.19</v>
      </c>
      <c r="F260" s="22" t="str" cm="1">
        <f t="array" ref="F260">_xlfn.IFS(Table35[[#This Row],[HBA1C]]&lt;5.7, "Normal", Table35[[#This Row],[HBA1C]]&lt;6.4, "Prediabetes ", TRUE, "Diabetes")</f>
        <v>Normal</v>
      </c>
      <c r="G260" s="23" t="s">
        <v>2379</v>
      </c>
      <c r="H260" s="22" t="s">
        <v>2379</v>
      </c>
      <c r="I260" s="22" t="s">
        <v>2381</v>
      </c>
      <c r="J260" s="22">
        <v>1</v>
      </c>
      <c r="K260" t="s">
        <v>2381</v>
      </c>
      <c r="L260" s="25">
        <f>VLOOKUP(Table35[[#This Row],[Customer ID]],'Hospitalisation Details'!A:E,5,FALSE)</f>
        <v>37934</v>
      </c>
      <c r="M260" s="27">
        <f>VLOOKUP(Table35[[#This Row],[Customer ID]],'Hospitalisation Details'!A:K,8,FALSE)</f>
        <v>33611.71</v>
      </c>
      <c r="N260" t="str">
        <f>VLOOKUP(Table35[[#This Row],[Customer ID]],'Hospitalisation Details'!A:K,9, FALSE)</f>
        <v>tier - 1</v>
      </c>
      <c r="O260" t="str">
        <f>VLOOKUP(Table35[[#This Row],[Customer ID]],'Hospitalisation Details'!A:K,10,FALSE)</f>
        <v>tier - 2</v>
      </c>
      <c r="P260" t="str">
        <f>VLOOKUP(Table35[[#This Row],[Customer ID]],'Hospitalisation Details'!A:K,11,FALSE)</f>
        <v>R1011</v>
      </c>
    </row>
    <row r="261" spans="1:16" x14ac:dyDescent="0.3">
      <c r="A261" t="s">
        <v>2111</v>
      </c>
      <c r="B261" t="str">
        <f>VLOOKUP(Table35[[#This Row],[Customer ID]], 'Customer Names'!F:G, 2, FALSE)</f>
        <v>Riepma, Ms.  Megan A.</v>
      </c>
      <c r="C261">
        <v>33.58</v>
      </c>
      <c r="D261" s="22" t="str" cm="1">
        <f t="array" ref="D261">_xlfn.IFS(Table35[[#This Row],[BMI]]&lt;18.5, "Underweight ", Table35[[#This Row],[BMI]]&lt;24.9, "Normal Weight", Table35[[#This Row],[BMI]]&lt;29.9, "Overweight ", TRUE, "Obesity")</f>
        <v>Obesity</v>
      </c>
      <c r="E261" s="22">
        <v>5.56</v>
      </c>
      <c r="F261" s="22" t="str" cm="1">
        <f t="array" ref="F261">_xlfn.IFS(Table35[[#This Row],[HBA1C]]&lt;5.7, "Normal", Table35[[#This Row],[HBA1C]]&lt;6.4, "Prediabetes ", TRUE, "Diabetes")</f>
        <v>Normal</v>
      </c>
      <c r="G261" s="23" t="s">
        <v>2379</v>
      </c>
      <c r="H261" s="22" t="s">
        <v>2379</v>
      </c>
      <c r="I261" s="22" t="s">
        <v>2379</v>
      </c>
      <c r="J261" s="22">
        <v>1</v>
      </c>
      <c r="K261" t="s">
        <v>2381</v>
      </c>
      <c r="L261" s="25">
        <f>VLOOKUP(Table35[[#This Row],[Customer ID]],'Hospitalisation Details'!A:E,5,FALSE)</f>
        <v>30977</v>
      </c>
      <c r="M261" s="27">
        <f>VLOOKUP(Table35[[#This Row],[Customer ID]],'Hospitalisation Details'!A:K,8,FALSE)</f>
        <v>33527.1</v>
      </c>
      <c r="N261" t="str">
        <f>VLOOKUP(Table35[[#This Row],[Customer ID]],'Hospitalisation Details'!A:K,9, FALSE)</f>
        <v>tier - 2</v>
      </c>
      <c r="O261" t="str">
        <f>VLOOKUP(Table35[[#This Row],[Customer ID]],'Hospitalisation Details'!A:K,10,FALSE)</f>
        <v>tier - 3</v>
      </c>
      <c r="P261" t="str">
        <f>VLOOKUP(Table35[[#This Row],[Customer ID]],'Hospitalisation Details'!A:K,11,FALSE)</f>
        <v>R1011</v>
      </c>
    </row>
    <row r="262" spans="1:16" x14ac:dyDescent="0.3">
      <c r="A262" t="s">
        <v>2110</v>
      </c>
      <c r="B262" t="str">
        <f>VLOOKUP(Table35[[#This Row],[Customer ID]], 'Customer Names'!F:G, 2, FALSE)</f>
        <v>Inman, Mr.  Luke M</v>
      </c>
      <c r="C262">
        <v>30.684999999999999</v>
      </c>
      <c r="D262" s="22" t="str" cm="1">
        <f t="array" ref="D262">_xlfn.IFS(Table35[[#This Row],[BMI]]&lt;18.5, "Underweight ", Table35[[#This Row],[BMI]]&lt;24.9, "Normal Weight", Table35[[#This Row],[BMI]]&lt;29.9, "Overweight ", TRUE, "Obesity")</f>
        <v>Obesity</v>
      </c>
      <c r="E262" s="22">
        <v>8.23</v>
      </c>
      <c r="F262" s="22" t="str" cm="1">
        <f t="array" ref="F262">_xlfn.IFS(Table35[[#This Row],[HBA1C]]&lt;5.7, "Normal", Table35[[#This Row],[HBA1C]]&lt;6.4, "Prediabetes ", TRUE, "Diabetes")</f>
        <v>Diabetes</v>
      </c>
      <c r="G262" s="23" t="s">
        <v>2379</v>
      </c>
      <c r="H262" s="22" t="s">
        <v>2379</v>
      </c>
      <c r="I262" s="22" t="s">
        <v>2379</v>
      </c>
      <c r="J262" s="22">
        <v>0</v>
      </c>
      <c r="K262" t="s">
        <v>2381</v>
      </c>
      <c r="L262" s="25">
        <f>VLOOKUP(Table35[[#This Row],[Customer ID]],'Hospitalisation Details'!A:E,5,FALSE)</f>
        <v>37524</v>
      </c>
      <c r="M262" s="27">
        <f>VLOOKUP(Table35[[#This Row],[Customer ID]],'Hospitalisation Details'!A:K,8,FALSE)</f>
        <v>33475.82</v>
      </c>
      <c r="N262" t="str">
        <f>VLOOKUP(Table35[[#This Row],[Customer ID]],'Hospitalisation Details'!A:K,9, FALSE)</f>
        <v>tier - 1</v>
      </c>
      <c r="O262" t="str">
        <f>VLOOKUP(Table35[[#This Row],[Customer ID]],'Hospitalisation Details'!A:K,10,FALSE)</f>
        <v>tier - 1</v>
      </c>
      <c r="P262" t="str">
        <f>VLOOKUP(Table35[[#This Row],[Customer ID]],'Hospitalisation Details'!A:K,11,FALSE)</f>
        <v>R1018</v>
      </c>
    </row>
    <row r="263" spans="1:16" x14ac:dyDescent="0.3">
      <c r="A263" t="s">
        <v>2109</v>
      </c>
      <c r="B263" t="str">
        <f>VLOOKUP(Table35[[#This Row],[Customer ID]], 'Customer Names'!F:G, 2, FALSE)</f>
        <v>Kruzel, Ms.  Jacy D</v>
      </c>
      <c r="C263">
        <v>37.524999999999999</v>
      </c>
      <c r="D263" s="22" t="str" cm="1">
        <f t="array" ref="D263">_xlfn.IFS(Table35[[#This Row],[BMI]]&lt;18.5, "Underweight ", Table35[[#This Row],[BMI]]&lt;24.9, "Normal Weight", Table35[[#This Row],[BMI]]&lt;29.9, "Overweight ", TRUE, "Obesity")</f>
        <v>Obesity</v>
      </c>
      <c r="E263" s="22">
        <v>9.0299999999999994</v>
      </c>
      <c r="F263" s="22" t="str" cm="1">
        <f t="array" ref="F263">_xlfn.IFS(Table35[[#This Row],[HBA1C]]&lt;5.7, "Normal", Table35[[#This Row],[HBA1C]]&lt;6.4, "Prediabetes ", TRUE, "Diabetes")</f>
        <v>Diabetes</v>
      </c>
      <c r="G263" s="23" t="s">
        <v>2381</v>
      </c>
      <c r="H263" s="22" t="s">
        <v>2379</v>
      </c>
      <c r="I263" s="22" t="s">
        <v>2379</v>
      </c>
      <c r="J263" s="22">
        <v>2</v>
      </c>
      <c r="K263" t="s">
        <v>2379</v>
      </c>
      <c r="L263" s="25">
        <f>VLOOKUP(Table35[[#This Row],[Customer ID]],'Hospitalisation Details'!A:E,5,FALSE)</f>
        <v>25798</v>
      </c>
      <c r="M263" s="27">
        <f>VLOOKUP(Table35[[#This Row],[Customer ID]],'Hospitalisation Details'!A:K,8,FALSE)</f>
        <v>33471.97</v>
      </c>
      <c r="N263" t="str">
        <f>VLOOKUP(Table35[[#This Row],[Customer ID]],'Hospitalisation Details'!A:K,9, FALSE)</f>
        <v>tier - 2</v>
      </c>
      <c r="O263" t="str">
        <f>VLOOKUP(Table35[[#This Row],[Customer ID]],'Hospitalisation Details'!A:K,10,FALSE)</f>
        <v>tier - 2</v>
      </c>
      <c r="P263" t="str">
        <f>VLOOKUP(Table35[[#This Row],[Customer ID]],'Hospitalisation Details'!A:K,11,FALSE)</f>
        <v>R1012</v>
      </c>
    </row>
    <row r="264" spans="1:16" x14ac:dyDescent="0.3">
      <c r="A264" t="s">
        <v>2108</v>
      </c>
      <c r="B264" t="str">
        <f>VLOOKUP(Table35[[#This Row],[Customer ID]], 'Customer Names'!F:G, 2, FALSE)</f>
        <v>Lindsay, Mr.  Simon G.</v>
      </c>
      <c r="C264">
        <v>34.5</v>
      </c>
      <c r="D264" s="22" t="str" cm="1">
        <f t="array" ref="D264">_xlfn.IFS(Table35[[#This Row],[BMI]]&lt;18.5, "Underweight ", Table35[[#This Row],[BMI]]&lt;24.9, "Normal Weight", Table35[[#This Row],[BMI]]&lt;29.9, "Overweight ", TRUE, "Obesity")</f>
        <v>Obesity</v>
      </c>
      <c r="E264" s="22">
        <v>4.07</v>
      </c>
      <c r="F264" s="22" t="str" cm="1">
        <f t="array" ref="F264">_xlfn.IFS(Table35[[#This Row],[HBA1C]]&lt;5.7, "Normal", Table35[[#This Row],[HBA1C]]&lt;6.4, "Prediabetes ", TRUE, "Diabetes")</f>
        <v>Normal</v>
      </c>
      <c r="G264" s="23" t="s">
        <v>2381</v>
      </c>
      <c r="H264" s="22" t="s">
        <v>2379</v>
      </c>
      <c r="I264" s="22" t="s">
        <v>2379</v>
      </c>
      <c r="J264" s="22">
        <v>0</v>
      </c>
      <c r="K264" t="s">
        <v>2381</v>
      </c>
      <c r="L264" s="25">
        <f>VLOOKUP(Table35[[#This Row],[Customer ID]],'Hospitalisation Details'!A:E,5,FALSE)</f>
        <v>31235</v>
      </c>
      <c r="M264" s="27">
        <f>VLOOKUP(Table35[[#This Row],[Customer ID]],'Hospitalisation Details'!A:K,8,FALSE)</f>
        <v>33450.99</v>
      </c>
      <c r="N264" t="str">
        <f>VLOOKUP(Table35[[#This Row],[Customer ID]],'Hospitalisation Details'!A:K,9, FALSE)</f>
        <v>tier - 2</v>
      </c>
      <c r="O264" t="str">
        <f>VLOOKUP(Table35[[#This Row],[Customer ID]],'Hospitalisation Details'!A:K,10,FALSE)</f>
        <v>tier - 2</v>
      </c>
      <c r="P264" t="str">
        <f>VLOOKUP(Table35[[#This Row],[Customer ID]],'Hospitalisation Details'!A:K,11,FALSE)</f>
        <v>R1011</v>
      </c>
    </row>
    <row r="265" spans="1:16" x14ac:dyDescent="0.3">
      <c r="A265" t="s">
        <v>2107</v>
      </c>
      <c r="B265" t="str">
        <f>VLOOKUP(Table35[[#This Row],[Customer ID]], 'Customer Names'!F:G, 2, FALSE)</f>
        <v>Land, Ms.  Ainsley E.</v>
      </c>
      <c r="C265">
        <v>28.16</v>
      </c>
      <c r="D265" s="22" t="str" cm="1">
        <f t="array" ref="D265">_xlfn.IFS(Table35[[#This Row],[BMI]]&lt;18.5, "Underweight ", Table35[[#This Row],[BMI]]&lt;24.9, "Normal Weight", Table35[[#This Row],[BMI]]&lt;29.9, "Overweight ", TRUE, "Obesity")</f>
        <v xml:space="preserve">Overweight </v>
      </c>
      <c r="E265" s="22">
        <v>5.77</v>
      </c>
      <c r="F265" s="22" t="str" cm="1">
        <f t="array" ref="F265">_xlfn.IFS(Table35[[#This Row],[HBA1C]]&lt;5.7, "Normal", Table35[[#This Row],[HBA1C]]&lt;6.4, "Prediabetes ", TRUE, "Diabetes")</f>
        <v xml:space="preserve">Prediabetes </v>
      </c>
      <c r="G265" s="23" t="s">
        <v>2379</v>
      </c>
      <c r="H265" s="22" t="s">
        <v>2379</v>
      </c>
      <c r="I265" s="22" t="s">
        <v>2379</v>
      </c>
      <c r="J265" s="22">
        <v>2</v>
      </c>
      <c r="K265" t="s">
        <v>2381</v>
      </c>
      <c r="L265" s="25">
        <f>VLOOKUP(Table35[[#This Row],[Customer ID]],'Hospitalisation Details'!A:E,5,FALSE)</f>
        <v>26455</v>
      </c>
      <c r="M265" s="27">
        <f>VLOOKUP(Table35[[#This Row],[Customer ID]],'Hospitalisation Details'!A:K,8,FALSE)</f>
        <v>33344.449999999997</v>
      </c>
      <c r="N265" t="str">
        <f>VLOOKUP(Table35[[#This Row],[Customer ID]],'Hospitalisation Details'!A:K,9, FALSE)</f>
        <v>tier - 2</v>
      </c>
      <c r="O265" t="str">
        <f>VLOOKUP(Table35[[#This Row],[Customer ID]],'Hospitalisation Details'!A:K,10,FALSE)</f>
        <v>tier - 3</v>
      </c>
      <c r="P265" t="str">
        <f>VLOOKUP(Table35[[#This Row],[Customer ID]],'Hospitalisation Details'!A:K,11,FALSE)</f>
        <v>R1011</v>
      </c>
    </row>
    <row r="266" spans="1:16" x14ac:dyDescent="0.3">
      <c r="A266" t="s">
        <v>2106</v>
      </c>
      <c r="B266" t="str">
        <f>VLOOKUP(Table35[[#This Row],[Customer ID]], 'Customer Names'!F:G, 2, FALSE)</f>
        <v>Brecher, Ms.  Erica A.</v>
      </c>
      <c r="C266">
        <v>30.02</v>
      </c>
      <c r="D266" s="22" t="str" cm="1">
        <f t="array" ref="D266">_xlfn.IFS(Table35[[#This Row],[BMI]]&lt;18.5, "Underweight ", Table35[[#This Row],[BMI]]&lt;24.9, "Normal Weight", Table35[[#This Row],[BMI]]&lt;29.9, "Overweight ", TRUE, "Obesity")</f>
        <v>Obesity</v>
      </c>
      <c r="E266" s="22">
        <v>5.98</v>
      </c>
      <c r="F266" s="22" t="str" cm="1">
        <f t="array" ref="F266">_xlfn.IFS(Table35[[#This Row],[HBA1C]]&lt;5.7, "Normal", Table35[[#This Row],[HBA1C]]&lt;6.4, "Prediabetes ", TRUE, "Diabetes")</f>
        <v xml:space="preserve">Prediabetes </v>
      </c>
      <c r="G266" s="23" t="s">
        <v>2379</v>
      </c>
      <c r="H266" s="22" t="s">
        <v>2379</v>
      </c>
      <c r="I266" s="22" t="s">
        <v>2381</v>
      </c>
      <c r="J266" s="22">
        <v>1</v>
      </c>
      <c r="K266" t="s">
        <v>2381</v>
      </c>
      <c r="L266" s="25">
        <f>VLOOKUP(Table35[[#This Row],[Customer ID]],'Hospitalisation Details'!A:E,5,FALSE)</f>
        <v>37769</v>
      </c>
      <c r="M266" s="27">
        <f>VLOOKUP(Table35[[#This Row],[Customer ID]],'Hospitalisation Details'!A:K,8,FALSE)</f>
        <v>33307.550000000003</v>
      </c>
      <c r="N266" t="str">
        <f>VLOOKUP(Table35[[#This Row],[Customer ID]],'Hospitalisation Details'!A:K,9, FALSE)</f>
        <v>tier - 2</v>
      </c>
      <c r="O266" t="str">
        <f>VLOOKUP(Table35[[#This Row],[Customer ID]],'Hospitalisation Details'!A:K,10,FALSE)</f>
        <v>tier - 3</v>
      </c>
      <c r="P266" t="str">
        <f>VLOOKUP(Table35[[#This Row],[Customer ID]],'Hospitalisation Details'!A:K,11,FALSE)</f>
        <v>R1012</v>
      </c>
    </row>
    <row r="267" spans="1:16" x14ac:dyDescent="0.3">
      <c r="A267" t="s">
        <v>2105</v>
      </c>
      <c r="B267" t="str">
        <f>VLOOKUP(Table35[[#This Row],[Customer ID]], 'Customer Names'!F:G, 2, FALSE)</f>
        <v>Debolt, Mr.  Erik</v>
      </c>
      <c r="C267">
        <v>37.82</v>
      </c>
      <c r="D267" s="22" t="str" cm="1">
        <f t="array" ref="D267">_xlfn.IFS(Table35[[#This Row],[BMI]]&lt;18.5, "Underweight ", Table35[[#This Row],[BMI]]&lt;24.9, "Normal Weight", Table35[[#This Row],[BMI]]&lt;29.9, "Overweight ", TRUE, "Obesity")</f>
        <v>Obesity</v>
      </c>
      <c r="E267" s="22">
        <v>6.01</v>
      </c>
      <c r="F267" s="22" t="str" cm="1">
        <f t="array" ref="F267">_xlfn.IFS(Table35[[#This Row],[HBA1C]]&lt;5.7, "Normal", Table35[[#This Row],[HBA1C]]&lt;6.4, "Prediabetes ", TRUE, "Diabetes")</f>
        <v xml:space="preserve">Prediabetes </v>
      </c>
      <c r="G267" s="23" t="s">
        <v>2379</v>
      </c>
      <c r="H267" s="22" t="s">
        <v>2379</v>
      </c>
      <c r="I267" s="22" t="s">
        <v>2379</v>
      </c>
      <c r="J267" s="22">
        <v>0</v>
      </c>
      <c r="K267" t="s">
        <v>2381</v>
      </c>
      <c r="L267" s="25">
        <f>VLOOKUP(Table35[[#This Row],[Customer ID]],'Hospitalisation Details'!A:E,5,FALSE)</f>
        <v>32975</v>
      </c>
      <c r="M267" s="27">
        <f>VLOOKUP(Table35[[#This Row],[Customer ID]],'Hospitalisation Details'!A:K,8,FALSE)</f>
        <v>33292.83</v>
      </c>
      <c r="N267" t="str">
        <f>VLOOKUP(Table35[[#This Row],[Customer ID]],'Hospitalisation Details'!A:K,9, FALSE)</f>
        <v>tier - 2</v>
      </c>
      <c r="O267" t="str">
        <f>VLOOKUP(Table35[[#This Row],[Customer ID]],'Hospitalisation Details'!A:K,10,FALSE)</f>
        <v>tier - 1</v>
      </c>
      <c r="P267" t="str">
        <f>VLOOKUP(Table35[[#This Row],[Customer ID]],'Hospitalisation Details'!A:K,11,FALSE)</f>
        <v>R1011</v>
      </c>
    </row>
    <row r="268" spans="1:16" x14ac:dyDescent="0.3">
      <c r="A268" t="s">
        <v>2104</v>
      </c>
      <c r="B268" t="str">
        <f>VLOOKUP(Table35[[#This Row],[Customer ID]], 'Customer Names'!F:G, 2, FALSE)</f>
        <v>Oswalt, Ms.  Erin C.</v>
      </c>
      <c r="C268">
        <v>33.14</v>
      </c>
      <c r="D268" s="22" t="str" cm="1">
        <f t="array" ref="D268">_xlfn.IFS(Table35[[#This Row],[BMI]]&lt;18.5, "Underweight ", Table35[[#This Row],[BMI]]&lt;24.9, "Normal Weight", Table35[[#This Row],[BMI]]&lt;29.9, "Overweight ", TRUE, "Obesity")</f>
        <v>Obesity</v>
      </c>
      <c r="E268" s="22">
        <v>5.67</v>
      </c>
      <c r="F268" s="22" t="str" cm="1">
        <f t="array" ref="F268">_xlfn.IFS(Table35[[#This Row],[HBA1C]]&lt;5.7, "Normal", Table35[[#This Row],[HBA1C]]&lt;6.4, "Prediabetes ", TRUE, "Diabetes")</f>
        <v>Normal</v>
      </c>
      <c r="G268" s="23" t="s">
        <v>2381</v>
      </c>
      <c r="H268" s="22" t="s">
        <v>2379</v>
      </c>
      <c r="I268" s="22" t="s">
        <v>2379</v>
      </c>
      <c r="J268" s="22">
        <v>0</v>
      </c>
      <c r="K268" t="s">
        <v>2381</v>
      </c>
      <c r="L268" s="25">
        <f>VLOOKUP(Table35[[#This Row],[Customer ID]],'Hospitalisation Details'!A:E,5,FALSE)</f>
        <v>31121</v>
      </c>
      <c r="M268" s="27">
        <f>VLOOKUP(Table35[[#This Row],[Customer ID]],'Hospitalisation Details'!A:K,8,FALSE)</f>
        <v>33121</v>
      </c>
      <c r="N268" t="str">
        <f>VLOOKUP(Table35[[#This Row],[Customer ID]],'Hospitalisation Details'!A:K,9, FALSE)</f>
        <v>tier - 2</v>
      </c>
      <c r="O268" t="str">
        <f>VLOOKUP(Table35[[#This Row],[Customer ID]],'Hospitalisation Details'!A:K,10,FALSE)</f>
        <v>tier - 1</v>
      </c>
      <c r="P268" t="str">
        <f>VLOOKUP(Table35[[#This Row],[Customer ID]],'Hospitalisation Details'!A:K,11,FALSE)</f>
        <v>R1011</v>
      </c>
    </row>
    <row r="269" spans="1:16" x14ac:dyDescent="0.3">
      <c r="A269" t="s">
        <v>2103</v>
      </c>
      <c r="B269" t="str">
        <f>VLOOKUP(Table35[[#This Row],[Customer ID]], 'Customer Names'!F:G, 2, FALSE)</f>
        <v>Boyd, Ms.  Adrienne</v>
      </c>
      <c r="C269">
        <v>25.14</v>
      </c>
      <c r="D269" s="22" t="str" cm="1">
        <f t="array" ref="D269">_xlfn.IFS(Table35[[#This Row],[BMI]]&lt;18.5, "Underweight ", Table35[[#This Row],[BMI]]&lt;24.9, "Normal Weight", Table35[[#This Row],[BMI]]&lt;29.9, "Overweight ", TRUE, "Obesity")</f>
        <v xml:space="preserve">Overweight </v>
      </c>
      <c r="E269" s="22">
        <v>6.02</v>
      </c>
      <c r="F269" s="22" t="str" cm="1">
        <f t="array" ref="F269">_xlfn.IFS(Table35[[#This Row],[HBA1C]]&lt;5.7, "Normal", Table35[[#This Row],[HBA1C]]&lt;6.4, "Prediabetes ", TRUE, "Diabetes")</f>
        <v xml:space="preserve">Prediabetes </v>
      </c>
      <c r="G269" s="23" t="s">
        <v>2381</v>
      </c>
      <c r="H269" s="22" t="s">
        <v>2379</v>
      </c>
      <c r="I269" s="22" t="s">
        <v>2381</v>
      </c>
      <c r="J269" s="22">
        <v>1</v>
      </c>
      <c r="K269" t="s">
        <v>2381</v>
      </c>
      <c r="L269" s="25">
        <f>VLOOKUP(Table35[[#This Row],[Customer ID]],'Hospitalisation Details'!A:E,5,FALSE)</f>
        <v>25264</v>
      </c>
      <c r="M269" s="27">
        <f>VLOOKUP(Table35[[#This Row],[Customer ID]],'Hospitalisation Details'!A:K,8,FALSE)</f>
        <v>33090.660000000003</v>
      </c>
      <c r="N269" t="str">
        <f>VLOOKUP(Table35[[#This Row],[Customer ID]],'Hospitalisation Details'!A:K,9, FALSE)</f>
        <v>tier - 2</v>
      </c>
      <c r="O269" t="str">
        <f>VLOOKUP(Table35[[#This Row],[Customer ID]],'Hospitalisation Details'!A:K,10,FALSE)</f>
        <v>tier - 2</v>
      </c>
      <c r="P269" t="str">
        <f>VLOOKUP(Table35[[#This Row],[Customer ID]],'Hospitalisation Details'!A:K,11,FALSE)</f>
        <v>R1011</v>
      </c>
    </row>
    <row r="270" spans="1:16" x14ac:dyDescent="0.3">
      <c r="A270" t="s">
        <v>2102</v>
      </c>
      <c r="B270" t="str">
        <f>VLOOKUP(Table35[[#This Row],[Customer ID]], 'Customer Names'!F:G, 2, FALSE)</f>
        <v>Bulewich, Mr.  Adam</v>
      </c>
      <c r="C270">
        <v>20.18</v>
      </c>
      <c r="D270" s="22" t="str" cm="1">
        <f t="array" ref="D270">_xlfn.IFS(Table35[[#This Row],[BMI]]&lt;18.5, "Underweight ", Table35[[#This Row],[BMI]]&lt;24.9, "Normal Weight", Table35[[#This Row],[BMI]]&lt;29.9, "Overweight ", TRUE, "Obesity")</f>
        <v>Normal Weight</v>
      </c>
      <c r="E270" s="22">
        <v>11.19</v>
      </c>
      <c r="F270" s="22" t="str" cm="1">
        <f t="array" ref="F270">_xlfn.IFS(Table35[[#This Row],[HBA1C]]&lt;5.7, "Normal", Table35[[#This Row],[HBA1C]]&lt;6.4, "Prediabetes ", TRUE, "Diabetes")</f>
        <v>Diabetes</v>
      </c>
      <c r="G270" s="23" t="s">
        <v>2379</v>
      </c>
      <c r="H270" s="22" t="s">
        <v>2379</v>
      </c>
      <c r="I270" s="22" t="s">
        <v>2379</v>
      </c>
      <c r="J270" s="22">
        <v>0</v>
      </c>
      <c r="K270" t="s">
        <v>2381</v>
      </c>
      <c r="L270" s="25">
        <f>VLOOKUP(Table35[[#This Row],[Customer ID]],'Hospitalisation Details'!A:E,5,FALSE)</f>
        <v>22647</v>
      </c>
      <c r="M270" s="27">
        <f>VLOOKUP(Table35[[#This Row],[Customer ID]],'Hospitalisation Details'!A:K,8,FALSE)</f>
        <v>33074.94</v>
      </c>
      <c r="N270" t="str">
        <f>VLOOKUP(Table35[[#This Row],[Customer ID]],'Hospitalisation Details'!A:K,9, FALSE)</f>
        <v>tier - 1</v>
      </c>
      <c r="O270" t="str">
        <f>VLOOKUP(Table35[[#This Row],[Customer ID]],'Hospitalisation Details'!A:K,10,FALSE)</f>
        <v>tier - 2</v>
      </c>
      <c r="P270" t="str">
        <f>VLOOKUP(Table35[[#This Row],[Customer ID]],'Hospitalisation Details'!A:K,11,FALSE)</f>
        <v>R1011</v>
      </c>
    </row>
    <row r="271" spans="1:16" x14ac:dyDescent="0.3">
      <c r="A271" t="s">
        <v>2101</v>
      </c>
      <c r="B271" t="str">
        <f>VLOOKUP(Table35[[#This Row],[Customer ID]], 'Customer Names'!F:G, 2, FALSE)</f>
        <v>Fukuda, Mr.  Yutaka</v>
      </c>
      <c r="C271">
        <v>44.36</v>
      </c>
      <c r="D271" s="22" t="str" cm="1">
        <f t="array" ref="D271">_xlfn.IFS(Table35[[#This Row],[BMI]]&lt;18.5, "Underweight ", Table35[[#This Row],[BMI]]&lt;24.9, "Normal Weight", Table35[[#This Row],[BMI]]&lt;29.9, "Overweight ", TRUE, "Obesity")</f>
        <v>Obesity</v>
      </c>
      <c r="E271" s="22">
        <v>5.1100000000000003</v>
      </c>
      <c r="F271" s="22" t="str" cm="1">
        <f t="array" ref="F271">_xlfn.IFS(Table35[[#This Row],[HBA1C]]&lt;5.7, "Normal", Table35[[#This Row],[HBA1C]]&lt;6.4, "Prediabetes ", TRUE, "Diabetes")</f>
        <v>Normal</v>
      </c>
      <c r="G271" s="23" t="s">
        <v>2379</v>
      </c>
      <c r="H271" s="22" t="s">
        <v>2379</v>
      </c>
      <c r="I271" s="22" t="s">
        <v>2379</v>
      </c>
      <c r="J271" s="22">
        <v>0</v>
      </c>
      <c r="K271" t="s">
        <v>2381</v>
      </c>
      <c r="L271" s="25">
        <f>VLOOKUP(Table35[[#This Row],[Customer ID]],'Hospitalisation Details'!A:E,5,FALSE)</f>
        <v>34696</v>
      </c>
      <c r="M271" s="27">
        <f>VLOOKUP(Table35[[#This Row],[Customer ID]],'Hospitalisation Details'!A:K,8,FALSE)</f>
        <v>33057.230000000003</v>
      </c>
      <c r="N271" t="str">
        <f>VLOOKUP(Table35[[#This Row],[Customer ID]],'Hospitalisation Details'!A:K,9, FALSE)</f>
        <v>tier - 1</v>
      </c>
      <c r="O271" t="str">
        <f>VLOOKUP(Table35[[#This Row],[Customer ID]],'Hospitalisation Details'!A:K,10,FALSE)</f>
        <v>tier - 2</v>
      </c>
      <c r="P271" t="str">
        <f>VLOOKUP(Table35[[#This Row],[Customer ID]],'Hospitalisation Details'!A:K,11,FALSE)</f>
        <v>R1011</v>
      </c>
    </row>
    <row r="272" spans="1:16" x14ac:dyDescent="0.3">
      <c r="A272" t="s">
        <v>2100</v>
      </c>
      <c r="B272" t="str">
        <f>VLOOKUP(Table35[[#This Row],[Customer ID]], 'Customer Names'!F:G, 2, FALSE)</f>
        <v>Phillips, Mr.  Tyler M</v>
      </c>
      <c r="C272">
        <v>23.82</v>
      </c>
      <c r="D272" s="22" t="str" cm="1">
        <f t="array" ref="D272">_xlfn.IFS(Table35[[#This Row],[BMI]]&lt;18.5, "Underweight ", Table35[[#This Row],[BMI]]&lt;24.9, "Normal Weight", Table35[[#This Row],[BMI]]&lt;29.9, "Overweight ", TRUE, "Obesity")</f>
        <v>Normal Weight</v>
      </c>
      <c r="E272" s="22">
        <v>10.85</v>
      </c>
      <c r="F272" s="22" t="str" cm="1">
        <f t="array" ref="F272">_xlfn.IFS(Table35[[#This Row],[HBA1C]]&lt;5.7, "Normal", Table35[[#This Row],[HBA1C]]&lt;6.4, "Prediabetes ", TRUE, "Diabetes")</f>
        <v>Diabetes</v>
      </c>
      <c r="G272" s="23" t="s">
        <v>2381</v>
      </c>
      <c r="H272" s="22" t="s">
        <v>2379</v>
      </c>
      <c r="I272" s="22" t="s">
        <v>2379</v>
      </c>
      <c r="J272" s="22">
        <v>0</v>
      </c>
      <c r="K272" t="s">
        <v>2381</v>
      </c>
      <c r="L272" s="25">
        <f>VLOOKUP(Table35[[#This Row],[Customer ID]],'Hospitalisation Details'!A:E,5,FALSE)</f>
        <v>24786</v>
      </c>
      <c r="M272" s="27">
        <f>VLOOKUP(Table35[[#This Row],[Customer ID]],'Hospitalisation Details'!A:K,8,FALSE)</f>
        <v>33025.32</v>
      </c>
      <c r="N272" t="str">
        <f>VLOOKUP(Table35[[#This Row],[Customer ID]],'Hospitalisation Details'!A:K,9, FALSE)</f>
        <v>tier - 2</v>
      </c>
      <c r="O272" t="str">
        <f>VLOOKUP(Table35[[#This Row],[Customer ID]],'Hospitalisation Details'!A:K,10,FALSE)</f>
        <v>tier - 3</v>
      </c>
      <c r="P272" t="str">
        <f>VLOOKUP(Table35[[#This Row],[Customer ID]],'Hospitalisation Details'!A:K,11,FALSE)</f>
        <v>R1011</v>
      </c>
    </row>
    <row r="273" spans="1:16" x14ac:dyDescent="0.3">
      <c r="A273" t="s">
        <v>2099</v>
      </c>
      <c r="B273" t="str">
        <f>VLOOKUP(Table35[[#This Row],[Customer ID]], 'Customer Names'!F:G, 2, FALSE)</f>
        <v>Maddison, Mr.  Stephen</v>
      </c>
      <c r="C273">
        <v>45</v>
      </c>
      <c r="D273" s="22" t="str" cm="1">
        <f t="array" ref="D273">_xlfn.IFS(Table35[[#This Row],[BMI]]&lt;18.5, "Underweight ", Table35[[#This Row],[BMI]]&lt;24.9, "Normal Weight", Table35[[#This Row],[BMI]]&lt;29.9, "Overweight ", TRUE, "Obesity")</f>
        <v>Obesity</v>
      </c>
      <c r="E273" s="22">
        <v>5.24</v>
      </c>
      <c r="F273" s="22" t="str" cm="1">
        <f t="array" ref="F273">_xlfn.IFS(Table35[[#This Row],[HBA1C]]&lt;5.7, "Normal", Table35[[#This Row],[HBA1C]]&lt;6.4, "Prediabetes ", TRUE, "Diabetes")</f>
        <v>Normal</v>
      </c>
      <c r="G273" s="23" t="s">
        <v>2381</v>
      </c>
      <c r="H273" s="22" t="s">
        <v>2379</v>
      </c>
      <c r="I273" s="22" t="s">
        <v>2379</v>
      </c>
      <c r="J273" s="22">
        <v>1</v>
      </c>
      <c r="K273" t="s">
        <v>2381</v>
      </c>
      <c r="L273" s="25">
        <f>VLOOKUP(Table35[[#This Row],[Customer ID]],'Hospitalisation Details'!A:E,5,FALSE)</f>
        <v>34980</v>
      </c>
      <c r="M273" s="27">
        <f>VLOOKUP(Table35[[#This Row],[Customer ID]],'Hospitalisation Details'!A:K,8,FALSE)</f>
        <v>33017.46</v>
      </c>
      <c r="N273" t="str">
        <f>VLOOKUP(Table35[[#This Row],[Customer ID]],'Hospitalisation Details'!A:K,9, FALSE)</f>
        <v>tier - 1</v>
      </c>
      <c r="O273" t="str">
        <f>VLOOKUP(Table35[[#This Row],[Customer ID]],'Hospitalisation Details'!A:K,10,FALSE)</f>
        <v>tier - 1</v>
      </c>
      <c r="P273" t="str">
        <f>VLOOKUP(Table35[[#This Row],[Customer ID]],'Hospitalisation Details'!A:K,11,FALSE)</f>
        <v>R1011</v>
      </c>
    </row>
    <row r="274" spans="1:16" x14ac:dyDescent="0.3">
      <c r="A274" t="s">
        <v>2098</v>
      </c>
      <c r="B274" t="str">
        <f>VLOOKUP(Table35[[#This Row],[Customer ID]], 'Customer Names'!F:G, 2, FALSE)</f>
        <v>Lockwood, Mr.  Andrew B.</v>
      </c>
      <c r="C274">
        <v>26.62</v>
      </c>
      <c r="D274" s="22" t="str" cm="1">
        <f t="array" ref="D274">_xlfn.IFS(Table35[[#This Row],[BMI]]&lt;18.5, "Underweight ", Table35[[#This Row],[BMI]]&lt;24.9, "Normal Weight", Table35[[#This Row],[BMI]]&lt;29.9, "Overweight ", TRUE, "Obesity")</f>
        <v xml:space="preserve">Overweight </v>
      </c>
      <c r="E274" s="22">
        <v>10.08</v>
      </c>
      <c r="F274" s="22" t="str" cm="1">
        <f t="array" ref="F274">_xlfn.IFS(Table35[[#This Row],[HBA1C]]&lt;5.7, "Normal", Table35[[#This Row],[HBA1C]]&lt;6.4, "Prediabetes ", TRUE, "Diabetes")</f>
        <v>Diabetes</v>
      </c>
      <c r="G274" s="23" t="s">
        <v>2379</v>
      </c>
      <c r="H274" s="22" t="s">
        <v>2379</v>
      </c>
      <c r="I274" s="22" t="s">
        <v>2379</v>
      </c>
      <c r="J274" s="22">
        <v>0</v>
      </c>
      <c r="K274" t="s">
        <v>2381</v>
      </c>
      <c r="L274" s="25">
        <f>VLOOKUP(Table35[[#This Row],[Customer ID]],'Hospitalisation Details'!A:E,5,FALSE)</f>
        <v>26200</v>
      </c>
      <c r="M274" s="27">
        <f>VLOOKUP(Table35[[#This Row],[Customer ID]],'Hospitalisation Details'!A:K,8,FALSE)</f>
        <v>32947.629999999997</v>
      </c>
      <c r="N274" t="str">
        <f>VLOOKUP(Table35[[#This Row],[Customer ID]],'Hospitalisation Details'!A:K,9, FALSE)</f>
        <v>tier - 2</v>
      </c>
      <c r="O274" t="str">
        <f>VLOOKUP(Table35[[#This Row],[Customer ID]],'Hospitalisation Details'!A:K,10,FALSE)</f>
        <v>tier - 1</v>
      </c>
      <c r="P274" t="str">
        <f>VLOOKUP(Table35[[#This Row],[Customer ID]],'Hospitalisation Details'!A:K,11,FALSE)</f>
        <v>R1011</v>
      </c>
    </row>
    <row r="275" spans="1:16" x14ac:dyDescent="0.3">
      <c r="A275" t="s">
        <v>2097</v>
      </c>
      <c r="B275" t="str">
        <f>VLOOKUP(Table35[[#This Row],[Customer ID]], 'Customer Names'!F:G, 2, FALSE)</f>
        <v>Defilippi, Mr.  James</v>
      </c>
      <c r="C275">
        <v>32.67</v>
      </c>
      <c r="D275" s="22" t="str" cm="1">
        <f t="array" ref="D275">_xlfn.IFS(Table35[[#This Row],[BMI]]&lt;18.5, "Underweight ", Table35[[#This Row],[BMI]]&lt;24.9, "Normal Weight", Table35[[#This Row],[BMI]]&lt;29.9, "Overweight ", TRUE, "Obesity")</f>
        <v>Obesity</v>
      </c>
      <c r="E275" s="22">
        <v>10.97</v>
      </c>
      <c r="F275" s="22" t="str" cm="1">
        <f t="array" ref="F275">_xlfn.IFS(Table35[[#This Row],[HBA1C]]&lt;5.7, "Normal", Table35[[#This Row],[HBA1C]]&lt;6.4, "Prediabetes ", TRUE, "Diabetes")</f>
        <v>Diabetes</v>
      </c>
      <c r="G275" s="23" t="s">
        <v>2381</v>
      </c>
      <c r="H275" s="22" t="s">
        <v>2379</v>
      </c>
      <c r="I275" s="22" t="s">
        <v>2379</v>
      </c>
      <c r="J275" s="22">
        <v>0</v>
      </c>
      <c r="K275" t="s">
        <v>2381</v>
      </c>
      <c r="L275" s="25">
        <f>VLOOKUP(Table35[[#This Row],[Customer ID]],'Hospitalisation Details'!A:E,5,FALSE)</f>
        <v>29815</v>
      </c>
      <c r="M275" s="27">
        <f>VLOOKUP(Table35[[#This Row],[Customer ID]],'Hospitalisation Details'!A:K,8,FALSE)</f>
        <v>32906.69</v>
      </c>
      <c r="N275" t="str">
        <f>VLOOKUP(Table35[[#This Row],[Customer ID]],'Hospitalisation Details'!A:K,9, FALSE)</f>
        <v>tier - 2</v>
      </c>
      <c r="O275" t="str">
        <f>VLOOKUP(Table35[[#This Row],[Customer ID]],'Hospitalisation Details'!A:K,10,FALSE)</f>
        <v>tier - 3</v>
      </c>
      <c r="P275" t="str">
        <f>VLOOKUP(Table35[[#This Row],[Customer ID]],'Hospitalisation Details'!A:K,11,FALSE)</f>
        <v>R1011</v>
      </c>
    </row>
    <row r="276" spans="1:16" x14ac:dyDescent="0.3">
      <c r="A276" t="s">
        <v>2096</v>
      </c>
      <c r="B276" t="str">
        <f>VLOOKUP(Table35[[#This Row],[Customer ID]], 'Customer Names'!F:G, 2, FALSE)</f>
        <v>Jackson, Mr.  Shawn P.</v>
      </c>
      <c r="C276">
        <v>44.44</v>
      </c>
      <c r="D276" s="22" t="str" cm="1">
        <f t="array" ref="D276">_xlfn.IFS(Table35[[#This Row],[BMI]]&lt;18.5, "Underweight ", Table35[[#This Row],[BMI]]&lt;24.9, "Normal Weight", Table35[[#This Row],[BMI]]&lt;29.9, "Overweight ", TRUE, "Obesity")</f>
        <v>Obesity</v>
      </c>
      <c r="E276" s="22">
        <v>4.9000000000000004</v>
      </c>
      <c r="F276" s="22" t="str" cm="1">
        <f t="array" ref="F276">_xlfn.IFS(Table35[[#This Row],[HBA1C]]&lt;5.7, "Normal", Table35[[#This Row],[HBA1C]]&lt;6.4, "Prediabetes ", TRUE, "Diabetes")</f>
        <v>Normal</v>
      </c>
      <c r="G276" s="23" t="s">
        <v>2381</v>
      </c>
      <c r="H276" s="22" t="s">
        <v>2379</v>
      </c>
      <c r="I276" s="22" t="s">
        <v>2379</v>
      </c>
      <c r="J276" s="22">
        <v>1</v>
      </c>
      <c r="K276" t="s">
        <v>2381</v>
      </c>
      <c r="L276" s="25">
        <f>VLOOKUP(Table35[[#This Row],[Customer ID]],'Hospitalisation Details'!A:E,5,FALSE)</f>
        <v>34884</v>
      </c>
      <c r="M276" s="27">
        <f>VLOOKUP(Table35[[#This Row],[Customer ID]],'Hospitalisation Details'!A:K,8,FALSE)</f>
        <v>32827.51</v>
      </c>
      <c r="N276" t="str">
        <f>VLOOKUP(Table35[[#This Row],[Customer ID]],'Hospitalisation Details'!A:K,9, FALSE)</f>
        <v>tier - 1</v>
      </c>
      <c r="O276" t="str">
        <f>VLOOKUP(Table35[[#This Row],[Customer ID]],'Hospitalisation Details'!A:K,10,FALSE)</f>
        <v>tier - 2</v>
      </c>
      <c r="P276" t="str">
        <f>VLOOKUP(Table35[[#This Row],[Customer ID]],'Hospitalisation Details'!A:K,11,FALSE)</f>
        <v>R1011</v>
      </c>
    </row>
    <row r="277" spans="1:16" x14ac:dyDescent="0.3">
      <c r="A277" t="s">
        <v>2095</v>
      </c>
      <c r="B277" t="str">
        <f>VLOOKUP(Table35[[#This Row],[Customer ID]], 'Customer Names'!F:G, 2, FALSE)</f>
        <v>Ozahowski, Mr.  Matt</v>
      </c>
      <c r="C277">
        <v>28.31</v>
      </c>
      <c r="D277" s="22" t="str" cm="1">
        <f t="array" ref="D277">_xlfn.IFS(Table35[[#This Row],[BMI]]&lt;18.5, "Underweight ", Table35[[#This Row],[BMI]]&lt;24.9, "Normal Weight", Table35[[#This Row],[BMI]]&lt;29.9, "Overweight ", TRUE, "Obesity")</f>
        <v xml:space="preserve">Overweight </v>
      </c>
      <c r="E277" s="22">
        <v>5.33</v>
      </c>
      <c r="F277" s="22" t="str" cm="1">
        <f t="array" ref="F277">_xlfn.IFS(Table35[[#This Row],[HBA1C]]&lt;5.7, "Normal", Table35[[#This Row],[HBA1C]]&lt;6.4, "Prediabetes ", TRUE, "Diabetes")</f>
        <v>Normal</v>
      </c>
      <c r="G277" s="23" t="s">
        <v>2379</v>
      </c>
      <c r="H277" s="22" t="s">
        <v>2379</v>
      </c>
      <c r="I277" s="22" t="s">
        <v>2379</v>
      </c>
      <c r="J277" s="22">
        <v>0</v>
      </c>
      <c r="K277" t="s">
        <v>2381</v>
      </c>
      <c r="L277" s="25">
        <f>VLOOKUP(Table35[[#This Row],[Customer ID]],'Hospitalisation Details'!A:E,5,FALSE)</f>
        <v>29384</v>
      </c>
      <c r="M277" s="27">
        <f>VLOOKUP(Table35[[#This Row],[Customer ID]],'Hospitalisation Details'!A:K,8,FALSE)</f>
        <v>32787.46</v>
      </c>
      <c r="N277" t="str">
        <f>VLOOKUP(Table35[[#This Row],[Customer ID]],'Hospitalisation Details'!A:K,9, FALSE)</f>
        <v>tier - 1</v>
      </c>
      <c r="O277" t="str">
        <f>VLOOKUP(Table35[[#This Row],[Customer ID]],'Hospitalisation Details'!A:K,10,FALSE)</f>
        <v>tier - 3</v>
      </c>
      <c r="P277" t="str">
        <f>VLOOKUP(Table35[[#This Row],[Customer ID]],'Hospitalisation Details'!A:K,11,FALSE)</f>
        <v>R1012</v>
      </c>
    </row>
    <row r="278" spans="1:16" x14ac:dyDescent="0.3">
      <c r="A278" t="s">
        <v>2094</v>
      </c>
      <c r="B278" t="str">
        <f>VLOOKUP(Table35[[#This Row],[Customer ID]], 'Customer Names'!F:G, 2, FALSE)</f>
        <v>Guthals, Mr.  Nathaniel</v>
      </c>
      <c r="C278">
        <v>25.05</v>
      </c>
      <c r="D278" s="22" t="str" cm="1">
        <f t="array" ref="D278">_xlfn.IFS(Table35[[#This Row],[BMI]]&lt;18.5, "Underweight ", Table35[[#This Row],[BMI]]&lt;24.9, "Normal Weight", Table35[[#This Row],[BMI]]&lt;29.9, "Overweight ", TRUE, "Obesity")</f>
        <v xml:space="preserve">Overweight </v>
      </c>
      <c r="E278" s="22">
        <v>4.6100000000000003</v>
      </c>
      <c r="F278" s="22" t="str" cm="1">
        <f t="array" ref="F278">_xlfn.IFS(Table35[[#This Row],[HBA1C]]&lt;5.7, "Normal", Table35[[#This Row],[HBA1C]]&lt;6.4, "Prediabetes ", TRUE, "Diabetes")</f>
        <v>Normal</v>
      </c>
      <c r="G278" s="23" t="s">
        <v>2379</v>
      </c>
      <c r="H278" s="22" t="s">
        <v>2379</v>
      </c>
      <c r="I278" s="22" t="s">
        <v>2379</v>
      </c>
      <c r="J278" s="22">
        <v>2</v>
      </c>
      <c r="K278" t="s">
        <v>2381</v>
      </c>
      <c r="L278" s="25">
        <f>VLOOKUP(Table35[[#This Row],[Customer ID]],'Hospitalisation Details'!A:E,5,FALSE)</f>
        <v>26426</v>
      </c>
      <c r="M278" s="27">
        <f>VLOOKUP(Table35[[#This Row],[Customer ID]],'Hospitalisation Details'!A:K,8,FALSE)</f>
        <v>32765.33</v>
      </c>
      <c r="N278" t="str">
        <f>VLOOKUP(Table35[[#This Row],[Customer ID]],'Hospitalisation Details'!A:K,9, FALSE)</f>
        <v>tier - 2</v>
      </c>
      <c r="O278" t="str">
        <f>VLOOKUP(Table35[[#This Row],[Customer ID]],'Hospitalisation Details'!A:K,10,FALSE)</f>
        <v>tier - 2</v>
      </c>
      <c r="P278" t="str">
        <f>VLOOKUP(Table35[[#This Row],[Customer ID]],'Hospitalisation Details'!A:K,11,FALSE)</f>
        <v>R1012</v>
      </c>
    </row>
    <row r="279" spans="1:16" x14ac:dyDescent="0.3">
      <c r="A279" t="s">
        <v>2093</v>
      </c>
      <c r="B279" t="str">
        <f>VLOOKUP(Table35[[#This Row],[Customer ID]], 'Customer Names'!F:G, 2, FALSE)</f>
        <v>Yates, Mr.  Kevin D.</v>
      </c>
      <c r="C279">
        <v>28.34</v>
      </c>
      <c r="D279" s="22" t="str" cm="1">
        <f t="array" ref="D279">_xlfn.IFS(Table35[[#This Row],[BMI]]&lt;18.5, "Underweight ", Table35[[#This Row],[BMI]]&lt;24.9, "Normal Weight", Table35[[#This Row],[BMI]]&lt;29.9, "Overweight ", TRUE, "Obesity")</f>
        <v xml:space="preserve">Overweight </v>
      </c>
      <c r="E279" s="22">
        <v>8.18</v>
      </c>
      <c r="F279" s="22" t="str" cm="1">
        <f t="array" ref="F279">_xlfn.IFS(Table35[[#This Row],[HBA1C]]&lt;5.7, "Normal", Table35[[#This Row],[HBA1C]]&lt;6.4, "Prediabetes ", TRUE, "Diabetes")</f>
        <v>Diabetes</v>
      </c>
      <c r="G279" s="23" t="s">
        <v>2379</v>
      </c>
      <c r="H279" s="22" t="s">
        <v>2379</v>
      </c>
      <c r="I279" s="22" t="s">
        <v>2379</v>
      </c>
      <c r="J279" s="22">
        <v>0</v>
      </c>
      <c r="K279" t="s">
        <v>2381</v>
      </c>
      <c r="L279" s="25">
        <f>VLOOKUP(Table35[[#This Row],[Customer ID]],'Hospitalisation Details'!A:E,5,FALSE)</f>
        <v>27125</v>
      </c>
      <c r="M279" s="27">
        <f>VLOOKUP(Table35[[#This Row],[Customer ID]],'Hospitalisation Details'!A:K,8,FALSE)</f>
        <v>32760.48</v>
      </c>
      <c r="N279" t="str">
        <f>VLOOKUP(Table35[[#This Row],[Customer ID]],'Hospitalisation Details'!A:K,9, FALSE)</f>
        <v>tier - 1</v>
      </c>
      <c r="O279" t="str">
        <f>VLOOKUP(Table35[[#This Row],[Customer ID]],'Hospitalisation Details'!A:K,10,FALSE)</f>
        <v>tier - 1</v>
      </c>
      <c r="P279" t="str">
        <f>VLOOKUP(Table35[[#This Row],[Customer ID]],'Hospitalisation Details'!A:K,11,FALSE)</f>
        <v>R1011</v>
      </c>
    </row>
    <row r="280" spans="1:16" x14ac:dyDescent="0.3">
      <c r="A280" t="s">
        <v>2092</v>
      </c>
      <c r="B280" t="str">
        <f>VLOOKUP(Table35[[#This Row],[Customer ID]], 'Customer Names'!F:G, 2, FALSE)</f>
        <v>Samuelson, Ms.  Joan</v>
      </c>
      <c r="C280">
        <v>17.765000000000001</v>
      </c>
      <c r="D280" s="22" t="str" cm="1">
        <f t="array" ref="D280">_xlfn.IFS(Table35[[#This Row],[BMI]]&lt;18.5, "Underweight ", Table35[[#This Row],[BMI]]&lt;24.9, "Normal Weight", Table35[[#This Row],[BMI]]&lt;29.9, "Overweight ", TRUE, "Obesity")</f>
        <v xml:space="preserve">Underweight </v>
      </c>
      <c r="E280" s="22">
        <v>5.62</v>
      </c>
      <c r="F280" s="22" t="str" cm="1">
        <f t="array" ref="F280">_xlfn.IFS(Table35[[#This Row],[HBA1C]]&lt;5.7, "Normal", Table35[[#This Row],[HBA1C]]&lt;6.4, "Prediabetes ", TRUE, "Diabetes")</f>
        <v>Normal</v>
      </c>
      <c r="G280" s="23" t="s">
        <v>2379</v>
      </c>
      <c r="H280" s="22" t="s">
        <v>2379</v>
      </c>
      <c r="I280" s="22" t="s">
        <v>2379</v>
      </c>
      <c r="J280" s="22">
        <v>0</v>
      </c>
      <c r="K280" t="s">
        <v>2381</v>
      </c>
      <c r="L280" s="25">
        <f>VLOOKUP(Table35[[#This Row],[Customer ID]],'Hospitalisation Details'!A:E,5,FALSE)</f>
        <v>32941</v>
      </c>
      <c r="M280" s="27">
        <f>VLOOKUP(Table35[[#This Row],[Customer ID]],'Hospitalisation Details'!A:K,8,FALSE)</f>
        <v>32734.19</v>
      </c>
      <c r="N280" t="str">
        <f>VLOOKUP(Table35[[#This Row],[Customer ID]],'Hospitalisation Details'!A:K,9, FALSE)</f>
        <v>tier - 2</v>
      </c>
      <c r="O280" t="str">
        <f>VLOOKUP(Table35[[#This Row],[Customer ID]],'Hospitalisation Details'!A:K,10,FALSE)</f>
        <v>tier - 1</v>
      </c>
      <c r="P280" t="str">
        <f>VLOOKUP(Table35[[#This Row],[Customer ID]],'Hospitalisation Details'!A:K,11,FALSE)</f>
        <v>R1012</v>
      </c>
    </row>
    <row r="281" spans="1:16" x14ac:dyDescent="0.3">
      <c r="A281" t="s">
        <v>2091</v>
      </c>
      <c r="B281" t="str">
        <f>VLOOKUP(Table35[[#This Row],[Customer ID]], 'Customer Names'!F:G, 2, FALSE)</f>
        <v>Lemos, Mr.  Christopher A</v>
      </c>
      <c r="C281">
        <v>36.119999999999997</v>
      </c>
      <c r="D281" s="22" t="str" cm="1">
        <f t="array" ref="D281">_xlfn.IFS(Table35[[#This Row],[BMI]]&lt;18.5, "Underweight ", Table35[[#This Row],[BMI]]&lt;24.9, "Normal Weight", Table35[[#This Row],[BMI]]&lt;29.9, "Overweight ", TRUE, "Obesity")</f>
        <v>Obesity</v>
      </c>
      <c r="E281" s="22">
        <v>5.82</v>
      </c>
      <c r="F281" s="22" t="str" cm="1">
        <f t="array" ref="F281">_xlfn.IFS(Table35[[#This Row],[HBA1C]]&lt;5.7, "Normal", Table35[[#This Row],[HBA1C]]&lt;6.4, "Prediabetes ", TRUE, "Diabetes")</f>
        <v xml:space="preserve">Prediabetes </v>
      </c>
      <c r="G281" s="23" t="s">
        <v>2379</v>
      </c>
      <c r="H281" s="22" t="s">
        <v>2379</v>
      </c>
      <c r="I281" s="22" t="s">
        <v>2379</v>
      </c>
      <c r="J281" s="22">
        <v>0</v>
      </c>
      <c r="K281" t="s">
        <v>2381</v>
      </c>
      <c r="L281" s="25">
        <f>VLOOKUP(Table35[[#This Row],[Customer ID]],'Hospitalisation Details'!A:E,5,FALSE)</f>
        <v>32934</v>
      </c>
      <c r="M281" s="27">
        <f>VLOOKUP(Table35[[#This Row],[Customer ID]],'Hospitalisation Details'!A:K,8,FALSE)</f>
        <v>32716.2</v>
      </c>
      <c r="N281" t="str">
        <f>VLOOKUP(Table35[[#This Row],[Customer ID]],'Hospitalisation Details'!A:K,9, FALSE)</f>
        <v>tier - 1</v>
      </c>
      <c r="O281" t="str">
        <f>VLOOKUP(Table35[[#This Row],[Customer ID]],'Hospitalisation Details'!A:K,10,FALSE)</f>
        <v>tier - 2</v>
      </c>
      <c r="P281" t="str">
        <f>VLOOKUP(Table35[[#This Row],[Customer ID]],'Hospitalisation Details'!A:K,11,FALSE)</f>
        <v>R1011</v>
      </c>
    </row>
    <row r="282" spans="1:16" x14ac:dyDescent="0.3">
      <c r="A282" t="s">
        <v>2090</v>
      </c>
      <c r="B282" t="str">
        <f>VLOOKUP(Table35[[#This Row],[Customer ID]], 'Customer Names'!F:G, 2, FALSE)</f>
        <v>Seynders, Ms.  Kacy L.</v>
      </c>
      <c r="C282">
        <v>23.19</v>
      </c>
      <c r="D282" s="22" t="str" cm="1">
        <f t="array" ref="D282">_xlfn.IFS(Table35[[#This Row],[BMI]]&lt;18.5, "Underweight ", Table35[[#This Row],[BMI]]&lt;24.9, "Normal Weight", Table35[[#This Row],[BMI]]&lt;29.9, "Overweight ", TRUE, "Obesity")</f>
        <v>Normal Weight</v>
      </c>
      <c r="E282" s="22">
        <v>7.66</v>
      </c>
      <c r="F282" s="22" t="str" cm="1">
        <f t="array" ref="F282">_xlfn.IFS(Table35[[#This Row],[HBA1C]]&lt;5.7, "Normal", Table35[[#This Row],[HBA1C]]&lt;6.4, "Prediabetes ", TRUE, "Diabetes")</f>
        <v>Diabetes</v>
      </c>
      <c r="G282" s="23" t="s">
        <v>2379</v>
      </c>
      <c r="H282" s="22" t="s">
        <v>2379</v>
      </c>
      <c r="I282" s="22" t="s">
        <v>2379</v>
      </c>
      <c r="J282" s="22">
        <v>0</v>
      </c>
      <c r="K282" t="s">
        <v>2381</v>
      </c>
      <c r="L282" s="25">
        <f>VLOOKUP(Table35[[#This Row],[Customer ID]],'Hospitalisation Details'!A:E,5,FALSE)</f>
        <v>24838</v>
      </c>
      <c r="M282" s="27">
        <f>VLOOKUP(Table35[[#This Row],[Customer ID]],'Hospitalisation Details'!A:K,8,FALSE)</f>
        <v>32686.080000000002</v>
      </c>
      <c r="N282" t="str">
        <f>VLOOKUP(Table35[[#This Row],[Customer ID]],'Hospitalisation Details'!A:K,9, FALSE)</f>
        <v>tier - 2</v>
      </c>
      <c r="O282" t="str">
        <f>VLOOKUP(Table35[[#This Row],[Customer ID]],'Hospitalisation Details'!A:K,10,FALSE)</f>
        <v>tier - 3</v>
      </c>
      <c r="P282" t="str">
        <f>VLOOKUP(Table35[[#This Row],[Customer ID]],'Hospitalisation Details'!A:K,11,FALSE)</f>
        <v>R1011</v>
      </c>
    </row>
    <row r="283" spans="1:16" x14ac:dyDescent="0.3">
      <c r="A283" t="s">
        <v>2089</v>
      </c>
      <c r="B283" t="str">
        <f>VLOOKUP(Table35[[#This Row],[Customer ID]], 'Customer Names'!F:G, 2, FALSE)</f>
        <v>Saunders, Mr.  Benjamin H.</v>
      </c>
      <c r="C283">
        <v>35.99</v>
      </c>
      <c r="D283" s="22" t="str" cm="1">
        <f t="array" ref="D283">_xlfn.IFS(Table35[[#This Row],[BMI]]&lt;18.5, "Underweight ", Table35[[#This Row],[BMI]]&lt;24.9, "Normal Weight", Table35[[#This Row],[BMI]]&lt;29.9, "Overweight ", TRUE, "Obesity")</f>
        <v>Obesity</v>
      </c>
      <c r="E283" s="22">
        <v>4.2300000000000004</v>
      </c>
      <c r="F283" s="22" t="str" cm="1">
        <f t="array" ref="F283">_xlfn.IFS(Table35[[#This Row],[HBA1C]]&lt;5.7, "Normal", Table35[[#This Row],[HBA1C]]&lt;6.4, "Prediabetes ", TRUE, "Diabetes")</f>
        <v>Normal</v>
      </c>
      <c r="G283" s="23" t="s">
        <v>2379</v>
      </c>
      <c r="H283" s="22" t="s">
        <v>2379</v>
      </c>
      <c r="I283" s="22" t="s">
        <v>2379</v>
      </c>
      <c r="J283" s="22">
        <v>0</v>
      </c>
      <c r="K283" t="s">
        <v>2381</v>
      </c>
      <c r="L283" s="25">
        <f>VLOOKUP(Table35[[#This Row],[Customer ID]],'Hospitalisation Details'!A:E,5,FALSE)</f>
        <v>33220</v>
      </c>
      <c r="M283" s="27">
        <f>VLOOKUP(Table35[[#This Row],[Customer ID]],'Hospitalisation Details'!A:K,8,FALSE)</f>
        <v>32672.11</v>
      </c>
      <c r="N283" t="str">
        <f>VLOOKUP(Table35[[#This Row],[Customer ID]],'Hospitalisation Details'!A:K,9, FALSE)</f>
        <v>tier - 1</v>
      </c>
      <c r="O283" t="str">
        <f>VLOOKUP(Table35[[#This Row],[Customer ID]],'Hospitalisation Details'!A:K,10,FALSE)</f>
        <v>tier - 1</v>
      </c>
      <c r="P283" t="str">
        <f>VLOOKUP(Table35[[#This Row],[Customer ID]],'Hospitalisation Details'!A:K,11,FALSE)</f>
        <v>R1011</v>
      </c>
    </row>
    <row r="284" spans="1:16" x14ac:dyDescent="0.3">
      <c r="A284" t="s">
        <v>2088</v>
      </c>
      <c r="B284" t="str">
        <f>VLOOKUP(Table35[[#This Row],[Customer ID]], 'Customer Names'!F:G, 2, FALSE)</f>
        <v>Walker, Mr.  Xaviour J.</v>
      </c>
      <c r="C284">
        <v>30.25</v>
      </c>
      <c r="D284" s="22" t="str" cm="1">
        <f t="array" ref="D284">_xlfn.IFS(Table35[[#This Row],[BMI]]&lt;18.5, "Underweight ", Table35[[#This Row],[BMI]]&lt;24.9, "Normal Weight", Table35[[#This Row],[BMI]]&lt;29.9, "Overweight ", TRUE, "Obesity")</f>
        <v>Obesity</v>
      </c>
      <c r="E284" s="22">
        <v>5.58</v>
      </c>
      <c r="F284" s="22" t="str" cm="1">
        <f t="array" ref="F284">_xlfn.IFS(Table35[[#This Row],[HBA1C]]&lt;5.7, "Normal", Table35[[#This Row],[HBA1C]]&lt;6.4, "Prediabetes ", TRUE, "Diabetes")</f>
        <v>Normal</v>
      </c>
      <c r="G284" s="23" t="s">
        <v>2379</v>
      </c>
      <c r="H284" s="22" t="s">
        <v>2379</v>
      </c>
      <c r="I284" s="22" t="s">
        <v>2381</v>
      </c>
      <c r="J284" s="22">
        <v>1</v>
      </c>
      <c r="K284" t="s">
        <v>2381</v>
      </c>
      <c r="L284" s="25">
        <f>VLOOKUP(Table35[[#This Row],[Customer ID]],'Hospitalisation Details'!A:E,5,FALSE)</f>
        <v>37933</v>
      </c>
      <c r="M284" s="27">
        <f>VLOOKUP(Table35[[#This Row],[Customer ID]],'Hospitalisation Details'!A:K,8,FALSE)</f>
        <v>32548.34</v>
      </c>
      <c r="N284" t="str">
        <f>VLOOKUP(Table35[[#This Row],[Customer ID]],'Hospitalisation Details'!A:K,9, FALSE)</f>
        <v>tier - 1</v>
      </c>
      <c r="O284" t="str">
        <f>VLOOKUP(Table35[[#This Row],[Customer ID]],'Hospitalisation Details'!A:K,10,FALSE)</f>
        <v>tier - 2</v>
      </c>
      <c r="P284" t="str">
        <f>VLOOKUP(Table35[[#This Row],[Customer ID]],'Hospitalisation Details'!A:K,11,FALSE)</f>
        <v>R1013</v>
      </c>
    </row>
    <row r="285" spans="1:16" x14ac:dyDescent="0.3">
      <c r="A285" t="s">
        <v>2087</v>
      </c>
      <c r="B285" t="str">
        <f>VLOOKUP(Table35[[#This Row],[Customer ID]], 'Customer Names'!F:G, 2, FALSE)</f>
        <v>Lam, Mr.  Michael T.</v>
      </c>
      <c r="C285">
        <v>26.24</v>
      </c>
      <c r="D285" s="22" t="str" cm="1">
        <f t="array" ref="D285">_xlfn.IFS(Table35[[#This Row],[BMI]]&lt;18.5, "Underweight ", Table35[[#This Row],[BMI]]&lt;24.9, "Normal Weight", Table35[[#This Row],[BMI]]&lt;29.9, "Overweight ", TRUE, "Obesity")</f>
        <v xml:space="preserve">Overweight </v>
      </c>
      <c r="E285" s="22">
        <v>6.26</v>
      </c>
      <c r="F285" s="22" t="str" cm="1">
        <f t="array" ref="F285">_xlfn.IFS(Table35[[#This Row],[HBA1C]]&lt;5.7, "Normal", Table35[[#This Row],[HBA1C]]&lt;6.4, "Prediabetes ", TRUE, "Diabetes")</f>
        <v xml:space="preserve">Prediabetes </v>
      </c>
      <c r="G285" s="23" t="s">
        <v>2381</v>
      </c>
      <c r="H285" s="22" t="s">
        <v>2379</v>
      </c>
      <c r="I285" s="22" t="s">
        <v>2379</v>
      </c>
      <c r="J285" s="22">
        <v>0</v>
      </c>
      <c r="K285" t="s">
        <v>2381</v>
      </c>
      <c r="L285" s="25">
        <f>VLOOKUP(Table35[[#This Row],[Customer ID]],'Hospitalisation Details'!A:E,5,FALSE)</f>
        <v>28052</v>
      </c>
      <c r="M285" s="27">
        <f>VLOOKUP(Table35[[#This Row],[Customer ID]],'Hospitalisation Details'!A:K,8,FALSE)</f>
        <v>32485.46</v>
      </c>
      <c r="N285" t="str">
        <f>VLOOKUP(Table35[[#This Row],[Customer ID]],'Hospitalisation Details'!A:K,9, FALSE)</f>
        <v>tier - 2</v>
      </c>
      <c r="O285" t="str">
        <f>VLOOKUP(Table35[[#This Row],[Customer ID]],'Hospitalisation Details'!A:K,10,FALSE)</f>
        <v>tier - 1</v>
      </c>
      <c r="P285" t="str">
        <f>VLOOKUP(Table35[[#This Row],[Customer ID]],'Hospitalisation Details'!A:K,11,FALSE)</f>
        <v>R1011</v>
      </c>
    </row>
    <row r="286" spans="1:16" x14ac:dyDescent="0.3">
      <c r="A286" t="s">
        <v>2086</v>
      </c>
      <c r="B286" t="str">
        <f>VLOOKUP(Table35[[#This Row],[Customer ID]], 'Customer Names'!F:G, 2, FALSE)</f>
        <v>Sweigart, Mr.  Bradley</v>
      </c>
      <c r="C286">
        <v>31.36</v>
      </c>
      <c r="D286" s="22" t="str" cm="1">
        <f t="array" ref="D286">_xlfn.IFS(Table35[[#This Row],[BMI]]&lt;18.5, "Underweight ", Table35[[#This Row],[BMI]]&lt;24.9, "Normal Weight", Table35[[#This Row],[BMI]]&lt;29.9, "Overweight ", TRUE, "Obesity")</f>
        <v>Obesity</v>
      </c>
      <c r="E286" s="22">
        <v>10.6</v>
      </c>
      <c r="F286" s="22" t="str" cm="1">
        <f t="array" ref="F286">_xlfn.IFS(Table35[[#This Row],[HBA1C]]&lt;5.7, "Normal", Table35[[#This Row],[HBA1C]]&lt;6.4, "Prediabetes ", TRUE, "Diabetes")</f>
        <v>Diabetes</v>
      </c>
      <c r="G286" s="23" t="s">
        <v>2381</v>
      </c>
      <c r="H286" s="22" t="s">
        <v>2379</v>
      </c>
      <c r="I286" s="22" t="s">
        <v>2379</v>
      </c>
      <c r="J286" s="22">
        <v>0</v>
      </c>
      <c r="K286" t="s">
        <v>2381</v>
      </c>
      <c r="L286" s="25">
        <f>VLOOKUP(Table35[[#This Row],[Customer ID]],'Hospitalisation Details'!A:E,5,FALSE)</f>
        <v>29856</v>
      </c>
      <c r="M286" s="27">
        <f>VLOOKUP(Table35[[#This Row],[Customer ID]],'Hospitalisation Details'!A:K,8,FALSE)</f>
        <v>32462.35</v>
      </c>
      <c r="N286" t="str">
        <f>VLOOKUP(Table35[[#This Row],[Customer ID]],'Hospitalisation Details'!A:K,9, FALSE)</f>
        <v>tier - 2</v>
      </c>
      <c r="O286" t="str">
        <f>VLOOKUP(Table35[[#This Row],[Customer ID]],'Hospitalisation Details'!A:K,10,FALSE)</f>
        <v>tier - 2</v>
      </c>
      <c r="P286" t="str">
        <f>VLOOKUP(Table35[[#This Row],[Customer ID]],'Hospitalisation Details'!A:K,11,FALSE)</f>
        <v>R1011</v>
      </c>
    </row>
    <row r="287" spans="1:16" x14ac:dyDescent="0.3">
      <c r="A287" t="s">
        <v>2085</v>
      </c>
      <c r="B287" t="str">
        <f>VLOOKUP(Table35[[#This Row],[Customer ID]], 'Customer Names'!F:G, 2, FALSE)</f>
        <v>Sieczkowski, Ms.  Andrea</v>
      </c>
      <c r="C287">
        <v>25.69</v>
      </c>
      <c r="D287" s="22" t="str" cm="1">
        <f t="array" ref="D287">_xlfn.IFS(Table35[[#This Row],[BMI]]&lt;18.5, "Underweight ", Table35[[#This Row],[BMI]]&lt;24.9, "Normal Weight", Table35[[#This Row],[BMI]]&lt;29.9, "Overweight ", TRUE, "Obesity")</f>
        <v xml:space="preserve">Overweight </v>
      </c>
      <c r="E287" s="22">
        <v>4.78</v>
      </c>
      <c r="F287" s="22" t="str" cm="1">
        <f t="array" ref="F287">_xlfn.IFS(Table35[[#This Row],[HBA1C]]&lt;5.7, "Normal", Table35[[#This Row],[HBA1C]]&lt;6.4, "Prediabetes ", TRUE, "Diabetes")</f>
        <v>Normal</v>
      </c>
      <c r="G287" s="23" t="s">
        <v>2381</v>
      </c>
      <c r="H287" s="22" t="s">
        <v>2379</v>
      </c>
      <c r="I287" s="22" t="s">
        <v>2379</v>
      </c>
      <c r="J287" s="22">
        <v>0</v>
      </c>
      <c r="K287" t="s">
        <v>2381</v>
      </c>
      <c r="L287" s="25">
        <f>VLOOKUP(Table35[[#This Row],[Customer ID]],'Hospitalisation Details'!A:E,5,FALSE)</f>
        <v>27981</v>
      </c>
      <c r="M287" s="27">
        <f>VLOOKUP(Table35[[#This Row],[Customer ID]],'Hospitalisation Details'!A:K,8,FALSE)</f>
        <v>32430.22</v>
      </c>
      <c r="N287" t="str">
        <f>VLOOKUP(Table35[[#This Row],[Customer ID]],'Hospitalisation Details'!A:K,9, FALSE)</f>
        <v>tier - 2</v>
      </c>
      <c r="O287" t="str">
        <f>VLOOKUP(Table35[[#This Row],[Customer ID]],'Hospitalisation Details'!A:K,10,FALSE)</f>
        <v>tier - 3</v>
      </c>
      <c r="P287" t="str">
        <f>VLOOKUP(Table35[[#This Row],[Customer ID]],'Hospitalisation Details'!A:K,11,FALSE)</f>
        <v>R1011</v>
      </c>
    </row>
    <row r="288" spans="1:16" x14ac:dyDescent="0.3">
      <c r="A288" t="s">
        <v>2084</v>
      </c>
      <c r="B288" t="str">
        <f>VLOOKUP(Table35[[#This Row],[Customer ID]], 'Customer Names'!F:G, 2, FALSE)</f>
        <v>Jurgens, Ms.  Nancy M</v>
      </c>
      <c r="C288">
        <v>25.46</v>
      </c>
      <c r="D288" s="22" t="str" cm="1">
        <f t="array" ref="D288">_xlfn.IFS(Table35[[#This Row],[BMI]]&lt;18.5, "Underweight ", Table35[[#This Row],[BMI]]&lt;24.9, "Normal Weight", Table35[[#This Row],[BMI]]&lt;29.9, "Overweight ", TRUE, "Obesity")</f>
        <v xml:space="preserve">Overweight </v>
      </c>
      <c r="E288" s="22">
        <v>6.03</v>
      </c>
      <c r="F288" s="22" t="str" cm="1">
        <f t="array" ref="F288">_xlfn.IFS(Table35[[#This Row],[HBA1C]]&lt;5.7, "Normal", Table35[[#This Row],[HBA1C]]&lt;6.4, "Prediabetes ", TRUE, "Diabetes")</f>
        <v xml:space="preserve">Prediabetes </v>
      </c>
      <c r="G288" s="23" t="s">
        <v>2379</v>
      </c>
      <c r="H288" s="22" t="s">
        <v>2379</v>
      </c>
      <c r="I288" s="22" t="s">
        <v>2379</v>
      </c>
      <c r="J288" s="22">
        <v>2</v>
      </c>
      <c r="K288" t="s">
        <v>2381</v>
      </c>
      <c r="L288" s="25">
        <f>VLOOKUP(Table35[[#This Row],[Customer ID]],'Hospitalisation Details'!A:E,5,FALSE)</f>
        <v>26499</v>
      </c>
      <c r="M288" s="27">
        <f>VLOOKUP(Table35[[#This Row],[Customer ID]],'Hospitalisation Details'!A:K,8,FALSE)</f>
        <v>32428.63</v>
      </c>
      <c r="N288" t="str">
        <f>VLOOKUP(Table35[[#This Row],[Customer ID]],'Hospitalisation Details'!A:K,9, FALSE)</f>
        <v>tier - 2</v>
      </c>
      <c r="O288" t="str">
        <f>VLOOKUP(Table35[[#This Row],[Customer ID]],'Hospitalisation Details'!A:K,10,FALSE)</f>
        <v>tier - 2</v>
      </c>
      <c r="P288" t="str">
        <f>VLOOKUP(Table35[[#This Row],[Customer ID]],'Hospitalisation Details'!A:K,11,FALSE)</f>
        <v>R1011</v>
      </c>
    </row>
    <row r="289" spans="1:16" x14ac:dyDescent="0.3">
      <c r="A289" t="s">
        <v>2083</v>
      </c>
      <c r="B289" t="str">
        <f>VLOOKUP(Table35[[#This Row],[Customer ID]], 'Customer Names'!F:G, 2, FALSE)</f>
        <v>Hackman, Mr.  Matt</v>
      </c>
      <c r="C289">
        <v>31.83</v>
      </c>
      <c r="D289" s="22" t="str" cm="1">
        <f t="array" ref="D289">_xlfn.IFS(Table35[[#This Row],[BMI]]&lt;18.5, "Underweight ", Table35[[#This Row],[BMI]]&lt;24.9, "Normal Weight", Table35[[#This Row],[BMI]]&lt;29.9, "Overweight ", TRUE, "Obesity")</f>
        <v>Obesity</v>
      </c>
      <c r="E289" s="22">
        <v>11.55</v>
      </c>
      <c r="F289" s="22" t="str" cm="1">
        <f t="array" ref="F289">_xlfn.IFS(Table35[[#This Row],[HBA1C]]&lt;5.7, "Normal", Table35[[#This Row],[HBA1C]]&lt;6.4, "Prediabetes ", TRUE, "Diabetes")</f>
        <v>Diabetes</v>
      </c>
      <c r="G289" s="23" t="s">
        <v>2381</v>
      </c>
      <c r="H289" s="22" t="s">
        <v>2379</v>
      </c>
      <c r="I289" s="22" t="s">
        <v>2379</v>
      </c>
      <c r="J289" s="22">
        <v>1</v>
      </c>
      <c r="K289" t="s">
        <v>2381</v>
      </c>
      <c r="L289" s="25">
        <f>VLOOKUP(Table35[[#This Row],[Customer ID]],'Hospitalisation Details'!A:E,5,FALSE)</f>
        <v>31565</v>
      </c>
      <c r="M289" s="27">
        <f>VLOOKUP(Table35[[#This Row],[Customer ID]],'Hospitalisation Details'!A:K,8,FALSE)</f>
        <v>32288.49</v>
      </c>
      <c r="N289" t="str">
        <f>VLOOKUP(Table35[[#This Row],[Customer ID]],'Hospitalisation Details'!A:K,9, FALSE)</f>
        <v>tier - 2</v>
      </c>
      <c r="O289" t="str">
        <f>VLOOKUP(Table35[[#This Row],[Customer ID]],'Hospitalisation Details'!A:K,10,FALSE)</f>
        <v>tier - 2</v>
      </c>
      <c r="P289" t="str">
        <f>VLOOKUP(Table35[[#This Row],[Customer ID]],'Hospitalisation Details'!A:K,11,FALSE)</f>
        <v>R1011</v>
      </c>
    </row>
    <row r="290" spans="1:16" x14ac:dyDescent="0.3">
      <c r="A290" t="s">
        <v>2082</v>
      </c>
      <c r="B290" t="str">
        <f>VLOOKUP(Table35[[#This Row],[Customer ID]], 'Customer Names'!F:G, 2, FALSE)</f>
        <v>Klarich, Mr.  Lee</v>
      </c>
      <c r="C290">
        <v>24.43</v>
      </c>
      <c r="D290" s="22" t="str" cm="1">
        <f t="array" ref="D290">_xlfn.IFS(Table35[[#This Row],[BMI]]&lt;18.5, "Underweight ", Table35[[#This Row],[BMI]]&lt;24.9, "Normal Weight", Table35[[#This Row],[BMI]]&lt;29.9, "Overweight ", TRUE, "Obesity")</f>
        <v>Normal Weight</v>
      </c>
      <c r="E290" s="22">
        <v>7.59</v>
      </c>
      <c r="F290" s="22" t="str" cm="1">
        <f t="array" ref="F290">_xlfn.IFS(Table35[[#This Row],[HBA1C]]&lt;5.7, "Normal", Table35[[#This Row],[HBA1C]]&lt;6.4, "Prediabetes ", TRUE, "Diabetes")</f>
        <v>Diabetes</v>
      </c>
      <c r="G290" s="23" t="s">
        <v>2381</v>
      </c>
      <c r="H290" s="22" t="s">
        <v>2379</v>
      </c>
      <c r="I290" s="22" t="s">
        <v>2379</v>
      </c>
      <c r="J290" s="22">
        <v>1</v>
      </c>
      <c r="K290" t="s">
        <v>2381</v>
      </c>
      <c r="L290" s="25">
        <f>VLOOKUP(Table35[[#This Row],[Customer ID]],'Hospitalisation Details'!A:E,5,FALSE)</f>
        <v>27531</v>
      </c>
      <c r="M290" s="27">
        <f>VLOOKUP(Table35[[#This Row],[Customer ID]],'Hospitalisation Details'!A:K,8,FALSE)</f>
        <v>32259.96</v>
      </c>
      <c r="N290" t="str">
        <f>VLOOKUP(Table35[[#This Row],[Customer ID]],'Hospitalisation Details'!A:K,9, FALSE)</f>
        <v>tier - 2</v>
      </c>
      <c r="O290" t="str">
        <f>VLOOKUP(Table35[[#This Row],[Customer ID]],'Hospitalisation Details'!A:K,10,FALSE)</f>
        <v>tier - 3</v>
      </c>
      <c r="P290" t="str">
        <f>VLOOKUP(Table35[[#This Row],[Customer ID]],'Hospitalisation Details'!A:K,11,FALSE)</f>
        <v>R1012</v>
      </c>
    </row>
    <row r="291" spans="1:16" x14ac:dyDescent="0.3">
      <c r="A291" t="s">
        <v>2081</v>
      </c>
      <c r="B291" t="str">
        <f>VLOOKUP(Table35[[#This Row],[Customer ID]], 'Customer Names'!F:G, 2, FALSE)</f>
        <v>Schulten, Mr.  Chris</v>
      </c>
      <c r="C291">
        <v>41.9</v>
      </c>
      <c r="D291" s="22" t="str" cm="1">
        <f t="array" ref="D291">_xlfn.IFS(Table35[[#This Row],[BMI]]&lt;18.5, "Underweight ", Table35[[#This Row],[BMI]]&lt;24.9, "Normal Weight", Table35[[#This Row],[BMI]]&lt;29.9, "Overweight ", TRUE, "Obesity")</f>
        <v>Obesity</v>
      </c>
      <c r="E291" s="22">
        <v>4.26</v>
      </c>
      <c r="F291" s="22" t="str" cm="1">
        <f t="array" ref="F291">_xlfn.IFS(Table35[[#This Row],[HBA1C]]&lt;5.7, "Normal", Table35[[#This Row],[HBA1C]]&lt;6.4, "Prediabetes ", TRUE, "Diabetes")</f>
        <v>Normal</v>
      </c>
      <c r="G291" s="23" t="s">
        <v>2379</v>
      </c>
      <c r="H291" s="22" t="s">
        <v>2379</v>
      </c>
      <c r="I291" s="22" t="s">
        <v>2379</v>
      </c>
      <c r="J291" s="22">
        <v>0</v>
      </c>
      <c r="K291" t="s">
        <v>2381</v>
      </c>
      <c r="L291" s="25">
        <f>VLOOKUP(Table35[[#This Row],[Customer ID]],'Hospitalisation Details'!A:E,5,FALSE)</f>
        <v>34432</v>
      </c>
      <c r="M291" s="27">
        <f>VLOOKUP(Table35[[#This Row],[Customer ID]],'Hospitalisation Details'!A:K,8,FALSE)</f>
        <v>32222.81</v>
      </c>
      <c r="N291" t="str">
        <f>VLOOKUP(Table35[[#This Row],[Customer ID]],'Hospitalisation Details'!A:K,9, FALSE)</f>
        <v>tier - 2</v>
      </c>
      <c r="O291" t="str">
        <f>VLOOKUP(Table35[[#This Row],[Customer ID]],'Hospitalisation Details'!A:K,10,FALSE)</f>
        <v>tier - 1</v>
      </c>
      <c r="P291" t="str">
        <f>VLOOKUP(Table35[[#This Row],[Customer ID]],'Hospitalisation Details'!A:K,11,FALSE)</f>
        <v>R1011</v>
      </c>
    </row>
    <row r="292" spans="1:16" x14ac:dyDescent="0.3">
      <c r="A292" t="s">
        <v>2080</v>
      </c>
      <c r="B292" t="str">
        <f>VLOOKUP(Table35[[#This Row],[Customer ID]], 'Customer Names'!F:G, 2, FALSE)</f>
        <v>Fagerstrom, Mr.  Erik T.</v>
      </c>
      <c r="C292">
        <v>22.88</v>
      </c>
      <c r="D292" s="22" t="str" cm="1">
        <f t="array" ref="D292">_xlfn.IFS(Table35[[#This Row],[BMI]]&lt;18.5, "Underweight ", Table35[[#This Row],[BMI]]&lt;24.9, "Normal Weight", Table35[[#This Row],[BMI]]&lt;29.9, "Overweight ", TRUE, "Obesity")</f>
        <v>Normal Weight</v>
      </c>
      <c r="E292" s="22">
        <v>5.9</v>
      </c>
      <c r="F292" s="22" t="str" cm="1">
        <f t="array" ref="F292">_xlfn.IFS(Table35[[#This Row],[HBA1C]]&lt;5.7, "Normal", Table35[[#This Row],[HBA1C]]&lt;6.4, "Prediabetes ", TRUE, "Diabetes")</f>
        <v xml:space="preserve">Prediabetes </v>
      </c>
      <c r="G292" s="23" t="s">
        <v>2381</v>
      </c>
      <c r="H292" s="22" t="s">
        <v>2379</v>
      </c>
      <c r="I292" s="22" t="s">
        <v>2381</v>
      </c>
      <c r="J292" s="22">
        <v>1</v>
      </c>
      <c r="K292" t="s">
        <v>2381</v>
      </c>
      <c r="L292" s="25">
        <f>VLOOKUP(Table35[[#This Row],[Customer ID]],'Hospitalisation Details'!A:E,5,FALSE)</f>
        <v>25273</v>
      </c>
      <c r="M292" s="27">
        <f>VLOOKUP(Table35[[#This Row],[Customer ID]],'Hospitalisation Details'!A:K,8,FALSE)</f>
        <v>32192.76</v>
      </c>
      <c r="N292" t="str">
        <f>VLOOKUP(Table35[[#This Row],[Customer ID]],'Hospitalisation Details'!A:K,9, FALSE)</f>
        <v>tier - 1</v>
      </c>
      <c r="O292" t="str">
        <f>VLOOKUP(Table35[[#This Row],[Customer ID]],'Hospitalisation Details'!A:K,10,FALSE)</f>
        <v>tier - 2</v>
      </c>
      <c r="P292" t="str">
        <f>VLOOKUP(Table35[[#This Row],[Customer ID]],'Hospitalisation Details'!A:K,11,FALSE)</f>
        <v>R1011</v>
      </c>
    </row>
    <row r="293" spans="1:16" x14ac:dyDescent="0.3">
      <c r="A293" t="s">
        <v>2079</v>
      </c>
      <c r="B293" t="str">
        <f>VLOOKUP(Table35[[#This Row],[Customer ID]], 'Customer Names'!F:G, 2, FALSE)</f>
        <v>Bien, Mr.  Rod W</v>
      </c>
      <c r="C293">
        <v>29.734999999999999</v>
      </c>
      <c r="D293" s="22" t="str" cm="1">
        <f t="array" ref="D293">_xlfn.IFS(Table35[[#This Row],[BMI]]&lt;18.5, "Underweight ", Table35[[#This Row],[BMI]]&lt;24.9, "Normal Weight", Table35[[#This Row],[BMI]]&lt;29.9, "Overweight ", TRUE, "Obesity")</f>
        <v xml:space="preserve">Overweight </v>
      </c>
      <c r="E293" s="22">
        <v>7.79</v>
      </c>
      <c r="F293" s="22" t="str" cm="1">
        <f t="array" ref="F293">_xlfn.IFS(Table35[[#This Row],[HBA1C]]&lt;5.7, "Normal", Table35[[#This Row],[HBA1C]]&lt;6.4, "Prediabetes ", TRUE, "Diabetes")</f>
        <v>Diabetes</v>
      </c>
      <c r="G293" s="23" t="s">
        <v>2379</v>
      </c>
      <c r="H293" s="22" t="s">
        <v>2379</v>
      </c>
      <c r="I293" s="22" t="s">
        <v>2379</v>
      </c>
      <c r="J293" s="22">
        <v>0</v>
      </c>
      <c r="K293" t="s">
        <v>2379</v>
      </c>
      <c r="L293" s="25">
        <f>VLOOKUP(Table35[[#This Row],[Customer ID]],'Hospitalisation Details'!A:E,5,FALSE)</f>
        <v>28531</v>
      </c>
      <c r="M293" s="27">
        <f>VLOOKUP(Table35[[#This Row],[Customer ID]],'Hospitalisation Details'!A:K,8,FALSE)</f>
        <v>32108.66</v>
      </c>
      <c r="N293" t="str">
        <f>VLOOKUP(Table35[[#This Row],[Customer ID]],'Hospitalisation Details'!A:K,9, FALSE)</f>
        <v>tier - 1</v>
      </c>
      <c r="O293" t="str">
        <f>VLOOKUP(Table35[[#This Row],[Customer ID]],'Hospitalisation Details'!A:K,10,FALSE)</f>
        <v>tier - 3</v>
      </c>
      <c r="P293" t="str">
        <f>VLOOKUP(Table35[[#This Row],[Customer ID]],'Hospitalisation Details'!A:K,11,FALSE)</f>
        <v>R1017</v>
      </c>
    </row>
    <row r="294" spans="1:16" x14ac:dyDescent="0.3">
      <c r="A294" t="s">
        <v>2078</v>
      </c>
      <c r="B294" t="str">
        <f>VLOOKUP(Table35[[#This Row],[Customer ID]], 'Customer Names'!F:G, 2, FALSE)</f>
        <v>Hess, Mr.  Joey</v>
      </c>
      <c r="C294">
        <v>40.74</v>
      </c>
      <c r="D294" s="22" t="str" cm="1">
        <f t="array" ref="D294">_xlfn.IFS(Table35[[#This Row],[BMI]]&lt;18.5, "Underweight ", Table35[[#This Row],[BMI]]&lt;24.9, "Normal Weight", Table35[[#This Row],[BMI]]&lt;29.9, "Overweight ", TRUE, "Obesity")</f>
        <v>Obesity</v>
      </c>
      <c r="E294" s="22">
        <v>5.28</v>
      </c>
      <c r="F294" s="22" t="str" cm="1">
        <f t="array" ref="F294">_xlfn.IFS(Table35[[#This Row],[HBA1C]]&lt;5.7, "Normal", Table35[[#This Row],[HBA1C]]&lt;6.4, "Prediabetes ", TRUE, "Diabetes")</f>
        <v>Normal</v>
      </c>
      <c r="G294" s="23" t="s">
        <v>2379</v>
      </c>
      <c r="H294" s="22" t="s">
        <v>2379</v>
      </c>
      <c r="I294" s="22" t="s">
        <v>2381</v>
      </c>
      <c r="J294" s="22">
        <v>1</v>
      </c>
      <c r="K294" t="s">
        <v>2381</v>
      </c>
      <c r="L294" s="25">
        <f>VLOOKUP(Table35[[#This Row],[Customer ID]],'Hospitalisation Details'!A:E,5,FALSE)</f>
        <v>33982</v>
      </c>
      <c r="M294" s="27">
        <f>VLOOKUP(Table35[[#This Row],[Customer ID]],'Hospitalisation Details'!A:K,8,FALSE)</f>
        <v>32086.21</v>
      </c>
      <c r="N294" t="str">
        <f>VLOOKUP(Table35[[#This Row],[Customer ID]],'Hospitalisation Details'!A:K,9, FALSE)</f>
        <v>tier - 1</v>
      </c>
      <c r="O294" t="str">
        <f>VLOOKUP(Table35[[#This Row],[Customer ID]],'Hospitalisation Details'!A:K,10,FALSE)</f>
        <v>tier - 3</v>
      </c>
      <c r="P294" t="str">
        <f>VLOOKUP(Table35[[#This Row],[Customer ID]],'Hospitalisation Details'!A:K,11,FALSE)</f>
        <v>R1011</v>
      </c>
    </row>
    <row r="295" spans="1:16" x14ac:dyDescent="0.3">
      <c r="A295" t="s">
        <v>2077</v>
      </c>
      <c r="B295" t="str">
        <f>VLOOKUP(Table35[[#This Row],[Customer ID]], 'Customer Names'!F:G, 2, FALSE)</f>
        <v>Shaw, Ms.  Hillary L.</v>
      </c>
      <c r="C295">
        <v>24.14</v>
      </c>
      <c r="D295" s="22" t="str" cm="1">
        <f t="array" ref="D295">_xlfn.IFS(Table35[[#This Row],[BMI]]&lt;18.5, "Underweight ", Table35[[#This Row],[BMI]]&lt;24.9, "Normal Weight", Table35[[#This Row],[BMI]]&lt;29.9, "Overweight ", TRUE, "Obesity")</f>
        <v>Normal Weight</v>
      </c>
      <c r="E295" s="22">
        <v>5.87</v>
      </c>
      <c r="F295" s="22" t="str" cm="1">
        <f t="array" ref="F295">_xlfn.IFS(Table35[[#This Row],[HBA1C]]&lt;5.7, "Normal", Table35[[#This Row],[HBA1C]]&lt;6.4, "Prediabetes ", TRUE, "Diabetes")</f>
        <v xml:space="preserve">Prediabetes </v>
      </c>
      <c r="G295" s="23" t="s">
        <v>2379</v>
      </c>
      <c r="H295" s="22" t="s">
        <v>2379</v>
      </c>
      <c r="I295" s="22" t="s">
        <v>2379</v>
      </c>
      <c r="J295" s="22">
        <v>2</v>
      </c>
      <c r="K295" t="s">
        <v>2381</v>
      </c>
      <c r="L295" s="25">
        <f>VLOOKUP(Table35[[#This Row],[Customer ID]],'Hospitalisation Details'!A:E,5,FALSE)</f>
        <v>26654</v>
      </c>
      <c r="M295" s="27">
        <f>VLOOKUP(Table35[[#This Row],[Customer ID]],'Hospitalisation Details'!A:K,8,FALSE)</f>
        <v>31980.89</v>
      </c>
      <c r="N295" t="str">
        <f>VLOOKUP(Table35[[#This Row],[Customer ID]],'Hospitalisation Details'!A:K,9, FALSE)</f>
        <v>tier - 2</v>
      </c>
      <c r="O295" t="str">
        <f>VLOOKUP(Table35[[#This Row],[Customer ID]],'Hospitalisation Details'!A:K,10,FALSE)</f>
        <v>tier - 1</v>
      </c>
      <c r="P295" t="str">
        <f>VLOOKUP(Table35[[#This Row],[Customer ID]],'Hospitalisation Details'!A:K,11,FALSE)</f>
        <v>R1011</v>
      </c>
    </row>
    <row r="296" spans="1:16" x14ac:dyDescent="0.3">
      <c r="A296" t="s">
        <v>2076</v>
      </c>
      <c r="B296" t="str">
        <f>VLOOKUP(Table35[[#This Row],[Customer ID]], 'Customer Names'!F:G, 2, FALSE)</f>
        <v>Williams, Mr.  Eric J</v>
      </c>
      <c r="C296">
        <v>25.15</v>
      </c>
      <c r="D296" s="22" t="str" cm="1">
        <f t="array" ref="D296">_xlfn.IFS(Table35[[#This Row],[BMI]]&lt;18.5, "Underweight ", Table35[[#This Row],[BMI]]&lt;24.9, "Normal Weight", Table35[[#This Row],[BMI]]&lt;29.9, "Overweight ", TRUE, "Obesity")</f>
        <v xml:space="preserve">Overweight </v>
      </c>
      <c r="E296" s="22">
        <v>9.08</v>
      </c>
      <c r="F296" s="22" t="str" cm="1">
        <f t="array" ref="F296">_xlfn.IFS(Table35[[#This Row],[HBA1C]]&lt;5.7, "Normal", Table35[[#This Row],[HBA1C]]&lt;6.4, "Prediabetes ", TRUE, "Diabetes")</f>
        <v>Diabetes</v>
      </c>
      <c r="G296" s="23" t="s">
        <v>2381</v>
      </c>
      <c r="H296" s="22" t="s">
        <v>2379</v>
      </c>
      <c r="I296" s="22" t="s">
        <v>2379</v>
      </c>
      <c r="J296" s="22">
        <v>1</v>
      </c>
      <c r="K296" t="s">
        <v>2381</v>
      </c>
      <c r="L296" s="25">
        <f>VLOOKUP(Table35[[#This Row],[Customer ID]],'Hospitalisation Details'!A:E,5,FALSE)</f>
        <v>27723</v>
      </c>
      <c r="M296" s="27">
        <f>VLOOKUP(Table35[[#This Row],[Customer ID]],'Hospitalisation Details'!A:K,8,FALSE)</f>
        <v>31897.1</v>
      </c>
      <c r="N296" t="str">
        <f>VLOOKUP(Table35[[#This Row],[Customer ID]],'Hospitalisation Details'!A:K,9, FALSE)</f>
        <v>tier - 2</v>
      </c>
      <c r="O296" t="str">
        <f>VLOOKUP(Table35[[#This Row],[Customer ID]],'Hospitalisation Details'!A:K,10,FALSE)</f>
        <v>tier - 3</v>
      </c>
      <c r="P296" t="str">
        <f>VLOOKUP(Table35[[#This Row],[Customer ID]],'Hospitalisation Details'!A:K,11,FALSE)</f>
        <v>R1011</v>
      </c>
    </row>
    <row r="297" spans="1:16" x14ac:dyDescent="0.3">
      <c r="A297" t="s">
        <v>2075</v>
      </c>
      <c r="B297" t="str">
        <f>VLOOKUP(Table35[[#This Row],[Customer ID]], 'Customer Names'!F:G, 2, FALSE)</f>
        <v>Menzies, Mr.  Nicolas</v>
      </c>
      <c r="C297">
        <v>28.71</v>
      </c>
      <c r="D297" s="22" t="str" cm="1">
        <f t="array" ref="D297">_xlfn.IFS(Table35[[#This Row],[BMI]]&lt;18.5, "Underweight ", Table35[[#This Row],[BMI]]&lt;24.9, "Normal Weight", Table35[[#This Row],[BMI]]&lt;29.9, "Overweight ", TRUE, "Obesity")</f>
        <v xml:space="preserve">Overweight </v>
      </c>
      <c r="E297" s="22">
        <v>5.2</v>
      </c>
      <c r="F297" s="22" t="str" cm="1">
        <f t="array" ref="F297">_xlfn.IFS(Table35[[#This Row],[HBA1C]]&lt;5.7, "Normal", Table35[[#This Row],[HBA1C]]&lt;6.4, "Prediabetes ", TRUE, "Diabetes")</f>
        <v>Normal</v>
      </c>
      <c r="G297" s="23" t="s">
        <v>2379</v>
      </c>
      <c r="H297" s="22" t="s">
        <v>2379</v>
      </c>
      <c r="I297" s="22" t="s">
        <v>2379</v>
      </c>
      <c r="J297" s="22">
        <v>1</v>
      </c>
      <c r="K297" t="s">
        <v>2381</v>
      </c>
      <c r="L297" s="25">
        <f>VLOOKUP(Table35[[#This Row],[Customer ID]],'Hospitalisation Details'!A:E,5,FALSE)</f>
        <v>30965</v>
      </c>
      <c r="M297" s="27">
        <f>VLOOKUP(Table35[[#This Row],[Customer ID]],'Hospitalisation Details'!A:K,8,FALSE)</f>
        <v>31743.919999999998</v>
      </c>
      <c r="N297" t="str">
        <f>VLOOKUP(Table35[[#This Row],[Customer ID]],'Hospitalisation Details'!A:K,9, FALSE)</f>
        <v>tier - 2</v>
      </c>
      <c r="O297" t="str">
        <f>VLOOKUP(Table35[[#This Row],[Customer ID]],'Hospitalisation Details'!A:K,10,FALSE)</f>
        <v>tier - 1</v>
      </c>
      <c r="P297" t="str">
        <f>VLOOKUP(Table35[[#This Row],[Customer ID]],'Hospitalisation Details'!A:K,11,FALSE)</f>
        <v>R1011</v>
      </c>
    </row>
    <row r="298" spans="1:16" x14ac:dyDescent="0.3">
      <c r="A298" t="s">
        <v>2074</v>
      </c>
      <c r="B298" t="str">
        <f>VLOOKUP(Table35[[#This Row],[Customer ID]], 'Customer Names'!F:G, 2, FALSE)</f>
        <v>Buehler, Mr.  Marcel</v>
      </c>
      <c r="C298">
        <v>23</v>
      </c>
      <c r="D298" s="22" t="str" cm="1">
        <f t="array" ref="D298">_xlfn.IFS(Table35[[#This Row],[BMI]]&lt;18.5, "Underweight ", Table35[[#This Row],[BMI]]&lt;24.9, "Normal Weight", Table35[[#This Row],[BMI]]&lt;29.9, "Overweight ", TRUE, "Obesity")</f>
        <v>Normal Weight</v>
      </c>
      <c r="E298" s="22">
        <v>5.48</v>
      </c>
      <c r="F298" s="22" t="str" cm="1">
        <f t="array" ref="F298">_xlfn.IFS(Table35[[#This Row],[HBA1C]]&lt;5.7, "Normal", Table35[[#This Row],[HBA1C]]&lt;6.4, "Prediabetes ", TRUE, "Diabetes")</f>
        <v>Normal</v>
      </c>
      <c r="G298" s="23" t="s">
        <v>2379</v>
      </c>
      <c r="H298" s="22" t="s">
        <v>2379</v>
      </c>
      <c r="I298" s="22" t="s">
        <v>2379</v>
      </c>
      <c r="J298" s="22">
        <v>0</v>
      </c>
      <c r="K298" t="s">
        <v>2381</v>
      </c>
      <c r="L298" s="25">
        <f>VLOOKUP(Table35[[#This Row],[Customer ID]],'Hospitalisation Details'!A:E,5,FALSE)</f>
        <v>28382</v>
      </c>
      <c r="M298" s="27">
        <f>VLOOKUP(Table35[[#This Row],[Customer ID]],'Hospitalisation Details'!A:K,8,FALSE)</f>
        <v>31736.7</v>
      </c>
      <c r="N298" t="str">
        <f>VLOOKUP(Table35[[#This Row],[Customer ID]],'Hospitalisation Details'!A:K,9, FALSE)</f>
        <v>tier - 2</v>
      </c>
      <c r="O298" t="str">
        <f>VLOOKUP(Table35[[#This Row],[Customer ID]],'Hospitalisation Details'!A:K,10,FALSE)</f>
        <v>tier - 2</v>
      </c>
      <c r="P298" t="str">
        <f>VLOOKUP(Table35[[#This Row],[Customer ID]],'Hospitalisation Details'!A:K,11,FALSE)</f>
        <v>R1012</v>
      </c>
    </row>
    <row r="299" spans="1:16" x14ac:dyDescent="0.3">
      <c r="A299" t="s">
        <v>2073</v>
      </c>
      <c r="B299" t="str">
        <f>VLOOKUP(Table35[[#This Row],[Customer ID]], 'Customer Names'!F:G, 2, FALSE)</f>
        <v>Degen, Ms.  Ashley N</v>
      </c>
      <c r="C299">
        <v>36.86</v>
      </c>
      <c r="D299" s="22" t="str" cm="1">
        <f t="array" ref="D299">_xlfn.IFS(Table35[[#This Row],[BMI]]&lt;18.5, "Underweight ", Table35[[#This Row],[BMI]]&lt;24.9, "Normal Weight", Table35[[#This Row],[BMI]]&lt;29.9, "Overweight ", TRUE, "Obesity")</f>
        <v>Obesity</v>
      </c>
      <c r="E299" s="22">
        <v>11.95</v>
      </c>
      <c r="F299" s="22" t="str" cm="1">
        <f t="array" ref="F299">_xlfn.IFS(Table35[[#This Row],[HBA1C]]&lt;5.7, "Normal", Table35[[#This Row],[HBA1C]]&lt;6.4, "Prediabetes ", TRUE, "Diabetes")</f>
        <v>Diabetes</v>
      </c>
      <c r="G299" s="23" t="s">
        <v>2379</v>
      </c>
      <c r="H299" s="22" t="s">
        <v>2379</v>
      </c>
      <c r="I299" s="22" t="s">
        <v>2379</v>
      </c>
      <c r="J299" s="22">
        <v>0</v>
      </c>
      <c r="K299" t="s">
        <v>2379</v>
      </c>
      <c r="L299" s="25">
        <f>VLOOKUP(Table35[[#This Row],[Customer ID]],'Hospitalisation Details'!A:E,5,FALSE)</f>
        <v>22141</v>
      </c>
      <c r="M299" s="27">
        <f>VLOOKUP(Table35[[#This Row],[Customer ID]],'Hospitalisation Details'!A:K,8,FALSE)</f>
        <v>31620</v>
      </c>
      <c r="N299" t="str">
        <f>VLOOKUP(Table35[[#This Row],[Customer ID]],'Hospitalisation Details'!A:K,9, FALSE)</f>
        <v>tier - 2</v>
      </c>
      <c r="O299" t="str">
        <f>VLOOKUP(Table35[[#This Row],[Customer ID]],'Hospitalisation Details'!A:K,10,FALSE)</f>
        <v>tier - 1</v>
      </c>
      <c r="P299" t="str">
        <f>VLOOKUP(Table35[[#This Row],[Customer ID]],'Hospitalisation Details'!A:K,11,FALSE)</f>
        <v>R1024</v>
      </c>
    </row>
    <row r="300" spans="1:16" x14ac:dyDescent="0.3">
      <c r="A300" t="s">
        <v>2072</v>
      </c>
      <c r="B300" t="str">
        <f>VLOOKUP(Table35[[#This Row],[Customer ID]], 'Customer Names'!F:G, 2, FALSE)</f>
        <v>Arsenault, Mr.  Evan D</v>
      </c>
      <c r="C300">
        <v>24.25</v>
      </c>
      <c r="D300" s="22" t="str" cm="1">
        <f t="array" ref="D300">_xlfn.IFS(Table35[[#This Row],[BMI]]&lt;18.5, "Underweight ", Table35[[#This Row],[BMI]]&lt;24.9, "Normal Weight", Table35[[#This Row],[BMI]]&lt;29.9, "Overweight ", TRUE, "Obesity")</f>
        <v>Normal Weight</v>
      </c>
      <c r="E300" s="22">
        <v>8.6999999999999993</v>
      </c>
      <c r="F300" s="22" t="str" cm="1">
        <f t="array" ref="F300">_xlfn.IFS(Table35[[#This Row],[HBA1C]]&lt;5.7, "Normal", Table35[[#This Row],[HBA1C]]&lt;6.4, "Prediabetes ", TRUE, "Diabetes")</f>
        <v>Diabetes</v>
      </c>
      <c r="G300" s="23" t="s">
        <v>2381</v>
      </c>
      <c r="H300" s="22" t="s">
        <v>2379</v>
      </c>
      <c r="I300" s="22" t="s">
        <v>2379</v>
      </c>
      <c r="J300" s="22">
        <v>1</v>
      </c>
      <c r="K300" t="s">
        <v>2381</v>
      </c>
      <c r="L300" s="25">
        <f>VLOOKUP(Table35[[#This Row],[Customer ID]],'Hospitalisation Details'!A:E,5,FALSE)</f>
        <v>27604</v>
      </c>
      <c r="M300" s="27">
        <f>VLOOKUP(Table35[[#This Row],[Customer ID]],'Hospitalisation Details'!A:K,8,FALSE)</f>
        <v>31591.82</v>
      </c>
      <c r="N300" t="str">
        <f>VLOOKUP(Table35[[#This Row],[Customer ID]],'Hospitalisation Details'!A:K,9, FALSE)</f>
        <v>tier - 2</v>
      </c>
      <c r="O300" t="str">
        <f>VLOOKUP(Table35[[#This Row],[Customer ID]],'Hospitalisation Details'!A:K,10,FALSE)</f>
        <v>tier - 1</v>
      </c>
      <c r="P300" t="str">
        <f>VLOOKUP(Table35[[#This Row],[Customer ID]],'Hospitalisation Details'!A:K,11,FALSE)</f>
        <v>R1011</v>
      </c>
    </row>
    <row r="301" spans="1:16" x14ac:dyDescent="0.3">
      <c r="A301" t="s">
        <v>2071</v>
      </c>
      <c r="B301" t="str">
        <f>VLOOKUP(Table35[[#This Row],[Customer ID]], 'Customer Names'!F:G, 2, FALSE)</f>
        <v>Hoff, Ms.  Krisana</v>
      </c>
      <c r="C301">
        <v>23.85</v>
      </c>
      <c r="D301" s="22" t="str" cm="1">
        <f t="array" ref="D301">_xlfn.IFS(Table35[[#This Row],[BMI]]&lt;18.5, "Underweight ", Table35[[#This Row],[BMI]]&lt;24.9, "Normal Weight", Table35[[#This Row],[BMI]]&lt;29.9, "Overweight ", TRUE, "Obesity")</f>
        <v>Normal Weight</v>
      </c>
      <c r="E301" s="22">
        <v>7.84</v>
      </c>
      <c r="F301" s="22" t="str" cm="1">
        <f t="array" ref="F301">_xlfn.IFS(Table35[[#This Row],[HBA1C]]&lt;5.7, "Normal", Table35[[#This Row],[HBA1C]]&lt;6.4, "Prediabetes ", TRUE, "Diabetes")</f>
        <v>Diabetes</v>
      </c>
      <c r="G301" s="23" t="s">
        <v>2379</v>
      </c>
      <c r="H301" s="22" t="s">
        <v>2379</v>
      </c>
      <c r="I301" s="22" t="s">
        <v>2379</v>
      </c>
      <c r="J301" s="22">
        <v>0</v>
      </c>
      <c r="K301" t="s">
        <v>2381</v>
      </c>
      <c r="L301" s="25">
        <f>VLOOKUP(Table35[[#This Row],[Customer ID]],'Hospitalisation Details'!A:E,5,FALSE)</f>
        <v>27188</v>
      </c>
      <c r="M301" s="27">
        <f>VLOOKUP(Table35[[#This Row],[Customer ID]],'Hospitalisation Details'!A:K,8,FALSE)</f>
        <v>31368.81</v>
      </c>
      <c r="N301" t="str">
        <f>VLOOKUP(Table35[[#This Row],[Customer ID]],'Hospitalisation Details'!A:K,9, FALSE)</f>
        <v>tier - 2</v>
      </c>
      <c r="O301" t="str">
        <f>VLOOKUP(Table35[[#This Row],[Customer ID]],'Hospitalisation Details'!A:K,10,FALSE)</f>
        <v>tier - 3</v>
      </c>
      <c r="P301" t="str">
        <f>VLOOKUP(Table35[[#This Row],[Customer ID]],'Hospitalisation Details'!A:K,11,FALSE)</f>
        <v>R1011</v>
      </c>
    </row>
    <row r="302" spans="1:16" x14ac:dyDescent="0.3">
      <c r="A302" t="s">
        <v>2070</v>
      </c>
      <c r="B302" t="str">
        <f>VLOOKUP(Table35[[#This Row],[Customer ID]], 'Customer Names'!F:G, 2, FALSE)</f>
        <v>Hall, Mr.  Kyle</v>
      </c>
      <c r="C302">
        <v>40.020000000000003</v>
      </c>
      <c r="D302" s="22" t="str" cm="1">
        <f t="array" ref="D302">_xlfn.IFS(Table35[[#This Row],[BMI]]&lt;18.5, "Underweight ", Table35[[#This Row],[BMI]]&lt;24.9, "Normal Weight", Table35[[#This Row],[BMI]]&lt;29.9, "Overweight ", TRUE, "Obesity")</f>
        <v>Obesity</v>
      </c>
      <c r="E302" s="22">
        <v>5.19</v>
      </c>
      <c r="F302" s="22" t="str" cm="1">
        <f t="array" ref="F302">_xlfn.IFS(Table35[[#This Row],[HBA1C]]&lt;5.7, "Normal", Table35[[#This Row],[HBA1C]]&lt;6.4, "Prediabetes ", TRUE, "Diabetes")</f>
        <v>Normal</v>
      </c>
      <c r="G302" s="23" t="s">
        <v>2381</v>
      </c>
      <c r="H302" s="22" t="s">
        <v>2379</v>
      </c>
      <c r="I302" s="22" t="s">
        <v>2379</v>
      </c>
      <c r="J302" s="22">
        <v>1</v>
      </c>
      <c r="K302" t="s">
        <v>2381</v>
      </c>
      <c r="L302" s="25">
        <f>VLOOKUP(Table35[[#This Row],[Customer ID]],'Hospitalisation Details'!A:E,5,FALSE)</f>
        <v>34846</v>
      </c>
      <c r="M302" s="27">
        <f>VLOOKUP(Table35[[#This Row],[Customer ID]],'Hospitalisation Details'!A:K,8,FALSE)</f>
        <v>31328.27</v>
      </c>
      <c r="N302" t="str">
        <f>VLOOKUP(Table35[[#This Row],[Customer ID]],'Hospitalisation Details'!A:K,9, FALSE)</f>
        <v>tier - 2</v>
      </c>
      <c r="O302" t="str">
        <f>VLOOKUP(Table35[[#This Row],[Customer ID]],'Hospitalisation Details'!A:K,10,FALSE)</f>
        <v>tier - 2</v>
      </c>
      <c r="P302" t="str">
        <f>VLOOKUP(Table35[[#This Row],[Customer ID]],'Hospitalisation Details'!A:K,11,FALSE)</f>
        <v>R1011</v>
      </c>
    </row>
    <row r="303" spans="1:16" x14ac:dyDescent="0.3">
      <c r="A303" t="s">
        <v>2069</v>
      </c>
      <c r="B303" t="str">
        <f>VLOOKUP(Table35[[#This Row],[Customer ID]], 'Customer Names'!F:G, 2, FALSE)</f>
        <v>Ashley, Ms.  Kate</v>
      </c>
      <c r="C303">
        <v>19.170000000000002</v>
      </c>
      <c r="D303" s="22" t="str" cm="1">
        <f t="array" ref="D303">_xlfn.IFS(Table35[[#This Row],[BMI]]&lt;18.5, "Underweight ", Table35[[#This Row],[BMI]]&lt;24.9, "Normal Weight", Table35[[#This Row],[BMI]]&lt;29.9, "Overweight ", TRUE, "Obesity")</f>
        <v>Normal Weight</v>
      </c>
      <c r="E303" s="22">
        <v>8.41</v>
      </c>
      <c r="F303" s="22" t="str" cm="1">
        <f t="array" ref="F303">_xlfn.IFS(Table35[[#This Row],[HBA1C]]&lt;5.7, "Normal", Table35[[#This Row],[HBA1C]]&lt;6.4, "Prediabetes ", TRUE, "Diabetes")</f>
        <v>Diabetes</v>
      </c>
      <c r="G303" s="23" t="s">
        <v>2379</v>
      </c>
      <c r="H303" s="22" t="s">
        <v>2379</v>
      </c>
      <c r="I303" s="22" t="s">
        <v>2379</v>
      </c>
      <c r="J303" s="22">
        <v>0</v>
      </c>
      <c r="K303" t="s">
        <v>2381</v>
      </c>
      <c r="L303" s="25">
        <f>VLOOKUP(Table35[[#This Row],[Customer ID]],'Hospitalisation Details'!A:E,5,FALSE)</f>
        <v>24937</v>
      </c>
      <c r="M303" s="27">
        <f>VLOOKUP(Table35[[#This Row],[Customer ID]],'Hospitalisation Details'!A:K,8,FALSE)</f>
        <v>31322.53</v>
      </c>
      <c r="N303" t="str">
        <f>VLOOKUP(Table35[[#This Row],[Customer ID]],'Hospitalisation Details'!A:K,9, FALSE)</f>
        <v>tier - 2</v>
      </c>
      <c r="O303" t="str">
        <f>VLOOKUP(Table35[[#This Row],[Customer ID]],'Hospitalisation Details'!A:K,10,FALSE)</f>
        <v>tier - 1</v>
      </c>
      <c r="P303" t="str">
        <f>VLOOKUP(Table35[[#This Row],[Customer ID]],'Hospitalisation Details'!A:K,11,FALSE)</f>
        <v>R1011</v>
      </c>
    </row>
    <row r="304" spans="1:16" x14ac:dyDescent="0.3">
      <c r="A304" t="s">
        <v>2068</v>
      </c>
      <c r="B304" t="str">
        <f>VLOOKUP(Table35[[#This Row],[Customer ID]], 'Customer Names'!F:G, 2, FALSE)</f>
        <v>Rindahl, Mr.  Martin A.</v>
      </c>
      <c r="C304">
        <v>43.53</v>
      </c>
      <c r="D304" s="22" t="str" cm="1">
        <f t="array" ref="D304">_xlfn.IFS(Table35[[#This Row],[BMI]]&lt;18.5, "Underweight ", Table35[[#This Row],[BMI]]&lt;24.9, "Normal Weight", Table35[[#This Row],[BMI]]&lt;29.9, "Overweight ", TRUE, "Obesity")</f>
        <v>Obesity</v>
      </c>
      <c r="E304" s="22">
        <v>5.86</v>
      </c>
      <c r="F304" s="22" t="str" cm="1">
        <f t="array" ref="F304">_xlfn.IFS(Table35[[#This Row],[HBA1C]]&lt;5.7, "Normal", Table35[[#This Row],[HBA1C]]&lt;6.4, "Prediabetes ", TRUE, "Diabetes")</f>
        <v xml:space="preserve">Prediabetes </v>
      </c>
      <c r="G304" s="23" t="s">
        <v>2381</v>
      </c>
      <c r="H304" s="22" t="s">
        <v>2380</v>
      </c>
      <c r="I304" s="22" t="s">
        <v>2379</v>
      </c>
      <c r="J304" s="22">
        <v>2</v>
      </c>
      <c r="K304" t="s">
        <v>2381</v>
      </c>
      <c r="L304" s="25">
        <f>VLOOKUP(Table35[[#This Row],[Customer ID]],'Hospitalisation Details'!A:E,5,FALSE)</f>
        <v>36607</v>
      </c>
      <c r="M304" s="27">
        <f>VLOOKUP(Table35[[#This Row],[Customer ID]],'Hospitalisation Details'!A:K,8,FALSE)</f>
        <v>31234.560000000001</v>
      </c>
      <c r="N304" t="str">
        <f>VLOOKUP(Table35[[#This Row],[Customer ID]],'Hospitalisation Details'!A:K,9, FALSE)</f>
        <v>tier - 1</v>
      </c>
      <c r="O304" t="str">
        <f>VLOOKUP(Table35[[#This Row],[Customer ID]],'Hospitalisation Details'!A:K,10,FALSE)</f>
        <v>tier - 1</v>
      </c>
      <c r="P304" t="str">
        <f>VLOOKUP(Table35[[#This Row],[Customer ID]],'Hospitalisation Details'!A:K,11,FALSE)</f>
        <v>R1011</v>
      </c>
    </row>
    <row r="305" spans="1:16" x14ac:dyDescent="0.3">
      <c r="A305" t="s">
        <v>2067</v>
      </c>
      <c r="B305" t="str">
        <f>VLOOKUP(Table35[[#This Row],[Customer ID]], 'Customer Names'!F:G, 2, FALSE)</f>
        <v>Clark, Ms.  Stacey</v>
      </c>
      <c r="C305">
        <v>46.06</v>
      </c>
      <c r="D305" s="22" t="str" cm="1">
        <f t="array" ref="D305">_xlfn.IFS(Table35[[#This Row],[BMI]]&lt;18.5, "Underweight ", Table35[[#This Row],[BMI]]&lt;24.9, "Normal Weight", Table35[[#This Row],[BMI]]&lt;29.9, "Overweight ", TRUE, "Obesity")</f>
        <v>Obesity</v>
      </c>
      <c r="E305" s="22">
        <v>4.18</v>
      </c>
      <c r="F305" s="22" t="str" cm="1">
        <f t="array" ref="F305">_xlfn.IFS(Table35[[#This Row],[HBA1C]]&lt;5.7, "Normal", Table35[[#This Row],[HBA1C]]&lt;6.4, "Prediabetes ", TRUE, "Diabetes")</f>
        <v>Normal</v>
      </c>
      <c r="G305" s="23" t="s">
        <v>2379</v>
      </c>
      <c r="H305" s="22" t="s">
        <v>2380</v>
      </c>
      <c r="I305" s="22" t="s">
        <v>2379</v>
      </c>
      <c r="J305" s="22">
        <v>1</v>
      </c>
      <c r="K305" t="s">
        <v>2381</v>
      </c>
      <c r="L305" s="25">
        <f>VLOOKUP(Table35[[#This Row],[Customer ID]],'Hospitalisation Details'!A:E,5,FALSE)</f>
        <v>38026</v>
      </c>
      <c r="M305" s="27">
        <f>VLOOKUP(Table35[[#This Row],[Customer ID]],'Hospitalisation Details'!A:K,8,FALSE)</f>
        <v>31196.61</v>
      </c>
      <c r="N305" t="str">
        <f>VLOOKUP(Table35[[#This Row],[Customer ID]],'Hospitalisation Details'!A:K,9, FALSE)</f>
        <v>tier - 2</v>
      </c>
      <c r="O305" t="str">
        <f>VLOOKUP(Table35[[#This Row],[Customer ID]],'Hospitalisation Details'!A:K,10,FALSE)</f>
        <v>tier - 1</v>
      </c>
      <c r="P305" t="str">
        <f>VLOOKUP(Table35[[#This Row],[Customer ID]],'Hospitalisation Details'!A:K,11,FALSE)</f>
        <v>R1011</v>
      </c>
    </row>
    <row r="306" spans="1:16" x14ac:dyDescent="0.3">
      <c r="A306" t="s">
        <v>2066</v>
      </c>
      <c r="B306" t="str">
        <f>VLOOKUP(Table35[[#This Row],[Customer ID]], 'Customer Names'!F:G, 2, FALSE)</f>
        <v>Irish, Ms.  Christine</v>
      </c>
      <c r="C306">
        <v>29.92</v>
      </c>
      <c r="D306" s="22" t="str" cm="1">
        <f t="array" ref="D306">_xlfn.IFS(Table35[[#This Row],[BMI]]&lt;18.5, "Underweight ", Table35[[#This Row],[BMI]]&lt;24.9, "Normal Weight", Table35[[#This Row],[BMI]]&lt;29.9, "Overweight ", TRUE, "Obesity")</f>
        <v>Obesity</v>
      </c>
      <c r="E306" s="22">
        <v>11.99</v>
      </c>
      <c r="F306" s="22" t="str" cm="1">
        <f t="array" ref="F306">_xlfn.IFS(Table35[[#This Row],[HBA1C]]&lt;5.7, "Normal", Table35[[#This Row],[HBA1C]]&lt;6.4, "Prediabetes ", TRUE, "Diabetes")</f>
        <v>Diabetes</v>
      </c>
      <c r="G306" s="23" t="s">
        <v>2381</v>
      </c>
      <c r="H306" s="22" t="s">
        <v>2379</v>
      </c>
      <c r="I306" s="22" t="s">
        <v>2379</v>
      </c>
      <c r="J306" s="22">
        <v>2</v>
      </c>
      <c r="K306" t="s">
        <v>2381</v>
      </c>
      <c r="L306" s="25">
        <f>VLOOKUP(Table35[[#This Row],[Customer ID]],'Hospitalisation Details'!A:E,5,FALSE)</f>
        <v>22290</v>
      </c>
      <c r="M306" s="27">
        <f>VLOOKUP(Table35[[#This Row],[Customer ID]],'Hospitalisation Details'!A:K,8,FALSE)</f>
        <v>30942.19</v>
      </c>
      <c r="N306" t="str">
        <f>VLOOKUP(Table35[[#This Row],[Customer ID]],'Hospitalisation Details'!A:K,9, FALSE)</f>
        <v>tier - 2</v>
      </c>
      <c r="O306" t="str">
        <f>VLOOKUP(Table35[[#This Row],[Customer ID]],'Hospitalisation Details'!A:K,10,FALSE)</f>
        <v>tier - 2</v>
      </c>
      <c r="P306" t="str">
        <f>VLOOKUP(Table35[[#This Row],[Customer ID]],'Hospitalisation Details'!A:K,11,FALSE)</f>
        <v>R1013</v>
      </c>
    </row>
    <row r="307" spans="1:16" x14ac:dyDescent="0.3">
      <c r="A307" t="s">
        <v>2065</v>
      </c>
      <c r="B307" t="str">
        <f>VLOOKUP(Table35[[#This Row],[Customer ID]], 'Customer Names'!F:G, 2, FALSE)</f>
        <v>Richardson, Ms.  Sarah C.</v>
      </c>
      <c r="C307">
        <v>28.46</v>
      </c>
      <c r="D307" s="22" t="str" cm="1">
        <f t="array" ref="D307">_xlfn.IFS(Table35[[#This Row],[BMI]]&lt;18.5, "Underweight ", Table35[[#This Row],[BMI]]&lt;24.9, "Normal Weight", Table35[[#This Row],[BMI]]&lt;29.9, "Overweight ", TRUE, "Obesity")</f>
        <v xml:space="preserve">Overweight </v>
      </c>
      <c r="E307" s="22">
        <v>4.8499999999999996</v>
      </c>
      <c r="F307" s="22" t="str" cm="1">
        <f t="array" ref="F307">_xlfn.IFS(Table35[[#This Row],[HBA1C]]&lt;5.7, "Normal", Table35[[#This Row],[HBA1C]]&lt;6.4, "Prediabetes ", TRUE, "Diabetes")</f>
        <v>Normal</v>
      </c>
      <c r="G307" s="23" t="s">
        <v>2381</v>
      </c>
      <c r="H307" s="22" t="s">
        <v>2379</v>
      </c>
      <c r="I307" s="22" t="s">
        <v>2379</v>
      </c>
      <c r="J307" s="22">
        <v>1</v>
      </c>
      <c r="K307" t="s">
        <v>2381</v>
      </c>
      <c r="L307" s="25">
        <f>VLOOKUP(Table35[[#This Row],[Customer ID]],'Hospitalisation Details'!A:E,5,FALSE)</f>
        <v>32482</v>
      </c>
      <c r="M307" s="27">
        <f>VLOOKUP(Table35[[#This Row],[Customer ID]],'Hospitalisation Details'!A:K,8,FALSE)</f>
        <v>30763.01</v>
      </c>
      <c r="N307" t="str">
        <f>VLOOKUP(Table35[[#This Row],[Customer ID]],'Hospitalisation Details'!A:K,9, FALSE)</f>
        <v>tier - 2</v>
      </c>
      <c r="O307" t="str">
        <f>VLOOKUP(Table35[[#This Row],[Customer ID]],'Hospitalisation Details'!A:K,10,FALSE)</f>
        <v>tier - 1</v>
      </c>
      <c r="P307" t="str">
        <f>VLOOKUP(Table35[[#This Row],[Customer ID]],'Hospitalisation Details'!A:K,11,FALSE)</f>
        <v>R1011</v>
      </c>
    </row>
    <row r="308" spans="1:16" x14ac:dyDescent="0.3">
      <c r="A308" t="s">
        <v>2064</v>
      </c>
      <c r="B308" t="str">
        <f>VLOOKUP(Table35[[#This Row],[Customer ID]], 'Customer Names'!F:G, 2, FALSE)</f>
        <v>Dewitt, Ms.  Megan</v>
      </c>
      <c r="C308">
        <v>24.56</v>
      </c>
      <c r="D308" s="22" t="str" cm="1">
        <f t="array" ref="D308">_xlfn.IFS(Table35[[#This Row],[BMI]]&lt;18.5, "Underweight ", Table35[[#This Row],[BMI]]&lt;24.9, "Normal Weight", Table35[[#This Row],[BMI]]&lt;29.9, "Overweight ", TRUE, "Obesity")</f>
        <v>Normal Weight</v>
      </c>
      <c r="E308" s="22">
        <v>6.18</v>
      </c>
      <c r="F308" s="22" t="str" cm="1">
        <f t="array" ref="F308">_xlfn.IFS(Table35[[#This Row],[HBA1C]]&lt;5.7, "Normal", Table35[[#This Row],[HBA1C]]&lt;6.4, "Prediabetes ", TRUE, "Diabetes")</f>
        <v xml:space="preserve">Prediabetes </v>
      </c>
      <c r="G308" s="23" t="s">
        <v>2381</v>
      </c>
      <c r="H308" s="22" t="s">
        <v>2379</v>
      </c>
      <c r="I308" s="22" t="s">
        <v>2381</v>
      </c>
      <c r="J308" s="22">
        <v>1</v>
      </c>
      <c r="K308" t="s">
        <v>2381</v>
      </c>
      <c r="L308" s="25">
        <f>VLOOKUP(Table35[[#This Row],[Customer ID]],'Hospitalisation Details'!A:E,5,FALSE)</f>
        <v>30641</v>
      </c>
      <c r="M308" s="27">
        <f>VLOOKUP(Table35[[#This Row],[Customer ID]],'Hospitalisation Details'!A:K,8,FALSE)</f>
        <v>30724.44</v>
      </c>
      <c r="N308" t="str">
        <f>VLOOKUP(Table35[[#This Row],[Customer ID]],'Hospitalisation Details'!A:K,9, FALSE)</f>
        <v>tier - 2</v>
      </c>
      <c r="O308" t="str">
        <f>VLOOKUP(Table35[[#This Row],[Customer ID]],'Hospitalisation Details'!A:K,10,FALSE)</f>
        <v>tier - 3</v>
      </c>
      <c r="P308" t="str">
        <f>VLOOKUP(Table35[[#This Row],[Customer ID]],'Hospitalisation Details'!A:K,11,FALSE)</f>
        <v>R1011</v>
      </c>
    </row>
    <row r="309" spans="1:16" x14ac:dyDescent="0.3">
      <c r="A309" t="s">
        <v>2063</v>
      </c>
      <c r="B309" t="str">
        <f>VLOOKUP(Table35[[#This Row],[Customer ID]], 'Customer Names'!F:G, 2, FALSE)</f>
        <v>Hickman, Mr.  Jason W</v>
      </c>
      <c r="C309">
        <v>41.19</v>
      </c>
      <c r="D309" s="22" t="str" cm="1">
        <f t="array" ref="D309">_xlfn.IFS(Table35[[#This Row],[BMI]]&lt;18.5, "Underweight ", Table35[[#This Row],[BMI]]&lt;24.9, "Normal Weight", Table35[[#This Row],[BMI]]&lt;29.9, "Overweight ", TRUE, "Obesity")</f>
        <v>Obesity</v>
      </c>
      <c r="E309" s="22">
        <v>6.37</v>
      </c>
      <c r="F309" s="22" t="str" cm="1">
        <f t="array" ref="F309">_xlfn.IFS(Table35[[#This Row],[HBA1C]]&lt;5.7, "Normal", Table35[[#This Row],[HBA1C]]&lt;6.4, "Prediabetes ", TRUE, "Diabetes")</f>
        <v xml:space="preserve">Prediabetes </v>
      </c>
      <c r="G309" s="23" t="s">
        <v>2379</v>
      </c>
      <c r="H309" s="22" t="s">
        <v>2379</v>
      </c>
      <c r="I309" s="22" t="s">
        <v>2379</v>
      </c>
      <c r="J309" s="22">
        <v>0</v>
      </c>
      <c r="K309" t="s">
        <v>2381</v>
      </c>
      <c r="L309" s="25">
        <f>VLOOKUP(Table35[[#This Row],[Customer ID]],'Hospitalisation Details'!A:E,5,FALSE)</f>
        <v>36454</v>
      </c>
      <c r="M309" s="27">
        <f>VLOOKUP(Table35[[#This Row],[Customer ID]],'Hospitalisation Details'!A:K,8,FALSE)</f>
        <v>30697.71</v>
      </c>
      <c r="N309" t="str">
        <f>VLOOKUP(Table35[[#This Row],[Customer ID]],'Hospitalisation Details'!A:K,9, FALSE)</f>
        <v>tier - 1</v>
      </c>
      <c r="O309" t="str">
        <f>VLOOKUP(Table35[[#This Row],[Customer ID]],'Hospitalisation Details'!A:K,10,FALSE)</f>
        <v>tier - 2</v>
      </c>
      <c r="P309" t="str">
        <f>VLOOKUP(Table35[[#This Row],[Customer ID]],'Hospitalisation Details'!A:K,11,FALSE)</f>
        <v>R1011</v>
      </c>
    </row>
    <row r="310" spans="1:16" x14ac:dyDescent="0.3">
      <c r="A310" t="s">
        <v>2062</v>
      </c>
      <c r="B310" t="str">
        <f>VLOOKUP(Table35[[#This Row],[Customer ID]], 'Customer Names'!F:G, 2, FALSE)</f>
        <v>Gonzalez, Ms.  Michele</v>
      </c>
      <c r="C310">
        <v>18.63</v>
      </c>
      <c r="D310" s="22" t="str" cm="1">
        <f t="array" ref="D310">_xlfn.IFS(Table35[[#This Row],[BMI]]&lt;18.5, "Underweight ", Table35[[#This Row],[BMI]]&lt;24.9, "Normal Weight", Table35[[#This Row],[BMI]]&lt;29.9, "Overweight ", TRUE, "Obesity")</f>
        <v>Normal Weight</v>
      </c>
      <c r="E310" s="22">
        <v>9.81</v>
      </c>
      <c r="F310" s="22" t="str" cm="1">
        <f t="array" ref="F310">_xlfn.IFS(Table35[[#This Row],[HBA1C]]&lt;5.7, "Normal", Table35[[#This Row],[HBA1C]]&lt;6.4, "Prediabetes ", TRUE, "Diabetes")</f>
        <v>Diabetes</v>
      </c>
      <c r="G310" s="23" t="s">
        <v>2381</v>
      </c>
      <c r="H310" s="22" t="s">
        <v>2379</v>
      </c>
      <c r="I310" s="22" t="s">
        <v>2379</v>
      </c>
      <c r="J310" s="22">
        <v>2</v>
      </c>
      <c r="K310" t="s">
        <v>2381</v>
      </c>
      <c r="L310" s="25">
        <f>VLOOKUP(Table35[[#This Row],[Customer ID]],'Hospitalisation Details'!A:E,5,FALSE)</f>
        <v>25822</v>
      </c>
      <c r="M310" s="27">
        <f>VLOOKUP(Table35[[#This Row],[Customer ID]],'Hospitalisation Details'!A:K,8,FALSE)</f>
        <v>30625.65</v>
      </c>
      <c r="N310" t="str">
        <f>VLOOKUP(Table35[[#This Row],[Customer ID]],'Hospitalisation Details'!A:K,9, FALSE)</f>
        <v>tier - 2</v>
      </c>
      <c r="O310" t="str">
        <f>VLOOKUP(Table35[[#This Row],[Customer ID]],'Hospitalisation Details'!A:K,10,FALSE)</f>
        <v>tier - 3</v>
      </c>
      <c r="P310" t="str">
        <f>VLOOKUP(Table35[[#This Row],[Customer ID]],'Hospitalisation Details'!A:K,11,FALSE)</f>
        <v>R1011</v>
      </c>
    </row>
    <row r="311" spans="1:16" x14ac:dyDescent="0.3">
      <c r="A311" t="s">
        <v>2061</v>
      </c>
      <c r="B311" t="str">
        <f>VLOOKUP(Table35[[#This Row],[Customer ID]], 'Customer Names'!F:G, 2, FALSE)</f>
        <v>Difani, Ms.  Nikki</v>
      </c>
      <c r="C311">
        <v>26.26</v>
      </c>
      <c r="D311" s="22" t="str" cm="1">
        <f t="array" ref="D311">_xlfn.IFS(Table35[[#This Row],[BMI]]&lt;18.5, "Underweight ", Table35[[#This Row],[BMI]]&lt;24.9, "Normal Weight", Table35[[#This Row],[BMI]]&lt;29.9, "Overweight ", TRUE, "Obesity")</f>
        <v xml:space="preserve">Overweight </v>
      </c>
      <c r="E311" s="22">
        <v>11.8</v>
      </c>
      <c r="F311" s="22" t="str" cm="1">
        <f t="array" ref="F311">_xlfn.IFS(Table35[[#This Row],[HBA1C]]&lt;5.7, "Normal", Table35[[#This Row],[HBA1C]]&lt;6.4, "Prediabetes ", TRUE, "Diabetes")</f>
        <v>Diabetes</v>
      </c>
      <c r="G311" s="23" t="s">
        <v>2381</v>
      </c>
      <c r="H311" s="22" t="s">
        <v>2379</v>
      </c>
      <c r="I311" s="22" t="s">
        <v>2379</v>
      </c>
      <c r="J311" s="22">
        <v>1</v>
      </c>
      <c r="K311" t="s">
        <v>2381</v>
      </c>
      <c r="L311" s="25">
        <f>VLOOKUP(Table35[[#This Row],[Customer ID]],'Hospitalisation Details'!A:E,5,FALSE)</f>
        <v>31634</v>
      </c>
      <c r="M311" s="27">
        <f>VLOOKUP(Table35[[#This Row],[Customer ID]],'Hospitalisation Details'!A:K,8,FALSE)</f>
        <v>30530.5</v>
      </c>
      <c r="N311" t="str">
        <f>VLOOKUP(Table35[[#This Row],[Customer ID]],'Hospitalisation Details'!A:K,9, FALSE)</f>
        <v>tier - 2</v>
      </c>
      <c r="O311" t="str">
        <f>VLOOKUP(Table35[[#This Row],[Customer ID]],'Hospitalisation Details'!A:K,10,FALSE)</f>
        <v>tier - 1</v>
      </c>
      <c r="P311" t="str">
        <f>VLOOKUP(Table35[[#This Row],[Customer ID]],'Hospitalisation Details'!A:K,11,FALSE)</f>
        <v>R1011</v>
      </c>
    </row>
    <row r="312" spans="1:16" x14ac:dyDescent="0.3">
      <c r="A312" t="s">
        <v>2060</v>
      </c>
      <c r="B312" t="str">
        <f>VLOOKUP(Table35[[#This Row],[Customer ID]], 'Customer Names'!F:G, 2, FALSE)</f>
        <v>Turner, Mr.  Philip J.</v>
      </c>
      <c r="C312">
        <v>22.37</v>
      </c>
      <c r="D312" s="22" t="str" cm="1">
        <f t="array" ref="D312">_xlfn.IFS(Table35[[#This Row],[BMI]]&lt;18.5, "Underweight ", Table35[[#This Row],[BMI]]&lt;24.9, "Normal Weight", Table35[[#This Row],[BMI]]&lt;29.9, "Overweight ", TRUE, "Obesity")</f>
        <v>Normal Weight</v>
      </c>
      <c r="E312" s="22">
        <v>5.86</v>
      </c>
      <c r="F312" s="22" t="str" cm="1">
        <f t="array" ref="F312">_xlfn.IFS(Table35[[#This Row],[HBA1C]]&lt;5.7, "Normal", Table35[[#This Row],[HBA1C]]&lt;6.4, "Prediabetes ", TRUE, "Diabetes")</f>
        <v xml:space="preserve">Prediabetes </v>
      </c>
      <c r="G312" s="23" t="s">
        <v>2381</v>
      </c>
      <c r="H312" s="22" t="s">
        <v>2379</v>
      </c>
      <c r="I312" s="22" t="s">
        <v>2381</v>
      </c>
      <c r="J312" s="22">
        <v>1</v>
      </c>
      <c r="K312" t="s">
        <v>2381</v>
      </c>
      <c r="L312" s="25">
        <f>VLOOKUP(Table35[[#This Row],[Customer ID]],'Hospitalisation Details'!A:E,5,FALSE)</f>
        <v>30500</v>
      </c>
      <c r="M312" s="27">
        <f>VLOOKUP(Table35[[#This Row],[Customer ID]],'Hospitalisation Details'!A:K,8,FALSE)</f>
        <v>30457.37</v>
      </c>
      <c r="N312" t="str">
        <f>VLOOKUP(Table35[[#This Row],[Customer ID]],'Hospitalisation Details'!A:K,9, FALSE)</f>
        <v>tier - 2</v>
      </c>
      <c r="O312" t="str">
        <f>VLOOKUP(Table35[[#This Row],[Customer ID]],'Hospitalisation Details'!A:K,10,FALSE)</f>
        <v>tier - 1</v>
      </c>
      <c r="P312" t="str">
        <f>VLOOKUP(Table35[[#This Row],[Customer ID]],'Hospitalisation Details'!A:K,11,FALSE)</f>
        <v>R1012</v>
      </c>
    </row>
    <row r="313" spans="1:16" x14ac:dyDescent="0.3">
      <c r="A313" t="s">
        <v>2059</v>
      </c>
      <c r="B313" t="str">
        <f>VLOOKUP(Table35[[#This Row],[Customer ID]], 'Customer Names'!F:G, 2, FALSE)</f>
        <v>Widmann, Mr.  Bryan L</v>
      </c>
      <c r="C313">
        <v>39.619999999999997</v>
      </c>
      <c r="D313" s="22" t="str" cm="1">
        <f t="array" ref="D313">_xlfn.IFS(Table35[[#This Row],[BMI]]&lt;18.5, "Underweight ", Table35[[#This Row],[BMI]]&lt;24.9, "Normal Weight", Table35[[#This Row],[BMI]]&lt;29.9, "Overweight ", TRUE, "Obesity")</f>
        <v>Obesity</v>
      </c>
      <c r="E313" s="22">
        <v>4.28</v>
      </c>
      <c r="F313" s="22" t="str" cm="1">
        <f t="array" ref="F313">_xlfn.IFS(Table35[[#This Row],[HBA1C]]&lt;5.7, "Normal", Table35[[#This Row],[HBA1C]]&lt;6.4, "Prediabetes ", TRUE, "Diabetes")</f>
        <v>Normal</v>
      </c>
      <c r="G313" s="23" t="s">
        <v>2379</v>
      </c>
      <c r="H313" s="22" t="s">
        <v>2379</v>
      </c>
      <c r="I313" s="22" t="s">
        <v>2379</v>
      </c>
      <c r="J313" s="22">
        <v>1</v>
      </c>
      <c r="K313" t="s">
        <v>2381</v>
      </c>
      <c r="L313" s="25">
        <f>VLOOKUP(Table35[[#This Row],[Customer ID]],'Hospitalisation Details'!A:E,5,FALSE)</f>
        <v>35974</v>
      </c>
      <c r="M313" s="27">
        <f>VLOOKUP(Table35[[#This Row],[Customer ID]],'Hospitalisation Details'!A:K,8,FALSE)</f>
        <v>30422.03</v>
      </c>
      <c r="N313" t="str">
        <f>VLOOKUP(Table35[[#This Row],[Customer ID]],'Hospitalisation Details'!A:K,9, FALSE)</f>
        <v>tier - 2</v>
      </c>
      <c r="O313" t="str">
        <f>VLOOKUP(Table35[[#This Row],[Customer ID]],'Hospitalisation Details'!A:K,10,FALSE)</f>
        <v>tier - 3</v>
      </c>
      <c r="P313" t="str">
        <f>VLOOKUP(Table35[[#This Row],[Customer ID]],'Hospitalisation Details'!A:K,11,FALSE)</f>
        <v>R1011</v>
      </c>
    </row>
    <row r="314" spans="1:16" x14ac:dyDescent="0.3">
      <c r="A314" t="s">
        <v>2058</v>
      </c>
      <c r="B314" t="str">
        <f>VLOOKUP(Table35[[#This Row],[Customer ID]], 'Customer Names'!F:G, 2, FALSE)</f>
        <v>Tunney, Mr.  Timothy F</v>
      </c>
      <c r="C314">
        <v>18.329999999999998</v>
      </c>
      <c r="D314" s="22" t="str" cm="1">
        <f t="array" ref="D314">_xlfn.IFS(Table35[[#This Row],[BMI]]&lt;18.5, "Underweight ", Table35[[#This Row],[BMI]]&lt;24.9, "Normal Weight", Table35[[#This Row],[BMI]]&lt;29.9, "Overweight ", TRUE, "Obesity")</f>
        <v xml:space="preserve">Underweight </v>
      </c>
      <c r="E314" s="22">
        <v>4.16</v>
      </c>
      <c r="F314" s="22" t="str" cm="1">
        <f t="array" ref="F314">_xlfn.IFS(Table35[[#This Row],[HBA1C]]&lt;5.7, "Normal", Table35[[#This Row],[HBA1C]]&lt;6.4, "Prediabetes ", TRUE, "Diabetes")</f>
        <v>Normal</v>
      </c>
      <c r="G314" s="23" t="s">
        <v>2381</v>
      </c>
      <c r="H314" s="22" t="s">
        <v>2379</v>
      </c>
      <c r="I314" s="22" t="s">
        <v>2379</v>
      </c>
      <c r="J314" s="22">
        <v>0</v>
      </c>
      <c r="K314" t="s">
        <v>2381</v>
      </c>
      <c r="L314" s="25">
        <f>VLOOKUP(Table35[[#This Row],[Customer ID]],'Hospitalisation Details'!A:E,5,FALSE)</f>
        <v>27883</v>
      </c>
      <c r="M314" s="27">
        <f>VLOOKUP(Table35[[#This Row],[Customer ID]],'Hospitalisation Details'!A:K,8,FALSE)</f>
        <v>30409.53</v>
      </c>
      <c r="N314" t="str">
        <f>VLOOKUP(Table35[[#This Row],[Customer ID]],'Hospitalisation Details'!A:K,9, FALSE)</f>
        <v>tier - 2</v>
      </c>
      <c r="O314" t="str">
        <f>VLOOKUP(Table35[[#This Row],[Customer ID]],'Hospitalisation Details'!A:K,10,FALSE)</f>
        <v>tier - 3</v>
      </c>
      <c r="P314" t="str">
        <f>VLOOKUP(Table35[[#This Row],[Customer ID]],'Hospitalisation Details'!A:K,11,FALSE)</f>
        <v>R1012</v>
      </c>
    </row>
    <row r="315" spans="1:16" x14ac:dyDescent="0.3">
      <c r="A315" t="s">
        <v>2057</v>
      </c>
      <c r="B315" t="str">
        <f>VLOOKUP(Table35[[#This Row],[Customer ID]], 'Customer Names'!F:G, 2, FALSE)</f>
        <v>San Juan, Ms.  Angielyn M</v>
      </c>
      <c r="C315">
        <v>17.11</v>
      </c>
      <c r="D315" s="22" t="str" cm="1">
        <f t="array" ref="D315">_xlfn.IFS(Table35[[#This Row],[BMI]]&lt;18.5, "Underweight ", Table35[[#This Row],[BMI]]&lt;24.9, "Normal Weight", Table35[[#This Row],[BMI]]&lt;29.9, "Overweight ", TRUE, "Obesity")</f>
        <v xml:space="preserve">Underweight </v>
      </c>
      <c r="E315" s="22">
        <v>4.9800000000000004</v>
      </c>
      <c r="F315" s="22" t="str" cm="1">
        <f t="array" ref="F315">_xlfn.IFS(Table35[[#This Row],[HBA1C]]&lt;5.7, "Normal", Table35[[#This Row],[HBA1C]]&lt;6.4, "Prediabetes ", TRUE, "Diabetes")</f>
        <v>Normal</v>
      </c>
      <c r="G315" s="23" t="s">
        <v>2381</v>
      </c>
      <c r="H315" s="22" t="s">
        <v>2379</v>
      </c>
      <c r="I315" s="22" t="s">
        <v>2381</v>
      </c>
      <c r="J315" s="22">
        <v>1</v>
      </c>
      <c r="K315" t="s">
        <v>2381</v>
      </c>
      <c r="L315" s="25">
        <f>VLOOKUP(Table35[[#This Row],[Customer ID]],'Hospitalisation Details'!A:E,5,FALSE)</f>
        <v>25323</v>
      </c>
      <c r="M315" s="27">
        <f>VLOOKUP(Table35[[#This Row],[Customer ID]],'Hospitalisation Details'!A:K,8,FALSE)</f>
        <v>30366.93</v>
      </c>
      <c r="N315" t="str">
        <f>VLOOKUP(Table35[[#This Row],[Customer ID]],'Hospitalisation Details'!A:K,9, FALSE)</f>
        <v>tier - 2</v>
      </c>
      <c r="O315" t="str">
        <f>VLOOKUP(Table35[[#This Row],[Customer ID]],'Hospitalisation Details'!A:K,10,FALSE)</f>
        <v>tier - 2</v>
      </c>
      <c r="P315" t="str">
        <f>VLOOKUP(Table35[[#This Row],[Customer ID]],'Hospitalisation Details'!A:K,11,FALSE)</f>
        <v>R1011</v>
      </c>
    </row>
    <row r="316" spans="1:16" x14ac:dyDescent="0.3">
      <c r="A316" t="s">
        <v>2056</v>
      </c>
      <c r="B316" t="str">
        <f>VLOOKUP(Table35[[#This Row],[Customer ID]], 'Customer Names'!F:G, 2, FALSE)</f>
        <v>Croll, Ms.  Jeanie M.</v>
      </c>
      <c r="C316">
        <v>43.5</v>
      </c>
      <c r="D316" s="22" t="str" cm="1">
        <f t="array" ref="D316">_xlfn.IFS(Table35[[#This Row],[BMI]]&lt;18.5, "Underweight ", Table35[[#This Row],[BMI]]&lt;24.9, "Normal Weight", Table35[[#This Row],[BMI]]&lt;29.9, "Overweight ", TRUE, "Obesity")</f>
        <v>Obesity</v>
      </c>
      <c r="E316" s="22">
        <v>6.38</v>
      </c>
      <c r="F316" s="22" t="str" cm="1">
        <f t="array" ref="F316">_xlfn.IFS(Table35[[#This Row],[HBA1C]]&lt;5.7, "Normal", Table35[[#This Row],[HBA1C]]&lt;6.4, "Prediabetes ", TRUE, "Diabetes")</f>
        <v xml:space="preserve">Prediabetes </v>
      </c>
      <c r="G316" s="23" t="s">
        <v>2379</v>
      </c>
      <c r="H316" s="22" t="s">
        <v>2380</v>
      </c>
      <c r="I316" s="22" t="s">
        <v>2379</v>
      </c>
      <c r="J316" s="22">
        <v>1</v>
      </c>
      <c r="K316" t="s">
        <v>2381</v>
      </c>
      <c r="L316" s="25">
        <f>VLOOKUP(Table35[[#This Row],[Customer ID]],'Hospitalisation Details'!A:E,5,FALSE)</f>
        <v>38047</v>
      </c>
      <c r="M316" s="27">
        <f>VLOOKUP(Table35[[#This Row],[Customer ID]],'Hospitalisation Details'!A:K,8,FALSE)</f>
        <v>30328.27</v>
      </c>
      <c r="N316" t="str">
        <f>VLOOKUP(Table35[[#This Row],[Customer ID]],'Hospitalisation Details'!A:K,9, FALSE)</f>
        <v>tier - 2</v>
      </c>
      <c r="O316" t="str">
        <f>VLOOKUP(Table35[[#This Row],[Customer ID]],'Hospitalisation Details'!A:K,10,FALSE)</f>
        <v>tier - 2</v>
      </c>
      <c r="P316" t="str">
        <f>VLOOKUP(Table35[[#This Row],[Customer ID]],'Hospitalisation Details'!A:K,11,FALSE)</f>
        <v>R1011</v>
      </c>
    </row>
    <row r="317" spans="1:16" x14ac:dyDescent="0.3">
      <c r="A317" t="s">
        <v>2055</v>
      </c>
      <c r="B317" t="str">
        <f>VLOOKUP(Table35[[#This Row],[Customer ID]], 'Customer Names'!F:G, 2, FALSE)</f>
        <v>Rolfes, Mr.  Greg</v>
      </c>
      <c r="C317">
        <v>25.364999999999998</v>
      </c>
      <c r="D317" s="22" t="str" cm="1">
        <f t="array" ref="D317">_xlfn.IFS(Table35[[#This Row],[BMI]]&lt;18.5, "Underweight ", Table35[[#This Row],[BMI]]&lt;24.9, "Normal Weight", Table35[[#This Row],[BMI]]&lt;29.9, "Overweight ", TRUE, "Obesity")</f>
        <v xml:space="preserve">Overweight </v>
      </c>
      <c r="E317" s="22">
        <v>5.19</v>
      </c>
      <c r="F317" s="22" t="str" cm="1">
        <f t="array" ref="F317">_xlfn.IFS(Table35[[#This Row],[HBA1C]]&lt;5.7, "Normal", Table35[[#This Row],[HBA1C]]&lt;6.4, "Prediabetes ", TRUE, "Diabetes")</f>
        <v>Normal</v>
      </c>
      <c r="G317" s="23" t="s">
        <v>2379</v>
      </c>
      <c r="H317" s="22" t="s">
        <v>2379</v>
      </c>
      <c r="I317" s="22" t="s">
        <v>2379</v>
      </c>
      <c r="J317" s="22">
        <v>2</v>
      </c>
      <c r="K317" t="s">
        <v>2379</v>
      </c>
      <c r="L317" s="25">
        <f>VLOOKUP(Table35[[#This Row],[Customer ID]],'Hospitalisation Details'!A:E,5,FALSE)</f>
        <v>26353</v>
      </c>
      <c r="M317" s="27">
        <f>VLOOKUP(Table35[[#This Row],[Customer ID]],'Hospitalisation Details'!A:K,8,FALSE)</f>
        <v>30284.639999999999</v>
      </c>
      <c r="N317" t="str">
        <f>VLOOKUP(Table35[[#This Row],[Customer ID]],'Hospitalisation Details'!A:K,9, FALSE)</f>
        <v>tier - 1</v>
      </c>
      <c r="O317" t="str">
        <f>VLOOKUP(Table35[[#This Row],[Customer ID]],'Hospitalisation Details'!A:K,10,FALSE)</f>
        <v>tier - 1</v>
      </c>
      <c r="P317" t="str">
        <f>VLOOKUP(Table35[[#This Row],[Customer ID]],'Hospitalisation Details'!A:K,11,FALSE)</f>
        <v>R1012</v>
      </c>
    </row>
    <row r="318" spans="1:16" x14ac:dyDescent="0.3">
      <c r="A318" t="s">
        <v>2054</v>
      </c>
      <c r="B318" t="str">
        <f>VLOOKUP(Table35[[#This Row],[Customer ID]], 'Customer Names'!F:G, 2, FALSE)</f>
        <v>Hinkle, Mr.  John</v>
      </c>
      <c r="C318">
        <v>28.594999999999999</v>
      </c>
      <c r="D318" s="22" t="str" cm="1">
        <f t="array" ref="D318">_xlfn.IFS(Table35[[#This Row],[BMI]]&lt;18.5, "Underweight ", Table35[[#This Row],[BMI]]&lt;24.9, "Normal Weight", Table35[[#This Row],[BMI]]&lt;29.9, "Overweight ", TRUE, "Obesity")</f>
        <v xml:space="preserve">Overweight </v>
      </c>
      <c r="E318" s="22">
        <v>10.210000000000001</v>
      </c>
      <c r="F318" s="22" t="str" cm="1">
        <f t="array" ref="F318">_xlfn.IFS(Table35[[#This Row],[HBA1C]]&lt;5.7, "Normal", Table35[[#This Row],[HBA1C]]&lt;6.4, "Prediabetes ", TRUE, "Diabetes")</f>
        <v>Diabetes</v>
      </c>
      <c r="G318" s="23" t="s">
        <v>2379</v>
      </c>
      <c r="H318" s="22" t="s">
        <v>2379</v>
      </c>
      <c r="I318" s="22" t="s">
        <v>2379</v>
      </c>
      <c r="J318" s="22">
        <v>0</v>
      </c>
      <c r="K318" t="s">
        <v>2379</v>
      </c>
      <c r="L318" s="25">
        <f>VLOOKUP(Table35[[#This Row],[Customer ID]],'Hospitalisation Details'!A:E,5,FALSE)</f>
        <v>22661</v>
      </c>
      <c r="M318" s="27">
        <f>VLOOKUP(Table35[[#This Row],[Customer ID]],'Hospitalisation Details'!A:K,8,FALSE)</f>
        <v>30260</v>
      </c>
      <c r="N318" t="str">
        <f>VLOOKUP(Table35[[#This Row],[Customer ID]],'Hospitalisation Details'!A:K,9, FALSE)</f>
        <v>tier - 1</v>
      </c>
      <c r="O318" t="str">
        <f>VLOOKUP(Table35[[#This Row],[Customer ID]],'Hospitalisation Details'!A:K,10,FALSE)</f>
        <v>tier - 1</v>
      </c>
      <c r="P318" t="str">
        <f>VLOOKUP(Table35[[#This Row],[Customer ID]],'Hospitalisation Details'!A:K,11,FALSE)</f>
        <v>R1014</v>
      </c>
    </row>
    <row r="319" spans="1:16" x14ac:dyDescent="0.3">
      <c r="A319" t="s">
        <v>2053</v>
      </c>
      <c r="B319" t="str">
        <f>VLOOKUP(Table35[[#This Row],[Customer ID]], 'Customer Names'!F:G, 2, FALSE)</f>
        <v>Leuchanka, Mr.  Aliaksandr</v>
      </c>
      <c r="C319">
        <v>29.83</v>
      </c>
      <c r="D319" s="22" t="str" cm="1">
        <f t="array" ref="D319">_xlfn.IFS(Table35[[#This Row],[BMI]]&lt;18.5, "Underweight ", Table35[[#This Row],[BMI]]&lt;24.9, "Normal Weight", Table35[[#This Row],[BMI]]&lt;29.9, "Overweight ", TRUE, "Obesity")</f>
        <v xml:space="preserve">Overweight </v>
      </c>
      <c r="E319" s="22">
        <v>9.6999999999999993</v>
      </c>
      <c r="F319" s="22" t="str" cm="1">
        <f t="array" ref="F319">_xlfn.IFS(Table35[[#This Row],[HBA1C]]&lt;5.7, "Normal", Table35[[#This Row],[HBA1C]]&lt;6.4, "Prediabetes ", TRUE, "Diabetes")</f>
        <v>Diabetes</v>
      </c>
      <c r="G319" s="23" t="s">
        <v>2381</v>
      </c>
      <c r="H319" s="22" t="s">
        <v>2379</v>
      </c>
      <c r="I319" s="22" t="s">
        <v>2381</v>
      </c>
      <c r="J319" s="22">
        <v>1</v>
      </c>
      <c r="K319" t="s">
        <v>2381</v>
      </c>
      <c r="L319" s="25">
        <f>VLOOKUP(Table35[[#This Row],[Customer ID]],'Hospitalisation Details'!A:E,5,FALSE)</f>
        <v>23358</v>
      </c>
      <c r="M319" s="27">
        <f>VLOOKUP(Table35[[#This Row],[Customer ID]],'Hospitalisation Details'!A:K,8,FALSE)</f>
        <v>30184.94</v>
      </c>
      <c r="N319" t="str">
        <f>VLOOKUP(Table35[[#This Row],[Customer ID]],'Hospitalisation Details'!A:K,9, FALSE)</f>
        <v>tier - 1</v>
      </c>
      <c r="O319" t="str">
        <f>VLOOKUP(Table35[[#This Row],[Customer ID]],'Hospitalisation Details'!A:K,10,FALSE)</f>
        <v>tier - 1</v>
      </c>
      <c r="P319" t="str">
        <f>VLOOKUP(Table35[[#This Row],[Customer ID]],'Hospitalisation Details'!A:K,11,FALSE)</f>
        <v>R1014</v>
      </c>
    </row>
    <row r="320" spans="1:16" x14ac:dyDescent="0.3">
      <c r="A320" t="s">
        <v>2052</v>
      </c>
      <c r="B320" t="str">
        <f>VLOOKUP(Table35[[#This Row],[Customer ID]], 'Customer Names'!F:G, 2, FALSE)</f>
        <v>Ayr, Mr.  Jason M.</v>
      </c>
      <c r="C320">
        <v>24.7</v>
      </c>
      <c r="D320" s="22" t="str" cm="1">
        <f t="array" ref="D320">_xlfn.IFS(Table35[[#This Row],[BMI]]&lt;18.5, "Underweight ", Table35[[#This Row],[BMI]]&lt;24.9, "Normal Weight", Table35[[#This Row],[BMI]]&lt;29.9, "Overweight ", TRUE, "Obesity")</f>
        <v>Normal Weight</v>
      </c>
      <c r="E320" s="22">
        <v>10.25</v>
      </c>
      <c r="F320" s="22" t="str" cm="1">
        <f t="array" ref="F320">_xlfn.IFS(Table35[[#This Row],[HBA1C]]&lt;5.7, "Normal", Table35[[#This Row],[HBA1C]]&lt;6.4, "Prediabetes ", TRUE, "Diabetes")</f>
        <v>Diabetes</v>
      </c>
      <c r="G320" s="23" t="s">
        <v>2379</v>
      </c>
      <c r="H320" s="22" t="s">
        <v>2379</v>
      </c>
      <c r="I320" s="22" t="s">
        <v>2379</v>
      </c>
      <c r="J320" s="22">
        <v>3</v>
      </c>
      <c r="K320" t="s">
        <v>2379</v>
      </c>
      <c r="L320" s="25">
        <f>VLOOKUP(Table35[[#This Row],[Customer ID]],'Hospitalisation Details'!A:E,5,FALSE)</f>
        <v>21500</v>
      </c>
      <c r="M320" s="27">
        <f>VLOOKUP(Table35[[#This Row],[Customer ID]],'Hospitalisation Details'!A:K,8,FALSE)</f>
        <v>30166.62</v>
      </c>
      <c r="N320" t="str">
        <f>VLOOKUP(Table35[[#This Row],[Customer ID]],'Hospitalisation Details'!A:K,9, FALSE)</f>
        <v>tier - 1</v>
      </c>
      <c r="O320" t="str">
        <f>VLOOKUP(Table35[[#This Row],[Customer ID]],'Hospitalisation Details'!A:K,10,FALSE)</f>
        <v>tier - 3</v>
      </c>
      <c r="P320" t="str">
        <f>VLOOKUP(Table35[[#This Row],[Customer ID]],'Hospitalisation Details'!A:K,11,FALSE)</f>
        <v>R1012</v>
      </c>
    </row>
    <row r="321" spans="1:16" x14ac:dyDescent="0.3">
      <c r="A321" t="s">
        <v>2051</v>
      </c>
      <c r="B321" t="str">
        <f>VLOOKUP(Table35[[#This Row],[Customer ID]], 'Customer Names'!F:G, 2, FALSE)</f>
        <v>Siegel, Ms.  Sheera K</v>
      </c>
      <c r="C321">
        <v>17.940000000000001</v>
      </c>
      <c r="D321" s="22" t="str" cm="1">
        <f t="array" ref="D321">_xlfn.IFS(Table35[[#This Row],[BMI]]&lt;18.5, "Underweight ", Table35[[#This Row],[BMI]]&lt;24.9, "Normal Weight", Table35[[#This Row],[BMI]]&lt;29.9, "Overweight ", TRUE, "Obesity")</f>
        <v xml:space="preserve">Underweight </v>
      </c>
      <c r="E321" s="22">
        <v>9.77</v>
      </c>
      <c r="F321" s="22" t="str" cm="1">
        <f t="array" ref="F321">_xlfn.IFS(Table35[[#This Row],[HBA1C]]&lt;5.7, "Normal", Table35[[#This Row],[HBA1C]]&lt;6.4, "Prediabetes ", TRUE, "Diabetes")</f>
        <v>Diabetes</v>
      </c>
      <c r="G321" s="23" t="s">
        <v>2379</v>
      </c>
      <c r="H321" s="22" t="s">
        <v>2379</v>
      </c>
      <c r="I321" s="22" t="s">
        <v>2379</v>
      </c>
      <c r="J321" s="22">
        <v>0</v>
      </c>
      <c r="K321" t="s">
        <v>2381</v>
      </c>
      <c r="L321" s="25">
        <f>VLOOKUP(Table35[[#This Row],[Customer ID]],'Hospitalisation Details'!A:E,5,FALSE)</f>
        <v>26231</v>
      </c>
      <c r="M321" s="27">
        <f>VLOOKUP(Table35[[#This Row],[Customer ID]],'Hospitalisation Details'!A:K,8,FALSE)</f>
        <v>30134.75</v>
      </c>
      <c r="N321" t="str">
        <f>VLOOKUP(Table35[[#This Row],[Customer ID]],'Hospitalisation Details'!A:K,9, FALSE)</f>
        <v>tier - 2</v>
      </c>
      <c r="O321" t="str">
        <f>VLOOKUP(Table35[[#This Row],[Customer ID]],'Hospitalisation Details'!A:K,10,FALSE)</f>
        <v>tier - 3</v>
      </c>
      <c r="P321" t="str">
        <f>VLOOKUP(Table35[[#This Row],[Customer ID]],'Hospitalisation Details'!A:K,11,FALSE)</f>
        <v>R1011</v>
      </c>
    </row>
    <row r="322" spans="1:16" x14ac:dyDescent="0.3">
      <c r="A322" t="s">
        <v>2050</v>
      </c>
      <c r="B322" t="str">
        <f>VLOOKUP(Table35[[#This Row],[Customer ID]], 'Customer Names'!F:G, 2, FALSE)</f>
        <v>Penrose, Ms.  Janice</v>
      </c>
      <c r="C322">
        <v>21.08</v>
      </c>
      <c r="D322" s="22" t="str" cm="1">
        <f t="array" ref="D322">_xlfn.IFS(Table35[[#This Row],[BMI]]&lt;18.5, "Underweight ", Table35[[#This Row],[BMI]]&lt;24.9, "Normal Weight", Table35[[#This Row],[BMI]]&lt;29.9, "Overweight ", TRUE, "Obesity")</f>
        <v>Normal Weight</v>
      </c>
      <c r="E322" s="22">
        <v>4.83</v>
      </c>
      <c r="F322" s="22" t="str" cm="1">
        <f t="array" ref="F322">_xlfn.IFS(Table35[[#This Row],[HBA1C]]&lt;5.7, "Normal", Table35[[#This Row],[HBA1C]]&lt;6.4, "Prediabetes ", TRUE, "Diabetes")</f>
        <v>Normal</v>
      </c>
      <c r="G322" s="23" t="s">
        <v>2379</v>
      </c>
      <c r="H322" s="22" t="s">
        <v>2379</v>
      </c>
      <c r="I322" s="22" t="s">
        <v>2381</v>
      </c>
      <c r="J322" s="22">
        <v>1</v>
      </c>
      <c r="K322" t="s">
        <v>2381</v>
      </c>
      <c r="L322" s="25">
        <f>VLOOKUP(Table35[[#This Row],[Customer ID]],'Hospitalisation Details'!A:E,5,FALSE)</f>
        <v>29100</v>
      </c>
      <c r="M322" s="27">
        <f>VLOOKUP(Table35[[#This Row],[Customer ID]],'Hospitalisation Details'!A:K,8,FALSE)</f>
        <v>30095.97</v>
      </c>
      <c r="N322" t="str">
        <f>VLOOKUP(Table35[[#This Row],[Customer ID]],'Hospitalisation Details'!A:K,9, FALSE)</f>
        <v>tier - 2</v>
      </c>
      <c r="O322" t="str">
        <f>VLOOKUP(Table35[[#This Row],[Customer ID]],'Hospitalisation Details'!A:K,10,FALSE)</f>
        <v>tier - 3</v>
      </c>
      <c r="P322" t="str">
        <f>VLOOKUP(Table35[[#This Row],[Customer ID]],'Hospitalisation Details'!A:K,11,FALSE)</f>
        <v>R1011</v>
      </c>
    </row>
    <row r="323" spans="1:16" x14ac:dyDescent="0.3">
      <c r="A323" t="s">
        <v>2049</v>
      </c>
      <c r="B323" t="str">
        <f>VLOOKUP(Table35[[#This Row],[Customer ID]], 'Customer Names'!F:G, 2, FALSE)</f>
        <v>Schuler, Mr.  Timothy G.</v>
      </c>
      <c r="C323">
        <v>37.715000000000003</v>
      </c>
      <c r="D323" s="22" t="str" cm="1">
        <f t="array" ref="D323">_xlfn.IFS(Table35[[#This Row],[BMI]]&lt;18.5, "Underweight ", Table35[[#This Row],[BMI]]&lt;24.9, "Normal Weight", Table35[[#This Row],[BMI]]&lt;29.9, "Overweight ", TRUE, "Obesity")</f>
        <v>Obesity</v>
      </c>
      <c r="E323" s="22">
        <v>10.86</v>
      </c>
      <c r="F323" s="22" t="str" cm="1">
        <f t="array" ref="F323">_xlfn.IFS(Table35[[#This Row],[HBA1C]]&lt;5.7, "Normal", Table35[[#This Row],[HBA1C]]&lt;6.4, "Prediabetes ", TRUE, "Diabetes")</f>
        <v>Diabetes</v>
      </c>
      <c r="G323" s="23" t="s">
        <v>2381</v>
      </c>
      <c r="H323" s="22" t="s">
        <v>2379</v>
      </c>
      <c r="I323" s="22" t="s">
        <v>2379</v>
      </c>
      <c r="J323" s="22">
        <v>0</v>
      </c>
      <c r="K323" t="s">
        <v>2379</v>
      </c>
      <c r="L323" s="25">
        <f>VLOOKUP(Table35[[#This Row],[Customer ID]],'Hospitalisation Details'!A:E,5,FALSE)</f>
        <v>24700</v>
      </c>
      <c r="M323" s="27">
        <f>VLOOKUP(Table35[[#This Row],[Customer ID]],'Hospitalisation Details'!A:K,8,FALSE)</f>
        <v>30063.58</v>
      </c>
      <c r="N323" t="str">
        <f>VLOOKUP(Table35[[#This Row],[Customer ID]],'Hospitalisation Details'!A:K,9, FALSE)</f>
        <v>tier - 1</v>
      </c>
      <c r="O323" t="str">
        <f>VLOOKUP(Table35[[#This Row],[Customer ID]],'Hospitalisation Details'!A:K,10,FALSE)</f>
        <v>tier - 1</v>
      </c>
      <c r="P323" t="str">
        <f>VLOOKUP(Table35[[#This Row],[Customer ID]],'Hospitalisation Details'!A:K,11,FALSE)</f>
        <v>R1012</v>
      </c>
    </row>
    <row r="324" spans="1:16" x14ac:dyDescent="0.3">
      <c r="A324" t="s">
        <v>2048</v>
      </c>
      <c r="B324" t="str">
        <f>VLOOKUP(Table35[[#This Row],[Customer ID]], 'Customer Names'!F:G, 2, FALSE)</f>
        <v>Walker, Mr.  Alan R</v>
      </c>
      <c r="C324">
        <v>22.39</v>
      </c>
      <c r="D324" s="22" t="str" cm="1">
        <f t="array" ref="D324">_xlfn.IFS(Table35[[#This Row],[BMI]]&lt;18.5, "Underweight ", Table35[[#This Row],[BMI]]&lt;24.9, "Normal Weight", Table35[[#This Row],[BMI]]&lt;29.9, "Overweight ", TRUE, "Obesity")</f>
        <v>Normal Weight</v>
      </c>
      <c r="E324" s="22">
        <v>9.5299999999999994</v>
      </c>
      <c r="F324" s="22" t="str" cm="1">
        <f t="array" ref="F324">_xlfn.IFS(Table35[[#This Row],[HBA1C]]&lt;5.7, "Normal", Table35[[#This Row],[HBA1C]]&lt;6.4, "Prediabetes ", TRUE, "Diabetes")</f>
        <v>Diabetes</v>
      </c>
      <c r="G324" s="23" t="s">
        <v>2381</v>
      </c>
      <c r="H324" s="22" t="s">
        <v>2379</v>
      </c>
      <c r="I324" s="22" t="s">
        <v>2379</v>
      </c>
      <c r="J324" s="22">
        <v>0</v>
      </c>
      <c r="K324" t="s">
        <v>2381</v>
      </c>
      <c r="L324" s="25">
        <f>VLOOKUP(Table35[[#This Row],[Customer ID]],'Hospitalisation Details'!A:E,5,FALSE)</f>
        <v>29771</v>
      </c>
      <c r="M324" s="27">
        <f>VLOOKUP(Table35[[#This Row],[Customer ID]],'Hospitalisation Details'!A:K,8,FALSE)</f>
        <v>30026.87</v>
      </c>
      <c r="N324" t="str">
        <f>VLOOKUP(Table35[[#This Row],[Customer ID]],'Hospitalisation Details'!A:K,9, FALSE)</f>
        <v>tier - 2</v>
      </c>
      <c r="O324" t="str">
        <f>VLOOKUP(Table35[[#This Row],[Customer ID]],'Hospitalisation Details'!A:K,10,FALSE)</f>
        <v>tier - 3</v>
      </c>
      <c r="P324" t="str">
        <f>VLOOKUP(Table35[[#This Row],[Customer ID]],'Hospitalisation Details'!A:K,11,FALSE)</f>
        <v>R1012</v>
      </c>
    </row>
    <row r="325" spans="1:16" x14ac:dyDescent="0.3">
      <c r="A325" t="s">
        <v>2047</v>
      </c>
      <c r="B325" t="str">
        <f>VLOOKUP(Table35[[#This Row],[Customer ID]], 'Customer Names'!F:G, 2, FALSE)</f>
        <v>Stange, Mr.  Michael</v>
      </c>
      <c r="C325">
        <v>28.78</v>
      </c>
      <c r="D325" s="22" t="str" cm="1">
        <f t="array" ref="D325">_xlfn.IFS(Table35[[#This Row],[BMI]]&lt;18.5, "Underweight ", Table35[[#This Row],[BMI]]&lt;24.9, "Normal Weight", Table35[[#This Row],[BMI]]&lt;29.9, "Overweight ", TRUE, "Obesity")</f>
        <v xml:space="preserve">Overweight </v>
      </c>
      <c r="E325" s="22">
        <v>5.68</v>
      </c>
      <c r="F325" s="22" t="str" cm="1">
        <f t="array" ref="F325">_xlfn.IFS(Table35[[#This Row],[HBA1C]]&lt;5.7, "Normal", Table35[[#This Row],[HBA1C]]&lt;6.4, "Prediabetes ", TRUE, "Diabetes")</f>
        <v>Normal</v>
      </c>
      <c r="G325" s="23" t="s">
        <v>2379</v>
      </c>
      <c r="H325" s="22" t="s">
        <v>2379</v>
      </c>
      <c r="I325" s="22" t="s">
        <v>2379</v>
      </c>
      <c r="J325" s="22">
        <v>0</v>
      </c>
      <c r="K325" t="s">
        <v>2381</v>
      </c>
      <c r="L325" s="25">
        <f>VLOOKUP(Table35[[#This Row],[Customer ID]],'Hospitalisation Details'!A:E,5,FALSE)</f>
        <v>33394</v>
      </c>
      <c r="M325" s="27">
        <f>VLOOKUP(Table35[[#This Row],[Customer ID]],'Hospitalisation Details'!A:K,8,FALSE)</f>
        <v>29969.67</v>
      </c>
      <c r="N325" t="str">
        <f>VLOOKUP(Table35[[#This Row],[Customer ID]],'Hospitalisation Details'!A:K,9, FALSE)</f>
        <v>tier - 1</v>
      </c>
      <c r="O325" t="str">
        <f>VLOOKUP(Table35[[#This Row],[Customer ID]],'Hospitalisation Details'!A:K,10,FALSE)</f>
        <v>tier - 1</v>
      </c>
      <c r="P325" t="str">
        <f>VLOOKUP(Table35[[#This Row],[Customer ID]],'Hospitalisation Details'!A:K,11,FALSE)</f>
        <v>R1011</v>
      </c>
    </row>
    <row r="326" spans="1:16" x14ac:dyDescent="0.3">
      <c r="A326" t="s">
        <v>2046</v>
      </c>
      <c r="B326" t="str">
        <f>VLOOKUP(Table35[[#This Row],[Customer ID]], 'Customer Names'!F:G, 2, FALSE)</f>
        <v>Roy, Ms.  Marie-France</v>
      </c>
      <c r="C326">
        <v>18.329999999999998</v>
      </c>
      <c r="D326" s="22" t="str" cm="1">
        <f t="array" ref="D326">_xlfn.IFS(Table35[[#This Row],[BMI]]&lt;18.5, "Underweight ", Table35[[#This Row],[BMI]]&lt;24.9, "Normal Weight", Table35[[#This Row],[BMI]]&lt;29.9, "Overweight ", TRUE, "Obesity")</f>
        <v xml:space="preserve">Underweight </v>
      </c>
      <c r="E326" s="22">
        <v>5.57</v>
      </c>
      <c r="F326" s="22" t="str" cm="1">
        <f t="array" ref="F326">_xlfn.IFS(Table35[[#This Row],[HBA1C]]&lt;5.7, "Normal", Table35[[#This Row],[HBA1C]]&lt;6.4, "Prediabetes ", TRUE, "Diabetes")</f>
        <v>Normal</v>
      </c>
      <c r="G326" s="23" t="s">
        <v>2381</v>
      </c>
      <c r="H326" s="22" t="s">
        <v>2379</v>
      </c>
      <c r="I326" s="22" t="s">
        <v>2379</v>
      </c>
      <c r="J326" s="22">
        <v>0</v>
      </c>
      <c r="K326" t="s">
        <v>2381</v>
      </c>
      <c r="L326" s="25">
        <f>VLOOKUP(Table35[[#This Row],[Customer ID]],'Hospitalisation Details'!A:E,5,FALSE)</f>
        <v>27892</v>
      </c>
      <c r="M326" s="27">
        <f>VLOOKUP(Table35[[#This Row],[Customer ID]],'Hospitalisation Details'!A:K,8,FALSE)</f>
        <v>29933.75</v>
      </c>
      <c r="N326" t="str">
        <f>VLOOKUP(Table35[[#This Row],[Customer ID]],'Hospitalisation Details'!A:K,9, FALSE)</f>
        <v>tier - 1</v>
      </c>
      <c r="O326" t="str">
        <f>VLOOKUP(Table35[[#This Row],[Customer ID]],'Hospitalisation Details'!A:K,10,FALSE)</f>
        <v>tier - 1</v>
      </c>
      <c r="P326" t="str">
        <f>VLOOKUP(Table35[[#This Row],[Customer ID]],'Hospitalisation Details'!A:K,11,FALSE)</f>
        <v>R1011</v>
      </c>
    </row>
    <row r="327" spans="1:16" x14ac:dyDescent="0.3">
      <c r="A327" t="s">
        <v>2045</v>
      </c>
      <c r="B327" t="str">
        <f>VLOOKUP(Table35[[#This Row],[Customer ID]], 'Customer Names'!F:G, 2, FALSE)</f>
        <v>Potere, Mr.  Erik F.</v>
      </c>
      <c r="C327">
        <v>26.39</v>
      </c>
      <c r="D327" s="22" t="str" cm="1">
        <f t="array" ref="D327">_xlfn.IFS(Table35[[#This Row],[BMI]]&lt;18.5, "Underweight ", Table35[[#This Row],[BMI]]&lt;24.9, "Normal Weight", Table35[[#This Row],[BMI]]&lt;29.9, "Overweight ", TRUE, "Obesity")</f>
        <v xml:space="preserve">Overweight </v>
      </c>
      <c r="E327" s="22">
        <v>4.58</v>
      </c>
      <c r="F327" s="22" t="str" cm="1">
        <f t="array" ref="F327">_xlfn.IFS(Table35[[#This Row],[HBA1C]]&lt;5.7, "Normal", Table35[[#This Row],[HBA1C]]&lt;6.4, "Prediabetes ", TRUE, "Diabetes")</f>
        <v>Normal</v>
      </c>
      <c r="G327" s="23" t="s">
        <v>2381</v>
      </c>
      <c r="H327" s="22" t="s">
        <v>2379</v>
      </c>
      <c r="I327" s="22" t="s">
        <v>2379</v>
      </c>
      <c r="J327" s="22">
        <v>1</v>
      </c>
      <c r="K327" t="s">
        <v>2381</v>
      </c>
      <c r="L327" s="25">
        <f>VLOOKUP(Table35[[#This Row],[Customer ID]],'Hospitalisation Details'!A:E,5,FALSE)</f>
        <v>32263</v>
      </c>
      <c r="M327" s="27">
        <f>VLOOKUP(Table35[[#This Row],[Customer ID]],'Hospitalisation Details'!A:K,8,FALSE)</f>
        <v>29929.56</v>
      </c>
      <c r="N327" t="str">
        <f>VLOOKUP(Table35[[#This Row],[Customer ID]],'Hospitalisation Details'!A:K,9, FALSE)</f>
        <v>tier - 1</v>
      </c>
      <c r="O327" t="str">
        <f>VLOOKUP(Table35[[#This Row],[Customer ID]],'Hospitalisation Details'!A:K,10,FALSE)</f>
        <v>tier - 1</v>
      </c>
      <c r="P327" t="str">
        <f>VLOOKUP(Table35[[#This Row],[Customer ID]],'Hospitalisation Details'!A:K,11,FALSE)</f>
        <v>R1011</v>
      </c>
    </row>
    <row r="328" spans="1:16" x14ac:dyDescent="0.3">
      <c r="A328" t="s">
        <v>2044</v>
      </c>
      <c r="B328" t="str">
        <f>VLOOKUP(Table35[[#This Row],[Customer ID]], 'Customer Names'!F:G, 2, FALSE)</f>
        <v>Podgurski, Mr.  Andrew</v>
      </c>
      <c r="C328">
        <v>19.260000000000002</v>
      </c>
      <c r="D328" s="22" t="str" cm="1">
        <f t="array" ref="D328">_xlfn.IFS(Table35[[#This Row],[BMI]]&lt;18.5, "Underweight ", Table35[[#This Row],[BMI]]&lt;24.9, "Normal Weight", Table35[[#This Row],[BMI]]&lt;29.9, "Overweight ", TRUE, "Obesity")</f>
        <v>Normal Weight</v>
      </c>
      <c r="E328" s="22">
        <v>8.9600000000000009</v>
      </c>
      <c r="F328" s="22" t="str" cm="1">
        <f t="array" ref="F328">_xlfn.IFS(Table35[[#This Row],[HBA1C]]&lt;5.7, "Normal", Table35[[#This Row],[HBA1C]]&lt;6.4, "Prediabetes ", TRUE, "Diabetes")</f>
        <v>Diabetes</v>
      </c>
      <c r="G328" s="23" t="s">
        <v>2381</v>
      </c>
      <c r="H328" s="22" t="s">
        <v>2379</v>
      </c>
      <c r="I328" s="22" t="s">
        <v>2379</v>
      </c>
      <c r="J328" s="22">
        <v>1</v>
      </c>
      <c r="K328" t="s">
        <v>2381</v>
      </c>
      <c r="L328" s="25">
        <f>VLOOKUP(Table35[[#This Row],[Customer ID]],'Hospitalisation Details'!A:E,5,FALSE)</f>
        <v>27472</v>
      </c>
      <c r="M328" s="27">
        <f>VLOOKUP(Table35[[#This Row],[Customer ID]],'Hospitalisation Details'!A:K,8,FALSE)</f>
        <v>29899.25</v>
      </c>
      <c r="N328" t="str">
        <f>VLOOKUP(Table35[[#This Row],[Customer ID]],'Hospitalisation Details'!A:K,9, FALSE)</f>
        <v>tier - 1</v>
      </c>
      <c r="O328" t="str">
        <f>VLOOKUP(Table35[[#This Row],[Customer ID]],'Hospitalisation Details'!A:K,10,FALSE)</f>
        <v>tier - 3</v>
      </c>
      <c r="P328" t="str">
        <f>VLOOKUP(Table35[[#This Row],[Customer ID]],'Hospitalisation Details'!A:K,11,FALSE)</f>
        <v>R1011</v>
      </c>
    </row>
    <row r="329" spans="1:16" x14ac:dyDescent="0.3">
      <c r="A329" t="s">
        <v>2043</v>
      </c>
      <c r="B329" t="str">
        <f>VLOOKUP(Table35[[#This Row],[Customer ID]], 'Customer Names'!F:G, 2, FALSE)</f>
        <v>Diamond, Mr.  Anthony</v>
      </c>
      <c r="C329">
        <v>26.92</v>
      </c>
      <c r="D329" s="22" t="str" cm="1">
        <f t="array" ref="D329">_xlfn.IFS(Table35[[#This Row],[BMI]]&lt;18.5, "Underweight ", Table35[[#This Row],[BMI]]&lt;24.9, "Normal Weight", Table35[[#This Row],[BMI]]&lt;29.9, "Overweight ", TRUE, "Obesity")</f>
        <v xml:space="preserve">Overweight </v>
      </c>
      <c r="E329" s="22">
        <v>6.09</v>
      </c>
      <c r="F329" s="22" t="str" cm="1">
        <f t="array" ref="F329">_xlfn.IFS(Table35[[#This Row],[HBA1C]]&lt;5.7, "Normal", Table35[[#This Row],[HBA1C]]&lt;6.4, "Prediabetes ", TRUE, "Diabetes")</f>
        <v xml:space="preserve">Prediabetes </v>
      </c>
      <c r="G329" s="23" t="s">
        <v>2379</v>
      </c>
      <c r="H329" s="22" t="s">
        <v>2379</v>
      </c>
      <c r="I329" s="22" t="s">
        <v>2379</v>
      </c>
      <c r="J329" s="22">
        <v>0</v>
      </c>
      <c r="K329" t="s">
        <v>2381</v>
      </c>
      <c r="L329" s="25">
        <f>VLOOKUP(Table35[[#This Row],[Customer ID]],'Hospitalisation Details'!A:E,5,FALSE)</f>
        <v>32569</v>
      </c>
      <c r="M329" s="27">
        <f>VLOOKUP(Table35[[#This Row],[Customer ID]],'Hospitalisation Details'!A:K,8,FALSE)</f>
        <v>29852.48</v>
      </c>
      <c r="N329" t="str">
        <f>VLOOKUP(Table35[[#This Row],[Customer ID]],'Hospitalisation Details'!A:K,9, FALSE)</f>
        <v>tier - 1</v>
      </c>
      <c r="O329" t="str">
        <f>VLOOKUP(Table35[[#This Row],[Customer ID]],'Hospitalisation Details'!A:K,10,FALSE)</f>
        <v>tier - 3</v>
      </c>
      <c r="P329" t="str">
        <f>VLOOKUP(Table35[[#This Row],[Customer ID]],'Hospitalisation Details'!A:K,11,FALSE)</f>
        <v>R1011</v>
      </c>
    </row>
    <row r="330" spans="1:16" x14ac:dyDescent="0.3">
      <c r="A330" t="s">
        <v>2042</v>
      </c>
      <c r="B330" t="str">
        <f>VLOOKUP(Table35[[#This Row],[Customer ID]], 'Customer Names'!F:G, 2, FALSE)</f>
        <v>Sallade, Mr.  Chris</v>
      </c>
      <c r="C330">
        <v>19.73</v>
      </c>
      <c r="D330" s="22" t="str" cm="1">
        <f t="array" ref="D330">_xlfn.IFS(Table35[[#This Row],[BMI]]&lt;18.5, "Underweight ", Table35[[#This Row],[BMI]]&lt;24.9, "Normal Weight", Table35[[#This Row],[BMI]]&lt;29.9, "Overweight ", TRUE, "Obesity")</f>
        <v>Normal Weight</v>
      </c>
      <c r="E330" s="22">
        <v>4.3600000000000003</v>
      </c>
      <c r="F330" s="22" t="str" cm="1">
        <f t="array" ref="F330">_xlfn.IFS(Table35[[#This Row],[HBA1C]]&lt;5.7, "Normal", Table35[[#This Row],[HBA1C]]&lt;6.4, "Prediabetes ", TRUE, "Diabetes")</f>
        <v>Normal</v>
      </c>
      <c r="G330" s="23" t="s">
        <v>2379</v>
      </c>
      <c r="H330" s="22" t="s">
        <v>2379</v>
      </c>
      <c r="I330" s="22" t="s">
        <v>2379</v>
      </c>
      <c r="J330" s="22">
        <v>0</v>
      </c>
      <c r="K330" t="s">
        <v>2381</v>
      </c>
      <c r="L330" s="25">
        <f>VLOOKUP(Table35[[#This Row],[Customer ID]],'Hospitalisation Details'!A:E,5,FALSE)</f>
        <v>29980</v>
      </c>
      <c r="M330" s="27">
        <f>VLOOKUP(Table35[[#This Row],[Customer ID]],'Hospitalisation Details'!A:K,8,FALSE)</f>
        <v>29818.76</v>
      </c>
      <c r="N330" t="str">
        <f>VLOOKUP(Table35[[#This Row],[Customer ID]],'Hospitalisation Details'!A:K,9, FALSE)</f>
        <v>tier - 1</v>
      </c>
      <c r="O330" t="str">
        <f>VLOOKUP(Table35[[#This Row],[Customer ID]],'Hospitalisation Details'!A:K,10,FALSE)</f>
        <v>tier - 1</v>
      </c>
      <c r="P330" t="str">
        <f>VLOOKUP(Table35[[#This Row],[Customer ID]],'Hospitalisation Details'!A:K,11,FALSE)</f>
        <v>R1012</v>
      </c>
    </row>
    <row r="331" spans="1:16" x14ac:dyDescent="0.3">
      <c r="A331" t="s">
        <v>2041</v>
      </c>
      <c r="B331" t="str">
        <f>VLOOKUP(Table35[[#This Row],[Customer ID]], 'Customer Names'!F:G, 2, FALSE)</f>
        <v>Zhang, Mr.  Yu</v>
      </c>
      <c r="C331">
        <v>23.56</v>
      </c>
      <c r="D331" s="22" t="str" cm="1">
        <f t="array" ref="D331">_xlfn.IFS(Table35[[#This Row],[BMI]]&lt;18.5, "Underweight ", Table35[[#This Row],[BMI]]&lt;24.9, "Normal Weight", Table35[[#This Row],[BMI]]&lt;29.9, "Overweight ", TRUE, "Obesity")</f>
        <v>Normal Weight</v>
      </c>
      <c r="E331" s="22">
        <v>11.74</v>
      </c>
      <c r="F331" s="22" t="str" cm="1">
        <f t="array" ref="F331">_xlfn.IFS(Table35[[#This Row],[HBA1C]]&lt;5.7, "Normal", Table35[[#This Row],[HBA1C]]&lt;6.4, "Prediabetes ", TRUE, "Diabetes")</f>
        <v>Diabetes</v>
      </c>
      <c r="G331" s="23" t="s">
        <v>2381</v>
      </c>
      <c r="H331" s="22" t="s">
        <v>2379</v>
      </c>
      <c r="I331" s="22" t="s">
        <v>2379</v>
      </c>
      <c r="J331" s="22">
        <v>0</v>
      </c>
      <c r="K331" t="s">
        <v>2381</v>
      </c>
      <c r="L331" s="25">
        <f>VLOOKUP(Table35[[#This Row],[Customer ID]],'Hospitalisation Details'!A:E,5,FALSE)</f>
        <v>29933</v>
      </c>
      <c r="M331" s="27">
        <f>VLOOKUP(Table35[[#This Row],[Customer ID]],'Hospitalisation Details'!A:K,8,FALSE)</f>
        <v>29816.639999999999</v>
      </c>
      <c r="N331" t="str">
        <f>VLOOKUP(Table35[[#This Row],[Customer ID]],'Hospitalisation Details'!A:K,9, FALSE)</f>
        <v>tier - 1</v>
      </c>
      <c r="O331" t="str">
        <f>VLOOKUP(Table35[[#This Row],[Customer ID]],'Hospitalisation Details'!A:K,10,FALSE)</f>
        <v>tier - 2</v>
      </c>
      <c r="P331" t="str">
        <f>VLOOKUP(Table35[[#This Row],[Customer ID]],'Hospitalisation Details'!A:K,11,FALSE)</f>
        <v>R1011</v>
      </c>
    </row>
    <row r="332" spans="1:16" x14ac:dyDescent="0.3">
      <c r="A332" t="s">
        <v>2040</v>
      </c>
      <c r="B332" t="str">
        <f>VLOOKUP(Table35[[#This Row],[Customer ID]], 'Customer Names'!F:G, 2, FALSE)</f>
        <v>Chatfield, Mr.  Caleb N</v>
      </c>
      <c r="C332">
        <v>37.67</v>
      </c>
      <c r="D332" s="22" t="str" cm="1">
        <f t="array" ref="D332">_xlfn.IFS(Table35[[#This Row],[BMI]]&lt;18.5, "Underweight ", Table35[[#This Row],[BMI]]&lt;24.9, "Normal Weight", Table35[[#This Row],[BMI]]&lt;29.9, "Overweight ", TRUE, "Obesity")</f>
        <v>Obesity</v>
      </c>
      <c r="E332" s="22">
        <v>5.89</v>
      </c>
      <c r="F332" s="22" t="str" cm="1">
        <f t="array" ref="F332">_xlfn.IFS(Table35[[#This Row],[HBA1C]]&lt;5.7, "Normal", Table35[[#This Row],[HBA1C]]&lt;6.4, "Prediabetes ", TRUE, "Diabetes")</f>
        <v xml:space="preserve">Prediabetes </v>
      </c>
      <c r="G332" s="23" t="s">
        <v>2379</v>
      </c>
      <c r="H332" s="22" t="s">
        <v>2379</v>
      </c>
      <c r="I332" s="22" t="s">
        <v>2379</v>
      </c>
      <c r="J332" s="22">
        <v>1</v>
      </c>
      <c r="K332" t="s">
        <v>2381</v>
      </c>
      <c r="L332" s="25">
        <f>VLOOKUP(Table35[[#This Row],[Customer ID]],'Hospitalisation Details'!A:E,5,FALSE)</f>
        <v>36119</v>
      </c>
      <c r="M332" s="27">
        <f>VLOOKUP(Table35[[#This Row],[Customer ID]],'Hospitalisation Details'!A:K,8,FALSE)</f>
        <v>29760.6</v>
      </c>
      <c r="N332" t="str">
        <f>VLOOKUP(Table35[[#This Row],[Customer ID]],'Hospitalisation Details'!A:K,9, FALSE)</f>
        <v>tier - 1</v>
      </c>
      <c r="O332" t="str">
        <f>VLOOKUP(Table35[[#This Row],[Customer ID]],'Hospitalisation Details'!A:K,10,FALSE)</f>
        <v>tier - 2</v>
      </c>
      <c r="P332" t="str">
        <f>VLOOKUP(Table35[[#This Row],[Customer ID]],'Hospitalisation Details'!A:K,11,FALSE)</f>
        <v>R1011</v>
      </c>
    </row>
    <row r="333" spans="1:16" x14ac:dyDescent="0.3">
      <c r="A333" t="s">
        <v>2039</v>
      </c>
      <c r="B333" t="str">
        <f>VLOOKUP(Table35[[#This Row],[Customer ID]], 'Customer Names'!F:G, 2, FALSE)</f>
        <v>Bruns, Mr.  Jason M.</v>
      </c>
      <c r="C333">
        <v>18.73</v>
      </c>
      <c r="D333" s="22" t="str" cm="1">
        <f t="array" ref="D333">_xlfn.IFS(Table35[[#This Row],[BMI]]&lt;18.5, "Underweight ", Table35[[#This Row],[BMI]]&lt;24.9, "Normal Weight", Table35[[#This Row],[BMI]]&lt;29.9, "Overweight ", TRUE, "Obesity")</f>
        <v>Normal Weight</v>
      </c>
      <c r="E333" s="22">
        <v>10.64</v>
      </c>
      <c r="F333" s="22" t="str" cm="1">
        <f t="array" ref="F333">_xlfn.IFS(Table35[[#This Row],[HBA1C]]&lt;5.7, "Normal", Table35[[#This Row],[HBA1C]]&lt;6.4, "Prediabetes ", TRUE, "Diabetes")</f>
        <v>Diabetes</v>
      </c>
      <c r="G333" s="23" t="s">
        <v>2379</v>
      </c>
      <c r="H333" s="22" t="s">
        <v>2379</v>
      </c>
      <c r="I333" s="22" t="s">
        <v>2379</v>
      </c>
      <c r="J333" s="22">
        <v>2</v>
      </c>
      <c r="K333" t="s">
        <v>2381</v>
      </c>
      <c r="L333" s="25">
        <f>VLOOKUP(Table35[[#This Row],[Customer ID]],'Hospitalisation Details'!A:E,5,FALSE)</f>
        <v>26960</v>
      </c>
      <c r="M333" s="27">
        <f>VLOOKUP(Table35[[#This Row],[Customer ID]],'Hospitalisation Details'!A:K,8,FALSE)</f>
        <v>29757.69</v>
      </c>
      <c r="N333" t="str">
        <f>VLOOKUP(Table35[[#This Row],[Customer ID]],'Hospitalisation Details'!A:K,9, FALSE)</f>
        <v>tier - 1</v>
      </c>
      <c r="O333" t="str">
        <f>VLOOKUP(Table35[[#This Row],[Customer ID]],'Hospitalisation Details'!A:K,10,FALSE)</f>
        <v>tier - 3</v>
      </c>
      <c r="P333" t="str">
        <f>VLOOKUP(Table35[[#This Row],[Customer ID]],'Hospitalisation Details'!A:K,11,FALSE)</f>
        <v>R1011</v>
      </c>
    </row>
    <row r="334" spans="1:16" x14ac:dyDescent="0.3">
      <c r="A334" t="s">
        <v>2038</v>
      </c>
      <c r="B334" t="str">
        <f>VLOOKUP(Table35[[#This Row],[Customer ID]], 'Customer Names'!F:G, 2, FALSE)</f>
        <v>Yochum, Ms.  Angela R</v>
      </c>
      <c r="C334">
        <v>33.090000000000003</v>
      </c>
      <c r="D334" s="22" t="str" cm="1">
        <f t="array" ref="D334">_xlfn.IFS(Table35[[#This Row],[BMI]]&lt;18.5, "Underweight ", Table35[[#This Row],[BMI]]&lt;24.9, "Normal Weight", Table35[[#This Row],[BMI]]&lt;29.9, "Overweight ", TRUE, "Obesity")</f>
        <v>Obesity</v>
      </c>
      <c r="E334" s="22">
        <v>6.06</v>
      </c>
      <c r="F334" s="22" t="str" cm="1">
        <f t="array" ref="F334">_xlfn.IFS(Table35[[#This Row],[HBA1C]]&lt;5.7, "Normal", Table35[[#This Row],[HBA1C]]&lt;6.4, "Prediabetes ", TRUE, "Diabetes")</f>
        <v xml:space="preserve">Prediabetes </v>
      </c>
      <c r="G334" s="23" t="s">
        <v>2379</v>
      </c>
      <c r="H334" s="22" t="s">
        <v>2379</v>
      </c>
      <c r="I334" s="22" t="s">
        <v>2381</v>
      </c>
      <c r="J334" s="22">
        <v>1</v>
      </c>
      <c r="K334" t="s">
        <v>2381</v>
      </c>
      <c r="L334" s="25">
        <f>VLOOKUP(Table35[[#This Row],[Customer ID]],'Hospitalisation Details'!A:E,5,FALSE)</f>
        <v>34239</v>
      </c>
      <c r="M334" s="27">
        <f>VLOOKUP(Table35[[#This Row],[Customer ID]],'Hospitalisation Details'!A:K,8,FALSE)</f>
        <v>29622.69</v>
      </c>
      <c r="N334" t="str">
        <f>VLOOKUP(Table35[[#This Row],[Customer ID]],'Hospitalisation Details'!A:K,9, FALSE)</f>
        <v>tier - 1</v>
      </c>
      <c r="O334" t="str">
        <f>VLOOKUP(Table35[[#This Row],[Customer ID]],'Hospitalisation Details'!A:K,10,FALSE)</f>
        <v>tier - 1</v>
      </c>
      <c r="P334" t="str">
        <f>VLOOKUP(Table35[[#This Row],[Customer ID]],'Hospitalisation Details'!A:K,11,FALSE)</f>
        <v>R1011</v>
      </c>
    </row>
    <row r="335" spans="1:16" x14ac:dyDescent="0.3">
      <c r="A335" t="s">
        <v>2037</v>
      </c>
      <c r="B335" t="str">
        <f>VLOOKUP(Table35[[#This Row],[Customer ID]], 'Customer Names'!F:G, 2, FALSE)</f>
        <v>Freeburn, Mr.  Keith J</v>
      </c>
      <c r="C335">
        <v>18.329999999999998</v>
      </c>
      <c r="D335" s="22" t="str" cm="1">
        <f t="array" ref="D335">_xlfn.IFS(Table35[[#This Row],[BMI]]&lt;18.5, "Underweight ", Table35[[#This Row],[BMI]]&lt;24.9, "Normal Weight", Table35[[#This Row],[BMI]]&lt;29.9, "Overweight ", TRUE, "Obesity")</f>
        <v xml:space="preserve">Underweight </v>
      </c>
      <c r="E335" s="22">
        <v>7.46</v>
      </c>
      <c r="F335" s="22" t="str" cm="1">
        <f t="array" ref="F335">_xlfn.IFS(Table35[[#This Row],[HBA1C]]&lt;5.7, "Normal", Table35[[#This Row],[HBA1C]]&lt;6.4, "Prediabetes ", TRUE, "Diabetes")</f>
        <v>Diabetes</v>
      </c>
      <c r="G335" s="23" t="s">
        <v>2381</v>
      </c>
      <c r="H335" s="22" t="s">
        <v>2379</v>
      </c>
      <c r="I335" s="22" t="s">
        <v>2379</v>
      </c>
      <c r="J335" s="22">
        <v>1</v>
      </c>
      <c r="K335" t="s">
        <v>2381</v>
      </c>
      <c r="L335" s="25">
        <f>VLOOKUP(Table35[[#This Row],[Customer ID]],'Hospitalisation Details'!A:E,5,FALSE)</f>
        <v>27609</v>
      </c>
      <c r="M335" s="27">
        <f>VLOOKUP(Table35[[#This Row],[Customer ID]],'Hospitalisation Details'!A:K,8,FALSE)</f>
        <v>29583.8</v>
      </c>
      <c r="N335" t="str">
        <f>VLOOKUP(Table35[[#This Row],[Customer ID]],'Hospitalisation Details'!A:K,9, FALSE)</f>
        <v>tier - 1</v>
      </c>
      <c r="O335" t="str">
        <f>VLOOKUP(Table35[[#This Row],[Customer ID]],'Hospitalisation Details'!A:K,10,FALSE)</f>
        <v>tier - 1</v>
      </c>
      <c r="P335" t="str">
        <f>VLOOKUP(Table35[[#This Row],[Customer ID]],'Hospitalisation Details'!A:K,11,FALSE)</f>
        <v>R1011</v>
      </c>
    </row>
    <row r="336" spans="1:16" x14ac:dyDescent="0.3">
      <c r="A336" t="s">
        <v>2036</v>
      </c>
      <c r="B336" t="str">
        <f>VLOOKUP(Table35[[#This Row],[Customer ID]], 'Customer Names'!F:G, 2, FALSE)</f>
        <v>Spencer, Ms.  Emma</v>
      </c>
      <c r="C336">
        <v>27.74</v>
      </c>
      <c r="D336" s="22" t="str" cm="1">
        <f t="array" ref="D336">_xlfn.IFS(Table35[[#This Row],[BMI]]&lt;18.5, "Underweight ", Table35[[#This Row],[BMI]]&lt;24.9, "Normal Weight", Table35[[#This Row],[BMI]]&lt;29.9, "Overweight ", TRUE, "Obesity")</f>
        <v xml:space="preserve">Overweight </v>
      </c>
      <c r="E336" s="22">
        <v>4.68</v>
      </c>
      <c r="F336" s="22" t="str" cm="1">
        <f t="array" ref="F336">_xlfn.IFS(Table35[[#This Row],[HBA1C]]&lt;5.7, "Normal", Table35[[#This Row],[HBA1C]]&lt;6.4, "Prediabetes ", TRUE, "Diabetes")</f>
        <v>Normal</v>
      </c>
      <c r="G336" s="23" t="s">
        <v>2381</v>
      </c>
      <c r="H336" s="22" t="s">
        <v>2379</v>
      </c>
      <c r="I336" s="22" t="s">
        <v>2379</v>
      </c>
      <c r="J336" s="22">
        <v>2</v>
      </c>
      <c r="K336" t="s">
        <v>2381</v>
      </c>
      <c r="L336" s="25">
        <f>VLOOKUP(Table35[[#This Row],[Customer ID]],'Hospitalisation Details'!A:E,5,FALSE)</f>
        <v>21751</v>
      </c>
      <c r="M336" s="27">
        <f>VLOOKUP(Table35[[#This Row],[Customer ID]],'Hospitalisation Details'!A:K,8,FALSE)</f>
        <v>29523.17</v>
      </c>
      <c r="N336" t="str">
        <f>VLOOKUP(Table35[[#This Row],[Customer ID]],'Hospitalisation Details'!A:K,9, FALSE)</f>
        <v>tier - 1</v>
      </c>
      <c r="O336" t="str">
        <f>VLOOKUP(Table35[[#This Row],[Customer ID]],'Hospitalisation Details'!A:K,10,FALSE)</f>
        <v>tier - 2</v>
      </c>
      <c r="P336" t="str">
        <f>VLOOKUP(Table35[[#This Row],[Customer ID]],'Hospitalisation Details'!A:K,11,FALSE)</f>
        <v>R1024</v>
      </c>
    </row>
    <row r="337" spans="1:16" x14ac:dyDescent="0.3">
      <c r="A337" t="s">
        <v>2035</v>
      </c>
      <c r="B337" t="str">
        <f>VLOOKUP(Table35[[#This Row],[Customer ID]], 'Customer Names'!F:G, 2, FALSE)</f>
        <v>Jarosik, Mr.  Nathan A</v>
      </c>
      <c r="C337">
        <v>24.2</v>
      </c>
      <c r="D337" s="22" t="str" cm="1">
        <f t="array" ref="D337">_xlfn.IFS(Table35[[#This Row],[BMI]]&lt;18.5, "Underweight ", Table35[[#This Row],[BMI]]&lt;24.9, "Normal Weight", Table35[[#This Row],[BMI]]&lt;29.9, "Overweight ", TRUE, "Obesity")</f>
        <v>Normal Weight</v>
      </c>
      <c r="E337" s="22">
        <v>6.15</v>
      </c>
      <c r="F337" s="22" t="str" cm="1">
        <f t="array" ref="F337">_xlfn.IFS(Table35[[#This Row],[HBA1C]]&lt;5.7, "Normal", Table35[[#This Row],[HBA1C]]&lt;6.4, "Prediabetes ", TRUE, "Diabetes")</f>
        <v xml:space="preserve">Prediabetes </v>
      </c>
      <c r="G337" s="23" t="s">
        <v>2379</v>
      </c>
      <c r="H337" s="22" t="s">
        <v>2379</v>
      </c>
      <c r="I337" s="22" t="s">
        <v>2379</v>
      </c>
      <c r="J337" s="22">
        <v>1</v>
      </c>
      <c r="K337" t="s">
        <v>2381</v>
      </c>
      <c r="L337" s="25">
        <f>VLOOKUP(Table35[[#This Row],[Customer ID]],'Hospitalisation Details'!A:E,5,FALSE)</f>
        <v>31944</v>
      </c>
      <c r="M337" s="27">
        <f>VLOOKUP(Table35[[#This Row],[Customer ID]],'Hospitalisation Details'!A:K,8,FALSE)</f>
        <v>29443.59</v>
      </c>
      <c r="N337" t="str">
        <f>VLOOKUP(Table35[[#This Row],[Customer ID]],'Hospitalisation Details'!A:K,9, FALSE)</f>
        <v>tier - 1</v>
      </c>
      <c r="O337" t="str">
        <f>VLOOKUP(Table35[[#This Row],[Customer ID]],'Hospitalisation Details'!A:K,10,FALSE)</f>
        <v>tier - 1</v>
      </c>
      <c r="P337" t="str">
        <f>VLOOKUP(Table35[[#This Row],[Customer ID]],'Hospitalisation Details'!A:K,11,FALSE)</f>
        <v>R1011</v>
      </c>
    </row>
    <row r="338" spans="1:16" x14ac:dyDescent="0.3">
      <c r="A338" t="s">
        <v>2034</v>
      </c>
      <c r="B338" t="str">
        <f>VLOOKUP(Table35[[#This Row],[Customer ID]], 'Customer Names'!F:G, 2, FALSE)</f>
        <v>Heinzen, Ms.  Kathryn</v>
      </c>
      <c r="C338">
        <v>22.03</v>
      </c>
      <c r="D338" s="22" t="str" cm="1">
        <f t="array" ref="D338">_xlfn.IFS(Table35[[#This Row],[BMI]]&lt;18.5, "Underweight ", Table35[[#This Row],[BMI]]&lt;24.9, "Normal Weight", Table35[[#This Row],[BMI]]&lt;29.9, "Overweight ", TRUE, "Obesity")</f>
        <v>Normal Weight</v>
      </c>
      <c r="E338" s="22">
        <v>4.28</v>
      </c>
      <c r="F338" s="22" t="str" cm="1">
        <f t="array" ref="F338">_xlfn.IFS(Table35[[#This Row],[HBA1C]]&lt;5.7, "Normal", Table35[[#This Row],[HBA1C]]&lt;6.4, "Prediabetes ", TRUE, "Diabetes")</f>
        <v>Normal</v>
      </c>
      <c r="G338" s="23" t="s">
        <v>2381</v>
      </c>
      <c r="H338" s="22" t="s">
        <v>2379</v>
      </c>
      <c r="I338" s="22" t="s">
        <v>2379</v>
      </c>
      <c r="J338" s="22">
        <v>0</v>
      </c>
      <c r="K338" t="s">
        <v>2381</v>
      </c>
      <c r="L338" s="25">
        <f>VLOOKUP(Table35[[#This Row],[Customer ID]],'Hospitalisation Details'!A:E,5,FALSE)</f>
        <v>31174</v>
      </c>
      <c r="M338" s="27">
        <f>VLOOKUP(Table35[[#This Row],[Customer ID]],'Hospitalisation Details'!A:K,8,FALSE)</f>
        <v>29352.560000000001</v>
      </c>
      <c r="N338" t="str">
        <f>VLOOKUP(Table35[[#This Row],[Customer ID]],'Hospitalisation Details'!A:K,9, FALSE)</f>
        <v>tier - 1</v>
      </c>
      <c r="O338" t="str">
        <f>VLOOKUP(Table35[[#This Row],[Customer ID]],'Hospitalisation Details'!A:K,10,FALSE)</f>
        <v>tier - 1</v>
      </c>
      <c r="P338" t="str">
        <f>VLOOKUP(Table35[[#This Row],[Customer ID]],'Hospitalisation Details'!A:K,11,FALSE)</f>
        <v>R1011</v>
      </c>
    </row>
    <row r="339" spans="1:16" x14ac:dyDescent="0.3">
      <c r="A339" t="s">
        <v>2033</v>
      </c>
      <c r="B339" t="str">
        <f>VLOOKUP(Table35[[#This Row],[Customer ID]], 'Customer Names'!F:G, 2, FALSE)</f>
        <v>Kelley, Ms.  Elizabeth H.</v>
      </c>
      <c r="C339">
        <v>26.885000000000002</v>
      </c>
      <c r="D339" s="22" t="str" cm="1">
        <f t="array" ref="D339">_xlfn.IFS(Table35[[#This Row],[BMI]]&lt;18.5, "Underweight ", Table35[[#This Row],[BMI]]&lt;24.9, "Normal Weight", Table35[[#This Row],[BMI]]&lt;29.9, "Overweight ", TRUE, "Obesity")</f>
        <v xml:space="preserve">Overweight </v>
      </c>
      <c r="E339" s="22">
        <v>9.86</v>
      </c>
      <c r="F339" s="22" t="str" cm="1">
        <f t="array" ref="F339">_xlfn.IFS(Table35[[#This Row],[HBA1C]]&lt;5.7, "Normal", Table35[[#This Row],[HBA1C]]&lt;6.4, "Prediabetes ", TRUE, "Diabetes")</f>
        <v>Diabetes</v>
      </c>
      <c r="G339" s="23" t="s">
        <v>2379</v>
      </c>
      <c r="H339" s="22" t="s">
        <v>2379</v>
      </c>
      <c r="I339" s="22" t="s">
        <v>2379</v>
      </c>
      <c r="J339" s="22">
        <v>3</v>
      </c>
      <c r="K339" t="s">
        <v>2381</v>
      </c>
      <c r="L339" s="25">
        <f>VLOOKUP(Table35[[#This Row],[Customer ID]],'Hospitalisation Details'!A:E,5,FALSE)</f>
        <v>21280</v>
      </c>
      <c r="M339" s="27">
        <f>VLOOKUP(Table35[[#This Row],[Customer ID]],'Hospitalisation Details'!A:K,8,FALSE)</f>
        <v>29330.98</v>
      </c>
      <c r="N339" t="str">
        <f>VLOOKUP(Table35[[#This Row],[Customer ID]],'Hospitalisation Details'!A:K,9, FALSE)</f>
        <v>tier - 1</v>
      </c>
      <c r="O339" t="str">
        <f>VLOOKUP(Table35[[#This Row],[Customer ID]],'Hospitalisation Details'!A:K,10,FALSE)</f>
        <v>tier - 2</v>
      </c>
      <c r="P339" t="str">
        <f>VLOOKUP(Table35[[#This Row],[Customer ID]],'Hospitalisation Details'!A:K,11,FALSE)</f>
        <v>R1012</v>
      </c>
    </row>
    <row r="340" spans="1:16" x14ac:dyDescent="0.3">
      <c r="A340" t="s">
        <v>2032</v>
      </c>
      <c r="B340" t="str">
        <f>VLOOKUP(Table35[[#This Row],[Customer ID]], 'Customer Names'!F:G, 2, FALSE)</f>
        <v>Thacker, Mr.  Ben</v>
      </c>
      <c r="C340">
        <v>16.36</v>
      </c>
      <c r="D340" s="22" t="str" cm="1">
        <f t="array" ref="D340">_xlfn.IFS(Table35[[#This Row],[BMI]]&lt;18.5, "Underweight ", Table35[[#This Row],[BMI]]&lt;24.9, "Normal Weight", Table35[[#This Row],[BMI]]&lt;29.9, "Overweight ", TRUE, "Obesity")</f>
        <v xml:space="preserve">Underweight </v>
      </c>
      <c r="E340" s="22">
        <v>11.19</v>
      </c>
      <c r="F340" s="22" t="str" cm="1">
        <f t="array" ref="F340">_xlfn.IFS(Table35[[#This Row],[HBA1C]]&lt;5.7, "Normal", Table35[[#This Row],[HBA1C]]&lt;6.4, "Prediabetes ", TRUE, "Diabetes")</f>
        <v>Diabetes</v>
      </c>
      <c r="G340" s="23" t="s">
        <v>2379</v>
      </c>
      <c r="H340" s="22" t="s">
        <v>2379</v>
      </c>
      <c r="I340" s="22" t="s">
        <v>2379</v>
      </c>
      <c r="J340" s="22">
        <v>0</v>
      </c>
      <c r="K340" t="s">
        <v>2381</v>
      </c>
      <c r="L340" s="25">
        <f>VLOOKUP(Table35[[#This Row],[Customer ID]],'Hospitalisation Details'!A:E,5,FALSE)</f>
        <v>28570</v>
      </c>
      <c r="M340" s="27">
        <f>VLOOKUP(Table35[[#This Row],[Customer ID]],'Hospitalisation Details'!A:K,8,FALSE)</f>
        <v>29227.599999999999</v>
      </c>
      <c r="N340" t="str">
        <f>VLOOKUP(Table35[[#This Row],[Customer ID]],'Hospitalisation Details'!A:K,9, FALSE)</f>
        <v>tier - 1</v>
      </c>
      <c r="O340" t="str">
        <f>VLOOKUP(Table35[[#This Row],[Customer ID]],'Hospitalisation Details'!A:K,10,FALSE)</f>
        <v>tier - 3</v>
      </c>
      <c r="P340" t="str">
        <f>VLOOKUP(Table35[[#This Row],[Customer ID]],'Hospitalisation Details'!A:K,11,FALSE)</f>
        <v>R1012</v>
      </c>
    </row>
    <row r="341" spans="1:16" x14ac:dyDescent="0.3">
      <c r="A341" t="s">
        <v>2031</v>
      </c>
      <c r="B341" t="str">
        <f>VLOOKUP(Table35[[#This Row],[Customer ID]], 'Customer Names'!F:G, 2, FALSE)</f>
        <v>Jeseritz, Ms.  Cheryl A</v>
      </c>
      <c r="C341">
        <v>32.299999999999997</v>
      </c>
      <c r="D341" s="22" t="str" cm="1">
        <f t="array" ref="D341">_xlfn.IFS(Table35[[#This Row],[BMI]]&lt;18.5, "Underweight ", Table35[[#This Row],[BMI]]&lt;24.9, "Normal Weight", Table35[[#This Row],[BMI]]&lt;29.9, "Overweight ", TRUE, "Obesity")</f>
        <v>Obesity</v>
      </c>
      <c r="E341" s="22">
        <v>4.8899999999999997</v>
      </c>
      <c r="F341" s="22" t="str" cm="1">
        <f t="array" ref="F341">_xlfn.IFS(Table35[[#This Row],[HBA1C]]&lt;5.7, "Normal", Table35[[#This Row],[HBA1C]]&lt;6.4, "Prediabetes ", TRUE, "Diabetes")</f>
        <v>Normal</v>
      </c>
      <c r="G341" s="23" t="s">
        <v>2381</v>
      </c>
      <c r="H341" s="22" t="s">
        <v>2379</v>
      </c>
      <c r="I341" s="22" t="s">
        <v>2381</v>
      </c>
      <c r="J341" s="22">
        <v>1</v>
      </c>
      <c r="K341" t="s">
        <v>2379</v>
      </c>
      <c r="L341" s="25">
        <f>VLOOKUP(Table35[[#This Row],[Customer ID]],'Hospitalisation Details'!A:E,5,FALSE)</f>
        <v>25243</v>
      </c>
      <c r="M341" s="27">
        <f>VLOOKUP(Table35[[#This Row],[Customer ID]],'Hospitalisation Details'!A:K,8,FALSE)</f>
        <v>29186.48</v>
      </c>
      <c r="N341" t="str">
        <f>VLOOKUP(Table35[[#This Row],[Customer ID]],'Hospitalisation Details'!A:K,9, FALSE)</f>
        <v>tier - 1</v>
      </c>
      <c r="O341" t="str">
        <f>VLOOKUP(Table35[[#This Row],[Customer ID]],'Hospitalisation Details'!A:K,10,FALSE)</f>
        <v>tier - 3</v>
      </c>
      <c r="P341" t="str">
        <f>VLOOKUP(Table35[[#This Row],[Customer ID]],'Hospitalisation Details'!A:K,11,FALSE)</f>
        <v>R1024</v>
      </c>
    </row>
    <row r="342" spans="1:16" x14ac:dyDescent="0.3">
      <c r="A342" t="s">
        <v>2030</v>
      </c>
      <c r="B342" t="str">
        <f>VLOOKUP(Table35[[#This Row],[Customer ID]], 'Customer Names'!F:G, 2, FALSE)</f>
        <v>Hohman, Ms.  Kimberly A</v>
      </c>
      <c r="C342">
        <v>16.05</v>
      </c>
      <c r="D342" s="22" t="str" cm="1">
        <f t="array" ref="D342">_xlfn.IFS(Table35[[#This Row],[BMI]]&lt;18.5, "Underweight ", Table35[[#This Row],[BMI]]&lt;24.9, "Normal Weight", Table35[[#This Row],[BMI]]&lt;29.9, "Overweight ", TRUE, "Obesity")</f>
        <v xml:space="preserve">Underweight </v>
      </c>
      <c r="E342" s="22">
        <v>4.3499999999999996</v>
      </c>
      <c r="F342" s="22" t="str" cm="1">
        <f t="array" ref="F342">_xlfn.IFS(Table35[[#This Row],[HBA1C]]&lt;5.7, "Normal", Table35[[#This Row],[HBA1C]]&lt;6.4, "Prediabetes ", TRUE, "Diabetes")</f>
        <v>Normal</v>
      </c>
      <c r="G342" s="23" t="s">
        <v>2381</v>
      </c>
      <c r="H342" s="22" t="s">
        <v>2379</v>
      </c>
      <c r="I342" s="22" t="s">
        <v>2379</v>
      </c>
      <c r="J342" s="22">
        <v>0</v>
      </c>
      <c r="K342" t="s">
        <v>2381</v>
      </c>
      <c r="L342" s="25">
        <f>VLOOKUP(Table35[[#This Row],[Customer ID]],'Hospitalisation Details'!A:E,5,FALSE)</f>
        <v>27767</v>
      </c>
      <c r="M342" s="27">
        <f>VLOOKUP(Table35[[#This Row],[Customer ID]],'Hospitalisation Details'!A:K,8,FALSE)</f>
        <v>29160.39</v>
      </c>
      <c r="N342" t="str">
        <f>VLOOKUP(Table35[[#This Row],[Customer ID]],'Hospitalisation Details'!A:K,9, FALSE)</f>
        <v>tier - 1</v>
      </c>
      <c r="O342" t="str">
        <f>VLOOKUP(Table35[[#This Row],[Customer ID]],'Hospitalisation Details'!A:K,10,FALSE)</f>
        <v>tier - 2</v>
      </c>
      <c r="P342" t="str">
        <f>VLOOKUP(Table35[[#This Row],[Customer ID]],'Hospitalisation Details'!A:K,11,FALSE)</f>
        <v>R1011</v>
      </c>
    </row>
    <row r="343" spans="1:16" x14ac:dyDescent="0.3">
      <c r="A343" t="s">
        <v>2029</v>
      </c>
      <c r="B343" t="str">
        <f>VLOOKUP(Table35[[#This Row],[Customer ID]], 'Customer Names'!F:G, 2, FALSE)</f>
        <v>Hill, Ms.  Cynthia</v>
      </c>
      <c r="C343">
        <v>29.07</v>
      </c>
      <c r="D343" s="22" t="str" cm="1">
        <f t="array" ref="D343">_xlfn.IFS(Table35[[#This Row],[BMI]]&lt;18.5, "Underweight ", Table35[[#This Row],[BMI]]&lt;24.9, "Normal Weight", Table35[[#This Row],[BMI]]&lt;29.9, "Overweight ", TRUE, "Obesity")</f>
        <v xml:space="preserve">Overweight </v>
      </c>
      <c r="E343" s="22">
        <v>8.66</v>
      </c>
      <c r="F343" s="22" t="str" cm="1">
        <f t="array" ref="F343">_xlfn.IFS(Table35[[#This Row],[HBA1C]]&lt;5.7, "Normal", Table35[[#This Row],[HBA1C]]&lt;6.4, "Prediabetes ", TRUE, "Diabetes")</f>
        <v>Diabetes</v>
      </c>
      <c r="G343" s="23" t="s">
        <v>2381</v>
      </c>
      <c r="H343" s="22" t="s">
        <v>2379</v>
      </c>
      <c r="I343" s="22" t="s">
        <v>2379</v>
      </c>
      <c r="J343" s="22">
        <v>2</v>
      </c>
      <c r="K343" t="s">
        <v>2381</v>
      </c>
      <c r="L343" s="25">
        <f>VLOOKUP(Table35[[#This Row],[Customer ID]],'Hospitalisation Details'!A:E,5,FALSE)</f>
        <v>22639</v>
      </c>
      <c r="M343" s="27">
        <f>VLOOKUP(Table35[[#This Row],[Customer ID]],'Hospitalisation Details'!A:K,8,FALSE)</f>
        <v>29141.360000000001</v>
      </c>
      <c r="N343" t="str">
        <f>VLOOKUP(Table35[[#This Row],[Customer ID]],'Hospitalisation Details'!A:K,9, FALSE)</f>
        <v>tier - 1</v>
      </c>
      <c r="O343" t="str">
        <f>VLOOKUP(Table35[[#This Row],[Customer ID]],'Hospitalisation Details'!A:K,10,FALSE)</f>
        <v>tier - 3</v>
      </c>
      <c r="P343" t="str">
        <f>VLOOKUP(Table35[[#This Row],[Customer ID]],'Hospitalisation Details'!A:K,11,FALSE)</f>
        <v>R1012</v>
      </c>
    </row>
    <row r="344" spans="1:16" x14ac:dyDescent="0.3">
      <c r="A344" t="s">
        <v>2028</v>
      </c>
      <c r="B344" t="str">
        <f>VLOOKUP(Table35[[#This Row],[Customer ID]], 'Customer Names'!F:G, 2, FALSE)</f>
        <v>Kuepfer, Ms.  Jessica</v>
      </c>
      <c r="C344">
        <v>17.43</v>
      </c>
      <c r="D344" s="22" t="str" cm="1">
        <f t="array" ref="D344">_xlfn.IFS(Table35[[#This Row],[BMI]]&lt;18.5, "Underweight ", Table35[[#This Row],[BMI]]&lt;24.9, "Normal Weight", Table35[[#This Row],[BMI]]&lt;29.9, "Overweight ", TRUE, "Obesity")</f>
        <v xml:space="preserve">Underweight </v>
      </c>
      <c r="E344" s="22">
        <v>8.64</v>
      </c>
      <c r="F344" s="22" t="str" cm="1">
        <f t="array" ref="F344">_xlfn.IFS(Table35[[#This Row],[HBA1C]]&lt;5.7, "Normal", Table35[[#This Row],[HBA1C]]&lt;6.4, "Prediabetes ", TRUE, "Diabetes")</f>
        <v>Diabetes</v>
      </c>
      <c r="G344" s="23" t="s">
        <v>2379</v>
      </c>
      <c r="H344" s="22" t="s">
        <v>2379</v>
      </c>
      <c r="I344" s="22" t="s">
        <v>2379</v>
      </c>
      <c r="J344" s="22">
        <v>0</v>
      </c>
      <c r="K344" t="s">
        <v>2381</v>
      </c>
      <c r="L344" s="25">
        <f>VLOOKUP(Table35[[#This Row],[Customer ID]],'Hospitalisation Details'!A:E,5,FALSE)</f>
        <v>28823</v>
      </c>
      <c r="M344" s="27">
        <f>VLOOKUP(Table35[[#This Row],[Customer ID]],'Hospitalisation Details'!A:K,8,FALSE)</f>
        <v>29114.77</v>
      </c>
      <c r="N344" t="str">
        <f>VLOOKUP(Table35[[#This Row],[Customer ID]],'Hospitalisation Details'!A:K,9, FALSE)</f>
        <v>tier - 1</v>
      </c>
      <c r="O344" t="str">
        <f>VLOOKUP(Table35[[#This Row],[Customer ID]],'Hospitalisation Details'!A:K,10,FALSE)</f>
        <v>tier - 1</v>
      </c>
      <c r="P344" t="str">
        <f>VLOOKUP(Table35[[#This Row],[Customer ID]],'Hospitalisation Details'!A:K,11,FALSE)</f>
        <v>R1011</v>
      </c>
    </row>
    <row r="345" spans="1:16" x14ac:dyDescent="0.3">
      <c r="A345" t="s">
        <v>2027</v>
      </c>
      <c r="B345" t="str">
        <f>VLOOKUP(Table35[[#This Row],[Customer ID]], 'Customer Names'!F:G, 2, FALSE)</f>
        <v>Kaczmarek, Mr.  Bruce</v>
      </c>
      <c r="C345">
        <v>19.329999999999998</v>
      </c>
      <c r="D345" s="22" t="str" cm="1">
        <f t="array" ref="D345">_xlfn.IFS(Table35[[#This Row],[BMI]]&lt;18.5, "Underweight ", Table35[[#This Row],[BMI]]&lt;24.9, "Normal Weight", Table35[[#This Row],[BMI]]&lt;29.9, "Overweight ", TRUE, "Obesity")</f>
        <v>Normal Weight</v>
      </c>
      <c r="E345" s="22">
        <v>4.2699999999999996</v>
      </c>
      <c r="F345" s="22" t="str" cm="1">
        <f t="array" ref="F345">_xlfn.IFS(Table35[[#This Row],[HBA1C]]&lt;5.7, "Normal", Table35[[#This Row],[HBA1C]]&lt;6.4, "Prediabetes ", TRUE, "Diabetes")</f>
        <v>Normal</v>
      </c>
      <c r="G345" s="23" t="s">
        <v>2379</v>
      </c>
      <c r="H345" s="22" t="s">
        <v>2379</v>
      </c>
      <c r="I345" s="22" t="s">
        <v>2379</v>
      </c>
      <c r="J345" s="22">
        <v>0</v>
      </c>
      <c r="K345" t="s">
        <v>2381</v>
      </c>
      <c r="L345" s="25">
        <f>VLOOKUP(Table35[[#This Row],[Customer ID]],'Hospitalisation Details'!A:E,5,FALSE)</f>
        <v>29508</v>
      </c>
      <c r="M345" s="27">
        <f>VLOOKUP(Table35[[#This Row],[Customer ID]],'Hospitalisation Details'!A:K,8,FALSE)</f>
        <v>29114.21</v>
      </c>
      <c r="N345" t="str">
        <f>VLOOKUP(Table35[[#This Row],[Customer ID]],'Hospitalisation Details'!A:K,9, FALSE)</f>
        <v>tier - 1</v>
      </c>
      <c r="O345" t="str">
        <f>VLOOKUP(Table35[[#This Row],[Customer ID]],'Hospitalisation Details'!A:K,10,FALSE)</f>
        <v>tier - 3</v>
      </c>
      <c r="P345" t="str">
        <f>VLOOKUP(Table35[[#This Row],[Customer ID]],'Hospitalisation Details'!A:K,11,FALSE)</f>
        <v>R1011</v>
      </c>
    </row>
    <row r="346" spans="1:16" x14ac:dyDescent="0.3">
      <c r="A346" t="s">
        <v>2026</v>
      </c>
      <c r="B346" t="str">
        <f>VLOOKUP(Table35[[#This Row],[Customer ID]], 'Customer Names'!F:G, 2, FALSE)</f>
        <v>Pitt, Ms.  Allison</v>
      </c>
      <c r="C346">
        <v>30.52</v>
      </c>
      <c r="D346" s="22" t="str" cm="1">
        <f t="array" ref="D346">_xlfn.IFS(Table35[[#This Row],[BMI]]&lt;18.5, "Underweight ", Table35[[#This Row],[BMI]]&lt;24.9, "Normal Weight", Table35[[#This Row],[BMI]]&lt;29.9, "Overweight ", TRUE, "Obesity")</f>
        <v>Obesity</v>
      </c>
      <c r="E346" s="22">
        <v>4.21</v>
      </c>
      <c r="F346" s="22" t="str" cm="1">
        <f t="array" ref="F346">_xlfn.IFS(Table35[[#This Row],[HBA1C]]&lt;5.7, "Normal", Table35[[#This Row],[HBA1C]]&lt;6.4, "Prediabetes ", TRUE, "Diabetes")</f>
        <v>Normal</v>
      </c>
      <c r="G346" s="23" t="s">
        <v>2379</v>
      </c>
      <c r="H346" s="22" t="s">
        <v>2379</v>
      </c>
      <c r="I346" s="22" t="s">
        <v>2379</v>
      </c>
      <c r="J346" s="22">
        <v>1</v>
      </c>
      <c r="K346" t="s">
        <v>2381</v>
      </c>
      <c r="L346" s="25">
        <f>VLOOKUP(Table35[[#This Row],[Customer ID]],'Hospitalisation Details'!A:E,5,FALSE)</f>
        <v>33854</v>
      </c>
      <c r="M346" s="27">
        <f>VLOOKUP(Table35[[#This Row],[Customer ID]],'Hospitalisation Details'!A:K,8,FALSE)</f>
        <v>29007.82</v>
      </c>
      <c r="N346" t="str">
        <f>VLOOKUP(Table35[[#This Row],[Customer ID]],'Hospitalisation Details'!A:K,9, FALSE)</f>
        <v>tier - 1</v>
      </c>
      <c r="O346" t="str">
        <f>VLOOKUP(Table35[[#This Row],[Customer ID]],'Hospitalisation Details'!A:K,10,FALSE)</f>
        <v>tier - 3</v>
      </c>
      <c r="P346" t="str">
        <f>VLOOKUP(Table35[[#This Row],[Customer ID]],'Hospitalisation Details'!A:K,11,FALSE)</f>
        <v>R1011</v>
      </c>
    </row>
    <row r="347" spans="1:16" x14ac:dyDescent="0.3">
      <c r="A347" t="s">
        <v>2025</v>
      </c>
      <c r="B347" t="str">
        <f>VLOOKUP(Table35[[#This Row],[Customer ID]], 'Customer Names'!F:G, 2, FALSE)</f>
        <v>Lorton, Mr.  Alex</v>
      </c>
      <c r="C347">
        <v>39.21</v>
      </c>
      <c r="D347" s="22" t="str" cm="1">
        <f t="array" ref="D347">_xlfn.IFS(Table35[[#This Row],[BMI]]&lt;18.5, "Underweight ", Table35[[#This Row],[BMI]]&lt;24.9, "Normal Weight", Table35[[#This Row],[BMI]]&lt;29.9, "Overweight ", TRUE, "Obesity")</f>
        <v>Obesity</v>
      </c>
      <c r="E347" s="22">
        <v>5.04</v>
      </c>
      <c r="F347" s="22" t="str" cm="1">
        <f t="array" ref="F347">_xlfn.IFS(Table35[[#This Row],[HBA1C]]&lt;5.7, "Normal", Table35[[#This Row],[HBA1C]]&lt;6.4, "Prediabetes ", TRUE, "Diabetes")</f>
        <v>Normal</v>
      </c>
      <c r="G347" s="23" t="s">
        <v>2379</v>
      </c>
      <c r="H347" s="22" t="s">
        <v>2379</v>
      </c>
      <c r="I347" s="22" t="s">
        <v>2381</v>
      </c>
      <c r="J347" s="22">
        <v>1</v>
      </c>
      <c r="K347" t="s">
        <v>2381</v>
      </c>
      <c r="L347" s="25">
        <f>VLOOKUP(Table35[[#This Row],[Customer ID]],'Hospitalisation Details'!A:E,5,FALSE)</f>
        <v>37834</v>
      </c>
      <c r="M347" s="27">
        <f>VLOOKUP(Table35[[#This Row],[Customer ID]],'Hospitalisation Details'!A:K,8,FALSE)</f>
        <v>28998.68</v>
      </c>
      <c r="N347" t="str">
        <f>VLOOKUP(Table35[[#This Row],[Customer ID]],'Hospitalisation Details'!A:K,9, FALSE)</f>
        <v>tier - 1</v>
      </c>
      <c r="O347" t="str">
        <f>VLOOKUP(Table35[[#This Row],[Customer ID]],'Hospitalisation Details'!A:K,10,FALSE)</f>
        <v>tier - 3</v>
      </c>
      <c r="P347" t="str">
        <f>VLOOKUP(Table35[[#This Row],[Customer ID]],'Hospitalisation Details'!A:K,11,FALSE)</f>
        <v>R1011</v>
      </c>
    </row>
    <row r="348" spans="1:16" x14ac:dyDescent="0.3">
      <c r="A348" t="s">
        <v>2024</v>
      </c>
      <c r="B348" t="str">
        <f>VLOOKUP(Table35[[#This Row],[Customer ID]], 'Customer Names'!F:G, 2, FALSE)</f>
        <v>Castaneda, Ms.  Gabriela</v>
      </c>
      <c r="C348">
        <v>26.98</v>
      </c>
      <c r="D348" s="22" t="str" cm="1">
        <f t="array" ref="D348">_xlfn.IFS(Table35[[#This Row],[BMI]]&lt;18.5, "Underweight ", Table35[[#This Row],[BMI]]&lt;24.9, "Normal Weight", Table35[[#This Row],[BMI]]&lt;29.9, "Overweight ", TRUE, "Obesity")</f>
        <v xml:space="preserve">Overweight </v>
      </c>
      <c r="E348" s="22">
        <v>5.21</v>
      </c>
      <c r="F348" s="22" t="str" cm="1">
        <f t="array" ref="F348">_xlfn.IFS(Table35[[#This Row],[HBA1C]]&lt;5.7, "Normal", Table35[[#This Row],[HBA1C]]&lt;6.4, "Prediabetes ", TRUE, "Diabetes")</f>
        <v>Normal</v>
      </c>
      <c r="G348" s="23" t="s">
        <v>2381</v>
      </c>
      <c r="H348" s="22" t="s">
        <v>2379</v>
      </c>
      <c r="I348" s="22" t="s">
        <v>2379</v>
      </c>
      <c r="J348" s="22">
        <v>2</v>
      </c>
      <c r="K348" t="s">
        <v>2381</v>
      </c>
      <c r="L348" s="25">
        <f>VLOOKUP(Table35[[#This Row],[Customer ID]],'Hospitalisation Details'!A:E,5,FALSE)</f>
        <v>21736</v>
      </c>
      <c r="M348" s="27">
        <f>VLOOKUP(Table35[[#This Row],[Customer ID]],'Hospitalisation Details'!A:K,8,FALSE)</f>
        <v>28950.47</v>
      </c>
      <c r="N348" t="str">
        <f>VLOOKUP(Table35[[#This Row],[Customer ID]],'Hospitalisation Details'!A:K,9, FALSE)</f>
        <v>tier - 1</v>
      </c>
      <c r="O348" t="str">
        <f>VLOOKUP(Table35[[#This Row],[Customer ID]],'Hospitalisation Details'!A:K,10,FALSE)</f>
        <v>tier - 1</v>
      </c>
      <c r="P348" t="str">
        <f>VLOOKUP(Table35[[#This Row],[Customer ID]],'Hospitalisation Details'!A:K,11,FALSE)</f>
        <v>R1012</v>
      </c>
    </row>
    <row r="349" spans="1:16" x14ac:dyDescent="0.3">
      <c r="A349" t="s">
        <v>2023</v>
      </c>
      <c r="B349" t="str">
        <f>VLOOKUP(Table35[[#This Row],[Customer ID]], 'Customer Names'!F:G, 2, FALSE)</f>
        <v>Cherop, Ms.  Sharon</v>
      </c>
      <c r="C349">
        <v>25.84</v>
      </c>
      <c r="D349" s="22" t="str" cm="1">
        <f t="array" ref="D349">_xlfn.IFS(Table35[[#This Row],[BMI]]&lt;18.5, "Underweight ", Table35[[#This Row],[BMI]]&lt;24.9, "Normal Weight", Table35[[#This Row],[BMI]]&lt;29.9, "Overweight ", TRUE, "Obesity")</f>
        <v xml:space="preserve">Overweight </v>
      </c>
      <c r="E349" s="22">
        <v>8.83</v>
      </c>
      <c r="F349" s="22" t="str" cm="1">
        <f t="array" ref="F349">_xlfn.IFS(Table35[[#This Row],[HBA1C]]&lt;5.7, "Normal", Table35[[#This Row],[HBA1C]]&lt;6.4, "Prediabetes ", TRUE, "Diabetes")</f>
        <v>Diabetes</v>
      </c>
      <c r="G349" s="23" t="s">
        <v>2379</v>
      </c>
      <c r="H349" s="22" t="s">
        <v>2379</v>
      </c>
      <c r="I349" s="22" t="s">
        <v>2379</v>
      </c>
      <c r="J349" s="22">
        <v>0</v>
      </c>
      <c r="K349" t="s">
        <v>2379</v>
      </c>
      <c r="L349" s="25">
        <f>VLOOKUP(Table35[[#This Row],[Customer ID]],'Hospitalisation Details'!A:E,5,FALSE)</f>
        <v>22822</v>
      </c>
      <c r="M349" s="27">
        <f>VLOOKUP(Table35[[#This Row],[Customer ID]],'Hospitalisation Details'!A:K,8,FALSE)</f>
        <v>28923.14</v>
      </c>
      <c r="N349" t="str">
        <f>VLOOKUP(Table35[[#This Row],[Customer ID]],'Hospitalisation Details'!A:K,9, FALSE)</f>
        <v>tier - 1</v>
      </c>
      <c r="O349" t="str">
        <f>VLOOKUP(Table35[[#This Row],[Customer ID]],'Hospitalisation Details'!A:K,10,FALSE)</f>
        <v>tier - 1</v>
      </c>
      <c r="P349" t="str">
        <f>VLOOKUP(Table35[[#This Row],[Customer ID]],'Hospitalisation Details'!A:K,11,FALSE)</f>
        <v>R1012</v>
      </c>
    </row>
    <row r="350" spans="1:16" x14ac:dyDescent="0.3">
      <c r="A350" t="s">
        <v>2022</v>
      </c>
      <c r="B350" t="str">
        <f>VLOOKUP(Table35[[#This Row],[Customer ID]], 'Customer Names'!F:G, 2, FALSE)</f>
        <v>Howell, Mr.  Jason A</v>
      </c>
      <c r="C350">
        <v>28.31</v>
      </c>
      <c r="D350" s="22" t="str" cm="1">
        <f t="array" ref="D350">_xlfn.IFS(Table35[[#This Row],[BMI]]&lt;18.5, "Underweight ", Table35[[#This Row],[BMI]]&lt;24.9, "Normal Weight", Table35[[#This Row],[BMI]]&lt;29.9, "Overweight ", TRUE, "Obesity")</f>
        <v xml:space="preserve">Overweight </v>
      </c>
      <c r="E350" s="22">
        <v>8.4700000000000006</v>
      </c>
      <c r="F350" s="22" t="str" cm="1">
        <f t="array" ref="F350">_xlfn.IFS(Table35[[#This Row],[HBA1C]]&lt;5.7, "Normal", Table35[[#This Row],[HBA1C]]&lt;6.4, "Prediabetes ", TRUE, "Diabetes")</f>
        <v>Diabetes</v>
      </c>
      <c r="G350" s="23" t="s">
        <v>2381</v>
      </c>
      <c r="H350" s="22" t="s">
        <v>2379</v>
      </c>
      <c r="I350" s="22" t="s">
        <v>2379</v>
      </c>
      <c r="J350" s="22">
        <v>2</v>
      </c>
      <c r="K350" t="s">
        <v>2381</v>
      </c>
      <c r="L350" s="25">
        <f>VLOOKUP(Table35[[#This Row],[Customer ID]],'Hospitalisation Details'!A:E,5,FALSE)</f>
        <v>22404</v>
      </c>
      <c r="M350" s="27">
        <f>VLOOKUP(Table35[[#This Row],[Customer ID]],'Hospitalisation Details'!A:K,8,FALSE)</f>
        <v>28868.66</v>
      </c>
      <c r="N350" t="str">
        <f>VLOOKUP(Table35[[#This Row],[Customer ID]],'Hospitalisation Details'!A:K,9, FALSE)</f>
        <v>tier - 1</v>
      </c>
      <c r="O350" t="str">
        <f>VLOOKUP(Table35[[#This Row],[Customer ID]],'Hospitalisation Details'!A:K,10,FALSE)</f>
        <v>tier - 2</v>
      </c>
      <c r="P350" t="str">
        <f>VLOOKUP(Table35[[#This Row],[Customer ID]],'Hospitalisation Details'!A:K,11,FALSE)</f>
        <v>R1012</v>
      </c>
    </row>
    <row r="351" spans="1:16" x14ac:dyDescent="0.3">
      <c r="A351" t="s">
        <v>2021</v>
      </c>
      <c r="B351" t="str">
        <f>VLOOKUP(Table35[[#This Row],[Customer ID]], 'Customer Names'!F:G, 2, FALSE)</f>
        <v>Palmer, Ms.  Chelsey C.</v>
      </c>
      <c r="C351">
        <v>23.94</v>
      </c>
      <c r="D351" s="22" t="str" cm="1">
        <f t="array" ref="D351">_xlfn.IFS(Table35[[#This Row],[BMI]]&lt;18.5, "Underweight ", Table35[[#This Row],[BMI]]&lt;24.9, "Normal Weight", Table35[[#This Row],[BMI]]&lt;29.9, "Overweight ", TRUE, "Obesity")</f>
        <v>Normal Weight</v>
      </c>
      <c r="E351" s="22">
        <v>4.2</v>
      </c>
      <c r="F351" s="22" t="str" cm="1">
        <f t="array" ref="F351">_xlfn.IFS(Table35[[#This Row],[HBA1C]]&lt;5.7, "Normal", Table35[[#This Row],[HBA1C]]&lt;6.4, "Prediabetes ", TRUE, "Diabetes")</f>
        <v>Normal</v>
      </c>
      <c r="G351" s="23" t="s">
        <v>2379</v>
      </c>
      <c r="H351" s="22" t="s">
        <v>2379</v>
      </c>
      <c r="I351" s="22" t="s">
        <v>2379</v>
      </c>
      <c r="J351" s="22">
        <v>0</v>
      </c>
      <c r="K351" t="s">
        <v>2381</v>
      </c>
      <c r="L351" s="25">
        <f>VLOOKUP(Table35[[#This Row],[Customer ID]],'Hospitalisation Details'!A:E,5,FALSE)</f>
        <v>32968</v>
      </c>
      <c r="M351" s="27">
        <f>VLOOKUP(Table35[[#This Row],[Customer ID]],'Hospitalisation Details'!A:K,8,FALSE)</f>
        <v>28716.14</v>
      </c>
      <c r="N351" t="str">
        <f>VLOOKUP(Table35[[#This Row],[Customer ID]],'Hospitalisation Details'!A:K,9, FALSE)</f>
        <v>tier - 1</v>
      </c>
      <c r="O351" t="str">
        <f>VLOOKUP(Table35[[#This Row],[Customer ID]],'Hospitalisation Details'!A:K,10,FALSE)</f>
        <v>tier - 3</v>
      </c>
      <c r="P351" t="str">
        <f>VLOOKUP(Table35[[#This Row],[Customer ID]],'Hospitalisation Details'!A:K,11,FALSE)</f>
        <v>R1011</v>
      </c>
    </row>
    <row r="352" spans="1:16" x14ac:dyDescent="0.3">
      <c r="A352" t="s">
        <v>2020</v>
      </c>
      <c r="B352" t="str">
        <f>VLOOKUP(Table35[[#This Row],[Customer ID]], 'Customer Names'!F:G, 2, FALSE)</f>
        <v>Olson, Mr.  Devon A.</v>
      </c>
      <c r="C352">
        <v>20.03</v>
      </c>
      <c r="D352" s="22" t="str" cm="1">
        <f t="array" ref="D352">_xlfn.IFS(Table35[[#This Row],[BMI]]&lt;18.5, "Underweight ", Table35[[#This Row],[BMI]]&lt;24.9, "Normal Weight", Table35[[#This Row],[BMI]]&lt;29.9, "Overweight ", TRUE, "Obesity")</f>
        <v>Normal Weight</v>
      </c>
      <c r="E352" s="22">
        <v>6.14</v>
      </c>
      <c r="F352" s="22" t="str" cm="1">
        <f t="array" ref="F352">_xlfn.IFS(Table35[[#This Row],[HBA1C]]&lt;5.7, "Normal", Table35[[#This Row],[HBA1C]]&lt;6.4, "Prediabetes ", TRUE, "Diabetes")</f>
        <v xml:space="preserve">Prediabetes </v>
      </c>
      <c r="G352" s="23" t="s">
        <v>2381</v>
      </c>
      <c r="H352" s="22" t="s">
        <v>2379</v>
      </c>
      <c r="I352" s="22" t="s">
        <v>2379</v>
      </c>
      <c r="J352" s="22">
        <v>0</v>
      </c>
      <c r="K352" t="s">
        <v>2381</v>
      </c>
      <c r="L352" s="25">
        <f>VLOOKUP(Table35[[#This Row],[Customer ID]],'Hospitalisation Details'!A:E,5,FALSE)</f>
        <v>31133</v>
      </c>
      <c r="M352" s="27">
        <f>VLOOKUP(Table35[[#This Row],[Customer ID]],'Hospitalisation Details'!A:K,8,FALSE)</f>
        <v>28542.86</v>
      </c>
      <c r="N352" t="str">
        <f>VLOOKUP(Table35[[#This Row],[Customer ID]],'Hospitalisation Details'!A:K,9, FALSE)</f>
        <v>tier - 1</v>
      </c>
      <c r="O352" t="str">
        <f>VLOOKUP(Table35[[#This Row],[Customer ID]],'Hospitalisation Details'!A:K,10,FALSE)</f>
        <v>tier - 3</v>
      </c>
      <c r="P352" t="str">
        <f>VLOOKUP(Table35[[#This Row],[Customer ID]],'Hospitalisation Details'!A:K,11,FALSE)</f>
        <v>R1011</v>
      </c>
    </row>
    <row r="353" spans="1:16" x14ac:dyDescent="0.3">
      <c r="A353" t="s">
        <v>2019</v>
      </c>
      <c r="B353" t="str">
        <f>VLOOKUP(Table35[[#This Row],[Customer ID]], 'Customer Names'!F:G, 2, FALSE)</f>
        <v>Waldron, Ms.  Joni L</v>
      </c>
      <c r="C353">
        <v>41.42</v>
      </c>
      <c r="D353" s="22" t="str" cm="1">
        <f t="array" ref="D353">_xlfn.IFS(Table35[[#This Row],[BMI]]&lt;18.5, "Underweight ", Table35[[#This Row],[BMI]]&lt;24.9, "Normal Weight", Table35[[#This Row],[BMI]]&lt;29.9, "Overweight ", TRUE, "Obesity")</f>
        <v>Obesity</v>
      </c>
      <c r="E353" s="22">
        <v>6.07</v>
      </c>
      <c r="F353" s="22" t="str" cm="1">
        <f t="array" ref="F353">_xlfn.IFS(Table35[[#This Row],[HBA1C]]&lt;5.7, "Normal", Table35[[#This Row],[HBA1C]]&lt;6.4, "Prediabetes ", TRUE, "Diabetes")</f>
        <v xml:space="preserve">Prediabetes </v>
      </c>
      <c r="G353" s="23" t="s">
        <v>2379</v>
      </c>
      <c r="H353" s="22" t="s">
        <v>2379</v>
      </c>
      <c r="I353" s="22" t="s">
        <v>2379</v>
      </c>
      <c r="J353" s="22">
        <v>0</v>
      </c>
      <c r="K353" t="s">
        <v>2379</v>
      </c>
      <c r="L353" s="25">
        <f>VLOOKUP(Table35[[#This Row],[Customer ID]],'Hospitalisation Details'!A:E,5,FALSE)</f>
        <v>29993</v>
      </c>
      <c r="M353" s="27">
        <f>VLOOKUP(Table35[[#This Row],[Customer ID]],'Hospitalisation Details'!A:K,8,FALSE)</f>
        <v>28476.73</v>
      </c>
      <c r="N353" t="str">
        <f>VLOOKUP(Table35[[#This Row],[Customer ID]],'Hospitalisation Details'!A:K,9, FALSE)</f>
        <v>tier - 1</v>
      </c>
      <c r="O353" t="str">
        <f>VLOOKUP(Table35[[#This Row],[Customer ID]],'Hospitalisation Details'!A:K,10,FALSE)</f>
        <v>tier - 2</v>
      </c>
      <c r="P353" t="str">
        <f>VLOOKUP(Table35[[#This Row],[Customer ID]],'Hospitalisation Details'!A:K,11,FALSE)</f>
        <v>R1012</v>
      </c>
    </row>
    <row r="354" spans="1:16" x14ac:dyDescent="0.3">
      <c r="A354" t="s">
        <v>2018</v>
      </c>
      <c r="B354" t="str">
        <f>VLOOKUP(Table35[[#This Row],[Customer ID]], 'Customer Names'!F:G, 2, FALSE)</f>
        <v>Meyer, Mr.  Colin</v>
      </c>
      <c r="C354">
        <v>36.67</v>
      </c>
      <c r="D354" s="22" t="str" cm="1">
        <f t="array" ref="D354">_xlfn.IFS(Table35[[#This Row],[BMI]]&lt;18.5, "Underweight ", Table35[[#This Row],[BMI]]&lt;24.9, "Normal Weight", Table35[[#This Row],[BMI]]&lt;29.9, "Overweight ", TRUE, "Obesity")</f>
        <v>Obesity</v>
      </c>
      <c r="E354" s="22">
        <v>10.210000000000001</v>
      </c>
      <c r="F354" s="22" t="str" cm="1">
        <f t="array" ref="F354">_xlfn.IFS(Table35[[#This Row],[HBA1C]]&lt;5.7, "Normal", Table35[[#This Row],[HBA1C]]&lt;6.4, "Prediabetes ", TRUE, "Diabetes")</f>
        <v>Diabetes</v>
      </c>
      <c r="G354" s="23" t="s">
        <v>2379</v>
      </c>
      <c r="H354" s="22" t="s">
        <v>2379</v>
      </c>
      <c r="I354" s="22" t="s">
        <v>2379</v>
      </c>
      <c r="J354" s="22">
        <v>0</v>
      </c>
      <c r="K354" t="s">
        <v>2379</v>
      </c>
      <c r="L354" s="25">
        <f>VLOOKUP(Table35[[#This Row],[Customer ID]],'Hospitalisation Details'!A:E,5,FALSE)</f>
        <v>27045</v>
      </c>
      <c r="M354" s="27">
        <f>VLOOKUP(Table35[[#This Row],[Customer ID]],'Hospitalisation Details'!A:K,8,FALSE)</f>
        <v>28468.92</v>
      </c>
      <c r="N354" t="str">
        <f>VLOOKUP(Table35[[#This Row],[Customer ID]],'Hospitalisation Details'!A:K,9, FALSE)</f>
        <v>tier - 1</v>
      </c>
      <c r="O354" t="str">
        <f>VLOOKUP(Table35[[#This Row],[Customer ID]],'Hospitalisation Details'!A:K,10,FALSE)</f>
        <v>tier - 1</v>
      </c>
      <c r="P354" t="str">
        <f>VLOOKUP(Table35[[#This Row],[Customer ID]],'Hospitalisation Details'!A:K,11,FALSE)</f>
        <v>R1012</v>
      </c>
    </row>
    <row r="355" spans="1:16" x14ac:dyDescent="0.3">
      <c r="A355" t="s">
        <v>2017</v>
      </c>
      <c r="B355" t="str">
        <f>VLOOKUP(Table35[[#This Row],[Customer ID]], 'Customer Names'!F:G, 2, FALSE)</f>
        <v>Stack, Ms.  Rachael</v>
      </c>
      <c r="C355">
        <v>27.645</v>
      </c>
      <c r="D355" s="22" t="str" cm="1">
        <f t="array" ref="D355">_xlfn.IFS(Table35[[#This Row],[BMI]]&lt;18.5, "Underweight ", Table35[[#This Row],[BMI]]&lt;24.9, "Normal Weight", Table35[[#This Row],[BMI]]&lt;29.9, "Overweight ", TRUE, "Obesity")</f>
        <v xml:space="preserve">Overweight </v>
      </c>
      <c r="E355" s="22">
        <v>4.6900000000000004</v>
      </c>
      <c r="F355" s="22" t="str" cm="1">
        <f t="array" ref="F355">_xlfn.IFS(Table35[[#This Row],[HBA1C]]&lt;5.7, "Normal", Table35[[#This Row],[HBA1C]]&lt;6.4, "Prediabetes ", TRUE, "Diabetes")</f>
        <v>Normal</v>
      </c>
      <c r="G355" s="23" t="s">
        <v>2379</v>
      </c>
      <c r="H355" s="22" t="s">
        <v>2379</v>
      </c>
      <c r="I355" s="22" t="s">
        <v>2379</v>
      </c>
      <c r="J355" s="22">
        <v>0</v>
      </c>
      <c r="K355" t="s">
        <v>2379</v>
      </c>
      <c r="L355" s="25">
        <f>VLOOKUP(Table35[[#This Row],[Customer ID]],'Hospitalisation Details'!A:E,5,FALSE)</f>
        <v>28461</v>
      </c>
      <c r="M355" s="27">
        <f>VLOOKUP(Table35[[#This Row],[Customer ID]],'Hospitalisation Details'!A:K,8,FALSE)</f>
        <v>28340.19</v>
      </c>
      <c r="N355" t="str">
        <f>VLOOKUP(Table35[[#This Row],[Customer ID]],'Hospitalisation Details'!A:K,9, FALSE)</f>
        <v>tier - 1</v>
      </c>
      <c r="O355" t="str">
        <f>VLOOKUP(Table35[[#This Row],[Customer ID]],'Hospitalisation Details'!A:K,10,FALSE)</f>
        <v>tier - 2</v>
      </c>
      <c r="P355" t="str">
        <f>VLOOKUP(Table35[[#This Row],[Customer ID]],'Hospitalisation Details'!A:K,11,FALSE)</f>
        <v>R1012</v>
      </c>
    </row>
    <row r="356" spans="1:16" x14ac:dyDescent="0.3">
      <c r="A356" t="s">
        <v>2016</v>
      </c>
      <c r="B356" t="str">
        <f>VLOOKUP(Table35[[#This Row],[Customer ID]], 'Customer Names'!F:G, 2, FALSE)</f>
        <v>Sanchez Y Torres, Ms.  Maricela</v>
      </c>
      <c r="C356">
        <v>22.72</v>
      </c>
      <c r="D356" s="22" t="str" cm="1">
        <f t="array" ref="D356">_xlfn.IFS(Table35[[#This Row],[BMI]]&lt;18.5, "Underweight ", Table35[[#This Row],[BMI]]&lt;24.9, "Normal Weight", Table35[[#This Row],[BMI]]&lt;29.9, "Overweight ", TRUE, "Obesity")</f>
        <v>Normal Weight</v>
      </c>
      <c r="E356" s="22">
        <v>5.71</v>
      </c>
      <c r="F356" s="22" t="str" cm="1">
        <f t="array" ref="F356">_xlfn.IFS(Table35[[#This Row],[HBA1C]]&lt;5.7, "Normal", Table35[[#This Row],[HBA1C]]&lt;6.4, "Prediabetes ", TRUE, "Diabetes")</f>
        <v xml:space="preserve">Prediabetes </v>
      </c>
      <c r="G356" s="23" t="s">
        <v>2379</v>
      </c>
      <c r="H356" s="22" t="s">
        <v>2379</v>
      </c>
      <c r="I356" s="22" t="s">
        <v>2379</v>
      </c>
      <c r="J356" s="22">
        <v>0</v>
      </c>
      <c r="K356" t="s">
        <v>2381</v>
      </c>
      <c r="L356" s="25">
        <f>VLOOKUP(Table35[[#This Row],[Customer ID]],'Hospitalisation Details'!A:E,5,FALSE)</f>
        <v>33201</v>
      </c>
      <c r="M356" s="27">
        <f>VLOOKUP(Table35[[#This Row],[Customer ID]],'Hospitalisation Details'!A:K,8,FALSE)</f>
        <v>28302.33</v>
      </c>
      <c r="N356" t="str">
        <f>VLOOKUP(Table35[[#This Row],[Customer ID]],'Hospitalisation Details'!A:K,9, FALSE)</f>
        <v>tier - 1</v>
      </c>
      <c r="O356" t="str">
        <f>VLOOKUP(Table35[[#This Row],[Customer ID]],'Hospitalisation Details'!A:K,10,FALSE)</f>
        <v>tier - 2</v>
      </c>
      <c r="P356" t="str">
        <f>VLOOKUP(Table35[[#This Row],[Customer ID]],'Hospitalisation Details'!A:K,11,FALSE)</f>
        <v>R1011</v>
      </c>
    </row>
    <row r="357" spans="1:16" x14ac:dyDescent="0.3">
      <c r="A357" t="s">
        <v>2015</v>
      </c>
      <c r="B357" t="str">
        <f>VLOOKUP(Table35[[#This Row],[Customer ID]], 'Customer Names'!F:G, 2, FALSE)</f>
        <v>Daniels, Ms.  Marie</v>
      </c>
      <c r="C357">
        <v>36.520000000000003</v>
      </c>
      <c r="D357" s="22" t="str" cm="1">
        <f t="array" ref="D357">_xlfn.IFS(Table35[[#This Row],[BMI]]&lt;18.5, "Underweight ", Table35[[#This Row],[BMI]]&lt;24.9, "Normal Weight", Table35[[#This Row],[BMI]]&lt;29.9, "Overweight ", TRUE, "Obesity")</f>
        <v>Obesity</v>
      </c>
      <c r="E357" s="22">
        <v>9.07</v>
      </c>
      <c r="F357" s="22" t="str" cm="1">
        <f t="array" ref="F357">_xlfn.IFS(Table35[[#This Row],[HBA1C]]&lt;5.7, "Normal", Table35[[#This Row],[HBA1C]]&lt;6.4, "Prediabetes ", TRUE, "Diabetes")</f>
        <v>Diabetes</v>
      </c>
      <c r="G357" s="23" t="s">
        <v>2381</v>
      </c>
      <c r="H357" s="22" t="s">
        <v>2379</v>
      </c>
      <c r="I357" s="22" t="s">
        <v>2381</v>
      </c>
      <c r="J357" s="22">
        <v>1</v>
      </c>
      <c r="K357" t="s">
        <v>2379</v>
      </c>
      <c r="L357" s="25">
        <f>VLOOKUP(Table35[[#This Row],[Customer ID]],'Hospitalisation Details'!A:E,5,FALSE)</f>
        <v>23309</v>
      </c>
      <c r="M357" s="27">
        <f>VLOOKUP(Table35[[#This Row],[Customer ID]],'Hospitalisation Details'!A:K,8,FALSE)</f>
        <v>28287.9</v>
      </c>
      <c r="N357" t="str">
        <f>VLOOKUP(Table35[[#This Row],[Customer ID]],'Hospitalisation Details'!A:K,9, FALSE)</f>
        <v>tier - 1</v>
      </c>
      <c r="O357" t="str">
        <f>VLOOKUP(Table35[[#This Row],[Customer ID]],'Hospitalisation Details'!A:K,10,FALSE)</f>
        <v>tier - 1</v>
      </c>
      <c r="P357" t="str">
        <f>VLOOKUP(Table35[[#This Row],[Customer ID]],'Hospitalisation Details'!A:K,11,FALSE)</f>
        <v>R1013</v>
      </c>
    </row>
    <row r="358" spans="1:16" x14ac:dyDescent="0.3">
      <c r="A358" t="s">
        <v>2014</v>
      </c>
      <c r="B358" t="str">
        <f>VLOOKUP(Table35[[#This Row],[Customer ID]], 'Customer Names'!F:G, 2, FALSE)</f>
        <v>Pepp, Mr.  Frank</v>
      </c>
      <c r="C358">
        <v>33.96</v>
      </c>
      <c r="D358" s="22" t="str" cm="1">
        <f t="array" ref="D358">_xlfn.IFS(Table35[[#This Row],[BMI]]&lt;18.5, "Underweight ", Table35[[#This Row],[BMI]]&lt;24.9, "Normal Weight", Table35[[#This Row],[BMI]]&lt;29.9, "Overweight ", TRUE, "Obesity")</f>
        <v>Obesity</v>
      </c>
      <c r="E358" s="22">
        <v>4.99</v>
      </c>
      <c r="F358" s="22" t="str" cm="1">
        <f t="array" ref="F358">_xlfn.IFS(Table35[[#This Row],[HBA1C]]&lt;5.7, "Normal", Table35[[#This Row],[HBA1C]]&lt;6.4, "Prediabetes ", TRUE, "Diabetes")</f>
        <v>Normal</v>
      </c>
      <c r="G358" s="23" t="s">
        <v>2379</v>
      </c>
      <c r="H358" s="22" t="s">
        <v>2379</v>
      </c>
      <c r="I358" s="22" t="s">
        <v>2379</v>
      </c>
      <c r="J358" s="22">
        <v>0</v>
      </c>
      <c r="K358" t="s">
        <v>2381</v>
      </c>
      <c r="L358" s="25">
        <f>VLOOKUP(Table35[[#This Row],[Customer ID]],'Hospitalisation Details'!A:E,5,FALSE)</f>
        <v>36409</v>
      </c>
      <c r="M358" s="27">
        <f>VLOOKUP(Table35[[#This Row],[Customer ID]],'Hospitalisation Details'!A:K,8,FALSE)</f>
        <v>28245.34</v>
      </c>
      <c r="N358" t="str">
        <f>VLOOKUP(Table35[[#This Row],[Customer ID]],'Hospitalisation Details'!A:K,9, FALSE)</f>
        <v>tier - 1</v>
      </c>
      <c r="O358" t="str">
        <f>VLOOKUP(Table35[[#This Row],[Customer ID]],'Hospitalisation Details'!A:K,10,FALSE)</f>
        <v>tier - 3</v>
      </c>
      <c r="P358" t="str">
        <f>VLOOKUP(Table35[[#This Row],[Customer ID]],'Hospitalisation Details'!A:K,11,FALSE)</f>
        <v>R1011</v>
      </c>
    </row>
    <row r="359" spans="1:16" x14ac:dyDescent="0.3">
      <c r="A359" t="s">
        <v>2013</v>
      </c>
      <c r="B359" t="str">
        <f>VLOOKUP(Table35[[#This Row],[Customer ID]], 'Customer Names'!F:G, 2, FALSE)</f>
        <v>Buechler, Mr.  Jeffry</v>
      </c>
      <c r="C359">
        <v>26.695</v>
      </c>
      <c r="D359" s="22" t="str" cm="1">
        <f t="array" ref="D359">_xlfn.IFS(Table35[[#This Row],[BMI]]&lt;18.5, "Underweight ", Table35[[#This Row],[BMI]]&lt;24.9, "Normal Weight", Table35[[#This Row],[BMI]]&lt;29.9, "Overweight ", TRUE, "Obesity")</f>
        <v xml:space="preserve">Overweight </v>
      </c>
      <c r="E359" s="22">
        <v>8.31</v>
      </c>
      <c r="F359" s="22" t="str" cm="1">
        <f t="array" ref="F359">_xlfn.IFS(Table35[[#This Row],[HBA1C]]&lt;5.7, "Normal", Table35[[#This Row],[HBA1C]]&lt;6.4, "Prediabetes ", TRUE, "Diabetes")</f>
        <v>Diabetes</v>
      </c>
      <c r="G359" s="23" t="s">
        <v>2379</v>
      </c>
      <c r="H359" s="22" t="s">
        <v>2379</v>
      </c>
      <c r="I359" s="22" t="s">
        <v>2379</v>
      </c>
      <c r="J359" s="22">
        <v>0</v>
      </c>
      <c r="K359" t="s">
        <v>2381</v>
      </c>
      <c r="L359" s="25">
        <f>VLOOKUP(Table35[[#This Row],[Customer ID]],'Hospitalisation Details'!A:E,5,FALSE)</f>
        <v>22150</v>
      </c>
      <c r="M359" s="27">
        <f>VLOOKUP(Table35[[#This Row],[Customer ID]],'Hospitalisation Details'!A:K,8,FALSE)</f>
        <v>28101.33</v>
      </c>
      <c r="N359" t="str">
        <f>VLOOKUP(Table35[[#This Row],[Customer ID]],'Hospitalisation Details'!A:K,9, FALSE)</f>
        <v>tier - 1</v>
      </c>
      <c r="O359" t="str">
        <f>VLOOKUP(Table35[[#This Row],[Customer ID]],'Hospitalisation Details'!A:K,10,FALSE)</f>
        <v>tier - 2</v>
      </c>
      <c r="P359" t="str">
        <f>VLOOKUP(Table35[[#This Row],[Customer ID]],'Hospitalisation Details'!A:K,11,FALSE)</f>
        <v>R1019</v>
      </c>
    </row>
    <row r="360" spans="1:16" x14ac:dyDescent="0.3">
      <c r="A360" t="s">
        <v>2012</v>
      </c>
      <c r="B360" t="str">
        <f>VLOOKUP(Table35[[#This Row],[Customer ID]], 'Customer Names'!F:G, 2, FALSE)</f>
        <v>Buenting, Mr.  Mike</v>
      </c>
      <c r="C360">
        <v>18.45</v>
      </c>
      <c r="D360" s="22" t="str" cm="1">
        <f t="array" ref="D360">_xlfn.IFS(Table35[[#This Row],[BMI]]&lt;18.5, "Underweight ", Table35[[#This Row],[BMI]]&lt;24.9, "Normal Weight", Table35[[#This Row],[BMI]]&lt;29.9, "Overweight ", TRUE, "Obesity")</f>
        <v xml:space="preserve">Underweight </v>
      </c>
      <c r="E360" s="22">
        <v>5.07</v>
      </c>
      <c r="F360" s="22" t="str" cm="1">
        <f t="array" ref="F360">_xlfn.IFS(Table35[[#This Row],[HBA1C]]&lt;5.7, "Normal", Table35[[#This Row],[HBA1C]]&lt;6.4, "Prediabetes ", TRUE, "Diabetes")</f>
        <v>Normal</v>
      </c>
      <c r="G360" s="23" t="s">
        <v>2381</v>
      </c>
      <c r="H360" s="22" t="s">
        <v>2379</v>
      </c>
      <c r="I360" s="22" t="s">
        <v>2379</v>
      </c>
      <c r="J360" s="22">
        <v>0</v>
      </c>
      <c r="K360" t="s">
        <v>2381</v>
      </c>
      <c r="L360" s="25">
        <f>VLOOKUP(Table35[[#This Row],[Customer ID]],'Hospitalisation Details'!A:E,5,FALSE)</f>
        <v>31257</v>
      </c>
      <c r="M360" s="27">
        <f>VLOOKUP(Table35[[#This Row],[Customer ID]],'Hospitalisation Details'!A:K,8,FALSE)</f>
        <v>28006.94</v>
      </c>
      <c r="N360" t="str">
        <f>VLOOKUP(Table35[[#This Row],[Customer ID]],'Hospitalisation Details'!A:K,9, FALSE)</f>
        <v>tier - 1</v>
      </c>
      <c r="O360" t="str">
        <f>VLOOKUP(Table35[[#This Row],[Customer ID]],'Hospitalisation Details'!A:K,10,FALSE)</f>
        <v>tier - 2</v>
      </c>
      <c r="P360" t="str">
        <f>VLOOKUP(Table35[[#This Row],[Customer ID]],'Hospitalisation Details'!A:K,11,FALSE)</f>
        <v>R1011</v>
      </c>
    </row>
    <row r="361" spans="1:16" x14ac:dyDescent="0.3">
      <c r="A361" t="s">
        <v>2011</v>
      </c>
      <c r="B361" t="str">
        <f>VLOOKUP(Table35[[#This Row],[Customer ID]], 'Customer Names'!F:G, 2, FALSE)</f>
        <v>Evans, Mr.  Rick</v>
      </c>
      <c r="C361">
        <v>33.18</v>
      </c>
      <c r="D361" s="22" t="str" cm="1">
        <f t="array" ref="D361">_xlfn.IFS(Table35[[#This Row],[BMI]]&lt;18.5, "Underweight ", Table35[[#This Row],[BMI]]&lt;24.9, "Normal Weight", Table35[[#This Row],[BMI]]&lt;29.9, "Overweight ", TRUE, "Obesity")</f>
        <v>Obesity</v>
      </c>
      <c r="E361" s="22">
        <v>4.79</v>
      </c>
      <c r="F361" s="22" t="str" cm="1">
        <f t="array" ref="F361">_xlfn.IFS(Table35[[#This Row],[HBA1C]]&lt;5.7, "Normal", Table35[[#This Row],[HBA1C]]&lt;6.4, "Prediabetes ", TRUE, "Diabetes")</f>
        <v>Normal</v>
      </c>
      <c r="G361" s="23" t="s">
        <v>2379</v>
      </c>
      <c r="H361" s="22" t="s">
        <v>2379</v>
      </c>
      <c r="I361" s="22" t="s">
        <v>2379</v>
      </c>
      <c r="J361" s="22">
        <v>0</v>
      </c>
      <c r="K361" t="s">
        <v>2381</v>
      </c>
      <c r="L361" s="25">
        <f>VLOOKUP(Table35[[#This Row],[Customer ID]],'Hospitalisation Details'!A:E,5,FALSE)</f>
        <v>36332</v>
      </c>
      <c r="M361" s="27">
        <f>VLOOKUP(Table35[[#This Row],[Customer ID]],'Hospitalisation Details'!A:K,8,FALSE)</f>
        <v>27980.77</v>
      </c>
      <c r="N361" t="str">
        <f>VLOOKUP(Table35[[#This Row],[Customer ID]],'Hospitalisation Details'!A:K,9, FALSE)</f>
        <v>tier - 1</v>
      </c>
      <c r="O361" t="str">
        <f>VLOOKUP(Table35[[#This Row],[Customer ID]],'Hospitalisation Details'!A:K,10,FALSE)</f>
        <v>tier - 1</v>
      </c>
      <c r="P361" t="str">
        <f>VLOOKUP(Table35[[#This Row],[Customer ID]],'Hospitalisation Details'!A:K,11,FALSE)</f>
        <v>R1011</v>
      </c>
    </row>
    <row r="362" spans="1:16" x14ac:dyDescent="0.3">
      <c r="A362" t="s">
        <v>2010</v>
      </c>
      <c r="B362" t="str">
        <f>VLOOKUP(Table35[[#This Row],[Customer ID]], 'Customer Names'!F:G, 2, FALSE)</f>
        <v>Arcand, Mr.  Pierre-Michel</v>
      </c>
      <c r="C362">
        <v>36.1</v>
      </c>
      <c r="D362" s="22" t="str" cm="1">
        <f t="array" ref="D362">_xlfn.IFS(Table35[[#This Row],[BMI]]&lt;18.5, "Underweight ", Table35[[#This Row],[BMI]]&lt;24.9, "Normal Weight", Table35[[#This Row],[BMI]]&lt;29.9, "Overweight ", TRUE, "Obesity")</f>
        <v>Obesity</v>
      </c>
      <c r="E362" s="22">
        <v>11.39</v>
      </c>
      <c r="F362" s="22" t="str" cm="1">
        <f t="array" ref="F362">_xlfn.IFS(Table35[[#This Row],[HBA1C]]&lt;5.7, "Normal", Table35[[#This Row],[HBA1C]]&lt;6.4, "Prediabetes ", TRUE, "Diabetes")</f>
        <v>Diabetes</v>
      </c>
      <c r="G362" s="23" t="s">
        <v>2381</v>
      </c>
      <c r="H362" s="22" t="s">
        <v>2379</v>
      </c>
      <c r="I362" s="22" t="s">
        <v>2379</v>
      </c>
      <c r="J362" s="22">
        <v>2</v>
      </c>
      <c r="K362" t="s">
        <v>2379</v>
      </c>
      <c r="L362" s="25">
        <f>VLOOKUP(Table35[[#This Row],[Customer ID]],'Hospitalisation Details'!A:E,5,FALSE)</f>
        <v>22429</v>
      </c>
      <c r="M362" s="27">
        <f>VLOOKUP(Table35[[#This Row],[Customer ID]],'Hospitalisation Details'!A:K,8,FALSE)</f>
        <v>27941.29</v>
      </c>
      <c r="N362" t="str">
        <f>VLOOKUP(Table35[[#This Row],[Customer ID]],'Hospitalisation Details'!A:K,9, FALSE)</f>
        <v>tier - 1</v>
      </c>
      <c r="O362" t="str">
        <f>VLOOKUP(Table35[[#This Row],[Customer ID]],'Hospitalisation Details'!A:K,10,FALSE)</f>
        <v>tier - 3</v>
      </c>
      <c r="P362" t="str">
        <f>VLOOKUP(Table35[[#This Row],[Customer ID]],'Hospitalisation Details'!A:K,11,FALSE)</f>
        <v>R1011</v>
      </c>
    </row>
    <row r="363" spans="1:16" x14ac:dyDescent="0.3">
      <c r="A363" t="s">
        <v>2009</v>
      </c>
      <c r="B363" t="str">
        <f>VLOOKUP(Table35[[#This Row],[Customer ID]], 'Customer Names'!F:G, 2, FALSE)</f>
        <v>Kesack, Mr.  Daniel</v>
      </c>
      <c r="C363">
        <v>22.77</v>
      </c>
      <c r="D363" s="22" t="str" cm="1">
        <f t="array" ref="D363">_xlfn.IFS(Table35[[#This Row],[BMI]]&lt;18.5, "Underweight ", Table35[[#This Row],[BMI]]&lt;24.9, "Normal Weight", Table35[[#This Row],[BMI]]&lt;29.9, "Overweight ", TRUE, "Obesity")</f>
        <v>Normal Weight</v>
      </c>
      <c r="E363" s="22">
        <v>6</v>
      </c>
      <c r="F363" s="22" t="str" cm="1">
        <f t="array" ref="F363">_xlfn.IFS(Table35[[#This Row],[HBA1C]]&lt;5.7, "Normal", Table35[[#This Row],[HBA1C]]&lt;6.4, "Prediabetes ", TRUE, "Diabetes")</f>
        <v xml:space="preserve">Prediabetes </v>
      </c>
      <c r="G363" s="23" t="s">
        <v>2379</v>
      </c>
      <c r="H363" s="22" t="s">
        <v>2379</v>
      </c>
      <c r="I363" s="22" t="s">
        <v>2379</v>
      </c>
      <c r="J363" s="22">
        <v>0</v>
      </c>
      <c r="K363" t="s">
        <v>2381</v>
      </c>
      <c r="L363" s="25">
        <f>VLOOKUP(Table35[[#This Row],[Customer ID]],'Hospitalisation Details'!A:E,5,FALSE)</f>
        <v>33332</v>
      </c>
      <c r="M363" s="27">
        <f>VLOOKUP(Table35[[#This Row],[Customer ID]],'Hospitalisation Details'!A:K,8,FALSE)</f>
        <v>27931.11</v>
      </c>
      <c r="N363" t="str">
        <f>VLOOKUP(Table35[[#This Row],[Customer ID]],'Hospitalisation Details'!A:K,9, FALSE)</f>
        <v>tier - 1</v>
      </c>
      <c r="O363" t="str">
        <f>VLOOKUP(Table35[[#This Row],[Customer ID]],'Hospitalisation Details'!A:K,10,FALSE)</f>
        <v>tier - 3</v>
      </c>
      <c r="P363" t="str">
        <f>VLOOKUP(Table35[[#This Row],[Customer ID]],'Hospitalisation Details'!A:K,11,FALSE)</f>
        <v>R1011</v>
      </c>
    </row>
    <row r="364" spans="1:16" x14ac:dyDescent="0.3">
      <c r="A364" t="s">
        <v>2008</v>
      </c>
      <c r="B364" t="str">
        <f>VLOOKUP(Table35[[#This Row],[Customer ID]], 'Customer Names'!F:G, 2, FALSE)</f>
        <v>Post, Mr.  Brian L.</v>
      </c>
      <c r="C364">
        <v>21.24</v>
      </c>
      <c r="D364" s="22" t="str" cm="1">
        <f t="array" ref="D364">_xlfn.IFS(Table35[[#This Row],[BMI]]&lt;18.5, "Underweight ", Table35[[#This Row],[BMI]]&lt;24.9, "Normal Weight", Table35[[#This Row],[BMI]]&lt;29.9, "Overweight ", TRUE, "Obesity")</f>
        <v>Normal Weight</v>
      </c>
      <c r="E364" s="22">
        <v>5.13</v>
      </c>
      <c r="F364" s="22" t="str" cm="1">
        <f t="array" ref="F364">_xlfn.IFS(Table35[[#This Row],[HBA1C]]&lt;5.7, "Normal", Table35[[#This Row],[HBA1C]]&lt;6.4, "Prediabetes ", TRUE, "Diabetes")</f>
        <v>Normal</v>
      </c>
      <c r="G364" s="23" t="s">
        <v>2379</v>
      </c>
      <c r="H364" s="22" t="s">
        <v>2379</v>
      </c>
      <c r="I364" s="22" t="s">
        <v>2379</v>
      </c>
      <c r="J364" s="22">
        <v>0</v>
      </c>
      <c r="K364" t="s">
        <v>2381</v>
      </c>
      <c r="L364" s="25">
        <f>VLOOKUP(Table35[[#This Row],[Customer ID]],'Hospitalisation Details'!A:E,5,FALSE)</f>
        <v>32588</v>
      </c>
      <c r="M364" s="27">
        <f>VLOOKUP(Table35[[#This Row],[Customer ID]],'Hospitalisation Details'!A:K,8,FALSE)</f>
        <v>27925.86</v>
      </c>
      <c r="N364" t="str">
        <f>VLOOKUP(Table35[[#This Row],[Customer ID]],'Hospitalisation Details'!A:K,9, FALSE)</f>
        <v>tier - 1</v>
      </c>
      <c r="O364" t="str">
        <f>VLOOKUP(Table35[[#This Row],[Customer ID]],'Hospitalisation Details'!A:K,10,FALSE)</f>
        <v>tier - 2</v>
      </c>
      <c r="P364" t="str">
        <f>VLOOKUP(Table35[[#This Row],[Customer ID]],'Hospitalisation Details'!A:K,11,FALSE)</f>
        <v>R1011</v>
      </c>
    </row>
    <row r="365" spans="1:16" x14ac:dyDescent="0.3">
      <c r="A365" t="s">
        <v>2007</v>
      </c>
      <c r="B365" t="str">
        <f>VLOOKUP(Table35[[#This Row],[Customer ID]], 'Customer Names'!F:G, 2, FALSE)</f>
        <v>Dunne, Ms.  Morgan M.</v>
      </c>
      <c r="C365">
        <v>17.600000000000001</v>
      </c>
      <c r="D365" s="22" t="str" cm="1">
        <f t="array" ref="D365">_xlfn.IFS(Table35[[#This Row],[BMI]]&lt;18.5, "Underweight ", Table35[[#This Row],[BMI]]&lt;24.9, "Normal Weight", Table35[[#This Row],[BMI]]&lt;29.9, "Overweight ", TRUE, "Obesity")</f>
        <v xml:space="preserve">Underweight </v>
      </c>
      <c r="E365" s="22">
        <v>5.26</v>
      </c>
      <c r="F365" s="22" t="str" cm="1">
        <f t="array" ref="F365">_xlfn.IFS(Table35[[#This Row],[HBA1C]]&lt;5.7, "Normal", Table35[[#This Row],[HBA1C]]&lt;6.4, "Prediabetes ", TRUE, "Diabetes")</f>
        <v>Normal</v>
      </c>
      <c r="G365" s="23" t="s">
        <v>2381</v>
      </c>
      <c r="H365" s="22" t="s">
        <v>2379</v>
      </c>
      <c r="I365" s="22" t="s">
        <v>2379</v>
      </c>
      <c r="J365" s="22">
        <v>0</v>
      </c>
      <c r="K365" t="s">
        <v>2381</v>
      </c>
      <c r="L365" s="25">
        <f>VLOOKUP(Table35[[#This Row],[Customer ID]],'Hospitalisation Details'!A:E,5,FALSE)</f>
        <v>31082</v>
      </c>
      <c r="M365" s="27">
        <f>VLOOKUP(Table35[[#This Row],[Customer ID]],'Hospitalisation Details'!A:K,8,FALSE)</f>
        <v>27849.94</v>
      </c>
      <c r="N365" t="str">
        <f>VLOOKUP(Table35[[#This Row],[Customer ID]],'Hospitalisation Details'!A:K,9, FALSE)</f>
        <v>tier - 1</v>
      </c>
      <c r="O365" t="str">
        <f>VLOOKUP(Table35[[#This Row],[Customer ID]],'Hospitalisation Details'!A:K,10,FALSE)</f>
        <v>tier - 1</v>
      </c>
      <c r="P365" t="str">
        <f>VLOOKUP(Table35[[#This Row],[Customer ID]],'Hospitalisation Details'!A:K,11,FALSE)</f>
        <v>R1011</v>
      </c>
    </row>
    <row r="366" spans="1:16" x14ac:dyDescent="0.3">
      <c r="A366" t="s">
        <v>2006</v>
      </c>
      <c r="B366" t="str">
        <f>VLOOKUP(Table35[[#This Row],[Customer ID]], 'Customer Names'!F:G, 2, FALSE)</f>
        <v>Kilel, Ms.  Caroline</v>
      </c>
      <c r="C366">
        <v>26.29</v>
      </c>
      <c r="D366" s="22" t="str" cm="1">
        <f t="array" ref="D366">_xlfn.IFS(Table35[[#This Row],[BMI]]&lt;18.5, "Underweight ", Table35[[#This Row],[BMI]]&lt;24.9, "Normal Weight", Table35[[#This Row],[BMI]]&lt;29.9, "Overweight ", TRUE, "Obesity")</f>
        <v xml:space="preserve">Overweight </v>
      </c>
      <c r="E366" s="22">
        <v>6.84</v>
      </c>
      <c r="F366" s="22" t="str" cm="1">
        <f t="array" ref="F366">_xlfn.IFS(Table35[[#This Row],[HBA1C]]&lt;5.7, "Normal", Table35[[#This Row],[HBA1C]]&lt;6.4, "Prediabetes ", TRUE, "Diabetes")</f>
        <v>Diabetes</v>
      </c>
      <c r="G366" s="23" t="s">
        <v>2379</v>
      </c>
      <c r="H366" s="22" t="s">
        <v>2379</v>
      </c>
      <c r="I366" s="22" t="s">
        <v>2379</v>
      </c>
      <c r="J366" s="22">
        <v>0</v>
      </c>
      <c r="K366" t="s">
        <v>2381</v>
      </c>
      <c r="L366" s="25">
        <f>VLOOKUP(Table35[[#This Row],[Customer ID]],'Hospitalisation Details'!A:E,5,FALSE)</f>
        <v>21921</v>
      </c>
      <c r="M366" s="27">
        <f>VLOOKUP(Table35[[#This Row],[Customer ID]],'Hospitalisation Details'!A:K,8,FALSE)</f>
        <v>27808.73</v>
      </c>
      <c r="N366" t="str">
        <f>VLOOKUP(Table35[[#This Row],[Customer ID]],'Hospitalisation Details'!A:K,9, FALSE)</f>
        <v>tier - 1</v>
      </c>
      <c r="O366" t="str">
        <f>VLOOKUP(Table35[[#This Row],[Customer ID]],'Hospitalisation Details'!A:K,10,FALSE)</f>
        <v>tier - 1</v>
      </c>
      <c r="P366" t="str">
        <f>VLOOKUP(Table35[[#This Row],[Customer ID]],'Hospitalisation Details'!A:K,11,FALSE)</f>
        <v>R1013</v>
      </c>
    </row>
    <row r="367" spans="1:16" x14ac:dyDescent="0.3">
      <c r="A367" t="s">
        <v>2005</v>
      </c>
      <c r="B367" t="str">
        <f>VLOOKUP(Table35[[#This Row],[Customer ID]], 'Customer Names'!F:G, 2, FALSE)</f>
        <v>Nicholson, Mr.  Drew T.</v>
      </c>
      <c r="C367">
        <v>35.31</v>
      </c>
      <c r="D367" s="22" t="str" cm="1">
        <f t="array" ref="D367">_xlfn.IFS(Table35[[#This Row],[BMI]]&lt;18.5, "Underweight ", Table35[[#This Row],[BMI]]&lt;24.9, "Normal Weight", Table35[[#This Row],[BMI]]&lt;29.9, "Overweight ", TRUE, "Obesity")</f>
        <v>Obesity</v>
      </c>
      <c r="E367" s="22">
        <v>9.0399999999999991</v>
      </c>
      <c r="F367" s="22" t="str" cm="1">
        <f t="array" ref="F367">_xlfn.IFS(Table35[[#This Row],[HBA1C]]&lt;5.7, "Normal", Table35[[#This Row],[HBA1C]]&lt;6.4, "Prediabetes ", TRUE, "Diabetes")</f>
        <v>Diabetes</v>
      </c>
      <c r="G367" s="23" t="s">
        <v>2379</v>
      </c>
      <c r="H367" s="22" t="s">
        <v>2379</v>
      </c>
      <c r="I367" s="22" t="s">
        <v>2379</v>
      </c>
      <c r="J367" s="22">
        <v>0</v>
      </c>
      <c r="K367" t="s">
        <v>2379</v>
      </c>
      <c r="L367" s="25">
        <f>VLOOKUP(Table35[[#This Row],[Customer ID]],'Hospitalisation Details'!A:E,5,FALSE)</f>
        <v>37596</v>
      </c>
      <c r="M367" s="27">
        <f>VLOOKUP(Table35[[#This Row],[Customer ID]],'Hospitalisation Details'!A:K,8,FALSE)</f>
        <v>27724.29</v>
      </c>
      <c r="N367" t="str">
        <f>VLOOKUP(Table35[[#This Row],[Customer ID]],'Hospitalisation Details'!A:K,9, FALSE)</f>
        <v>tier - 1</v>
      </c>
      <c r="O367" t="str">
        <f>VLOOKUP(Table35[[#This Row],[Customer ID]],'Hospitalisation Details'!A:K,10,FALSE)</f>
        <v>tier - 3</v>
      </c>
      <c r="P367" t="str">
        <f>VLOOKUP(Table35[[#This Row],[Customer ID]],'Hospitalisation Details'!A:K,11,FALSE)</f>
        <v>R1013</v>
      </c>
    </row>
    <row r="368" spans="1:16" x14ac:dyDescent="0.3">
      <c r="A368" t="s">
        <v>2004</v>
      </c>
      <c r="B368" t="str">
        <f>VLOOKUP(Table35[[#This Row],[Customer ID]], 'Customer Names'!F:G, 2, FALSE)</f>
        <v>Susmann, Mr.  Austin W</v>
      </c>
      <c r="C368">
        <v>27.04</v>
      </c>
      <c r="D368" s="22" t="str" cm="1">
        <f t="array" ref="D368">_xlfn.IFS(Table35[[#This Row],[BMI]]&lt;18.5, "Underweight ", Table35[[#This Row],[BMI]]&lt;24.9, "Normal Weight", Table35[[#This Row],[BMI]]&lt;29.9, "Overweight ", TRUE, "Obesity")</f>
        <v xml:space="preserve">Overweight </v>
      </c>
      <c r="E368" s="22">
        <v>4.0999999999999996</v>
      </c>
      <c r="F368" s="22" t="str" cm="1">
        <f t="array" ref="F368">_xlfn.IFS(Table35[[#This Row],[HBA1C]]&lt;5.7, "Normal", Table35[[#This Row],[HBA1C]]&lt;6.4, "Prediabetes ", TRUE, "Diabetes")</f>
        <v>Normal</v>
      </c>
      <c r="G368" s="23" t="s">
        <v>2379</v>
      </c>
      <c r="H368" s="22" t="s">
        <v>2379</v>
      </c>
      <c r="I368" s="22" t="s">
        <v>2379</v>
      </c>
      <c r="J368" s="22">
        <v>1</v>
      </c>
      <c r="K368" t="s">
        <v>2381</v>
      </c>
      <c r="L368" s="25">
        <f>VLOOKUP(Table35[[#This Row],[Customer ID]],'Hospitalisation Details'!A:E,5,FALSE)</f>
        <v>33911</v>
      </c>
      <c r="M368" s="27">
        <f>VLOOKUP(Table35[[#This Row],[Customer ID]],'Hospitalisation Details'!A:K,8,FALSE)</f>
        <v>27696.11</v>
      </c>
      <c r="N368" t="str">
        <f>VLOOKUP(Table35[[#This Row],[Customer ID]],'Hospitalisation Details'!A:K,9, FALSE)</f>
        <v>tier - 1</v>
      </c>
      <c r="O368" t="str">
        <f>VLOOKUP(Table35[[#This Row],[Customer ID]],'Hospitalisation Details'!A:K,10,FALSE)</f>
        <v>tier - 2</v>
      </c>
      <c r="P368" t="str">
        <f>VLOOKUP(Table35[[#This Row],[Customer ID]],'Hospitalisation Details'!A:K,11,FALSE)</f>
        <v>R1011</v>
      </c>
    </row>
    <row r="369" spans="1:16" x14ac:dyDescent="0.3">
      <c r="A369" t="s">
        <v>2003</v>
      </c>
      <c r="B369" t="str">
        <f>VLOOKUP(Table35[[#This Row],[Customer ID]], 'Customer Names'!F:G, 2, FALSE)</f>
        <v>Harsh, Ms.  Berenice</v>
      </c>
      <c r="C369">
        <v>30.23</v>
      </c>
      <c r="D369" s="22" t="str" cm="1">
        <f t="array" ref="D369">_xlfn.IFS(Table35[[#This Row],[BMI]]&lt;18.5, "Underweight ", Table35[[#This Row],[BMI]]&lt;24.9, "Normal Weight", Table35[[#This Row],[BMI]]&lt;29.9, "Overweight ", TRUE, "Obesity")</f>
        <v>Obesity</v>
      </c>
      <c r="E369" s="22">
        <v>4.2300000000000004</v>
      </c>
      <c r="F369" s="22" t="str" cm="1">
        <f t="array" ref="F369">_xlfn.IFS(Table35[[#This Row],[HBA1C]]&lt;5.7, "Normal", Table35[[#This Row],[HBA1C]]&lt;6.4, "Prediabetes ", TRUE, "Diabetes")</f>
        <v>Normal</v>
      </c>
      <c r="G369" s="23" t="s">
        <v>2381</v>
      </c>
      <c r="H369" s="22" t="s">
        <v>2379</v>
      </c>
      <c r="I369" s="22" t="s">
        <v>2381</v>
      </c>
      <c r="J369" s="22">
        <v>1</v>
      </c>
      <c r="K369" t="s">
        <v>2381</v>
      </c>
      <c r="L369" s="25">
        <f>VLOOKUP(Table35[[#This Row],[Customer ID]],'Hospitalisation Details'!A:E,5,FALSE)</f>
        <v>35710</v>
      </c>
      <c r="M369" s="27">
        <f>VLOOKUP(Table35[[#This Row],[Customer ID]],'Hospitalisation Details'!A:K,8,FALSE)</f>
        <v>27625.17</v>
      </c>
      <c r="N369" t="str">
        <f>VLOOKUP(Table35[[#This Row],[Customer ID]],'Hospitalisation Details'!A:K,9, FALSE)</f>
        <v>tier - 1</v>
      </c>
      <c r="O369" t="str">
        <f>VLOOKUP(Table35[[#This Row],[Customer ID]],'Hospitalisation Details'!A:K,10,FALSE)</f>
        <v>tier - 1</v>
      </c>
      <c r="P369" t="str">
        <f>VLOOKUP(Table35[[#This Row],[Customer ID]],'Hospitalisation Details'!A:K,11,FALSE)</f>
        <v>R1011</v>
      </c>
    </row>
    <row r="370" spans="1:16" x14ac:dyDescent="0.3">
      <c r="A370" t="s">
        <v>2002</v>
      </c>
      <c r="B370" t="str">
        <f>VLOOKUP(Table35[[#This Row],[Customer ID]], 'Customer Names'!F:G, 2, FALSE)</f>
        <v>Pocasangre, Mr.  Kenneth A</v>
      </c>
      <c r="C370">
        <v>30.6</v>
      </c>
      <c r="D370" s="22" t="str" cm="1">
        <f t="array" ref="D370">_xlfn.IFS(Table35[[#This Row],[BMI]]&lt;18.5, "Underweight ", Table35[[#This Row],[BMI]]&lt;24.9, "Normal Weight", Table35[[#This Row],[BMI]]&lt;29.9, "Overweight ", TRUE, "Obesity")</f>
        <v>Obesity</v>
      </c>
      <c r="E370" s="22">
        <v>6.48</v>
      </c>
      <c r="F370" s="22" t="str" cm="1">
        <f t="array" ref="F370">_xlfn.IFS(Table35[[#This Row],[HBA1C]]&lt;5.7, "Normal", Table35[[#This Row],[HBA1C]]&lt;6.4, "Prediabetes ", TRUE, "Diabetes")</f>
        <v>Diabetes</v>
      </c>
      <c r="G370" s="23" t="s">
        <v>2381</v>
      </c>
      <c r="H370" s="22" t="s">
        <v>2379</v>
      </c>
      <c r="I370" s="22" t="s">
        <v>2381</v>
      </c>
      <c r="J370" s="22">
        <v>1</v>
      </c>
      <c r="K370" t="s">
        <v>2381</v>
      </c>
      <c r="L370" s="25">
        <f>VLOOKUP(Table35[[#This Row],[Customer ID]],'Hospitalisation Details'!A:E,5,FALSE)</f>
        <v>35682</v>
      </c>
      <c r="M370" s="27">
        <f>VLOOKUP(Table35[[#This Row],[Customer ID]],'Hospitalisation Details'!A:K,8,FALSE)</f>
        <v>27619.360000000001</v>
      </c>
      <c r="N370" t="str">
        <f>VLOOKUP(Table35[[#This Row],[Customer ID]],'Hospitalisation Details'!A:K,9, FALSE)</f>
        <v>tier - 2</v>
      </c>
      <c r="O370" t="str">
        <f>VLOOKUP(Table35[[#This Row],[Customer ID]],'Hospitalisation Details'!A:K,10,FALSE)</f>
        <v>tier - 3</v>
      </c>
      <c r="P370" t="str">
        <f>VLOOKUP(Table35[[#This Row],[Customer ID]],'Hospitalisation Details'!A:K,11,FALSE)</f>
        <v>R1011</v>
      </c>
    </row>
    <row r="371" spans="1:16" x14ac:dyDescent="0.3">
      <c r="A371" t="s">
        <v>2001</v>
      </c>
      <c r="B371" t="str">
        <f>VLOOKUP(Table35[[#This Row],[Customer ID]], 'Customer Names'!F:G, 2, FALSE)</f>
        <v>Martinez Lopez, Mr.  Miguel</v>
      </c>
      <c r="C371">
        <v>26.8</v>
      </c>
      <c r="D371" s="22" t="str" cm="1">
        <f t="array" ref="D371">_xlfn.IFS(Table35[[#This Row],[BMI]]&lt;18.5, "Underweight ", Table35[[#This Row],[BMI]]&lt;24.9, "Normal Weight", Table35[[#This Row],[BMI]]&lt;29.9, "Overweight ", TRUE, "Obesity")</f>
        <v xml:space="preserve">Overweight </v>
      </c>
      <c r="E371" s="22">
        <v>5.53</v>
      </c>
      <c r="F371" s="22" t="str" cm="1">
        <f t="array" ref="F371">_xlfn.IFS(Table35[[#This Row],[HBA1C]]&lt;5.7, "Normal", Table35[[#This Row],[HBA1C]]&lt;6.4, "Prediabetes ", TRUE, "Diabetes")</f>
        <v>Normal</v>
      </c>
      <c r="G371" s="23" t="s">
        <v>2379</v>
      </c>
      <c r="H371" s="22" t="s">
        <v>2379</v>
      </c>
      <c r="I371" s="22" t="s">
        <v>2379</v>
      </c>
      <c r="J371" s="22">
        <v>1</v>
      </c>
      <c r="K371" t="s">
        <v>2381</v>
      </c>
      <c r="L371" s="25">
        <f>VLOOKUP(Table35[[#This Row],[Customer ID]],'Hospitalisation Details'!A:E,5,FALSE)</f>
        <v>33827</v>
      </c>
      <c r="M371" s="27">
        <f>VLOOKUP(Table35[[#This Row],[Customer ID]],'Hospitalisation Details'!A:K,8,FALSE)</f>
        <v>27614.71</v>
      </c>
      <c r="N371" t="str">
        <f>VLOOKUP(Table35[[#This Row],[Customer ID]],'Hospitalisation Details'!A:K,9, FALSE)</f>
        <v>tier - 2</v>
      </c>
      <c r="O371" t="str">
        <f>VLOOKUP(Table35[[#This Row],[Customer ID]],'Hospitalisation Details'!A:K,10,FALSE)</f>
        <v>tier - 3</v>
      </c>
      <c r="P371" t="str">
        <f>VLOOKUP(Table35[[#This Row],[Customer ID]],'Hospitalisation Details'!A:K,11,FALSE)</f>
        <v>R1011</v>
      </c>
    </row>
    <row r="372" spans="1:16" x14ac:dyDescent="0.3">
      <c r="A372" t="s">
        <v>2000</v>
      </c>
      <c r="B372" t="str">
        <f>VLOOKUP(Table35[[#This Row],[Customer ID]], 'Customer Names'!F:G, 2, FALSE)</f>
        <v>Riegel, Ms.  Hadley T.</v>
      </c>
      <c r="C372">
        <v>16.86</v>
      </c>
      <c r="D372" s="22" t="str" cm="1">
        <f t="array" ref="D372">_xlfn.IFS(Table35[[#This Row],[BMI]]&lt;18.5, "Underweight ", Table35[[#This Row],[BMI]]&lt;24.9, "Normal Weight", Table35[[#This Row],[BMI]]&lt;29.9, "Overweight ", TRUE, "Obesity")</f>
        <v xml:space="preserve">Underweight </v>
      </c>
      <c r="E372" s="22">
        <v>4.07</v>
      </c>
      <c r="F372" s="22" t="str" cm="1">
        <f t="array" ref="F372">_xlfn.IFS(Table35[[#This Row],[HBA1C]]&lt;5.7, "Normal", Table35[[#This Row],[HBA1C]]&lt;6.4, "Prediabetes ", TRUE, "Diabetes")</f>
        <v>Normal</v>
      </c>
      <c r="G372" s="23" t="s">
        <v>2381</v>
      </c>
      <c r="H372" s="22" t="s">
        <v>2379</v>
      </c>
      <c r="I372" s="22" t="s">
        <v>2379</v>
      </c>
      <c r="J372" s="22">
        <v>0</v>
      </c>
      <c r="K372" t="s">
        <v>2381</v>
      </c>
      <c r="L372" s="25">
        <f>VLOOKUP(Table35[[#This Row],[Customer ID]],'Hospitalisation Details'!A:E,5,FALSE)</f>
        <v>31234</v>
      </c>
      <c r="M372" s="27">
        <f>VLOOKUP(Table35[[#This Row],[Customer ID]],'Hospitalisation Details'!A:K,8,FALSE)</f>
        <v>27598.93</v>
      </c>
      <c r="N372" t="str">
        <f>VLOOKUP(Table35[[#This Row],[Customer ID]],'Hospitalisation Details'!A:K,9, FALSE)</f>
        <v>tier - 2</v>
      </c>
      <c r="O372" t="str">
        <f>VLOOKUP(Table35[[#This Row],[Customer ID]],'Hospitalisation Details'!A:K,10,FALSE)</f>
        <v>tier - 1</v>
      </c>
      <c r="P372" t="str">
        <f>VLOOKUP(Table35[[#This Row],[Customer ID]],'Hospitalisation Details'!A:K,11,FALSE)</f>
        <v>R1011</v>
      </c>
    </row>
    <row r="373" spans="1:16" x14ac:dyDescent="0.3">
      <c r="A373" t="s">
        <v>1999</v>
      </c>
      <c r="B373" t="str">
        <f>VLOOKUP(Table35[[#This Row],[Customer ID]], 'Customer Names'!F:G, 2, FALSE)</f>
        <v>Monson, Mr.  Taylor</v>
      </c>
      <c r="C373">
        <v>16.3</v>
      </c>
      <c r="D373" s="22" t="str" cm="1">
        <f t="array" ref="D373">_xlfn.IFS(Table35[[#This Row],[BMI]]&lt;18.5, "Underweight ", Table35[[#This Row],[BMI]]&lt;24.9, "Normal Weight", Table35[[#This Row],[BMI]]&lt;29.9, "Overweight ", TRUE, "Obesity")</f>
        <v xml:space="preserve">Underweight </v>
      </c>
      <c r="E373" s="22">
        <v>5.51</v>
      </c>
      <c r="F373" s="22" t="str" cm="1">
        <f t="array" ref="F373">_xlfn.IFS(Table35[[#This Row],[HBA1C]]&lt;5.7, "Normal", Table35[[#This Row],[HBA1C]]&lt;6.4, "Prediabetes ", TRUE, "Diabetes")</f>
        <v>Normal</v>
      </c>
      <c r="G373" s="23" t="s">
        <v>2379</v>
      </c>
      <c r="H373" s="22" t="s">
        <v>2379</v>
      </c>
      <c r="I373" s="22" t="s">
        <v>2379</v>
      </c>
      <c r="J373" s="22">
        <v>1</v>
      </c>
      <c r="K373" t="s">
        <v>2381</v>
      </c>
      <c r="L373" s="25">
        <f>VLOOKUP(Table35[[#This Row],[Customer ID]],'Hospitalisation Details'!A:E,5,FALSE)</f>
        <v>30855</v>
      </c>
      <c r="M373" s="27">
        <f>VLOOKUP(Table35[[#This Row],[Customer ID]],'Hospitalisation Details'!A:K,8,FALSE)</f>
        <v>27534.53</v>
      </c>
      <c r="N373" t="str">
        <f>VLOOKUP(Table35[[#This Row],[Customer ID]],'Hospitalisation Details'!A:K,9, FALSE)</f>
        <v>tier - 2</v>
      </c>
      <c r="O373" t="str">
        <f>VLOOKUP(Table35[[#This Row],[Customer ID]],'Hospitalisation Details'!A:K,10,FALSE)</f>
        <v>tier - 2</v>
      </c>
      <c r="P373" t="str">
        <f>VLOOKUP(Table35[[#This Row],[Customer ID]],'Hospitalisation Details'!A:K,11,FALSE)</f>
        <v>R1011</v>
      </c>
    </row>
    <row r="374" spans="1:16" x14ac:dyDescent="0.3">
      <c r="A374" t="s">
        <v>1998</v>
      </c>
      <c r="B374" t="str">
        <f>VLOOKUP(Table35[[#This Row],[Customer ID]], 'Customer Names'!F:G, 2, FALSE)</f>
        <v>Klubben, Ms.  Tenielle M</v>
      </c>
      <c r="C374">
        <v>29.81</v>
      </c>
      <c r="D374" s="22" t="str" cm="1">
        <f t="array" ref="D374">_xlfn.IFS(Table35[[#This Row],[BMI]]&lt;18.5, "Underweight ", Table35[[#This Row],[BMI]]&lt;24.9, "Normal Weight", Table35[[#This Row],[BMI]]&lt;29.9, "Overweight ", TRUE, "Obesity")</f>
        <v xml:space="preserve">Overweight </v>
      </c>
      <c r="E374" s="22">
        <v>11.66</v>
      </c>
      <c r="F374" s="22" t="str" cm="1">
        <f t="array" ref="F374">_xlfn.IFS(Table35[[#This Row],[HBA1C]]&lt;5.7, "Normal", Table35[[#This Row],[HBA1C]]&lt;6.4, "Prediabetes ", TRUE, "Diabetes")</f>
        <v>Diabetes</v>
      </c>
      <c r="G374" s="23" t="s">
        <v>2379</v>
      </c>
      <c r="H374" s="22" t="s">
        <v>2379</v>
      </c>
      <c r="I374" s="22" t="s">
        <v>2379</v>
      </c>
      <c r="J374" s="22">
        <v>0</v>
      </c>
      <c r="K374" t="s">
        <v>2381</v>
      </c>
      <c r="L374" s="25">
        <f>VLOOKUP(Table35[[#This Row],[Customer ID]],'Hospitalisation Details'!A:E,5,FALSE)</f>
        <v>23881</v>
      </c>
      <c r="M374" s="27">
        <f>VLOOKUP(Table35[[#This Row],[Customer ID]],'Hospitalisation Details'!A:K,8,FALSE)</f>
        <v>27533.91</v>
      </c>
      <c r="N374" t="str">
        <f>VLOOKUP(Table35[[#This Row],[Customer ID]],'Hospitalisation Details'!A:K,9, FALSE)</f>
        <v>tier - 2</v>
      </c>
      <c r="O374" t="str">
        <f>VLOOKUP(Table35[[#This Row],[Customer ID]],'Hospitalisation Details'!A:K,10,FALSE)</f>
        <v>tier - 3</v>
      </c>
      <c r="P374" t="str">
        <f>VLOOKUP(Table35[[#This Row],[Customer ID]],'Hospitalisation Details'!A:K,11,FALSE)</f>
        <v>R1013</v>
      </c>
    </row>
    <row r="375" spans="1:16" x14ac:dyDescent="0.3">
      <c r="A375" t="s">
        <v>1997</v>
      </c>
      <c r="B375" t="str">
        <f>VLOOKUP(Table35[[#This Row],[Customer ID]], 'Customer Names'!F:G, 2, FALSE)</f>
        <v>Mascaro, Ms.  Andrea</v>
      </c>
      <c r="C375">
        <v>16.329999999999998</v>
      </c>
      <c r="D375" s="22" t="str" cm="1">
        <f t="array" ref="D375">_xlfn.IFS(Table35[[#This Row],[BMI]]&lt;18.5, "Underweight ", Table35[[#This Row],[BMI]]&lt;24.9, "Normal Weight", Table35[[#This Row],[BMI]]&lt;29.9, "Overweight ", TRUE, "Obesity")</f>
        <v xml:space="preserve">Underweight </v>
      </c>
      <c r="E375" s="22">
        <v>7.26</v>
      </c>
      <c r="F375" s="22" t="str" cm="1">
        <f t="array" ref="F375">_xlfn.IFS(Table35[[#This Row],[HBA1C]]&lt;5.7, "Normal", Table35[[#This Row],[HBA1C]]&lt;6.4, "Prediabetes ", TRUE, "Diabetes")</f>
        <v>Diabetes</v>
      </c>
      <c r="G375" s="23" t="s">
        <v>2381</v>
      </c>
      <c r="H375" s="22" t="s">
        <v>2379</v>
      </c>
      <c r="I375" s="22" t="s">
        <v>2379</v>
      </c>
      <c r="J375" s="22">
        <v>0</v>
      </c>
      <c r="K375" t="s">
        <v>2381</v>
      </c>
      <c r="L375" s="25">
        <f>VLOOKUP(Table35[[#This Row],[Customer ID]],'Hospitalisation Details'!A:E,5,FALSE)</f>
        <v>29679</v>
      </c>
      <c r="M375" s="27">
        <f>VLOOKUP(Table35[[#This Row],[Customer ID]],'Hospitalisation Details'!A:K,8,FALSE)</f>
        <v>27495.59</v>
      </c>
      <c r="N375" t="str">
        <f>VLOOKUP(Table35[[#This Row],[Customer ID]],'Hospitalisation Details'!A:K,9, FALSE)</f>
        <v>tier - 2</v>
      </c>
      <c r="O375" t="str">
        <f>VLOOKUP(Table35[[#This Row],[Customer ID]],'Hospitalisation Details'!A:K,10,FALSE)</f>
        <v>tier - 1</v>
      </c>
      <c r="P375" t="str">
        <f>VLOOKUP(Table35[[#This Row],[Customer ID]],'Hospitalisation Details'!A:K,11,FALSE)</f>
        <v>R1011</v>
      </c>
    </row>
    <row r="376" spans="1:16" x14ac:dyDescent="0.3">
      <c r="A376" t="s">
        <v>1996</v>
      </c>
      <c r="B376" t="str">
        <f>VLOOKUP(Table35[[#This Row],[Customer ID]], 'Customer Names'!F:G, 2, FALSE)</f>
        <v>Norvell, Ms.  Nora P</v>
      </c>
      <c r="C376">
        <v>16.37</v>
      </c>
      <c r="D376" s="22" t="str" cm="1">
        <f t="array" ref="D376">_xlfn.IFS(Table35[[#This Row],[BMI]]&lt;18.5, "Underweight ", Table35[[#This Row],[BMI]]&lt;24.9, "Normal Weight", Table35[[#This Row],[BMI]]&lt;29.9, "Overweight ", TRUE, "Obesity")</f>
        <v xml:space="preserve">Underweight </v>
      </c>
      <c r="E376" s="22">
        <v>4.79</v>
      </c>
      <c r="F376" s="22" t="str" cm="1">
        <f t="array" ref="F376">_xlfn.IFS(Table35[[#This Row],[HBA1C]]&lt;5.7, "Normal", Table35[[#This Row],[HBA1C]]&lt;6.4, "Prediabetes ", TRUE, "Diabetes")</f>
        <v>Normal</v>
      </c>
      <c r="G376" s="23" t="s">
        <v>2381</v>
      </c>
      <c r="H376" s="22" t="s">
        <v>2379</v>
      </c>
      <c r="I376" s="22" t="s">
        <v>2379</v>
      </c>
      <c r="J376" s="22">
        <v>0</v>
      </c>
      <c r="K376" t="s">
        <v>2381</v>
      </c>
      <c r="L376" s="25">
        <f>VLOOKUP(Table35[[#This Row],[Customer ID]],'Hospitalisation Details'!A:E,5,FALSE)</f>
        <v>31111</v>
      </c>
      <c r="M376" s="27">
        <f>VLOOKUP(Table35[[#This Row],[Customer ID]],'Hospitalisation Details'!A:K,8,FALSE)</f>
        <v>27432.73</v>
      </c>
      <c r="N376" t="str">
        <f>VLOOKUP(Table35[[#This Row],[Customer ID]],'Hospitalisation Details'!A:K,9, FALSE)</f>
        <v>tier - 2</v>
      </c>
      <c r="O376" t="str">
        <f>VLOOKUP(Table35[[#This Row],[Customer ID]],'Hospitalisation Details'!A:K,10,FALSE)</f>
        <v>tier - 1</v>
      </c>
      <c r="P376" t="str">
        <f>VLOOKUP(Table35[[#This Row],[Customer ID]],'Hospitalisation Details'!A:K,11,FALSE)</f>
        <v>R1011</v>
      </c>
    </row>
    <row r="377" spans="1:16" x14ac:dyDescent="0.3">
      <c r="A377" t="s">
        <v>1995</v>
      </c>
      <c r="B377" t="str">
        <f>VLOOKUP(Table35[[#This Row],[Customer ID]], 'Customer Names'!F:G, 2, FALSE)</f>
        <v>Ornelas, Mr.  Zachary</v>
      </c>
      <c r="C377">
        <v>22.42</v>
      </c>
      <c r="D377" s="22" t="str" cm="1">
        <f t="array" ref="D377">_xlfn.IFS(Table35[[#This Row],[BMI]]&lt;18.5, "Underweight ", Table35[[#This Row],[BMI]]&lt;24.9, "Normal Weight", Table35[[#This Row],[BMI]]&lt;29.9, "Overweight ", TRUE, "Obesity")</f>
        <v>Normal Weight</v>
      </c>
      <c r="E377" s="22">
        <v>4.68</v>
      </c>
      <c r="F377" s="22" t="str" cm="1">
        <f t="array" ref="F377">_xlfn.IFS(Table35[[#This Row],[HBA1C]]&lt;5.7, "Normal", Table35[[#This Row],[HBA1C]]&lt;6.4, "Prediabetes ", TRUE, "Diabetes")</f>
        <v>Normal</v>
      </c>
      <c r="G377" s="23" t="s">
        <v>2381</v>
      </c>
      <c r="H377" s="22" t="s">
        <v>2379</v>
      </c>
      <c r="I377" s="22" t="s">
        <v>2379</v>
      </c>
      <c r="J377" s="22">
        <v>1</v>
      </c>
      <c r="K377" t="s">
        <v>2379</v>
      </c>
      <c r="L377" s="25">
        <f>VLOOKUP(Table35[[#This Row],[Customer ID]],'Hospitalisation Details'!A:E,5,FALSE)</f>
        <v>32188</v>
      </c>
      <c r="M377" s="27">
        <f>VLOOKUP(Table35[[#This Row],[Customer ID]],'Hospitalisation Details'!A:K,8,FALSE)</f>
        <v>27375.9</v>
      </c>
      <c r="N377" t="str">
        <f>VLOOKUP(Table35[[#This Row],[Customer ID]],'Hospitalisation Details'!A:K,9, FALSE)</f>
        <v>tier - 2</v>
      </c>
      <c r="O377" t="str">
        <f>VLOOKUP(Table35[[#This Row],[Customer ID]],'Hospitalisation Details'!A:K,10,FALSE)</f>
        <v>tier - 3</v>
      </c>
      <c r="P377" t="str">
        <f>VLOOKUP(Table35[[#This Row],[Customer ID]],'Hospitalisation Details'!A:K,11,FALSE)</f>
        <v>R1015</v>
      </c>
    </row>
    <row r="378" spans="1:16" x14ac:dyDescent="0.3">
      <c r="A378" t="s">
        <v>1994</v>
      </c>
      <c r="B378" t="str">
        <f>VLOOKUP(Table35[[#This Row],[Customer ID]], 'Customer Names'!F:G, 2, FALSE)</f>
        <v>Fitzpatrick, Mr.  Michael</v>
      </c>
      <c r="C378">
        <v>31.35</v>
      </c>
      <c r="D378" s="22" t="str" cm="1">
        <f t="array" ref="D378">_xlfn.IFS(Table35[[#This Row],[BMI]]&lt;18.5, "Underweight ", Table35[[#This Row],[BMI]]&lt;24.9, "Normal Weight", Table35[[#This Row],[BMI]]&lt;29.9, "Overweight ", TRUE, "Obesity")</f>
        <v>Obesity</v>
      </c>
      <c r="E378" s="22">
        <v>4.33</v>
      </c>
      <c r="F378" s="22" t="str" cm="1">
        <f t="array" ref="F378">_xlfn.IFS(Table35[[#This Row],[HBA1C]]&lt;5.7, "Normal", Table35[[#This Row],[HBA1C]]&lt;6.4, "Prediabetes ", TRUE, "Diabetes")</f>
        <v>Normal</v>
      </c>
      <c r="G378" s="23" t="s">
        <v>2381</v>
      </c>
      <c r="H378" s="22" t="s">
        <v>2379</v>
      </c>
      <c r="I378" s="22" t="s">
        <v>2381</v>
      </c>
      <c r="J378" s="22">
        <v>1</v>
      </c>
      <c r="K378" t="s">
        <v>2379</v>
      </c>
      <c r="L378" s="25">
        <f>VLOOKUP(Table35[[#This Row],[Customer ID]],'Hospitalisation Details'!A:E,5,FALSE)</f>
        <v>25219</v>
      </c>
      <c r="M378" s="27">
        <f>VLOOKUP(Table35[[#This Row],[Customer ID]],'Hospitalisation Details'!A:K,8,FALSE)</f>
        <v>27346.04</v>
      </c>
      <c r="N378" t="str">
        <f>VLOOKUP(Table35[[#This Row],[Customer ID]],'Hospitalisation Details'!A:K,9, FALSE)</f>
        <v>tier - 2</v>
      </c>
      <c r="O378" t="str">
        <f>VLOOKUP(Table35[[#This Row],[Customer ID]],'Hospitalisation Details'!A:K,10,FALSE)</f>
        <v>tier - 2</v>
      </c>
      <c r="P378" t="str">
        <f>VLOOKUP(Table35[[#This Row],[Customer ID]],'Hospitalisation Details'!A:K,11,FALSE)</f>
        <v>R1013</v>
      </c>
    </row>
    <row r="379" spans="1:16" x14ac:dyDescent="0.3">
      <c r="A379" t="s">
        <v>1993</v>
      </c>
      <c r="B379" t="str">
        <f>VLOOKUP(Table35[[#This Row],[Customer ID]], 'Customer Names'!F:G, 2, FALSE)</f>
        <v>Bloomquist, Ms.  Alyssa K.</v>
      </c>
      <c r="C379">
        <v>31.9</v>
      </c>
      <c r="D379" s="22" t="str" cm="1">
        <f t="array" ref="D379">_xlfn.IFS(Table35[[#This Row],[BMI]]&lt;18.5, "Underweight ", Table35[[#This Row],[BMI]]&lt;24.9, "Normal Weight", Table35[[#This Row],[BMI]]&lt;29.9, "Overweight ", TRUE, "Obesity")</f>
        <v>Obesity</v>
      </c>
      <c r="E379" s="22">
        <v>11.89</v>
      </c>
      <c r="F379" s="22" t="str" cm="1">
        <f t="array" ref="F379">_xlfn.IFS(Table35[[#This Row],[HBA1C]]&lt;5.7, "Normal", Table35[[#This Row],[HBA1C]]&lt;6.4, "Prediabetes ", TRUE, "Diabetes")</f>
        <v>Diabetes</v>
      </c>
      <c r="G379" s="23" t="s">
        <v>2379</v>
      </c>
      <c r="H379" s="22" t="s">
        <v>2379</v>
      </c>
      <c r="I379" s="22" t="s">
        <v>2379</v>
      </c>
      <c r="J379" s="22">
        <v>0</v>
      </c>
      <c r="K379" t="s">
        <v>2379</v>
      </c>
      <c r="L379" s="25">
        <f>VLOOKUP(Table35[[#This Row],[Customer ID]],'Hospitalisation Details'!A:E,5,FALSE)</f>
        <v>25178</v>
      </c>
      <c r="M379" s="27">
        <f>VLOOKUP(Table35[[#This Row],[Customer ID]],'Hospitalisation Details'!A:K,8,FALSE)</f>
        <v>27322.73</v>
      </c>
      <c r="N379" t="str">
        <f>VLOOKUP(Table35[[#This Row],[Customer ID]],'Hospitalisation Details'!A:K,9, FALSE)</f>
        <v>tier - 2</v>
      </c>
      <c r="O379" t="str">
        <f>VLOOKUP(Table35[[#This Row],[Customer ID]],'Hospitalisation Details'!A:K,10,FALSE)</f>
        <v>tier - 2</v>
      </c>
      <c r="P379" t="str">
        <f>VLOOKUP(Table35[[#This Row],[Customer ID]],'Hospitalisation Details'!A:K,11,FALSE)</f>
        <v>R1013</v>
      </c>
    </row>
    <row r="380" spans="1:16" x14ac:dyDescent="0.3">
      <c r="A380" t="s">
        <v>1992</v>
      </c>
      <c r="B380" t="str">
        <f>VLOOKUP(Table35[[#This Row],[Customer ID]], 'Customer Names'!F:G, 2, FALSE)</f>
        <v>Wick, Ms.  Heather</v>
      </c>
      <c r="C380">
        <v>30.6</v>
      </c>
      <c r="D380" s="22" t="str" cm="1">
        <f t="array" ref="D380">_xlfn.IFS(Table35[[#This Row],[BMI]]&lt;18.5, "Underweight ", Table35[[#This Row],[BMI]]&lt;24.9, "Normal Weight", Table35[[#This Row],[BMI]]&lt;29.9, "Overweight ", TRUE, "Obesity")</f>
        <v>Obesity</v>
      </c>
      <c r="E380" s="22">
        <v>5.24</v>
      </c>
      <c r="F380" s="22" t="str" cm="1">
        <f t="array" ref="F380">_xlfn.IFS(Table35[[#This Row],[HBA1C]]&lt;5.7, "Normal", Table35[[#This Row],[HBA1C]]&lt;6.4, "Prediabetes ", TRUE, "Diabetes")</f>
        <v>Normal</v>
      </c>
      <c r="G380" s="23" t="s">
        <v>2379</v>
      </c>
      <c r="H380" s="22" t="s">
        <v>2379</v>
      </c>
      <c r="I380" s="22" t="s">
        <v>2379</v>
      </c>
      <c r="J380" s="22">
        <v>0</v>
      </c>
      <c r="K380" t="s">
        <v>2381</v>
      </c>
      <c r="L380" s="25">
        <f>VLOOKUP(Table35[[#This Row],[Customer ID]],'Hospitalisation Details'!A:E,5,FALSE)</f>
        <v>36466</v>
      </c>
      <c r="M380" s="27">
        <f>VLOOKUP(Table35[[#This Row],[Customer ID]],'Hospitalisation Details'!A:K,8,FALSE)</f>
        <v>27236.959999999999</v>
      </c>
      <c r="N380" t="str">
        <f>VLOOKUP(Table35[[#This Row],[Customer ID]],'Hospitalisation Details'!A:K,9, FALSE)</f>
        <v>tier - 2</v>
      </c>
      <c r="O380" t="str">
        <f>VLOOKUP(Table35[[#This Row],[Customer ID]],'Hospitalisation Details'!A:K,10,FALSE)</f>
        <v>tier - 1</v>
      </c>
      <c r="P380" t="str">
        <f>VLOOKUP(Table35[[#This Row],[Customer ID]],'Hospitalisation Details'!A:K,11,FALSE)</f>
        <v>R1011</v>
      </c>
    </row>
    <row r="381" spans="1:16" x14ac:dyDescent="0.3">
      <c r="A381" t="s">
        <v>1991</v>
      </c>
      <c r="B381" t="str">
        <f>VLOOKUP(Table35[[#This Row],[Customer ID]], 'Customer Names'!F:G, 2, FALSE)</f>
        <v>Zappala, Mr.  Dante</v>
      </c>
      <c r="C381">
        <v>28.975000000000001</v>
      </c>
      <c r="D381" s="22" t="str" cm="1">
        <f t="array" ref="D381">_xlfn.IFS(Table35[[#This Row],[BMI]]&lt;18.5, "Underweight ", Table35[[#This Row],[BMI]]&lt;24.9, "Normal Weight", Table35[[#This Row],[BMI]]&lt;29.9, "Overweight ", TRUE, "Obesity")</f>
        <v xml:space="preserve">Overweight </v>
      </c>
      <c r="E381" s="22">
        <v>7.63</v>
      </c>
      <c r="F381" s="22" t="str" cm="1">
        <f t="array" ref="F381">_xlfn.IFS(Table35[[#This Row],[HBA1C]]&lt;5.7, "Normal", Table35[[#This Row],[HBA1C]]&lt;6.4, "Prediabetes ", TRUE, "Diabetes")</f>
        <v>Diabetes</v>
      </c>
      <c r="G381" s="23" t="s">
        <v>2379</v>
      </c>
      <c r="H381" s="22" t="s">
        <v>2379</v>
      </c>
      <c r="I381" s="22" t="s">
        <v>2379</v>
      </c>
      <c r="J381" s="22">
        <v>0</v>
      </c>
      <c r="K381" t="s">
        <v>2381</v>
      </c>
      <c r="L381" s="25">
        <f>VLOOKUP(Table35[[#This Row],[Customer ID]],'Hospitalisation Details'!A:E,5,FALSE)</f>
        <v>24036</v>
      </c>
      <c r="M381" s="27">
        <f>VLOOKUP(Table35[[#This Row],[Customer ID]],'Hospitalisation Details'!A:K,8,FALSE)</f>
        <v>27218.44</v>
      </c>
      <c r="N381" t="str">
        <f>VLOOKUP(Table35[[#This Row],[Customer ID]],'Hospitalisation Details'!A:K,9, FALSE)</f>
        <v>tier - 2</v>
      </c>
      <c r="O381" t="str">
        <f>VLOOKUP(Table35[[#This Row],[Customer ID]],'Hospitalisation Details'!A:K,10,FALSE)</f>
        <v>tier - 1</v>
      </c>
      <c r="P381" t="str">
        <f>VLOOKUP(Table35[[#This Row],[Customer ID]],'Hospitalisation Details'!A:K,11,FALSE)</f>
        <v>R1017</v>
      </c>
    </row>
    <row r="382" spans="1:16" x14ac:dyDescent="0.3">
      <c r="A382" t="s">
        <v>1990</v>
      </c>
      <c r="B382" t="str">
        <f>VLOOKUP(Table35[[#This Row],[Customer ID]], 'Customer Names'!F:G, 2, FALSE)</f>
        <v>Earle, Ms.  Sara E.</v>
      </c>
      <c r="C382">
        <v>24.86</v>
      </c>
      <c r="D382" s="22" t="str" cm="1">
        <f t="array" ref="D382">_xlfn.IFS(Table35[[#This Row],[BMI]]&lt;18.5, "Underweight ", Table35[[#This Row],[BMI]]&lt;24.9, "Normal Weight", Table35[[#This Row],[BMI]]&lt;29.9, "Overweight ", TRUE, "Obesity")</f>
        <v>Normal Weight</v>
      </c>
      <c r="E382" s="22">
        <v>8.92</v>
      </c>
      <c r="F382" s="22" t="str" cm="1">
        <f t="array" ref="F382">_xlfn.IFS(Table35[[#This Row],[HBA1C]]&lt;5.7, "Normal", Table35[[#This Row],[HBA1C]]&lt;6.4, "Prediabetes ", TRUE, "Diabetes")</f>
        <v>Diabetes</v>
      </c>
      <c r="G382" s="23" t="s">
        <v>2381</v>
      </c>
      <c r="H382" s="22" t="s">
        <v>2379</v>
      </c>
      <c r="I382" s="22" t="s">
        <v>2379</v>
      </c>
      <c r="J382" s="22">
        <v>2</v>
      </c>
      <c r="K382" t="s">
        <v>2379</v>
      </c>
      <c r="L382" s="25">
        <f>VLOOKUP(Table35[[#This Row],[Customer ID]],'Hospitalisation Details'!A:E,5,FALSE)</f>
        <v>25813</v>
      </c>
      <c r="M382" s="27">
        <f>VLOOKUP(Table35[[#This Row],[Customer ID]],'Hospitalisation Details'!A:K,8,FALSE)</f>
        <v>27117.99</v>
      </c>
      <c r="N382" t="str">
        <f>VLOOKUP(Table35[[#This Row],[Customer ID]],'Hospitalisation Details'!A:K,9, FALSE)</f>
        <v>tier - 2</v>
      </c>
      <c r="O382" t="str">
        <f>VLOOKUP(Table35[[#This Row],[Customer ID]],'Hospitalisation Details'!A:K,10,FALSE)</f>
        <v>tier - 2</v>
      </c>
      <c r="P382" t="str">
        <f>VLOOKUP(Table35[[#This Row],[Customer ID]],'Hospitalisation Details'!A:K,11,FALSE)</f>
        <v>R1013</v>
      </c>
    </row>
    <row r="383" spans="1:16" x14ac:dyDescent="0.3">
      <c r="A383" t="s">
        <v>1989</v>
      </c>
      <c r="B383" t="str">
        <f>VLOOKUP(Table35[[#This Row],[Customer ID]], 'Customer Names'!F:G, 2, FALSE)</f>
        <v>Majewski, Mr.  Scott</v>
      </c>
      <c r="C383">
        <v>19.54</v>
      </c>
      <c r="D383" s="22" t="str" cm="1">
        <f t="array" ref="D383">_xlfn.IFS(Table35[[#This Row],[BMI]]&lt;18.5, "Underweight ", Table35[[#This Row],[BMI]]&lt;24.9, "Normal Weight", Table35[[#This Row],[BMI]]&lt;29.9, "Overweight ", TRUE, "Obesity")</f>
        <v>Normal Weight</v>
      </c>
      <c r="E383" s="22">
        <v>5.37</v>
      </c>
      <c r="F383" s="22" t="str" cm="1">
        <f t="array" ref="F383">_xlfn.IFS(Table35[[#This Row],[HBA1C]]&lt;5.7, "Normal", Table35[[#This Row],[HBA1C]]&lt;6.4, "Prediabetes ", TRUE, "Diabetes")</f>
        <v>Normal</v>
      </c>
      <c r="G383" s="23" t="s">
        <v>2379</v>
      </c>
      <c r="H383" s="22" t="s">
        <v>2379</v>
      </c>
      <c r="I383" s="22" t="s">
        <v>2379</v>
      </c>
      <c r="J383" s="22">
        <v>0</v>
      </c>
      <c r="K383" t="s">
        <v>2381</v>
      </c>
      <c r="L383" s="25">
        <f>VLOOKUP(Table35[[#This Row],[Customer ID]],'Hospitalisation Details'!A:E,5,FALSE)</f>
        <v>33098</v>
      </c>
      <c r="M383" s="27">
        <f>VLOOKUP(Table35[[#This Row],[Customer ID]],'Hospitalisation Details'!A:K,8,FALSE)</f>
        <v>27092.38</v>
      </c>
      <c r="N383" t="str">
        <f>VLOOKUP(Table35[[#This Row],[Customer ID]],'Hospitalisation Details'!A:K,9, FALSE)</f>
        <v>tier - 2</v>
      </c>
      <c r="O383" t="str">
        <f>VLOOKUP(Table35[[#This Row],[Customer ID]],'Hospitalisation Details'!A:K,10,FALSE)</f>
        <v>tier - 3</v>
      </c>
      <c r="P383" t="str">
        <f>VLOOKUP(Table35[[#This Row],[Customer ID]],'Hospitalisation Details'!A:K,11,FALSE)</f>
        <v>R1011</v>
      </c>
    </row>
    <row r="384" spans="1:16" x14ac:dyDescent="0.3">
      <c r="A384" t="s">
        <v>1988</v>
      </c>
      <c r="B384" t="str">
        <f>VLOOKUP(Table35[[#This Row],[Customer ID]], 'Customer Names'!F:G, 2, FALSE)</f>
        <v>Apfelbaum, Mr.  Sean</v>
      </c>
      <c r="C384">
        <v>26.74</v>
      </c>
      <c r="D384" s="22" t="str" cm="1">
        <f t="array" ref="D384">_xlfn.IFS(Table35[[#This Row],[BMI]]&lt;18.5, "Underweight ", Table35[[#This Row],[BMI]]&lt;24.9, "Normal Weight", Table35[[#This Row],[BMI]]&lt;29.9, "Overweight ", TRUE, "Obesity")</f>
        <v xml:space="preserve">Overweight </v>
      </c>
      <c r="E384" s="22">
        <v>4.3099999999999996</v>
      </c>
      <c r="F384" s="22" t="str" cm="1">
        <f t="array" ref="F384">_xlfn.IFS(Table35[[#This Row],[HBA1C]]&lt;5.7, "Normal", Table35[[#This Row],[HBA1C]]&lt;6.4, "Prediabetes ", TRUE, "Diabetes")</f>
        <v>Normal</v>
      </c>
      <c r="G384" s="23" t="s">
        <v>2379</v>
      </c>
      <c r="H384" s="22" t="s">
        <v>2379</v>
      </c>
      <c r="I384" s="22" t="s">
        <v>2379</v>
      </c>
      <c r="J384" s="22">
        <v>0</v>
      </c>
      <c r="K384" t="s">
        <v>2381</v>
      </c>
      <c r="L384" s="25">
        <f>VLOOKUP(Table35[[#This Row],[Customer ID]],'Hospitalisation Details'!A:E,5,FALSE)</f>
        <v>34517</v>
      </c>
      <c r="M384" s="27">
        <f>VLOOKUP(Table35[[#This Row],[Customer ID]],'Hospitalisation Details'!A:K,8,FALSE)</f>
        <v>27080.639999999999</v>
      </c>
      <c r="N384" t="str">
        <f>VLOOKUP(Table35[[#This Row],[Customer ID]],'Hospitalisation Details'!A:K,9, FALSE)</f>
        <v>tier - 2</v>
      </c>
      <c r="O384" t="str">
        <f>VLOOKUP(Table35[[#This Row],[Customer ID]],'Hospitalisation Details'!A:K,10,FALSE)</f>
        <v>tier - 2</v>
      </c>
      <c r="P384" t="str">
        <f>VLOOKUP(Table35[[#This Row],[Customer ID]],'Hospitalisation Details'!A:K,11,FALSE)</f>
        <v>R1011</v>
      </c>
    </row>
    <row r="385" spans="1:16" x14ac:dyDescent="0.3">
      <c r="A385" t="s">
        <v>1987</v>
      </c>
      <c r="B385" t="str">
        <f>VLOOKUP(Table35[[#This Row],[Customer ID]], 'Customer Names'!F:G, 2, FALSE)</f>
        <v>Graham, Ms.  Danielle</v>
      </c>
      <c r="C385">
        <v>22.99</v>
      </c>
      <c r="D385" s="22" t="str" cm="1">
        <f t="array" ref="D385">_xlfn.IFS(Table35[[#This Row],[BMI]]&lt;18.5, "Underweight ", Table35[[#This Row],[BMI]]&lt;24.9, "Normal Weight", Table35[[#This Row],[BMI]]&lt;29.9, "Overweight ", TRUE, "Obesity")</f>
        <v>Normal Weight</v>
      </c>
      <c r="E385" s="22">
        <v>10.46</v>
      </c>
      <c r="F385" s="22" t="str" cm="1">
        <f t="array" ref="F385">_xlfn.IFS(Table35[[#This Row],[HBA1C]]&lt;5.7, "Normal", Table35[[#This Row],[HBA1C]]&lt;6.4, "Prediabetes ", TRUE, "Diabetes")</f>
        <v>Diabetes</v>
      </c>
      <c r="G385" s="23" t="s">
        <v>2379</v>
      </c>
      <c r="H385" s="22" t="s">
        <v>2379</v>
      </c>
      <c r="I385" s="22" t="s">
        <v>2379</v>
      </c>
      <c r="J385" s="22">
        <v>3</v>
      </c>
      <c r="K385" t="s">
        <v>2381</v>
      </c>
      <c r="L385" s="25">
        <f>VLOOKUP(Table35[[#This Row],[Customer ID]],'Hospitalisation Details'!A:E,5,FALSE)</f>
        <v>21366</v>
      </c>
      <c r="M385" s="27">
        <f>VLOOKUP(Table35[[#This Row],[Customer ID]],'Hospitalisation Details'!A:K,8,FALSE)</f>
        <v>27037.91</v>
      </c>
      <c r="N385" t="str">
        <f>VLOOKUP(Table35[[#This Row],[Customer ID]],'Hospitalisation Details'!A:K,9, FALSE)</f>
        <v>tier - 2</v>
      </c>
      <c r="O385" t="str">
        <f>VLOOKUP(Table35[[#This Row],[Customer ID]],'Hospitalisation Details'!A:K,10,FALSE)</f>
        <v>tier - 2</v>
      </c>
      <c r="P385" t="str">
        <f>VLOOKUP(Table35[[#This Row],[Customer ID]],'Hospitalisation Details'!A:K,11,FALSE)</f>
        <v>R1013</v>
      </c>
    </row>
    <row r="386" spans="1:16" x14ac:dyDescent="0.3">
      <c r="A386" t="s">
        <v>1986</v>
      </c>
      <c r="B386" t="str">
        <f>VLOOKUP(Table35[[#This Row],[Customer ID]], 'Customer Names'!F:G, 2, FALSE)</f>
        <v>Whitacre, Mr.  Andrew D.</v>
      </c>
      <c r="C386">
        <v>31.46</v>
      </c>
      <c r="D386" s="22" t="str" cm="1">
        <f t="array" ref="D386">_xlfn.IFS(Table35[[#This Row],[BMI]]&lt;18.5, "Underweight ", Table35[[#This Row],[BMI]]&lt;24.9, "Normal Weight", Table35[[#This Row],[BMI]]&lt;29.9, "Overweight ", TRUE, "Obesity")</f>
        <v>Obesity</v>
      </c>
      <c r="E386" s="22">
        <v>7.39</v>
      </c>
      <c r="F386" s="22" t="str" cm="1">
        <f t="array" ref="F386">_xlfn.IFS(Table35[[#This Row],[HBA1C]]&lt;5.7, "Normal", Table35[[#This Row],[HBA1C]]&lt;6.4, "Prediabetes ", TRUE, "Diabetes")</f>
        <v>Diabetes</v>
      </c>
      <c r="G386" s="23" t="s">
        <v>2379</v>
      </c>
      <c r="H386" s="22" t="s">
        <v>2379</v>
      </c>
      <c r="I386" s="22" t="s">
        <v>2379</v>
      </c>
      <c r="J386" s="22">
        <v>0</v>
      </c>
      <c r="K386" t="s">
        <v>2379</v>
      </c>
      <c r="L386" s="25">
        <f>VLOOKUP(Table35[[#This Row],[Customer ID]],'Hospitalisation Details'!A:E,5,FALSE)</f>
        <v>22045</v>
      </c>
      <c r="M386" s="27">
        <f>VLOOKUP(Table35[[#This Row],[Customer ID]],'Hospitalisation Details'!A:K,8,FALSE)</f>
        <v>27000.98</v>
      </c>
      <c r="N386" t="str">
        <f>VLOOKUP(Table35[[#This Row],[Customer ID]],'Hospitalisation Details'!A:K,9, FALSE)</f>
        <v>tier - 2</v>
      </c>
      <c r="O386" t="str">
        <f>VLOOKUP(Table35[[#This Row],[Customer ID]],'Hospitalisation Details'!A:K,10,FALSE)</f>
        <v>tier - 2</v>
      </c>
      <c r="P386" t="str">
        <f>VLOOKUP(Table35[[#This Row],[Customer ID]],'Hospitalisation Details'!A:K,11,FALSE)</f>
        <v>R1013</v>
      </c>
    </row>
    <row r="387" spans="1:16" x14ac:dyDescent="0.3">
      <c r="A387" t="s">
        <v>1985</v>
      </c>
      <c r="B387" t="str">
        <f>VLOOKUP(Table35[[#This Row],[Customer ID]], 'Customer Names'!F:G, 2, FALSE)</f>
        <v>Wegener, Mr.  Joel D</v>
      </c>
      <c r="C387">
        <v>30.86</v>
      </c>
      <c r="D387" s="22" t="str" cm="1">
        <f t="array" ref="D387">_xlfn.IFS(Table35[[#This Row],[BMI]]&lt;18.5, "Underweight ", Table35[[#This Row],[BMI]]&lt;24.9, "Normal Weight", Table35[[#This Row],[BMI]]&lt;29.9, "Overweight ", TRUE, "Obesity")</f>
        <v>Obesity</v>
      </c>
      <c r="E387" s="22">
        <v>6.18</v>
      </c>
      <c r="F387" s="22" t="str" cm="1">
        <f t="array" ref="F387">_xlfn.IFS(Table35[[#This Row],[HBA1C]]&lt;5.7, "Normal", Table35[[#This Row],[HBA1C]]&lt;6.4, "Prediabetes ", TRUE, "Diabetes")</f>
        <v xml:space="preserve">Prediabetes </v>
      </c>
      <c r="G387" s="23" t="s">
        <v>2379</v>
      </c>
      <c r="H387" s="22" t="s">
        <v>2380</v>
      </c>
      <c r="I387" s="22" t="s">
        <v>2379</v>
      </c>
      <c r="J387" s="22">
        <v>2</v>
      </c>
      <c r="K387" t="s">
        <v>2381</v>
      </c>
      <c r="L387" s="25">
        <f>VLOOKUP(Table35[[#This Row],[Customer ID]],'Hospitalisation Details'!A:E,5,FALSE)</f>
        <v>36625</v>
      </c>
      <c r="M387" s="27">
        <f>VLOOKUP(Table35[[#This Row],[Customer ID]],'Hospitalisation Details'!A:K,8,FALSE)</f>
        <v>26936.98</v>
      </c>
      <c r="N387" t="str">
        <f>VLOOKUP(Table35[[#This Row],[Customer ID]],'Hospitalisation Details'!A:K,9, FALSE)</f>
        <v>tier - 2</v>
      </c>
      <c r="O387" t="str">
        <f>VLOOKUP(Table35[[#This Row],[Customer ID]],'Hospitalisation Details'!A:K,10,FALSE)</f>
        <v>tier - 3</v>
      </c>
      <c r="P387" t="str">
        <f>VLOOKUP(Table35[[#This Row],[Customer ID]],'Hospitalisation Details'!A:K,11,FALSE)</f>
        <v>R1011</v>
      </c>
    </row>
    <row r="388" spans="1:16" x14ac:dyDescent="0.3">
      <c r="A388" t="s">
        <v>1984</v>
      </c>
      <c r="B388" t="str">
        <f>VLOOKUP(Table35[[#This Row],[Customer ID]], 'Customer Names'!F:G, 2, FALSE)</f>
        <v>Collie, Ms.  Michelle</v>
      </c>
      <c r="C388">
        <v>31.96</v>
      </c>
      <c r="D388" s="22" t="str" cm="1">
        <f t="array" ref="D388">_xlfn.IFS(Table35[[#This Row],[BMI]]&lt;18.5, "Underweight ", Table35[[#This Row],[BMI]]&lt;24.9, "Normal Weight", Table35[[#This Row],[BMI]]&lt;29.9, "Overweight ", TRUE, "Obesity")</f>
        <v>Obesity</v>
      </c>
      <c r="E388" s="22">
        <v>8.86</v>
      </c>
      <c r="F388" s="22" t="str" cm="1">
        <f t="array" ref="F388">_xlfn.IFS(Table35[[#This Row],[HBA1C]]&lt;5.7, "Normal", Table35[[#This Row],[HBA1C]]&lt;6.4, "Prediabetes ", TRUE, "Diabetes")</f>
        <v>Diabetes</v>
      </c>
      <c r="G388" s="23" t="s">
        <v>2379</v>
      </c>
      <c r="H388" s="22" t="s">
        <v>2379</v>
      </c>
      <c r="I388" s="22" t="s">
        <v>2379</v>
      </c>
      <c r="J388" s="22">
        <v>0</v>
      </c>
      <c r="K388" t="s">
        <v>2381</v>
      </c>
      <c r="L388" s="25">
        <f>VLOOKUP(Table35[[#This Row],[Customer ID]],'Hospitalisation Details'!A:E,5,FALSE)</f>
        <v>37332</v>
      </c>
      <c r="M388" s="27">
        <f>VLOOKUP(Table35[[#This Row],[Customer ID]],'Hospitalisation Details'!A:K,8,FALSE)</f>
        <v>26927.69</v>
      </c>
      <c r="N388" t="str">
        <f>VLOOKUP(Table35[[#This Row],[Customer ID]],'Hospitalisation Details'!A:K,9, FALSE)</f>
        <v>tier - 2</v>
      </c>
      <c r="O388" t="str">
        <f>VLOOKUP(Table35[[#This Row],[Customer ID]],'Hospitalisation Details'!A:K,10,FALSE)</f>
        <v>tier - 2</v>
      </c>
      <c r="P388" t="str">
        <f>VLOOKUP(Table35[[#This Row],[Customer ID]],'Hospitalisation Details'!A:K,11,FALSE)</f>
        <v>R1011</v>
      </c>
    </row>
    <row r="389" spans="1:16" x14ac:dyDescent="0.3">
      <c r="A389" t="s">
        <v>1983</v>
      </c>
      <c r="B389" t="str">
        <f>VLOOKUP(Table35[[#This Row],[Customer ID]], 'Customer Names'!F:G, 2, FALSE)</f>
        <v>Murphy, Mr.  Michael J.</v>
      </c>
      <c r="C389">
        <v>23.76</v>
      </c>
      <c r="D389" s="22" t="str" cm="1">
        <f t="array" ref="D389">_xlfn.IFS(Table35[[#This Row],[BMI]]&lt;18.5, "Underweight ", Table35[[#This Row],[BMI]]&lt;24.9, "Normal Weight", Table35[[#This Row],[BMI]]&lt;29.9, "Overweight ", TRUE, "Obesity")</f>
        <v>Normal Weight</v>
      </c>
      <c r="E389" s="22">
        <v>10.96</v>
      </c>
      <c r="F389" s="22" t="str" cm="1">
        <f t="array" ref="F389">_xlfn.IFS(Table35[[#This Row],[HBA1C]]&lt;5.7, "Normal", Table35[[#This Row],[HBA1C]]&lt;6.4, "Prediabetes ", TRUE, "Diabetes")</f>
        <v>Diabetes</v>
      </c>
      <c r="G389" s="23" t="s">
        <v>2379</v>
      </c>
      <c r="H389" s="22" t="s">
        <v>2379</v>
      </c>
      <c r="I389" s="22" t="s">
        <v>2379</v>
      </c>
      <c r="J389" s="22">
        <v>3</v>
      </c>
      <c r="K389" t="s">
        <v>2381</v>
      </c>
      <c r="L389" s="25">
        <f>VLOOKUP(Table35[[#This Row],[Customer ID]],'Hospitalisation Details'!A:E,5,FALSE)</f>
        <v>21241</v>
      </c>
      <c r="M389" s="27">
        <f>VLOOKUP(Table35[[#This Row],[Customer ID]],'Hospitalisation Details'!A:K,8,FALSE)</f>
        <v>26926.51</v>
      </c>
      <c r="N389" t="str">
        <f>VLOOKUP(Table35[[#This Row],[Customer ID]],'Hospitalisation Details'!A:K,9, FALSE)</f>
        <v>tier - 2</v>
      </c>
      <c r="O389" t="str">
        <f>VLOOKUP(Table35[[#This Row],[Customer ID]],'Hospitalisation Details'!A:K,10,FALSE)</f>
        <v>tier - 1</v>
      </c>
      <c r="P389" t="str">
        <f>VLOOKUP(Table35[[#This Row],[Customer ID]],'Hospitalisation Details'!A:K,11,FALSE)</f>
        <v>R1013</v>
      </c>
    </row>
    <row r="390" spans="1:16" x14ac:dyDescent="0.3">
      <c r="A390" t="s">
        <v>1982</v>
      </c>
      <c r="B390" t="str">
        <f>VLOOKUP(Table35[[#This Row],[Customer ID]], 'Customer Names'!F:G, 2, FALSE)</f>
        <v>Butters, Ms.  Nikki</v>
      </c>
      <c r="C390">
        <v>19.38</v>
      </c>
      <c r="D390" s="22" t="str" cm="1">
        <f t="array" ref="D390">_xlfn.IFS(Table35[[#This Row],[BMI]]&lt;18.5, "Underweight ", Table35[[#This Row],[BMI]]&lt;24.9, "Normal Weight", Table35[[#This Row],[BMI]]&lt;29.9, "Overweight ", TRUE, "Obesity")</f>
        <v>Normal Weight</v>
      </c>
      <c r="E390" s="22">
        <v>6.28</v>
      </c>
      <c r="F390" s="22" t="str" cm="1">
        <f t="array" ref="F390">_xlfn.IFS(Table35[[#This Row],[HBA1C]]&lt;5.7, "Normal", Table35[[#This Row],[HBA1C]]&lt;6.4, "Prediabetes ", TRUE, "Diabetes")</f>
        <v xml:space="preserve">Prediabetes </v>
      </c>
      <c r="G390" s="23" t="s">
        <v>2379</v>
      </c>
      <c r="H390" s="22" t="s">
        <v>2379</v>
      </c>
      <c r="I390" s="22" t="s">
        <v>2379</v>
      </c>
      <c r="J390" s="22">
        <v>0</v>
      </c>
      <c r="K390" t="s">
        <v>2381</v>
      </c>
      <c r="L390" s="25">
        <f>VLOOKUP(Table35[[#This Row],[Customer ID]],'Hospitalisation Details'!A:E,5,FALSE)</f>
        <v>33260</v>
      </c>
      <c r="M390" s="27">
        <f>VLOOKUP(Table35[[#This Row],[Customer ID]],'Hospitalisation Details'!A:K,8,FALSE)</f>
        <v>26912.560000000001</v>
      </c>
      <c r="N390" t="str">
        <f>VLOOKUP(Table35[[#This Row],[Customer ID]],'Hospitalisation Details'!A:K,9, FALSE)</f>
        <v>tier - 2</v>
      </c>
      <c r="O390" t="str">
        <f>VLOOKUP(Table35[[#This Row],[Customer ID]],'Hospitalisation Details'!A:K,10,FALSE)</f>
        <v>tier - 2</v>
      </c>
      <c r="P390" t="str">
        <f>VLOOKUP(Table35[[#This Row],[Customer ID]],'Hospitalisation Details'!A:K,11,FALSE)</f>
        <v>R1011</v>
      </c>
    </row>
    <row r="391" spans="1:16" x14ac:dyDescent="0.3">
      <c r="A391" t="s">
        <v>1981</v>
      </c>
      <c r="B391" t="str">
        <f>VLOOKUP(Table35[[#This Row],[Customer ID]], 'Customer Names'!F:G, 2, FALSE)</f>
        <v>Cook, Ms.  Summer B.</v>
      </c>
      <c r="C391">
        <v>16.21</v>
      </c>
      <c r="D391" s="22" t="str" cm="1">
        <f t="array" ref="D391">_xlfn.IFS(Table35[[#This Row],[BMI]]&lt;18.5, "Underweight ", Table35[[#This Row],[BMI]]&lt;24.9, "Normal Weight", Table35[[#This Row],[BMI]]&lt;29.9, "Overweight ", TRUE, "Obesity")</f>
        <v xml:space="preserve">Underweight </v>
      </c>
      <c r="E391" s="22">
        <v>6.29</v>
      </c>
      <c r="F391" s="22" t="str" cm="1">
        <f t="array" ref="F391">_xlfn.IFS(Table35[[#This Row],[HBA1C]]&lt;5.7, "Normal", Table35[[#This Row],[HBA1C]]&lt;6.4, "Prediabetes ", TRUE, "Diabetes")</f>
        <v xml:space="preserve">Prediabetes </v>
      </c>
      <c r="G391" s="23" t="s">
        <v>2381</v>
      </c>
      <c r="H391" s="22" t="s">
        <v>2379</v>
      </c>
      <c r="I391" s="22" t="s">
        <v>2379</v>
      </c>
      <c r="J391" s="22">
        <v>1</v>
      </c>
      <c r="K391" t="s">
        <v>2381</v>
      </c>
      <c r="L391" s="25">
        <f>VLOOKUP(Table35[[#This Row],[Customer ID]],'Hospitalisation Details'!A:E,5,FALSE)</f>
        <v>32499</v>
      </c>
      <c r="M391" s="27">
        <f>VLOOKUP(Table35[[#This Row],[Customer ID]],'Hospitalisation Details'!A:K,8,FALSE)</f>
        <v>26607.89</v>
      </c>
      <c r="N391" t="str">
        <f>VLOOKUP(Table35[[#This Row],[Customer ID]],'Hospitalisation Details'!A:K,9, FALSE)</f>
        <v>tier - 2</v>
      </c>
      <c r="O391" t="str">
        <f>VLOOKUP(Table35[[#This Row],[Customer ID]],'Hospitalisation Details'!A:K,10,FALSE)</f>
        <v>tier - 1</v>
      </c>
      <c r="P391" t="str">
        <f>VLOOKUP(Table35[[#This Row],[Customer ID]],'Hospitalisation Details'!A:K,11,FALSE)</f>
        <v>R1011</v>
      </c>
    </row>
    <row r="392" spans="1:16" x14ac:dyDescent="0.3">
      <c r="A392" t="s">
        <v>1980</v>
      </c>
      <c r="B392" t="str">
        <f>VLOOKUP(Table35[[#This Row],[Customer ID]], 'Customer Names'!F:G, 2, FALSE)</f>
        <v>Breen, Mr.  Edward</v>
      </c>
      <c r="C392">
        <v>32.54</v>
      </c>
      <c r="D392" s="22" t="str" cm="1">
        <f t="array" ref="D392">_xlfn.IFS(Table35[[#This Row],[BMI]]&lt;18.5, "Underweight ", Table35[[#This Row],[BMI]]&lt;24.9, "Normal Weight", Table35[[#This Row],[BMI]]&lt;29.9, "Overweight ", TRUE, "Obesity")</f>
        <v>Obesity</v>
      </c>
      <c r="E392" s="22">
        <v>4.0199999999999996</v>
      </c>
      <c r="F392" s="22" t="str" cm="1">
        <f t="array" ref="F392">_xlfn.IFS(Table35[[#This Row],[HBA1C]]&lt;5.7, "Normal", Table35[[#This Row],[HBA1C]]&lt;6.4, "Prediabetes ", TRUE, "Diabetes")</f>
        <v>Normal</v>
      </c>
      <c r="G392" s="23" t="s">
        <v>2379</v>
      </c>
      <c r="H392" s="22" t="s">
        <v>2380</v>
      </c>
      <c r="I392" s="22" t="s">
        <v>2379</v>
      </c>
      <c r="J392" s="22">
        <v>1</v>
      </c>
      <c r="K392" t="s">
        <v>2381</v>
      </c>
      <c r="L392" s="25">
        <f>VLOOKUP(Table35[[#This Row],[Customer ID]],'Hospitalisation Details'!A:E,5,FALSE)</f>
        <v>38296</v>
      </c>
      <c r="M392" s="27">
        <f>VLOOKUP(Table35[[#This Row],[Customer ID]],'Hospitalisation Details'!A:K,8,FALSE)</f>
        <v>26479.4</v>
      </c>
      <c r="N392" t="str">
        <f>VLOOKUP(Table35[[#This Row],[Customer ID]],'Hospitalisation Details'!A:K,9, FALSE)</f>
        <v>tier - 2</v>
      </c>
      <c r="O392" t="str">
        <f>VLOOKUP(Table35[[#This Row],[Customer ID]],'Hospitalisation Details'!A:K,10,FALSE)</f>
        <v>tier - 2</v>
      </c>
      <c r="P392" t="str">
        <f>VLOOKUP(Table35[[#This Row],[Customer ID]],'Hospitalisation Details'!A:K,11,FALSE)</f>
        <v>R1011</v>
      </c>
    </row>
    <row r="393" spans="1:16" x14ac:dyDescent="0.3">
      <c r="A393" t="s">
        <v>1979</v>
      </c>
      <c r="B393" t="str">
        <f>VLOOKUP(Table35[[#This Row],[Customer ID]], 'Customer Names'!F:G, 2, FALSE)</f>
        <v>Fitzsimons, Mr.  Ryan</v>
      </c>
      <c r="C393">
        <v>36.765000000000001</v>
      </c>
      <c r="D393" s="22" t="str" cm="1">
        <f t="array" ref="D393">_xlfn.IFS(Table35[[#This Row],[BMI]]&lt;18.5, "Underweight ", Table35[[#This Row],[BMI]]&lt;24.9, "Normal Weight", Table35[[#This Row],[BMI]]&lt;29.9, "Overweight ", TRUE, "Obesity")</f>
        <v>Obesity</v>
      </c>
      <c r="E393" s="22">
        <v>11.95</v>
      </c>
      <c r="F393" s="22" t="str" cm="1">
        <f t="array" ref="F393">_xlfn.IFS(Table35[[#This Row],[HBA1C]]&lt;5.7, "Normal", Table35[[#This Row],[HBA1C]]&lt;6.4, "Prediabetes ", TRUE, "Diabetes")</f>
        <v>Diabetes</v>
      </c>
      <c r="G393" s="23" t="s">
        <v>2381</v>
      </c>
      <c r="H393" s="22" t="s">
        <v>2379</v>
      </c>
      <c r="I393" s="22" t="s">
        <v>2379</v>
      </c>
      <c r="J393" s="22">
        <v>2</v>
      </c>
      <c r="K393" t="s">
        <v>2379</v>
      </c>
      <c r="L393" s="25">
        <f>VLOOKUP(Table35[[#This Row],[Customer ID]],'Hospitalisation Details'!A:E,5,FALSE)</f>
        <v>25868</v>
      </c>
      <c r="M393" s="27">
        <f>VLOOKUP(Table35[[#This Row],[Customer ID]],'Hospitalisation Details'!A:K,8,FALSE)</f>
        <v>26467.1</v>
      </c>
      <c r="N393" t="str">
        <f>VLOOKUP(Table35[[#This Row],[Customer ID]],'Hospitalisation Details'!A:K,9, FALSE)</f>
        <v>tier - 2</v>
      </c>
      <c r="O393" t="str">
        <f>VLOOKUP(Table35[[#This Row],[Customer ID]],'Hospitalisation Details'!A:K,10,FALSE)</f>
        <v>tier - 3</v>
      </c>
      <c r="P393" t="str">
        <f>VLOOKUP(Table35[[#This Row],[Customer ID]],'Hospitalisation Details'!A:K,11,FALSE)</f>
        <v>R1012</v>
      </c>
    </row>
    <row r="394" spans="1:16" x14ac:dyDescent="0.3">
      <c r="A394" t="s">
        <v>1978</v>
      </c>
      <c r="B394" t="str">
        <f>VLOOKUP(Table35[[#This Row],[Customer ID]], 'Customer Names'!F:G, 2, FALSE)</f>
        <v>Houle, Ms.  Kacee</v>
      </c>
      <c r="C394">
        <v>35.909999999999997</v>
      </c>
      <c r="D394" s="22" t="str" cm="1">
        <f t="array" ref="D394">_xlfn.IFS(Table35[[#This Row],[BMI]]&lt;18.5, "Underweight ", Table35[[#This Row],[BMI]]&lt;24.9, "Normal Weight", Table35[[#This Row],[BMI]]&lt;29.9, "Overweight ", TRUE, "Obesity")</f>
        <v>Obesity</v>
      </c>
      <c r="E394" s="22">
        <v>8.7100000000000009</v>
      </c>
      <c r="F394" s="22" t="str" cm="1">
        <f t="array" ref="F394">_xlfn.IFS(Table35[[#This Row],[HBA1C]]&lt;5.7, "Normal", Table35[[#This Row],[HBA1C]]&lt;6.4, "Prediabetes ", TRUE, "Diabetes")</f>
        <v>Diabetes</v>
      </c>
      <c r="G394" s="23" t="s">
        <v>2379</v>
      </c>
      <c r="H394" s="22" t="s">
        <v>2379</v>
      </c>
      <c r="I394" s="22" t="s">
        <v>2379</v>
      </c>
      <c r="J394" s="22">
        <v>0</v>
      </c>
      <c r="K394" t="s">
        <v>2379</v>
      </c>
      <c r="L394" s="25">
        <f>VLOOKUP(Table35[[#This Row],[Customer ID]],'Hospitalisation Details'!A:E,5,FALSE)</f>
        <v>27293</v>
      </c>
      <c r="M394" s="27">
        <f>VLOOKUP(Table35[[#This Row],[Customer ID]],'Hospitalisation Details'!A:K,8,FALSE)</f>
        <v>26392.26</v>
      </c>
      <c r="N394" t="str">
        <f>VLOOKUP(Table35[[#This Row],[Customer ID]],'Hospitalisation Details'!A:K,9, FALSE)</f>
        <v>tier - 2</v>
      </c>
      <c r="O394" t="str">
        <f>VLOOKUP(Table35[[#This Row],[Customer ID]],'Hospitalisation Details'!A:K,10,FALSE)</f>
        <v>tier - 2</v>
      </c>
      <c r="P394" t="str">
        <f>VLOOKUP(Table35[[#This Row],[Customer ID]],'Hospitalisation Details'!A:K,11,FALSE)</f>
        <v>R1024</v>
      </c>
    </row>
    <row r="395" spans="1:16" x14ac:dyDescent="0.3">
      <c r="A395" t="s">
        <v>1977</v>
      </c>
      <c r="B395" t="str">
        <f>VLOOKUP(Table35[[#This Row],[Customer ID]], 'Customer Names'!F:G, 2, FALSE)</f>
        <v>Woodward, Mr.  Dave</v>
      </c>
      <c r="C395">
        <v>32.06</v>
      </c>
      <c r="D395" s="22" t="str" cm="1">
        <f t="array" ref="D395">_xlfn.IFS(Table35[[#This Row],[BMI]]&lt;18.5, "Underweight ", Table35[[#This Row],[BMI]]&lt;24.9, "Normal Weight", Table35[[#This Row],[BMI]]&lt;29.9, "Overweight ", TRUE, "Obesity")</f>
        <v>Obesity</v>
      </c>
      <c r="E395" s="22">
        <v>4.67</v>
      </c>
      <c r="F395" s="22" t="str" cm="1">
        <f t="array" ref="F395">_xlfn.IFS(Table35[[#This Row],[HBA1C]]&lt;5.7, "Normal", Table35[[#This Row],[HBA1C]]&lt;6.4, "Prediabetes ", TRUE, "Diabetes")</f>
        <v>Normal</v>
      </c>
      <c r="G395" s="23" t="s">
        <v>2379</v>
      </c>
      <c r="H395" s="22" t="s">
        <v>2380</v>
      </c>
      <c r="I395" s="22" t="s">
        <v>2379</v>
      </c>
      <c r="J395" s="22">
        <v>1</v>
      </c>
      <c r="K395" t="s">
        <v>2381</v>
      </c>
      <c r="L395" s="25">
        <f>VLOOKUP(Table35[[#This Row],[Customer ID]],'Hospitalisation Details'!A:E,5,FALSE)</f>
        <v>38204</v>
      </c>
      <c r="M395" s="27">
        <f>VLOOKUP(Table35[[#This Row],[Customer ID]],'Hospitalisation Details'!A:K,8,FALSE)</f>
        <v>26316.59</v>
      </c>
      <c r="N395" t="str">
        <f>VLOOKUP(Table35[[#This Row],[Customer ID]],'Hospitalisation Details'!A:K,9, FALSE)</f>
        <v>tier - 2</v>
      </c>
      <c r="O395" t="str">
        <f>VLOOKUP(Table35[[#This Row],[Customer ID]],'Hospitalisation Details'!A:K,10,FALSE)</f>
        <v>tier - 3</v>
      </c>
      <c r="P395" t="str">
        <f>VLOOKUP(Table35[[#This Row],[Customer ID]],'Hospitalisation Details'!A:K,11,FALSE)</f>
        <v>R1011</v>
      </c>
    </row>
    <row r="396" spans="1:16" x14ac:dyDescent="0.3">
      <c r="A396" t="s">
        <v>1976</v>
      </c>
      <c r="B396" t="str">
        <f>VLOOKUP(Table35[[#This Row],[Customer ID]], 'Customer Names'!F:G, 2, FALSE)</f>
        <v>Ray, Ms.  Maryanna</v>
      </c>
      <c r="C396">
        <v>24.1</v>
      </c>
      <c r="D396" s="22" t="str" cm="1">
        <f t="array" ref="D396">_xlfn.IFS(Table35[[#This Row],[BMI]]&lt;18.5, "Underweight ", Table35[[#This Row],[BMI]]&lt;24.9, "Normal Weight", Table35[[#This Row],[BMI]]&lt;29.9, "Overweight ", TRUE, "Obesity")</f>
        <v>Normal Weight</v>
      </c>
      <c r="E396" s="22">
        <v>11.14</v>
      </c>
      <c r="F396" s="22" t="str" cm="1">
        <f t="array" ref="F396">_xlfn.IFS(Table35[[#This Row],[HBA1C]]&lt;5.7, "Normal", Table35[[#This Row],[HBA1C]]&lt;6.4, "Prediabetes ", TRUE, "Diabetes")</f>
        <v>Diabetes</v>
      </c>
      <c r="G396" s="23" t="s">
        <v>2381</v>
      </c>
      <c r="H396" s="22" t="s">
        <v>2379</v>
      </c>
      <c r="I396" s="22" t="s">
        <v>2379</v>
      </c>
      <c r="J396" s="22">
        <v>1</v>
      </c>
      <c r="K396" t="s">
        <v>2379</v>
      </c>
      <c r="L396" s="25">
        <f>VLOOKUP(Table35[[#This Row],[Customer ID]],'Hospitalisation Details'!A:E,5,FALSE)</f>
        <v>27579</v>
      </c>
      <c r="M396" s="27">
        <f>VLOOKUP(Table35[[#This Row],[Customer ID]],'Hospitalisation Details'!A:K,8,FALSE)</f>
        <v>26236.58</v>
      </c>
      <c r="N396" t="str">
        <f>VLOOKUP(Table35[[#This Row],[Customer ID]],'Hospitalisation Details'!A:K,9, FALSE)</f>
        <v>tier - 2</v>
      </c>
      <c r="O396" t="str">
        <f>VLOOKUP(Table35[[#This Row],[Customer ID]],'Hospitalisation Details'!A:K,10,FALSE)</f>
        <v>tier - 1</v>
      </c>
      <c r="P396" t="str">
        <f>VLOOKUP(Table35[[#This Row],[Customer ID]],'Hospitalisation Details'!A:K,11,FALSE)</f>
        <v>R1011</v>
      </c>
    </row>
    <row r="397" spans="1:16" x14ac:dyDescent="0.3">
      <c r="A397" t="s">
        <v>1975</v>
      </c>
      <c r="B397" t="str">
        <f>VLOOKUP(Table35[[#This Row],[Customer ID]], 'Customer Names'!F:G, 2, FALSE)</f>
        <v>Jennings, Ms.  Jessica H.</v>
      </c>
      <c r="C397">
        <v>27.1</v>
      </c>
      <c r="D397" s="22" t="str" cm="1">
        <f t="array" ref="D397">_xlfn.IFS(Table35[[#This Row],[BMI]]&lt;18.5, "Underweight ", Table35[[#This Row],[BMI]]&lt;24.9, "Normal Weight", Table35[[#This Row],[BMI]]&lt;29.9, "Overweight ", TRUE, "Obesity")</f>
        <v xml:space="preserve">Overweight </v>
      </c>
      <c r="E397" s="22">
        <v>9.0500000000000007</v>
      </c>
      <c r="F397" s="22" t="str" cm="1">
        <f t="array" ref="F397">_xlfn.IFS(Table35[[#This Row],[HBA1C]]&lt;5.7, "Normal", Table35[[#This Row],[HBA1C]]&lt;6.4, "Prediabetes ", TRUE, "Diabetes")</f>
        <v>Diabetes</v>
      </c>
      <c r="G397" s="23" t="s">
        <v>2379</v>
      </c>
      <c r="H397" s="22" t="s">
        <v>2379</v>
      </c>
      <c r="I397" s="22" t="s">
        <v>2379</v>
      </c>
      <c r="J397" s="22">
        <v>2</v>
      </c>
      <c r="K397" t="s">
        <v>2379</v>
      </c>
      <c r="L397" s="25">
        <f>VLOOKUP(Table35[[#This Row],[Customer ID]],'Hospitalisation Details'!A:E,5,FALSE)</f>
        <v>26822</v>
      </c>
      <c r="M397" s="27">
        <f>VLOOKUP(Table35[[#This Row],[Customer ID]],'Hospitalisation Details'!A:K,8,FALSE)</f>
        <v>26140.36</v>
      </c>
      <c r="N397" t="str">
        <f>VLOOKUP(Table35[[#This Row],[Customer ID]],'Hospitalisation Details'!A:K,9, FALSE)</f>
        <v>tier - 2</v>
      </c>
      <c r="O397" t="str">
        <f>VLOOKUP(Table35[[#This Row],[Customer ID]],'Hospitalisation Details'!A:K,10,FALSE)</f>
        <v>tier - 3</v>
      </c>
      <c r="P397" t="str">
        <f>VLOOKUP(Table35[[#This Row],[Customer ID]],'Hospitalisation Details'!A:K,11,FALSE)</f>
        <v>R1011</v>
      </c>
    </row>
    <row r="398" spans="1:16" x14ac:dyDescent="0.3">
      <c r="A398" t="s">
        <v>1974</v>
      </c>
      <c r="B398" t="str">
        <f>VLOOKUP(Table35[[#This Row],[Customer ID]], 'Customer Names'!F:G, 2, FALSE)</f>
        <v>Fuller, Ms.  Deanna</v>
      </c>
      <c r="C398">
        <v>24.42</v>
      </c>
      <c r="D398" s="22" t="str" cm="1">
        <f t="array" ref="D398">_xlfn.IFS(Table35[[#This Row],[BMI]]&lt;18.5, "Underweight ", Table35[[#This Row],[BMI]]&lt;24.9, "Normal Weight", Table35[[#This Row],[BMI]]&lt;29.9, "Overweight ", TRUE, "Obesity")</f>
        <v>Normal Weight</v>
      </c>
      <c r="E398" s="22">
        <v>11.31</v>
      </c>
      <c r="F398" s="22" t="str" cm="1">
        <f t="array" ref="F398">_xlfn.IFS(Table35[[#This Row],[HBA1C]]&lt;5.7, "Normal", Table35[[#This Row],[HBA1C]]&lt;6.4, "Prediabetes ", TRUE, "Diabetes")</f>
        <v>Diabetes</v>
      </c>
      <c r="G398" s="23" t="s">
        <v>2379</v>
      </c>
      <c r="H398" s="22" t="s">
        <v>2379</v>
      </c>
      <c r="I398" s="22" t="s">
        <v>2379</v>
      </c>
      <c r="J398" s="22">
        <v>0</v>
      </c>
      <c r="K398" t="s">
        <v>2381</v>
      </c>
      <c r="L398" s="25">
        <f>VLOOKUP(Table35[[#This Row],[Customer ID]],'Hospitalisation Details'!A:E,5,FALSE)</f>
        <v>37387</v>
      </c>
      <c r="M398" s="27">
        <f>VLOOKUP(Table35[[#This Row],[Customer ID]],'Hospitalisation Details'!A:K,8,FALSE)</f>
        <v>26125.67</v>
      </c>
      <c r="N398" t="str">
        <f>VLOOKUP(Table35[[#This Row],[Customer ID]],'Hospitalisation Details'!A:K,9, FALSE)</f>
        <v>tier - 2</v>
      </c>
      <c r="O398" t="str">
        <f>VLOOKUP(Table35[[#This Row],[Customer ID]],'Hospitalisation Details'!A:K,10,FALSE)</f>
        <v>tier - 1</v>
      </c>
      <c r="P398" t="str">
        <f>VLOOKUP(Table35[[#This Row],[Customer ID]],'Hospitalisation Details'!A:K,11,FALSE)</f>
        <v>R1013</v>
      </c>
    </row>
    <row r="399" spans="1:16" x14ac:dyDescent="0.3">
      <c r="A399" t="s">
        <v>1973</v>
      </c>
      <c r="B399" t="str">
        <f>VLOOKUP(Table35[[#This Row],[Customer ID]], 'Customer Names'!F:G, 2, FALSE)</f>
        <v>Lovisek, Mr.  Peter</v>
      </c>
      <c r="C399">
        <v>26.695</v>
      </c>
      <c r="D399" s="22" t="str" cm="1">
        <f t="array" ref="D399">_xlfn.IFS(Table35[[#This Row],[BMI]]&lt;18.5, "Underweight ", Table35[[#This Row],[BMI]]&lt;24.9, "Normal Weight", Table35[[#This Row],[BMI]]&lt;29.9, "Overweight ", TRUE, "Obesity")</f>
        <v xml:space="preserve">Overweight </v>
      </c>
      <c r="E399" s="22">
        <v>4.68</v>
      </c>
      <c r="F399" s="22" t="str" cm="1">
        <f t="array" ref="F399">_xlfn.IFS(Table35[[#This Row],[HBA1C]]&lt;5.7, "Normal", Table35[[#This Row],[HBA1C]]&lt;6.4, "Prediabetes ", TRUE, "Diabetes")</f>
        <v>Normal</v>
      </c>
      <c r="G399" s="23" t="s">
        <v>2381</v>
      </c>
      <c r="H399" s="22" t="s">
        <v>2379</v>
      </c>
      <c r="I399" s="22" t="s">
        <v>2379</v>
      </c>
      <c r="J399" s="22">
        <v>2</v>
      </c>
      <c r="K399" t="s">
        <v>2381</v>
      </c>
      <c r="L399" s="25">
        <f>VLOOKUP(Table35[[#This Row],[Customer ID]],'Hospitalisation Details'!A:E,5,FALSE)</f>
        <v>24206</v>
      </c>
      <c r="M399" s="27">
        <f>VLOOKUP(Table35[[#This Row],[Customer ID]],'Hospitalisation Details'!A:K,8,FALSE)</f>
        <v>26109.33</v>
      </c>
      <c r="N399" t="str">
        <f>VLOOKUP(Table35[[#This Row],[Customer ID]],'Hospitalisation Details'!A:K,9, FALSE)</f>
        <v>tier - 2</v>
      </c>
      <c r="O399" t="str">
        <f>VLOOKUP(Table35[[#This Row],[Customer ID]],'Hospitalisation Details'!A:K,10,FALSE)</f>
        <v>tier - 3</v>
      </c>
      <c r="P399" t="str">
        <f>VLOOKUP(Table35[[#This Row],[Customer ID]],'Hospitalisation Details'!A:K,11,FALSE)</f>
        <v>R1012</v>
      </c>
    </row>
    <row r="400" spans="1:16" x14ac:dyDescent="0.3">
      <c r="A400" t="s">
        <v>1972</v>
      </c>
      <c r="B400" t="str">
        <f>VLOOKUP(Table35[[#This Row],[Customer ID]], 'Customer Names'!F:G, 2, FALSE)</f>
        <v>Painter, Ms.  Rebecca</v>
      </c>
      <c r="C400">
        <v>27.79</v>
      </c>
      <c r="D400" s="22" t="str" cm="1">
        <f t="array" ref="D400">_xlfn.IFS(Table35[[#This Row],[BMI]]&lt;18.5, "Underweight ", Table35[[#This Row],[BMI]]&lt;24.9, "Normal Weight", Table35[[#This Row],[BMI]]&lt;29.9, "Overweight ", TRUE, "Obesity")</f>
        <v xml:space="preserve">Overweight </v>
      </c>
      <c r="E400" s="22">
        <v>6.05</v>
      </c>
      <c r="F400" s="22" t="str" cm="1">
        <f t="array" ref="F400">_xlfn.IFS(Table35[[#This Row],[HBA1C]]&lt;5.7, "Normal", Table35[[#This Row],[HBA1C]]&lt;6.4, "Prediabetes ", TRUE, "Diabetes")</f>
        <v xml:space="preserve">Prediabetes </v>
      </c>
      <c r="G400" s="23" t="s">
        <v>2381</v>
      </c>
      <c r="H400" s="22" t="s">
        <v>2380</v>
      </c>
      <c r="I400" s="22" t="s">
        <v>2379</v>
      </c>
      <c r="J400" s="22">
        <v>1</v>
      </c>
      <c r="K400" t="s">
        <v>2381</v>
      </c>
      <c r="L400" s="25">
        <f>VLOOKUP(Table35[[#This Row],[Customer ID]],'Hospitalisation Details'!A:E,5,FALSE)</f>
        <v>36611</v>
      </c>
      <c r="M400" s="27">
        <f>VLOOKUP(Table35[[#This Row],[Customer ID]],'Hospitalisation Details'!A:K,8,FALSE)</f>
        <v>26026.97</v>
      </c>
      <c r="N400" t="str">
        <f>VLOOKUP(Table35[[#This Row],[Customer ID]],'Hospitalisation Details'!A:K,9, FALSE)</f>
        <v>tier - 2</v>
      </c>
      <c r="O400" t="str">
        <f>VLOOKUP(Table35[[#This Row],[Customer ID]],'Hospitalisation Details'!A:K,10,FALSE)</f>
        <v>tier - 3</v>
      </c>
      <c r="P400" t="str">
        <f>VLOOKUP(Table35[[#This Row],[Customer ID]],'Hospitalisation Details'!A:K,11,FALSE)</f>
        <v>R1011</v>
      </c>
    </row>
    <row r="401" spans="1:16" x14ac:dyDescent="0.3">
      <c r="A401" t="s">
        <v>1971</v>
      </c>
      <c r="B401" t="str">
        <f>VLOOKUP(Table35[[#This Row],[Customer ID]], 'Customer Names'!F:G, 2, FALSE)</f>
        <v>Edwards, Ms.  Elizabeth M.</v>
      </c>
      <c r="C401">
        <v>32.68</v>
      </c>
      <c r="D401" s="22" t="str" cm="1">
        <f t="array" ref="D401">_xlfn.IFS(Table35[[#This Row],[BMI]]&lt;18.5, "Underweight ", Table35[[#This Row],[BMI]]&lt;24.9, "Normal Weight", Table35[[#This Row],[BMI]]&lt;29.9, "Overweight ", TRUE, "Obesity")</f>
        <v>Obesity</v>
      </c>
      <c r="E401" s="22">
        <v>4.68</v>
      </c>
      <c r="F401" s="22" t="str" cm="1">
        <f t="array" ref="F401">_xlfn.IFS(Table35[[#This Row],[HBA1C]]&lt;5.7, "Normal", Table35[[#This Row],[HBA1C]]&lt;6.4, "Prediabetes ", TRUE, "Diabetes")</f>
        <v>Normal</v>
      </c>
      <c r="G401" s="23" t="s">
        <v>2381</v>
      </c>
      <c r="H401" s="22" t="s">
        <v>2379</v>
      </c>
      <c r="I401" s="22" t="s">
        <v>2379</v>
      </c>
      <c r="J401" s="22">
        <v>0</v>
      </c>
      <c r="K401" t="s">
        <v>2379</v>
      </c>
      <c r="L401" s="25">
        <f>VLOOKUP(Table35[[#This Row],[Customer ID]],'Hospitalisation Details'!A:E,5,FALSE)</f>
        <v>36927</v>
      </c>
      <c r="M401" s="27">
        <f>VLOOKUP(Table35[[#This Row],[Customer ID]],'Hospitalisation Details'!A:K,8,FALSE)</f>
        <v>26018.95</v>
      </c>
      <c r="N401" t="str">
        <f>VLOOKUP(Table35[[#This Row],[Customer ID]],'Hospitalisation Details'!A:K,9, FALSE)</f>
        <v>tier - 2</v>
      </c>
      <c r="O401" t="str">
        <f>VLOOKUP(Table35[[#This Row],[Customer ID]],'Hospitalisation Details'!A:K,10,FALSE)</f>
        <v>tier - 2</v>
      </c>
      <c r="P401" t="str">
        <f>VLOOKUP(Table35[[#This Row],[Customer ID]],'Hospitalisation Details'!A:K,11,FALSE)</f>
        <v>R1012</v>
      </c>
    </row>
    <row r="402" spans="1:16" x14ac:dyDescent="0.3">
      <c r="A402" t="s">
        <v>1970</v>
      </c>
      <c r="B402" t="str">
        <f>VLOOKUP(Table35[[#This Row],[Customer ID]], 'Customer Names'!F:G, 2, FALSE)</f>
        <v>Liebl, Mr.  Gregory</v>
      </c>
      <c r="C402">
        <v>26.4</v>
      </c>
      <c r="D402" s="22" t="str" cm="1">
        <f t="array" ref="D402">_xlfn.IFS(Table35[[#This Row],[BMI]]&lt;18.5, "Underweight ", Table35[[#This Row],[BMI]]&lt;24.9, "Normal Weight", Table35[[#This Row],[BMI]]&lt;29.9, "Overweight ", TRUE, "Obesity")</f>
        <v xml:space="preserve">Overweight </v>
      </c>
      <c r="E402" s="22">
        <v>9.5</v>
      </c>
      <c r="F402" s="22" t="str" cm="1">
        <f t="array" ref="F402">_xlfn.IFS(Table35[[#This Row],[HBA1C]]&lt;5.7, "Normal", Table35[[#This Row],[HBA1C]]&lt;6.4, "Prediabetes ", TRUE, "Diabetes")</f>
        <v>Diabetes</v>
      </c>
      <c r="G402" s="23" t="s">
        <v>2381</v>
      </c>
      <c r="H402" s="22" t="s">
        <v>2379</v>
      </c>
      <c r="I402" s="22" t="s">
        <v>2379</v>
      </c>
      <c r="J402" s="22">
        <v>2</v>
      </c>
      <c r="K402" t="s">
        <v>2379</v>
      </c>
      <c r="L402" s="25">
        <f>VLOOKUP(Table35[[#This Row],[Customer ID]],'Hospitalisation Details'!A:E,5,FALSE)</f>
        <v>25571</v>
      </c>
      <c r="M402" s="27">
        <f>VLOOKUP(Table35[[#This Row],[Customer ID]],'Hospitalisation Details'!A:K,8,FALSE)</f>
        <v>25992.82</v>
      </c>
      <c r="N402" t="str">
        <f>VLOOKUP(Table35[[#This Row],[Customer ID]],'Hospitalisation Details'!A:K,9, FALSE)</f>
        <v>tier - 2</v>
      </c>
      <c r="O402" t="str">
        <f>VLOOKUP(Table35[[#This Row],[Customer ID]],'Hospitalisation Details'!A:K,10,FALSE)</f>
        <v>tier - 2</v>
      </c>
      <c r="P402" t="str">
        <f>VLOOKUP(Table35[[#This Row],[Customer ID]],'Hospitalisation Details'!A:K,11,FALSE)</f>
        <v>R1013</v>
      </c>
    </row>
    <row r="403" spans="1:16" x14ac:dyDescent="0.3">
      <c r="A403" t="s">
        <v>1969</v>
      </c>
      <c r="B403" t="str">
        <f>VLOOKUP(Table35[[#This Row],[Customer ID]], 'Customer Names'!F:G, 2, FALSE)</f>
        <v>Kasabian-Larson, Ms.  Sarah E.</v>
      </c>
      <c r="C403">
        <v>23.655000000000001</v>
      </c>
      <c r="D403" s="22" t="str" cm="1">
        <f t="array" ref="D403">_xlfn.IFS(Table35[[#This Row],[BMI]]&lt;18.5, "Underweight ", Table35[[#This Row],[BMI]]&lt;24.9, "Normal Weight", Table35[[#This Row],[BMI]]&lt;29.9, "Overweight ", TRUE, "Obesity")</f>
        <v>Normal Weight</v>
      </c>
      <c r="E403" s="22">
        <v>10.84</v>
      </c>
      <c r="F403" s="22" t="str" cm="1">
        <f t="array" ref="F403">_xlfn.IFS(Table35[[#This Row],[HBA1C]]&lt;5.7, "Normal", Table35[[#This Row],[HBA1C]]&lt;6.4, "Prediabetes ", TRUE, "Diabetes")</f>
        <v>Diabetes</v>
      </c>
      <c r="G403" s="23" t="s">
        <v>2381</v>
      </c>
      <c r="H403" s="22" t="s">
        <v>2379</v>
      </c>
      <c r="I403" s="22" t="s">
        <v>2381</v>
      </c>
      <c r="J403" s="22">
        <v>1</v>
      </c>
      <c r="K403" t="s">
        <v>2381</v>
      </c>
      <c r="L403" s="25">
        <f>VLOOKUP(Table35[[#This Row],[Customer ID]],'Hospitalisation Details'!A:E,5,FALSE)</f>
        <v>23366</v>
      </c>
      <c r="M403" s="27">
        <f>VLOOKUP(Table35[[#This Row],[Customer ID]],'Hospitalisation Details'!A:K,8,FALSE)</f>
        <v>25678.78</v>
      </c>
      <c r="N403" t="str">
        <f>VLOOKUP(Table35[[#This Row],[Customer ID]],'Hospitalisation Details'!A:K,9, FALSE)</f>
        <v>tier - 2</v>
      </c>
      <c r="O403" t="str">
        <f>VLOOKUP(Table35[[#This Row],[Customer ID]],'Hospitalisation Details'!A:K,10,FALSE)</f>
        <v>tier - 3</v>
      </c>
      <c r="P403" t="str">
        <f>VLOOKUP(Table35[[#This Row],[Customer ID]],'Hospitalisation Details'!A:K,11,FALSE)</f>
        <v>R1012</v>
      </c>
    </row>
    <row r="404" spans="1:16" x14ac:dyDescent="0.3">
      <c r="A404" t="s">
        <v>1968</v>
      </c>
      <c r="B404" t="str">
        <f>VLOOKUP(Table35[[#This Row],[Customer ID]], 'Customer Names'!F:G, 2, FALSE)</f>
        <v>Creamer, Ms.  Anne Elise</v>
      </c>
      <c r="C404">
        <v>27.36</v>
      </c>
      <c r="D404" s="22" t="str" cm="1">
        <f t="array" ref="D404">_xlfn.IFS(Table35[[#This Row],[BMI]]&lt;18.5, "Underweight ", Table35[[#This Row],[BMI]]&lt;24.9, "Normal Weight", Table35[[#This Row],[BMI]]&lt;29.9, "Overweight ", TRUE, "Obesity")</f>
        <v xml:space="preserve">Overweight </v>
      </c>
      <c r="E404" s="22">
        <v>5.88</v>
      </c>
      <c r="F404" s="22" t="str" cm="1">
        <f t="array" ref="F404">_xlfn.IFS(Table35[[#This Row],[HBA1C]]&lt;5.7, "Normal", Table35[[#This Row],[HBA1C]]&lt;6.4, "Prediabetes ", TRUE, "Diabetes")</f>
        <v xml:space="preserve">Prediabetes </v>
      </c>
      <c r="G404" s="23" t="s">
        <v>2379</v>
      </c>
      <c r="H404" s="22" t="s">
        <v>2379</v>
      </c>
      <c r="I404" s="22" t="s">
        <v>2379</v>
      </c>
      <c r="J404" s="22">
        <v>2</v>
      </c>
      <c r="K404" t="s">
        <v>2379</v>
      </c>
      <c r="L404" s="25">
        <f>VLOOKUP(Table35[[#This Row],[Customer ID]],'Hospitalisation Details'!A:E,5,FALSE)</f>
        <v>26620</v>
      </c>
      <c r="M404" s="27">
        <f>VLOOKUP(Table35[[#This Row],[Customer ID]],'Hospitalisation Details'!A:K,8,FALSE)</f>
        <v>25656.58</v>
      </c>
      <c r="N404" t="str">
        <f>VLOOKUP(Table35[[#This Row],[Customer ID]],'Hospitalisation Details'!A:K,9, FALSE)</f>
        <v>tier - 2</v>
      </c>
      <c r="O404" t="str">
        <f>VLOOKUP(Table35[[#This Row],[Customer ID]],'Hospitalisation Details'!A:K,10,FALSE)</f>
        <v>tier - 3</v>
      </c>
      <c r="P404" t="str">
        <f>VLOOKUP(Table35[[#This Row],[Customer ID]],'Hospitalisation Details'!A:K,11,FALSE)</f>
        <v>R1024</v>
      </c>
    </row>
    <row r="405" spans="1:16" x14ac:dyDescent="0.3">
      <c r="A405" t="s">
        <v>1967</v>
      </c>
      <c r="B405" t="str">
        <f>VLOOKUP(Table35[[#This Row],[Customer ID]], 'Customer Names'!F:G, 2, FALSE)</f>
        <v>Kimbel, Mr.  Christopher R</v>
      </c>
      <c r="C405">
        <v>27.82</v>
      </c>
      <c r="D405" s="22" t="str" cm="1">
        <f t="array" ref="D405">_xlfn.IFS(Table35[[#This Row],[BMI]]&lt;18.5, "Underweight ", Table35[[#This Row],[BMI]]&lt;24.9, "Normal Weight", Table35[[#This Row],[BMI]]&lt;29.9, "Overweight ", TRUE, "Obesity")</f>
        <v xml:space="preserve">Overweight </v>
      </c>
      <c r="E405" s="22">
        <v>5.24</v>
      </c>
      <c r="F405" s="22" t="str" cm="1">
        <f t="array" ref="F405">_xlfn.IFS(Table35[[#This Row],[HBA1C]]&lt;5.7, "Normal", Table35[[#This Row],[HBA1C]]&lt;6.4, "Prediabetes ", TRUE, "Diabetes")</f>
        <v>Normal</v>
      </c>
      <c r="G405" s="23" t="s">
        <v>2381</v>
      </c>
      <c r="H405" s="22" t="s">
        <v>2379</v>
      </c>
      <c r="I405" s="22" t="s">
        <v>2379</v>
      </c>
      <c r="J405" s="22">
        <v>0</v>
      </c>
      <c r="K405" t="s">
        <v>2381</v>
      </c>
      <c r="L405" s="25">
        <f>VLOOKUP(Table35[[#This Row],[Customer ID]],'Hospitalisation Details'!A:E,5,FALSE)</f>
        <v>37166</v>
      </c>
      <c r="M405" s="27">
        <f>VLOOKUP(Table35[[#This Row],[Customer ID]],'Hospitalisation Details'!A:K,8,FALSE)</f>
        <v>25648.98</v>
      </c>
      <c r="N405" t="str">
        <f>VLOOKUP(Table35[[#This Row],[Customer ID]],'Hospitalisation Details'!A:K,9, FALSE)</f>
        <v>tier - 2</v>
      </c>
      <c r="O405" t="str">
        <f>VLOOKUP(Table35[[#This Row],[Customer ID]],'Hospitalisation Details'!A:K,10,FALSE)</f>
        <v>tier - 1</v>
      </c>
      <c r="P405" t="str">
        <f>VLOOKUP(Table35[[#This Row],[Customer ID]],'Hospitalisation Details'!A:K,11,FALSE)</f>
        <v>R1011</v>
      </c>
    </row>
    <row r="406" spans="1:16" x14ac:dyDescent="0.3">
      <c r="A406" t="s">
        <v>1966</v>
      </c>
      <c r="B406" t="str">
        <f>VLOOKUP(Table35[[#This Row],[Customer ID]], 'Customer Names'!F:G, 2, FALSE)</f>
        <v>Livensparger, Mr.  Elliot</v>
      </c>
      <c r="C406">
        <v>25.46</v>
      </c>
      <c r="D406" s="22" t="str" cm="1">
        <f t="array" ref="D406">_xlfn.IFS(Table35[[#This Row],[BMI]]&lt;18.5, "Underweight ", Table35[[#This Row],[BMI]]&lt;24.9, "Normal Weight", Table35[[#This Row],[BMI]]&lt;29.9, "Overweight ", TRUE, "Obesity")</f>
        <v xml:space="preserve">Overweight </v>
      </c>
      <c r="E406" s="22">
        <v>11.75</v>
      </c>
      <c r="F406" s="22" t="str" cm="1">
        <f t="array" ref="F406">_xlfn.IFS(Table35[[#This Row],[HBA1C]]&lt;5.7, "Normal", Table35[[#This Row],[HBA1C]]&lt;6.4, "Prediabetes ", TRUE, "Diabetes")</f>
        <v>Diabetes</v>
      </c>
      <c r="G406" s="23" t="s">
        <v>2379</v>
      </c>
      <c r="H406" s="22" t="s">
        <v>2379</v>
      </c>
      <c r="I406" s="22" t="s">
        <v>2379</v>
      </c>
      <c r="J406" s="22">
        <v>0</v>
      </c>
      <c r="K406" t="s">
        <v>2379</v>
      </c>
      <c r="L406" s="25">
        <f>VLOOKUP(Table35[[#This Row],[Customer ID]],'Hospitalisation Details'!A:E,5,FALSE)</f>
        <v>25092</v>
      </c>
      <c r="M406" s="27">
        <f>VLOOKUP(Table35[[#This Row],[Customer ID]],'Hospitalisation Details'!A:K,8,FALSE)</f>
        <v>25517.11</v>
      </c>
      <c r="N406" t="str">
        <f>VLOOKUP(Table35[[#This Row],[Customer ID]],'Hospitalisation Details'!A:K,9, FALSE)</f>
        <v>tier - 2</v>
      </c>
      <c r="O406" t="str">
        <f>VLOOKUP(Table35[[#This Row],[Customer ID]],'Hospitalisation Details'!A:K,10,FALSE)</f>
        <v>tier - 3</v>
      </c>
      <c r="P406" t="str">
        <f>VLOOKUP(Table35[[#This Row],[Customer ID]],'Hospitalisation Details'!A:K,11,FALSE)</f>
        <v>R1017</v>
      </c>
    </row>
    <row r="407" spans="1:16" x14ac:dyDescent="0.3">
      <c r="A407" t="s">
        <v>1965</v>
      </c>
      <c r="B407" t="str">
        <f>VLOOKUP(Table35[[#This Row],[Customer ID]], 'Customer Names'!F:G, 2, FALSE)</f>
        <v>Grange, Mr.  Christopher D.</v>
      </c>
      <c r="C407">
        <v>25.1</v>
      </c>
      <c r="D407" s="22" t="str" cm="1">
        <f t="array" ref="D407">_xlfn.IFS(Table35[[#This Row],[BMI]]&lt;18.5, "Underweight ", Table35[[#This Row],[BMI]]&lt;24.9, "Normal Weight", Table35[[#This Row],[BMI]]&lt;29.9, "Overweight ", TRUE, "Obesity")</f>
        <v xml:space="preserve">Overweight </v>
      </c>
      <c r="E407" s="22">
        <v>6.97</v>
      </c>
      <c r="F407" s="22" t="str" cm="1">
        <f t="array" ref="F407">_xlfn.IFS(Table35[[#This Row],[HBA1C]]&lt;5.7, "Normal", Table35[[#This Row],[HBA1C]]&lt;6.4, "Prediabetes ", TRUE, "Diabetes")</f>
        <v>Diabetes</v>
      </c>
      <c r="G407" s="23" t="s">
        <v>2379</v>
      </c>
      <c r="H407" s="22" t="s">
        <v>2379</v>
      </c>
      <c r="I407" s="22" t="s">
        <v>2379</v>
      </c>
      <c r="J407" s="22">
        <v>0</v>
      </c>
      <c r="K407" t="s">
        <v>2381</v>
      </c>
      <c r="L407" s="25">
        <f>VLOOKUP(Table35[[#This Row],[Customer ID]],'Hospitalisation Details'!A:E,5,FALSE)</f>
        <v>25072</v>
      </c>
      <c r="M407" s="27">
        <f>VLOOKUP(Table35[[#This Row],[Customer ID]],'Hospitalisation Details'!A:K,8,FALSE)</f>
        <v>25382.3</v>
      </c>
      <c r="N407" t="str">
        <f>VLOOKUP(Table35[[#This Row],[Customer ID]],'Hospitalisation Details'!A:K,9, FALSE)</f>
        <v>tier - 2</v>
      </c>
      <c r="O407" t="str">
        <f>VLOOKUP(Table35[[#This Row],[Customer ID]],'Hospitalisation Details'!A:K,10,FALSE)</f>
        <v>tier - 2</v>
      </c>
      <c r="P407" t="str">
        <f>VLOOKUP(Table35[[#This Row],[Customer ID]],'Hospitalisation Details'!A:K,11,FALSE)</f>
        <v>R1011</v>
      </c>
    </row>
    <row r="408" spans="1:16" x14ac:dyDescent="0.3">
      <c r="A408" t="s">
        <v>1964</v>
      </c>
      <c r="B408" t="str">
        <f>VLOOKUP(Table35[[#This Row],[Customer ID]], 'Customer Names'!F:G, 2, FALSE)</f>
        <v>Nunlist, Mr.  Corey</v>
      </c>
      <c r="C408">
        <v>32.11</v>
      </c>
      <c r="D408" s="22" t="str" cm="1">
        <f t="array" ref="D408">_xlfn.IFS(Table35[[#This Row],[BMI]]&lt;18.5, "Underweight ", Table35[[#This Row],[BMI]]&lt;24.9, "Normal Weight", Table35[[#This Row],[BMI]]&lt;29.9, "Overweight ", TRUE, "Obesity")</f>
        <v>Obesity</v>
      </c>
      <c r="E408" s="22">
        <v>4.76</v>
      </c>
      <c r="F408" s="22" t="str" cm="1">
        <f t="array" ref="F408">_xlfn.IFS(Table35[[#This Row],[HBA1C]]&lt;5.7, "Normal", Table35[[#This Row],[HBA1C]]&lt;6.4, "Prediabetes ", TRUE, "Diabetes")</f>
        <v>Normal</v>
      </c>
      <c r="G408" s="23" t="s">
        <v>2379</v>
      </c>
      <c r="H408" s="22" t="s">
        <v>2379</v>
      </c>
      <c r="I408" s="22" t="s">
        <v>2379</v>
      </c>
      <c r="J408" s="22">
        <v>2</v>
      </c>
      <c r="K408" t="s">
        <v>2379</v>
      </c>
      <c r="L408" s="25">
        <f>VLOOKUP(Table35[[#This Row],[Customer ID]],'Hospitalisation Details'!A:E,5,FALSE)</f>
        <v>26506</v>
      </c>
      <c r="M408" s="27">
        <f>VLOOKUP(Table35[[#This Row],[Customer ID]],'Hospitalisation Details'!A:K,8,FALSE)</f>
        <v>25333.33</v>
      </c>
      <c r="N408" t="str">
        <f>VLOOKUP(Table35[[#This Row],[Customer ID]],'Hospitalisation Details'!A:K,9, FALSE)</f>
        <v>tier - 2</v>
      </c>
      <c r="O408" t="str">
        <f>VLOOKUP(Table35[[#This Row],[Customer ID]],'Hospitalisation Details'!A:K,10,FALSE)</f>
        <v>tier - 2</v>
      </c>
      <c r="P408" t="str">
        <f>VLOOKUP(Table35[[#This Row],[Customer ID]],'Hospitalisation Details'!A:K,11,FALSE)</f>
        <v>R1017</v>
      </c>
    </row>
    <row r="409" spans="1:16" x14ac:dyDescent="0.3">
      <c r="A409" t="s">
        <v>1963</v>
      </c>
      <c r="B409" t="str">
        <f>VLOOKUP(Table35[[#This Row],[Customer ID]], 'Customer Names'!F:G, 2, FALSE)</f>
        <v>Cutter, Mr.  Patrick D.</v>
      </c>
      <c r="C409">
        <v>29.8</v>
      </c>
      <c r="D409" s="22" t="str" cm="1">
        <f t="array" ref="D409">_xlfn.IFS(Table35[[#This Row],[BMI]]&lt;18.5, "Underweight ", Table35[[#This Row],[BMI]]&lt;24.9, "Normal Weight", Table35[[#This Row],[BMI]]&lt;29.9, "Overweight ", TRUE, "Obesity")</f>
        <v xml:space="preserve">Overweight </v>
      </c>
      <c r="E409" s="22">
        <v>8.24</v>
      </c>
      <c r="F409" s="22" t="str" cm="1">
        <f t="array" ref="F409">_xlfn.IFS(Table35[[#This Row],[HBA1C]]&lt;5.7, "Normal", Table35[[#This Row],[HBA1C]]&lt;6.4, "Prediabetes ", TRUE, "Diabetes")</f>
        <v>Diabetes</v>
      </c>
      <c r="G409" s="23" t="s">
        <v>2381</v>
      </c>
      <c r="H409" s="22" t="s">
        <v>2379</v>
      </c>
      <c r="I409" s="22" t="s">
        <v>2379</v>
      </c>
      <c r="J409" s="22">
        <v>1</v>
      </c>
      <c r="K409" t="s">
        <v>2381</v>
      </c>
      <c r="L409" s="25">
        <f>VLOOKUP(Table35[[#This Row],[Customer ID]],'Hospitalisation Details'!A:E,5,FALSE)</f>
        <v>27559</v>
      </c>
      <c r="M409" s="27">
        <f>VLOOKUP(Table35[[#This Row],[Customer ID]],'Hospitalisation Details'!A:K,8,FALSE)</f>
        <v>25309.49</v>
      </c>
      <c r="N409" t="str">
        <f>VLOOKUP(Table35[[#This Row],[Customer ID]],'Hospitalisation Details'!A:K,9, FALSE)</f>
        <v>tier - 2</v>
      </c>
      <c r="O409" t="str">
        <f>VLOOKUP(Table35[[#This Row],[Customer ID]],'Hospitalisation Details'!A:K,10,FALSE)</f>
        <v>tier - 1</v>
      </c>
      <c r="P409" t="str">
        <f>VLOOKUP(Table35[[#This Row],[Customer ID]],'Hospitalisation Details'!A:K,11,FALSE)</f>
        <v>R1011</v>
      </c>
    </row>
    <row r="410" spans="1:16" x14ac:dyDescent="0.3">
      <c r="A410" t="s">
        <v>1962</v>
      </c>
      <c r="B410" t="str">
        <f>VLOOKUP(Table35[[#This Row],[Customer ID]], 'Customer Names'!F:G, 2, FALSE)</f>
        <v>Martin, Mr.  Anthony D.</v>
      </c>
      <c r="C410">
        <v>24.01</v>
      </c>
      <c r="D410" s="22" t="str" cm="1">
        <f t="array" ref="D410">_xlfn.IFS(Table35[[#This Row],[BMI]]&lt;18.5, "Underweight ", Table35[[#This Row],[BMI]]&lt;24.9, "Normal Weight", Table35[[#This Row],[BMI]]&lt;29.9, "Overweight ", TRUE, "Obesity")</f>
        <v>Normal Weight</v>
      </c>
      <c r="E410" s="22">
        <v>4.76</v>
      </c>
      <c r="F410" s="22" t="str" cm="1">
        <f t="array" ref="F410">_xlfn.IFS(Table35[[#This Row],[HBA1C]]&lt;5.7, "Normal", Table35[[#This Row],[HBA1C]]&lt;6.4, "Prediabetes ", TRUE, "Diabetes")</f>
        <v>Normal</v>
      </c>
      <c r="G410" s="23" t="s">
        <v>2379</v>
      </c>
      <c r="H410" s="22" t="s">
        <v>2379</v>
      </c>
      <c r="I410" s="22" t="s">
        <v>2379</v>
      </c>
      <c r="J410" s="22">
        <v>1</v>
      </c>
      <c r="K410" t="s">
        <v>2381</v>
      </c>
      <c r="L410" s="25">
        <f>VLOOKUP(Table35[[#This Row],[Customer ID]],'Hospitalisation Details'!A:E,5,FALSE)</f>
        <v>35939</v>
      </c>
      <c r="M410" s="27">
        <f>VLOOKUP(Table35[[#This Row],[Customer ID]],'Hospitalisation Details'!A:K,8,FALSE)</f>
        <v>25127.22</v>
      </c>
      <c r="N410" t="str">
        <f>VLOOKUP(Table35[[#This Row],[Customer ID]],'Hospitalisation Details'!A:K,9, FALSE)</f>
        <v>tier - 2</v>
      </c>
      <c r="O410" t="str">
        <f>VLOOKUP(Table35[[#This Row],[Customer ID]],'Hospitalisation Details'!A:K,10,FALSE)</f>
        <v>tier - 3</v>
      </c>
      <c r="P410" t="str">
        <f>VLOOKUP(Table35[[#This Row],[Customer ID]],'Hospitalisation Details'!A:K,11,FALSE)</f>
        <v>R1011</v>
      </c>
    </row>
    <row r="411" spans="1:16" x14ac:dyDescent="0.3">
      <c r="A411" t="s">
        <v>1961</v>
      </c>
      <c r="B411" t="str">
        <f>VLOOKUP(Table35[[#This Row],[Customer ID]], 'Customer Names'!F:G, 2, FALSE)</f>
        <v>Cooney, Ms.  Melissa</v>
      </c>
      <c r="C411">
        <v>23.21</v>
      </c>
      <c r="D411" s="22" t="str" cm="1">
        <f t="array" ref="D411">_xlfn.IFS(Table35[[#This Row],[BMI]]&lt;18.5, "Underweight ", Table35[[#This Row],[BMI]]&lt;24.9, "Normal Weight", Table35[[#This Row],[BMI]]&lt;29.9, "Overweight ", TRUE, "Obesity")</f>
        <v>Normal Weight</v>
      </c>
      <c r="E411" s="22">
        <v>6.03</v>
      </c>
      <c r="F411" s="22" t="str" cm="1">
        <f t="array" ref="F411">_xlfn.IFS(Table35[[#This Row],[HBA1C]]&lt;5.7, "Normal", Table35[[#This Row],[HBA1C]]&lt;6.4, "Prediabetes ", TRUE, "Diabetes")</f>
        <v xml:space="preserve">Prediabetes </v>
      </c>
      <c r="G411" s="23" t="s">
        <v>2379</v>
      </c>
      <c r="H411" s="22" t="s">
        <v>2379</v>
      </c>
      <c r="I411" s="22" t="s">
        <v>2379</v>
      </c>
      <c r="J411" s="22">
        <v>1</v>
      </c>
      <c r="K411" t="s">
        <v>2379</v>
      </c>
      <c r="L411" s="25">
        <f>VLOOKUP(Table35[[#This Row],[Customer ID]],'Hospitalisation Details'!A:E,5,FALSE)</f>
        <v>35899</v>
      </c>
      <c r="M411" s="27">
        <f>VLOOKUP(Table35[[#This Row],[Customer ID]],'Hospitalisation Details'!A:K,8,FALSE)</f>
        <v>25081.77</v>
      </c>
      <c r="N411" t="str">
        <f>VLOOKUP(Table35[[#This Row],[Customer ID]],'Hospitalisation Details'!A:K,9, FALSE)</f>
        <v>tier - 2</v>
      </c>
      <c r="O411" t="str">
        <f>VLOOKUP(Table35[[#This Row],[Customer ID]],'Hospitalisation Details'!A:K,10,FALSE)</f>
        <v>tier - 2</v>
      </c>
      <c r="P411" t="str">
        <f>VLOOKUP(Table35[[#This Row],[Customer ID]],'Hospitalisation Details'!A:K,11,FALSE)</f>
        <v>R1013</v>
      </c>
    </row>
    <row r="412" spans="1:16" x14ac:dyDescent="0.3">
      <c r="A412" t="s">
        <v>1960</v>
      </c>
      <c r="B412" t="str">
        <f>VLOOKUP(Table35[[#This Row],[Customer ID]], 'Customer Names'!F:G, 2, FALSE)</f>
        <v>Bier, Ms.  Raven</v>
      </c>
      <c r="C412">
        <v>21.2</v>
      </c>
      <c r="D412" s="22" t="str" cm="1">
        <f t="array" ref="D412">_xlfn.IFS(Table35[[#This Row],[BMI]]&lt;18.5, "Underweight ", Table35[[#This Row],[BMI]]&lt;24.9, "Normal Weight", Table35[[#This Row],[BMI]]&lt;29.9, "Overweight ", TRUE, "Obesity")</f>
        <v>Normal Weight</v>
      </c>
      <c r="E412" s="22">
        <v>4.07</v>
      </c>
      <c r="F412" s="22" t="str" cm="1">
        <f t="array" ref="F412">_xlfn.IFS(Table35[[#This Row],[HBA1C]]&lt;5.7, "Normal", Table35[[#This Row],[HBA1C]]&lt;6.4, "Prediabetes ", TRUE, "Diabetes")</f>
        <v>Normal</v>
      </c>
      <c r="G412" s="23" t="s">
        <v>2381</v>
      </c>
      <c r="H412" s="22" t="s">
        <v>2379</v>
      </c>
      <c r="I412" s="22" t="s">
        <v>2379</v>
      </c>
      <c r="J412" s="22">
        <v>1</v>
      </c>
      <c r="K412" t="s">
        <v>2381</v>
      </c>
      <c r="L412" s="25">
        <f>VLOOKUP(Table35[[#This Row],[Customer ID]],'Hospitalisation Details'!A:E,5,FALSE)</f>
        <v>34762</v>
      </c>
      <c r="M412" s="27">
        <f>VLOOKUP(Table35[[#This Row],[Customer ID]],'Hospitalisation Details'!A:K,8,FALSE)</f>
        <v>25075.97</v>
      </c>
      <c r="N412" t="str">
        <f>VLOOKUP(Table35[[#This Row],[Customer ID]],'Hospitalisation Details'!A:K,9, FALSE)</f>
        <v>tier - 2</v>
      </c>
      <c r="O412" t="str">
        <f>VLOOKUP(Table35[[#This Row],[Customer ID]],'Hospitalisation Details'!A:K,10,FALSE)</f>
        <v>tier - 2</v>
      </c>
      <c r="P412" t="str">
        <f>VLOOKUP(Table35[[#This Row],[Customer ID]],'Hospitalisation Details'!A:K,11,FALSE)</f>
        <v>R1011</v>
      </c>
    </row>
    <row r="413" spans="1:16" x14ac:dyDescent="0.3">
      <c r="A413" t="s">
        <v>1959</v>
      </c>
      <c r="B413" t="str">
        <f>VLOOKUP(Table35[[#This Row],[Customer ID]], 'Customer Names'!F:G, 2, FALSE)</f>
        <v>Muskopf, Mr.  Christopher</v>
      </c>
      <c r="C413">
        <v>28.215</v>
      </c>
      <c r="D413" s="22" t="str" cm="1">
        <f t="array" ref="D413">_xlfn.IFS(Table35[[#This Row],[BMI]]&lt;18.5, "Underweight ", Table35[[#This Row],[BMI]]&lt;24.9, "Normal Weight", Table35[[#This Row],[BMI]]&lt;29.9, "Overweight ", TRUE, "Obesity")</f>
        <v xml:space="preserve">Overweight </v>
      </c>
      <c r="E413" s="22">
        <v>8.26</v>
      </c>
      <c r="F413" s="22" t="str" cm="1">
        <f t="array" ref="F413">_xlfn.IFS(Table35[[#This Row],[HBA1C]]&lt;5.7, "Normal", Table35[[#This Row],[HBA1C]]&lt;6.4, "Prediabetes ", TRUE, "Diabetes")</f>
        <v>Diabetes</v>
      </c>
      <c r="G413" s="23" t="s">
        <v>2381</v>
      </c>
      <c r="H413" s="22" t="s">
        <v>2379</v>
      </c>
      <c r="I413" s="22" t="s">
        <v>2379</v>
      </c>
      <c r="J413" s="22">
        <v>1</v>
      </c>
      <c r="K413" t="s">
        <v>2381</v>
      </c>
      <c r="L413" s="25">
        <f>VLOOKUP(Table35[[#This Row],[Customer ID]],'Hospitalisation Details'!A:E,5,FALSE)</f>
        <v>27439</v>
      </c>
      <c r="M413" s="27">
        <f>VLOOKUP(Table35[[#This Row],[Customer ID]],'Hospitalisation Details'!A:K,8,FALSE)</f>
        <v>24915.22</v>
      </c>
      <c r="N413" t="str">
        <f>VLOOKUP(Table35[[#This Row],[Customer ID]],'Hospitalisation Details'!A:K,9, FALSE)</f>
        <v>tier - 2</v>
      </c>
      <c r="O413" t="str">
        <f>VLOOKUP(Table35[[#This Row],[Customer ID]],'Hospitalisation Details'!A:K,10,FALSE)</f>
        <v>tier - 3</v>
      </c>
      <c r="P413" t="str">
        <f>VLOOKUP(Table35[[#This Row],[Customer ID]],'Hospitalisation Details'!A:K,11,FALSE)</f>
        <v>R1012</v>
      </c>
    </row>
    <row r="414" spans="1:16" x14ac:dyDescent="0.3">
      <c r="A414" t="s">
        <v>1958</v>
      </c>
      <c r="B414" t="str">
        <f>VLOOKUP(Table35[[#This Row],[Customer ID]], 'Customer Names'!F:G, 2, FALSE)</f>
        <v>Sirak, Ms.  Kendra A</v>
      </c>
      <c r="C414">
        <v>38.094999999999999</v>
      </c>
      <c r="D414" s="22" t="str" cm="1">
        <f t="array" ref="D414">_xlfn.IFS(Table35[[#This Row],[BMI]]&lt;18.5, "Underweight ", Table35[[#This Row],[BMI]]&lt;24.9, "Normal Weight", Table35[[#This Row],[BMI]]&lt;29.9, "Overweight ", TRUE, "Obesity")</f>
        <v>Obesity</v>
      </c>
      <c r="E414" s="22">
        <v>4.76</v>
      </c>
      <c r="F414" s="22" t="str" cm="1">
        <f t="array" ref="F414">_xlfn.IFS(Table35[[#This Row],[HBA1C]]&lt;5.7, "Normal", Table35[[#This Row],[HBA1C]]&lt;6.4, "Prediabetes ", TRUE, "Diabetes")</f>
        <v>Normal</v>
      </c>
      <c r="G414" s="23" t="s">
        <v>2379</v>
      </c>
      <c r="H414" s="22" t="s">
        <v>2379</v>
      </c>
      <c r="I414" s="22" t="s">
        <v>2379</v>
      </c>
      <c r="J414" s="22">
        <v>1</v>
      </c>
      <c r="K414" t="s">
        <v>2379</v>
      </c>
      <c r="L414" s="25">
        <f>VLOOKUP(Table35[[#This Row],[Customer ID]],'Hospitalisation Details'!A:E,5,FALSE)</f>
        <v>31791</v>
      </c>
      <c r="M414" s="27">
        <f>VLOOKUP(Table35[[#This Row],[Customer ID]],'Hospitalisation Details'!A:K,8,FALSE)</f>
        <v>24915.05</v>
      </c>
      <c r="N414" t="str">
        <f>VLOOKUP(Table35[[#This Row],[Customer ID]],'Hospitalisation Details'!A:K,9, FALSE)</f>
        <v>tier - 2</v>
      </c>
      <c r="O414" t="str">
        <f>VLOOKUP(Table35[[#This Row],[Customer ID]],'Hospitalisation Details'!A:K,10,FALSE)</f>
        <v>tier - 1</v>
      </c>
      <c r="P414" t="str">
        <f>VLOOKUP(Table35[[#This Row],[Customer ID]],'Hospitalisation Details'!A:K,11,FALSE)</f>
        <v>R1024</v>
      </c>
    </row>
    <row r="415" spans="1:16" x14ac:dyDescent="0.3">
      <c r="A415" t="s">
        <v>1957</v>
      </c>
      <c r="B415" t="str">
        <f>VLOOKUP(Table35[[#This Row],[Customer ID]], 'Customer Names'!F:G, 2, FALSE)</f>
        <v>Nelsen, Ms.  Jordan</v>
      </c>
      <c r="C415">
        <v>22.61</v>
      </c>
      <c r="D415" s="22" t="str" cm="1">
        <f t="array" ref="D415">_xlfn.IFS(Table35[[#This Row],[BMI]]&lt;18.5, "Underweight ", Table35[[#This Row],[BMI]]&lt;24.9, "Normal Weight", Table35[[#This Row],[BMI]]&lt;29.9, "Overweight ", TRUE, "Obesity")</f>
        <v>Normal Weight</v>
      </c>
      <c r="E415" s="22">
        <v>6.13</v>
      </c>
      <c r="F415" s="22" t="str" cm="1">
        <f t="array" ref="F415">_xlfn.IFS(Table35[[#This Row],[HBA1C]]&lt;5.7, "Normal", Table35[[#This Row],[HBA1C]]&lt;6.4, "Prediabetes ", TRUE, "Diabetes")</f>
        <v xml:space="preserve">Prediabetes </v>
      </c>
      <c r="G415" s="23" t="s">
        <v>2381</v>
      </c>
      <c r="H415" s="22" t="s">
        <v>2379</v>
      </c>
      <c r="I415" s="22" t="s">
        <v>2381</v>
      </c>
      <c r="J415" s="22">
        <v>1</v>
      </c>
      <c r="K415" t="s">
        <v>2381</v>
      </c>
      <c r="L415" s="25">
        <f>VLOOKUP(Table35[[#This Row],[Customer ID]],'Hospitalisation Details'!A:E,5,FALSE)</f>
        <v>25560</v>
      </c>
      <c r="M415" s="27">
        <f>VLOOKUP(Table35[[#This Row],[Customer ID]],'Hospitalisation Details'!A:K,8,FALSE)</f>
        <v>24873.38</v>
      </c>
      <c r="N415" t="str">
        <f>VLOOKUP(Table35[[#This Row],[Customer ID]],'Hospitalisation Details'!A:K,9, FALSE)</f>
        <v>tier - 2</v>
      </c>
      <c r="O415" t="str">
        <f>VLOOKUP(Table35[[#This Row],[Customer ID]],'Hospitalisation Details'!A:K,10,FALSE)</f>
        <v>tier - 1</v>
      </c>
      <c r="P415" t="str">
        <f>VLOOKUP(Table35[[#This Row],[Customer ID]],'Hospitalisation Details'!A:K,11,FALSE)</f>
        <v>R1024</v>
      </c>
    </row>
    <row r="416" spans="1:16" x14ac:dyDescent="0.3">
      <c r="A416" t="s">
        <v>1956</v>
      </c>
      <c r="B416" t="str">
        <f>VLOOKUP(Table35[[#This Row],[Customer ID]], 'Customer Names'!F:G, 2, FALSE)</f>
        <v>Schallner, Mr.  Nils</v>
      </c>
      <c r="C416">
        <v>24.32</v>
      </c>
      <c r="D416" s="22" t="str" cm="1">
        <f t="array" ref="D416">_xlfn.IFS(Table35[[#This Row],[BMI]]&lt;18.5, "Underweight ", Table35[[#This Row],[BMI]]&lt;24.9, "Normal Weight", Table35[[#This Row],[BMI]]&lt;29.9, "Overweight ", TRUE, "Obesity")</f>
        <v>Normal Weight</v>
      </c>
      <c r="E416" s="22">
        <v>10.47</v>
      </c>
      <c r="F416" s="22" t="str" cm="1">
        <f t="array" ref="F416">_xlfn.IFS(Table35[[#This Row],[HBA1C]]&lt;5.7, "Normal", Table35[[#This Row],[HBA1C]]&lt;6.4, "Prediabetes ", TRUE, "Diabetes")</f>
        <v>Diabetes</v>
      </c>
      <c r="G416" s="23" t="s">
        <v>2381</v>
      </c>
      <c r="H416" s="22" t="s">
        <v>2379</v>
      </c>
      <c r="I416" s="22" t="s">
        <v>2379</v>
      </c>
      <c r="J416" s="22">
        <v>2</v>
      </c>
      <c r="K416" t="s">
        <v>2381</v>
      </c>
      <c r="L416" s="25">
        <f>VLOOKUP(Table35[[#This Row],[Customer ID]],'Hospitalisation Details'!A:E,5,FALSE)</f>
        <v>25898</v>
      </c>
      <c r="M416" s="27">
        <f>VLOOKUP(Table35[[#This Row],[Customer ID]],'Hospitalisation Details'!A:K,8,FALSE)</f>
        <v>24869.84</v>
      </c>
      <c r="N416" t="str">
        <f>VLOOKUP(Table35[[#This Row],[Customer ID]],'Hospitalisation Details'!A:K,9, FALSE)</f>
        <v>tier - 2</v>
      </c>
      <c r="O416" t="str">
        <f>VLOOKUP(Table35[[#This Row],[Customer ID]],'Hospitalisation Details'!A:K,10,FALSE)</f>
        <v>tier - 2</v>
      </c>
      <c r="P416" t="str">
        <f>VLOOKUP(Table35[[#This Row],[Customer ID]],'Hospitalisation Details'!A:K,11,FALSE)</f>
        <v>R1016</v>
      </c>
    </row>
    <row r="417" spans="1:16" x14ac:dyDescent="0.3">
      <c r="A417" t="s">
        <v>1955</v>
      </c>
      <c r="B417" t="str">
        <f>VLOOKUP(Table35[[#This Row],[Customer ID]], 'Customer Names'!F:G, 2, FALSE)</f>
        <v>Dunlap, Mr.  Scott</v>
      </c>
      <c r="C417">
        <v>20.96</v>
      </c>
      <c r="D417" s="22" t="str" cm="1">
        <f t="array" ref="D417">_xlfn.IFS(Table35[[#This Row],[BMI]]&lt;18.5, "Underweight ", Table35[[#This Row],[BMI]]&lt;24.9, "Normal Weight", Table35[[#This Row],[BMI]]&lt;29.9, "Overweight ", TRUE, "Obesity")</f>
        <v>Normal Weight</v>
      </c>
      <c r="E417" s="22">
        <v>4.04</v>
      </c>
      <c r="F417" s="22" t="str" cm="1">
        <f t="array" ref="F417">_xlfn.IFS(Table35[[#This Row],[HBA1C]]&lt;5.7, "Normal", Table35[[#This Row],[HBA1C]]&lt;6.4, "Prediabetes ", TRUE, "Diabetes")</f>
        <v>Normal</v>
      </c>
      <c r="G417" s="23" t="s">
        <v>2381</v>
      </c>
      <c r="H417" s="22" t="s">
        <v>2379</v>
      </c>
      <c r="I417" s="22" t="s">
        <v>2379</v>
      </c>
      <c r="J417" s="22">
        <v>1</v>
      </c>
      <c r="K417" t="s">
        <v>2381</v>
      </c>
      <c r="L417" s="25">
        <f>VLOOKUP(Table35[[#This Row],[Customer ID]],'Hospitalisation Details'!A:E,5,FALSE)</f>
        <v>34982</v>
      </c>
      <c r="M417" s="27">
        <f>VLOOKUP(Table35[[#This Row],[Customer ID]],'Hospitalisation Details'!A:K,8,FALSE)</f>
        <v>24863.25</v>
      </c>
      <c r="N417" t="str">
        <f>VLOOKUP(Table35[[#This Row],[Customer ID]],'Hospitalisation Details'!A:K,9, FALSE)</f>
        <v>tier - 2</v>
      </c>
      <c r="O417" t="str">
        <f>VLOOKUP(Table35[[#This Row],[Customer ID]],'Hospitalisation Details'!A:K,10,FALSE)</f>
        <v>tier - 3</v>
      </c>
      <c r="P417" t="str">
        <f>VLOOKUP(Table35[[#This Row],[Customer ID]],'Hospitalisation Details'!A:K,11,FALSE)</f>
        <v>R1011</v>
      </c>
    </row>
    <row r="418" spans="1:16" x14ac:dyDescent="0.3">
      <c r="A418" t="s">
        <v>1954</v>
      </c>
      <c r="B418" t="str">
        <f>VLOOKUP(Table35[[#This Row],[Customer ID]], 'Customer Names'!F:G, 2, FALSE)</f>
        <v>Messing, Ms.  Angela</v>
      </c>
      <c r="C418">
        <v>19.68</v>
      </c>
      <c r="D418" s="22" t="str" cm="1">
        <f t="array" ref="D418">_xlfn.IFS(Table35[[#This Row],[BMI]]&lt;18.5, "Underweight ", Table35[[#This Row],[BMI]]&lt;24.9, "Normal Weight", Table35[[#This Row],[BMI]]&lt;29.9, "Overweight ", TRUE, "Obesity")</f>
        <v>Normal Weight</v>
      </c>
      <c r="E418" s="22">
        <v>5.74</v>
      </c>
      <c r="F418" s="22" t="str" cm="1">
        <f t="array" ref="F418">_xlfn.IFS(Table35[[#This Row],[HBA1C]]&lt;5.7, "Normal", Table35[[#This Row],[HBA1C]]&lt;6.4, "Prediabetes ", TRUE, "Diabetes")</f>
        <v xml:space="preserve">Prediabetes </v>
      </c>
      <c r="G418" s="23" t="s">
        <v>2379</v>
      </c>
      <c r="H418" s="22" t="s">
        <v>2379</v>
      </c>
      <c r="I418" s="22" t="s">
        <v>2379</v>
      </c>
      <c r="J418" s="22">
        <v>0</v>
      </c>
      <c r="K418" t="s">
        <v>2381</v>
      </c>
      <c r="L418" s="25">
        <f>VLOOKUP(Table35[[#This Row],[Customer ID]],'Hospitalisation Details'!A:E,5,FALSE)</f>
        <v>34586</v>
      </c>
      <c r="M418" s="27">
        <f>VLOOKUP(Table35[[#This Row],[Customer ID]],'Hospitalisation Details'!A:K,8,FALSE)</f>
        <v>24817.25</v>
      </c>
      <c r="N418" t="str">
        <f>VLOOKUP(Table35[[#This Row],[Customer ID]],'Hospitalisation Details'!A:K,9, FALSE)</f>
        <v>tier - 2</v>
      </c>
      <c r="O418" t="str">
        <f>VLOOKUP(Table35[[#This Row],[Customer ID]],'Hospitalisation Details'!A:K,10,FALSE)</f>
        <v>tier - 2</v>
      </c>
      <c r="P418" t="str">
        <f>VLOOKUP(Table35[[#This Row],[Customer ID]],'Hospitalisation Details'!A:K,11,FALSE)</f>
        <v>R1011</v>
      </c>
    </row>
    <row r="419" spans="1:16" x14ac:dyDescent="0.3">
      <c r="A419" t="s">
        <v>1953</v>
      </c>
      <c r="B419" t="str">
        <f>VLOOKUP(Table35[[#This Row],[Customer ID]], 'Customer Names'!F:G, 2, FALSE)</f>
        <v>Bondell, Ms.  Allison</v>
      </c>
      <c r="C419">
        <v>18.100000000000001</v>
      </c>
      <c r="D419" s="22" t="str" cm="1">
        <f t="array" ref="D419">_xlfn.IFS(Table35[[#This Row],[BMI]]&lt;18.5, "Underweight ", Table35[[#This Row],[BMI]]&lt;24.9, "Normal Weight", Table35[[#This Row],[BMI]]&lt;29.9, "Overweight ", TRUE, "Obesity")</f>
        <v xml:space="preserve">Underweight </v>
      </c>
      <c r="E419" s="22">
        <v>6.33</v>
      </c>
      <c r="F419" s="22" t="str" cm="1">
        <f t="array" ref="F419">_xlfn.IFS(Table35[[#This Row],[HBA1C]]&lt;5.7, "Normal", Table35[[#This Row],[HBA1C]]&lt;6.4, "Prediabetes ", TRUE, "Diabetes")</f>
        <v xml:space="preserve">Prediabetes </v>
      </c>
      <c r="G419" s="23" t="s">
        <v>2379</v>
      </c>
      <c r="H419" s="22" t="s">
        <v>2379</v>
      </c>
      <c r="I419" s="22" t="s">
        <v>2379</v>
      </c>
      <c r="J419" s="22">
        <v>1</v>
      </c>
      <c r="K419" t="s">
        <v>2381</v>
      </c>
      <c r="L419" s="25">
        <f>VLOOKUP(Table35[[#This Row],[Customer ID]],'Hospitalisation Details'!A:E,5,FALSE)</f>
        <v>33827</v>
      </c>
      <c r="M419" s="27">
        <f>VLOOKUP(Table35[[#This Row],[Customer ID]],'Hospitalisation Details'!A:K,8,FALSE)</f>
        <v>24795.040000000001</v>
      </c>
      <c r="N419" t="str">
        <f>VLOOKUP(Table35[[#This Row],[Customer ID]],'Hospitalisation Details'!A:K,9, FALSE)</f>
        <v>tier - 2</v>
      </c>
      <c r="O419" t="str">
        <f>VLOOKUP(Table35[[#This Row],[Customer ID]],'Hospitalisation Details'!A:K,10,FALSE)</f>
        <v>tier - 3</v>
      </c>
      <c r="P419" t="str">
        <f>VLOOKUP(Table35[[#This Row],[Customer ID]],'Hospitalisation Details'!A:K,11,FALSE)</f>
        <v>R1011</v>
      </c>
    </row>
    <row r="420" spans="1:16" x14ac:dyDescent="0.3">
      <c r="A420" t="s">
        <v>1952</v>
      </c>
      <c r="B420" t="str">
        <f>VLOOKUP(Table35[[#This Row],[Customer ID]], 'Customer Names'!F:G, 2, FALSE)</f>
        <v>Gaughan, Ms.  Caitlin O.</v>
      </c>
      <c r="C420">
        <v>29.64</v>
      </c>
      <c r="D420" s="22" t="str" cm="1">
        <f t="array" ref="D420">_xlfn.IFS(Table35[[#This Row],[BMI]]&lt;18.5, "Underweight ", Table35[[#This Row],[BMI]]&lt;24.9, "Normal Weight", Table35[[#This Row],[BMI]]&lt;29.9, "Overweight ", TRUE, "Obesity")</f>
        <v xml:space="preserve">Overweight </v>
      </c>
      <c r="E420" s="22">
        <v>4.28</v>
      </c>
      <c r="F420" s="22" t="str" cm="1">
        <f t="array" ref="F420">_xlfn.IFS(Table35[[#This Row],[HBA1C]]&lt;5.7, "Normal", Table35[[#This Row],[HBA1C]]&lt;6.4, "Prediabetes ", TRUE, "Diabetes")</f>
        <v>Normal</v>
      </c>
      <c r="G420" s="23" t="s">
        <v>2381</v>
      </c>
      <c r="H420" s="22" t="s">
        <v>2379</v>
      </c>
      <c r="I420" s="22" t="s">
        <v>2379</v>
      </c>
      <c r="J420" s="22">
        <v>0</v>
      </c>
      <c r="K420" t="s">
        <v>2379</v>
      </c>
      <c r="L420" s="25">
        <f>VLOOKUP(Table35[[#This Row],[Customer ID]],'Hospitalisation Details'!A:E,5,FALSE)</f>
        <v>35274</v>
      </c>
      <c r="M420" s="27">
        <f>VLOOKUP(Table35[[#This Row],[Customer ID]],'Hospitalisation Details'!A:K,8,FALSE)</f>
        <v>24671.66</v>
      </c>
      <c r="N420" t="str">
        <f>VLOOKUP(Table35[[#This Row],[Customer ID]],'Hospitalisation Details'!A:K,9, FALSE)</f>
        <v>tier - 2</v>
      </c>
      <c r="O420" t="str">
        <f>VLOOKUP(Table35[[#This Row],[Customer ID]],'Hospitalisation Details'!A:K,10,FALSE)</f>
        <v>tier - 1</v>
      </c>
      <c r="P420" t="str">
        <f>VLOOKUP(Table35[[#This Row],[Customer ID]],'Hospitalisation Details'!A:K,11,FALSE)</f>
        <v>R1024</v>
      </c>
    </row>
    <row r="421" spans="1:16" x14ac:dyDescent="0.3">
      <c r="A421" t="s">
        <v>1951</v>
      </c>
      <c r="B421" t="str">
        <f>VLOOKUP(Table35[[#This Row],[Customer ID]], 'Customer Names'!F:G, 2, FALSE)</f>
        <v>Gruman, Ms.  Tracy M</v>
      </c>
      <c r="C421">
        <v>25.3</v>
      </c>
      <c r="D421" s="22" t="str" cm="1">
        <f t="array" ref="D421">_xlfn.IFS(Table35[[#This Row],[BMI]]&lt;18.5, "Underweight ", Table35[[#This Row],[BMI]]&lt;24.9, "Normal Weight", Table35[[#This Row],[BMI]]&lt;29.9, "Overweight ", TRUE, "Obesity")</f>
        <v xml:space="preserve">Overweight </v>
      </c>
      <c r="E421" s="22">
        <v>9.4700000000000006</v>
      </c>
      <c r="F421" s="22" t="str" cm="1">
        <f t="array" ref="F421">_xlfn.IFS(Table35[[#This Row],[HBA1C]]&lt;5.7, "Normal", Table35[[#This Row],[HBA1C]]&lt;6.4, "Prediabetes ", TRUE, "Diabetes")</f>
        <v>Diabetes</v>
      </c>
      <c r="G421" s="23" t="s">
        <v>2381</v>
      </c>
      <c r="H421" s="22" t="s">
        <v>2379</v>
      </c>
      <c r="I421" s="22" t="s">
        <v>2379</v>
      </c>
      <c r="J421" s="22">
        <v>2</v>
      </c>
      <c r="K421" t="s">
        <v>2381</v>
      </c>
      <c r="L421" s="25">
        <f>VLOOKUP(Table35[[#This Row],[Customer ID]],'Hospitalisation Details'!A:E,5,FALSE)</f>
        <v>25731</v>
      </c>
      <c r="M421" s="27">
        <f>VLOOKUP(Table35[[#This Row],[Customer ID]],'Hospitalisation Details'!A:K,8,FALSE)</f>
        <v>24667.42</v>
      </c>
      <c r="N421" t="str">
        <f>VLOOKUP(Table35[[#This Row],[Customer ID]],'Hospitalisation Details'!A:K,9, FALSE)</f>
        <v>tier - 2</v>
      </c>
      <c r="O421" t="str">
        <f>VLOOKUP(Table35[[#This Row],[Customer ID]],'Hospitalisation Details'!A:K,10,FALSE)</f>
        <v>tier - 3</v>
      </c>
      <c r="P421" t="str">
        <f>VLOOKUP(Table35[[#This Row],[Customer ID]],'Hospitalisation Details'!A:K,11,FALSE)</f>
        <v>R1013</v>
      </c>
    </row>
    <row r="422" spans="1:16" x14ac:dyDescent="0.3">
      <c r="A422" t="s">
        <v>1950</v>
      </c>
      <c r="B422" t="str">
        <f>VLOOKUP(Table35[[#This Row],[Customer ID]], 'Customer Names'!F:G, 2, FALSE)</f>
        <v>Whitlow, Mr.  Dustin M.</v>
      </c>
      <c r="C422">
        <v>27.6</v>
      </c>
      <c r="D422" s="22" t="str" cm="1">
        <f t="array" ref="D422">_xlfn.IFS(Table35[[#This Row],[BMI]]&lt;18.5, "Underweight ", Table35[[#This Row],[BMI]]&lt;24.9, "Normal Weight", Table35[[#This Row],[BMI]]&lt;29.9, "Overweight ", TRUE, "Obesity")</f>
        <v xml:space="preserve">Overweight </v>
      </c>
      <c r="E422" s="22">
        <v>4.8499999999999996</v>
      </c>
      <c r="F422" s="22" t="str" cm="1">
        <f t="array" ref="F422">_xlfn.IFS(Table35[[#This Row],[HBA1C]]&lt;5.7, "Normal", Table35[[#This Row],[HBA1C]]&lt;6.4, "Prediabetes ", TRUE, "Diabetes")</f>
        <v>Normal</v>
      </c>
      <c r="G422" s="23" t="s">
        <v>2381</v>
      </c>
      <c r="H422" s="22" t="s">
        <v>2379</v>
      </c>
      <c r="I422" s="22" t="s">
        <v>2379</v>
      </c>
      <c r="J422" s="22">
        <v>0</v>
      </c>
      <c r="K422" t="s">
        <v>2379</v>
      </c>
      <c r="L422" s="25">
        <f>VLOOKUP(Table35[[#This Row],[Customer ID]],'Hospitalisation Details'!A:E,5,FALSE)</f>
        <v>27892</v>
      </c>
      <c r="M422" s="27">
        <f>VLOOKUP(Table35[[#This Row],[Customer ID]],'Hospitalisation Details'!A:K,8,FALSE)</f>
        <v>24603.05</v>
      </c>
      <c r="N422" t="str">
        <f>VLOOKUP(Table35[[#This Row],[Customer ID]],'Hospitalisation Details'!A:K,9, FALSE)</f>
        <v>tier - 2</v>
      </c>
      <c r="O422" t="str">
        <f>VLOOKUP(Table35[[#This Row],[Customer ID]],'Hospitalisation Details'!A:K,10,FALSE)</f>
        <v>tier - 2</v>
      </c>
      <c r="P422" t="str">
        <f>VLOOKUP(Table35[[#This Row],[Customer ID]],'Hospitalisation Details'!A:K,11,FALSE)</f>
        <v>R1011</v>
      </c>
    </row>
    <row r="423" spans="1:16" x14ac:dyDescent="0.3">
      <c r="A423" t="s">
        <v>1949</v>
      </c>
      <c r="B423" t="str">
        <f>VLOOKUP(Table35[[#This Row],[Customer ID]], 'Customer Names'!F:G, 2, FALSE)</f>
        <v>Robinson, Ms.  Jenny</v>
      </c>
      <c r="C423">
        <v>27.645</v>
      </c>
      <c r="D423" s="22" t="str" cm="1">
        <f t="array" ref="D423">_xlfn.IFS(Table35[[#This Row],[BMI]]&lt;18.5, "Underweight ", Table35[[#This Row],[BMI]]&lt;24.9, "Normal Weight", Table35[[#This Row],[BMI]]&lt;29.9, "Overweight ", TRUE, "Obesity")</f>
        <v xml:space="preserve">Overweight </v>
      </c>
      <c r="E423" s="22">
        <v>11.03</v>
      </c>
      <c r="F423" s="22" t="str" cm="1">
        <f t="array" ref="F423">_xlfn.IFS(Table35[[#This Row],[HBA1C]]&lt;5.7, "Normal", Table35[[#This Row],[HBA1C]]&lt;6.4, "Prediabetes ", TRUE, "Diabetes")</f>
        <v>Diabetes</v>
      </c>
      <c r="G423" s="23" t="s">
        <v>2381</v>
      </c>
      <c r="H423" s="22" t="s">
        <v>2379</v>
      </c>
      <c r="I423" s="22" t="s">
        <v>2379</v>
      </c>
      <c r="J423" s="22">
        <v>1</v>
      </c>
      <c r="K423" t="s">
        <v>2381</v>
      </c>
      <c r="L423" s="25">
        <f>VLOOKUP(Table35[[#This Row],[Customer ID]],'Hospitalisation Details'!A:E,5,FALSE)</f>
        <v>27497</v>
      </c>
      <c r="M423" s="27">
        <f>VLOOKUP(Table35[[#This Row],[Customer ID]],'Hospitalisation Details'!A:K,8,FALSE)</f>
        <v>24535.7</v>
      </c>
      <c r="N423" t="str">
        <f>VLOOKUP(Table35[[#This Row],[Customer ID]],'Hospitalisation Details'!A:K,9, FALSE)</f>
        <v>tier - 2</v>
      </c>
      <c r="O423" t="str">
        <f>VLOOKUP(Table35[[#This Row],[Customer ID]],'Hospitalisation Details'!A:K,10,FALSE)</f>
        <v>tier - 2</v>
      </c>
      <c r="P423" t="str">
        <f>VLOOKUP(Table35[[#This Row],[Customer ID]],'Hospitalisation Details'!A:K,11,FALSE)</f>
        <v>R1012</v>
      </c>
    </row>
    <row r="424" spans="1:16" x14ac:dyDescent="0.3">
      <c r="A424" t="s">
        <v>1948</v>
      </c>
      <c r="B424" t="str">
        <f>VLOOKUP(Table35[[#This Row],[Customer ID]], 'Customer Names'!F:G, 2, FALSE)</f>
        <v>Sabo, Ms.  Emily</v>
      </c>
      <c r="C424">
        <v>27.6</v>
      </c>
      <c r="D424" s="22" t="str" cm="1">
        <f t="array" ref="D424">_xlfn.IFS(Table35[[#This Row],[BMI]]&lt;18.5, "Underweight ", Table35[[#This Row],[BMI]]&lt;24.9, "Normal Weight", Table35[[#This Row],[BMI]]&lt;29.9, "Overweight ", TRUE, "Obesity")</f>
        <v xml:space="preserve">Overweight </v>
      </c>
      <c r="E424" s="22">
        <v>5.22</v>
      </c>
      <c r="F424" s="22" t="str" cm="1">
        <f t="array" ref="F424">_xlfn.IFS(Table35[[#This Row],[HBA1C]]&lt;5.7, "Normal", Table35[[#This Row],[HBA1C]]&lt;6.4, "Prediabetes ", TRUE, "Diabetes")</f>
        <v>Normal</v>
      </c>
      <c r="G424" s="23" t="s">
        <v>2379</v>
      </c>
      <c r="H424" s="22" t="s">
        <v>2379</v>
      </c>
      <c r="I424" s="22" t="s">
        <v>2379</v>
      </c>
      <c r="J424" s="22">
        <v>2</v>
      </c>
      <c r="K424" t="s">
        <v>2381</v>
      </c>
      <c r="L424" s="25">
        <f>VLOOKUP(Table35[[#This Row],[Customer ID]],'Hospitalisation Details'!A:E,5,FALSE)</f>
        <v>26372</v>
      </c>
      <c r="M424" s="27">
        <f>VLOOKUP(Table35[[#This Row],[Customer ID]],'Hospitalisation Details'!A:K,8,FALSE)</f>
        <v>24520.26</v>
      </c>
      <c r="N424" t="str">
        <f>VLOOKUP(Table35[[#This Row],[Customer ID]],'Hospitalisation Details'!A:K,9, FALSE)</f>
        <v>tier - 2</v>
      </c>
      <c r="O424" t="str">
        <f>VLOOKUP(Table35[[#This Row],[Customer ID]],'Hospitalisation Details'!A:K,10,FALSE)</f>
        <v>tier - 3</v>
      </c>
      <c r="P424" t="str">
        <f>VLOOKUP(Table35[[#This Row],[Customer ID]],'Hospitalisation Details'!A:K,11,FALSE)</f>
        <v>R1011</v>
      </c>
    </row>
    <row r="425" spans="1:16" x14ac:dyDescent="0.3">
      <c r="A425" t="s">
        <v>1947</v>
      </c>
      <c r="B425" t="str">
        <f>VLOOKUP(Table35[[#This Row],[Customer ID]], 'Customer Names'!F:G, 2, FALSE)</f>
        <v>Nazarian, Ms.  Fabienne</v>
      </c>
      <c r="C425">
        <v>25.08</v>
      </c>
      <c r="D425" s="22" t="str" cm="1">
        <f t="array" ref="D425">_xlfn.IFS(Table35[[#This Row],[BMI]]&lt;18.5, "Underweight ", Table35[[#This Row],[BMI]]&lt;24.9, "Normal Weight", Table35[[#This Row],[BMI]]&lt;29.9, "Overweight ", TRUE, "Obesity")</f>
        <v xml:space="preserve">Overweight </v>
      </c>
      <c r="E425" s="22">
        <v>9.52</v>
      </c>
      <c r="F425" s="22" t="str" cm="1">
        <f t="array" ref="F425">_xlfn.IFS(Table35[[#This Row],[HBA1C]]&lt;5.7, "Normal", Table35[[#This Row],[HBA1C]]&lt;6.4, "Prediabetes ", TRUE, "Diabetes")</f>
        <v>Diabetes</v>
      </c>
      <c r="G425" s="23" t="s">
        <v>2381</v>
      </c>
      <c r="H425" s="22" t="s">
        <v>2379</v>
      </c>
      <c r="I425" s="22" t="s">
        <v>2379</v>
      </c>
      <c r="J425" s="22">
        <v>2</v>
      </c>
      <c r="K425" t="s">
        <v>2379</v>
      </c>
      <c r="L425" s="25">
        <f>VLOOKUP(Table35[[#This Row],[Customer ID]],'Hospitalisation Details'!A:E,5,FALSE)</f>
        <v>22333</v>
      </c>
      <c r="M425" s="27">
        <f>VLOOKUP(Table35[[#This Row],[Customer ID]],'Hospitalisation Details'!A:K,8,FALSE)</f>
        <v>24513.09</v>
      </c>
      <c r="N425" t="str">
        <f>VLOOKUP(Table35[[#This Row],[Customer ID]],'Hospitalisation Details'!A:K,9, FALSE)</f>
        <v>tier - 2</v>
      </c>
      <c r="O425" t="str">
        <f>VLOOKUP(Table35[[#This Row],[Customer ID]],'Hospitalisation Details'!A:K,10,FALSE)</f>
        <v>tier - 2</v>
      </c>
      <c r="P425" t="str">
        <f>VLOOKUP(Table35[[#This Row],[Customer ID]],'Hospitalisation Details'!A:K,11,FALSE)</f>
        <v>R1013</v>
      </c>
    </row>
    <row r="426" spans="1:16" x14ac:dyDescent="0.3">
      <c r="A426" t="s">
        <v>1946</v>
      </c>
      <c r="B426" t="str">
        <f>VLOOKUP(Table35[[#This Row],[Customer ID]], 'Customer Names'!F:G, 2, FALSE)</f>
        <v>Lerma, Mr.  Jordan</v>
      </c>
      <c r="C426">
        <v>30.02</v>
      </c>
      <c r="D426" s="22" t="str" cm="1">
        <f t="array" ref="D426">_xlfn.IFS(Table35[[#This Row],[BMI]]&lt;18.5, "Underweight ", Table35[[#This Row],[BMI]]&lt;24.9, "Normal Weight", Table35[[#This Row],[BMI]]&lt;29.9, "Overweight ", TRUE, "Obesity")</f>
        <v>Obesity</v>
      </c>
      <c r="E426" s="22">
        <v>11.09</v>
      </c>
      <c r="F426" s="22" t="str" cm="1">
        <f t="array" ref="F426">_xlfn.IFS(Table35[[#This Row],[HBA1C]]&lt;5.7, "Normal", Table35[[#This Row],[HBA1C]]&lt;6.4, "Prediabetes ", TRUE, "Diabetes")</f>
        <v>Diabetes</v>
      </c>
      <c r="G426" s="23" t="s">
        <v>2379</v>
      </c>
      <c r="H426" s="22" t="s">
        <v>2379</v>
      </c>
      <c r="I426" s="22" t="s">
        <v>2379</v>
      </c>
      <c r="J426" s="22">
        <v>0</v>
      </c>
      <c r="K426" t="s">
        <v>2379</v>
      </c>
      <c r="L426" s="25">
        <f>VLOOKUP(Table35[[#This Row],[Customer ID]],'Hospitalisation Details'!A:E,5,FALSE)</f>
        <v>24843</v>
      </c>
      <c r="M426" s="27">
        <f>VLOOKUP(Table35[[#This Row],[Customer ID]],'Hospitalisation Details'!A:K,8,FALSE)</f>
        <v>24476.48</v>
      </c>
      <c r="N426" t="str">
        <f>VLOOKUP(Table35[[#This Row],[Customer ID]],'Hospitalisation Details'!A:K,9, FALSE)</f>
        <v>tier - 2</v>
      </c>
      <c r="O426" t="str">
        <f>VLOOKUP(Table35[[#This Row],[Customer ID]],'Hospitalisation Details'!A:K,10,FALSE)</f>
        <v>tier - 2</v>
      </c>
      <c r="P426" t="str">
        <f>VLOOKUP(Table35[[#This Row],[Customer ID]],'Hospitalisation Details'!A:K,11,FALSE)</f>
        <v>R1012</v>
      </c>
    </row>
    <row r="427" spans="1:16" x14ac:dyDescent="0.3">
      <c r="A427" t="s">
        <v>1945</v>
      </c>
      <c r="B427" t="str">
        <f>VLOOKUP(Table35[[#This Row],[Customer ID]], 'Customer Names'!F:G, 2, FALSE)</f>
        <v>Dahl, Mr.  Matt</v>
      </c>
      <c r="C427">
        <v>27.36</v>
      </c>
      <c r="D427" s="22" t="str" cm="1">
        <f t="array" ref="D427">_xlfn.IFS(Table35[[#This Row],[BMI]]&lt;18.5, "Underweight ", Table35[[#This Row],[BMI]]&lt;24.9, "Normal Weight", Table35[[#This Row],[BMI]]&lt;29.9, "Overweight ", TRUE, "Obesity")</f>
        <v xml:space="preserve">Overweight </v>
      </c>
      <c r="E427" s="22">
        <v>9.4499999999999993</v>
      </c>
      <c r="F427" s="22" t="str" cm="1">
        <f t="array" ref="F427">_xlfn.IFS(Table35[[#This Row],[HBA1C]]&lt;5.7, "Normal", Table35[[#This Row],[HBA1C]]&lt;6.4, "Prediabetes ", TRUE, "Diabetes")</f>
        <v>Diabetes</v>
      </c>
      <c r="G427" s="23" t="s">
        <v>2381</v>
      </c>
      <c r="H427" s="22" t="s">
        <v>2379</v>
      </c>
      <c r="I427" s="22" t="s">
        <v>2379</v>
      </c>
      <c r="J427" s="22">
        <v>2</v>
      </c>
      <c r="K427" t="s">
        <v>2381</v>
      </c>
      <c r="L427" s="25">
        <f>VLOOKUP(Table35[[#This Row],[Customer ID]],'Hospitalisation Details'!A:E,5,FALSE)</f>
        <v>25932</v>
      </c>
      <c r="M427" s="27">
        <f>VLOOKUP(Table35[[#This Row],[Customer ID]],'Hospitalisation Details'!A:K,8,FALSE)</f>
        <v>24393.62</v>
      </c>
      <c r="N427" t="str">
        <f>VLOOKUP(Table35[[#This Row],[Customer ID]],'Hospitalisation Details'!A:K,9, FALSE)</f>
        <v>tier - 2</v>
      </c>
      <c r="O427" t="str">
        <f>VLOOKUP(Table35[[#This Row],[Customer ID]],'Hospitalisation Details'!A:K,10,FALSE)</f>
        <v>tier - 3</v>
      </c>
      <c r="P427" t="str">
        <f>VLOOKUP(Table35[[#This Row],[Customer ID]],'Hospitalisation Details'!A:K,11,FALSE)</f>
        <v>R1012</v>
      </c>
    </row>
    <row r="428" spans="1:16" x14ac:dyDescent="0.3">
      <c r="A428" t="s">
        <v>1944</v>
      </c>
      <c r="B428" t="str">
        <f>VLOOKUP(Table35[[#This Row],[Customer ID]], 'Customer Names'!F:G, 2, FALSE)</f>
        <v>Surtees, Ms.  Taryn L</v>
      </c>
      <c r="C428">
        <v>22.2</v>
      </c>
      <c r="D428" s="22" t="str" cm="1">
        <f t="array" ref="D428">_xlfn.IFS(Table35[[#This Row],[BMI]]&lt;18.5, "Underweight ", Table35[[#This Row],[BMI]]&lt;24.9, "Normal Weight", Table35[[#This Row],[BMI]]&lt;29.9, "Overweight ", TRUE, "Obesity")</f>
        <v>Normal Weight</v>
      </c>
      <c r="E428" s="22">
        <v>5.51</v>
      </c>
      <c r="F428" s="22" t="str" cm="1">
        <f t="array" ref="F428">_xlfn.IFS(Table35[[#This Row],[HBA1C]]&lt;5.7, "Normal", Table35[[#This Row],[HBA1C]]&lt;6.4, "Prediabetes ", TRUE, "Diabetes")</f>
        <v>Normal</v>
      </c>
      <c r="G428" s="23" t="s">
        <v>2379</v>
      </c>
      <c r="H428" s="22" t="s">
        <v>2379</v>
      </c>
      <c r="I428" s="22" t="s">
        <v>2379</v>
      </c>
      <c r="J428" s="22">
        <v>0</v>
      </c>
      <c r="K428" t="s">
        <v>2381</v>
      </c>
      <c r="L428" s="25">
        <f>VLOOKUP(Table35[[#This Row],[Customer ID]],'Hospitalisation Details'!A:E,5,FALSE)</f>
        <v>36471</v>
      </c>
      <c r="M428" s="27">
        <f>VLOOKUP(Table35[[#This Row],[Customer ID]],'Hospitalisation Details'!A:K,8,FALSE)</f>
        <v>24387.74</v>
      </c>
      <c r="N428" t="str">
        <f>VLOOKUP(Table35[[#This Row],[Customer ID]],'Hospitalisation Details'!A:K,9, FALSE)</f>
        <v>tier - 2</v>
      </c>
      <c r="O428" t="str">
        <f>VLOOKUP(Table35[[#This Row],[Customer ID]],'Hospitalisation Details'!A:K,10,FALSE)</f>
        <v>tier - 1</v>
      </c>
      <c r="P428" t="str">
        <f>VLOOKUP(Table35[[#This Row],[Customer ID]],'Hospitalisation Details'!A:K,11,FALSE)</f>
        <v>R1011</v>
      </c>
    </row>
    <row r="429" spans="1:16" x14ac:dyDescent="0.3">
      <c r="A429" t="s">
        <v>1943</v>
      </c>
      <c r="B429" t="str">
        <f>VLOOKUP(Table35[[#This Row],[Customer ID]], 'Customer Names'!F:G, 2, FALSE)</f>
        <v>Spetner, Ms.  Temima</v>
      </c>
      <c r="C429">
        <v>25.71</v>
      </c>
      <c r="D429" s="22" t="str" cm="1">
        <f t="array" ref="D429">_xlfn.IFS(Table35[[#This Row],[BMI]]&lt;18.5, "Underweight ", Table35[[#This Row],[BMI]]&lt;24.9, "Normal Weight", Table35[[#This Row],[BMI]]&lt;29.9, "Overweight ", TRUE, "Obesity")</f>
        <v xml:space="preserve">Overweight </v>
      </c>
      <c r="E429" s="22">
        <v>4.18</v>
      </c>
      <c r="F429" s="22" t="str" cm="1">
        <f t="array" ref="F429">_xlfn.IFS(Table35[[#This Row],[HBA1C]]&lt;5.7, "Normal", Table35[[#This Row],[HBA1C]]&lt;6.4, "Prediabetes ", TRUE, "Diabetes")</f>
        <v>Normal</v>
      </c>
      <c r="G429" s="23" t="s">
        <v>2379</v>
      </c>
      <c r="H429" s="22" t="s">
        <v>2380</v>
      </c>
      <c r="I429" s="22" t="s">
        <v>2379</v>
      </c>
      <c r="J429" s="22">
        <v>1</v>
      </c>
      <c r="K429" t="s">
        <v>2381</v>
      </c>
      <c r="L429" s="25">
        <f>VLOOKUP(Table35[[#This Row],[Customer ID]],'Hospitalisation Details'!A:E,5,FALSE)</f>
        <v>38263</v>
      </c>
      <c r="M429" s="27">
        <f>VLOOKUP(Table35[[#This Row],[Customer ID]],'Hospitalisation Details'!A:K,8,FALSE)</f>
        <v>24294.02</v>
      </c>
      <c r="N429" t="str">
        <f>VLOOKUP(Table35[[#This Row],[Customer ID]],'Hospitalisation Details'!A:K,9, FALSE)</f>
        <v>tier - 2</v>
      </c>
      <c r="O429" t="str">
        <f>VLOOKUP(Table35[[#This Row],[Customer ID]],'Hospitalisation Details'!A:K,10,FALSE)</f>
        <v>tier - 1</v>
      </c>
      <c r="P429" t="str">
        <f>VLOOKUP(Table35[[#This Row],[Customer ID]],'Hospitalisation Details'!A:K,11,FALSE)</f>
        <v>R1011</v>
      </c>
    </row>
    <row r="430" spans="1:16" x14ac:dyDescent="0.3">
      <c r="A430" t="s">
        <v>1942</v>
      </c>
      <c r="B430" t="str">
        <f>VLOOKUP(Table35[[#This Row],[Customer ID]], 'Customer Names'!F:G, 2, FALSE)</f>
        <v>Brandon, Ms.  Jennifer</v>
      </c>
      <c r="C430">
        <v>41.91</v>
      </c>
      <c r="D430" s="22" t="str" cm="1">
        <f t="array" ref="D430">_xlfn.IFS(Table35[[#This Row],[BMI]]&lt;18.5, "Underweight ", Table35[[#This Row],[BMI]]&lt;24.9, "Normal Weight", Table35[[#This Row],[BMI]]&lt;29.9, "Overweight ", TRUE, "Obesity")</f>
        <v>Obesity</v>
      </c>
      <c r="E430" s="22">
        <v>5.98</v>
      </c>
      <c r="F430" s="22" t="str" cm="1">
        <f t="array" ref="F430">_xlfn.IFS(Table35[[#This Row],[HBA1C]]&lt;5.7, "Normal", Table35[[#This Row],[HBA1C]]&lt;6.4, "Prediabetes ", TRUE, "Diabetes")</f>
        <v xml:space="preserve">Prediabetes </v>
      </c>
      <c r="G430" s="23" t="s">
        <v>2381</v>
      </c>
      <c r="H430" s="22" t="s">
        <v>2379</v>
      </c>
      <c r="I430" s="22" t="s">
        <v>2379</v>
      </c>
      <c r="J430" s="22">
        <v>1</v>
      </c>
      <c r="K430" t="s">
        <v>2379</v>
      </c>
      <c r="L430" s="25">
        <f>VLOOKUP(Table35[[#This Row],[Customer ID]],'Hospitalisation Details'!A:E,5,FALSE)</f>
        <v>23636</v>
      </c>
      <c r="M430" s="27">
        <f>VLOOKUP(Table35[[#This Row],[Customer ID]],'Hospitalisation Details'!A:K,8,FALSE)</f>
        <v>24227.34</v>
      </c>
      <c r="N430" t="str">
        <f>VLOOKUP(Table35[[#This Row],[Customer ID]],'Hospitalisation Details'!A:K,9, FALSE)</f>
        <v>tier - 2</v>
      </c>
      <c r="O430" t="str">
        <f>VLOOKUP(Table35[[#This Row],[Customer ID]],'Hospitalisation Details'!A:K,10,FALSE)</f>
        <v>tier - 1</v>
      </c>
      <c r="P430" t="str">
        <f>VLOOKUP(Table35[[#This Row],[Customer ID]],'Hospitalisation Details'!A:K,11,FALSE)</f>
        <v>R1013</v>
      </c>
    </row>
    <row r="431" spans="1:16" x14ac:dyDescent="0.3">
      <c r="A431" t="s">
        <v>1941</v>
      </c>
      <c r="B431" t="str">
        <f>VLOOKUP(Table35[[#This Row],[Customer ID]], 'Customer Names'!F:G, 2, FALSE)</f>
        <v>Eley, Ms.  Serena M.</v>
      </c>
      <c r="C431">
        <v>25.85</v>
      </c>
      <c r="D431" s="22" t="str" cm="1">
        <f t="array" ref="D431">_xlfn.IFS(Table35[[#This Row],[BMI]]&lt;18.5, "Underweight ", Table35[[#This Row],[BMI]]&lt;24.9, "Normal Weight", Table35[[#This Row],[BMI]]&lt;29.9, "Overweight ", TRUE, "Obesity")</f>
        <v xml:space="preserve">Overweight </v>
      </c>
      <c r="E431" s="22">
        <v>10.16</v>
      </c>
      <c r="F431" s="22" t="str" cm="1">
        <f t="array" ref="F431">_xlfn.IFS(Table35[[#This Row],[HBA1C]]&lt;5.7, "Normal", Table35[[#This Row],[HBA1C]]&lt;6.4, "Prediabetes ", TRUE, "Diabetes")</f>
        <v>Diabetes</v>
      </c>
      <c r="G431" s="23" t="s">
        <v>2379</v>
      </c>
      <c r="H431" s="22" t="s">
        <v>2379</v>
      </c>
      <c r="I431" s="22" t="s">
        <v>2379</v>
      </c>
      <c r="J431" s="22">
        <v>0</v>
      </c>
      <c r="K431" t="s">
        <v>2381</v>
      </c>
      <c r="L431" s="25">
        <f>VLOOKUP(Table35[[#This Row],[Customer ID]],'Hospitalisation Details'!A:E,5,FALSE)</f>
        <v>27251</v>
      </c>
      <c r="M431" s="27">
        <f>VLOOKUP(Table35[[#This Row],[Customer ID]],'Hospitalisation Details'!A:K,8,FALSE)</f>
        <v>24180.93</v>
      </c>
      <c r="N431" t="str">
        <f>VLOOKUP(Table35[[#This Row],[Customer ID]],'Hospitalisation Details'!A:K,9, FALSE)</f>
        <v>tier - 2</v>
      </c>
      <c r="O431" t="str">
        <f>VLOOKUP(Table35[[#This Row],[Customer ID]],'Hospitalisation Details'!A:K,10,FALSE)</f>
        <v>tier - 1</v>
      </c>
      <c r="P431" t="str">
        <f>VLOOKUP(Table35[[#This Row],[Customer ID]],'Hospitalisation Details'!A:K,11,FALSE)</f>
        <v>R1013</v>
      </c>
    </row>
    <row r="432" spans="1:16" x14ac:dyDescent="0.3">
      <c r="A432" t="s">
        <v>1940</v>
      </c>
      <c r="B432" t="str">
        <f>VLOOKUP(Table35[[#This Row],[Customer ID]], 'Customer Names'!F:G, 2, FALSE)</f>
        <v>Sedicum, Ms.  Victoria M.</v>
      </c>
      <c r="C432">
        <v>23.844999999999999</v>
      </c>
      <c r="D432" s="22" t="str" cm="1">
        <f t="array" ref="D432">_xlfn.IFS(Table35[[#This Row],[BMI]]&lt;18.5, "Underweight ", Table35[[#This Row],[BMI]]&lt;24.9, "Normal Weight", Table35[[#This Row],[BMI]]&lt;29.9, "Overweight ", TRUE, "Obesity")</f>
        <v>Normal Weight</v>
      </c>
      <c r="E432" s="22">
        <v>11.71</v>
      </c>
      <c r="F432" s="22" t="str" cm="1">
        <f t="array" ref="F432">_xlfn.IFS(Table35[[#This Row],[HBA1C]]&lt;5.7, "Normal", Table35[[#This Row],[HBA1C]]&lt;6.4, "Prediabetes ", TRUE, "Diabetes")</f>
        <v>Diabetes</v>
      </c>
      <c r="G432" s="23" t="s">
        <v>2379</v>
      </c>
      <c r="H432" s="22" t="s">
        <v>2379</v>
      </c>
      <c r="I432" s="22" t="s">
        <v>2379</v>
      </c>
      <c r="J432" s="22">
        <v>2</v>
      </c>
      <c r="K432" t="s">
        <v>2381</v>
      </c>
      <c r="L432" s="25">
        <f>VLOOKUP(Table35[[#This Row],[Customer ID]],'Hospitalisation Details'!A:E,5,FALSE)</f>
        <v>26858</v>
      </c>
      <c r="M432" s="27">
        <f>VLOOKUP(Table35[[#This Row],[Customer ID]],'Hospitalisation Details'!A:K,8,FALSE)</f>
        <v>24106.91</v>
      </c>
      <c r="N432" t="str">
        <f>VLOOKUP(Table35[[#This Row],[Customer ID]],'Hospitalisation Details'!A:K,9, FALSE)</f>
        <v>tier - 2</v>
      </c>
      <c r="O432" t="str">
        <f>VLOOKUP(Table35[[#This Row],[Customer ID]],'Hospitalisation Details'!A:K,10,FALSE)</f>
        <v>tier - 2</v>
      </c>
      <c r="P432" t="str">
        <f>VLOOKUP(Table35[[#This Row],[Customer ID]],'Hospitalisation Details'!A:K,11,FALSE)</f>
        <v>R1024</v>
      </c>
    </row>
    <row r="433" spans="1:16" x14ac:dyDescent="0.3">
      <c r="A433" t="s">
        <v>1939</v>
      </c>
      <c r="B433" t="str">
        <f>VLOOKUP(Table35[[#This Row],[Customer ID]], 'Customer Names'!F:G, 2, FALSE)</f>
        <v>Markle, Ms.  Phoebe</v>
      </c>
      <c r="C433">
        <v>30.59</v>
      </c>
      <c r="D433" s="22" t="str" cm="1">
        <f t="array" ref="D433">_xlfn.IFS(Table35[[#This Row],[BMI]]&lt;18.5, "Underweight ", Table35[[#This Row],[BMI]]&lt;24.9, "Normal Weight", Table35[[#This Row],[BMI]]&lt;29.9, "Overweight ", TRUE, "Obesity")</f>
        <v>Obesity</v>
      </c>
      <c r="E433" s="22">
        <v>5.23</v>
      </c>
      <c r="F433" s="22" t="str" cm="1">
        <f t="array" ref="F433">_xlfn.IFS(Table35[[#This Row],[HBA1C]]&lt;5.7, "Normal", Table35[[#This Row],[HBA1C]]&lt;6.4, "Prediabetes ", TRUE, "Diabetes")</f>
        <v>Normal</v>
      </c>
      <c r="G433" s="23" t="s">
        <v>2379</v>
      </c>
      <c r="H433" s="22" t="s">
        <v>2379</v>
      </c>
      <c r="I433" s="22" t="s">
        <v>2381</v>
      </c>
      <c r="J433" s="22">
        <v>1</v>
      </c>
      <c r="K433" t="s">
        <v>2379</v>
      </c>
      <c r="L433" s="25">
        <f>VLOOKUP(Table35[[#This Row],[Customer ID]],'Hospitalisation Details'!A:E,5,FALSE)</f>
        <v>37802</v>
      </c>
      <c r="M433" s="27">
        <f>VLOOKUP(Table35[[#This Row],[Customer ID]],'Hospitalisation Details'!A:K,8,FALSE)</f>
        <v>24059.68</v>
      </c>
      <c r="N433" t="str">
        <f>VLOOKUP(Table35[[#This Row],[Customer ID]],'Hospitalisation Details'!A:K,9, FALSE)</f>
        <v>tier - 2</v>
      </c>
      <c r="O433" t="str">
        <f>VLOOKUP(Table35[[#This Row],[Customer ID]],'Hospitalisation Details'!A:K,10,FALSE)</f>
        <v>tier - 2</v>
      </c>
      <c r="P433" t="str">
        <f>VLOOKUP(Table35[[#This Row],[Customer ID]],'Hospitalisation Details'!A:K,11,FALSE)</f>
        <v>R1012</v>
      </c>
    </row>
    <row r="434" spans="1:16" x14ac:dyDescent="0.3">
      <c r="A434" t="s">
        <v>1938</v>
      </c>
      <c r="B434" t="str">
        <f>VLOOKUP(Table35[[#This Row],[Customer ID]], 'Customer Names'!F:G, 2, FALSE)</f>
        <v>Kunz, Mr.  Corey</v>
      </c>
      <c r="C434">
        <v>24.795000000000002</v>
      </c>
      <c r="D434" s="22" t="str" cm="1">
        <f t="array" ref="D434">_xlfn.IFS(Table35[[#This Row],[BMI]]&lt;18.5, "Underweight ", Table35[[#This Row],[BMI]]&lt;24.9, "Normal Weight", Table35[[#This Row],[BMI]]&lt;29.9, "Overweight ", TRUE, "Obesity")</f>
        <v>Normal Weight</v>
      </c>
      <c r="E434" s="22">
        <v>6.85</v>
      </c>
      <c r="F434" s="22" t="str" cm="1">
        <f t="array" ref="F434">_xlfn.IFS(Table35[[#This Row],[HBA1C]]&lt;5.7, "Normal", Table35[[#This Row],[HBA1C]]&lt;6.4, "Prediabetes ", TRUE, "Diabetes")</f>
        <v>Diabetes</v>
      </c>
      <c r="G434" s="23" t="s">
        <v>2379</v>
      </c>
      <c r="H434" s="22" t="s">
        <v>2379</v>
      </c>
      <c r="I434" s="22" t="s">
        <v>2379</v>
      </c>
      <c r="J434" s="22">
        <v>0</v>
      </c>
      <c r="K434" t="s">
        <v>2381</v>
      </c>
      <c r="L434" s="25">
        <f>VLOOKUP(Table35[[#This Row],[Customer ID]],'Hospitalisation Details'!A:E,5,FALSE)</f>
        <v>26063</v>
      </c>
      <c r="M434" s="27">
        <f>VLOOKUP(Table35[[#This Row],[Customer ID]],'Hospitalisation Details'!A:K,8,FALSE)</f>
        <v>23967.38</v>
      </c>
      <c r="N434" t="str">
        <f>VLOOKUP(Table35[[#This Row],[Customer ID]],'Hospitalisation Details'!A:K,9, FALSE)</f>
        <v>tier - 2</v>
      </c>
      <c r="O434" t="str">
        <f>VLOOKUP(Table35[[#This Row],[Customer ID]],'Hospitalisation Details'!A:K,10,FALSE)</f>
        <v>tier - 2</v>
      </c>
      <c r="P434" t="str">
        <f>VLOOKUP(Table35[[#This Row],[Customer ID]],'Hospitalisation Details'!A:K,11,FALSE)</f>
        <v>R1012</v>
      </c>
    </row>
    <row r="435" spans="1:16" x14ac:dyDescent="0.3">
      <c r="A435" t="s">
        <v>1937</v>
      </c>
      <c r="B435" t="str">
        <f>VLOOKUP(Table35[[#This Row],[Customer ID]], 'Customer Names'!F:G, 2, FALSE)</f>
        <v>Wimert, Ms.  Rebecca</v>
      </c>
      <c r="C435">
        <v>24.13</v>
      </c>
      <c r="D435" s="22" t="str" cm="1">
        <f t="array" ref="D435">_xlfn.IFS(Table35[[#This Row],[BMI]]&lt;18.5, "Underweight ", Table35[[#This Row],[BMI]]&lt;24.9, "Normal Weight", Table35[[#This Row],[BMI]]&lt;29.9, "Overweight ", TRUE, "Obesity")</f>
        <v>Normal Weight</v>
      </c>
      <c r="E435" s="22">
        <v>7.05</v>
      </c>
      <c r="F435" s="22" t="str" cm="1">
        <f t="array" ref="F435">_xlfn.IFS(Table35[[#This Row],[HBA1C]]&lt;5.7, "Normal", Table35[[#This Row],[HBA1C]]&lt;6.4, "Prediabetes ", TRUE, "Diabetes")</f>
        <v>Diabetes</v>
      </c>
      <c r="G435" s="23" t="s">
        <v>2381</v>
      </c>
      <c r="H435" s="22" t="s">
        <v>2379</v>
      </c>
      <c r="I435" s="22" t="s">
        <v>2379</v>
      </c>
      <c r="J435" s="22">
        <v>2</v>
      </c>
      <c r="K435" t="s">
        <v>2381</v>
      </c>
      <c r="L435" s="25">
        <f>VLOOKUP(Table35[[#This Row],[Customer ID]],'Hospitalisation Details'!A:E,5,FALSE)</f>
        <v>25666</v>
      </c>
      <c r="M435" s="27">
        <f>VLOOKUP(Table35[[#This Row],[Customer ID]],'Hospitalisation Details'!A:K,8,FALSE)</f>
        <v>23887.66</v>
      </c>
      <c r="N435" t="str">
        <f>VLOOKUP(Table35[[#This Row],[Customer ID]],'Hospitalisation Details'!A:K,9, FALSE)</f>
        <v>tier - 2</v>
      </c>
      <c r="O435" t="str">
        <f>VLOOKUP(Table35[[#This Row],[Customer ID]],'Hospitalisation Details'!A:K,10,FALSE)</f>
        <v>tier - 3</v>
      </c>
      <c r="P435" t="str">
        <f>VLOOKUP(Table35[[#This Row],[Customer ID]],'Hospitalisation Details'!A:K,11,FALSE)</f>
        <v>R1012</v>
      </c>
    </row>
    <row r="436" spans="1:16" x14ac:dyDescent="0.3">
      <c r="A436" t="s">
        <v>1936</v>
      </c>
      <c r="B436" t="str">
        <f>VLOOKUP(Table35[[#This Row],[Customer ID]], 'Customer Names'!F:G, 2, FALSE)</f>
        <v>Peterson, Mr.  Nicholas D</v>
      </c>
      <c r="C436">
        <v>25.84</v>
      </c>
      <c r="D436" s="22" t="str" cm="1">
        <f t="array" ref="D436">_xlfn.IFS(Table35[[#This Row],[BMI]]&lt;18.5, "Underweight ", Table35[[#This Row],[BMI]]&lt;24.9, "Normal Weight", Table35[[#This Row],[BMI]]&lt;29.9, "Overweight ", TRUE, "Obesity")</f>
        <v xml:space="preserve">Overweight </v>
      </c>
      <c r="E436" s="22">
        <v>11.64</v>
      </c>
      <c r="F436" s="22" t="str" cm="1">
        <f t="array" ref="F436">_xlfn.IFS(Table35[[#This Row],[HBA1C]]&lt;5.7, "Normal", Table35[[#This Row],[HBA1C]]&lt;6.4, "Prediabetes ", TRUE, "Diabetes")</f>
        <v>Diabetes</v>
      </c>
      <c r="G436" s="23" t="s">
        <v>2379</v>
      </c>
      <c r="H436" s="22" t="s">
        <v>2379</v>
      </c>
      <c r="I436" s="22" t="s">
        <v>2379</v>
      </c>
      <c r="J436" s="22">
        <v>2</v>
      </c>
      <c r="K436" t="s">
        <v>2381</v>
      </c>
      <c r="L436" s="25">
        <f>VLOOKUP(Table35[[#This Row],[Customer ID]],'Hospitalisation Details'!A:E,5,FALSE)</f>
        <v>26750</v>
      </c>
      <c r="M436" s="27">
        <f>VLOOKUP(Table35[[#This Row],[Customer ID]],'Hospitalisation Details'!A:K,8,FALSE)</f>
        <v>23807.24</v>
      </c>
      <c r="N436" t="str">
        <f>VLOOKUP(Table35[[#This Row],[Customer ID]],'Hospitalisation Details'!A:K,9, FALSE)</f>
        <v>tier - 2</v>
      </c>
      <c r="O436" t="str">
        <f>VLOOKUP(Table35[[#This Row],[Customer ID]],'Hospitalisation Details'!A:K,10,FALSE)</f>
        <v>tier - 3</v>
      </c>
      <c r="P436" t="str">
        <f>VLOOKUP(Table35[[#This Row],[Customer ID]],'Hospitalisation Details'!A:K,11,FALSE)</f>
        <v>R1012</v>
      </c>
    </row>
    <row r="437" spans="1:16" x14ac:dyDescent="0.3">
      <c r="A437" t="s">
        <v>1935</v>
      </c>
      <c r="B437" t="str">
        <f>VLOOKUP(Table35[[#This Row],[Customer ID]], 'Customer Names'!F:G, 2, FALSE)</f>
        <v>Mercier, Mr.  Christian</v>
      </c>
      <c r="C437">
        <v>28</v>
      </c>
      <c r="D437" s="22" t="str" cm="1">
        <f t="array" ref="D437">_xlfn.IFS(Table35[[#This Row],[BMI]]&lt;18.5, "Underweight ", Table35[[#This Row],[BMI]]&lt;24.9, "Normal Weight", Table35[[#This Row],[BMI]]&lt;29.9, "Overweight ", TRUE, "Obesity")</f>
        <v xml:space="preserve">Overweight </v>
      </c>
      <c r="E437" s="22">
        <v>10.52</v>
      </c>
      <c r="F437" s="22" t="str" cm="1">
        <f t="array" ref="F437">_xlfn.IFS(Table35[[#This Row],[HBA1C]]&lt;5.7, "Normal", Table35[[#This Row],[HBA1C]]&lt;6.4, "Prediabetes ", TRUE, "Diabetes")</f>
        <v>Diabetes</v>
      </c>
      <c r="G437" s="23" t="s">
        <v>2379</v>
      </c>
      <c r="H437" s="22" t="s">
        <v>2379</v>
      </c>
      <c r="I437" s="22" t="s">
        <v>2379</v>
      </c>
      <c r="J437" s="22">
        <v>0</v>
      </c>
      <c r="K437" t="s">
        <v>2381</v>
      </c>
      <c r="L437" s="25">
        <f>VLOOKUP(Table35[[#This Row],[Customer ID]],'Hospitalisation Details'!A:E,5,FALSE)</f>
        <v>27062</v>
      </c>
      <c r="M437" s="27">
        <f>VLOOKUP(Table35[[#This Row],[Customer ID]],'Hospitalisation Details'!A:K,8,FALSE)</f>
        <v>23568.27</v>
      </c>
      <c r="N437" t="str">
        <f>VLOOKUP(Table35[[#This Row],[Customer ID]],'Hospitalisation Details'!A:K,9, FALSE)</f>
        <v>tier - 2</v>
      </c>
      <c r="O437" t="str">
        <f>VLOOKUP(Table35[[#This Row],[Customer ID]],'Hospitalisation Details'!A:K,10,FALSE)</f>
        <v>tier - 2</v>
      </c>
      <c r="P437" t="str">
        <f>VLOOKUP(Table35[[#This Row],[Customer ID]],'Hospitalisation Details'!A:K,11,FALSE)</f>
        <v>R1011</v>
      </c>
    </row>
    <row r="438" spans="1:16" x14ac:dyDescent="0.3">
      <c r="A438" t="s">
        <v>1934</v>
      </c>
      <c r="B438" t="str">
        <f>VLOOKUP(Table35[[#This Row],[Customer ID]], 'Customer Names'!F:G, 2, FALSE)</f>
        <v>Laurie, Mr.  Jonathon S.</v>
      </c>
      <c r="C438">
        <v>34.1</v>
      </c>
      <c r="D438" s="22" t="str" cm="1">
        <f t="array" ref="D438">_xlfn.IFS(Table35[[#This Row],[BMI]]&lt;18.5, "Underweight ", Table35[[#This Row],[BMI]]&lt;24.9, "Normal Weight", Table35[[#This Row],[BMI]]&lt;29.9, "Overweight ", TRUE, "Obesity")</f>
        <v>Obesity</v>
      </c>
      <c r="E438" s="22">
        <v>4.01</v>
      </c>
      <c r="F438" s="22" t="str" cm="1">
        <f t="array" ref="F438">_xlfn.IFS(Table35[[#This Row],[HBA1C]]&lt;5.7, "Normal", Table35[[#This Row],[HBA1C]]&lt;6.4, "Prediabetes ", TRUE, "Diabetes")</f>
        <v>Normal</v>
      </c>
      <c r="G438" s="23" t="s">
        <v>2381</v>
      </c>
      <c r="H438" s="22" t="s">
        <v>2379</v>
      </c>
      <c r="I438" s="22" t="s">
        <v>2381</v>
      </c>
      <c r="J438" s="22">
        <v>1</v>
      </c>
      <c r="K438" t="s">
        <v>2379</v>
      </c>
      <c r="L438" s="25">
        <f>VLOOKUP(Table35[[#This Row],[Customer ID]],'Hospitalisation Details'!A:E,5,FALSE)</f>
        <v>30342</v>
      </c>
      <c r="M438" s="27">
        <f>VLOOKUP(Table35[[#This Row],[Customer ID]],'Hospitalisation Details'!A:K,8,FALSE)</f>
        <v>23563.02</v>
      </c>
      <c r="N438" t="str">
        <f>VLOOKUP(Table35[[#This Row],[Customer ID]],'Hospitalisation Details'!A:K,9, FALSE)</f>
        <v>tier - 2</v>
      </c>
      <c r="O438" t="str">
        <f>VLOOKUP(Table35[[#This Row],[Customer ID]],'Hospitalisation Details'!A:K,10,FALSE)</f>
        <v>tier - 2</v>
      </c>
      <c r="P438" t="str">
        <f>VLOOKUP(Table35[[#This Row],[Customer ID]],'Hospitalisation Details'!A:K,11,FALSE)</f>
        <v>R1013</v>
      </c>
    </row>
    <row r="439" spans="1:16" x14ac:dyDescent="0.3">
      <c r="A439" t="s">
        <v>1933</v>
      </c>
      <c r="B439" t="str">
        <f>VLOOKUP(Table35[[#This Row],[Customer ID]], 'Customer Names'!F:G, 2, FALSE)</f>
        <v>Sekaquaptewa, Ms.  Caroline</v>
      </c>
      <c r="C439">
        <v>26.125</v>
      </c>
      <c r="D439" s="22" t="str" cm="1">
        <f t="array" ref="D439">_xlfn.IFS(Table35[[#This Row],[BMI]]&lt;18.5, "Underweight ", Table35[[#This Row],[BMI]]&lt;24.9, "Normal Weight", Table35[[#This Row],[BMI]]&lt;29.9, "Overweight ", TRUE, "Obesity")</f>
        <v xml:space="preserve">Overweight </v>
      </c>
      <c r="E439" s="22">
        <v>8.56</v>
      </c>
      <c r="F439" s="22" t="str" cm="1">
        <f t="array" ref="F439">_xlfn.IFS(Table35[[#This Row],[HBA1C]]&lt;5.7, "Normal", Table35[[#This Row],[HBA1C]]&lt;6.4, "Prediabetes ", TRUE, "Diabetes")</f>
        <v>Diabetes</v>
      </c>
      <c r="G439" s="23" t="s">
        <v>2381</v>
      </c>
      <c r="H439" s="22" t="s">
        <v>2379</v>
      </c>
      <c r="I439" s="22" t="s">
        <v>2379</v>
      </c>
      <c r="J439" s="22">
        <v>1</v>
      </c>
      <c r="K439" t="s">
        <v>2381</v>
      </c>
      <c r="L439" s="25">
        <f>VLOOKUP(Table35[[#This Row],[Customer ID]],'Hospitalisation Details'!A:E,5,FALSE)</f>
        <v>27741</v>
      </c>
      <c r="M439" s="27">
        <f>VLOOKUP(Table35[[#This Row],[Customer ID]],'Hospitalisation Details'!A:K,8,FALSE)</f>
        <v>23401.31</v>
      </c>
      <c r="N439" t="str">
        <f>VLOOKUP(Table35[[#This Row],[Customer ID]],'Hospitalisation Details'!A:K,9, FALSE)</f>
        <v>tier - 2</v>
      </c>
      <c r="O439" t="str">
        <f>VLOOKUP(Table35[[#This Row],[Customer ID]],'Hospitalisation Details'!A:K,10,FALSE)</f>
        <v>tier - 3</v>
      </c>
      <c r="P439" t="str">
        <f>VLOOKUP(Table35[[#This Row],[Customer ID]],'Hospitalisation Details'!A:K,11,FALSE)</f>
        <v>R1024</v>
      </c>
    </row>
    <row r="440" spans="1:16" x14ac:dyDescent="0.3">
      <c r="A440" t="s">
        <v>1932</v>
      </c>
      <c r="B440" t="str">
        <f>VLOOKUP(Table35[[#This Row],[Customer ID]], 'Customer Names'!F:G, 2, FALSE)</f>
        <v>Frash, Mr.  Joshua D.</v>
      </c>
      <c r="C440">
        <v>25.6</v>
      </c>
      <c r="D440" s="22" t="str" cm="1">
        <f t="array" ref="D440">_xlfn.IFS(Table35[[#This Row],[BMI]]&lt;18.5, "Underweight ", Table35[[#This Row],[BMI]]&lt;24.9, "Normal Weight", Table35[[#This Row],[BMI]]&lt;29.9, "Overweight ", TRUE, "Obesity")</f>
        <v xml:space="preserve">Overweight </v>
      </c>
      <c r="E440" s="22">
        <v>10.5</v>
      </c>
      <c r="F440" s="22" t="str" cm="1">
        <f t="array" ref="F440">_xlfn.IFS(Table35[[#This Row],[HBA1C]]&lt;5.7, "Normal", Table35[[#This Row],[HBA1C]]&lt;6.4, "Prediabetes ", TRUE, "Diabetes")</f>
        <v>Diabetes</v>
      </c>
      <c r="G440" s="23" t="s">
        <v>2379</v>
      </c>
      <c r="H440" s="22" t="s">
        <v>2379</v>
      </c>
      <c r="I440" s="22" t="s">
        <v>2379</v>
      </c>
      <c r="J440" s="22">
        <v>2</v>
      </c>
      <c r="K440" t="s">
        <v>2381</v>
      </c>
      <c r="L440" s="25">
        <f>VLOOKUP(Table35[[#This Row],[Customer ID]],'Hospitalisation Details'!A:E,5,FALSE)</f>
        <v>26990</v>
      </c>
      <c r="M440" s="27">
        <f>VLOOKUP(Table35[[#This Row],[Customer ID]],'Hospitalisation Details'!A:K,8,FALSE)</f>
        <v>23306.55</v>
      </c>
      <c r="N440" t="str">
        <f>VLOOKUP(Table35[[#This Row],[Customer ID]],'Hospitalisation Details'!A:K,9, FALSE)</f>
        <v>tier - 2</v>
      </c>
      <c r="O440" t="str">
        <f>VLOOKUP(Table35[[#This Row],[Customer ID]],'Hospitalisation Details'!A:K,10,FALSE)</f>
        <v>tier - 2</v>
      </c>
      <c r="P440" t="str">
        <f>VLOOKUP(Table35[[#This Row],[Customer ID]],'Hospitalisation Details'!A:K,11,FALSE)</f>
        <v>R1011</v>
      </c>
    </row>
    <row r="441" spans="1:16" x14ac:dyDescent="0.3">
      <c r="A441" t="s">
        <v>1931</v>
      </c>
      <c r="B441" t="str">
        <f>VLOOKUP(Table35[[#This Row],[Customer ID]], 'Customer Names'!F:G, 2, FALSE)</f>
        <v>Bukowski, Ms.  Nichole</v>
      </c>
      <c r="C441">
        <v>24.32</v>
      </c>
      <c r="D441" s="22" t="str" cm="1">
        <f t="array" ref="D441">_xlfn.IFS(Table35[[#This Row],[BMI]]&lt;18.5, "Underweight ", Table35[[#This Row],[BMI]]&lt;24.9, "Normal Weight", Table35[[#This Row],[BMI]]&lt;29.9, "Overweight ", TRUE, "Obesity")</f>
        <v>Normal Weight</v>
      </c>
      <c r="E441" s="22">
        <v>6.39</v>
      </c>
      <c r="F441" s="22" t="str" cm="1">
        <f t="array" ref="F441">_xlfn.IFS(Table35[[#This Row],[HBA1C]]&lt;5.7, "Normal", Table35[[#This Row],[HBA1C]]&lt;6.4, "Prediabetes ", TRUE, "Diabetes")</f>
        <v xml:space="preserve">Prediabetes </v>
      </c>
      <c r="G441" s="23" t="s">
        <v>2379</v>
      </c>
      <c r="H441" s="22" t="s">
        <v>2379</v>
      </c>
      <c r="I441" s="22" t="s">
        <v>2379</v>
      </c>
      <c r="J441" s="22">
        <v>0</v>
      </c>
      <c r="K441" t="s">
        <v>2379</v>
      </c>
      <c r="L441" s="25">
        <f>VLOOKUP(Table35[[#This Row],[Customer ID]],'Hospitalisation Details'!A:E,5,FALSE)</f>
        <v>34610</v>
      </c>
      <c r="M441" s="27">
        <f>VLOOKUP(Table35[[#This Row],[Customer ID]],'Hospitalisation Details'!A:K,8,FALSE)</f>
        <v>23288.93</v>
      </c>
      <c r="N441" t="str">
        <f>VLOOKUP(Table35[[#This Row],[Customer ID]],'Hospitalisation Details'!A:K,9, FALSE)</f>
        <v>tier - 2</v>
      </c>
      <c r="O441" t="str">
        <f>VLOOKUP(Table35[[#This Row],[Customer ID]],'Hospitalisation Details'!A:K,10,FALSE)</f>
        <v>tier - 3</v>
      </c>
      <c r="P441" t="str">
        <f>VLOOKUP(Table35[[#This Row],[Customer ID]],'Hospitalisation Details'!A:K,11,FALSE)</f>
        <v>R1024</v>
      </c>
    </row>
    <row r="442" spans="1:16" x14ac:dyDescent="0.3">
      <c r="A442" t="s">
        <v>1930</v>
      </c>
      <c r="B442" t="str">
        <f>VLOOKUP(Table35[[#This Row],[Customer ID]], 'Customer Names'!F:G, 2, FALSE)</f>
        <v>Sandahl, Ms.  Denise M</v>
      </c>
      <c r="C442">
        <v>22.88</v>
      </c>
      <c r="D442" s="22" t="str" cm="1">
        <f t="array" ref="D442">_xlfn.IFS(Table35[[#This Row],[BMI]]&lt;18.5, "Underweight ", Table35[[#This Row],[BMI]]&lt;24.9, "Normal Weight", Table35[[#This Row],[BMI]]&lt;29.9, "Overweight ", TRUE, "Obesity")</f>
        <v>Normal Weight</v>
      </c>
      <c r="E442" s="22">
        <v>5.71</v>
      </c>
      <c r="F442" s="22" t="str" cm="1">
        <f t="array" ref="F442">_xlfn.IFS(Table35[[#This Row],[HBA1C]]&lt;5.7, "Normal", Table35[[#This Row],[HBA1C]]&lt;6.4, "Prediabetes ", TRUE, "Diabetes")</f>
        <v xml:space="preserve">Prediabetes </v>
      </c>
      <c r="G442" s="23" t="s">
        <v>2381</v>
      </c>
      <c r="H442" s="22" t="s">
        <v>2379</v>
      </c>
      <c r="I442" s="22" t="s">
        <v>2381</v>
      </c>
      <c r="J442" s="22">
        <v>1</v>
      </c>
      <c r="K442" t="s">
        <v>2381</v>
      </c>
      <c r="L442" s="25">
        <f>VLOOKUP(Table35[[#This Row],[Customer ID]],'Hospitalisation Details'!A:E,5,FALSE)</f>
        <v>25460</v>
      </c>
      <c r="M442" s="27">
        <f>VLOOKUP(Table35[[#This Row],[Customer ID]],'Hospitalisation Details'!A:K,8,FALSE)</f>
        <v>23244.79</v>
      </c>
      <c r="N442" t="str">
        <f>VLOOKUP(Table35[[#This Row],[Customer ID]],'Hospitalisation Details'!A:K,9, FALSE)</f>
        <v>tier - 2</v>
      </c>
      <c r="O442" t="str">
        <f>VLOOKUP(Table35[[#This Row],[Customer ID]],'Hospitalisation Details'!A:K,10,FALSE)</f>
        <v>tier - 3</v>
      </c>
      <c r="P442" t="str">
        <f>VLOOKUP(Table35[[#This Row],[Customer ID]],'Hospitalisation Details'!A:K,11,FALSE)</f>
        <v>R1013</v>
      </c>
    </row>
    <row r="443" spans="1:16" x14ac:dyDescent="0.3">
      <c r="A443" t="s">
        <v>1929</v>
      </c>
      <c r="B443" t="str">
        <f>VLOOKUP(Table35[[#This Row],[Customer ID]], 'Customer Names'!F:G, 2, FALSE)</f>
        <v>Speight, Mr.  Peter R.</v>
      </c>
      <c r="C443">
        <v>24.984999999999999</v>
      </c>
      <c r="D443" s="22" t="str" cm="1">
        <f t="array" ref="D443">_xlfn.IFS(Table35[[#This Row],[BMI]]&lt;18.5, "Underweight ", Table35[[#This Row],[BMI]]&lt;24.9, "Normal Weight", Table35[[#This Row],[BMI]]&lt;29.9, "Overweight ", TRUE, "Obesity")</f>
        <v xml:space="preserve">Overweight </v>
      </c>
      <c r="E443" s="22">
        <v>4.43</v>
      </c>
      <c r="F443" s="22" t="str" cm="1">
        <f t="array" ref="F443">_xlfn.IFS(Table35[[#This Row],[HBA1C]]&lt;5.7, "Normal", Table35[[#This Row],[HBA1C]]&lt;6.4, "Prediabetes ", TRUE, "Diabetes")</f>
        <v>Normal</v>
      </c>
      <c r="G443" s="23" t="s">
        <v>2381</v>
      </c>
      <c r="H443" s="22" t="s">
        <v>2379</v>
      </c>
      <c r="I443" s="22" t="s">
        <v>2381</v>
      </c>
      <c r="J443" s="22">
        <v>1</v>
      </c>
      <c r="K443" t="s">
        <v>2379</v>
      </c>
      <c r="L443" s="25">
        <f>VLOOKUP(Table35[[#This Row],[Customer ID]],'Hospitalisation Details'!A:E,5,FALSE)</f>
        <v>35649</v>
      </c>
      <c r="M443" s="27">
        <f>VLOOKUP(Table35[[#This Row],[Customer ID]],'Hospitalisation Details'!A:K,8,FALSE)</f>
        <v>23241.47</v>
      </c>
      <c r="N443" t="str">
        <f>VLOOKUP(Table35[[#This Row],[Customer ID]],'Hospitalisation Details'!A:K,9, FALSE)</f>
        <v>tier - 2</v>
      </c>
      <c r="O443" t="str">
        <f>VLOOKUP(Table35[[#This Row],[Customer ID]],'Hospitalisation Details'!A:K,10,FALSE)</f>
        <v>tier - 3</v>
      </c>
      <c r="P443" t="str">
        <f>VLOOKUP(Table35[[#This Row],[Customer ID]],'Hospitalisation Details'!A:K,11,FALSE)</f>
        <v>R1018</v>
      </c>
    </row>
    <row r="444" spans="1:16" x14ac:dyDescent="0.3">
      <c r="A444" t="s">
        <v>1928</v>
      </c>
      <c r="B444" t="str">
        <f>VLOOKUP(Table35[[#This Row],[Customer ID]], 'Customer Names'!F:G, 2, FALSE)</f>
        <v>Lee, Mr.  Johnson K</v>
      </c>
      <c r="C444">
        <v>33.1</v>
      </c>
      <c r="D444" s="22" t="str" cm="1">
        <f t="array" ref="D444">_xlfn.IFS(Table35[[#This Row],[BMI]]&lt;18.5, "Underweight ", Table35[[#This Row],[BMI]]&lt;24.9, "Normal Weight", Table35[[#This Row],[BMI]]&lt;29.9, "Overweight ", TRUE, "Obesity")</f>
        <v>Obesity</v>
      </c>
      <c r="E444" s="22">
        <v>5.52</v>
      </c>
      <c r="F444" s="22" t="str" cm="1">
        <f t="array" ref="F444">_xlfn.IFS(Table35[[#This Row],[HBA1C]]&lt;5.7, "Normal", Table35[[#This Row],[HBA1C]]&lt;6.4, "Prediabetes ", TRUE, "Diabetes")</f>
        <v>Normal</v>
      </c>
      <c r="G444" s="23" t="s">
        <v>2379</v>
      </c>
      <c r="H444" s="22" t="s">
        <v>2379</v>
      </c>
      <c r="I444" s="22" t="s">
        <v>2381</v>
      </c>
      <c r="J444" s="22">
        <v>1</v>
      </c>
      <c r="K444" t="s">
        <v>2379</v>
      </c>
      <c r="L444" s="25">
        <f>VLOOKUP(Table35[[#This Row],[Customer ID]],'Hospitalisation Details'!A:E,5,FALSE)</f>
        <v>37816</v>
      </c>
      <c r="M444" s="27">
        <f>VLOOKUP(Table35[[#This Row],[Customer ID]],'Hospitalisation Details'!A:K,8,FALSE)</f>
        <v>23082.959999999999</v>
      </c>
      <c r="N444" t="str">
        <f>VLOOKUP(Table35[[#This Row],[Customer ID]],'Hospitalisation Details'!A:K,9, FALSE)</f>
        <v>tier - 2</v>
      </c>
      <c r="O444" t="str">
        <f>VLOOKUP(Table35[[#This Row],[Customer ID]],'Hospitalisation Details'!A:K,10,FALSE)</f>
        <v>tier - 2</v>
      </c>
      <c r="P444" t="str">
        <f>VLOOKUP(Table35[[#This Row],[Customer ID]],'Hospitalisation Details'!A:K,11,FALSE)</f>
        <v>R1011</v>
      </c>
    </row>
    <row r="445" spans="1:16" x14ac:dyDescent="0.3">
      <c r="A445" t="s">
        <v>1927</v>
      </c>
      <c r="B445" t="str">
        <f>VLOOKUP(Table35[[#This Row],[Customer ID]], 'Customer Names'!F:G, 2, FALSE)</f>
        <v>Nielsen, Ms.  Katherine</v>
      </c>
      <c r="C445">
        <v>27.83</v>
      </c>
      <c r="D445" s="22" t="str" cm="1">
        <f t="array" ref="D445">_xlfn.IFS(Table35[[#This Row],[BMI]]&lt;18.5, "Underweight ", Table35[[#This Row],[BMI]]&lt;24.9, "Normal Weight", Table35[[#This Row],[BMI]]&lt;29.9, "Overweight ", TRUE, "Obesity")</f>
        <v xml:space="preserve">Overweight </v>
      </c>
      <c r="E445" s="22">
        <v>9.1999999999999993</v>
      </c>
      <c r="F445" s="22" t="str" cm="1">
        <f t="array" ref="F445">_xlfn.IFS(Table35[[#This Row],[HBA1C]]&lt;5.7, "Normal", Table35[[#This Row],[HBA1C]]&lt;6.4, "Prediabetes ", TRUE, "Diabetes")</f>
        <v>Diabetes</v>
      </c>
      <c r="G445" s="23" t="s">
        <v>2381</v>
      </c>
      <c r="H445" s="22" t="s">
        <v>2379</v>
      </c>
      <c r="I445" s="22" t="s">
        <v>2379</v>
      </c>
      <c r="J445" s="22">
        <v>1</v>
      </c>
      <c r="K445" t="s">
        <v>2381</v>
      </c>
      <c r="L445" s="25">
        <f>VLOOKUP(Table35[[#This Row],[Customer ID]],'Hospitalisation Details'!A:E,5,FALSE)</f>
        <v>27554</v>
      </c>
      <c r="M445" s="27">
        <f>VLOOKUP(Table35[[#This Row],[Customer ID]],'Hospitalisation Details'!A:K,8,FALSE)</f>
        <v>23065.42</v>
      </c>
      <c r="N445" t="str">
        <f>VLOOKUP(Table35[[#This Row],[Customer ID]],'Hospitalisation Details'!A:K,9, FALSE)</f>
        <v>tier - 2</v>
      </c>
      <c r="O445" t="str">
        <f>VLOOKUP(Table35[[#This Row],[Customer ID]],'Hospitalisation Details'!A:K,10,FALSE)</f>
        <v>tier - 2</v>
      </c>
      <c r="P445" t="str">
        <f>VLOOKUP(Table35[[#This Row],[Customer ID]],'Hospitalisation Details'!A:K,11,FALSE)</f>
        <v>R1013</v>
      </c>
    </row>
    <row r="446" spans="1:16" x14ac:dyDescent="0.3">
      <c r="A446" t="s">
        <v>1926</v>
      </c>
      <c r="B446" t="str">
        <f>VLOOKUP(Table35[[#This Row],[Customer ID]], 'Customer Names'!F:G, 2, FALSE)</f>
        <v>Zirdok, Ms.  Lynda</v>
      </c>
      <c r="C446">
        <v>30.875</v>
      </c>
      <c r="D446" s="22" t="str" cm="1">
        <f t="array" ref="D446">_xlfn.IFS(Table35[[#This Row],[BMI]]&lt;18.5, "Underweight ", Table35[[#This Row],[BMI]]&lt;24.9, "Normal Weight", Table35[[#This Row],[BMI]]&lt;29.9, "Overweight ", TRUE, "Obesity")</f>
        <v>Obesity</v>
      </c>
      <c r="E446" s="22">
        <v>10.97</v>
      </c>
      <c r="F446" s="22" t="str" cm="1">
        <f t="array" ref="F446">_xlfn.IFS(Table35[[#This Row],[HBA1C]]&lt;5.7, "Normal", Table35[[#This Row],[HBA1C]]&lt;6.4, "Prediabetes ", TRUE, "Diabetes")</f>
        <v>Diabetes</v>
      </c>
      <c r="G446" s="23" t="s">
        <v>2381</v>
      </c>
      <c r="H446" s="22" t="s">
        <v>2379</v>
      </c>
      <c r="I446" s="22" t="s">
        <v>2379</v>
      </c>
      <c r="J446" s="22">
        <v>2</v>
      </c>
      <c r="K446" t="s">
        <v>2379</v>
      </c>
      <c r="L446" s="25">
        <f>VLOOKUP(Table35[[#This Row],[Customer ID]],'Hospitalisation Details'!A:E,5,FALSE)</f>
        <v>25697</v>
      </c>
      <c r="M446" s="27">
        <f>VLOOKUP(Table35[[#This Row],[Customer ID]],'Hospitalisation Details'!A:K,8,FALSE)</f>
        <v>23045.57</v>
      </c>
      <c r="N446" t="str">
        <f>VLOOKUP(Table35[[#This Row],[Customer ID]],'Hospitalisation Details'!A:K,9, FALSE)</f>
        <v>tier - 2</v>
      </c>
      <c r="O446" t="str">
        <f>VLOOKUP(Table35[[#This Row],[Customer ID]],'Hospitalisation Details'!A:K,10,FALSE)</f>
        <v>tier - 2</v>
      </c>
      <c r="P446" t="str">
        <f>VLOOKUP(Table35[[#This Row],[Customer ID]],'Hospitalisation Details'!A:K,11,FALSE)</f>
        <v>R1024</v>
      </c>
    </row>
    <row r="447" spans="1:16" x14ac:dyDescent="0.3">
      <c r="A447" t="s">
        <v>1925</v>
      </c>
      <c r="B447" t="str">
        <f>VLOOKUP(Table35[[#This Row],[Customer ID]], 'Customer Names'!F:G, 2, FALSE)</f>
        <v>Crudale, Mr.  Anthony</v>
      </c>
      <c r="C447">
        <v>27.265000000000001</v>
      </c>
      <c r="D447" s="22" t="str" cm="1">
        <f t="array" ref="D447">_xlfn.IFS(Table35[[#This Row],[BMI]]&lt;18.5, "Underweight ", Table35[[#This Row],[BMI]]&lt;24.9, "Normal Weight", Table35[[#This Row],[BMI]]&lt;29.9, "Overweight ", TRUE, "Obesity")</f>
        <v xml:space="preserve">Overweight </v>
      </c>
      <c r="E447" s="22">
        <v>4.25</v>
      </c>
      <c r="F447" s="22" t="str" cm="1">
        <f t="array" ref="F447">_xlfn.IFS(Table35[[#This Row],[HBA1C]]&lt;5.7, "Normal", Table35[[#This Row],[HBA1C]]&lt;6.4, "Prediabetes ", TRUE, "Diabetes")</f>
        <v>Normal</v>
      </c>
      <c r="G447" s="23" t="s">
        <v>2379</v>
      </c>
      <c r="H447" s="22" t="s">
        <v>2379</v>
      </c>
      <c r="I447" s="22" t="s">
        <v>2381</v>
      </c>
      <c r="J447" s="22">
        <v>1</v>
      </c>
      <c r="K447" t="s">
        <v>2379</v>
      </c>
      <c r="L447" s="25">
        <f>VLOOKUP(Table35[[#This Row],[Customer ID]],'Hospitalisation Details'!A:E,5,FALSE)</f>
        <v>37736</v>
      </c>
      <c r="M447" s="27">
        <f>VLOOKUP(Table35[[#This Row],[Customer ID]],'Hospitalisation Details'!A:K,8,FALSE)</f>
        <v>22493.66</v>
      </c>
      <c r="N447" t="str">
        <f>VLOOKUP(Table35[[#This Row],[Customer ID]],'Hospitalisation Details'!A:K,9, FALSE)</f>
        <v>tier - 2</v>
      </c>
      <c r="O447" t="str">
        <f>VLOOKUP(Table35[[#This Row],[Customer ID]],'Hospitalisation Details'!A:K,10,FALSE)</f>
        <v>tier - 1</v>
      </c>
      <c r="P447" t="str">
        <f>VLOOKUP(Table35[[#This Row],[Customer ID]],'Hospitalisation Details'!A:K,11,FALSE)</f>
        <v>R1012</v>
      </c>
    </row>
    <row r="448" spans="1:16" x14ac:dyDescent="0.3">
      <c r="A448" t="s">
        <v>1924</v>
      </c>
      <c r="B448" t="str">
        <f>VLOOKUP(Table35[[#This Row],[Customer ID]], 'Customer Names'!F:G, 2, FALSE)</f>
        <v>Koopmans, Ms.  Linnea C.</v>
      </c>
      <c r="C448">
        <v>26.7</v>
      </c>
      <c r="D448" s="22" t="str" cm="1">
        <f t="array" ref="D448">_xlfn.IFS(Table35[[#This Row],[BMI]]&lt;18.5, "Underweight ", Table35[[#This Row],[BMI]]&lt;24.9, "Normal Weight", Table35[[#This Row],[BMI]]&lt;29.9, "Overweight ", TRUE, "Obesity")</f>
        <v xml:space="preserve">Overweight </v>
      </c>
      <c r="E448" s="22">
        <v>5.23</v>
      </c>
      <c r="F448" s="22" t="str" cm="1">
        <f t="array" ref="F448">_xlfn.IFS(Table35[[#This Row],[HBA1C]]&lt;5.7, "Normal", Table35[[#This Row],[HBA1C]]&lt;6.4, "Prediabetes ", TRUE, "Diabetes")</f>
        <v>Normal</v>
      </c>
      <c r="G448" s="23" t="s">
        <v>2379</v>
      </c>
      <c r="H448" s="22" t="s">
        <v>2379</v>
      </c>
      <c r="I448" s="22" t="s">
        <v>2381</v>
      </c>
      <c r="J448" s="22">
        <v>1</v>
      </c>
      <c r="K448" t="s">
        <v>2381</v>
      </c>
      <c r="L448" s="25">
        <f>VLOOKUP(Table35[[#This Row],[Customer ID]],'Hospitalisation Details'!A:E,5,FALSE)</f>
        <v>28928</v>
      </c>
      <c r="M448" s="27">
        <f>VLOOKUP(Table35[[#This Row],[Customer ID]],'Hospitalisation Details'!A:K,8,FALSE)</f>
        <v>22478.6</v>
      </c>
      <c r="N448" t="str">
        <f>VLOOKUP(Table35[[#This Row],[Customer ID]],'Hospitalisation Details'!A:K,9, FALSE)</f>
        <v>tier - 3</v>
      </c>
      <c r="O448" t="str">
        <f>VLOOKUP(Table35[[#This Row],[Customer ID]],'Hospitalisation Details'!A:K,10,FALSE)</f>
        <v>tier - 2</v>
      </c>
      <c r="P448" t="str">
        <f>VLOOKUP(Table35[[#This Row],[Customer ID]],'Hospitalisation Details'!A:K,11,FALSE)</f>
        <v>R1011</v>
      </c>
    </row>
    <row r="449" spans="1:16" x14ac:dyDescent="0.3">
      <c r="A449" t="s">
        <v>1923</v>
      </c>
      <c r="B449" t="str">
        <f>VLOOKUP(Table35[[#This Row],[Customer ID]], 'Customer Names'!F:G, 2, FALSE)</f>
        <v>Milani, Mr.  Massimiliano A.</v>
      </c>
      <c r="C449">
        <v>29.925000000000001</v>
      </c>
      <c r="D449" s="22" t="str" cm="1">
        <f t="array" ref="D449">_xlfn.IFS(Table35[[#This Row],[BMI]]&lt;18.5, "Underweight ", Table35[[#This Row],[BMI]]&lt;24.9, "Normal Weight", Table35[[#This Row],[BMI]]&lt;29.9, "Overweight ", TRUE, "Obesity")</f>
        <v>Obesity</v>
      </c>
      <c r="E449" s="22">
        <v>5.96</v>
      </c>
      <c r="F449" s="22" t="str" cm="1">
        <f t="array" ref="F449">_xlfn.IFS(Table35[[#This Row],[HBA1C]]&lt;5.7, "Normal", Table35[[#This Row],[HBA1C]]&lt;6.4, "Prediabetes ", TRUE, "Diabetes")</f>
        <v xml:space="preserve">Prediabetes </v>
      </c>
      <c r="G449" s="23" t="s">
        <v>2381</v>
      </c>
      <c r="H449" s="22" t="s">
        <v>2379</v>
      </c>
      <c r="I449" s="22" t="s">
        <v>2381</v>
      </c>
      <c r="J449" s="22">
        <v>1</v>
      </c>
      <c r="K449" t="s">
        <v>2381</v>
      </c>
      <c r="L449" s="25">
        <f>VLOOKUP(Table35[[#This Row],[Customer ID]],'Hospitalisation Details'!A:E,5,FALSE)</f>
        <v>30368</v>
      </c>
      <c r="M449" s="27">
        <f>VLOOKUP(Table35[[#This Row],[Customer ID]],'Hospitalisation Details'!A:K,8,FALSE)</f>
        <v>22462.04</v>
      </c>
      <c r="N449" t="str">
        <f>VLOOKUP(Table35[[#This Row],[Customer ID]],'Hospitalisation Details'!A:K,9, FALSE)</f>
        <v>tier - 3</v>
      </c>
      <c r="O449" t="str">
        <f>VLOOKUP(Table35[[#This Row],[Customer ID]],'Hospitalisation Details'!A:K,10,FALSE)</f>
        <v>tier - 1</v>
      </c>
      <c r="P449" t="str">
        <f>VLOOKUP(Table35[[#This Row],[Customer ID]],'Hospitalisation Details'!A:K,11,FALSE)</f>
        <v>R1019</v>
      </c>
    </row>
    <row r="450" spans="1:16" x14ac:dyDescent="0.3">
      <c r="A450" t="s">
        <v>1922</v>
      </c>
      <c r="B450" t="str">
        <f>VLOOKUP(Table35[[#This Row],[Customer ID]], 'Customer Names'!F:G, 2, FALSE)</f>
        <v>Kelly, Mr.  James M.</v>
      </c>
      <c r="C450">
        <v>19.95</v>
      </c>
      <c r="D450" s="22" t="str" cm="1">
        <f t="array" ref="D450">_xlfn.IFS(Table35[[#This Row],[BMI]]&lt;18.5, "Underweight ", Table35[[#This Row],[BMI]]&lt;24.9, "Normal Weight", Table35[[#This Row],[BMI]]&lt;29.9, "Overweight ", TRUE, "Obesity")</f>
        <v>Normal Weight</v>
      </c>
      <c r="E450" s="22">
        <v>4.29</v>
      </c>
      <c r="F450" s="22" t="str" cm="1">
        <f t="array" ref="F450">_xlfn.IFS(Table35[[#This Row],[HBA1C]]&lt;5.7, "Normal", Table35[[#This Row],[HBA1C]]&lt;6.4, "Prediabetes ", TRUE, "Diabetes")</f>
        <v>Normal</v>
      </c>
      <c r="G450" s="23" t="s">
        <v>2381</v>
      </c>
      <c r="H450" s="22" t="s">
        <v>2379</v>
      </c>
      <c r="I450" s="22" t="s">
        <v>2379</v>
      </c>
      <c r="J450" s="22">
        <v>2</v>
      </c>
      <c r="K450" t="s">
        <v>2381</v>
      </c>
      <c r="L450" s="25">
        <f>VLOOKUP(Table35[[#This Row],[Customer ID]],'Hospitalisation Details'!A:E,5,FALSE)</f>
        <v>24125</v>
      </c>
      <c r="M450" s="27">
        <f>VLOOKUP(Table35[[#This Row],[Customer ID]],'Hospitalisation Details'!A:K,8,FALSE)</f>
        <v>22412.65</v>
      </c>
      <c r="N450" t="str">
        <f>VLOOKUP(Table35[[#This Row],[Customer ID]],'Hospitalisation Details'!A:K,9, FALSE)</f>
        <v>tier - 3</v>
      </c>
      <c r="O450" t="str">
        <f>VLOOKUP(Table35[[#This Row],[Customer ID]],'Hospitalisation Details'!A:K,10,FALSE)</f>
        <v>tier - 3</v>
      </c>
      <c r="P450" t="str">
        <f>VLOOKUP(Table35[[#This Row],[Customer ID]],'Hospitalisation Details'!A:K,11,FALSE)</f>
        <v>R1014</v>
      </c>
    </row>
    <row r="451" spans="1:16" x14ac:dyDescent="0.3">
      <c r="A451" t="s">
        <v>1921</v>
      </c>
      <c r="B451" t="str">
        <f>VLOOKUP(Table35[[#This Row],[Customer ID]], 'Customer Names'!F:G, 2, FALSE)</f>
        <v>Finelli, Ms.  Lauren</v>
      </c>
      <c r="C451">
        <v>24.225000000000001</v>
      </c>
      <c r="D451" s="22" t="str" cm="1">
        <f t="array" ref="D451">_xlfn.IFS(Table35[[#This Row],[BMI]]&lt;18.5, "Underweight ", Table35[[#This Row],[BMI]]&lt;24.9, "Normal Weight", Table35[[#This Row],[BMI]]&lt;29.9, "Overweight ", TRUE, "Obesity")</f>
        <v>Normal Weight</v>
      </c>
      <c r="E451" s="22">
        <v>4.09</v>
      </c>
      <c r="F451" s="22" t="str" cm="1">
        <f t="array" ref="F451">_xlfn.IFS(Table35[[#This Row],[HBA1C]]&lt;5.7, "Normal", Table35[[#This Row],[HBA1C]]&lt;6.4, "Prediabetes ", TRUE, "Diabetes")</f>
        <v>Normal</v>
      </c>
      <c r="G451" s="23" t="s">
        <v>2379</v>
      </c>
      <c r="H451" s="22" t="s">
        <v>2379</v>
      </c>
      <c r="I451" s="22" t="s">
        <v>2379</v>
      </c>
      <c r="J451" s="22">
        <v>0</v>
      </c>
      <c r="K451" t="s">
        <v>2379</v>
      </c>
      <c r="L451" s="25">
        <f>VLOOKUP(Table35[[#This Row],[Customer ID]],'Hospitalisation Details'!A:E,5,FALSE)</f>
        <v>36520</v>
      </c>
      <c r="M451" s="27">
        <f>VLOOKUP(Table35[[#This Row],[Customer ID]],'Hospitalisation Details'!A:K,8,FALSE)</f>
        <v>22395.74</v>
      </c>
      <c r="N451" t="str">
        <f>VLOOKUP(Table35[[#This Row],[Customer ID]],'Hospitalisation Details'!A:K,9, FALSE)</f>
        <v>tier - 3</v>
      </c>
      <c r="O451" t="str">
        <f>VLOOKUP(Table35[[#This Row],[Customer ID]],'Hospitalisation Details'!A:K,10,FALSE)</f>
        <v>tier - 2</v>
      </c>
      <c r="P451" t="str">
        <f>VLOOKUP(Table35[[#This Row],[Customer ID]],'Hospitalisation Details'!A:K,11,FALSE)</f>
        <v>R1024</v>
      </c>
    </row>
    <row r="452" spans="1:16" x14ac:dyDescent="0.3">
      <c r="A452" t="s">
        <v>1920</v>
      </c>
      <c r="B452" t="str">
        <f>VLOOKUP(Table35[[#This Row],[Customer ID]], 'Customer Names'!F:G, 2, FALSE)</f>
        <v>Palmer, Ms.  Michele V.</v>
      </c>
      <c r="C452">
        <v>28.12</v>
      </c>
      <c r="D452" s="22" t="str" cm="1">
        <f t="array" ref="D452">_xlfn.IFS(Table35[[#This Row],[BMI]]&lt;18.5, "Underweight ", Table35[[#This Row],[BMI]]&lt;24.9, "Normal Weight", Table35[[#This Row],[BMI]]&lt;29.9, "Overweight ", TRUE, "Obesity")</f>
        <v xml:space="preserve">Overweight </v>
      </c>
      <c r="E452" s="22">
        <v>4.88</v>
      </c>
      <c r="F452" s="22" t="str" cm="1">
        <f t="array" ref="F452">_xlfn.IFS(Table35[[#This Row],[HBA1C]]&lt;5.7, "Normal", Table35[[#This Row],[HBA1C]]&lt;6.4, "Prediabetes ", TRUE, "Diabetes")</f>
        <v>Normal</v>
      </c>
      <c r="G452" s="23" t="s">
        <v>2379</v>
      </c>
      <c r="H452" s="22" t="s">
        <v>2379</v>
      </c>
      <c r="I452" s="22" t="s">
        <v>2379</v>
      </c>
      <c r="J452" s="22">
        <v>0</v>
      </c>
      <c r="K452" t="s">
        <v>2381</v>
      </c>
      <c r="L452" s="25">
        <f>VLOOKUP(Table35[[#This Row],[Customer ID]],'Hospitalisation Details'!A:E,5,FALSE)</f>
        <v>30282</v>
      </c>
      <c r="M452" s="27">
        <f>VLOOKUP(Table35[[#This Row],[Customer ID]],'Hospitalisation Details'!A:K,8,FALSE)</f>
        <v>22331.57</v>
      </c>
      <c r="N452" t="str">
        <f>VLOOKUP(Table35[[#This Row],[Customer ID]],'Hospitalisation Details'!A:K,9, FALSE)</f>
        <v>tier - 2</v>
      </c>
      <c r="O452" t="str">
        <f>VLOOKUP(Table35[[#This Row],[Customer ID]],'Hospitalisation Details'!A:K,10,FALSE)</f>
        <v>tier - 3</v>
      </c>
      <c r="P452" t="str">
        <f>VLOOKUP(Table35[[#This Row],[Customer ID]],'Hospitalisation Details'!A:K,11,FALSE)</f>
        <v>R1024</v>
      </c>
    </row>
    <row r="453" spans="1:16" x14ac:dyDescent="0.3">
      <c r="A453" t="s">
        <v>1919</v>
      </c>
      <c r="B453" t="str">
        <f>VLOOKUP(Table35[[#This Row],[Customer ID]], 'Customer Names'!F:G, 2, FALSE)</f>
        <v>Wang, Mr.  Xiao</v>
      </c>
      <c r="C453">
        <v>23.21</v>
      </c>
      <c r="D453" s="22" t="str" cm="1">
        <f t="array" ref="D453">_xlfn.IFS(Table35[[#This Row],[BMI]]&lt;18.5, "Underweight ", Table35[[#This Row],[BMI]]&lt;24.9, "Normal Weight", Table35[[#This Row],[BMI]]&lt;29.9, "Overweight ", TRUE, "Obesity")</f>
        <v>Normal Weight</v>
      </c>
      <c r="E453" s="22">
        <v>6.76</v>
      </c>
      <c r="F453" s="22" t="str" cm="1">
        <f t="array" ref="F453">_xlfn.IFS(Table35[[#This Row],[HBA1C]]&lt;5.7, "Normal", Table35[[#This Row],[HBA1C]]&lt;6.4, "Prediabetes ", TRUE, "Diabetes")</f>
        <v>Diabetes</v>
      </c>
      <c r="G453" s="23" t="s">
        <v>2379</v>
      </c>
      <c r="H453" s="22" t="s">
        <v>2379</v>
      </c>
      <c r="I453" s="22" t="s">
        <v>2379</v>
      </c>
      <c r="J453" s="22">
        <v>0</v>
      </c>
      <c r="K453" t="s">
        <v>2381</v>
      </c>
      <c r="L453" s="25">
        <f>VLOOKUP(Table35[[#This Row],[Customer ID]],'Hospitalisation Details'!A:E,5,FALSE)</f>
        <v>26222</v>
      </c>
      <c r="M453" s="27">
        <f>VLOOKUP(Table35[[#This Row],[Customer ID]],'Hospitalisation Details'!A:K,8,FALSE)</f>
        <v>22218.11</v>
      </c>
      <c r="N453" t="str">
        <f>VLOOKUP(Table35[[#This Row],[Customer ID]],'Hospitalisation Details'!A:K,9, FALSE)</f>
        <v>tier - 2</v>
      </c>
      <c r="O453" t="str">
        <f>VLOOKUP(Table35[[#This Row],[Customer ID]],'Hospitalisation Details'!A:K,10,FALSE)</f>
        <v>tier - 3</v>
      </c>
      <c r="P453" t="str">
        <f>VLOOKUP(Table35[[#This Row],[Customer ID]],'Hospitalisation Details'!A:K,11,FALSE)</f>
        <v>R1013</v>
      </c>
    </row>
    <row r="454" spans="1:16" x14ac:dyDescent="0.3">
      <c r="A454" t="s">
        <v>1918</v>
      </c>
      <c r="B454" t="str">
        <f>VLOOKUP(Table35[[#This Row],[Customer ID]], 'Customer Names'!F:G, 2, FALSE)</f>
        <v>Beasley, Ms.  Harper L</v>
      </c>
      <c r="C454">
        <v>23.98</v>
      </c>
      <c r="D454" s="22" t="str" cm="1">
        <f t="array" ref="D454">_xlfn.IFS(Table35[[#This Row],[BMI]]&lt;18.5, "Underweight ", Table35[[#This Row],[BMI]]&lt;24.9, "Normal Weight", Table35[[#This Row],[BMI]]&lt;29.9, "Overweight ", TRUE, "Obesity")</f>
        <v>Normal Weight</v>
      </c>
      <c r="E454" s="22">
        <v>10.67</v>
      </c>
      <c r="F454" s="22" t="str" cm="1">
        <f t="array" ref="F454">_xlfn.IFS(Table35[[#This Row],[HBA1C]]&lt;5.7, "Normal", Table35[[#This Row],[HBA1C]]&lt;6.4, "Prediabetes ", TRUE, "Diabetes")</f>
        <v>Diabetes</v>
      </c>
      <c r="G454" s="23" t="s">
        <v>2379</v>
      </c>
      <c r="H454" s="22" t="s">
        <v>2379</v>
      </c>
      <c r="I454" s="22" t="s">
        <v>2379</v>
      </c>
      <c r="J454" s="22">
        <v>0</v>
      </c>
      <c r="K454" t="s">
        <v>2379</v>
      </c>
      <c r="L454" s="25">
        <f>VLOOKUP(Table35[[#This Row],[Customer ID]],'Hospitalisation Details'!A:E,5,FALSE)</f>
        <v>24009</v>
      </c>
      <c r="M454" s="27">
        <f>VLOOKUP(Table35[[#This Row],[Customer ID]],'Hospitalisation Details'!A:K,8,FALSE)</f>
        <v>22192.44</v>
      </c>
      <c r="N454" t="str">
        <f>VLOOKUP(Table35[[#This Row],[Customer ID]],'Hospitalisation Details'!A:K,9, FALSE)</f>
        <v>tier - 3</v>
      </c>
      <c r="O454" t="str">
        <f>VLOOKUP(Table35[[#This Row],[Customer ID]],'Hospitalisation Details'!A:K,10,FALSE)</f>
        <v>tier - 1</v>
      </c>
      <c r="P454" t="str">
        <f>VLOOKUP(Table35[[#This Row],[Customer ID]],'Hospitalisation Details'!A:K,11,FALSE)</f>
        <v>R1013</v>
      </c>
    </row>
    <row r="455" spans="1:16" x14ac:dyDescent="0.3">
      <c r="A455" t="s">
        <v>1917</v>
      </c>
      <c r="B455" t="str">
        <f>VLOOKUP(Table35[[#This Row],[Customer ID]], 'Customer Names'!F:G, 2, FALSE)</f>
        <v>Bedbury, Mr.  Nick</v>
      </c>
      <c r="C455">
        <v>30</v>
      </c>
      <c r="D455" s="22" t="str" cm="1">
        <f t="array" ref="D455">_xlfn.IFS(Table35[[#This Row],[BMI]]&lt;18.5, "Underweight ", Table35[[#This Row],[BMI]]&lt;24.9, "Normal Weight", Table35[[#This Row],[BMI]]&lt;29.9, "Overweight ", TRUE, "Obesity")</f>
        <v>Obesity</v>
      </c>
      <c r="E455" s="22">
        <v>6.21</v>
      </c>
      <c r="F455" s="22" t="str" cm="1">
        <f t="array" ref="F455">_xlfn.IFS(Table35[[#This Row],[HBA1C]]&lt;5.7, "Normal", Table35[[#This Row],[HBA1C]]&lt;6.4, "Prediabetes ", TRUE, "Diabetes")</f>
        <v xml:space="preserve">Prediabetes </v>
      </c>
      <c r="G455" s="23" t="s">
        <v>2379</v>
      </c>
      <c r="H455" s="22" t="s">
        <v>2379</v>
      </c>
      <c r="I455" s="22" t="s">
        <v>2379</v>
      </c>
      <c r="J455" s="22">
        <v>0</v>
      </c>
      <c r="K455" t="s">
        <v>2381</v>
      </c>
      <c r="L455" s="25">
        <f>VLOOKUP(Table35[[#This Row],[Customer ID]],'Hospitalisation Details'!A:E,5,FALSE)</f>
        <v>29445</v>
      </c>
      <c r="M455" s="27">
        <f>VLOOKUP(Table35[[#This Row],[Customer ID]],'Hospitalisation Details'!A:K,8,FALSE)</f>
        <v>22144.03</v>
      </c>
      <c r="N455" t="str">
        <f>VLOOKUP(Table35[[#This Row],[Customer ID]],'Hospitalisation Details'!A:K,9, FALSE)</f>
        <v>tier - 2</v>
      </c>
      <c r="O455" t="str">
        <f>VLOOKUP(Table35[[#This Row],[Customer ID]],'Hospitalisation Details'!A:K,10,FALSE)</f>
        <v>tier - 2</v>
      </c>
      <c r="P455" t="str">
        <f>VLOOKUP(Table35[[#This Row],[Customer ID]],'Hospitalisation Details'!A:K,11,FALSE)</f>
        <v>R1011</v>
      </c>
    </row>
    <row r="456" spans="1:16" x14ac:dyDescent="0.3">
      <c r="A456" t="s">
        <v>1916</v>
      </c>
      <c r="B456" t="str">
        <f>VLOOKUP(Table35[[#This Row],[Customer ID]], 'Customer Names'!F:G, 2, FALSE)</f>
        <v>Stemberger, Mr.  Scott</v>
      </c>
      <c r="C456">
        <v>17.350000000000001</v>
      </c>
      <c r="D456" s="22" t="str" cm="1">
        <f t="array" ref="D456">_xlfn.IFS(Table35[[#This Row],[BMI]]&lt;18.5, "Underweight ", Table35[[#This Row],[BMI]]&lt;24.9, "Normal Weight", Table35[[#This Row],[BMI]]&lt;29.9, "Overweight ", TRUE, "Obesity")</f>
        <v xml:space="preserve">Underweight </v>
      </c>
      <c r="E456" s="22">
        <v>5.03</v>
      </c>
      <c r="F456" s="22" t="str" cm="1">
        <f t="array" ref="F456">_xlfn.IFS(Table35[[#This Row],[HBA1C]]&lt;5.7, "Normal", Table35[[#This Row],[HBA1C]]&lt;6.4, "Prediabetes ", TRUE, "Diabetes")</f>
        <v>Normal</v>
      </c>
      <c r="G456" s="23" t="s">
        <v>2381</v>
      </c>
      <c r="H456" s="22" t="s">
        <v>2379</v>
      </c>
      <c r="I456" s="22" t="s">
        <v>2379</v>
      </c>
      <c r="J456" s="22">
        <v>0</v>
      </c>
      <c r="K456" t="s">
        <v>2381</v>
      </c>
      <c r="L456" s="25">
        <f>VLOOKUP(Table35[[#This Row],[Customer ID]],'Hospitalisation Details'!A:E,5,FALSE)</f>
        <v>37100</v>
      </c>
      <c r="M456" s="27">
        <f>VLOOKUP(Table35[[#This Row],[Customer ID]],'Hospitalisation Details'!A:K,8,FALSE)</f>
        <v>22097.62</v>
      </c>
      <c r="N456" t="str">
        <f>VLOOKUP(Table35[[#This Row],[Customer ID]],'Hospitalisation Details'!A:K,9, FALSE)</f>
        <v>tier - 3</v>
      </c>
      <c r="O456" t="str">
        <f>VLOOKUP(Table35[[#This Row],[Customer ID]],'Hospitalisation Details'!A:K,10,FALSE)</f>
        <v>tier - 1</v>
      </c>
      <c r="P456" t="str">
        <f>VLOOKUP(Table35[[#This Row],[Customer ID]],'Hospitalisation Details'!A:K,11,FALSE)</f>
        <v>R1011</v>
      </c>
    </row>
    <row r="457" spans="1:16" x14ac:dyDescent="0.3">
      <c r="A457" t="s">
        <v>1915</v>
      </c>
      <c r="B457" t="str">
        <f>VLOOKUP(Table35[[#This Row],[Customer ID]], 'Customer Names'!F:G, 2, FALSE)</f>
        <v>Chebet, Mr.  Wilson</v>
      </c>
      <c r="C457">
        <v>22.704999999999998</v>
      </c>
      <c r="D457" s="22" t="str" cm="1">
        <f t="array" ref="D457">_xlfn.IFS(Table35[[#This Row],[BMI]]&lt;18.5, "Underweight ", Table35[[#This Row],[BMI]]&lt;24.9, "Normal Weight", Table35[[#This Row],[BMI]]&lt;29.9, "Overweight ", TRUE, "Obesity")</f>
        <v>Normal Weight</v>
      </c>
      <c r="E457" s="22">
        <v>5.27</v>
      </c>
      <c r="F457" s="22" t="str" cm="1">
        <f t="array" ref="F457">_xlfn.IFS(Table35[[#This Row],[HBA1C]]&lt;5.7, "Normal", Table35[[#This Row],[HBA1C]]&lt;6.4, "Prediabetes ", TRUE, "Diabetes")</f>
        <v>Normal</v>
      </c>
      <c r="G457" s="23" t="s">
        <v>2379</v>
      </c>
      <c r="H457" s="22" t="s">
        <v>2379</v>
      </c>
      <c r="I457" s="22" t="s">
        <v>2379</v>
      </c>
      <c r="J457" s="22">
        <v>0</v>
      </c>
      <c r="K457" t="s">
        <v>2379</v>
      </c>
      <c r="L457" s="25">
        <f>VLOOKUP(Table35[[#This Row],[Customer ID]],'Hospitalisation Details'!A:E,5,FALSE)</f>
        <v>32673</v>
      </c>
      <c r="M457" s="27">
        <f>VLOOKUP(Table35[[#This Row],[Customer ID]],'Hospitalisation Details'!A:K,8,FALSE)</f>
        <v>21984.47</v>
      </c>
      <c r="N457" t="str">
        <f>VLOOKUP(Table35[[#This Row],[Customer ID]],'Hospitalisation Details'!A:K,9, FALSE)</f>
        <v>tier - 3</v>
      </c>
      <c r="O457" t="str">
        <f>VLOOKUP(Table35[[#This Row],[Customer ID]],'Hospitalisation Details'!A:K,10,FALSE)</f>
        <v>tier - 1</v>
      </c>
      <c r="P457" t="str">
        <f>VLOOKUP(Table35[[#This Row],[Customer ID]],'Hospitalisation Details'!A:K,11,FALSE)</f>
        <v>R1012</v>
      </c>
    </row>
    <row r="458" spans="1:16" x14ac:dyDescent="0.3">
      <c r="A458" t="s">
        <v>1914</v>
      </c>
      <c r="B458" t="str">
        <f>VLOOKUP(Table35[[#This Row],[Customer ID]], 'Customer Names'!F:G, 2, FALSE)</f>
        <v>Muir, Mr.  Lee</v>
      </c>
      <c r="C458">
        <v>25.41</v>
      </c>
      <c r="D458" s="22" t="str" cm="1">
        <f t="array" ref="D458">_xlfn.IFS(Table35[[#This Row],[BMI]]&lt;18.5, "Underweight ", Table35[[#This Row],[BMI]]&lt;24.9, "Normal Weight", Table35[[#This Row],[BMI]]&lt;29.9, "Overweight ", TRUE, "Obesity")</f>
        <v xml:space="preserve">Overweight </v>
      </c>
      <c r="E458" s="22">
        <v>10.53</v>
      </c>
      <c r="F458" s="22" t="str" cm="1">
        <f t="array" ref="F458">_xlfn.IFS(Table35[[#This Row],[HBA1C]]&lt;5.7, "Normal", Table35[[#This Row],[HBA1C]]&lt;6.4, "Prediabetes ", TRUE, "Diabetes")</f>
        <v>Diabetes</v>
      </c>
      <c r="G458" s="23" t="s">
        <v>2381</v>
      </c>
      <c r="H458" s="22" t="s">
        <v>2379</v>
      </c>
      <c r="I458" s="22" t="s">
        <v>2379</v>
      </c>
      <c r="J458" s="22">
        <v>1</v>
      </c>
      <c r="K458" t="s">
        <v>2381</v>
      </c>
      <c r="L458" s="25">
        <f>VLOOKUP(Table35[[#This Row],[Customer ID]],'Hospitalisation Details'!A:E,5,FALSE)</f>
        <v>27533</v>
      </c>
      <c r="M458" s="27">
        <f>VLOOKUP(Table35[[#This Row],[Customer ID]],'Hospitalisation Details'!A:K,8,FALSE)</f>
        <v>21978.68</v>
      </c>
      <c r="N458" t="str">
        <f>VLOOKUP(Table35[[#This Row],[Customer ID]],'Hospitalisation Details'!A:K,9, FALSE)</f>
        <v>tier - 3</v>
      </c>
      <c r="O458" t="str">
        <f>VLOOKUP(Table35[[#This Row],[Customer ID]],'Hospitalisation Details'!A:K,10,FALSE)</f>
        <v>tier - 3</v>
      </c>
      <c r="P458" t="str">
        <f>VLOOKUP(Table35[[#This Row],[Customer ID]],'Hospitalisation Details'!A:K,11,FALSE)</f>
        <v>R1013</v>
      </c>
    </row>
    <row r="459" spans="1:16" x14ac:dyDescent="0.3">
      <c r="A459" t="s">
        <v>1913</v>
      </c>
      <c r="B459" t="str">
        <f>VLOOKUP(Table35[[#This Row],[Customer ID]], 'Customer Names'!F:G, 2, FALSE)</f>
        <v>Yang, Mr.  Shizhong</v>
      </c>
      <c r="C459">
        <v>18.23</v>
      </c>
      <c r="D459" s="22" t="str" cm="1">
        <f t="array" ref="D459">_xlfn.IFS(Table35[[#This Row],[BMI]]&lt;18.5, "Underweight ", Table35[[#This Row],[BMI]]&lt;24.9, "Normal Weight", Table35[[#This Row],[BMI]]&lt;29.9, "Overweight ", TRUE, "Obesity")</f>
        <v xml:space="preserve">Underweight </v>
      </c>
      <c r="E459" s="22">
        <v>5.78</v>
      </c>
      <c r="F459" s="22" t="str" cm="1">
        <f t="array" ref="F459">_xlfn.IFS(Table35[[#This Row],[HBA1C]]&lt;5.7, "Normal", Table35[[#This Row],[HBA1C]]&lt;6.4, "Prediabetes ", TRUE, "Diabetes")</f>
        <v xml:space="preserve">Prediabetes </v>
      </c>
      <c r="G459" s="23" t="s">
        <v>2379</v>
      </c>
      <c r="H459" s="22" t="s">
        <v>2379</v>
      </c>
      <c r="I459" s="22" t="s">
        <v>2381</v>
      </c>
      <c r="J459" s="22">
        <v>1</v>
      </c>
      <c r="K459" t="s">
        <v>2381</v>
      </c>
      <c r="L459" s="25">
        <f>VLOOKUP(Table35[[#This Row],[Customer ID]],'Hospitalisation Details'!A:E,5,FALSE)</f>
        <v>37739</v>
      </c>
      <c r="M459" s="27">
        <f>VLOOKUP(Table35[[#This Row],[Customer ID]],'Hospitalisation Details'!A:K,8,FALSE)</f>
        <v>21882.400000000001</v>
      </c>
      <c r="N459" t="str">
        <f>VLOOKUP(Table35[[#This Row],[Customer ID]],'Hospitalisation Details'!A:K,9, FALSE)</f>
        <v>tier - 2</v>
      </c>
      <c r="O459" t="str">
        <f>VLOOKUP(Table35[[#This Row],[Customer ID]],'Hospitalisation Details'!A:K,10,FALSE)</f>
        <v>tier - 1</v>
      </c>
      <c r="P459" t="str">
        <f>VLOOKUP(Table35[[#This Row],[Customer ID]],'Hospitalisation Details'!A:K,11,FALSE)</f>
        <v>R1011</v>
      </c>
    </row>
    <row r="460" spans="1:16" x14ac:dyDescent="0.3">
      <c r="A460" t="s">
        <v>1912</v>
      </c>
      <c r="B460" t="str">
        <f>VLOOKUP(Table35[[#This Row],[Customer ID]], 'Customer Names'!F:G, 2, FALSE)</f>
        <v>Gravel, Ms.  Marie-Claire</v>
      </c>
      <c r="C460">
        <v>24.7</v>
      </c>
      <c r="D460" s="22" t="str" cm="1">
        <f t="array" ref="D460">_xlfn.IFS(Table35[[#This Row],[BMI]]&lt;18.5, "Underweight ", Table35[[#This Row],[BMI]]&lt;24.9, "Normal Weight", Table35[[#This Row],[BMI]]&lt;29.9, "Overweight ", TRUE, "Obesity")</f>
        <v>Normal Weight</v>
      </c>
      <c r="E460" s="22">
        <v>4.3600000000000003</v>
      </c>
      <c r="F460" s="22" t="str" cm="1">
        <f t="array" ref="F460">_xlfn.IFS(Table35[[#This Row],[HBA1C]]&lt;5.7, "Normal", Table35[[#This Row],[HBA1C]]&lt;6.4, "Prediabetes ", TRUE, "Diabetes")</f>
        <v>Normal</v>
      </c>
      <c r="G460" s="23" t="s">
        <v>2379</v>
      </c>
      <c r="H460" s="22" t="s">
        <v>2379</v>
      </c>
      <c r="I460" s="22" t="s">
        <v>2381</v>
      </c>
      <c r="J460" s="22">
        <v>1</v>
      </c>
      <c r="K460" t="s">
        <v>2381</v>
      </c>
      <c r="L460" s="25">
        <f>VLOOKUP(Table35[[#This Row],[Customer ID]],'Hospitalisation Details'!A:E,5,FALSE)</f>
        <v>28931</v>
      </c>
      <c r="M460" s="27">
        <f>VLOOKUP(Table35[[#This Row],[Customer ID]],'Hospitalisation Details'!A:K,8,FALSE)</f>
        <v>21880.82</v>
      </c>
      <c r="N460" t="str">
        <f>VLOOKUP(Table35[[#This Row],[Customer ID]],'Hospitalisation Details'!A:K,9, FALSE)</f>
        <v>tier - 3</v>
      </c>
      <c r="O460" t="str">
        <f>VLOOKUP(Table35[[#This Row],[Customer ID]],'Hospitalisation Details'!A:K,10,FALSE)</f>
        <v>tier - 1</v>
      </c>
      <c r="P460" t="str">
        <f>VLOOKUP(Table35[[#This Row],[Customer ID]],'Hospitalisation Details'!A:K,11,FALSE)</f>
        <v>R1012</v>
      </c>
    </row>
    <row r="461" spans="1:16" x14ac:dyDescent="0.3">
      <c r="A461" t="s">
        <v>1911</v>
      </c>
      <c r="B461" t="str">
        <f>VLOOKUP(Table35[[#This Row],[Customer ID]], 'Customer Names'!F:G, 2, FALSE)</f>
        <v>Smith, Mr.  Todd J.</v>
      </c>
      <c r="C461">
        <v>37.4</v>
      </c>
      <c r="D461" s="22" t="str" cm="1">
        <f t="array" ref="D461">_xlfn.IFS(Table35[[#This Row],[BMI]]&lt;18.5, "Underweight ", Table35[[#This Row],[BMI]]&lt;24.9, "Normal Weight", Table35[[#This Row],[BMI]]&lt;29.9, "Overweight ", TRUE, "Obesity")</f>
        <v>Obesity</v>
      </c>
      <c r="E461" s="22">
        <v>9.7200000000000006</v>
      </c>
      <c r="F461" s="22" t="str" cm="1">
        <f t="array" ref="F461">_xlfn.IFS(Table35[[#This Row],[HBA1C]]&lt;5.7, "Normal", Table35[[#This Row],[HBA1C]]&lt;6.4, "Prediabetes ", TRUE, "Diabetes")</f>
        <v>Diabetes</v>
      </c>
      <c r="G461" s="23" t="s">
        <v>2381</v>
      </c>
      <c r="H461" s="22" t="s">
        <v>2379</v>
      </c>
      <c r="I461" s="22" t="s">
        <v>2381</v>
      </c>
      <c r="J461" s="22">
        <v>1</v>
      </c>
      <c r="K461" t="s">
        <v>2379</v>
      </c>
      <c r="L461" s="25">
        <f>VLOOKUP(Table35[[#This Row],[Customer ID]],'Hospitalisation Details'!A:E,5,FALSE)</f>
        <v>23069</v>
      </c>
      <c r="M461" s="27">
        <f>VLOOKUP(Table35[[#This Row],[Customer ID]],'Hospitalisation Details'!A:K,8,FALSE)</f>
        <v>21797</v>
      </c>
      <c r="N461" t="str">
        <f>VLOOKUP(Table35[[#This Row],[Customer ID]],'Hospitalisation Details'!A:K,9, FALSE)</f>
        <v>tier - 3</v>
      </c>
      <c r="O461" t="str">
        <f>VLOOKUP(Table35[[#This Row],[Customer ID]],'Hospitalisation Details'!A:K,10,FALSE)</f>
        <v>tier - 1</v>
      </c>
      <c r="P461" t="str">
        <f>VLOOKUP(Table35[[#This Row],[Customer ID]],'Hospitalisation Details'!A:K,11,FALSE)</f>
        <v>R1011</v>
      </c>
    </row>
    <row r="462" spans="1:16" x14ac:dyDescent="0.3">
      <c r="A462" t="s">
        <v>1910</v>
      </c>
      <c r="B462" t="str">
        <f>VLOOKUP(Table35[[#This Row],[Customer ID]], 'Customer Names'!F:G, 2, FALSE)</f>
        <v>Williams, Ms.  Carolyn</v>
      </c>
      <c r="C462">
        <v>26.885000000000002</v>
      </c>
      <c r="D462" s="22" t="str" cm="1">
        <f t="array" ref="D462">_xlfn.IFS(Table35[[#This Row],[BMI]]&lt;18.5, "Underweight ", Table35[[#This Row],[BMI]]&lt;24.9, "Normal Weight", Table35[[#This Row],[BMI]]&lt;29.9, "Overweight ", TRUE, "Obesity")</f>
        <v xml:space="preserve">Overweight </v>
      </c>
      <c r="E462" s="22">
        <v>5.18</v>
      </c>
      <c r="F462" s="22" t="str" cm="1">
        <f t="array" ref="F462">_xlfn.IFS(Table35[[#This Row],[HBA1C]]&lt;5.7, "Normal", Table35[[#This Row],[HBA1C]]&lt;6.4, "Prediabetes ", TRUE, "Diabetes")</f>
        <v>Normal</v>
      </c>
      <c r="G462" s="23" t="s">
        <v>2379</v>
      </c>
      <c r="H462" s="22" t="s">
        <v>2379</v>
      </c>
      <c r="I462" s="22" t="s">
        <v>2381</v>
      </c>
      <c r="J462" s="22">
        <v>1</v>
      </c>
      <c r="K462" t="s">
        <v>2381</v>
      </c>
      <c r="L462" s="25">
        <f>VLOOKUP(Table35[[#This Row],[Customer ID]],'Hospitalisation Details'!A:E,5,FALSE)</f>
        <v>28883</v>
      </c>
      <c r="M462" s="27">
        <f>VLOOKUP(Table35[[#This Row],[Customer ID]],'Hospitalisation Details'!A:K,8,FALSE)</f>
        <v>21774.32</v>
      </c>
      <c r="N462" t="str">
        <f>VLOOKUP(Table35[[#This Row],[Customer ID]],'Hospitalisation Details'!A:K,9, FALSE)</f>
        <v>tier - 3</v>
      </c>
      <c r="O462" t="str">
        <f>VLOOKUP(Table35[[#This Row],[Customer ID]],'Hospitalisation Details'!A:K,10,FALSE)</f>
        <v>tier - 2</v>
      </c>
      <c r="P462" t="str">
        <f>VLOOKUP(Table35[[#This Row],[Customer ID]],'Hospitalisation Details'!A:K,11,FALSE)</f>
        <v>R1012</v>
      </c>
    </row>
    <row r="463" spans="1:16" x14ac:dyDescent="0.3">
      <c r="A463" t="s">
        <v>1909</v>
      </c>
      <c r="B463" t="str">
        <f>VLOOKUP(Table35[[#This Row],[Customer ID]], 'Customer Names'!F:G, 2, FALSE)</f>
        <v>Meyer, Ms.  Lindsey</v>
      </c>
      <c r="C463">
        <v>25.27</v>
      </c>
      <c r="D463" s="22" t="str" cm="1">
        <f t="array" ref="D463">_xlfn.IFS(Table35[[#This Row],[BMI]]&lt;18.5, "Underweight ", Table35[[#This Row],[BMI]]&lt;24.9, "Normal Weight", Table35[[#This Row],[BMI]]&lt;29.9, "Overweight ", TRUE, "Obesity")</f>
        <v xml:space="preserve">Overweight </v>
      </c>
      <c r="E463" s="22">
        <v>5.29</v>
      </c>
      <c r="F463" s="22" t="str" cm="1">
        <f t="array" ref="F463">_xlfn.IFS(Table35[[#This Row],[HBA1C]]&lt;5.7, "Normal", Table35[[#This Row],[HBA1C]]&lt;6.4, "Prediabetes ", TRUE, "Diabetes")</f>
        <v>Normal</v>
      </c>
      <c r="G463" s="23" t="s">
        <v>2379</v>
      </c>
      <c r="H463" s="22" t="s">
        <v>2379</v>
      </c>
      <c r="I463" s="22" t="s">
        <v>2381</v>
      </c>
      <c r="J463" s="22">
        <v>1</v>
      </c>
      <c r="K463" t="s">
        <v>2381</v>
      </c>
      <c r="L463" s="25">
        <f>VLOOKUP(Table35[[#This Row],[Customer ID]],'Hospitalisation Details'!A:E,5,FALSE)</f>
        <v>29209</v>
      </c>
      <c r="M463" s="27">
        <f>VLOOKUP(Table35[[#This Row],[Customer ID]],'Hospitalisation Details'!A:K,8,FALSE)</f>
        <v>21771.34</v>
      </c>
      <c r="N463" t="str">
        <f>VLOOKUP(Table35[[#This Row],[Customer ID]],'Hospitalisation Details'!A:K,9, FALSE)</f>
        <v>tier - 3</v>
      </c>
      <c r="O463" t="str">
        <f>VLOOKUP(Table35[[#This Row],[Customer ID]],'Hospitalisation Details'!A:K,10,FALSE)</f>
        <v>tier - 1</v>
      </c>
      <c r="P463" t="str">
        <f>VLOOKUP(Table35[[#This Row],[Customer ID]],'Hospitalisation Details'!A:K,11,FALSE)</f>
        <v>R1024</v>
      </c>
    </row>
    <row r="464" spans="1:16" x14ac:dyDescent="0.3">
      <c r="A464" t="s">
        <v>1908</v>
      </c>
      <c r="B464" t="str">
        <f>VLOOKUP(Table35[[#This Row],[Customer ID]], 'Customer Names'!F:G, 2, FALSE)</f>
        <v>Jamieson, Ms.  Marissa D</v>
      </c>
      <c r="C464">
        <v>23.655000000000001</v>
      </c>
      <c r="D464" s="22" t="str" cm="1">
        <f t="array" ref="D464">_xlfn.IFS(Table35[[#This Row],[BMI]]&lt;18.5, "Underweight ", Table35[[#This Row],[BMI]]&lt;24.9, "Normal Weight", Table35[[#This Row],[BMI]]&lt;29.9, "Overweight ", TRUE, "Obesity")</f>
        <v>Normal Weight</v>
      </c>
      <c r="E464" s="22">
        <v>4.8600000000000003</v>
      </c>
      <c r="F464" s="22" t="str" cm="1">
        <f t="array" ref="F464">_xlfn.IFS(Table35[[#This Row],[HBA1C]]&lt;5.7, "Normal", Table35[[#This Row],[HBA1C]]&lt;6.4, "Prediabetes ", TRUE, "Diabetes")</f>
        <v>Normal</v>
      </c>
      <c r="G464" s="23" t="s">
        <v>2381</v>
      </c>
      <c r="H464" s="22" t="s">
        <v>2379</v>
      </c>
      <c r="I464" s="22" t="s">
        <v>2379</v>
      </c>
      <c r="J464" s="22">
        <v>0</v>
      </c>
      <c r="K464" t="s">
        <v>2381</v>
      </c>
      <c r="L464" s="25">
        <f>VLOOKUP(Table35[[#This Row],[Customer ID]],'Hospitalisation Details'!A:E,5,FALSE)</f>
        <v>28082</v>
      </c>
      <c r="M464" s="27">
        <f>VLOOKUP(Table35[[#This Row],[Customer ID]],'Hospitalisation Details'!A:K,8,FALSE)</f>
        <v>21677.279999999999</v>
      </c>
      <c r="N464" t="str">
        <f>VLOOKUP(Table35[[#This Row],[Customer ID]],'Hospitalisation Details'!A:K,9, FALSE)</f>
        <v>tier - 3</v>
      </c>
      <c r="O464" t="str">
        <f>VLOOKUP(Table35[[#This Row],[Customer ID]],'Hospitalisation Details'!A:K,10,FALSE)</f>
        <v>tier - 1</v>
      </c>
      <c r="P464" t="str">
        <f>VLOOKUP(Table35[[#This Row],[Customer ID]],'Hospitalisation Details'!A:K,11,FALSE)</f>
        <v>R1012</v>
      </c>
    </row>
    <row r="465" spans="1:16" x14ac:dyDescent="0.3">
      <c r="A465" t="s">
        <v>1907</v>
      </c>
      <c r="B465" t="str">
        <f>VLOOKUP(Table35[[#This Row],[Customer ID]], 'Customer Names'!F:G, 2, FALSE)</f>
        <v>Dufeal, Mr.  Jean Luc</v>
      </c>
      <c r="C465">
        <v>55.05</v>
      </c>
      <c r="D465" s="22" t="str" cm="1">
        <f t="array" ref="D465">_xlfn.IFS(Table35[[#This Row],[BMI]]&lt;18.5, "Underweight ", Table35[[#This Row],[BMI]]&lt;24.9, "Normal Weight", Table35[[#This Row],[BMI]]&lt;29.9, "Overweight ", TRUE, "Obesity")</f>
        <v>Obesity</v>
      </c>
      <c r="E465" s="22">
        <v>7.66</v>
      </c>
      <c r="F465" s="22" t="str" cm="1">
        <f t="array" ref="F465">_xlfn.IFS(Table35[[#This Row],[HBA1C]]&lt;5.7, "Normal", Table35[[#This Row],[HBA1C]]&lt;6.4, "Prediabetes ", TRUE, "Diabetes")</f>
        <v>Diabetes</v>
      </c>
      <c r="G465" s="23" t="s">
        <v>2379</v>
      </c>
      <c r="H465" s="22" t="s">
        <v>2379</v>
      </c>
      <c r="I465" s="22" t="s">
        <v>2379</v>
      </c>
      <c r="J465" s="22">
        <v>0</v>
      </c>
      <c r="K465" t="s">
        <v>2379</v>
      </c>
      <c r="L465" s="25">
        <f>VLOOKUP(Table35[[#This Row],[Customer ID]],'Hospitalisation Details'!A:E,5,FALSE)</f>
        <v>22935</v>
      </c>
      <c r="M465" s="27">
        <f>VLOOKUP(Table35[[#This Row],[Customer ID]],'Hospitalisation Details'!A:K,8,FALSE)</f>
        <v>21661.16</v>
      </c>
      <c r="N465" t="str">
        <f>VLOOKUP(Table35[[#This Row],[Customer ID]],'Hospitalisation Details'!A:K,9, FALSE)</f>
        <v>tier - 2</v>
      </c>
      <c r="O465" t="str">
        <f>VLOOKUP(Table35[[#This Row],[Customer ID]],'Hospitalisation Details'!A:K,10,FALSE)</f>
        <v>tier - 2</v>
      </c>
      <c r="P465" t="str">
        <f>VLOOKUP(Table35[[#This Row],[Customer ID]],'Hospitalisation Details'!A:K,11,FALSE)</f>
        <v>R1012</v>
      </c>
    </row>
    <row r="466" spans="1:16" x14ac:dyDescent="0.3">
      <c r="A466" t="s">
        <v>1906</v>
      </c>
      <c r="B466" t="str">
        <f>VLOOKUP(Table35[[#This Row],[Customer ID]], 'Customer Names'!F:G, 2, FALSE)</f>
        <v>Sansonetti, Ms.  Danielle</v>
      </c>
      <c r="C466">
        <v>24.89</v>
      </c>
      <c r="D466" s="22" t="str" cm="1">
        <f t="array" ref="D466">_xlfn.IFS(Table35[[#This Row],[BMI]]&lt;18.5, "Underweight ", Table35[[#This Row],[BMI]]&lt;24.9, "Normal Weight", Table35[[#This Row],[BMI]]&lt;29.9, "Overweight ", TRUE, "Obesity")</f>
        <v>Normal Weight</v>
      </c>
      <c r="E466" s="22">
        <v>6.1</v>
      </c>
      <c r="F466" s="22" t="str" cm="1">
        <f t="array" ref="F466">_xlfn.IFS(Table35[[#This Row],[HBA1C]]&lt;5.7, "Normal", Table35[[#This Row],[HBA1C]]&lt;6.4, "Prediabetes ", TRUE, "Diabetes")</f>
        <v xml:space="preserve">Prediabetes </v>
      </c>
      <c r="G466" s="23" t="s">
        <v>2381</v>
      </c>
      <c r="H466" s="22" t="s">
        <v>2379</v>
      </c>
      <c r="I466" s="22" t="s">
        <v>2381</v>
      </c>
      <c r="J466" s="22">
        <v>1</v>
      </c>
      <c r="K466" t="s">
        <v>2381</v>
      </c>
      <c r="L466" s="25">
        <f>VLOOKUP(Table35[[#This Row],[Customer ID]],'Hospitalisation Details'!A:E,5,FALSE)</f>
        <v>30584</v>
      </c>
      <c r="M466" s="27">
        <f>VLOOKUP(Table35[[#This Row],[Customer ID]],'Hospitalisation Details'!A:K,8,FALSE)</f>
        <v>21659.93</v>
      </c>
      <c r="N466" t="str">
        <f>VLOOKUP(Table35[[#This Row],[Customer ID]],'Hospitalisation Details'!A:K,9, FALSE)</f>
        <v>tier - 3</v>
      </c>
      <c r="O466" t="str">
        <f>VLOOKUP(Table35[[#This Row],[Customer ID]],'Hospitalisation Details'!A:K,10,FALSE)</f>
        <v>tier - 3</v>
      </c>
      <c r="P466" t="str">
        <f>VLOOKUP(Table35[[#This Row],[Customer ID]],'Hospitalisation Details'!A:K,11,FALSE)</f>
        <v>R1024</v>
      </c>
    </row>
    <row r="467" spans="1:16" x14ac:dyDescent="0.3">
      <c r="A467" t="s">
        <v>1905</v>
      </c>
      <c r="B467" t="str">
        <f>VLOOKUP(Table35[[#This Row],[Customer ID]], 'Customer Names'!F:G, 2, FALSE)</f>
        <v>Koneazny, Mr.  Jim</v>
      </c>
      <c r="C467">
        <v>18.715</v>
      </c>
      <c r="D467" s="22" t="str" cm="1">
        <f t="array" ref="D467">_xlfn.IFS(Table35[[#This Row],[BMI]]&lt;18.5, "Underweight ", Table35[[#This Row],[BMI]]&lt;24.9, "Normal Weight", Table35[[#This Row],[BMI]]&lt;29.9, "Overweight ", TRUE, "Obesity")</f>
        <v>Normal Weight</v>
      </c>
      <c r="E467" s="22">
        <v>4.4400000000000004</v>
      </c>
      <c r="F467" s="22" t="str" cm="1">
        <f t="array" ref="F467">_xlfn.IFS(Table35[[#This Row],[HBA1C]]&lt;5.7, "Normal", Table35[[#This Row],[HBA1C]]&lt;6.4, "Prediabetes ", TRUE, "Diabetes")</f>
        <v>Normal</v>
      </c>
      <c r="G467" s="23" t="s">
        <v>2379</v>
      </c>
      <c r="H467" s="22" t="s">
        <v>2379</v>
      </c>
      <c r="I467" s="22" t="s">
        <v>2379</v>
      </c>
      <c r="J467" s="22">
        <v>0</v>
      </c>
      <c r="K467" t="s">
        <v>2379</v>
      </c>
      <c r="L467" s="25">
        <f>VLOOKUP(Table35[[#This Row],[Customer ID]],'Hospitalisation Details'!A:E,5,FALSE)</f>
        <v>36384</v>
      </c>
      <c r="M467" s="27">
        <f>VLOOKUP(Table35[[#This Row],[Customer ID]],'Hospitalisation Details'!A:K,8,FALSE)</f>
        <v>21595.38</v>
      </c>
      <c r="N467" t="str">
        <f>VLOOKUP(Table35[[#This Row],[Customer ID]],'Hospitalisation Details'!A:K,9, FALSE)</f>
        <v>tier - 2</v>
      </c>
      <c r="O467" t="str">
        <f>VLOOKUP(Table35[[#This Row],[Customer ID]],'Hospitalisation Details'!A:K,10,FALSE)</f>
        <v>tier - 3</v>
      </c>
      <c r="P467" t="str">
        <f>VLOOKUP(Table35[[#This Row],[Customer ID]],'Hospitalisation Details'!A:K,11,FALSE)</f>
        <v>R1012</v>
      </c>
    </row>
    <row r="468" spans="1:16" x14ac:dyDescent="0.3">
      <c r="A468" t="s">
        <v>1904</v>
      </c>
      <c r="B468" t="str">
        <f>VLOOKUP(Table35[[#This Row],[Customer ID]], 'Customer Names'!F:G, 2, FALSE)</f>
        <v>Johnson, Mr.  Matthew T</v>
      </c>
      <c r="C468">
        <v>28.12</v>
      </c>
      <c r="D468" s="22" t="str" cm="1">
        <f t="array" ref="D468">_xlfn.IFS(Table35[[#This Row],[BMI]]&lt;18.5, "Underweight ", Table35[[#This Row],[BMI]]&lt;24.9, "Normal Weight", Table35[[#This Row],[BMI]]&lt;29.9, "Overweight ", TRUE, "Obesity")</f>
        <v xml:space="preserve">Overweight </v>
      </c>
      <c r="E468" s="22">
        <v>6.15</v>
      </c>
      <c r="F468" s="22" t="str" cm="1">
        <f t="array" ref="F468">_xlfn.IFS(Table35[[#This Row],[HBA1C]]&lt;5.7, "Normal", Table35[[#This Row],[HBA1C]]&lt;6.4, "Prediabetes ", TRUE, "Diabetes")</f>
        <v xml:space="preserve">Prediabetes </v>
      </c>
      <c r="G468" s="23" t="s">
        <v>2379</v>
      </c>
      <c r="H468" s="22" t="s">
        <v>2379</v>
      </c>
      <c r="I468" s="22" t="s">
        <v>2379</v>
      </c>
      <c r="J468" s="22">
        <v>0</v>
      </c>
      <c r="K468" t="s">
        <v>2381</v>
      </c>
      <c r="L468" s="25">
        <f>VLOOKUP(Table35[[#This Row],[Customer ID]],'Hospitalisation Details'!A:E,5,FALSE)</f>
        <v>33075</v>
      </c>
      <c r="M468" s="27">
        <f>VLOOKUP(Table35[[#This Row],[Customer ID]],'Hospitalisation Details'!A:K,8,FALSE)</f>
        <v>21472.48</v>
      </c>
      <c r="N468" t="str">
        <f>VLOOKUP(Table35[[#This Row],[Customer ID]],'Hospitalisation Details'!A:K,9, FALSE)</f>
        <v>tier - 2</v>
      </c>
      <c r="O468" t="str">
        <f>VLOOKUP(Table35[[#This Row],[Customer ID]],'Hospitalisation Details'!A:K,10,FALSE)</f>
        <v>tier - 2</v>
      </c>
      <c r="P468" t="str">
        <f>VLOOKUP(Table35[[#This Row],[Customer ID]],'Hospitalisation Details'!A:K,11,FALSE)</f>
        <v>R1012</v>
      </c>
    </row>
    <row r="469" spans="1:16" x14ac:dyDescent="0.3">
      <c r="A469" t="s">
        <v>1903</v>
      </c>
      <c r="B469" t="str">
        <f>VLOOKUP(Table35[[#This Row],[Customer ID]], 'Customer Names'!F:G, 2, FALSE)</f>
        <v>Glasson, Ms.  Rachel L.</v>
      </c>
      <c r="C469">
        <v>26.6</v>
      </c>
      <c r="D469" s="22" t="str" cm="1">
        <f t="array" ref="D469">_xlfn.IFS(Table35[[#This Row],[BMI]]&lt;18.5, "Underweight ", Table35[[#This Row],[BMI]]&lt;24.9, "Normal Weight", Table35[[#This Row],[BMI]]&lt;29.9, "Overweight ", TRUE, "Obesity")</f>
        <v xml:space="preserve">Overweight </v>
      </c>
      <c r="E469" s="22">
        <v>4.53</v>
      </c>
      <c r="F469" s="22" t="str" cm="1">
        <f t="array" ref="F469">_xlfn.IFS(Table35[[#This Row],[HBA1C]]&lt;5.7, "Normal", Table35[[#This Row],[HBA1C]]&lt;6.4, "Prediabetes ", TRUE, "Diabetes")</f>
        <v>Normal</v>
      </c>
      <c r="G469" s="23" t="s">
        <v>2379</v>
      </c>
      <c r="H469" s="22" t="s">
        <v>2379</v>
      </c>
      <c r="I469" s="22" t="s">
        <v>2379</v>
      </c>
      <c r="J469" s="22">
        <v>0</v>
      </c>
      <c r="K469" t="s">
        <v>2381</v>
      </c>
      <c r="L469" s="25">
        <f>VLOOKUP(Table35[[#This Row],[Customer ID]],'Hospitalisation Details'!A:E,5,FALSE)</f>
        <v>29376</v>
      </c>
      <c r="M469" s="27">
        <f>VLOOKUP(Table35[[#This Row],[Customer ID]],'Hospitalisation Details'!A:K,8,FALSE)</f>
        <v>21348.71</v>
      </c>
      <c r="N469" t="str">
        <f>VLOOKUP(Table35[[#This Row],[Customer ID]],'Hospitalisation Details'!A:K,9, FALSE)</f>
        <v>tier - 2</v>
      </c>
      <c r="O469" t="str">
        <f>VLOOKUP(Table35[[#This Row],[Customer ID]],'Hospitalisation Details'!A:K,10,FALSE)</f>
        <v>tier - 1</v>
      </c>
      <c r="P469" t="str">
        <f>VLOOKUP(Table35[[#This Row],[Customer ID]],'Hospitalisation Details'!A:K,11,FALSE)</f>
        <v>R1012</v>
      </c>
    </row>
    <row r="470" spans="1:16" x14ac:dyDescent="0.3">
      <c r="A470" t="s">
        <v>1902</v>
      </c>
      <c r="B470" t="str">
        <f>VLOOKUP(Table35[[#This Row],[Customer ID]], 'Customer Names'!F:G, 2, FALSE)</f>
        <v>Canitz, Ms.  Corina</v>
      </c>
      <c r="C470">
        <v>30.114999999999998</v>
      </c>
      <c r="D470" s="22" t="str" cm="1">
        <f t="array" ref="D470">_xlfn.IFS(Table35[[#This Row],[BMI]]&lt;18.5, "Underweight ", Table35[[#This Row],[BMI]]&lt;24.9, "Normal Weight", Table35[[#This Row],[BMI]]&lt;29.9, "Overweight ", TRUE, "Obesity")</f>
        <v>Obesity</v>
      </c>
      <c r="E470" s="22">
        <v>5.48</v>
      </c>
      <c r="F470" s="22" t="str" cm="1">
        <f t="array" ref="F470">_xlfn.IFS(Table35[[#This Row],[HBA1C]]&lt;5.7, "Normal", Table35[[#This Row],[HBA1C]]&lt;6.4, "Prediabetes ", TRUE, "Diabetes")</f>
        <v>Normal</v>
      </c>
      <c r="G470" s="23" t="s">
        <v>2379</v>
      </c>
      <c r="H470" s="22" t="s">
        <v>2380</v>
      </c>
      <c r="I470" s="22" t="s">
        <v>2379</v>
      </c>
      <c r="J470" s="22">
        <v>1</v>
      </c>
      <c r="K470" t="s">
        <v>2379</v>
      </c>
      <c r="L470" s="25">
        <f>VLOOKUP(Table35[[#This Row],[Customer ID]],'Hospitalisation Details'!A:E,5,FALSE)</f>
        <v>38111</v>
      </c>
      <c r="M470" s="27">
        <f>VLOOKUP(Table35[[#This Row],[Customer ID]],'Hospitalisation Details'!A:K,8,FALSE)</f>
        <v>21344.85</v>
      </c>
      <c r="N470" t="str">
        <f>VLOOKUP(Table35[[#This Row],[Customer ID]],'Hospitalisation Details'!A:K,9, FALSE)</f>
        <v>tier - 3</v>
      </c>
      <c r="O470" t="str">
        <f>VLOOKUP(Table35[[#This Row],[Customer ID]],'Hospitalisation Details'!A:K,10,FALSE)</f>
        <v>tier - 1</v>
      </c>
      <c r="P470" t="str">
        <f>VLOOKUP(Table35[[#This Row],[Customer ID]],'Hospitalisation Details'!A:K,11,FALSE)</f>
        <v>R1024</v>
      </c>
    </row>
    <row r="471" spans="1:16" x14ac:dyDescent="0.3">
      <c r="A471" t="s">
        <v>1901</v>
      </c>
      <c r="B471" t="str">
        <f>VLOOKUP(Table35[[#This Row],[Customer ID]], 'Customer Names'!F:G, 2, FALSE)</f>
        <v>Li, Mr.  Guannan</v>
      </c>
      <c r="C471">
        <v>24.605</v>
      </c>
      <c r="D471" s="22" t="str" cm="1">
        <f t="array" ref="D471">_xlfn.IFS(Table35[[#This Row],[BMI]]&lt;18.5, "Underweight ", Table35[[#This Row],[BMI]]&lt;24.9, "Normal Weight", Table35[[#This Row],[BMI]]&lt;29.9, "Overweight ", TRUE, "Obesity")</f>
        <v>Normal Weight</v>
      </c>
      <c r="E471" s="22">
        <v>5.48</v>
      </c>
      <c r="F471" s="22" t="str" cm="1">
        <f t="array" ref="F471">_xlfn.IFS(Table35[[#This Row],[HBA1C]]&lt;5.7, "Normal", Table35[[#This Row],[HBA1C]]&lt;6.4, "Prediabetes ", TRUE, "Diabetes")</f>
        <v>Normal</v>
      </c>
      <c r="G471" s="23" t="s">
        <v>2379</v>
      </c>
      <c r="H471" s="22" t="s">
        <v>2379</v>
      </c>
      <c r="I471" s="22" t="s">
        <v>2379</v>
      </c>
      <c r="J471" s="22">
        <v>0</v>
      </c>
      <c r="K471" t="s">
        <v>2381</v>
      </c>
      <c r="L471" s="25">
        <f>VLOOKUP(Table35[[#This Row],[Customer ID]],'Hospitalisation Details'!A:E,5,FALSE)</f>
        <v>29321</v>
      </c>
      <c r="M471" s="27">
        <f>VLOOKUP(Table35[[#This Row],[Customer ID]],'Hospitalisation Details'!A:K,8,FALSE)</f>
        <v>21259.38</v>
      </c>
      <c r="N471" t="str">
        <f>VLOOKUP(Table35[[#This Row],[Customer ID]],'Hospitalisation Details'!A:K,9, FALSE)</f>
        <v>tier - 3</v>
      </c>
      <c r="O471" t="str">
        <f>VLOOKUP(Table35[[#This Row],[Customer ID]],'Hospitalisation Details'!A:K,10,FALSE)</f>
        <v>tier - 3</v>
      </c>
      <c r="P471" t="str">
        <f>VLOOKUP(Table35[[#This Row],[Customer ID]],'Hospitalisation Details'!A:K,11,FALSE)</f>
        <v>R1019</v>
      </c>
    </row>
    <row r="472" spans="1:16" x14ac:dyDescent="0.3">
      <c r="A472" t="s">
        <v>1900</v>
      </c>
      <c r="B472" t="str">
        <f>VLOOKUP(Table35[[#This Row],[Customer ID]], 'Customer Names'!F:G, 2, FALSE)</f>
        <v>Parsons, Mr.  Don</v>
      </c>
      <c r="C472">
        <v>29.6</v>
      </c>
      <c r="D472" s="22" t="str" cm="1">
        <f t="array" ref="D472">_xlfn.IFS(Table35[[#This Row],[BMI]]&lt;18.5, "Underweight ", Table35[[#This Row],[BMI]]&lt;24.9, "Normal Weight", Table35[[#This Row],[BMI]]&lt;29.9, "Overweight ", TRUE, "Obesity")</f>
        <v xml:space="preserve">Overweight </v>
      </c>
      <c r="E472" s="22">
        <v>8.1</v>
      </c>
      <c r="F472" s="22" t="str" cm="1">
        <f t="array" ref="F472">_xlfn.IFS(Table35[[#This Row],[HBA1C]]&lt;5.7, "Normal", Table35[[#This Row],[HBA1C]]&lt;6.4, "Prediabetes ", TRUE, "Diabetes")</f>
        <v>Diabetes</v>
      </c>
      <c r="G472" s="23" t="s">
        <v>2379</v>
      </c>
      <c r="H472" s="22" t="s">
        <v>2379</v>
      </c>
      <c r="I472" s="22" t="s">
        <v>2379</v>
      </c>
      <c r="J472" s="22">
        <v>0</v>
      </c>
      <c r="K472" t="s">
        <v>2379</v>
      </c>
      <c r="L472" s="25">
        <f>VLOOKUP(Table35[[#This Row],[Customer ID]],'Hospitalisation Details'!A:E,5,FALSE)</f>
        <v>27091</v>
      </c>
      <c r="M472" s="27">
        <f>VLOOKUP(Table35[[#This Row],[Customer ID]],'Hospitalisation Details'!A:K,8,FALSE)</f>
        <v>21232.18</v>
      </c>
      <c r="N472" t="str">
        <f>VLOOKUP(Table35[[#This Row],[Customer ID]],'Hospitalisation Details'!A:K,9, FALSE)</f>
        <v>tier - 3</v>
      </c>
      <c r="O472" t="str">
        <f>VLOOKUP(Table35[[#This Row],[Customer ID]],'Hospitalisation Details'!A:K,10,FALSE)</f>
        <v>tier - 2</v>
      </c>
      <c r="P472" t="str">
        <f>VLOOKUP(Table35[[#This Row],[Customer ID]],'Hospitalisation Details'!A:K,11,FALSE)</f>
        <v>R1011</v>
      </c>
    </row>
    <row r="473" spans="1:16" x14ac:dyDescent="0.3">
      <c r="A473" t="s">
        <v>1899</v>
      </c>
      <c r="B473" t="str">
        <f>VLOOKUP(Table35[[#This Row],[Customer ID]], 'Customer Names'!F:G, 2, FALSE)</f>
        <v>Raulli, Mr.  Chris</v>
      </c>
      <c r="C473">
        <v>24.42</v>
      </c>
      <c r="D473" s="22" t="str" cm="1">
        <f t="array" ref="D473">_xlfn.IFS(Table35[[#This Row],[BMI]]&lt;18.5, "Underweight ", Table35[[#This Row],[BMI]]&lt;24.9, "Normal Weight", Table35[[#This Row],[BMI]]&lt;29.9, "Overweight ", TRUE, "Obesity")</f>
        <v>Normal Weight</v>
      </c>
      <c r="E473" s="22">
        <v>7.16</v>
      </c>
      <c r="F473" s="22" t="str" cm="1">
        <f t="array" ref="F473">_xlfn.IFS(Table35[[#This Row],[HBA1C]]&lt;5.7, "Normal", Table35[[#This Row],[HBA1C]]&lt;6.4, "Prediabetes ", TRUE, "Diabetes")</f>
        <v>Diabetes</v>
      </c>
      <c r="G473" s="23" t="s">
        <v>2379</v>
      </c>
      <c r="H473" s="22" t="s">
        <v>2379</v>
      </c>
      <c r="I473" s="22" t="s">
        <v>2379</v>
      </c>
      <c r="J473" s="22">
        <v>0</v>
      </c>
      <c r="K473" t="s">
        <v>2381</v>
      </c>
      <c r="L473" s="25">
        <f>VLOOKUP(Table35[[#This Row],[Customer ID]],'Hospitalisation Details'!A:E,5,FALSE)</f>
        <v>27074</v>
      </c>
      <c r="M473" s="27">
        <f>VLOOKUP(Table35[[#This Row],[Customer ID]],'Hospitalisation Details'!A:K,8,FALSE)</f>
        <v>21223.68</v>
      </c>
      <c r="N473" t="str">
        <f>VLOOKUP(Table35[[#This Row],[Customer ID]],'Hospitalisation Details'!A:K,9, FALSE)</f>
        <v>tier - 3</v>
      </c>
      <c r="O473" t="str">
        <f>VLOOKUP(Table35[[#This Row],[Customer ID]],'Hospitalisation Details'!A:K,10,FALSE)</f>
        <v>tier - 2</v>
      </c>
      <c r="P473" t="str">
        <f>VLOOKUP(Table35[[#This Row],[Customer ID]],'Hospitalisation Details'!A:K,11,FALSE)</f>
        <v>R1013</v>
      </c>
    </row>
    <row r="474" spans="1:16" x14ac:dyDescent="0.3">
      <c r="A474" t="s">
        <v>1898</v>
      </c>
      <c r="B474" t="str">
        <f>VLOOKUP(Table35[[#This Row],[Customer ID]], 'Customer Names'!F:G, 2, FALSE)</f>
        <v>Frome, Mr.  Gavin V.</v>
      </c>
      <c r="C474">
        <v>20.9</v>
      </c>
      <c r="D474" s="22" t="str" cm="1">
        <f t="array" ref="D474">_xlfn.IFS(Table35[[#This Row],[BMI]]&lt;18.5, "Underweight ", Table35[[#This Row],[BMI]]&lt;24.9, "Normal Weight", Table35[[#This Row],[BMI]]&lt;29.9, "Overweight ", TRUE, "Obesity")</f>
        <v>Normal Weight</v>
      </c>
      <c r="E474" s="22">
        <v>4.55</v>
      </c>
      <c r="F474" s="22" t="str" cm="1">
        <f t="array" ref="F474">_xlfn.IFS(Table35[[#This Row],[HBA1C]]&lt;5.7, "Normal", Table35[[#This Row],[HBA1C]]&lt;6.4, "Prediabetes ", TRUE, "Diabetes")</f>
        <v>Normal</v>
      </c>
      <c r="G474" s="23" t="s">
        <v>2381</v>
      </c>
      <c r="H474" s="22" t="s">
        <v>2379</v>
      </c>
      <c r="I474" s="22" t="s">
        <v>2381</v>
      </c>
      <c r="J474" s="22">
        <v>1</v>
      </c>
      <c r="K474" t="s">
        <v>2381</v>
      </c>
      <c r="L474" s="25">
        <f>VLOOKUP(Table35[[#This Row],[Customer ID]],'Hospitalisation Details'!A:E,5,FALSE)</f>
        <v>25229</v>
      </c>
      <c r="M474" s="27">
        <f>VLOOKUP(Table35[[#This Row],[Customer ID]],'Hospitalisation Details'!A:K,8,FALSE)</f>
        <v>21195.82</v>
      </c>
      <c r="N474" t="str">
        <f>VLOOKUP(Table35[[#This Row],[Customer ID]],'Hospitalisation Details'!A:K,9, FALSE)</f>
        <v>tier - 3</v>
      </c>
      <c r="O474" t="str">
        <f>VLOOKUP(Table35[[#This Row],[Customer ID]],'Hospitalisation Details'!A:K,10,FALSE)</f>
        <v>tier - 1</v>
      </c>
      <c r="P474" t="str">
        <f>VLOOKUP(Table35[[#This Row],[Customer ID]],'Hospitalisation Details'!A:K,11,FALSE)</f>
        <v>R1013</v>
      </c>
    </row>
    <row r="475" spans="1:16" x14ac:dyDescent="0.3">
      <c r="A475" t="s">
        <v>1897</v>
      </c>
      <c r="B475" t="str">
        <f>VLOOKUP(Table35[[#This Row],[Customer ID]], 'Customer Names'!F:G, 2, FALSE)</f>
        <v>Sevcik, Mr.  David</v>
      </c>
      <c r="C475">
        <v>22.895</v>
      </c>
      <c r="D475" s="22" t="str" cm="1">
        <f t="array" ref="D475">_xlfn.IFS(Table35[[#This Row],[BMI]]&lt;18.5, "Underweight ", Table35[[#This Row],[BMI]]&lt;24.9, "Normal Weight", Table35[[#This Row],[BMI]]&lt;29.9, "Overweight ", TRUE, "Obesity")</f>
        <v>Normal Weight</v>
      </c>
      <c r="E475" s="22">
        <v>6.03</v>
      </c>
      <c r="F475" s="22" t="str" cm="1">
        <f t="array" ref="F475">_xlfn.IFS(Table35[[#This Row],[HBA1C]]&lt;5.7, "Normal", Table35[[#This Row],[HBA1C]]&lt;6.4, "Prediabetes ", TRUE, "Diabetes")</f>
        <v xml:space="preserve">Prediabetes </v>
      </c>
      <c r="G475" s="23" t="s">
        <v>2379</v>
      </c>
      <c r="H475" s="22" t="s">
        <v>2379</v>
      </c>
      <c r="I475" s="22" t="s">
        <v>2379</v>
      </c>
      <c r="J475" s="22">
        <v>0</v>
      </c>
      <c r="K475" t="s">
        <v>2381</v>
      </c>
      <c r="L475" s="25">
        <f>VLOOKUP(Table35[[#This Row],[Customer ID]],'Hospitalisation Details'!A:E,5,FALSE)</f>
        <v>28482</v>
      </c>
      <c r="M475" s="27">
        <f>VLOOKUP(Table35[[#This Row],[Customer ID]],'Hospitalisation Details'!A:K,8,FALSE)</f>
        <v>21098.55</v>
      </c>
      <c r="N475" t="str">
        <f>VLOOKUP(Table35[[#This Row],[Customer ID]],'Hospitalisation Details'!A:K,9, FALSE)</f>
        <v>tier - 3</v>
      </c>
      <c r="O475" t="str">
        <f>VLOOKUP(Table35[[#This Row],[Customer ID]],'Hospitalisation Details'!A:K,10,FALSE)</f>
        <v>tier - 3</v>
      </c>
      <c r="P475" t="str">
        <f>VLOOKUP(Table35[[#This Row],[Customer ID]],'Hospitalisation Details'!A:K,11,FALSE)</f>
        <v>R1012</v>
      </c>
    </row>
    <row r="476" spans="1:16" x14ac:dyDescent="0.3">
      <c r="A476" t="s">
        <v>1896</v>
      </c>
      <c r="B476" t="str">
        <f>VLOOKUP(Table35[[#This Row],[Customer ID]], 'Customer Names'!F:G, 2, FALSE)</f>
        <v>Narang, Mr.  Jatin</v>
      </c>
      <c r="C476">
        <v>28.3</v>
      </c>
      <c r="D476" s="22" t="str" cm="1">
        <f t="array" ref="D476">_xlfn.IFS(Table35[[#This Row],[BMI]]&lt;18.5, "Underweight ", Table35[[#This Row],[BMI]]&lt;24.9, "Normal Weight", Table35[[#This Row],[BMI]]&lt;29.9, "Overweight ", TRUE, "Obesity")</f>
        <v xml:space="preserve">Overweight </v>
      </c>
      <c r="E476" s="22">
        <v>5.47</v>
      </c>
      <c r="F476" s="22" t="str" cm="1">
        <f t="array" ref="F476">_xlfn.IFS(Table35[[#This Row],[HBA1C]]&lt;5.7, "Normal", Table35[[#This Row],[HBA1C]]&lt;6.4, "Prediabetes ", TRUE, "Diabetes")</f>
        <v>Normal</v>
      </c>
      <c r="G476" s="23" t="s">
        <v>2381</v>
      </c>
      <c r="H476" s="22" t="s">
        <v>2379</v>
      </c>
      <c r="I476" s="22" t="s">
        <v>2381</v>
      </c>
      <c r="J476" s="22">
        <v>1</v>
      </c>
      <c r="K476" t="s">
        <v>2381</v>
      </c>
      <c r="L476" s="25">
        <f>VLOOKUP(Table35[[#This Row],[Customer ID]],'Hospitalisation Details'!A:E,5,FALSE)</f>
        <v>30622</v>
      </c>
      <c r="M476" s="27">
        <f>VLOOKUP(Table35[[#This Row],[Customer ID]],'Hospitalisation Details'!A:K,8,FALSE)</f>
        <v>21082.16</v>
      </c>
      <c r="N476" t="str">
        <f>VLOOKUP(Table35[[#This Row],[Customer ID]],'Hospitalisation Details'!A:K,9, FALSE)</f>
        <v>tier - 3</v>
      </c>
      <c r="O476" t="str">
        <f>VLOOKUP(Table35[[#This Row],[Customer ID]],'Hospitalisation Details'!A:K,10,FALSE)</f>
        <v>tier - 2</v>
      </c>
      <c r="P476" t="str">
        <f>VLOOKUP(Table35[[#This Row],[Customer ID]],'Hospitalisation Details'!A:K,11,FALSE)</f>
        <v>R1011</v>
      </c>
    </row>
    <row r="477" spans="1:16" x14ac:dyDescent="0.3">
      <c r="A477" t="s">
        <v>1894</v>
      </c>
      <c r="B477" t="str">
        <f>VLOOKUP(Table35[[#This Row],[Customer ID]], 'Customer Names'!F:G, 2, FALSE)</f>
        <v>Royston, Mr.  J P. II</v>
      </c>
      <c r="C477">
        <v>54.3</v>
      </c>
      <c r="D477" s="22" t="str" cm="1">
        <f t="array" ref="D477">_xlfn.IFS(Table35[[#This Row],[BMI]]&lt;18.5, "Underweight ", Table35[[#This Row],[BMI]]&lt;24.9, "Normal Weight", Table35[[#This Row],[BMI]]&lt;29.9, "Overweight ", TRUE, "Obesity")</f>
        <v>Obesity</v>
      </c>
      <c r="E477" s="22">
        <v>4.1500000000000004</v>
      </c>
      <c r="F477" s="22" t="str" cm="1">
        <f t="array" ref="F477">_xlfn.IFS(Table35[[#This Row],[HBA1C]]&lt;5.7, "Normal", Table35[[#This Row],[HBA1C]]&lt;6.4, "Prediabetes ", TRUE, "Diabetes")</f>
        <v>Normal</v>
      </c>
      <c r="G477" s="23" t="s">
        <v>2381</v>
      </c>
      <c r="H477" s="22" t="s">
        <v>2379</v>
      </c>
      <c r="I477" s="22" t="s">
        <v>2379</v>
      </c>
      <c r="J477" s="22">
        <v>1</v>
      </c>
      <c r="K477" t="s">
        <v>2379</v>
      </c>
      <c r="L477" s="25">
        <f>VLOOKUP(Table35[[#This Row],[Customer ID]],'Hospitalisation Details'!A:E,5,FALSE)</f>
        <v>23639</v>
      </c>
      <c r="M477" s="27">
        <f>VLOOKUP(Table35[[#This Row],[Customer ID]],'Hospitalisation Details'!A:K,8,FALSE)</f>
        <v>20893.060000000001</v>
      </c>
      <c r="N477" t="str">
        <f>VLOOKUP(Table35[[#This Row],[Customer ID]],'Hospitalisation Details'!A:K,9, FALSE)</f>
        <v>tier - 2</v>
      </c>
      <c r="O477" t="str">
        <f>VLOOKUP(Table35[[#This Row],[Customer ID]],'Hospitalisation Details'!A:K,10,FALSE)</f>
        <v>tier - 3</v>
      </c>
      <c r="P477" t="str">
        <f>VLOOKUP(Table35[[#This Row],[Customer ID]],'Hospitalisation Details'!A:K,11,FALSE)</f>
        <v>R1012</v>
      </c>
    </row>
    <row r="478" spans="1:16" x14ac:dyDescent="0.3">
      <c r="A478" t="s">
        <v>1893</v>
      </c>
      <c r="B478" t="str">
        <f>VLOOKUP(Table35[[#This Row],[Customer ID]], 'Customer Names'!F:G, 2, FALSE)</f>
        <v>Tieri, Ms.  Angela M.</v>
      </c>
      <c r="C478">
        <v>33.344999999999999</v>
      </c>
      <c r="D478" s="22" t="str" cm="1">
        <f t="array" ref="D478">_xlfn.IFS(Table35[[#This Row],[BMI]]&lt;18.5, "Underweight ", Table35[[#This Row],[BMI]]&lt;24.9, "Normal Weight", Table35[[#This Row],[BMI]]&lt;29.9, "Overweight ", TRUE, "Obesity")</f>
        <v>Obesity</v>
      </c>
      <c r="E478" s="22">
        <v>11.32</v>
      </c>
      <c r="F478" s="22" t="str" cm="1">
        <f t="array" ref="F478">_xlfn.IFS(Table35[[#This Row],[HBA1C]]&lt;5.7, "Normal", Table35[[#This Row],[HBA1C]]&lt;6.4, "Prediabetes ", TRUE, "Diabetes")</f>
        <v>Diabetes</v>
      </c>
      <c r="G478" s="23" t="s">
        <v>2381</v>
      </c>
      <c r="H478" s="22" t="s">
        <v>2379</v>
      </c>
      <c r="I478" s="22" t="s">
        <v>2379</v>
      </c>
      <c r="J478" s="22">
        <v>1</v>
      </c>
      <c r="K478" t="s">
        <v>2379</v>
      </c>
      <c r="L478" s="25">
        <f>VLOOKUP(Table35[[#This Row],[Customer ID]],'Hospitalisation Details'!A:E,5,FALSE)</f>
        <v>27614</v>
      </c>
      <c r="M478" s="27">
        <f>VLOOKUP(Table35[[#This Row],[Customer ID]],'Hospitalisation Details'!A:K,8,FALSE)</f>
        <v>20878.78</v>
      </c>
      <c r="N478" t="str">
        <f>VLOOKUP(Table35[[#This Row],[Customer ID]],'Hospitalisation Details'!A:K,9, FALSE)</f>
        <v>tier - 2</v>
      </c>
      <c r="O478" t="str">
        <f>VLOOKUP(Table35[[#This Row],[Customer ID]],'Hospitalisation Details'!A:K,10,FALSE)</f>
        <v>tier - 1</v>
      </c>
      <c r="P478" t="str">
        <f>VLOOKUP(Table35[[#This Row],[Customer ID]],'Hospitalisation Details'!A:K,11,FALSE)</f>
        <v>R1024</v>
      </c>
    </row>
    <row r="479" spans="1:16" x14ac:dyDescent="0.3">
      <c r="A479" t="s">
        <v>1892</v>
      </c>
      <c r="B479" t="str">
        <f>VLOOKUP(Table35[[#This Row],[Customer ID]], 'Customer Names'!F:G, 2, FALSE)</f>
        <v>Whitney, Mr.  Blake K.</v>
      </c>
      <c r="C479">
        <v>33</v>
      </c>
      <c r="D479" s="22" t="str" cm="1">
        <f t="array" ref="D479">_xlfn.IFS(Table35[[#This Row],[BMI]]&lt;18.5, "Underweight ", Table35[[#This Row],[BMI]]&lt;24.9, "Normal Weight", Table35[[#This Row],[BMI]]&lt;29.9, "Overweight ", TRUE, "Obesity")</f>
        <v>Obesity</v>
      </c>
      <c r="E479" s="22">
        <v>9.51</v>
      </c>
      <c r="F479" s="22" t="str" cm="1">
        <f t="array" ref="F479">_xlfn.IFS(Table35[[#This Row],[HBA1C]]&lt;5.7, "Normal", Table35[[#This Row],[HBA1C]]&lt;6.4, "Prediabetes ", TRUE, "Diabetes")</f>
        <v>Diabetes</v>
      </c>
      <c r="G479" s="23" t="s">
        <v>2381</v>
      </c>
      <c r="H479" s="22" t="s">
        <v>2379</v>
      </c>
      <c r="I479" s="22" t="s">
        <v>2379</v>
      </c>
      <c r="J479" s="22">
        <v>0</v>
      </c>
      <c r="K479" t="s">
        <v>2379</v>
      </c>
      <c r="L479" s="25">
        <f>VLOOKUP(Table35[[#This Row],[Customer ID]],'Hospitalisation Details'!A:E,5,FALSE)</f>
        <v>24661</v>
      </c>
      <c r="M479" s="27">
        <f>VLOOKUP(Table35[[#This Row],[Customer ID]],'Hospitalisation Details'!A:K,8,FALSE)</f>
        <v>20781.490000000002</v>
      </c>
      <c r="N479" t="str">
        <f>VLOOKUP(Table35[[#This Row],[Customer ID]],'Hospitalisation Details'!A:K,9, FALSE)</f>
        <v>tier - 2</v>
      </c>
      <c r="O479" t="str">
        <f>VLOOKUP(Table35[[#This Row],[Customer ID]],'Hospitalisation Details'!A:K,10,FALSE)</f>
        <v>tier - 3</v>
      </c>
      <c r="P479" t="str">
        <f>VLOOKUP(Table35[[#This Row],[Customer ID]],'Hospitalisation Details'!A:K,11,FALSE)</f>
        <v>R1013</v>
      </c>
    </row>
    <row r="480" spans="1:16" x14ac:dyDescent="0.3">
      <c r="A480" t="s">
        <v>1891</v>
      </c>
      <c r="B480" t="str">
        <f>VLOOKUP(Table35[[#This Row],[Customer ID]], 'Customer Names'!F:G, 2, FALSE)</f>
        <v>Wandzilak, Mr.  Brian T.</v>
      </c>
      <c r="C480">
        <v>28.024999999999999</v>
      </c>
      <c r="D480" s="22" t="str" cm="1">
        <f t="array" ref="D480">_xlfn.IFS(Table35[[#This Row],[BMI]]&lt;18.5, "Underweight ", Table35[[#This Row],[BMI]]&lt;24.9, "Normal Weight", Table35[[#This Row],[BMI]]&lt;29.9, "Overweight ", TRUE, "Obesity")</f>
        <v xml:space="preserve">Overweight </v>
      </c>
      <c r="E480" s="22">
        <v>7.67</v>
      </c>
      <c r="F480" s="22" t="str" cm="1">
        <f t="array" ref="F480">_xlfn.IFS(Table35[[#This Row],[HBA1C]]&lt;5.7, "Normal", Table35[[#This Row],[HBA1C]]&lt;6.4, "Prediabetes ", TRUE, "Diabetes")</f>
        <v>Diabetes</v>
      </c>
      <c r="G480" s="23" t="s">
        <v>2381</v>
      </c>
      <c r="H480" s="22" t="s">
        <v>2379</v>
      </c>
      <c r="I480" s="22" t="s">
        <v>2379</v>
      </c>
      <c r="J480" s="22">
        <v>1</v>
      </c>
      <c r="K480" t="s">
        <v>2381</v>
      </c>
      <c r="L480" s="25">
        <f>VLOOKUP(Table35[[#This Row],[Customer ID]],'Hospitalisation Details'!A:E,5,FALSE)</f>
        <v>31567</v>
      </c>
      <c r="M480" s="27">
        <f>VLOOKUP(Table35[[#This Row],[Customer ID]],'Hospitalisation Details'!A:K,8,FALSE)</f>
        <v>20773.63</v>
      </c>
      <c r="N480" t="str">
        <f>VLOOKUP(Table35[[#This Row],[Customer ID]],'Hospitalisation Details'!A:K,9, FALSE)</f>
        <v>tier - 2</v>
      </c>
      <c r="O480" t="str">
        <f>VLOOKUP(Table35[[#This Row],[Customer ID]],'Hospitalisation Details'!A:K,10,FALSE)</f>
        <v>tier - 3</v>
      </c>
      <c r="P480" t="str">
        <f>VLOOKUP(Table35[[#This Row],[Customer ID]],'Hospitalisation Details'!A:K,11,FALSE)</f>
        <v>R1017</v>
      </c>
    </row>
    <row r="481" spans="1:16" x14ac:dyDescent="0.3">
      <c r="A481" t="s">
        <v>1890</v>
      </c>
      <c r="B481" t="str">
        <f>VLOOKUP(Table35[[#This Row],[Customer ID]], 'Customer Names'!F:G, 2, FALSE)</f>
        <v>Valenzona, Mr.  Damon</v>
      </c>
      <c r="C481">
        <v>28.69</v>
      </c>
      <c r="D481" s="22" t="str" cm="1">
        <f t="array" ref="D481">_xlfn.IFS(Table35[[#This Row],[BMI]]&lt;18.5, "Underweight ", Table35[[#This Row],[BMI]]&lt;24.9, "Normal Weight", Table35[[#This Row],[BMI]]&lt;29.9, "Overweight ", TRUE, "Obesity")</f>
        <v xml:space="preserve">Overweight </v>
      </c>
      <c r="E481" s="22">
        <v>6.23</v>
      </c>
      <c r="F481" s="22" t="str" cm="1">
        <f t="array" ref="F481">_xlfn.IFS(Table35[[#This Row],[HBA1C]]&lt;5.7, "Normal", Table35[[#This Row],[HBA1C]]&lt;6.4, "Prediabetes ", TRUE, "Diabetes")</f>
        <v xml:space="preserve">Prediabetes </v>
      </c>
      <c r="G481" s="23" t="s">
        <v>2379</v>
      </c>
      <c r="H481" s="22" t="s">
        <v>2379</v>
      </c>
      <c r="I481" s="22" t="s">
        <v>2379</v>
      </c>
      <c r="J481" s="22">
        <v>1</v>
      </c>
      <c r="K481" t="s">
        <v>2381</v>
      </c>
      <c r="L481" s="25">
        <f>VLOOKUP(Table35[[#This Row],[Customer ID]],'Hospitalisation Details'!A:E,5,FALSE)</f>
        <v>33738</v>
      </c>
      <c r="M481" s="27">
        <f>VLOOKUP(Table35[[#This Row],[Customer ID]],'Hospitalisation Details'!A:K,8,FALSE)</f>
        <v>20745.990000000002</v>
      </c>
      <c r="N481" t="str">
        <f>VLOOKUP(Table35[[#This Row],[Customer ID]],'Hospitalisation Details'!A:K,9, FALSE)</f>
        <v>tier - 3</v>
      </c>
      <c r="O481" t="str">
        <f>VLOOKUP(Table35[[#This Row],[Customer ID]],'Hospitalisation Details'!A:K,10,FALSE)</f>
        <v>tier - 1</v>
      </c>
      <c r="P481" t="str">
        <f>VLOOKUP(Table35[[#This Row],[Customer ID]],'Hospitalisation Details'!A:K,11,FALSE)</f>
        <v>R1012</v>
      </c>
    </row>
    <row r="482" spans="1:16" x14ac:dyDescent="0.3">
      <c r="A482" t="s">
        <v>1889</v>
      </c>
      <c r="B482" t="str">
        <f>VLOOKUP(Table35[[#This Row],[Customer ID]], 'Customer Names'!F:G, 2, FALSE)</f>
        <v>Young, Mr.  Jeffrey</v>
      </c>
      <c r="C482">
        <v>40.28</v>
      </c>
      <c r="D482" s="22" t="str" cm="1">
        <f t="array" ref="D482">_xlfn.IFS(Table35[[#This Row],[BMI]]&lt;18.5, "Underweight ", Table35[[#This Row],[BMI]]&lt;24.9, "Normal Weight", Table35[[#This Row],[BMI]]&lt;29.9, "Overweight ", TRUE, "Obesity")</f>
        <v>Obesity</v>
      </c>
      <c r="E482" s="22">
        <v>8.9</v>
      </c>
      <c r="F482" s="22" t="str" cm="1">
        <f t="array" ref="F482">_xlfn.IFS(Table35[[#This Row],[HBA1C]]&lt;5.7, "Normal", Table35[[#This Row],[HBA1C]]&lt;6.4, "Prediabetes ", TRUE, "Diabetes")</f>
        <v>Diabetes</v>
      </c>
      <c r="G482" s="23" t="s">
        <v>2379</v>
      </c>
      <c r="H482" s="22" t="s">
        <v>2379</v>
      </c>
      <c r="I482" s="22" t="s">
        <v>2379</v>
      </c>
      <c r="J482" s="22">
        <v>0</v>
      </c>
      <c r="K482" t="s">
        <v>2379</v>
      </c>
      <c r="L482" s="25">
        <f>VLOOKUP(Table35[[#This Row],[Customer ID]],'Hospitalisation Details'!A:E,5,FALSE)</f>
        <v>23833</v>
      </c>
      <c r="M482" s="27">
        <f>VLOOKUP(Table35[[#This Row],[Customer ID]],'Hospitalisation Details'!A:K,8,FALSE)</f>
        <v>20709.02</v>
      </c>
      <c r="N482" t="str">
        <f>VLOOKUP(Table35[[#This Row],[Customer ID]],'Hospitalisation Details'!A:K,9, FALSE)</f>
        <v>tier - 3</v>
      </c>
      <c r="O482" t="str">
        <f>VLOOKUP(Table35[[#This Row],[Customer ID]],'Hospitalisation Details'!A:K,10,FALSE)</f>
        <v>tier - 2</v>
      </c>
      <c r="P482" t="str">
        <f>VLOOKUP(Table35[[#This Row],[Customer ID]],'Hospitalisation Details'!A:K,11,FALSE)</f>
        <v>R1019</v>
      </c>
    </row>
    <row r="483" spans="1:16" x14ac:dyDescent="0.3">
      <c r="A483" t="s">
        <v>1888</v>
      </c>
      <c r="B483" t="str">
        <f>VLOOKUP(Table35[[#This Row],[Customer ID]], 'Customer Names'!F:G, 2, FALSE)</f>
        <v>Richards, Mr.  Malcolm J.</v>
      </c>
      <c r="C483">
        <v>37.299999999999997</v>
      </c>
      <c r="D483" s="22" t="str" cm="1">
        <f t="array" ref="D483">_xlfn.IFS(Table35[[#This Row],[BMI]]&lt;18.5, "Underweight ", Table35[[#This Row],[BMI]]&lt;24.9, "Normal Weight", Table35[[#This Row],[BMI]]&lt;29.9, "Overweight ", TRUE, "Obesity")</f>
        <v>Obesity</v>
      </c>
      <c r="E483" s="22">
        <v>7.79</v>
      </c>
      <c r="F483" s="22" t="str" cm="1">
        <f t="array" ref="F483">_xlfn.IFS(Table35[[#This Row],[HBA1C]]&lt;5.7, "Normal", Table35[[#This Row],[HBA1C]]&lt;6.4, "Prediabetes ", TRUE, "Diabetes")</f>
        <v>Diabetes</v>
      </c>
      <c r="G483" s="23" t="s">
        <v>2381</v>
      </c>
      <c r="H483" s="22" t="s">
        <v>2379</v>
      </c>
      <c r="I483" s="22" t="s">
        <v>2379</v>
      </c>
      <c r="J483" s="22">
        <v>0</v>
      </c>
      <c r="K483" t="s">
        <v>2379</v>
      </c>
      <c r="L483" s="25">
        <f>VLOOKUP(Table35[[#This Row],[Customer ID]],'Hospitalisation Details'!A:E,5,FALSE)</f>
        <v>24548</v>
      </c>
      <c r="M483" s="27">
        <f>VLOOKUP(Table35[[#This Row],[Customer ID]],'Hospitalisation Details'!A:K,8,FALSE)</f>
        <v>20630.28</v>
      </c>
      <c r="N483" t="str">
        <f>VLOOKUP(Table35[[#This Row],[Customer ID]],'Hospitalisation Details'!A:K,9, FALSE)</f>
        <v>tier - 2</v>
      </c>
      <c r="O483" t="str">
        <f>VLOOKUP(Table35[[#This Row],[Customer ID]],'Hospitalisation Details'!A:K,10,FALSE)</f>
        <v>tier - 3</v>
      </c>
      <c r="P483" t="str">
        <f>VLOOKUP(Table35[[#This Row],[Customer ID]],'Hospitalisation Details'!A:K,11,FALSE)</f>
        <v>R1011</v>
      </c>
    </row>
    <row r="484" spans="1:16" x14ac:dyDescent="0.3">
      <c r="A484" t="s">
        <v>1887</v>
      </c>
      <c r="B484" t="str">
        <f>VLOOKUP(Table35[[#This Row],[Customer ID]], 'Customer Names'!F:G, 2, FALSE)</f>
        <v>Alexson, Ms.  Margaret B.</v>
      </c>
      <c r="C484">
        <v>54.47</v>
      </c>
      <c r="D484" s="22" t="str" cm="1">
        <f t="array" ref="D484">_xlfn.IFS(Table35[[#This Row],[BMI]]&lt;18.5, "Underweight ", Table35[[#This Row],[BMI]]&lt;24.9, "Normal Weight", Table35[[#This Row],[BMI]]&lt;29.9, "Overweight ", TRUE, "Obesity")</f>
        <v>Obesity</v>
      </c>
      <c r="E484" s="22">
        <v>4.49</v>
      </c>
      <c r="F484" s="22" t="str" cm="1">
        <f t="array" ref="F484">_xlfn.IFS(Table35[[#This Row],[HBA1C]]&lt;5.7, "Normal", Table35[[#This Row],[HBA1C]]&lt;6.4, "Prediabetes ", TRUE, "Diabetes")</f>
        <v>Normal</v>
      </c>
      <c r="G484" s="23" t="s">
        <v>2381</v>
      </c>
      <c r="H484" s="22" t="s">
        <v>2379</v>
      </c>
      <c r="I484" s="22" t="s">
        <v>2379</v>
      </c>
      <c r="J484" s="22">
        <v>2</v>
      </c>
      <c r="K484" t="s">
        <v>2379</v>
      </c>
      <c r="L484" s="25">
        <f>VLOOKUP(Table35[[#This Row],[Customer ID]],'Hospitalisation Details'!A:E,5,FALSE)</f>
        <v>24147</v>
      </c>
      <c r="M484" s="27">
        <f>VLOOKUP(Table35[[#This Row],[Customer ID]],'Hospitalisation Details'!A:K,8,FALSE)</f>
        <v>20568.32</v>
      </c>
      <c r="N484" t="str">
        <f>VLOOKUP(Table35[[#This Row],[Customer ID]],'Hospitalisation Details'!A:K,9, FALSE)</f>
        <v>tier - 3</v>
      </c>
      <c r="O484" t="str">
        <f>VLOOKUP(Table35[[#This Row],[Customer ID]],'Hospitalisation Details'!A:K,10,FALSE)</f>
        <v>tier - 2</v>
      </c>
      <c r="P484" t="str">
        <f>VLOOKUP(Table35[[#This Row],[Customer ID]],'Hospitalisation Details'!A:K,11,FALSE)</f>
        <v>R1012</v>
      </c>
    </row>
    <row r="485" spans="1:16" x14ac:dyDescent="0.3">
      <c r="A485" t="s">
        <v>1886</v>
      </c>
      <c r="B485" t="str">
        <f>VLOOKUP(Table35[[#This Row],[Customer ID]], 'Customer Names'!F:G, 2, FALSE)</f>
        <v>Wright, Ms.  Helen</v>
      </c>
      <c r="C485">
        <v>38.06</v>
      </c>
      <c r="D485" s="22" t="str" cm="1">
        <f t="array" ref="D485">_xlfn.IFS(Table35[[#This Row],[BMI]]&lt;18.5, "Underweight ", Table35[[#This Row],[BMI]]&lt;24.9, "Normal Weight", Table35[[#This Row],[BMI]]&lt;29.9, "Overweight ", TRUE, "Obesity")</f>
        <v>Obesity</v>
      </c>
      <c r="E485" s="22">
        <v>5.24</v>
      </c>
      <c r="F485" s="22" t="str" cm="1">
        <f t="array" ref="F485">_xlfn.IFS(Table35[[#This Row],[HBA1C]]&lt;5.7, "Normal", Table35[[#This Row],[HBA1C]]&lt;6.4, "Prediabetes ", TRUE, "Diabetes")</f>
        <v>Normal</v>
      </c>
      <c r="G485" s="23" t="s">
        <v>2381</v>
      </c>
      <c r="H485" s="22" t="s">
        <v>2379</v>
      </c>
      <c r="I485" s="22" t="s">
        <v>2381</v>
      </c>
      <c r="J485" s="22">
        <v>1</v>
      </c>
      <c r="K485" t="s">
        <v>2379</v>
      </c>
      <c r="L485" s="25">
        <f>VLOOKUP(Table35[[#This Row],[Customer ID]],'Hospitalisation Details'!A:E,5,FALSE)</f>
        <v>25216</v>
      </c>
      <c r="M485" s="27">
        <f>VLOOKUP(Table35[[#This Row],[Customer ID]],'Hospitalisation Details'!A:K,8,FALSE)</f>
        <v>20463</v>
      </c>
      <c r="N485" t="str">
        <f>VLOOKUP(Table35[[#This Row],[Customer ID]],'Hospitalisation Details'!A:K,9, FALSE)</f>
        <v>tier - 2</v>
      </c>
      <c r="O485" t="str">
        <f>VLOOKUP(Table35[[#This Row],[Customer ID]],'Hospitalisation Details'!A:K,10,FALSE)</f>
        <v>tier - 2</v>
      </c>
      <c r="P485" t="str">
        <f>VLOOKUP(Table35[[#This Row],[Customer ID]],'Hospitalisation Details'!A:K,11,FALSE)</f>
        <v>R1013</v>
      </c>
    </row>
    <row r="486" spans="1:16" x14ac:dyDescent="0.3">
      <c r="A486" t="s">
        <v>1885</v>
      </c>
      <c r="B486" t="str">
        <f>VLOOKUP(Table35[[#This Row],[Customer ID]], 'Customer Names'!F:G, 2, FALSE)</f>
        <v>McKenna, Mr.  Matthew</v>
      </c>
      <c r="C486">
        <v>51.47</v>
      </c>
      <c r="D486" s="22" t="str" cm="1">
        <f t="array" ref="D486">_xlfn.IFS(Table35[[#This Row],[BMI]]&lt;18.5, "Underweight ", Table35[[#This Row],[BMI]]&lt;24.9, "Normal Weight", Table35[[#This Row],[BMI]]&lt;29.9, "Overweight ", TRUE, "Obesity")</f>
        <v>Obesity</v>
      </c>
      <c r="E486" s="22">
        <v>9.6</v>
      </c>
      <c r="F486" s="22" t="str" cm="1">
        <f t="array" ref="F486">_xlfn.IFS(Table35[[#This Row],[HBA1C]]&lt;5.7, "Normal", Table35[[#This Row],[HBA1C]]&lt;6.4, "Prediabetes ", TRUE, "Diabetes")</f>
        <v>Diabetes</v>
      </c>
      <c r="G486" s="23" t="s">
        <v>2379</v>
      </c>
      <c r="H486" s="22" t="s">
        <v>2379</v>
      </c>
      <c r="I486" s="22" t="s">
        <v>2379</v>
      </c>
      <c r="J486" s="22">
        <v>0</v>
      </c>
      <c r="K486" t="s">
        <v>2379</v>
      </c>
      <c r="L486" s="25">
        <f>VLOOKUP(Table35[[#This Row],[Customer ID]],'Hospitalisation Details'!A:E,5,FALSE)</f>
        <v>22998</v>
      </c>
      <c r="M486" s="27">
        <f>VLOOKUP(Table35[[#This Row],[Customer ID]],'Hospitalisation Details'!A:K,8,FALSE)</f>
        <v>20446.849999999999</v>
      </c>
      <c r="N486" t="str">
        <f>VLOOKUP(Table35[[#This Row],[Customer ID]],'Hospitalisation Details'!A:K,9, FALSE)</f>
        <v>tier - 2</v>
      </c>
      <c r="O486" t="str">
        <f>VLOOKUP(Table35[[#This Row],[Customer ID]],'Hospitalisation Details'!A:K,10,FALSE)</f>
        <v>tier - 1</v>
      </c>
      <c r="P486" t="str">
        <f>VLOOKUP(Table35[[#This Row],[Customer ID]],'Hospitalisation Details'!A:K,11,FALSE)</f>
        <v>R1012</v>
      </c>
    </row>
    <row r="487" spans="1:16" x14ac:dyDescent="0.3">
      <c r="A487" t="s">
        <v>1884</v>
      </c>
      <c r="B487" t="str">
        <f>VLOOKUP(Table35[[#This Row],[Customer ID]], 'Customer Names'!F:G, 2, FALSE)</f>
        <v>Sallade, Mr.  Jeff</v>
      </c>
      <c r="C487">
        <v>29.8</v>
      </c>
      <c r="D487" s="22" t="str" cm="1">
        <f t="array" ref="D487">_xlfn.IFS(Table35[[#This Row],[BMI]]&lt;18.5, "Underweight ", Table35[[#This Row],[BMI]]&lt;24.9, "Normal Weight", Table35[[#This Row],[BMI]]&lt;29.9, "Overweight ", TRUE, "Obesity")</f>
        <v xml:space="preserve">Overweight </v>
      </c>
      <c r="E487" s="22">
        <v>5.78</v>
      </c>
      <c r="F487" s="22" t="str" cm="1">
        <f t="array" ref="F487">_xlfn.IFS(Table35[[#This Row],[HBA1C]]&lt;5.7, "Normal", Table35[[#This Row],[HBA1C]]&lt;6.4, "Prediabetes ", TRUE, "Diabetes")</f>
        <v xml:space="preserve">Prediabetes </v>
      </c>
      <c r="G487" s="23" t="s">
        <v>2381</v>
      </c>
      <c r="H487" s="22" t="s">
        <v>2379</v>
      </c>
      <c r="I487" s="22" t="s">
        <v>2379</v>
      </c>
      <c r="J487" s="22">
        <v>0</v>
      </c>
      <c r="K487" t="s">
        <v>2379</v>
      </c>
      <c r="L487" s="25">
        <f>VLOOKUP(Table35[[#This Row],[Customer ID]],'Hospitalisation Details'!A:E,5,FALSE)</f>
        <v>31363</v>
      </c>
      <c r="M487" s="27">
        <f>VLOOKUP(Table35[[#This Row],[Customer ID]],'Hospitalisation Details'!A:K,8,FALSE)</f>
        <v>20420.599999999999</v>
      </c>
      <c r="N487" t="str">
        <f>VLOOKUP(Table35[[#This Row],[Customer ID]],'Hospitalisation Details'!A:K,9, FALSE)</f>
        <v>tier - 3</v>
      </c>
      <c r="O487" t="str">
        <f>VLOOKUP(Table35[[#This Row],[Customer ID]],'Hospitalisation Details'!A:K,10,FALSE)</f>
        <v>tier - 2</v>
      </c>
      <c r="P487" t="str">
        <f>VLOOKUP(Table35[[#This Row],[Customer ID]],'Hospitalisation Details'!A:K,11,FALSE)</f>
        <v>R1011</v>
      </c>
    </row>
    <row r="488" spans="1:16" x14ac:dyDescent="0.3">
      <c r="A488" t="s">
        <v>1883</v>
      </c>
      <c r="B488" t="str">
        <f>VLOOKUP(Table35[[#This Row],[Customer ID]], 'Customer Names'!F:G, 2, FALSE)</f>
        <v>Argall, Mrs.  Tara R</v>
      </c>
      <c r="C488">
        <v>49.77</v>
      </c>
      <c r="D488" s="22" t="str" cm="1">
        <f t="array" ref="D488">_xlfn.IFS(Table35[[#This Row],[BMI]]&lt;18.5, "Underweight ", Table35[[#This Row],[BMI]]&lt;24.9, "Normal Weight", Table35[[#This Row],[BMI]]&lt;29.9, "Overweight ", TRUE, "Obesity")</f>
        <v>Obesity</v>
      </c>
      <c r="E488" s="22">
        <v>7.02</v>
      </c>
      <c r="F488" s="22" t="str" cm="1">
        <f t="array" ref="F488">_xlfn.IFS(Table35[[#This Row],[HBA1C]]&lt;5.7, "Normal", Table35[[#This Row],[HBA1C]]&lt;6.4, "Prediabetes ", TRUE, "Diabetes")</f>
        <v>Diabetes</v>
      </c>
      <c r="G488" s="23" t="s">
        <v>2379</v>
      </c>
      <c r="H488" s="22" t="s">
        <v>2379</v>
      </c>
      <c r="I488" s="22" t="s">
        <v>2379</v>
      </c>
      <c r="J488" s="22">
        <v>0</v>
      </c>
      <c r="K488" t="s">
        <v>2379</v>
      </c>
      <c r="L488" s="25">
        <f>VLOOKUP(Table35[[#This Row],[Customer ID]],'Hospitalisation Details'!A:E,5,FALSE)</f>
        <v>22921</v>
      </c>
      <c r="M488" s="27">
        <f>VLOOKUP(Table35[[#This Row],[Customer ID]],'Hospitalisation Details'!A:K,8,FALSE)</f>
        <v>20354.5</v>
      </c>
      <c r="N488" t="str">
        <f>VLOOKUP(Table35[[#This Row],[Customer ID]],'Hospitalisation Details'!A:K,9, FALSE)</f>
        <v>tier - 3</v>
      </c>
      <c r="O488" t="str">
        <f>VLOOKUP(Table35[[#This Row],[Customer ID]],'Hospitalisation Details'!A:K,10,FALSE)</f>
        <v>tier - 2</v>
      </c>
      <c r="P488" t="str">
        <f>VLOOKUP(Table35[[#This Row],[Customer ID]],'Hospitalisation Details'!A:K,11,FALSE)</f>
        <v>R1026</v>
      </c>
    </row>
    <row r="489" spans="1:16" x14ac:dyDescent="0.3">
      <c r="A489" t="s">
        <v>1882</v>
      </c>
      <c r="B489" t="str">
        <f>VLOOKUP(Table35[[#This Row],[Customer ID]], 'Customer Names'!F:G, 2, FALSE)</f>
        <v>Patchell, Ms.  Kristin</v>
      </c>
      <c r="C489">
        <v>25.555</v>
      </c>
      <c r="D489" s="22" t="str" cm="1">
        <f t="array" ref="D489">_xlfn.IFS(Table35[[#This Row],[BMI]]&lt;18.5, "Underweight ", Table35[[#This Row],[BMI]]&lt;24.9, "Normal Weight", Table35[[#This Row],[BMI]]&lt;29.9, "Overweight ", TRUE, "Obesity")</f>
        <v xml:space="preserve">Overweight </v>
      </c>
      <c r="E489" s="22">
        <v>4.09</v>
      </c>
      <c r="F489" s="22" t="str" cm="1">
        <f t="array" ref="F489">_xlfn.IFS(Table35[[#This Row],[HBA1C]]&lt;5.7, "Normal", Table35[[#This Row],[HBA1C]]&lt;6.4, "Prediabetes ", TRUE, "Diabetes")</f>
        <v>Normal</v>
      </c>
      <c r="G489" s="23" t="s">
        <v>2381</v>
      </c>
      <c r="H489" s="22" t="s">
        <v>2379</v>
      </c>
      <c r="I489" s="22" t="s">
        <v>2379</v>
      </c>
      <c r="J489" s="22">
        <v>0</v>
      </c>
      <c r="K489" t="s">
        <v>2381</v>
      </c>
      <c r="L489" s="25">
        <f>VLOOKUP(Table35[[#This Row],[Customer ID]],'Hospitalisation Details'!A:E,5,FALSE)</f>
        <v>31307</v>
      </c>
      <c r="M489" s="27">
        <f>VLOOKUP(Table35[[#This Row],[Customer ID]],'Hospitalisation Details'!A:K,8,FALSE)</f>
        <v>20296.86</v>
      </c>
      <c r="N489" t="str">
        <f>VLOOKUP(Table35[[#This Row],[Customer ID]],'Hospitalisation Details'!A:K,9, FALSE)</f>
        <v>tier - 3</v>
      </c>
      <c r="O489" t="str">
        <f>VLOOKUP(Table35[[#This Row],[Customer ID]],'Hospitalisation Details'!A:K,10,FALSE)</f>
        <v>tier - 1</v>
      </c>
      <c r="P489" t="str">
        <f>VLOOKUP(Table35[[#This Row],[Customer ID]],'Hospitalisation Details'!A:K,11,FALSE)</f>
        <v>R1024</v>
      </c>
    </row>
    <row r="490" spans="1:16" x14ac:dyDescent="0.3">
      <c r="A490" t="s">
        <v>1881</v>
      </c>
      <c r="B490" t="str">
        <f>VLOOKUP(Table35[[#This Row],[Customer ID]], 'Customer Names'!F:G, 2, FALSE)</f>
        <v>Catoggio, Mr.  Timothy</v>
      </c>
      <c r="C490">
        <v>29.64</v>
      </c>
      <c r="D490" s="22" t="str" cm="1">
        <f t="array" ref="D490">_xlfn.IFS(Table35[[#This Row],[BMI]]&lt;18.5, "Underweight ", Table35[[#This Row],[BMI]]&lt;24.9, "Normal Weight", Table35[[#This Row],[BMI]]&lt;29.9, "Overweight ", TRUE, "Obesity")</f>
        <v xml:space="preserve">Overweight </v>
      </c>
      <c r="E490" s="22">
        <v>4.93</v>
      </c>
      <c r="F490" s="22" t="str" cm="1">
        <f t="array" ref="F490">_xlfn.IFS(Table35[[#This Row],[HBA1C]]&lt;5.7, "Normal", Table35[[#This Row],[HBA1C]]&lt;6.4, "Prediabetes ", TRUE, "Diabetes")</f>
        <v>Normal</v>
      </c>
      <c r="G490" s="23" t="s">
        <v>2379</v>
      </c>
      <c r="H490" s="22" t="s">
        <v>2379</v>
      </c>
      <c r="I490" s="22" t="s">
        <v>2381</v>
      </c>
      <c r="J490" s="22">
        <v>1</v>
      </c>
      <c r="K490" t="s">
        <v>2379</v>
      </c>
      <c r="L490" s="25">
        <f>VLOOKUP(Table35[[#This Row],[Customer ID]],'Hospitalisation Details'!A:E,5,FALSE)</f>
        <v>34188</v>
      </c>
      <c r="M490" s="27">
        <f>VLOOKUP(Table35[[#This Row],[Customer ID]],'Hospitalisation Details'!A:K,8,FALSE)</f>
        <v>20277.810000000001</v>
      </c>
      <c r="N490" t="str">
        <f>VLOOKUP(Table35[[#This Row],[Customer ID]],'Hospitalisation Details'!A:K,9, FALSE)</f>
        <v>tier - 3</v>
      </c>
      <c r="O490" t="str">
        <f>VLOOKUP(Table35[[#This Row],[Customer ID]],'Hospitalisation Details'!A:K,10,FALSE)</f>
        <v>tier - 3</v>
      </c>
      <c r="P490" t="str">
        <f>VLOOKUP(Table35[[#This Row],[Customer ID]],'Hospitalisation Details'!A:K,11,FALSE)</f>
        <v>R1016</v>
      </c>
    </row>
    <row r="491" spans="1:16" x14ac:dyDescent="0.3">
      <c r="A491" t="s">
        <v>1880</v>
      </c>
      <c r="B491" t="str">
        <f>VLOOKUP(Table35[[#This Row],[Customer ID]], 'Customer Names'!F:G, 2, FALSE)</f>
        <v>Adams, Mr.  Scott</v>
      </c>
      <c r="C491">
        <v>53.93</v>
      </c>
      <c r="D491" s="22" t="str" cm="1">
        <f t="array" ref="D491">_xlfn.IFS(Table35[[#This Row],[BMI]]&lt;18.5, "Underweight ", Table35[[#This Row],[BMI]]&lt;24.9, "Normal Weight", Table35[[#This Row],[BMI]]&lt;29.9, "Overweight ", TRUE, "Obesity")</f>
        <v>Obesity</v>
      </c>
      <c r="E491" s="22">
        <v>5.34</v>
      </c>
      <c r="F491" s="22" t="str" cm="1">
        <f t="array" ref="F491">_xlfn.IFS(Table35[[#This Row],[HBA1C]]&lt;5.7, "Normal", Table35[[#This Row],[HBA1C]]&lt;6.4, "Prediabetes ", TRUE, "Diabetes")</f>
        <v>Normal</v>
      </c>
      <c r="G491" s="23" t="s">
        <v>2381</v>
      </c>
      <c r="H491" s="22" t="s">
        <v>2379</v>
      </c>
      <c r="I491" s="22" t="s">
        <v>2379</v>
      </c>
      <c r="J491" s="22">
        <v>2</v>
      </c>
      <c r="K491" t="s">
        <v>2379</v>
      </c>
      <c r="L491" s="25">
        <f>VLOOKUP(Table35[[#This Row],[Customer ID]],'Hospitalisation Details'!A:E,5,FALSE)</f>
        <v>24310</v>
      </c>
      <c r="M491" s="27">
        <f>VLOOKUP(Table35[[#This Row],[Customer ID]],'Hospitalisation Details'!A:K,8,FALSE)</f>
        <v>20253.84</v>
      </c>
      <c r="N491" t="str">
        <f>VLOOKUP(Table35[[#This Row],[Customer ID]],'Hospitalisation Details'!A:K,9, FALSE)</f>
        <v>tier - 2</v>
      </c>
      <c r="O491" t="str">
        <f>VLOOKUP(Table35[[#This Row],[Customer ID]],'Hospitalisation Details'!A:K,10,FALSE)</f>
        <v>tier - 3</v>
      </c>
      <c r="P491" t="str">
        <f>VLOOKUP(Table35[[#This Row],[Customer ID]],'Hospitalisation Details'!A:K,11,FALSE)</f>
        <v>R1012</v>
      </c>
    </row>
    <row r="492" spans="1:16" x14ac:dyDescent="0.3">
      <c r="A492" t="s">
        <v>1879</v>
      </c>
      <c r="B492" t="str">
        <f>VLOOKUP(Table35[[#This Row],[Customer ID]], 'Customer Names'!F:G, 2, FALSE)</f>
        <v>Windt, Ms.  Carly E</v>
      </c>
      <c r="C492">
        <v>28.024999999999999</v>
      </c>
      <c r="D492" s="22" t="str" cm="1">
        <f t="array" ref="D492">_xlfn.IFS(Table35[[#This Row],[BMI]]&lt;18.5, "Underweight ", Table35[[#This Row],[BMI]]&lt;24.9, "Normal Weight", Table35[[#This Row],[BMI]]&lt;29.9, "Overweight ", TRUE, "Obesity")</f>
        <v xml:space="preserve">Overweight </v>
      </c>
      <c r="E492" s="22">
        <v>5.65</v>
      </c>
      <c r="F492" s="22" t="str" cm="1">
        <f t="array" ref="F492">_xlfn.IFS(Table35[[#This Row],[HBA1C]]&lt;5.7, "Normal", Table35[[#This Row],[HBA1C]]&lt;6.4, "Prediabetes ", TRUE, "Diabetes")</f>
        <v>Normal</v>
      </c>
      <c r="G492" s="23" t="s">
        <v>2379</v>
      </c>
      <c r="H492" s="22" t="s">
        <v>2379</v>
      </c>
      <c r="I492" s="22" t="s">
        <v>2379</v>
      </c>
      <c r="J492" s="22">
        <v>1</v>
      </c>
      <c r="K492" t="s">
        <v>2381</v>
      </c>
      <c r="L492" s="25">
        <f>VLOOKUP(Table35[[#This Row],[Customer ID]],'Hospitalisation Details'!A:E,5,FALSE)</f>
        <v>31945</v>
      </c>
      <c r="M492" s="27">
        <f>VLOOKUP(Table35[[#This Row],[Customer ID]],'Hospitalisation Details'!A:K,8,FALSE)</f>
        <v>20234.849999999999</v>
      </c>
      <c r="N492" t="str">
        <f>VLOOKUP(Table35[[#This Row],[Customer ID]],'Hospitalisation Details'!A:K,9, FALSE)</f>
        <v>tier - 2</v>
      </c>
      <c r="O492" t="str">
        <f>VLOOKUP(Table35[[#This Row],[Customer ID]],'Hospitalisation Details'!A:K,10,FALSE)</f>
        <v>tier - 3</v>
      </c>
      <c r="P492" t="str">
        <f>VLOOKUP(Table35[[#This Row],[Customer ID]],'Hospitalisation Details'!A:K,11,FALSE)</f>
        <v>R1012</v>
      </c>
    </row>
    <row r="493" spans="1:16" x14ac:dyDescent="0.3">
      <c r="A493" t="s">
        <v>1878</v>
      </c>
      <c r="B493" t="str">
        <f>VLOOKUP(Table35[[#This Row],[Customer ID]], 'Customer Names'!F:G, 2, FALSE)</f>
        <v>Ryan, Ms.  Lisa</v>
      </c>
      <c r="C493">
        <v>27.5</v>
      </c>
      <c r="D493" s="22" t="str" cm="1">
        <f t="array" ref="D493">_xlfn.IFS(Table35[[#This Row],[BMI]]&lt;18.5, "Underweight ", Table35[[#This Row],[BMI]]&lt;24.9, "Normal Weight", Table35[[#This Row],[BMI]]&lt;29.9, "Overweight ", TRUE, "Obesity")</f>
        <v xml:space="preserve">Overweight </v>
      </c>
      <c r="E493" s="22">
        <v>4.49</v>
      </c>
      <c r="F493" s="22" t="str" cm="1">
        <f t="array" ref="F493">_xlfn.IFS(Table35[[#This Row],[HBA1C]]&lt;5.7, "Normal", Table35[[#This Row],[HBA1C]]&lt;6.4, "Prediabetes ", TRUE, "Diabetes")</f>
        <v>Normal</v>
      </c>
      <c r="G493" s="23" t="s">
        <v>2379</v>
      </c>
      <c r="H493" s="22" t="s">
        <v>2379</v>
      </c>
      <c r="I493" s="22" t="s">
        <v>2379</v>
      </c>
      <c r="J493" s="22">
        <v>0</v>
      </c>
      <c r="K493" t="s">
        <v>2379</v>
      </c>
      <c r="L493" s="25">
        <f>VLOOKUP(Table35[[#This Row],[Customer ID]],'Hospitalisation Details'!A:E,5,FALSE)</f>
        <v>34462</v>
      </c>
      <c r="M493" s="27">
        <f>VLOOKUP(Table35[[#This Row],[Customer ID]],'Hospitalisation Details'!A:K,8,FALSE)</f>
        <v>20177.669999999998</v>
      </c>
      <c r="N493" t="str">
        <f>VLOOKUP(Table35[[#This Row],[Customer ID]],'Hospitalisation Details'!A:K,9, FALSE)</f>
        <v>tier - 2</v>
      </c>
      <c r="O493" t="str">
        <f>VLOOKUP(Table35[[#This Row],[Customer ID]],'Hospitalisation Details'!A:K,10,FALSE)</f>
        <v>tier - 1</v>
      </c>
      <c r="P493" t="str">
        <f>VLOOKUP(Table35[[#This Row],[Customer ID]],'Hospitalisation Details'!A:K,11,FALSE)</f>
        <v>R1011</v>
      </c>
    </row>
    <row r="494" spans="1:16" x14ac:dyDescent="0.3">
      <c r="A494" t="s">
        <v>1877</v>
      </c>
      <c r="B494" t="str">
        <f>VLOOKUP(Table35[[#This Row],[Customer ID]], 'Customer Names'!F:G, 2, FALSE)</f>
        <v>Marion, Ms.  Stacey</v>
      </c>
      <c r="C494">
        <v>21.8</v>
      </c>
      <c r="D494" s="22" t="str" cm="1">
        <f t="array" ref="D494">_xlfn.IFS(Table35[[#This Row],[BMI]]&lt;18.5, "Underweight ", Table35[[#This Row],[BMI]]&lt;24.9, "Normal Weight", Table35[[#This Row],[BMI]]&lt;29.9, "Overweight ", TRUE, "Obesity")</f>
        <v>Normal Weight</v>
      </c>
      <c r="E494" s="22">
        <v>10.55</v>
      </c>
      <c r="F494" s="22" t="str" cm="1">
        <f t="array" ref="F494">_xlfn.IFS(Table35[[#This Row],[HBA1C]]&lt;5.7, "Normal", Table35[[#This Row],[HBA1C]]&lt;6.4, "Prediabetes ", TRUE, "Diabetes")</f>
        <v>Diabetes</v>
      </c>
      <c r="G494" s="23" t="s">
        <v>2379</v>
      </c>
      <c r="H494" s="22" t="s">
        <v>2379</v>
      </c>
      <c r="I494" s="22" t="s">
        <v>2379</v>
      </c>
      <c r="J494" s="22">
        <v>0</v>
      </c>
      <c r="K494" t="s">
        <v>2381</v>
      </c>
      <c r="L494" s="25">
        <f>VLOOKUP(Table35[[#This Row],[Customer ID]],'Hospitalisation Details'!A:E,5,FALSE)</f>
        <v>37355</v>
      </c>
      <c r="M494" s="27">
        <f>VLOOKUP(Table35[[#This Row],[Customer ID]],'Hospitalisation Details'!A:K,8,FALSE)</f>
        <v>20167.34</v>
      </c>
      <c r="N494" t="str">
        <f>VLOOKUP(Table35[[#This Row],[Customer ID]],'Hospitalisation Details'!A:K,9, FALSE)</f>
        <v>tier - 3</v>
      </c>
      <c r="O494" t="str">
        <f>VLOOKUP(Table35[[#This Row],[Customer ID]],'Hospitalisation Details'!A:K,10,FALSE)</f>
        <v>tier - 3</v>
      </c>
      <c r="P494" t="str">
        <f>VLOOKUP(Table35[[#This Row],[Customer ID]],'Hospitalisation Details'!A:K,11,FALSE)</f>
        <v>R1011</v>
      </c>
    </row>
    <row r="495" spans="1:16" x14ac:dyDescent="0.3">
      <c r="A495" t="s">
        <v>1876</v>
      </c>
      <c r="B495" t="str">
        <f>VLOOKUP(Table35[[#This Row],[Customer ID]], 'Customer Names'!F:G, 2, FALSE)</f>
        <v>Raffetto, Mr.  Louis</v>
      </c>
      <c r="C495">
        <v>26.41</v>
      </c>
      <c r="D495" s="22" t="str" cm="1">
        <f t="array" ref="D495">_xlfn.IFS(Table35[[#This Row],[BMI]]&lt;18.5, "Underweight ", Table35[[#This Row],[BMI]]&lt;24.9, "Normal Weight", Table35[[#This Row],[BMI]]&lt;29.9, "Overweight ", TRUE, "Obesity")</f>
        <v xml:space="preserve">Overweight </v>
      </c>
      <c r="E495" s="22">
        <v>4.92</v>
      </c>
      <c r="F495" s="22" t="str" cm="1">
        <f t="array" ref="F495">_xlfn.IFS(Table35[[#This Row],[HBA1C]]&lt;5.7, "Normal", Table35[[#This Row],[HBA1C]]&lt;6.4, "Prediabetes ", TRUE, "Diabetes")</f>
        <v>Normal</v>
      </c>
      <c r="G495" s="23" t="s">
        <v>2381</v>
      </c>
      <c r="H495" s="22" t="s">
        <v>2379</v>
      </c>
      <c r="I495" s="22" t="s">
        <v>2381</v>
      </c>
      <c r="J495" s="22">
        <v>1</v>
      </c>
      <c r="K495" t="s">
        <v>2381</v>
      </c>
      <c r="L495" s="25">
        <f>VLOOKUP(Table35[[#This Row],[Customer ID]],'Hospitalisation Details'!A:E,5,FALSE)</f>
        <v>30381</v>
      </c>
      <c r="M495" s="27">
        <f>VLOOKUP(Table35[[#This Row],[Customer ID]],'Hospitalisation Details'!A:K,8,FALSE)</f>
        <v>20149.32</v>
      </c>
      <c r="N495" t="str">
        <f>VLOOKUP(Table35[[#This Row],[Customer ID]],'Hospitalisation Details'!A:K,9, FALSE)</f>
        <v>tier - 2</v>
      </c>
      <c r="O495" t="str">
        <f>VLOOKUP(Table35[[#This Row],[Customer ID]],'Hospitalisation Details'!A:K,10,FALSE)</f>
        <v>tier - 1</v>
      </c>
      <c r="P495" t="str">
        <f>VLOOKUP(Table35[[#This Row],[Customer ID]],'Hospitalisation Details'!A:K,11,FALSE)</f>
        <v>R1016</v>
      </c>
    </row>
    <row r="496" spans="1:16" x14ac:dyDescent="0.3">
      <c r="A496" t="s">
        <v>1875</v>
      </c>
      <c r="B496" t="str">
        <f>VLOOKUP(Table35[[#This Row],[Customer ID]], 'Customer Names'!F:G, 2, FALSE)</f>
        <v>Young, Mr.  Brian R.</v>
      </c>
      <c r="C496">
        <v>27.835000000000001</v>
      </c>
      <c r="D496" s="22" t="str" cm="1">
        <f t="array" ref="D496">_xlfn.IFS(Table35[[#This Row],[BMI]]&lt;18.5, "Underweight ", Table35[[#This Row],[BMI]]&lt;24.9, "Normal Weight", Table35[[#This Row],[BMI]]&lt;29.9, "Overweight ", TRUE, "Obesity")</f>
        <v xml:space="preserve">Overweight </v>
      </c>
      <c r="E496" s="22">
        <v>5.9</v>
      </c>
      <c r="F496" s="22" t="str" cm="1">
        <f t="array" ref="F496">_xlfn.IFS(Table35[[#This Row],[HBA1C]]&lt;5.7, "Normal", Table35[[#This Row],[HBA1C]]&lt;6.4, "Prediabetes ", TRUE, "Diabetes")</f>
        <v xml:space="preserve">Prediabetes </v>
      </c>
      <c r="G496" s="23" t="s">
        <v>2381</v>
      </c>
      <c r="H496" s="22" t="s">
        <v>2379</v>
      </c>
      <c r="I496" s="22" t="s">
        <v>2379</v>
      </c>
      <c r="J496" s="22">
        <v>1</v>
      </c>
      <c r="K496" t="s">
        <v>2381</v>
      </c>
      <c r="L496" s="25">
        <f>VLOOKUP(Table35[[#This Row],[Customer ID]],'Hospitalisation Details'!A:E,5,FALSE)</f>
        <v>32198</v>
      </c>
      <c r="M496" s="27">
        <f>VLOOKUP(Table35[[#This Row],[Customer ID]],'Hospitalisation Details'!A:K,8,FALSE)</f>
        <v>20009.63</v>
      </c>
      <c r="N496" t="str">
        <f>VLOOKUP(Table35[[#This Row],[Customer ID]],'Hospitalisation Details'!A:K,9, FALSE)</f>
        <v>tier - 2</v>
      </c>
      <c r="O496" t="str">
        <f>VLOOKUP(Table35[[#This Row],[Customer ID]],'Hospitalisation Details'!A:K,10,FALSE)</f>
        <v>tier - 1</v>
      </c>
      <c r="P496" t="str">
        <f>VLOOKUP(Table35[[#This Row],[Customer ID]],'Hospitalisation Details'!A:K,11,FALSE)</f>
        <v>R1012</v>
      </c>
    </row>
    <row r="497" spans="1:16" x14ac:dyDescent="0.3">
      <c r="A497" t="s">
        <v>1874</v>
      </c>
      <c r="B497" t="str">
        <f>VLOOKUP(Table35[[#This Row],[Customer ID]], 'Customer Names'!F:G, 2, FALSE)</f>
        <v>Oehlke, Mrs.  Jessica</v>
      </c>
      <c r="C497">
        <v>51.74</v>
      </c>
      <c r="D497" s="22" t="str" cm="1">
        <f t="array" ref="D497">_xlfn.IFS(Table35[[#This Row],[BMI]]&lt;18.5, "Underweight ", Table35[[#This Row],[BMI]]&lt;24.9, "Normal Weight", Table35[[#This Row],[BMI]]&lt;29.9, "Overweight ", TRUE, "Obesity")</f>
        <v>Obesity</v>
      </c>
      <c r="E497" s="22">
        <v>4.9800000000000004</v>
      </c>
      <c r="F497" s="22" t="str" cm="1">
        <f t="array" ref="F497">_xlfn.IFS(Table35[[#This Row],[HBA1C]]&lt;5.7, "Normal", Table35[[#This Row],[HBA1C]]&lt;6.4, "Prediabetes ", TRUE, "Diabetes")</f>
        <v>Normal</v>
      </c>
      <c r="G497" s="23" t="s">
        <v>2381</v>
      </c>
      <c r="H497" s="22" t="s">
        <v>2379</v>
      </c>
      <c r="I497" s="22" t="s">
        <v>2379</v>
      </c>
      <c r="J497" s="22">
        <v>2</v>
      </c>
      <c r="K497" t="s">
        <v>2379</v>
      </c>
      <c r="L497" s="25">
        <f>VLOOKUP(Table35[[#This Row],[Customer ID]],'Hospitalisation Details'!A:E,5,FALSE)</f>
        <v>24117</v>
      </c>
      <c r="M497" s="27">
        <f>VLOOKUP(Table35[[#This Row],[Customer ID]],'Hospitalisation Details'!A:K,8,FALSE)</f>
        <v>19995.29</v>
      </c>
      <c r="N497" t="str">
        <f>VLOOKUP(Table35[[#This Row],[Customer ID]],'Hospitalisation Details'!A:K,9, FALSE)</f>
        <v>tier - 1</v>
      </c>
      <c r="O497" t="str">
        <f>VLOOKUP(Table35[[#This Row],[Customer ID]],'Hospitalisation Details'!A:K,10,FALSE)</f>
        <v>tier - 3</v>
      </c>
      <c r="P497" t="str">
        <f>VLOOKUP(Table35[[#This Row],[Customer ID]],'Hospitalisation Details'!A:K,11,FALSE)</f>
        <v>R1026</v>
      </c>
    </row>
    <row r="498" spans="1:16" x14ac:dyDescent="0.3">
      <c r="A498" t="s">
        <v>1873</v>
      </c>
      <c r="B498" t="str">
        <f>VLOOKUP(Table35[[#This Row],[Customer ID]], 'Customer Names'!F:G, 2, FALSE)</f>
        <v>Sudol, Ms.  Dawn M.</v>
      </c>
      <c r="C498">
        <v>23.37</v>
      </c>
      <c r="D498" s="22" t="str" cm="1">
        <f t="array" ref="D498">_xlfn.IFS(Table35[[#This Row],[BMI]]&lt;18.5, "Underweight ", Table35[[#This Row],[BMI]]&lt;24.9, "Normal Weight", Table35[[#This Row],[BMI]]&lt;29.9, "Overweight ", TRUE, "Obesity")</f>
        <v>Normal Weight</v>
      </c>
      <c r="E498" s="22">
        <v>5.8</v>
      </c>
      <c r="F498" s="22" t="str" cm="1">
        <f t="array" ref="F498">_xlfn.IFS(Table35[[#This Row],[HBA1C]]&lt;5.7, "Normal", Table35[[#This Row],[HBA1C]]&lt;6.4, "Prediabetes ", TRUE, "Diabetes")</f>
        <v xml:space="preserve">Prediabetes </v>
      </c>
      <c r="G498" s="23" t="s">
        <v>2379</v>
      </c>
      <c r="H498" s="22" t="s">
        <v>2379</v>
      </c>
      <c r="I498" s="22" t="s">
        <v>2379</v>
      </c>
      <c r="J498" s="22">
        <v>0</v>
      </c>
      <c r="K498" t="s">
        <v>2381</v>
      </c>
      <c r="L498" s="25">
        <f>VLOOKUP(Table35[[#This Row],[Customer ID]],'Hospitalisation Details'!A:E,5,FALSE)</f>
        <v>29564</v>
      </c>
      <c r="M498" s="27">
        <f>VLOOKUP(Table35[[#This Row],[Customer ID]],'Hospitalisation Details'!A:K,8,FALSE)</f>
        <v>19964.75</v>
      </c>
      <c r="N498" t="str">
        <f>VLOOKUP(Table35[[#This Row],[Customer ID]],'Hospitalisation Details'!A:K,9, FALSE)</f>
        <v>tier - 1</v>
      </c>
      <c r="O498" t="str">
        <f>VLOOKUP(Table35[[#This Row],[Customer ID]],'Hospitalisation Details'!A:K,10,FALSE)</f>
        <v>tier - 2</v>
      </c>
      <c r="P498" t="str">
        <f>VLOOKUP(Table35[[#This Row],[Customer ID]],'Hospitalisation Details'!A:K,11,FALSE)</f>
        <v>R1024</v>
      </c>
    </row>
    <row r="499" spans="1:16" x14ac:dyDescent="0.3">
      <c r="A499" t="s">
        <v>1872</v>
      </c>
      <c r="B499" t="str">
        <f>VLOOKUP(Table35[[#This Row],[Customer ID]], 'Customer Names'!F:G, 2, FALSE)</f>
        <v>Van Es, Mr.  Chris</v>
      </c>
      <c r="C499">
        <v>29.7</v>
      </c>
      <c r="D499" s="22" t="str" cm="1">
        <f t="array" ref="D499">_xlfn.IFS(Table35[[#This Row],[BMI]]&lt;18.5, "Underweight ", Table35[[#This Row],[BMI]]&lt;24.9, "Normal Weight", Table35[[#This Row],[BMI]]&lt;29.9, "Overweight ", TRUE, "Obesity")</f>
        <v xml:space="preserve">Overweight </v>
      </c>
      <c r="E499" s="22">
        <v>6.21</v>
      </c>
      <c r="F499" s="22" t="str" cm="1">
        <f t="array" ref="F499">_xlfn.IFS(Table35[[#This Row],[HBA1C]]&lt;5.7, "Normal", Table35[[#This Row],[HBA1C]]&lt;6.4, "Prediabetes ", TRUE, "Diabetes")</f>
        <v xml:space="preserve">Prediabetes </v>
      </c>
      <c r="G499" s="23" t="s">
        <v>2381</v>
      </c>
      <c r="H499" s="22" t="s">
        <v>2379</v>
      </c>
      <c r="I499" s="22" t="s">
        <v>2381</v>
      </c>
      <c r="J499" s="22">
        <v>1</v>
      </c>
      <c r="K499" t="s">
        <v>2381</v>
      </c>
      <c r="L499" s="25">
        <f>VLOOKUP(Table35[[#This Row],[Customer ID]],'Hospitalisation Details'!A:E,5,FALSE)</f>
        <v>35752</v>
      </c>
      <c r="M499" s="27">
        <f>VLOOKUP(Table35[[#This Row],[Customer ID]],'Hospitalisation Details'!A:K,8,FALSE)</f>
        <v>19933.46</v>
      </c>
      <c r="N499" t="str">
        <f>VLOOKUP(Table35[[#This Row],[Customer ID]],'Hospitalisation Details'!A:K,9, FALSE)</f>
        <v>tier - 1</v>
      </c>
      <c r="O499" t="str">
        <f>VLOOKUP(Table35[[#This Row],[Customer ID]],'Hospitalisation Details'!A:K,10,FALSE)</f>
        <v>tier - 3</v>
      </c>
      <c r="P499" t="str">
        <f>VLOOKUP(Table35[[#This Row],[Customer ID]],'Hospitalisation Details'!A:K,11,FALSE)</f>
        <v>R1011</v>
      </c>
    </row>
    <row r="500" spans="1:16" x14ac:dyDescent="0.3">
      <c r="A500" t="s">
        <v>1871</v>
      </c>
      <c r="B500" t="str">
        <f>VLOOKUP(Table35[[#This Row],[Customer ID]], 'Customer Names'!F:G, 2, FALSE)</f>
        <v>Dolge, Ms.  Karen</v>
      </c>
      <c r="C500">
        <v>20.045000000000002</v>
      </c>
      <c r="D500" s="22" t="str" cm="1">
        <f t="array" ref="D500">_xlfn.IFS(Table35[[#This Row],[BMI]]&lt;18.5, "Underweight ", Table35[[#This Row],[BMI]]&lt;24.9, "Normal Weight", Table35[[#This Row],[BMI]]&lt;29.9, "Overweight ", TRUE, "Obesity")</f>
        <v>Normal Weight</v>
      </c>
      <c r="E500" s="22">
        <v>6.17</v>
      </c>
      <c r="F500" s="22" t="str" cm="1">
        <f t="array" ref="F500">_xlfn.IFS(Table35[[#This Row],[HBA1C]]&lt;5.7, "Normal", Table35[[#This Row],[HBA1C]]&lt;6.4, "Prediabetes ", TRUE, "Diabetes")</f>
        <v xml:space="preserve">Prediabetes </v>
      </c>
      <c r="G500" s="23" t="s">
        <v>2379</v>
      </c>
      <c r="H500" s="22" t="s">
        <v>2379</v>
      </c>
      <c r="I500" s="22" t="s">
        <v>2381</v>
      </c>
      <c r="J500" s="22">
        <v>1</v>
      </c>
      <c r="K500" t="s">
        <v>2381</v>
      </c>
      <c r="L500" s="25">
        <f>VLOOKUP(Table35[[#This Row],[Customer ID]],'Hospitalisation Details'!A:E,5,FALSE)</f>
        <v>29158</v>
      </c>
      <c r="M500" s="27">
        <f>VLOOKUP(Table35[[#This Row],[Customer ID]],'Hospitalisation Details'!A:K,8,FALSE)</f>
        <v>19798.05</v>
      </c>
      <c r="N500" t="str">
        <f>VLOOKUP(Table35[[#This Row],[Customer ID]],'Hospitalisation Details'!A:K,9, FALSE)</f>
        <v>tier - 1</v>
      </c>
      <c r="O500" t="str">
        <f>VLOOKUP(Table35[[#This Row],[Customer ID]],'Hospitalisation Details'!A:K,10,FALSE)</f>
        <v>tier - 1</v>
      </c>
      <c r="P500" t="str">
        <f>VLOOKUP(Table35[[#This Row],[Customer ID]],'Hospitalisation Details'!A:K,11,FALSE)</f>
        <v>R1024</v>
      </c>
    </row>
    <row r="501" spans="1:16" x14ac:dyDescent="0.3">
      <c r="A501" t="s">
        <v>1870</v>
      </c>
      <c r="B501" t="str">
        <f>VLOOKUP(Table35[[#This Row],[Customer ID]], 'Customer Names'!F:G, 2, FALSE)</f>
        <v>Marlier, Ms.  Jessica</v>
      </c>
      <c r="C501">
        <v>27.83</v>
      </c>
      <c r="D501" s="22" t="str" cm="1">
        <f t="array" ref="D501">_xlfn.IFS(Table35[[#This Row],[BMI]]&lt;18.5, "Underweight ", Table35[[#This Row],[BMI]]&lt;24.9, "Normal Weight", Table35[[#This Row],[BMI]]&lt;29.9, "Overweight ", TRUE, "Obesity")</f>
        <v xml:space="preserve">Overweight </v>
      </c>
      <c r="E501" s="22">
        <v>5.36</v>
      </c>
      <c r="F501" s="22" t="str" cm="1">
        <f t="array" ref="F501">_xlfn.IFS(Table35[[#This Row],[HBA1C]]&lt;5.7, "Normal", Table35[[#This Row],[HBA1C]]&lt;6.4, "Prediabetes ", TRUE, "Diabetes")</f>
        <v>Normal</v>
      </c>
      <c r="G501" s="23" t="s">
        <v>2379</v>
      </c>
      <c r="H501" s="22" t="s">
        <v>2379</v>
      </c>
      <c r="I501" s="22" t="s">
        <v>2379</v>
      </c>
      <c r="J501" s="22">
        <v>2</v>
      </c>
      <c r="K501" t="s">
        <v>2379</v>
      </c>
      <c r="L501" s="25">
        <f>VLOOKUP(Table35[[#This Row],[Customer ID]],'Hospitalisation Details'!A:E,5,FALSE)</f>
        <v>26556</v>
      </c>
      <c r="M501" s="27">
        <f>VLOOKUP(Table35[[#This Row],[Customer ID]],'Hospitalisation Details'!A:K,8,FALSE)</f>
        <v>19749.38</v>
      </c>
      <c r="N501" t="str">
        <f>VLOOKUP(Table35[[#This Row],[Customer ID]],'Hospitalisation Details'!A:K,9, FALSE)</f>
        <v>tier - 1</v>
      </c>
      <c r="O501" t="str">
        <f>VLOOKUP(Table35[[#This Row],[Customer ID]],'Hospitalisation Details'!A:K,10,FALSE)</f>
        <v>tier - 3</v>
      </c>
      <c r="P501" t="str">
        <f>VLOOKUP(Table35[[#This Row],[Customer ID]],'Hospitalisation Details'!A:K,11,FALSE)</f>
        <v>R1013</v>
      </c>
    </row>
    <row r="502" spans="1:16" x14ac:dyDescent="0.3">
      <c r="A502" t="s">
        <v>1869</v>
      </c>
      <c r="B502" t="str">
        <f>VLOOKUP(Table35[[#This Row],[Customer ID]], 'Customer Names'!F:G, 2, FALSE)</f>
        <v>Girard, Mr.  Mathieu</v>
      </c>
      <c r="C502">
        <v>28.93</v>
      </c>
      <c r="D502" s="22" t="str" cm="1">
        <f t="array" ref="D502">_xlfn.IFS(Table35[[#This Row],[BMI]]&lt;18.5, "Underweight ", Table35[[#This Row],[BMI]]&lt;24.9, "Normal Weight", Table35[[#This Row],[BMI]]&lt;29.9, "Overweight ", TRUE, "Obesity")</f>
        <v xml:space="preserve">Overweight </v>
      </c>
      <c r="E502" s="22">
        <v>5.2</v>
      </c>
      <c r="F502" s="22" t="str" cm="1">
        <f t="array" ref="F502">_xlfn.IFS(Table35[[#This Row],[HBA1C]]&lt;5.7, "Normal", Table35[[#This Row],[HBA1C]]&lt;6.4, "Prediabetes ", TRUE, "Diabetes")</f>
        <v>Normal</v>
      </c>
      <c r="G502" s="23" t="s">
        <v>2379</v>
      </c>
      <c r="H502" s="22" t="s">
        <v>2379</v>
      </c>
      <c r="I502" s="22" t="s">
        <v>2379</v>
      </c>
      <c r="J502" s="22">
        <v>0</v>
      </c>
      <c r="K502" t="s">
        <v>2381</v>
      </c>
      <c r="L502" s="25">
        <f>VLOOKUP(Table35[[#This Row],[Customer ID]],'Hospitalisation Details'!A:E,5,FALSE)</f>
        <v>33093</v>
      </c>
      <c r="M502" s="27">
        <f>VLOOKUP(Table35[[#This Row],[Customer ID]],'Hospitalisation Details'!A:K,8,FALSE)</f>
        <v>19719.689999999999</v>
      </c>
      <c r="N502" t="str">
        <f>VLOOKUP(Table35[[#This Row],[Customer ID]],'Hospitalisation Details'!A:K,9, FALSE)</f>
        <v>tier - 1</v>
      </c>
      <c r="O502" t="str">
        <f>VLOOKUP(Table35[[#This Row],[Customer ID]],'Hospitalisation Details'!A:K,10,FALSE)</f>
        <v>tier - 2</v>
      </c>
      <c r="P502" t="str">
        <f>VLOOKUP(Table35[[#This Row],[Customer ID]],'Hospitalisation Details'!A:K,11,FALSE)</f>
        <v>R1013</v>
      </c>
    </row>
    <row r="503" spans="1:16" x14ac:dyDescent="0.3">
      <c r="A503" t="s">
        <v>1868</v>
      </c>
      <c r="B503" t="str">
        <f>VLOOKUP(Table35[[#This Row],[Customer ID]], 'Customer Names'!F:G, 2, FALSE)</f>
        <v>Lee, Mr.  Kam S.</v>
      </c>
      <c r="C503">
        <v>33.82</v>
      </c>
      <c r="D503" s="22" t="str" cm="1">
        <f t="array" ref="D503">_xlfn.IFS(Table35[[#This Row],[BMI]]&lt;18.5, "Underweight ", Table35[[#This Row],[BMI]]&lt;24.9, "Normal Weight", Table35[[#This Row],[BMI]]&lt;29.9, "Overweight ", TRUE, "Obesity")</f>
        <v>Obesity</v>
      </c>
      <c r="E503" s="22">
        <v>5.42</v>
      </c>
      <c r="F503" s="22" t="str" cm="1">
        <f t="array" ref="F503">_xlfn.IFS(Table35[[#This Row],[HBA1C]]&lt;5.7, "Normal", Table35[[#This Row],[HBA1C]]&lt;6.4, "Prediabetes ", TRUE, "Diabetes")</f>
        <v>Normal</v>
      </c>
      <c r="G503" s="23" t="s">
        <v>2379</v>
      </c>
      <c r="H503" s="22" t="s">
        <v>2379</v>
      </c>
      <c r="I503" s="22" t="s">
        <v>2379</v>
      </c>
      <c r="J503" s="22">
        <v>0</v>
      </c>
      <c r="K503" t="s">
        <v>2379</v>
      </c>
      <c r="L503" s="25">
        <f>VLOOKUP(Table35[[#This Row],[Customer ID]],'Hospitalisation Details'!A:E,5,FALSE)</f>
        <v>34542</v>
      </c>
      <c r="M503" s="27">
        <f>VLOOKUP(Table35[[#This Row],[Customer ID]],'Hospitalisation Details'!A:K,8,FALSE)</f>
        <v>19673.34</v>
      </c>
      <c r="N503" t="str">
        <f>VLOOKUP(Table35[[#This Row],[Customer ID]],'Hospitalisation Details'!A:K,9, FALSE)</f>
        <v>tier - 1</v>
      </c>
      <c r="O503" t="str">
        <f>VLOOKUP(Table35[[#This Row],[Customer ID]],'Hospitalisation Details'!A:K,10,FALSE)</f>
        <v>tier - 2</v>
      </c>
      <c r="P503" t="str">
        <f>VLOOKUP(Table35[[#This Row],[Customer ID]],'Hospitalisation Details'!A:K,11,FALSE)</f>
        <v>R1012</v>
      </c>
    </row>
    <row r="504" spans="1:16" x14ac:dyDescent="0.3">
      <c r="A504" t="s">
        <v>1867</v>
      </c>
      <c r="B504" t="str">
        <f>VLOOKUP(Table35[[#This Row],[Customer ID]], 'Customer Names'!F:G, 2, FALSE)</f>
        <v>Hubbard, Ms.  Valerie A</v>
      </c>
      <c r="C504">
        <v>20.234999999999999</v>
      </c>
      <c r="D504" s="22" t="str" cm="1">
        <f t="array" ref="D504">_xlfn.IFS(Table35[[#This Row],[BMI]]&lt;18.5, "Underweight ", Table35[[#This Row],[BMI]]&lt;24.9, "Normal Weight", Table35[[#This Row],[BMI]]&lt;29.9, "Overweight ", TRUE, "Obesity")</f>
        <v>Normal Weight</v>
      </c>
      <c r="E504" s="22">
        <v>6.84</v>
      </c>
      <c r="F504" s="22" t="str" cm="1">
        <f t="array" ref="F504">_xlfn.IFS(Table35[[#This Row],[HBA1C]]&lt;5.7, "Normal", Table35[[#This Row],[HBA1C]]&lt;6.4, "Prediabetes ", TRUE, "Diabetes")</f>
        <v>Diabetes</v>
      </c>
      <c r="G504" s="23" t="s">
        <v>2379</v>
      </c>
      <c r="H504" s="22" t="s">
        <v>2379</v>
      </c>
      <c r="I504" s="22" t="s">
        <v>2379</v>
      </c>
      <c r="J504" s="22">
        <v>0</v>
      </c>
      <c r="K504" t="s">
        <v>2381</v>
      </c>
      <c r="L504" s="25">
        <f>VLOOKUP(Table35[[#This Row],[Customer ID]],'Hospitalisation Details'!A:E,5,FALSE)</f>
        <v>28665</v>
      </c>
      <c r="M504" s="27">
        <f>VLOOKUP(Table35[[#This Row],[Customer ID]],'Hospitalisation Details'!A:K,8,FALSE)</f>
        <v>19594.810000000001</v>
      </c>
      <c r="N504" t="str">
        <f>VLOOKUP(Table35[[#This Row],[Customer ID]],'Hospitalisation Details'!A:K,9, FALSE)</f>
        <v>tier - 1</v>
      </c>
      <c r="O504" t="str">
        <f>VLOOKUP(Table35[[#This Row],[Customer ID]],'Hospitalisation Details'!A:K,10,FALSE)</f>
        <v>tier - 1</v>
      </c>
      <c r="P504" t="str">
        <f>VLOOKUP(Table35[[#This Row],[Customer ID]],'Hospitalisation Details'!A:K,11,FALSE)</f>
        <v>R1024</v>
      </c>
    </row>
    <row r="505" spans="1:16" x14ac:dyDescent="0.3">
      <c r="A505" t="s">
        <v>1866</v>
      </c>
      <c r="B505" t="str">
        <f>VLOOKUP(Table35[[#This Row],[Customer ID]], 'Customer Names'!F:G, 2, FALSE)</f>
        <v>Koester, Ms.  Freya R</v>
      </c>
      <c r="C505">
        <v>49.2</v>
      </c>
      <c r="D505" s="22" t="str" cm="1">
        <f t="array" ref="D505">_xlfn.IFS(Table35[[#This Row],[BMI]]&lt;18.5, "Underweight ", Table35[[#This Row],[BMI]]&lt;24.9, "Normal Weight", Table35[[#This Row],[BMI]]&lt;29.9, "Overweight ", TRUE, "Obesity")</f>
        <v>Obesity</v>
      </c>
      <c r="E505" s="22">
        <v>10.9</v>
      </c>
      <c r="F505" s="22" t="str" cm="1">
        <f t="array" ref="F505">_xlfn.IFS(Table35[[#This Row],[HBA1C]]&lt;5.7, "Normal", Table35[[#This Row],[HBA1C]]&lt;6.4, "Prediabetes ", TRUE, "Diabetes")</f>
        <v>Diabetes</v>
      </c>
      <c r="G505" s="23" t="s">
        <v>2381</v>
      </c>
      <c r="H505" s="22" t="s">
        <v>2379</v>
      </c>
      <c r="I505" s="22" t="s">
        <v>2381</v>
      </c>
      <c r="J505" s="22">
        <v>1</v>
      </c>
      <c r="K505" t="s">
        <v>2379</v>
      </c>
      <c r="L505" s="25">
        <f>VLOOKUP(Table35[[#This Row],[Customer ID]],'Hospitalisation Details'!A:E,5,FALSE)</f>
        <v>23145</v>
      </c>
      <c r="M505" s="27">
        <f>VLOOKUP(Table35[[#This Row],[Customer ID]],'Hospitalisation Details'!A:K,8,FALSE)</f>
        <v>19551.34</v>
      </c>
      <c r="N505" t="str">
        <f>VLOOKUP(Table35[[#This Row],[Customer ID]],'Hospitalisation Details'!A:K,9, FALSE)</f>
        <v>tier - 1</v>
      </c>
      <c r="O505" t="str">
        <f>VLOOKUP(Table35[[#This Row],[Customer ID]],'Hospitalisation Details'!A:K,10,FALSE)</f>
        <v>tier - 3</v>
      </c>
      <c r="P505" t="str">
        <f>VLOOKUP(Table35[[#This Row],[Customer ID]],'Hospitalisation Details'!A:K,11,FALSE)</f>
        <v>R1012</v>
      </c>
    </row>
    <row r="506" spans="1:16" x14ac:dyDescent="0.3">
      <c r="A506" t="s">
        <v>1865</v>
      </c>
      <c r="B506" t="str">
        <f>VLOOKUP(Table35[[#This Row],[Customer ID]], 'Customer Names'!F:G, 2, FALSE)</f>
        <v>Matthews, Ms.  Jennifer</v>
      </c>
      <c r="C506">
        <v>26.4</v>
      </c>
      <c r="D506" s="22" t="str" cm="1">
        <f t="array" ref="D506">_xlfn.IFS(Table35[[#This Row],[BMI]]&lt;18.5, "Underweight ", Table35[[#This Row],[BMI]]&lt;24.9, "Normal Weight", Table35[[#This Row],[BMI]]&lt;29.9, "Overweight ", TRUE, "Obesity")</f>
        <v xml:space="preserve">Overweight </v>
      </c>
      <c r="E506" s="22">
        <v>4.87</v>
      </c>
      <c r="F506" s="22" t="str" cm="1">
        <f t="array" ref="F506">_xlfn.IFS(Table35[[#This Row],[HBA1C]]&lt;5.7, "Normal", Table35[[#This Row],[HBA1C]]&lt;6.4, "Prediabetes ", TRUE, "Diabetes")</f>
        <v>Normal</v>
      </c>
      <c r="G506" s="23" t="s">
        <v>2381</v>
      </c>
      <c r="H506" s="22" t="s">
        <v>2379</v>
      </c>
      <c r="I506" s="22" t="s">
        <v>2379</v>
      </c>
      <c r="J506" s="22">
        <v>0</v>
      </c>
      <c r="K506" t="s">
        <v>2381</v>
      </c>
      <c r="L506" s="25">
        <f>VLOOKUP(Table35[[#This Row],[Customer ID]],'Hospitalisation Details'!A:E,5,FALSE)</f>
        <v>31154</v>
      </c>
      <c r="M506" s="27">
        <f>VLOOKUP(Table35[[#This Row],[Customer ID]],'Hospitalisation Details'!A:K,8,FALSE)</f>
        <v>19539.240000000002</v>
      </c>
      <c r="N506" t="str">
        <f>VLOOKUP(Table35[[#This Row],[Customer ID]],'Hospitalisation Details'!A:K,9, FALSE)</f>
        <v>tier - 1</v>
      </c>
      <c r="O506" t="str">
        <f>VLOOKUP(Table35[[#This Row],[Customer ID]],'Hospitalisation Details'!A:K,10,FALSE)</f>
        <v>tier - 1</v>
      </c>
      <c r="P506" t="str">
        <f>VLOOKUP(Table35[[#This Row],[Customer ID]],'Hospitalisation Details'!A:K,11,FALSE)</f>
        <v>R1013</v>
      </c>
    </row>
    <row r="507" spans="1:16" x14ac:dyDescent="0.3">
      <c r="A507" t="s">
        <v>1864</v>
      </c>
      <c r="B507" t="str">
        <f>VLOOKUP(Table35[[#This Row],[Customer ID]], 'Customer Names'!F:G, 2, FALSE)</f>
        <v>Rubinich, Ms.  Kara</v>
      </c>
      <c r="C507">
        <v>28.38</v>
      </c>
      <c r="D507" s="22" t="str" cm="1">
        <f t="array" ref="D507">_xlfn.IFS(Table35[[#This Row],[BMI]]&lt;18.5, "Underweight ", Table35[[#This Row],[BMI]]&lt;24.9, "Normal Weight", Table35[[#This Row],[BMI]]&lt;29.9, "Overweight ", TRUE, "Obesity")</f>
        <v xml:space="preserve">Overweight </v>
      </c>
      <c r="E507" s="22">
        <v>6.07</v>
      </c>
      <c r="F507" s="22" t="str" cm="1">
        <f t="array" ref="F507">_xlfn.IFS(Table35[[#This Row],[HBA1C]]&lt;5.7, "Normal", Table35[[#This Row],[HBA1C]]&lt;6.4, "Prediabetes ", TRUE, "Diabetes")</f>
        <v xml:space="preserve">Prediabetes </v>
      </c>
      <c r="G507" s="23" t="s">
        <v>2379</v>
      </c>
      <c r="H507" s="22" t="s">
        <v>2379</v>
      </c>
      <c r="I507" s="22" t="s">
        <v>2379</v>
      </c>
      <c r="J507" s="22">
        <v>1</v>
      </c>
      <c r="K507" t="s">
        <v>2381</v>
      </c>
      <c r="L507" s="25">
        <f>VLOOKUP(Table35[[#This Row],[Customer ID]],'Hospitalisation Details'!A:E,5,FALSE)</f>
        <v>33682</v>
      </c>
      <c r="M507" s="27">
        <f>VLOOKUP(Table35[[#This Row],[Customer ID]],'Hospitalisation Details'!A:K,8,FALSE)</f>
        <v>19521.97</v>
      </c>
      <c r="N507" t="str">
        <f>VLOOKUP(Table35[[#This Row],[Customer ID]],'Hospitalisation Details'!A:K,9, FALSE)</f>
        <v>tier - 1</v>
      </c>
      <c r="O507" t="str">
        <f>VLOOKUP(Table35[[#This Row],[Customer ID]],'Hospitalisation Details'!A:K,10,FALSE)</f>
        <v>tier - 2</v>
      </c>
      <c r="P507" t="str">
        <f>VLOOKUP(Table35[[#This Row],[Customer ID]],'Hospitalisation Details'!A:K,11,FALSE)</f>
        <v>R1013</v>
      </c>
    </row>
    <row r="508" spans="1:16" x14ac:dyDescent="0.3">
      <c r="A508" t="s">
        <v>1863</v>
      </c>
      <c r="B508" t="str">
        <f>VLOOKUP(Table35[[#This Row],[Customer ID]], 'Customer Names'!F:G, 2, FALSE)</f>
        <v>Alban, Mr.  Bradley A.</v>
      </c>
      <c r="C508">
        <v>24.64</v>
      </c>
      <c r="D508" s="22" t="str" cm="1">
        <f t="array" ref="D508">_xlfn.IFS(Table35[[#This Row],[BMI]]&lt;18.5, "Underweight ", Table35[[#This Row],[BMI]]&lt;24.9, "Normal Weight", Table35[[#This Row],[BMI]]&lt;29.9, "Overweight ", TRUE, "Obesity")</f>
        <v>Normal Weight</v>
      </c>
      <c r="E508" s="22">
        <v>4.33</v>
      </c>
      <c r="F508" s="22" t="str" cm="1">
        <f t="array" ref="F508">_xlfn.IFS(Table35[[#This Row],[HBA1C]]&lt;5.7, "Normal", Table35[[#This Row],[HBA1C]]&lt;6.4, "Prediabetes ", TRUE, "Diabetes")</f>
        <v>Normal</v>
      </c>
      <c r="G508" s="23" t="s">
        <v>2379</v>
      </c>
      <c r="H508" s="22" t="s">
        <v>2379</v>
      </c>
      <c r="I508" s="22" t="s">
        <v>2379</v>
      </c>
      <c r="J508" s="22">
        <v>0</v>
      </c>
      <c r="K508" t="s">
        <v>2381</v>
      </c>
      <c r="L508" s="25">
        <f>VLOOKUP(Table35[[#This Row],[Customer ID]],'Hospitalisation Details'!A:E,5,FALSE)</f>
        <v>29259</v>
      </c>
      <c r="M508" s="27">
        <f>VLOOKUP(Table35[[#This Row],[Customer ID]],'Hospitalisation Details'!A:K,8,FALSE)</f>
        <v>19515.54</v>
      </c>
      <c r="N508" t="str">
        <f>VLOOKUP(Table35[[#This Row],[Customer ID]],'Hospitalisation Details'!A:K,9, FALSE)</f>
        <v>tier - 1</v>
      </c>
      <c r="O508" t="str">
        <f>VLOOKUP(Table35[[#This Row],[Customer ID]],'Hospitalisation Details'!A:K,10,FALSE)</f>
        <v>tier - 1</v>
      </c>
      <c r="P508" t="str">
        <f>VLOOKUP(Table35[[#This Row],[Customer ID]],'Hospitalisation Details'!A:K,11,FALSE)</f>
        <v>R1013</v>
      </c>
    </row>
    <row r="509" spans="1:16" x14ac:dyDescent="0.3">
      <c r="A509" t="s">
        <v>1862</v>
      </c>
      <c r="B509" t="str">
        <f>VLOOKUP(Table35[[#This Row],[Customer ID]], 'Customer Names'!F:G, 2, FALSE)</f>
        <v>Corcoran, Mr.  Brendan</v>
      </c>
      <c r="C509">
        <v>39.71</v>
      </c>
      <c r="D509" s="22" t="str" cm="1">
        <f t="array" ref="D509">_xlfn.IFS(Table35[[#This Row],[BMI]]&lt;18.5, "Underweight ", Table35[[#This Row],[BMI]]&lt;24.9, "Normal Weight", Table35[[#This Row],[BMI]]&lt;29.9, "Overweight ", TRUE, "Obesity")</f>
        <v>Obesity</v>
      </c>
      <c r="E509" s="22">
        <v>5.83</v>
      </c>
      <c r="F509" s="22" t="str" cm="1">
        <f t="array" ref="F509">_xlfn.IFS(Table35[[#This Row],[HBA1C]]&lt;5.7, "Normal", Table35[[#This Row],[HBA1C]]&lt;6.4, "Prediabetes ", TRUE, "Diabetes")</f>
        <v xml:space="preserve">Prediabetes </v>
      </c>
      <c r="G509" s="23" t="s">
        <v>2379</v>
      </c>
      <c r="H509" s="22" t="s">
        <v>2379</v>
      </c>
      <c r="I509" s="22" t="s">
        <v>2379</v>
      </c>
      <c r="J509" s="22">
        <v>1</v>
      </c>
      <c r="K509" t="s">
        <v>2379</v>
      </c>
      <c r="L509" s="25">
        <f>VLOOKUP(Table35[[#This Row],[Customer ID]],'Hospitalisation Details'!A:E,5,FALSE)</f>
        <v>31807</v>
      </c>
      <c r="M509" s="27">
        <f>VLOOKUP(Table35[[#This Row],[Customer ID]],'Hospitalisation Details'!A:K,8,FALSE)</f>
        <v>19496.72</v>
      </c>
      <c r="N509" t="str">
        <f>VLOOKUP(Table35[[#This Row],[Customer ID]],'Hospitalisation Details'!A:K,9, FALSE)</f>
        <v>tier - 1</v>
      </c>
      <c r="O509" t="str">
        <f>VLOOKUP(Table35[[#This Row],[Customer ID]],'Hospitalisation Details'!A:K,10,FALSE)</f>
        <v>tier - 3</v>
      </c>
      <c r="P509" t="str">
        <f>VLOOKUP(Table35[[#This Row],[Customer ID]],'Hospitalisation Details'!A:K,11,FALSE)</f>
        <v>R1019</v>
      </c>
    </row>
    <row r="510" spans="1:16" x14ac:dyDescent="0.3">
      <c r="A510" t="s">
        <v>1861</v>
      </c>
      <c r="B510" t="str">
        <f>VLOOKUP(Table35[[#This Row],[Customer ID]], 'Customer Names'!F:G, 2, FALSE)</f>
        <v>Sargent, Ms.  Amber R</v>
      </c>
      <c r="C510">
        <v>22.22</v>
      </c>
      <c r="D510" s="22" t="str" cm="1">
        <f t="array" ref="D510">_xlfn.IFS(Table35[[#This Row],[BMI]]&lt;18.5, "Underweight ", Table35[[#This Row],[BMI]]&lt;24.9, "Normal Weight", Table35[[#This Row],[BMI]]&lt;29.9, "Overweight ", TRUE, "Obesity")</f>
        <v>Normal Weight</v>
      </c>
      <c r="E510" s="22">
        <v>5.5</v>
      </c>
      <c r="F510" s="22" t="str" cm="1">
        <f t="array" ref="F510">_xlfn.IFS(Table35[[#This Row],[HBA1C]]&lt;5.7, "Normal", Table35[[#This Row],[HBA1C]]&lt;6.4, "Prediabetes ", TRUE, "Diabetes")</f>
        <v>Normal</v>
      </c>
      <c r="G510" s="23" t="s">
        <v>2379</v>
      </c>
      <c r="H510" s="22" t="s">
        <v>2379</v>
      </c>
      <c r="I510" s="22" t="s">
        <v>2379</v>
      </c>
      <c r="J510" s="22">
        <v>0</v>
      </c>
      <c r="K510" t="s">
        <v>2381</v>
      </c>
      <c r="L510" s="25">
        <f>VLOOKUP(Table35[[#This Row],[Customer ID]],'Hospitalisation Details'!A:E,5,FALSE)</f>
        <v>30300</v>
      </c>
      <c r="M510" s="27">
        <f>VLOOKUP(Table35[[#This Row],[Customer ID]],'Hospitalisation Details'!A:K,8,FALSE)</f>
        <v>19444.27</v>
      </c>
      <c r="N510" t="str">
        <f>VLOOKUP(Table35[[#This Row],[Customer ID]],'Hospitalisation Details'!A:K,9, FALSE)</f>
        <v>tier - 1</v>
      </c>
      <c r="O510" t="str">
        <f>VLOOKUP(Table35[[#This Row],[Customer ID]],'Hospitalisation Details'!A:K,10,FALSE)</f>
        <v>tier - 1</v>
      </c>
      <c r="P510" t="str">
        <f>VLOOKUP(Table35[[#This Row],[Customer ID]],'Hospitalisation Details'!A:K,11,FALSE)</f>
        <v>R1013</v>
      </c>
    </row>
    <row r="511" spans="1:16" x14ac:dyDescent="0.3">
      <c r="A511" t="s">
        <v>1860</v>
      </c>
      <c r="B511" t="str">
        <f>VLOOKUP(Table35[[#This Row],[Customer ID]], 'Customer Names'!F:G, 2, FALSE)</f>
        <v>Watson, Mr.  Sean K</v>
      </c>
      <c r="C511">
        <v>33.344999999999999</v>
      </c>
      <c r="D511" s="22" t="str" cm="1">
        <f t="array" ref="D511">_xlfn.IFS(Table35[[#This Row],[BMI]]&lt;18.5, "Underweight ", Table35[[#This Row],[BMI]]&lt;24.9, "Normal Weight", Table35[[#This Row],[BMI]]&lt;29.9, "Overweight ", TRUE, "Obesity")</f>
        <v>Obesity</v>
      </c>
      <c r="E511" s="22">
        <v>4.79</v>
      </c>
      <c r="F511" s="22" t="str" cm="1">
        <f t="array" ref="F511">_xlfn.IFS(Table35[[#This Row],[HBA1C]]&lt;5.7, "Normal", Table35[[#This Row],[HBA1C]]&lt;6.4, "Prediabetes ", TRUE, "Diabetes")</f>
        <v>Normal</v>
      </c>
      <c r="G511" s="23" t="s">
        <v>2379</v>
      </c>
      <c r="H511" s="22" t="s">
        <v>2379</v>
      </c>
      <c r="I511" s="22" t="s">
        <v>2381</v>
      </c>
      <c r="J511" s="22">
        <v>1</v>
      </c>
      <c r="K511" t="s">
        <v>2379</v>
      </c>
      <c r="L511" s="25">
        <f>VLOOKUP(Table35[[#This Row],[Customer ID]],'Hospitalisation Details'!A:E,5,FALSE)</f>
        <v>34279</v>
      </c>
      <c r="M511" s="27">
        <f>VLOOKUP(Table35[[#This Row],[Customer ID]],'Hospitalisation Details'!A:K,8,FALSE)</f>
        <v>19442.349999999999</v>
      </c>
      <c r="N511" t="str">
        <f>VLOOKUP(Table35[[#This Row],[Customer ID]],'Hospitalisation Details'!A:K,9, FALSE)</f>
        <v>tier - 1</v>
      </c>
      <c r="O511" t="str">
        <f>VLOOKUP(Table35[[#This Row],[Customer ID]],'Hospitalisation Details'!A:K,10,FALSE)</f>
        <v>tier - 3</v>
      </c>
      <c r="P511" t="str">
        <f>VLOOKUP(Table35[[#This Row],[Customer ID]],'Hospitalisation Details'!A:K,11,FALSE)</f>
        <v>R1012</v>
      </c>
    </row>
    <row r="512" spans="1:16" x14ac:dyDescent="0.3">
      <c r="A512" t="s">
        <v>1859</v>
      </c>
      <c r="B512" t="str">
        <f>VLOOKUP(Table35[[#This Row],[Customer ID]], 'Customer Names'!F:G, 2, FALSE)</f>
        <v>Esponda, Mr.  Rick</v>
      </c>
      <c r="C512">
        <v>24.42</v>
      </c>
      <c r="D512" s="22" t="str" cm="1">
        <f t="array" ref="D512">_xlfn.IFS(Table35[[#This Row],[BMI]]&lt;18.5, "Underweight ", Table35[[#This Row],[BMI]]&lt;24.9, "Normal Weight", Table35[[#This Row],[BMI]]&lt;29.9, "Overweight ", TRUE, "Obesity")</f>
        <v>Normal Weight</v>
      </c>
      <c r="E512" s="22">
        <v>5.81</v>
      </c>
      <c r="F512" s="22" t="str" cm="1">
        <f t="array" ref="F512">_xlfn.IFS(Table35[[#This Row],[HBA1C]]&lt;5.7, "Normal", Table35[[#This Row],[HBA1C]]&lt;6.4, "Prediabetes ", TRUE, "Diabetes")</f>
        <v xml:space="preserve">Prediabetes </v>
      </c>
      <c r="G512" s="23" t="s">
        <v>2379</v>
      </c>
      <c r="H512" s="22" t="s">
        <v>2379</v>
      </c>
      <c r="I512" s="22" t="s">
        <v>2379</v>
      </c>
      <c r="J512" s="22">
        <v>1</v>
      </c>
      <c r="K512" t="s">
        <v>2381</v>
      </c>
      <c r="L512" s="25">
        <f>VLOOKUP(Table35[[#This Row],[Customer ID]],'Hospitalisation Details'!A:E,5,FALSE)</f>
        <v>32080</v>
      </c>
      <c r="M512" s="27">
        <f>VLOOKUP(Table35[[#This Row],[Customer ID]],'Hospitalisation Details'!A:K,8,FALSE)</f>
        <v>19362</v>
      </c>
      <c r="N512" t="str">
        <f>VLOOKUP(Table35[[#This Row],[Customer ID]],'Hospitalisation Details'!A:K,9, FALSE)</f>
        <v>tier - 1</v>
      </c>
      <c r="O512" t="str">
        <f>VLOOKUP(Table35[[#This Row],[Customer ID]],'Hospitalisation Details'!A:K,10,FALSE)</f>
        <v>tier - 3</v>
      </c>
      <c r="P512" t="str">
        <f>VLOOKUP(Table35[[#This Row],[Customer ID]],'Hospitalisation Details'!A:K,11,FALSE)</f>
        <v>R1013</v>
      </c>
    </row>
    <row r="513" spans="1:16" x14ac:dyDescent="0.3">
      <c r="A513" t="s">
        <v>1858</v>
      </c>
      <c r="B513" t="str">
        <f>VLOOKUP(Table35[[#This Row],[Customer ID]], 'Customer Names'!F:G, 2, FALSE)</f>
        <v>Krall, Mr.  Matthew</v>
      </c>
      <c r="C513">
        <v>29.81</v>
      </c>
      <c r="D513" s="22" t="str" cm="1">
        <f t="array" ref="D513">_xlfn.IFS(Table35[[#This Row],[BMI]]&lt;18.5, "Underweight ", Table35[[#This Row],[BMI]]&lt;24.9, "Normal Weight", Table35[[#This Row],[BMI]]&lt;29.9, "Overweight ", TRUE, "Obesity")</f>
        <v xml:space="preserve">Overweight </v>
      </c>
      <c r="E513" s="22">
        <v>5.58</v>
      </c>
      <c r="F513" s="22" t="str" cm="1">
        <f t="array" ref="F513">_xlfn.IFS(Table35[[#This Row],[HBA1C]]&lt;5.7, "Normal", Table35[[#This Row],[HBA1C]]&lt;6.4, "Prediabetes ", TRUE, "Diabetes")</f>
        <v>Normal</v>
      </c>
      <c r="G513" s="23" t="s">
        <v>2379</v>
      </c>
      <c r="H513" s="22" t="s">
        <v>2379</v>
      </c>
      <c r="I513" s="22" t="s">
        <v>2379</v>
      </c>
      <c r="J513" s="22">
        <v>0</v>
      </c>
      <c r="K513" t="s">
        <v>2381</v>
      </c>
      <c r="L513" s="25">
        <f>VLOOKUP(Table35[[#This Row],[Customer ID]],'Hospitalisation Details'!A:E,5,FALSE)</f>
        <v>33505</v>
      </c>
      <c r="M513" s="27">
        <f>VLOOKUP(Table35[[#This Row],[Customer ID]],'Hospitalisation Details'!A:K,8,FALSE)</f>
        <v>19350.37</v>
      </c>
      <c r="N513" t="str">
        <f>VLOOKUP(Table35[[#This Row],[Customer ID]],'Hospitalisation Details'!A:K,9, FALSE)</f>
        <v>tier - 1</v>
      </c>
      <c r="O513" t="str">
        <f>VLOOKUP(Table35[[#This Row],[Customer ID]],'Hospitalisation Details'!A:K,10,FALSE)</f>
        <v>tier - 3</v>
      </c>
      <c r="P513" t="str">
        <f>VLOOKUP(Table35[[#This Row],[Customer ID]],'Hospitalisation Details'!A:K,11,FALSE)</f>
        <v>R1013</v>
      </c>
    </row>
    <row r="514" spans="1:16" x14ac:dyDescent="0.3">
      <c r="A514" t="s">
        <v>1857</v>
      </c>
      <c r="B514" t="str">
        <f>VLOOKUP(Table35[[#This Row],[Customer ID]], 'Customer Names'!F:G, 2, FALSE)</f>
        <v>Poskin, Mr.  Brady</v>
      </c>
      <c r="C514">
        <v>51.18</v>
      </c>
      <c r="D514" s="22" t="str" cm="1">
        <f t="array" ref="D514">_xlfn.IFS(Table35[[#This Row],[BMI]]&lt;18.5, "Underweight ", Table35[[#This Row],[BMI]]&lt;24.9, "Normal Weight", Table35[[#This Row],[BMI]]&lt;29.9, "Overweight ", TRUE, "Obesity")</f>
        <v>Obesity</v>
      </c>
      <c r="E514" s="22">
        <v>4.4000000000000004</v>
      </c>
      <c r="F514" s="22" t="str" cm="1">
        <f t="array" ref="F514">_xlfn.IFS(Table35[[#This Row],[HBA1C]]&lt;5.7, "Normal", Table35[[#This Row],[HBA1C]]&lt;6.4, "Prediabetes ", TRUE, "Diabetes")</f>
        <v>Normal</v>
      </c>
      <c r="G514" s="23" t="s">
        <v>2381</v>
      </c>
      <c r="H514" s="22" t="s">
        <v>2379</v>
      </c>
      <c r="I514" s="22" t="s">
        <v>2379</v>
      </c>
      <c r="J514" s="22">
        <v>2</v>
      </c>
      <c r="K514" t="s">
        <v>2379</v>
      </c>
      <c r="L514" s="25">
        <f>VLOOKUP(Table35[[#This Row],[Customer ID]],'Hospitalisation Details'!A:E,5,FALSE)</f>
        <v>24334</v>
      </c>
      <c r="M514" s="27">
        <f>VLOOKUP(Table35[[#This Row],[Customer ID]],'Hospitalisation Details'!A:K,8,FALSE)</f>
        <v>19321.060000000001</v>
      </c>
      <c r="N514" t="str">
        <f>VLOOKUP(Table35[[#This Row],[Customer ID]],'Hospitalisation Details'!A:K,9, FALSE)</f>
        <v>tier - 1</v>
      </c>
      <c r="O514" t="str">
        <f>VLOOKUP(Table35[[#This Row],[Customer ID]],'Hospitalisation Details'!A:K,10,FALSE)</f>
        <v>tier - 1</v>
      </c>
      <c r="P514" t="str">
        <f>VLOOKUP(Table35[[#This Row],[Customer ID]],'Hospitalisation Details'!A:K,11,FALSE)</f>
        <v>R1012</v>
      </c>
    </row>
    <row r="515" spans="1:16" x14ac:dyDescent="0.3">
      <c r="A515" t="s">
        <v>1856</v>
      </c>
      <c r="B515" t="str">
        <f>VLOOKUP(Table35[[#This Row],[Customer ID]], 'Customer Names'!F:G, 2, FALSE)</f>
        <v>Halfmann, Ms.  Kameko</v>
      </c>
      <c r="C515">
        <v>51.37</v>
      </c>
      <c r="D515" s="22" t="str" cm="1">
        <f t="array" ref="D515">_xlfn.IFS(Table35[[#This Row],[BMI]]&lt;18.5, "Underweight ", Table35[[#This Row],[BMI]]&lt;24.9, "Normal Weight", Table35[[#This Row],[BMI]]&lt;29.9, "Overweight ", TRUE, "Obesity")</f>
        <v>Obesity</v>
      </c>
      <c r="E515" s="22">
        <v>8.18</v>
      </c>
      <c r="F515" s="22" t="str" cm="1">
        <f t="array" ref="F515">_xlfn.IFS(Table35[[#This Row],[HBA1C]]&lt;5.7, "Normal", Table35[[#This Row],[HBA1C]]&lt;6.4, "Prediabetes ", TRUE, "Diabetes")</f>
        <v>Diabetes</v>
      </c>
      <c r="G515" s="23" t="s">
        <v>2381</v>
      </c>
      <c r="H515" s="22" t="s">
        <v>2379</v>
      </c>
      <c r="I515" s="22" t="s">
        <v>2379</v>
      </c>
      <c r="J515" s="22">
        <v>0</v>
      </c>
      <c r="K515" t="s">
        <v>2379</v>
      </c>
      <c r="L515" s="25">
        <f>VLOOKUP(Table35[[#This Row],[Customer ID]],'Hospitalisation Details'!A:E,5,FALSE)</f>
        <v>24682</v>
      </c>
      <c r="M515" s="27">
        <f>VLOOKUP(Table35[[#This Row],[Customer ID]],'Hospitalisation Details'!A:K,8,FALSE)</f>
        <v>19259.96</v>
      </c>
      <c r="N515" t="str">
        <f>VLOOKUP(Table35[[#This Row],[Customer ID]],'Hospitalisation Details'!A:K,9, FALSE)</f>
        <v>tier - 1</v>
      </c>
      <c r="O515" t="str">
        <f>VLOOKUP(Table35[[#This Row],[Customer ID]],'Hospitalisation Details'!A:K,10,FALSE)</f>
        <v>tier - 1</v>
      </c>
      <c r="P515" t="str">
        <f>VLOOKUP(Table35[[#This Row],[Customer ID]],'Hospitalisation Details'!A:K,11,FALSE)</f>
        <v>R1012</v>
      </c>
    </row>
    <row r="516" spans="1:16" x14ac:dyDescent="0.3">
      <c r="A516" t="s">
        <v>1855</v>
      </c>
      <c r="B516" t="str">
        <f>VLOOKUP(Table35[[#This Row],[Customer ID]], 'Customer Names'!F:G, 2, FALSE)</f>
        <v>Klapper, Mr.  Jeremy A</v>
      </c>
      <c r="C516">
        <v>36.19</v>
      </c>
      <c r="D516" s="22" t="str" cm="1">
        <f t="array" ref="D516">_xlfn.IFS(Table35[[#This Row],[BMI]]&lt;18.5, "Underweight ", Table35[[#This Row],[BMI]]&lt;24.9, "Normal Weight", Table35[[#This Row],[BMI]]&lt;29.9, "Overweight ", TRUE, "Obesity")</f>
        <v>Obesity</v>
      </c>
      <c r="E516" s="22">
        <v>5.52</v>
      </c>
      <c r="F516" s="22" t="str" cm="1">
        <f t="array" ref="F516">_xlfn.IFS(Table35[[#This Row],[HBA1C]]&lt;5.7, "Normal", Table35[[#This Row],[HBA1C]]&lt;6.4, "Prediabetes ", TRUE, "Diabetes")</f>
        <v>Normal</v>
      </c>
      <c r="G516" s="23" t="s">
        <v>2381</v>
      </c>
      <c r="H516" s="22" t="s">
        <v>2379</v>
      </c>
      <c r="I516" s="22" t="s">
        <v>2379</v>
      </c>
      <c r="J516" s="22">
        <v>0</v>
      </c>
      <c r="K516" t="s">
        <v>2379</v>
      </c>
      <c r="L516" s="25">
        <f>VLOOKUP(Table35[[#This Row],[Customer ID]],'Hospitalisation Details'!A:E,5,FALSE)</f>
        <v>31226</v>
      </c>
      <c r="M516" s="27">
        <f>VLOOKUP(Table35[[#This Row],[Customer ID]],'Hospitalisation Details'!A:K,8,FALSE)</f>
        <v>19214.71</v>
      </c>
      <c r="N516" t="str">
        <f>VLOOKUP(Table35[[#This Row],[Customer ID]],'Hospitalisation Details'!A:K,9, FALSE)</f>
        <v>tier - 1</v>
      </c>
      <c r="O516" t="str">
        <f>VLOOKUP(Table35[[#This Row],[Customer ID]],'Hospitalisation Details'!A:K,10,FALSE)</f>
        <v>tier - 3</v>
      </c>
      <c r="P516" t="str">
        <f>VLOOKUP(Table35[[#This Row],[Customer ID]],'Hospitalisation Details'!A:K,11,FALSE)</f>
        <v>R1013</v>
      </c>
    </row>
    <row r="517" spans="1:16" x14ac:dyDescent="0.3">
      <c r="A517" t="s">
        <v>1854</v>
      </c>
      <c r="B517" t="str">
        <f>VLOOKUP(Table35[[#This Row],[Customer ID]], 'Customer Names'!F:G, 2, FALSE)</f>
        <v>George, Mr.  Daniel</v>
      </c>
      <c r="C517">
        <v>25.9</v>
      </c>
      <c r="D517" s="22" t="str" cm="1">
        <f t="array" ref="D517">_xlfn.IFS(Table35[[#This Row],[BMI]]&lt;18.5, "Underweight ", Table35[[#This Row],[BMI]]&lt;24.9, "Normal Weight", Table35[[#This Row],[BMI]]&lt;29.9, "Overweight ", TRUE, "Obesity")</f>
        <v xml:space="preserve">Overweight </v>
      </c>
      <c r="E517" s="22">
        <v>4.84</v>
      </c>
      <c r="F517" s="22" t="str" cm="1">
        <f t="array" ref="F517">_xlfn.IFS(Table35[[#This Row],[HBA1C]]&lt;5.7, "Normal", Table35[[#This Row],[HBA1C]]&lt;6.4, "Prediabetes ", TRUE, "Diabetes")</f>
        <v>Normal</v>
      </c>
      <c r="G517" s="23" t="s">
        <v>2379</v>
      </c>
      <c r="H517" s="22" t="s">
        <v>2379</v>
      </c>
      <c r="I517" s="22" t="s">
        <v>2379</v>
      </c>
      <c r="J517" s="22">
        <v>0</v>
      </c>
      <c r="K517" t="s">
        <v>2381</v>
      </c>
      <c r="L517" s="25">
        <f>VLOOKUP(Table35[[#This Row],[Customer ID]],'Hospitalisation Details'!A:E,5,FALSE)</f>
        <v>33374</v>
      </c>
      <c r="M517" s="27">
        <f>VLOOKUP(Table35[[#This Row],[Customer ID]],'Hospitalisation Details'!A:K,8,FALSE)</f>
        <v>19199.939999999999</v>
      </c>
      <c r="N517" t="str">
        <f>VLOOKUP(Table35[[#This Row],[Customer ID]],'Hospitalisation Details'!A:K,9, FALSE)</f>
        <v>tier - 1</v>
      </c>
      <c r="O517" t="str">
        <f>VLOOKUP(Table35[[#This Row],[Customer ID]],'Hospitalisation Details'!A:K,10,FALSE)</f>
        <v>tier - 3</v>
      </c>
      <c r="P517" t="str">
        <f>VLOOKUP(Table35[[#This Row],[Customer ID]],'Hospitalisation Details'!A:K,11,FALSE)</f>
        <v>R1011</v>
      </c>
    </row>
    <row r="518" spans="1:16" x14ac:dyDescent="0.3">
      <c r="A518" t="s">
        <v>1853</v>
      </c>
      <c r="B518" t="str">
        <f>VLOOKUP(Table35[[#This Row],[Customer ID]], 'Customer Names'!F:G, 2, FALSE)</f>
        <v>Hicks, Ms.  Amanda</v>
      </c>
      <c r="C518">
        <v>35.72</v>
      </c>
      <c r="D518" s="22" t="str" cm="1">
        <f t="array" ref="D518">_xlfn.IFS(Table35[[#This Row],[BMI]]&lt;18.5, "Underweight ", Table35[[#This Row],[BMI]]&lt;24.9, "Normal Weight", Table35[[#This Row],[BMI]]&lt;29.9, "Overweight ", TRUE, "Obesity")</f>
        <v>Obesity</v>
      </c>
      <c r="E518" s="22">
        <v>4.08</v>
      </c>
      <c r="F518" s="22" t="str" cm="1">
        <f t="array" ref="F518">_xlfn.IFS(Table35[[#This Row],[HBA1C]]&lt;5.7, "Normal", Table35[[#This Row],[HBA1C]]&lt;6.4, "Prediabetes ", TRUE, "Diabetes")</f>
        <v>Normal</v>
      </c>
      <c r="G518" s="23" t="s">
        <v>2379</v>
      </c>
      <c r="H518" s="22" t="s">
        <v>2379</v>
      </c>
      <c r="I518" s="22" t="s">
        <v>2381</v>
      </c>
      <c r="J518" s="22">
        <v>1</v>
      </c>
      <c r="K518" t="s">
        <v>2379</v>
      </c>
      <c r="L518" s="25">
        <f>VLOOKUP(Table35[[#This Row],[Customer ID]],'Hospitalisation Details'!A:E,5,FALSE)</f>
        <v>28947</v>
      </c>
      <c r="M518" s="27">
        <f>VLOOKUP(Table35[[#This Row],[Customer ID]],'Hospitalisation Details'!A:K,8,FALSE)</f>
        <v>19144.580000000002</v>
      </c>
      <c r="N518" t="str">
        <f>VLOOKUP(Table35[[#This Row],[Customer ID]],'Hospitalisation Details'!A:K,9, FALSE)</f>
        <v>tier - 1</v>
      </c>
      <c r="O518" t="str">
        <f>VLOOKUP(Table35[[#This Row],[Customer ID]],'Hospitalisation Details'!A:K,10,FALSE)</f>
        <v>tier - 1</v>
      </c>
      <c r="P518" t="str">
        <f>VLOOKUP(Table35[[#This Row],[Customer ID]],'Hospitalisation Details'!A:K,11,FALSE)</f>
        <v>R1024</v>
      </c>
    </row>
    <row r="519" spans="1:16" x14ac:dyDescent="0.3">
      <c r="A519" t="s">
        <v>1852</v>
      </c>
      <c r="B519" t="str">
        <f>VLOOKUP(Table35[[#This Row],[Customer ID]], 'Customer Names'!F:G, 2, FALSE)</f>
        <v>Lockyer, Ms.  Karen</v>
      </c>
      <c r="C519">
        <v>27.94</v>
      </c>
      <c r="D519" s="22" t="str" cm="1">
        <f t="array" ref="D519">_xlfn.IFS(Table35[[#This Row],[BMI]]&lt;18.5, "Underweight ", Table35[[#This Row],[BMI]]&lt;24.9, "Normal Weight", Table35[[#This Row],[BMI]]&lt;29.9, "Overweight ", TRUE, "Obesity")</f>
        <v xml:space="preserve">Overweight </v>
      </c>
      <c r="E519" s="22">
        <v>4.4800000000000004</v>
      </c>
      <c r="F519" s="22" t="str" cm="1">
        <f t="array" ref="F519">_xlfn.IFS(Table35[[#This Row],[HBA1C]]&lt;5.7, "Normal", Table35[[#This Row],[HBA1C]]&lt;6.4, "Prediabetes ", TRUE, "Diabetes")</f>
        <v>Normal</v>
      </c>
      <c r="G519" s="23" t="s">
        <v>2379</v>
      </c>
      <c r="H519" s="22" t="s">
        <v>2379</v>
      </c>
      <c r="I519" s="22" t="s">
        <v>2381</v>
      </c>
      <c r="J519" s="22">
        <v>1</v>
      </c>
      <c r="K519" t="s">
        <v>2381</v>
      </c>
      <c r="L519" s="25">
        <f>VLOOKUP(Table35[[#This Row],[Customer ID]],'Hospitalisation Details'!A:E,5,FALSE)</f>
        <v>34056</v>
      </c>
      <c r="M519" s="27">
        <f>VLOOKUP(Table35[[#This Row],[Customer ID]],'Hospitalisation Details'!A:K,8,FALSE)</f>
        <v>19107.78</v>
      </c>
      <c r="N519" t="str">
        <f>VLOOKUP(Table35[[#This Row],[Customer ID]],'Hospitalisation Details'!A:K,9, FALSE)</f>
        <v>tier - 1</v>
      </c>
      <c r="O519" t="str">
        <f>VLOOKUP(Table35[[#This Row],[Customer ID]],'Hospitalisation Details'!A:K,10,FALSE)</f>
        <v>tier - 2</v>
      </c>
      <c r="P519" t="str">
        <f>VLOOKUP(Table35[[#This Row],[Customer ID]],'Hospitalisation Details'!A:K,11,FALSE)</f>
        <v>R1013</v>
      </c>
    </row>
    <row r="520" spans="1:16" x14ac:dyDescent="0.3">
      <c r="A520" t="s">
        <v>1851</v>
      </c>
      <c r="B520" t="str">
        <f>VLOOKUP(Table35[[#This Row],[Customer ID]], 'Customer Names'!F:G, 2, FALSE)</f>
        <v>Byrnes, Mr.  Gregory</v>
      </c>
      <c r="C520">
        <v>27.1</v>
      </c>
      <c r="D520" s="22" t="str" cm="1">
        <f t="array" ref="D520">_xlfn.IFS(Table35[[#This Row],[BMI]]&lt;18.5, "Underweight ", Table35[[#This Row],[BMI]]&lt;24.9, "Normal Weight", Table35[[#This Row],[BMI]]&lt;29.9, "Overweight ", TRUE, "Obesity")</f>
        <v xml:space="preserve">Overweight </v>
      </c>
      <c r="E520" s="22">
        <v>5.73</v>
      </c>
      <c r="F520" s="22" t="str" cm="1">
        <f t="array" ref="F520">_xlfn.IFS(Table35[[#This Row],[HBA1C]]&lt;5.7, "Normal", Table35[[#This Row],[HBA1C]]&lt;6.4, "Prediabetes ", TRUE, "Diabetes")</f>
        <v xml:space="preserve">Prediabetes </v>
      </c>
      <c r="G520" s="23" t="s">
        <v>2379</v>
      </c>
      <c r="H520" s="22" t="s">
        <v>2379</v>
      </c>
      <c r="I520" s="22" t="s">
        <v>2379</v>
      </c>
      <c r="J520" s="22">
        <v>0</v>
      </c>
      <c r="K520" t="s">
        <v>2381</v>
      </c>
      <c r="L520" s="25">
        <f>VLOOKUP(Table35[[#This Row],[Customer ID]],'Hospitalisation Details'!A:E,5,FALSE)</f>
        <v>32544</v>
      </c>
      <c r="M520" s="27">
        <f>VLOOKUP(Table35[[#This Row],[Customer ID]],'Hospitalisation Details'!A:K,8,FALSE)</f>
        <v>19040.88</v>
      </c>
      <c r="N520" t="str">
        <f>VLOOKUP(Table35[[#This Row],[Customer ID]],'Hospitalisation Details'!A:K,9, FALSE)</f>
        <v>tier - 1</v>
      </c>
      <c r="O520" t="str">
        <f>VLOOKUP(Table35[[#This Row],[Customer ID]],'Hospitalisation Details'!A:K,10,FALSE)</f>
        <v>tier - 3</v>
      </c>
      <c r="P520" t="str">
        <f>VLOOKUP(Table35[[#This Row],[Customer ID]],'Hospitalisation Details'!A:K,11,FALSE)</f>
        <v>R1011</v>
      </c>
    </row>
    <row r="521" spans="1:16" x14ac:dyDescent="0.3">
      <c r="A521" t="s">
        <v>1850</v>
      </c>
      <c r="B521" t="str">
        <f>VLOOKUP(Table35[[#This Row],[Customer ID]], 'Customer Names'!F:G, 2, FALSE)</f>
        <v>Norris, Ms.  Sabine</v>
      </c>
      <c r="C521">
        <v>18.3</v>
      </c>
      <c r="D521" s="22" t="str" cm="1">
        <f t="array" ref="D521">_xlfn.IFS(Table35[[#This Row],[BMI]]&lt;18.5, "Underweight ", Table35[[#This Row],[BMI]]&lt;24.9, "Normal Weight", Table35[[#This Row],[BMI]]&lt;29.9, "Overweight ", TRUE, "Obesity")</f>
        <v xml:space="preserve">Underweight </v>
      </c>
      <c r="E521" s="22">
        <v>5.46</v>
      </c>
      <c r="F521" s="22" t="str" cm="1">
        <f t="array" ref="F521">_xlfn.IFS(Table35[[#This Row],[HBA1C]]&lt;5.7, "Normal", Table35[[#This Row],[HBA1C]]&lt;6.4, "Prediabetes ", TRUE, "Diabetes")</f>
        <v>Normal</v>
      </c>
      <c r="G521" s="23" t="s">
        <v>2381</v>
      </c>
      <c r="H521" s="22" t="s">
        <v>2379</v>
      </c>
      <c r="I521" s="22" t="s">
        <v>2381</v>
      </c>
      <c r="J521" s="22">
        <v>1</v>
      </c>
      <c r="K521" t="s">
        <v>2381</v>
      </c>
      <c r="L521" s="25">
        <f>VLOOKUP(Table35[[#This Row],[Customer ID]],'Hospitalisation Details'!A:E,5,FALSE)</f>
        <v>30335</v>
      </c>
      <c r="M521" s="27">
        <f>VLOOKUP(Table35[[#This Row],[Customer ID]],'Hospitalisation Details'!A:K,8,FALSE)</f>
        <v>19023.259999999998</v>
      </c>
      <c r="N521" t="str">
        <f>VLOOKUP(Table35[[#This Row],[Customer ID]],'Hospitalisation Details'!A:K,9, FALSE)</f>
        <v>tier - 1</v>
      </c>
      <c r="O521" t="str">
        <f>VLOOKUP(Table35[[#This Row],[Customer ID]],'Hospitalisation Details'!A:K,10,FALSE)</f>
        <v>tier - 3</v>
      </c>
      <c r="P521" t="str">
        <f>VLOOKUP(Table35[[#This Row],[Customer ID]],'Hospitalisation Details'!A:K,11,FALSE)</f>
        <v>R1011</v>
      </c>
    </row>
    <row r="522" spans="1:16" x14ac:dyDescent="0.3">
      <c r="A522" t="s">
        <v>1849</v>
      </c>
      <c r="B522" t="str">
        <f>VLOOKUP(Table35[[#This Row],[Customer ID]], 'Customer Names'!F:G, 2, FALSE)</f>
        <v>Darda, Mr.  Joseph</v>
      </c>
      <c r="C522">
        <v>25.3</v>
      </c>
      <c r="D522" s="22" t="str" cm="1">
        <f t="array" ref="D522">_xlfn.IFS(Table35[[#This Row],[BMI]]&lt;18.5, "Underweight ", Table35[[#This Row],[BMI]]&lt;24.9, "Normal Weight", Table35[[#This Row],[BMI]]&lt;29.9, "Overweight ", TRUE, "Obesity")</f>
        <v xml:space="preserve">Overweight </v>
      </c>
      <c r="E522" s="22">
        <v>5.0199999999999996</v>
      </c>
      <c r="F522" s="22" t="str" cm="1">
        <f t="array" ref="F522">_xlfn.IFS(Table35[[#This Row],[HBA1C]]&lt;5.7, "Normal", Table35[[#This Row],[HBA1C]]&lt;6.4, "Prediabetes ", TRUE, "Diabetes")</f>
        <v>Normal</v>
      </c>
      <c r="G522" s="23" t="s">
        <v>2381</v>
      </c>
      <c r="H522" s="22" t="s">
        <v>2379</v>
      </c>
      <c r="I522" s="22" t="s">
        <v>2379</v>
      </c>
      <c r="J522" s="22">
        <v>1</v>
      </c>
      <c r="K522" t="s">
        <v>2381</v>
      </c>
      <c r="L522" s="25">
        <f>VLOOKUP(Table35[[#This Row],[Customer ID]],'Hospitalisation Details'!A:E,5,FALSE)</f>
        <v>32501</v>
      </c>
      <c r="M522" s="27">
        <f>VLOOKUP(Table35[[#This Row],[Customer ID]],'Hospitalisation Details'!A:K,8,FALSE)</f>
        <v>18972.5</v>
      </c>
      <c r="N522" t="str">
        <f>VLOOKUP(Table35[[#This Row],[Customer ID]],'Hospitalisation Details'!A:K,9, FALSE)</f>
        <v>tier - 1</v>
      </c>
      <c r="O522" t="str">
        <f>VLOOKUP(Table35[[#This Row],[Customer ID]],'Hospitalisation Details'!A:K,10,FALSE)</f>
        <v>tier - 3</v>
      </c>
      <c r="P522" t="str">
        <f>VLOOKUP(Table35[[#This Row],[Customer ID]],'Hospitalisation Details'!A:K,11,FALSE)</f>
        <v>R1013</v>
      </c>
    </row>
    <row r="523" spans="1:16" x14ac:dyDescent="0.3">
      <c r="A523" t="s">
        <v>1848</v>
      </c>
      <c r="B523" t="str">
        <f>VLOOKUP(Table35[[#This Row],[Customer ID]], 'Customer Names'!F:G, 2, FALSE)</f>
        <v>Otstot, Mr.  Adam</v>
      </c>
      <c r="C523">
        <v>38.83</v>
      </c>
      <c r="D523" s="22" t="str" cm="1">
        <f t="array" ref="D523">_xlfn.IFS(Table35[[#This Row],[BMI]]&lt;18.5, "Underweight ", Table35[[#This Row],[BMI]]&lt;24.9, "Normal Weight", Table35[[#This Row],[BMI]]&lt;29.9, "Overweight ", TRUE, "Obesity")</f>
        <v>Obesity</v>
      </c>
      <c r="E523" s="22">
        <v>6.36</v>
      </c>
      <c r="F523" s="22" t="str" cm="1">
        <f t="array" ref="F523">_xlfn.IFS(Table35[[#This Row],[HBA1C]]&lt;5.7, "Normal", Table35[[#This Row],[HBA1C]]&lt;6.4, "Prediabetes ", TRUE, "Diabetes")</f>
        <v xml:space="preserve">Prediabetes </v>
      </c>
      <c r="G523" s="23" t="s">
        <v>2379</v>
      </c>
      <c r="H523" s="22" t="s">
        <v>2379</v>
      </c>
      <c r="I523" s="22" t="s">
        <v>2379</v>
      </c>
      <c r="J523" s="22">
        <v>1</v>
      </c>
      <c r="K523" t="s">
        <v>2379</v>
      </c>
      <c r="L523" s="25">
        <f>VLOOKUP(Table35[[#This Row],[Customer ID]],'Hospitalisation Details'!A:E,5,FALSE)</f>
        <v>33938</v>
      </c>
      <c r="M523" s="27">
        <f>VLOOKUP(Table35[[#This Row],[Customer ID]],'Hospitalisation Details'!A:K,8,FALSE)</f>
        <v>18963.169999999998</v>
      </c>
      <c r="N523" t="str">
        <f>VLOOKUP(Table35[[#This Row],[Customer ID]],'Hospitalisation Details'!A:K,9, FALSE)</f>
        <v>tier - 1</v>
      </c>
      <c r="O523" t="str">
        <f>VLOOKUP(Table35[[#This Row],[Customer ID]],'Hospitalisation Details'!A:K,10,FALSE)</f>
        <v>tier - 1</v>
      </c>
      <c r="P523" t="str">
        <f>VLOOKUP(Table35[[#This Row],[Customer ID]],'Hospitalisation Details'!A:K,11,FALSE)</f>
        <v>R1013</v>
      </c>
    </row>
    <row r="524" spans="1:16" x14ac:dyDescent="0.3">
      <c r="A524" t="s">
        <v>1847</v>
      </c>
      <c r="B524" t="str">
        <f>VLOOKUP(Table35[[#This Row],[Customer ID]], 'Customer Names'!F:G, 2, FALSE)</f>
        <v>Bowley, Ms.  Karolyn A</v>
      </c>
      <c r="C524">
        <v>27.6</v>
      </c>
      <c r="D524" s="22" t="str" cm="1">
        <f t="array" ref="D524">_xlfn.IFS(Table35[[#This Row],[BMI]]&lt;18.5, "Underweight ", Table35[[#This Row],[BMI]]&lt;24.9, "Normal Weight", Table35[[#This Row],[BMI]]&lt;29.9, "Overweight ", TRUE, "Obesity")</f>
        <v xml:space="preserve">Overweight </v>
      </c>
      <c r="E524" s="22">
        <v>5.36</v>
      </c>
      <c r="F524" s="22" t="str" cm="1">
        <f t="array" ref="F524">_xlfn.IFS(Table35[[#This Row],[HBA1C]]&lt;5.7, "Normal", Table35[[#This Row],[HBA1C]]&lt;6.4, "Prediabetes ", TRUE, "Diabetes")</f>
        <v>Normal</v>
      </c>
      <c r="G524" s="23" t="s">
        <v>2379</v>
      </c>
      <c r="H524" s="22" t="s">
        <v>2379</v>
      </c>
      <c r="I524" s="22" t="s">
        <v>2379</v>
      </c>
      <c r="J524" s="22">
        <v>1</v>
      </c>
      <c r="K524" t="s">
        <v>2379</v>
      </c>
      <c r="L524" s="25">
        <f>VLOOKUP(Table35[[#This Row],[Customer ID]],'Hospitalisation Details'!A:E,5,FALSE)</f>
        <v>36074</v>
      </c>
      <c r="M524" s="27">
        <f>VLOOKUP(Table35[[#This Row],[Customer ID]],'Hospitalisation Details'!A:K,8,FALSE)</f>
        <v>18955.22</v>
      </c>
      <c r="N524" t="str">
        <f>VLOOKUP(Table35[[#This Row],[Customer ID]],'Hospitalisation Details'!A:K,9, FALSE)</f>
        <v>tier - 1</v>
      </c>
      <c r="O524" t="str">
        <f>VLOOKUP(Table35[[#This Row],[Customer ID]],'Hospitalisation Details'!A:K,10,FALSE)</f>
        <v>tier - 3</v>
      </c>
      <c r="P524" t="str">
        <f>VLOOKUP(Table35[[#This Row],[Customer ID]],'Hospitalisation Details'!A:K,11,FALSE)</f>
        <v>R1011</v>
      </c>
    </row>
    <row r="525" spans="1:16" x14ac:dyDescent="0.3">
      <c r="A525" t="s">
        <v>1846</v>
      </c>
      <c r="B525" t="str">
        <f>VLOOKUP(Table35[[#This Row],[Customer ID]], 'Customer Names'!F:G, 2, FALSE)</f>
        <v>Rogers, Mrs.  Anita L.</v>
      </c>
      <c r="C525">
        <v>46.4</v>
      </c>
      <c r="D525" s="22" t="str" cm="1">
        <f t="array" ref="D525">_xlfn.IFS(Table35[[#This Row],[BMI]]&lt;18.5, "Underweight ", Table35[[#This Row],[BMI]]&lt;24.9, "Normal Weight", Table35[[#This Row],[BMI]]&lt;29.9, "Overweight ", TRUE, "Obesity")</f>
        <v>Obesity</v>
      </c>
      <c r="E525" s="22">
        <v>8.3699999999999992</v>
      </c>
      <c r="F525" s="22" t="str" cm="1">
        <f t="array" ref="F525">_xlfn.IFS(Table35[[#This Row],[HBA1C]]&lt;5.7, "Normal", Table35[[#This Row],[HBA1C]]&lt;6.4, "Prediabetes ", TRUE, "Diabetes")</f>
        <v>Diabetes</v>
      </c>
      <c r="G525" s="23" t="s">
        <v>2381</v>
      </c>
      <c r="H525" s="22" t="s">
        <v>2379</v>
      </c>
      <c r="I525" s="22" t="s">
        <v>2381</v>
      </c>
      <c r="J525" s="22">
        <v>1</v>
      </c>
      <c r="K525" t="s">
        <v>2379</v>
      </c>
      <c r="L525" s="25">
        <f>VLOOKUP(Table35[[#This Row],[Customer ID]],'Hospitalisation Details'!A:E,5,FALSE)</f>
        <v>23274</v>
      </c>
      <c r="M525" s="27">
        <f>VLOOKUP(Table35[[#This Row],[Customer ID]],'Hospitalisation Details'!A:K,8,FALSE)</f>
        <v>18954.560000000001</v>
      </c>
      <c r="N525" t="str">
        <f>VLOOKUP(Table35[[#This Row],[Customer ID]],'Hospitalisation Details'!A:K,9, FALSE)</f>
        <v>tier - 1</v>
      </c>
      <c r="O525" t="str">
        <f>VLOOKUP(Table35[[#This Row],[Customer ID]],'Hospitalisation Details'!A:K,10,FALSE)</f>
        <v>tier - 1</v>
      </c>
      <c r="P525" t="str">
        <f>VLOOKUP(Table35[[#This Row],[Customer ID]],'Hospitalisation Details'!A:K,11,FALSE)</f>
        <v>R1026</v>
      </c>
    </row>
    <row r="526" spans="1:16" x14ac:dyDescent="0.3">
      <c r="A526" t="s">
        <v>1845</v>
      </c>
      <c r="B526" t="str">
        <f>VLOOKUP(Table35[[#This Row],[Customer ID]], 'Customer Names'!F:G, 2, FALSE)</f>
        <v>Mclaughlin, Ms.  Laura E.</v>
      </c>
      <c r="C526">
        <v>51.92</v>
      </c>
      <c r="D526" s="22" t="str" cm="1">
        <f t="array" ref="D526">_xlfn.IFS(Table35[[#This Row],[BMI]]&lt;18.5, "Underweight ", Table35[[#This Row],[BMI]]&lt;24.9, "Normal Weight", Table35[[#This Row],[BMI]]&lt;29.9, "Overweight ", TRUE, "Obesity")</f>
        <v>Obesity</v>
      </c>
      <c r="E526" s="22">
        <v>5.18</v>
      </c>
      <c r="F526" s="22" t="str" cm="1">
        <f t="array" ref="F526">_xlfn.IFS(Table35[[#This Row],[HBA1C]]&lt;5.7, "Normal", Table35[[#This Row],[HBA1C]]&lt;6.4, "Prediabetes ", TRUE, "Diabetes")</f>
        <v>Normal</v>
      </c>
      <c r="G526" s="23" t="s">
        <v>2381</v>
      </c>
      <c r="H526" s="22" t="s">
        <v>2379</v>
      </c>
      <c r="I526" s="22" t="s">
        <v>2381</v>
      </c>
      <c r="J526" s="22">
        <v>1</v>
      </c>
      <c r="K526" t="s">
        <v>2379</v>
      </c>
      <c r="L526" s="25">
        <f>VLOOKUP(Table35[[#This Row],[Customer ID]],'Hospitalisation Details'!A:E,5,FALSE)</f>
        <v>25418</v>
      </c>
      <c r="M526" s="27">
        <f>VLOOKUP(Table35[[#This Row],[Customer ID]],'Hospitalisation Details'!A:K,8,FALSE)</f>
        <v>18932.810000000001</v>
      </c>
      <c r="N526" t="str">
        <f>VLOOKUP(Table35[[#This Row],[Customer ID]],'Hospitalisation Details'!A:K,9, FALSE)</f>
        <v>tier - 1</v>
      </c>
      <c r="O526" t="str">
        <f>VLOOKUP(Table35[[#This Row],[Customer ID]],'Hospitalisation Details'!A:K,10,FALSE)</f>
        <v>tier - 3</v>
      </c>
      <c r="P526" t="str">
        <f>VLOOKUP(Table35[[#This Row],[Customer ID]],'Hospitalisation Details'!A:K,11,FALSE)</f>
        <v>R1012</v>
      </c>
    </row>
    <row r="527" spans="1:16" x14ac:dyDescent="0.3">
      <c r="A527" t="s">
        <v>1844</v>
      </c>
      <c r="B527" t="str">
        <f>VLOOKUP(Table35[[#This Row],[Customer ID]], 'Customer Names'!F:G, 2, FALSE)</f>
        <v>Ziegler, Ms.  Sarah</v>
      </c>
      <c r="C527">
        <v>32.395000000000003</v>
      </c>
      <c r="D527" s="22" t="str" cm="1">
        <f t="array" ref="D527">_xlfn.IFS(Table35[[#This Row],[BMI]]&lt;18.5, "Underweight ", Table35[[#This Row],[BMI]]&lt;24.9, "Normal Weight", Table35[[#This Row],[BMI]]&lt;29.9, "Overweight ", TRUE, "Obesity")</f>
        <v>Obesity</v>
      </c>
      <c r="E527" s="22">
        <v>5.68</v>
      </c>
      <c r="F527" s="22" t="str" cm="1">
        <f t="array" ref="F527">_xlfn.IFS(Table35[[#This Row],[HBA1C]]&lt;5.7, "Normal", Table35[[#This Row],[HBA1C]]&lt;6.4, "Prediabetes ", TRUE, "Diabetes")</f>
        <v>Normal</v>
      </c>
      <c r="G527" s="23" t="s">
        <v>2381</v>
      </c>
      <c r="H527" s="22" t="s">
        <v>2379</v>
      </c>
      <c r="I527" s="22" t="s">
        <v>2379</v>
      </c>
      <c r="J527" s="22">
        <v>1</v>
      </c>
      <c r="K527" t="s">
        <v>2379</v>
      </c>
      <c r="L527" s="25">
        <f>VLOOKUP(Table35[[#This Row],[Customer ID]],'Hospitalisation Details'!A:E,5,FALSE)</f>
        <v>34907</v>
      </c>
      <c r="M527" s="27">
        <f>VLOOKUP(Table35[[#This Row],[Customer ID]],'Hospitalisation Details'!A:K,8,FALSE)</f>
        <v>18903.490000000002</v>
      </c>
      <c r="N527" t="str">
        <f>VLOOKUP(Table35[[#This Row],[Customer ID]],'Hospitalisation Details'!A:K,9, FALSE)</f>
        <v>tier - 1</v>
      </c>
      <c r="O527" t="str">
        <f>VLOOKUP(Table35[[#This Row],[Customer ID]],'Hospitalisation Details'!A:K,10,FALSE)</f>
        <v>tier - 2</v>
      </c>
      <c r="P527" t="str">
        <f>VLOOKUP(Table35[[#This Row],[Customer ID]],'Hospitalisation Details'!A:K,11,FALSE)</f>
        <v>R1024</v>
      </c>
    </row>
    <row r="528" spans="1:16" x14ac:dyDescent="0.3">
      <c r="A528" t="s">
        <v>1843</v>
      </c>
      <c r="B528" t="str">
        <f>VLOOKUP(Table35[[#This Row],[Customer ID]], 'Customer Names'!F:G, 2, FALSE)</f>
        <v>Hughey, Mrs.  Ashley E</v>
      </c>
      <c r="C528">
        <v>46.19</v>
      </c>
      <c r="D528" s="22" t="str" cm="1">
        <f t="array" ref="D528">_xlfn.IFS(Table35[[#This Row],[BMI]]&lt;18.5, "Underweight ", Table35[[#This Row],[BMI]]&lt;24.9, "Normal Weight", Table35[[#This Row],[BMI]]&lt;29.9, "Overweight ", TRUE, "Obesity")</f>
        <v>Obesity</v>
      </c>
      <c r="E528" s="22">
        <v>7.31</v>
      </c>
      <c r="F528" s="22" t="str" cm="1">
        <f t="array" ref="F528">_xlfn.IFS(Table35[[#This Row],[HBA1C]]&lt;5.7, "Normal", Table35[[#This Row],[HBA1C]]&lt;6.4, "Prediabetes ", TRUE, "Diabetes")</f>
        <v>Diabetes</v>
      </c>
      <c r="G528" s="23" t="s">
        <v>2381</v>
      </c>
      <c r="H528" s="22" t="s">
        <v>2379</v>
      </c>
      <c r="I528" s="22" t="s">
        <v>2381</v>
      </c>
      <c r="J528" s="22">
        <v>1</v>
      </c>
      <c r="K528" t="s">
        <v>2379</v>
      </c>
      <c r="L528" s="25">
        <f>VLOOKUP(Table35[[#This Row],[Customer ID]],'Hospitalisation Details'!A:E,5,FALSE)</f>
        <v>23168</v>
      </c>
      <c r="M528" s="27">
        <f>VLOOKUP(Table35[[#This Row],[Customer ID]],'Hospitalisation Details'!A:K,8,FALSE)</f>
        <v>18883.330000000002</v>
      </c>
      <c r="N528" t="str">
        <f>VLOOKUP(Table35[[#This Row],[Customer ID]],'Hospitalisation Details'!A:K,9, FALSE)</f>
        <v>tier - 1</v>
      </c>
      <c r="O528" t="str">
        <f>VLOOKUP(Table35[[#This Row],[Customer ID]],'Hospitalisation Details'!A:K,10,FALSE)</f>
        <v>tier - 1</v>
      </c>
      <c r="P528" t="str">
        <f>VLOOKUP(Table35[[#This Row],[Customer ID]],'Hospitalisation Details'!A:K,11,FALSE)</f>
        <v>R1026</v>
      </c>
    </row>
    <row r="529" spans="1:16" x14ac:dyDescent="0.3">
      <c r="A529" t="s">
        <v>1842</v>
      </c>
      <c r="B529" t="str">
        <f>VLOOKUP(Table35[[#This Row],[Customer ID]], 'Customer Names'!F:G, 2, FALSE)</f>
        <v>Knast, Ms.  Lindsey</v>
      </c>
      <c r="C529">
        <v>27.93</v>
      </c>
      <c r="D529" s="22" t="str" cm="1">
        <f t="array" ref="D529">_xlfn.IFS(Table35[[#This Row],[BMI]]&lt;18.5, "Underweight ", Table35[[#This Row],[BMI]]&lt;24.9, "Normal Weight", Table35[[#This Row],[BMI]]&lt;29.9, "Overweight ", TRUE, "Obesity")</f>
        <v xml:space="preserve">Overweight </v>
      </c>
      <c r="E529" s="22">
        <v>4.67</v>
      </c>
      <c r="F529" s="22" t="str" cm="1">
        <f t="array" ref="F529">_xlfn.IFS(Table35[[#This Row],[HBA1C]]&lt;5.7, "Normal", Table35[[#This Row],[HBA1C]]&lt;6.4, "Prediabetes ", TRUE, "Diabetes")</f>
        <v>Normal</v>
      </c>
      <c r="G529" s="23" t="s">
        <v>2379</v>
      </c>
      <c r="H529" s="22" t="s">
        <v>2379</v>
      </c>
      <c r="I529" s="22" t="s">
        <v>2381</v>
      </c>
      <c r="J529" s="22">
        <v>1</v>
      </c>
      <c r="K529" t="s">
        <v>2379</v>
      </c>
      <c r="L529" s="25">
        <f>VLOOKUP(Table35[[#This Row],[Customer ID]],'Hospitalisation Details'!A:E,5,FALSE)</f>
        <v>37765</v>
      </c>
      <c r="M529" s="27">
        <f>VLOOKUP(Table35[[#This Row],[Customer ID]],'Hospitalisation Details'!A:K,8,FALSE)</f>
        <v>18838.7</v>
      </c>
      <c r="N529" t="str">
        <f>VLOOKUP(Table35[[#This Row],[Customer ID]],'Hospitalisation Details'!A:K,9, FALSE)</f>
        <v>tier - 1</v>
      </c>
      <c r="O529" t="str">
        <f>VLOOKUP(Table35[[#This Row],[Customer ID]],'Hospitalisation Details'!A:K,10,FALSE)</f>
        <v>tier - 3</v>
      </c>
      <c r="P529" t="str">
        <f>VLOOKUP(Table35[[#This Row],[Customer ID]],'Hospitalisation Details'!A:K,11,FALSE)</f>
        <v>R1012</v>
      </c>
    </row>
    <row r="530" spans="1:16" x14ac:dyDescent="0.3">
      <c r="A530" t="s">
        <v>1841</v>
      </c>
      <c r="B530" t="str">
        <f>VLOOKUP(Table35[[#This Row],[Customer ID]], 'Customer Names'!F:G, 2, FALSE)</f>
        <v>Stob, Mr.  Alan</v>
      </c>
      <c r="C530">
        <v>45.62</v>
      </c>
      <c r="D530" s="22" t="str" cm="1">
        <f t="array" ref="D530">_xlfn.IFS(Table35[[#This Row],[BMI]]&lt;18.5, "Underweight ", Table35[[#This Row],[BMI]]&lt;24.9, "Normal Weight", Table35[[#This Row],[BMI]]&lt;29.9, "Overweight ", TRUE, "Obesity")</f>
        <v>Obesity</v>
      </c>
      <c r="E530" s="22">
        <v>6.87</v>
      </c>
      <c r="F530" s="22" t="str" cm="1">
        <f t="array" ref="F530">_xlfn.IFS(Table35[[#This Row],[HBA1C]]&lt;5.7, "Normal", Table35[[#This Row],[HBA1C]]&lt;6.4, "Prediabetes ", TRUE, "Diabetes")</f>
        <v>Diabetes</v>
      </c>
      <c r="G530" s="23" t="s">
        <v>2379</v>
      </c>
      <c r="H530" s="22" t="s">
        <v>2379</v>
      </c>
      <c r="I530" s="22" t="s">
        <v>2379</v>
      </c>
      <c r="J530" s="22">
        <v>0</v>
      </c>
      <c r="K530" t="s">
        <v>2379</v>
      </c>
      <c r="L530" s="25">
        <f>VLOOKUP(Table35[[#This Row],[Customer ID]],'Hospitalisation Details'!A:E,5,FALSE)</f>
        <v>22754</v>
      </c>
      <c r="M530" s="27">
        <f>VLOOKUP(Table35[[#This Row],[Customer ID]],'Hospitalisation Details'!A:K,8,FALSE)</f>
        <v>18815.53</v>
      </c>
      <c r="N530" t="str">
        <f>VLOOKUP(Table35[[#This Row],[Customer ID]],'Hospitalisation Details'!A:K,9, FALSE)</f>
        <v>tier - 1</v>
      </c>
      <c r="O530" t="str">
        <f>VLOOKUP(Table35[[#This Row],[Customer ID]],'Hospitalisation Details'!A:K,10,FALSE)</f>
        <v>tier - 1</v>
      </c>
      <c r="P530" t="str">
        <f>VLOOKUP(Table35[[#This Row],[Customer ID]],'Hospitalisation Details'!A:K,11,FALSE)</f>
        <v>R1023</v>
      </c>
    </row>
    <row r="531" spans="1:16" x14ac:dyDescent="0.3">
      <c r="A531" t="s">
        <v>1840</v>
      </c>
      <c r="B531" t="str">
        <f>VLOOKUP(Table35[[#This Row],[Customer ID]], 'Customer Names'!F:G, 2, FALSE)</f>
        <v>Jensen, Mr.  Dan R.</v>
      </c>
      <c r="C531">
        <v>35.31</v>
      </c>
      <c r="D531" s="22" t="str" cm="1">
        <f t="array" ref="D531">_xlfn.IFS(Table35[[#This Row],[BMI]]&lt;18.5, "Underweight ", Table35[[#This Row],[BMI]]&lt;24.9, "Normal Weight", Table35[[#This Row],[BMI]]&lt;29.9, "Overweight ", TRUE, "Obesity")</f>
        <v>Obesity</v>
      </c>
      <c r="E531" s="22">
        <v>5.87</v>
      </c>
      <c r="F531" s="22" t="str" cm="1">
        <f t="array" ref="F531">_xlfn.IFS(Table35[[#This Row],[HBA1C]]&lt;5.7, "Normal", Table35[[#This Row],[HBA1C]]&lt;6.4, "Prediabetes ", TRUE, "Diabetes")</f>
        <v xml:space="preserve">Prediabetes </v>
      </c>
      <c r="G531" s="23" t="s">
        <v>2379</v>
      </c>
      <c r="H531" s="22" t="s">
        <v>2379</v>
      </c>
      <c r="I531" s="22" t="s">
        <v>2381</v>
      </c>
      <c r="J531" s="22">
        <v>1</v>
      </c>
      <c r="K531" t="s">
        <v>2379</v>
      </c>
      <c r="L531" s="25">
        <f>VLOOKUP(Table35[[#This Row],[Customer ID]],'Hospitalisation Details'!A:E,5,FALSE)</f>
        <v>28929</v>
      </c>
      <c r="M531" s="27">
        <f>VLOOKUP(Table35[[#This Row],[Customer ID]],'Hospitalisation Details'!A:K,8,FALSE)</f>
        <v>18806.150000000001</v>
      </c>
      <c r="N531" t="str">
        <f>VLOOKUP(Table35[[#This Row],[Customer ID]],'Hospitalisation Details'!A:K,9, FALSE)</f>
        <v>tier - 1</v>
      </c>
      <c r="O531" t="str">
        <f>VLOOKUP(Table35[[#This Row],[Customer ID]],'Hospitalisation Details'!A:K,10,FALSE)</f>
        <v>tier - 2</v>
      </c>
      <c r="P531" t="str">
        <f>VLOOKUP(Table35[[#This Row],[Customer ID]],'Hospitalisation Details'!A:K,11,FALSE)</f>
        <v>R1013</v>
      </c>
    </row>
    <row r="532" spans="1:16" x14ac:dyDescent="0.3">
      <c r="A532" t="s">
        <v>1839</v>
      </c>
      <c r="B532" t="str">
        <f>VLOOKUP(Table35[[#This Row],[Customer ID]], 'Customer Names'!F:G, 2, FALSE)</f>
        <v>Mutter, Ms.  Katie</v>
      </c>
      <c r="C532">
        <v>30.4</v>
      </c>
      <c r="D532" s="22" t="str" cm="1">
        <f t="array" ref="D532">_xlfn.IFS(Table35[[#This Row],[BMI]]&lt;18.5, "Underweight ", Table35[[#This Row],[BMI]]&lt;24.9, "Normal Weight", Table35[[#This Row],[BMI]]&lt;29.9, "Overweight ", TRUE, "Obesity")</f>
        <v>Obesity</v>
      </c>
      <c r="E532" s="22">
        <v>4.07</v>
      </c>
      <c r="F532" s="22" t="str" cm="1">
        <f t="array" ref="F532">_xlfn.IFS(Table35[[#This Row],[HBA1C]]&lt;5.7, "Normal", Table35[[#This Row],[HBA1C]]&lt;6.4, "Prediabetes ", TRUE, "Diabetes")</f>
        <v>Normal</v>
      </c>
      <c r="G532" s="23" t="s">
        <v>2381</v>
      </c>
      <c r="H532" s="22" t="s">
        <v>2379</v>
      </c>
      <c r="I532" s="22" t="s">
        <v>2379</v>
      </c>
      <c r="J532" s="22">
        <v>1</v>
      </c>
      <c r="K532" t="s">
        <v>2379</v>
      </c>
      <c r="L532" s="25">
        <f>VLOOKUP(Table35[[#This Row],[Customer ID]],'Hospitalisation Details'!A:E,5,FALSE)</f>
        <v>34758</v>
      </c>
      <c r="M532" s="27">
        <f>VLOOKUP(Table35[[#This Row],[Customer ID]],'Hospitalisation Details'!A:K,8,FALSE)</f>
        <v>18804.75</v>
      </c>
      <c r="N532" t="str">
        <f>VLOOKUP(Table35[[#This Row],[Customer ID]],'Hospitalisation Details'!A:K,9, FALSE)</f>
        <v>tier - 1</v>
      </c>
      <c r="O532" t="str">
        <f>VLOOKUP(Table35[[#This Row],[Customer ID]],'Hospitalisation Details'!A:K,10,FALSE)</f>
        <v>tier - 1</v>
      </c>
      <c r="P532" t="str">
        <f>VLOOKUP(Table35[[#This Row],[Customer ID]],'Hospitalisation Details'!A:K,11,FALSE)</f>
        <v>R1012</v>
      </c>
    </row>
    <row r="533" spans="1:16" x14ac:dyDescent="0.3">
      <c r="A533" t="s">
        <v>1838</v>
      </c>
      <c r="B533" t="str">
        <f>VLOOKUP(Table35[[#This Row],[Customer ID]], 'Customer Names'!F:G, 2, FALSE)</f>
        <v>Ahern, Mr.  Eric</v>
      </c>
      <c r="C533">
        <v>20.13</v>
      </c>
      <c r="D533" s="22" t="str" cm="1">
        <f t="array" ref="D533">_xlfn.IFS(Table35[[#This Row],[BMI]]&lt;18.5, "Underweight ", Table35[[#This Row],[BMI]]&lt;24.9, "Normal Weight", Table35[[#This Row],[BMI]]&lt;29.9, "Overweight ", TRUE, "Obesity")</f>
        <v>Normal Weight</v>
      </c>
      <c r="E533" s="22">
        <v>6.47</v>
      </c>
      <c r="F533" s="22" t="str" cm="1">
        <f t="array" ref="F533">_xlfn.IFS(Table35[[#This Row],[HBA1C]]&lt;5.7, "Normal", Table35[[#This Row],[HBA1C]]&lt;6.4, "Prediabetes ", TRUE, "Diabetes")</f>
        <v>Diabetes</v>
      </c>
      <c r="G533" s="23" t="s">
        <v>2379</v>
      </c>
      <c r="H533" s="22" t="s">
        <v>2379</v>
      </c>
      <c r="I533" s="22" t="s">
        <v>2381</v>
      </c>
      <c r="J533" s="22">
        <v>1</v>
      </c>
      <c r="K533" t="s">
        <v>2381</v>
      </c>
      <c r="L533" s="25">
        <f>VLOOKUP(Table35[[#This Row],[Customer ID]],'Hospitalisation Details'!A:E,5,FALSE)</f>
        <v>28874</v>
      </c>
      <c r="M533" s="27">
        <f>VLOOKUP(Table35[[#This Row],[Customer ID]],'Hospitalisation Details'!A:K,8,FALSE)</f>
        <v>18767.740000000002</v>
      </c>
      <c r="N533" t="str">
        <f>VLOOKUP(Table35[[#This Row],[Customer ID]],'Hospitalisation Details'!A:K,9, FALSE)</f>
        <v>tier - 1</v>
      </c>
      <c r="O533" t="str">
        <f>VLOOKUP(Table35[[#This Row],[Customer ID]],'Hospitalisation Details'!A:K,10,FALSE)</f>
        <v>tier - 1</v>
      </c>
      <c r="P533" t="str">
        <f>VLOOKUP(Table35[[#This Row],[Customer ID]],'Hospitalisation Details'!A:K,11,FALSE)</f>
        <v>R1013</v>
      </c>
    </row>
    <row r="534" spans="1:16" x14ac:dyDescent="0.3">
      <c r="A534" t="s">
        <v>1837</v>
      </c>
      <c r="B534" t="str">
        <f>VLOOKUP(Table35[[#This Row],[Customer ID]], 'Customer Names'!F:G, 2, FALSE)</f>
        <v>Chviruk, Ms.  Cathryn</v>
      </c>
      <c r="C534">
        <v>23.655000000000001</v>
      </c>
      <c r="D534" s="22" t="str" cm="1">
        <f t="array" ref="D534">_xlfn.IFS(Table35[[#This Row],[BMI]]&lt;18.5, "Underweight ", Table35[[#This Row],[BMI]]&lt;24.9, "Normal Weight", Table35[[#This Row],[BMI]]&lt;29.9, "Overweight ", TRUE, "Obesity")</f>
        <v>Normal Weight</v>
      </c>
      <c r="E534" s="22">
        <v>5.14</v>
      </c>
      <c r="F534" s="22" t="str" cm="1">
        <f t="array" ref="F534">_xlfn.IFS(Table35[[#This Row],[HBA1C]]&lt;5.7, "Normal", Table35[[#This Row],[HBA1C]]&lt;6.4, "Prediabetes ", TRUE, "Diabetes")</f>
        <v>Normal</v>
      </c>
      <c r="G534" s="23" t="s">
        <v>2379</v>
      </c>
      <c r="H534" s="22" t="s">
        <v>2379</v>
      </c>
      <c r="I534" s="22" t="s">
        <v>2379</v>
      </c>
      <c r="J534" s="22">
        <v>1</v>
      </c>
      <c r="K534" t="s">
        <v>2381</v>
      </c>
      <c r="L534" s="25">
        <f>VLOOKUP(Table35[[#This Row],[Customer ID]],'Hospitalisation Details'!A:E,5,FALSE)</f>
        <v>33965</v>
      </c>
      <c r="M534" s="27">
        <f>VLOOKUP(Table35[[#This Row],[Customer ID]],'Hospitalisation Details'!A:K,8,FALSE)</f>
        <v>18765.88</v>
      </c>
      <c r="N534" t="str">
        <f>VLOOKUP(Table35[[#This Row],[Customer ID]],'Hospitalisation Details'!A:K,9, FALSE)</f>
        <v>tier - 1</v>
      </c>
      <c r="O534" t="str">
        <f>VLOOKUP(Table35[[#This Row],[Customer ID]],'Hospitalisation Details'!A:K,10,FALSE)</f>
        <v>tier - 2</v>
      </c>
      <c r="P534" t="str">
        <f>VLOOKUP(Table35[[#This Row],[Customer ID]],'Hospitalisation Details'!A:K,11,FALSE)</f>
        <v>R1012</v>
      </c>
    </row>
    <row r="535" spans="1:16" x14ac:dyDescent="0.3">
      <c r="A535" t="s">
        <v>1836</v>
      </c>
      <c r="B535" t="str">
        <f>VLOOKUP(Table35[[#This Row],[Customer ID]], 'Customer Names'!F:G, 2, FALSE)</f>
        <v>Meehan, Mr.  Brendan</v>
      </c>
      <c r="C535">
        <v>49.05</v>
      </c>
      <c r="D535" s="22" t="str" cm="1">
        <f t="array" ref="D535">_xlfn.IFS(Table35[[#This Row],[BMI]]&lt;18.5, "Underweight ", Table35[[#This Row],[BMI]]&lt;24.9, "Normal Weight", Table35[[#This Row],[BMI]]&lt;29.9, "Overweight ", TRUE, "Obesity")</f>
        <v>Obesity</v>
      </c>
      <c r="E535" s="22">
        <v>9.77</v>
      </c>
      <c r="F535" s="22" t="str" cm="1">
        <f t="array" ref="F535">_xlfn.IFS(Table35[[#This Row],[HBA1C]]&lt;5.7, "Normal", Table35[[#This Row],[HBA1C]]&lt;6.4, "Prediabetes ", TRUE, "Diabetes")</f>
        <v>Diabetes</v>
      </c>
      <c r="G535" s="23" t="s">
        <v>2381</v>
      </c>
      <c r="H535" s="22" t="s">
        <v>2379</v>
      </c>
      <c r="I535" s="22" t="s">
        <v>2379</v>
      </c>
      <c r="J535" s="22">
        <v>0</v>
      </c>
      <c r="K535" t="s">
        <v>2379</v>
      </c>
      <c r="L535" s="25">
        <f>VLOOKUP(Table35[[#This Row],[Customer ID]],'Hospitalisation Details'!A:E,5,FALSE)</f>
        <v>24806</v>
      </c>
      <c r="M535" s="27">
        <f>VLOOKUP(Table35[[#This Row],[Customer ID]],'Hospitalisation Details'!A:K,8,FALSE)</f>
        <v>18694.689999999999</v>
      </c>
      <c r="N535" t="str">
        <f>VLOOKUP(Table35[[#This Row],[Customer ID]],'Hospitalisation Details'!A:K,9, FALSE)</f>
        <v>tier - 1</v>
      </c>
      <c r="O535" t="str">
        <f>VLOOKUP(Table35[[#This Row],[Customer ID]],'Hospitalisation Details'!A:K,10,FALSE)</f>
        <v>tier - 1</v>
      </c>
      <c r="P535" t="str">
        <f>VLOOKUP(Table35[[#This Row],[Customer ID]],'Hospitalisation Details'!A:K,11,FALSE)</f>
        <v>R1023</v>
      </c>
    </row>
    <row r="536" spans="1:16" x14ac:dyDescent="0.3">
      <c r="A536" t="s">
        <v>1835</v>
      </c>
      <c r="B536" t="str">
        <f>VLOOKUP(Table35[[#This Row],[Customer ID]], 'Customer Names'!F:G, 2, FALSE)</f>
        <v>Gammon, Ms.  Shauna</v>
      </c>
      <c r="C536">
        <v>51.94</v>
      </c>
      <c r="D536" s="22" t="str" cm="1">
        <f t="array" ref="D536">_xlfn.IFS(Table35[[#This Row],[BMI]]&lt;18.5, "Underweight ", Table35[[#This Row],[BMI]]&lt;24.9, "Normal Weight", Table35[[#This Row],[BMI]]&lt;29.9, "Overweight ", TRUE, "Obesity")</f>
        <v>Obesity</v>
      </c>
      <c r="E536" s="22">
        <v>8.8000000000000007</v>
      </c>
      <c r="F536" s="22" t="str" cm="1">
        <f t="array" ref="F536">_xlfn.IFS(Table35[[#This Row],[HBA1C]]&lt;5.7, "Normal", Table35[[#This Row],[HBA1C]]&lt;6.4, "Prediabetes ", TRUE, "Diabetes")</f>
        <v>Diabetes</v>
      </c>
      <c r="G536" s="23" t="s">
        <v>2381</v>
      </c>
      <c r="H536" s="22" t="s">
        <v>2379</v>
      </c>
      <c r="I536" s="22" t="s">
        <v>2379</v>
      </c>
      <c r="J536" s="22">
        <v>2</v>
      </c>
      <c r="K536" t="s">
        <v>2379</v>
      </c>
      <c r="L536" s="25">
        <f>VLOOKUP(Table35[[#This Row],[Customer ID]],'Hospitalisation Details'!A:E,5,FALSE)</f>
        <v>25858</v>
      </c>
      <c r="M536" s="27">
        <f>VLOOKUP(Table35[[#This Row],[Customer ID]],'Hospitalisation Details'!A:K,8,FALSE)</f>
        <v>18682.740000000002</v>
      </c>
      <c r="N536" t="str">
        <f>VLOOKUP(Table35[[#This Row],[Customer ID]],'Hospitalisation Details'!A:K,9, FALSE)</f>
        <v>tier - 1</v>
      </c>
      <c r="O536" t="str">
        <f>VLOOKUP(Table35[[#This Row],[Customer ID]],'Hospitalisation Details'!A:K,10,FALSE)</f>
        <v>tier - 3</v>
      </c>
      <c r="P536" t="str">
        <f>VLOOKUP(Table35[[#This Row],[Customer ID]],'Hospitalisation Details'!A:K,11,FALSE)</f>
        <v>R1012</v>
      </c>
    </row>
    <row r="537" spans="1:16" x14ac:dyDescent="0.3">
      <c r="A537" t="s">
        <v>1834</v>
      </c>
      <c r="B537" t="str">
        <f>VLOOKUP(Table35[[#This Row],[Customer ID]], 'Customer Names'!F:G, 2, FALSE)</f>
        <v>Lee, Mr.  Terence</v>
      </c>
      <c r="C537">
        <v>29.83</v>
      </c>
      <c r="D537" s="22" t="str" cm="1">
        <f t="array" ref="D537">_xlfn.IFS(Table35[[#This Row],[BMI]]&lt;18.5, "Underweight ", Table35[[#This Row],[BMI]]&lt;24.9, "Normal Weight", Table35[[#This Row],[BMI]]&lt;29.9, "Overweight ", TRUE, "Obesity")</f>
        <v xml:space="preserve">Overweight </v>
      </c>
      <c r="E537" s="22">
        <v>5.84</v>
      </c>
      <c r="F537" s="22" t="str" cm="1">
        <f t="array" ref="F537">_xlfn.IFS(Table35[[#This Row],[HBA1C]]&lt;5.7, "Normal", Table35[[#This Row],[HBA1C]]&lt;6.4, "Prediabetes ", TRUE, "Diabetes")</f>
        <v xml:space="preserve">Prediabetes </v>
      </c>
      <c r="G537" s="23" t="s">
        <v>2379</v>
      </c>
      <c r="H537" s="22" t="s">
        <v>2379</v>
      </c>
      <c r="I537" s="22" t="s">
        <v>2379</v>
      </c>
      <c r="J537" s="22">
        <v>1</v>
      </c>
      <c r="K537" t="s">
        <v>2381</v>
      </c>
      <c r="L537" s="25">
        <f>VLOOKUP(Table35[[#This Row],[Customer ID]],'Hospitalisation Details'!A:E,5,FALSE)</f>
        <v>36061</v>
      </c>
      <c r="M537" s="27">
        <f>VLOOKUP(Table35[[#This Row],[Customer ID]],'Hospitalisation Details'!A:K,8,FALSE)</f>
        <v>18648.419999999998</v>
      </c>
      <c r="N537" t="str">
        <f>VLOOKUP(Table35[[#This Row],[Customer ID]],'Hospitalisation Details'!A:K,9, FALSE)</f>
        <v>tier - 1</v>
      </c>
      <c r="O537" t="str">
        <f>VLOOKUP(Table35[[#This Row],[Customer ID]],'Hospitalisation Details'!A:K,10,FALSE)</f>
        <v>tier - 1</v>
      </c>
      <c r="P537" t="str">
        <f>VLOOKUP(Table35[[#This Row],[Customer ID]],'Hospitalisation Details'!A:K,11,FALSE)</f>
        <v>R1019</v>
      </c>
    </row>
    <row r="538" spans="1:16" x14ac:dyDescent="0.3">
      <c r="A538" t="s">
        <v>1833</v>
      </c>
      <c r="B538" t="str">
        <f>VLOOKUP(Table35[[#This Row],[Customer ID]], 'Customer Names'!F:G, 2, FALSE)</f>
        <v>Franco, Ms.  Marisol</v>
      </c>
      <c r="C538">
        <v>22.6</v>
      </c>
      <c r="D538" s="22" t="str" cm="1">
        <f t="array" ref="D538">_xlfn.IFS(Table35[[#This Row],[BMI]]&lt;18.5, "Underweight ", Table35[[#This Row],[BMI]]&lt;24.9, "Normal Weight", Table35[[#This Row],[BMI]]&lt;29.9, "Overweight ", TRUE, "Obesity")</f>
        <v>Normal Weight</v>
      </c>
      <c r="E538" s="22">
        <v>10.43</v>
      </c>
      <c r="F538" s="22" t="str" cm="1">
        <f t="array" ref="F538">_xlfn.IFS(Table35[[#This Row],[HBA1C]]&lt;5.7, "Normal", Table35[[#This Row],[HBA1C]]&lt;6.4, "Prediabetes ", TRUE, "Diabetes")</f>
        <v>Diabetes</v>
      </c>
      <c r="G538" s="23" t="s">
        <v>2381</v>
      </c>
      <c r="H538" s="22" t="s">
        <v>2379</v>
      </c>
      <c r="I538" s="22" t="s">
        <v>2379</v>
      </c>
      <c r="J538" s="22">
        <v>1</v>
      </c>
      <c r="K538" t="s">
        <v>2381</v>
      </c>
      <c r="L538" s="25">
        <f>VLOOKUP(Table35[[#This Row],[Customer ID]],'Hospitalisation Details'!A:E,5,FALSE)</f>
        <v>31636</v>
      </c>
      <c r="M538" s="27">
        <f>VLOOKUP(Table35[[#This Row],[Customer ID]],'Hospitalisation Details'!A:K,8,FALSE)</f>
        <v>18608.259999999998</v>
      </c>
      <c r="N538" t="str">
        <f>VLOOKUP(Table35[[#This Row],[Customer ID]],'Hospitalisation Details'!A:K,9, FALSE)</f>
        <v>tier - 1</v>
      </c>
      <c r="O538" t="str">
        <f>VLOOKUP(Table35[[#This Row],[Customer ID]],'Hospitalisation Details'!A:K,10,FALSE)</f>
        <v>tier - 3</v>
      </c>
      <c r="P538" t="str">
        <f>VLOOKUP(Table35[[#This Row],[Customer ID]],'Hospitalisation Details'!A:K,11,FALSE)</f>
        <v>R1011</v>
      </c>
    </row>
    <row r="539" spans="1:16" x14ac:dyDescent="0.3">
      <c r="A539" t="s">
        <v>1832</v>
      </c>
      <c r="B539" t="str">
        <f>VLOOKUP(Table35[[#This Row],[Customer ID]], 'Customer Names'!F:G, 2, FALSE)</f>
        <v>Patterson, Ms.  Lindsay</v>
      </c>
      <c r="C539">
        <v>46.69</v>
      </c>
      <c r="D539" s="22" t="str" cm="1">
        <f t="array" ref="D539">_xlfn.IFS(Table35[[#This Row],[BMI]]&lt;18.5, "Underweight ", Table35[[#This Row],[BMI]]&lt;24.9, "Normal Weight", Table35[[#This Row],[BMI]]&lt;29.9, "Overweight ", TRUE, "Obesity")</f>
        <v>Obesity</v>
      </c>
      <c r="E539" s="22">
        <v>4.25</v>
      </c>
      <c r="F539" s="22" t="str" cm="1">
        <f t="array" ref="F539">_xlfn.IFS(Table35[[#This Row],[HBA1C]]&lt;5.7, "Normal", Table35[[#This Row],[HBA1C]]&lt;6.4, "Prediabetes ", TRUE, "Diabetes")</f>
        <v>Normal</v>
      </c>
      <c r="G539" s="23" t="s">
        <v>2381</v>
      </c>
      <c r="H539" s="22" t="s">
        <v>2379</v>
      </c>
      <c r="I539" s="22" t="s">
        <v>2379</v>
      </c>
      <c r="J539" s="22">
        <v>1</v>
      </c>
      <c r="K539" t="s">
        <v>2379</v>
      </c>
      <c r="L539" s="25">
        <f>VLOOKUP(Table35[[#This Row],[Customer ID]],'Hospitalisation Details'!A:E,5,FALSE)</f>
        <v>23584</v>
      </c>
      <c r="M539" s="27">
        <f>VLOOKUP(Table35[[#This Row],[Customer ID]],'Hospitalisation Details'!A:K,8,FALSE)</f>
        <v>18443.11</v>
      </c>
      <c r="N539" t="str">
        <f>VLOOKUP(Table35[[#This Row],[Customer ID]],'Hospitalisation Details'!A:K,9, FALSE)</f>
        <v>tier - 1</v>
      </c>
      <c r="O539" t="str">
        <f>VLOOKUP(Table35[[#This Row],[Customer ID]],'Hospitalisation Details'!A:K,10,FALSE)</f>
        <v>tier - 2</v>
      </c>
      <c r="P539" t="str">
        <f>VLOOKUP(Table35[[#This Row],[Customer ID]],'Hospitalisation Details'!A:K,11,FALSE)</f>
        <v>R1012</v>
      </c>
    </row>
    <row r="540" spans="1:16" x14ac:dyDescent="0.3">
      <c r="A540" t="s">
        <v>1831</v>
      </c>
      <c r="B540" t="str">
        <f>VLOOKUP(Table35[[#This Row],[Customer ID]], 'Customer Names'!F:G, 2, FALSE)</f>
        <v>Valdes, Ms.  Katie</v>
      </c>
      <c r="C540">
        <v>28.49</v>
      </c>
      <c r="D540" s="22" t="str" cm="1">
        <f t="array" ref="D540">_xlfn.IFS(Table35[[#This Row],[BMI]]&lt;18.5, "Underweight ", Table35[[#This Row],[BMI]]&lt;24.9, "Normal Weight", Table35[[#This Row],[BMI]]&lt;29.9, "Overweight ", TRUE, "Obesity")</f>
        <v xml:space="preserve">Overweight </v>
      </c>
      <c r="E540" s="22">
        <v>4.8899999999999997</v>
      </c>
      <c r="F540" s="22" t="str" cm="1">
        <f t="array" ref="F540">_xlfn.IFS(Table35[[#This Row],[HBA1C]]&lt;5.7, "Normal", Table35[[#This Row],[HBA1C]]&lt;6.4, "Prediabetes ", TRUE, "Diabetes")</f>
        <v>Normal</v>
      </c>
      <c r="G540" s="23" t="s">
        <v>2379</v>
      </c>
      <c r="H540" s="22" t="s">
        <v>2379</v>
      </c>
      <c r="I540" s="22" t="s">
        <v>2379</v>
      </c>
      <c r="J540" s="22">
        <v>0</v>
      </c>
      <c r="K540" t="s">
        <v>2381</v>
      </c>
      <c r="L540" s="25">
        <f>VLOOKUP(Table35[[#This Row],[Customer ID]],'Hospitalisation Details'!A:E,5,FALSE)</f>
        <v>36326</v>
      </c>
      <c r="M540" s="27">
        <f>VLOOKUP(Table35[[#This Row],[Customer ID]],'Hospitalisation Details'!A:K,8,FALSE)</f>
        <v>18328.240000000002</v>
      </c>
      <c r="N540" t="str">
        <f>VLOOKUP(Table35[[#This Row],[Customer ID]],'Hospitalisation Details'!A:K,9, FALSE)</f>
        <v>tier - 1</v>
      </c>
      <c r="O540" t="str">
        <f>VLOOKUP(Table35[[#This Row],[Customer ID]],'Hospitalisation Details'!A:K,10,FALSE)</f>
        <v>tier - 2</v>
      </c>
      <c r="P540" t="str">
        <f>VLOOKUP(Table35[[#This Row],[Customer ID]],'Hospitalisation Details'!A:K,11,FALSE)</f>
        <v>R1013</v>
      </c>
    </row>
    <row r="541" spans="1:16" x14ac:dyDescent="0.3">
      <c r="A541" t="s">
        <v>1830</v>
      </c>
      <c r="B541" t="str">
        <f>VLOOKUP(Table35[[#This Row],[Customer ID]], 'Customer Names'!F:G, 2, FALSE)</f>
        <v>Craig, Mr.  Daniel</v>
      </c>
      <c r="C541">
        <v>28.5</v>
      </c>
      <c r="D541" s="22" t="str" cm="1">
        <f t="array" ref="D541">_xlfn.IFS(Table35[[#This Row],[BMI]]&lt;18.5, "Underweight ", Table35[[#This Row],[BMI]]&lt;24.9, "Normal Weight", Table35[[#This Row],[BMI]]&lt;29.9, "Overweight ", TRUE, "Obesity")</f>
        <v xml:space="preserve">Overweight </v>
      </c>
      <c r="E541" s="22">
        <v>5.55</v>
      </c>
      <c r="F541" s="22" t="str" cm="1">
        <f t="array" ref="F541">_xlfn.IFS(Table35[[#This Row],[HBA1C]]&lt;5.7, "Normal", Table35[[#This Row],[HBA1C]]&lt;6.4, "Prediabetes ", TRUE, "Diabetes")</f>
        <v>Normal</v>
      </c>
      <c r="G541" s="23" t="s">
        <v>2381</v>
      </c>
      <c r="H541" s="22" t="s">
        <v>2379</v>
      </c>
      <c r="I541" s="22" t="s">
        <v>2379</v>
      </c>
      <c r="J541" s="22">
        <v>1</v>
      </c>
      <c r="K541" t="s">
        <v>2381</v>
      </c>
      <c r="L541" s="25">
        <f>VLOOKUP(Table35[[#This Row],[Customer ID]],'Hospitalisation Details'!A:E,5,FALSE)</f>
        <v>34823</v>
      </c>
      <c r="M541" s="27">
        <f>VLOOKUP(Table35[[#This Row],[Customer ID]],'Hospitalisation Details'!A:K,8,FALSE)</f>
        <v>18310.740000000002</v>
      </c>
      <c r="N541" t="str">
        <f>VLOOKUP(Table35[[#This Row],[Customer ID]],'Hospitalisation Details'!A:K,9, FALSE)</f>
        <v>tier - 1</v>
      </c>
      <c r="O541" t="str">
        <f>VLOOKUP(Table35[[#This Row],[Customer ID]],'Hospitalisation Details'!A:K,10,FALSE)</f>
        <v>tier - 3</v>
      </c>
      <c r="P541" t="str">
        <f>VLOOKUP(Table35[[#This Row],[Customer ID]],'Hospitalisation Details'!A:K,11,FALSE)</f>
        <v>R1012</v>
      </c>
    </row>
    <row r="542" spans="1:16" x14ac:dyDescent="0.3">
      <c r="A542" t="s">
        <v>1829</v>
      </c>
      <c r="B542" t="str">
        <f>VLOOKUP(Table35[[#This Row],[Customer ID]], 'Customer Names'!F:G, 2, FALSE)</f>
        <v>Whipple, Mr.  Brett W</v>
      </c>
      <c r="C542">
        <v>24.4</v>
      </c>
      <c r="D542" s="22" t="str" cm="1">
        <f t="array" ref="D542">_xlfn.IFS(Table35[[#This Row],[BMI]]&lt;18.5, "Underweight ", Table35[[#This Row],[BMI]]&lt;24.9, "Normal Weight", Table35[[#This Row],[BMI]]&lt;29.9, "Overweight ", TRUE, "Obesity")</f>
        <v>Normal Weight</v>
      </c>
      <c r="E542" s="22">
        <v>4.5199999999999996</v>
      </c>
      <c r="F542" s="22" t="str" cm="1">
        <f t="array" ref="F542">_xlfn.IFS(Table35[[#This Row],[HBA1C]]&lt;5.7, "Normal", Table35[[#This Row],[HBA1C]]&lt;6.4, "Prediabetes ", TRUE, "Diabetes")</f>
        <v>Normal</v>
      </c>
      <c r="G542" s="23" t="s">
        <v>2379</v>
      </c>
      <c r="H542" s="22" t="s">
        <v>2379</v>
      </c>
      <c r="I542" s="22" t="s">
        <v>2379</v>
      </c>
      <c r="J542" s="22">
        <v>1</v>
      </c>
      <c r="K542" t="s">
        <v>2381</v>
      </c>
      <c r="L542" s="25">
        <f>VLOOKUP(Table35[[#This Row],[Customer ID]],'Hospitalisation Details'!A:E,5,FALSE)</f>
        <v>33719</v>
      </c>
      <c r="M542" s="27">
        <f>VLOOKUP(Table35[[#This Row],[Customer ID]],'Hospitalisation Details'!A:K,8,FALSE)</f>
        <v>18259.22</v>
      </c>
      <c r="N542" t="str">
        <f>VLOOKUP(Table35[[#This Row],[Customer ID]],'Hospitalisation Details'!A:K,9, FALSE)</f>
        <v>tier - 1</v>
      </c>
      <c r="O542" t="str">
        <f>VLOOKUP(Table35[[#This Row],[Customer ID]],'Hospitalisation Details'!A:K,10,FALSE)</f>
        <v>tier - 3</v>
      </c>
      <c r="P542" t="str">
        <f>VLOOKUP(Table35[[#This Row],[Customer ID]],'Hospitalisation Details'!A:K,11,FALSE)</f>
        <v>R1011</v>
      </c>
    </row>
    <row r="543" spans="1:16" x14ac:dyDescent="0.3">
      <c r="A543" t="s">
        <v>1828</v>
      </c>
      <c r="B543" t="str">
        <f>VLOOKUP(Table35[[#This Row],[Customer ID]], 'Customer Names'!F:G, 2, FALSE)</f>
        <v>Marton, Mr.  Dylan J</v>
      </c>
      <c r="C543">
        <v>29.15</v>
      </c>
      <c r="D543" s="22" t="str" cm="1">
        <f t="array" ref="D543">_xlfn.IFS(Table35[[#This Row],[BMI]]&lt;18.5, "Underweight ", Table35[[#This Row],[BMI]]&lt;24.9, "Normal Weight", Table35[[#This Row],[BMI]]&lt;29.9, "Overweight ", TRUE, "Obesity")</f>
        <v xml:space="preserve">Overweight </v>
      </c>
      <c r="E543" s="22">
        <v>4.45</v>
      </c>
      <c r="F543" s="22" t="str" cm="1">
        <f t="array" ref="F543">_xlfn.IFS(Table35[[#This Row],[HBA1C]]&lt;5.7, "Normal", Table35[[#This Row],[HBA1C]]&lt;6.4, "Prediabetes ", TRUE, "Diabetes")</f>
        <v>Normal</v>
      </c>
      <c r="G543" s="23" t="s">
        <v>2381</v>
      </c>
      <c r="H543" s="22" t="s">
        <v>2379</v>
      </c>
      <c r="I543" s="22" t="s">
        <v>2379</v>
      </c>
      <c r="J543" s="22">
        <v>1</v>
      </c>
      <c r="K543" t="s">
        <v>2381</v>
      </c>
      <c r="L543" s="25">
        <f>VLOOKUP(Table35[[#This Row],[Customer ID]],'Hospitalisation Details'!A:E,5,FALSE)</f>
        <v>34761</v>
      </c>
      <c r="M543" s="27">
        <f>VLOOKUP(Table35[[#This Row],[Customer ID]],'Hospitalisation Details'!A:K,8,FALSE)</f>
        <v>18246.5</v>
      </c>
      <c r="N543" t="str">
        <f>VLOOKUP(Table35[[#This Row],[Customer ID]],'Hospitalisation Details'!A:K,9, FALSE)</f>
        <v>tier - 1</v>
      </c>
      <c r="O543" t="str">
        <f>VLOOKUP(Table35[[#This Row],[Customer ID]],'Hospitalisation Details'!A:K,10,FALSE)</f>
        <v>tier - 1</v>
      </c>
      <c r="P543" t="str">
        <f>VLOOKUP(Table35[[#This Row],[Customer ID]],'Hospitalisation Details'!A:K,11,FALSE)</f>
        <v>R1013</v>
      </c>
    </row>
    <row r="544" spans="1:16" x14ac:dyDescent="0.3">
      <c r="A544" t="s">
        <v>1827</v>
      </c>
      <c r="B544" t="str">
        <f>VLOOKUP(Table35[[#This Row],[Customer ID]], 'Customer Names'!F:G, 2, FALSE)</f>
        <v>Hildebrandt, Ms.  Elizabeth</v>
      </c>
      <c r="C544">
        <v>27.28</v>
      </c>
      <c r="D544" s="22" t="str" cm="1">
        <f t="array" ref="D544">_xlfn.IFS(Table35[[#This Row],[BMI]]&lt;18.5, "Underweight ", Table35[[#This Row],[BMI]]&lt;24.9, "Normal Weight", Table35[[#This Row],[BMI]]&lt;29.9, "Overweight ", TRUE, "Obesity")</f>
        <v xml:space="preserve">Overweight </v>
      </c>
      <c r="E544" s="22">
        <v>4.72</v>
      </c>
      <c r="F544" s="22" t="str" cm="1">
        <f t="array" ref="F544">_xlfn.IFS(Table35[[#This Row],[HBA1C]]&lt;5.7, "Normal", Table35[[#This Row],[HBA1C]]&lt;6.4, "Prediabetes ", TRUE, "Diabetes")</f>
        <v>Normal</v>
      </c>
      <c r="G544" s="23" t="s">
        <v>2379</v>
      </c>
      <c r="H544" s="22" t="s">
        <v>2380</v>
      </c>
      <c r="I544" s="22" t="s">
        <v>2379</v>
      </c>
      <c r="J544" s="22">
        <v>1</v>
      </c>
      <c r="K544" t="s">
        <v>2381</v>
      </c>
      <c r="L544" s="25">
        <f>VLOOKUP(Table35[[#This Row],[Customer ID]],'Hospitalisation Details'!A:E,5,FALSE)</f>
        <v>38027</v>
      </c>
      <c r="M544" s="27">
        <f>VLOOKUP(Table35[[#This Row],[Customer ID]],'Hospitalisation Details'!A:K,8,FALSE)</f>
        <v>18223.45</v>
      </c>
      <c r="N544" t="str">
        <f>VLOOKUP(Table35[[#This Row],[Customer ID]],'Hospitalisation Details'!A:K,9, FALSE)</f>
        <v>tier - 1</v>
      </c>
      <c r="O544" t="str">
        <f>VLOOKUP(Table35[[#This Row],[Customer ID]],'Hospitalisation Details'!A:K,10,FALSE)</f>
        <v>tier - 3</v>
      </c>
      <c r="P544" t="str">
        <f>VLOOKUP(Table35[[#This Row],[Customer ID]],'Hospitalisation Details'!A:K,11,FALSE)</f>
        <v>R1013</v>
      </c>
    </row>
    <row r="545" spans="1:16" x14ac:dyDescent="0.3">
      <c r="A545" t="s">
        <v>1826</v>
      </c>
      <c r="B545" t="str">
        <f>VLOOKUP(Table35[[#This Row],[Customer ID]], 'Customer Names'!F:G, 2, FALSE)</f>
        <v>Biggs, Ms.  Brooke M.</v>
      </c>
      <c r="C545">
        <v>32.229999999999997</v>
      </c>
      <c r="D545" s="22" t="str" cm="1">
        <f t="array" ref="D545">_xlfn.IFS(Table35[[#This Row],[BMI]]&lt;18.5, "Underweight ", Table35[[#This Row],[BMI]]&lt;24.9, "Normal Weight", Table35[[#This Row],[BMI]]&lt;29.9, "Overweight ", TRUE, "Obesity")</f>
        <v>Obesity</v>
      </c>
      <c r="E545" s="22">
        <v>4.6500000000000004</v>
      </c>
      <c r="F545" s="22" t="str" cm="1">
        <f t="array" ref="F545">_xlfn.IFS(Table35[[#This Row],[HBA1C]]&lt;5.7, "Normal", Table35[[#This Row],[HBA1C]]&lt;6.4, "Prediabetes ", TRUE, "Diabetes")</f>
        <v>Normal</v>
      </c>
      <c r="G545" s="23" t="s">
        <v>2381</v>
      </c>
      <c r="H545" s="22" t="s">
        <v>2379</v>
      </c>
      <c r="I545" s="22" t="s">
        <v>2381</v>
      </c>
      <c r="J545" s="22">
        <v>1</v>
      </c>
      <c r="K545" t="s">
        <v>2379</v>
      </c>
      <c r="L545" s="25">
        <f>VLOOKUP(Table35[[#This Row],[Customer ID]],'Hospitalisation Details'!A:E,5,FALSE)</f>
        <v>35445</v>
      </c>
      <c r="M545" s="27">
        <f>VLOOKUP(Table35[[#This Row],[Customer ID]],'Hospitalisation Details'!A:K,8,FALSE)</f>
        <v>18218.16</v>
      </c>
      <c r="N545" t="str">
        <f>VLOOKUP(Table35[[#This Row],[Customer ID]],'Hospitalisation Details'!A:K,9, FALSE)</f>
        <v>tier - 1</v>
      </c>
      <c r="O545" t="str">
        <f>VLOOKUP(Table35[[#This Row],[Customer ID]],'Hospitalisation Details'!A:K,10,FALSE)</f>
        <v>tier - 1</v>
      </c>
      <c r="P545" t="str">
        <f>VLOOKUP(Table35[[#This Row],[Customer ID]],'Hospitalisation Details'!A:K,11,FALSE)</f>
        <v>R1013</v>
      </c>
    </row>
    <row r="546" spans="1:16" x14ac:dyDescent="0.3">
      <c r="A546" t="s">
        <v>1825</v>
      </c>
      <c r="B546" t="str">
        <f>VLOOKUP(Table35[[#This Row],[Customer ID]], 'Customer Names'!F:G, 2, FALSE)</f>
        <v>Shigezumi, Mrs.  Teiko</v>
      </c>
      <c r="C546">
        <v>44.2</v>
      </c>
      <c r="D546" s="22" t="str" cm="1">
        <f t="array" ref="D546">_xlfn.IFS(Table35[[#This Row],[BMI]]&lt;18.5, "Underweight ", Table35[[#This Row],[BMI]]&lt;24.9, "Normal Weight", Table35[[#This Row],[BMI]]&lt;29.9, "Overweight ", TRUE, "Obesity")</f>
        <v>Obesity</v>
      </c>
      <c r="E546" s="22">
        <v>11.34</v>
      </c>
      <c r="F546" s="22" t="str" cm="1">
        <f t="array" ref="F546">_xlfn.IFS(Table35[[#This Row],[HBA1C]]&lt;5.7, "Normal", Table35[[#This Row],[HBA1C]]&lt;6.4, "Prediabetes ", TRUE, "Diabetes")</f>
        <v>Diabetes</v>
      </c>
      <c r="G546" s="23" t="s">
        <v>2381</v>
      </c>
      <c r="H546" s="22" t="s">
        <v>2379</v>
      </c>
      <c r="I546" s="22" t="s">
        <v>2381</v>
      </c>
      <c r="J546" s="22">
        <v>1</v>
      </c>
      <c r="K546" t="s">
        <v>2379</v>
      </c>
      <c r="L546" s="25">
        <f>VLOOKUP(Table35[[#This Row],[Customer ID]],'Hospitalisation Details'!A:E,5,FALSE)</f>
        <v>23349</v>
      </c>
      <c r="M546" s="27">
        <f>VLOOKUP(Table35[[#This Row],[Customer ID]],'Hospitalisation Details'!A:K,8,FALSE)</f>
        <v>18208.34</v>
      </c>
      <c r="N546" t="str">
        <f>VLOOKUP(Table35[[#This Row],[Customer ID]],'Hospitalisation Details'!A:K,9, FALSE)</f>
        <v>tier - 1</v>
      </c>
      <c r="O546" t="str">
        <f>VLOOKUP(Table35[[#This Row],[Customer ID]],'Hospitalisation Details'!A:K,10,FALSE)</f>
        <v>tier - 2</v>
      </c>
      <c r="P546" t="str">
        <f>VLOOKUP(Table35[[#This Row],[Customer ID]],'Hospitalisation Details'!A:K,11,FALSE)</f>
        <v>R1026</v>
      </c>
    </row>
    <row r="547" spans="1:16" x14ac:dyDescent="0.3">
      <c r="A547" t="s">
        <v>1824</v>
      </c>
      <c r="B547" t="str">
        <f>VLOOKUP(Table35[[#This Row],[Customer ID]], 'Customer Names'!F:G, 2, FALSE)</f>
        <v>Meineke, Mr.  Zachary</v>
      </c>
      <c r="C547">
        <v>29.734999999999999</v>
      </c>
      <c r="D547" s="22" t="str" cm="1">
        <f t="array" ref="D547">_xlfn.IFS(Table35[[#This Row],[BMI]]&lt;18.5, "Underweight ", Table35[[#This Row],[BMI]]&lt;24.9, "Normal Weight", Table35[[#This Row],[BMI]]&lt;29.9, "Overweight ", TRUE, "Obesity")</f>
        <v xml:space="preserve">Overweight </v>
      </c>
      <c r="E547" s="22">
        <v>4.53</v>
      </c>
      <c r="F547" s="22" t="str" cm="1">
        <f t="array" ref="F547">_xlfn.IFS(Table35[[#This Row],[HBA1C]]&lt;5.7, "Normal", Table35[[#This Row],[HBA1C]]&lt;6.4, "Prediabetes ", TRUE, "Diabetes")</f>
        <v>Normal</v>
      </c>
      <c r="G547" s="23" t="s">
        <v>2379</v>
      </c>
      <c r="H547" s="22" t="s">
        <v>2379</v>
      </c>
      <c r="I547" s="22" t="s">
        <v>2381</v>
      </c>
      <c r="J547" s="22">
        <v>1</v>
      </c>
      <c r="K547" t="s">
        <v>2379</v>
      </c>
      <c r="L547" s="25">
        <f>VLOOKUP(Table35[[#This Row],[Customer ID]],'Hospitalisation Details'!A:E,5,FALSE)</f>
        <v>34285</v>
      </c>
      <c r="M547" s="27">
        <f>VLOOKUP(Table35[[#This Row],[Customer ID]],'Hospitalisation Details'!A:K,8,FALSE)</f>
        <v>18157.88</v>
      </c>
      <c r="N547" t="str">
        <f>VLOOKUP(Table35[[#This Row],[Customer ID]],'Hospitalisation Details'!A:K,9, FALSE)</f>
        <v>tier - 1</v>
      </c>
      <c r="O547" t="str">
        <f>VLOOKUP(Table35[[#This Row],[Customer ID]],'Hospitalisation Details'!A:K,10,FALSE)</f>
        <v>tier - 1</v>
      </c>
      <c r="P547" t="str">
        <f>VLOOKUP(Table35[[#This Row],[Customer ID]],'Hospitalisation Details'!A:K,11,FALSE)</f>
        <v>R1012</v>
      </c>
    </row>
    <row r="548" spans="1:16" x14ac:dyDescent="0.3">
      <c r="A548" t="s">
        <v>1823</v>
      </c>
      <c r="B548" t="str">
        <f>VLOOKUP(Table35[[#This Row],[Customer ID]], 'Customer Names'!F:G, 2, FALSE)</f>
        <v>Ludington, Ms.  Johannah</v>
      </c>
      <c r="C548">
        <v>28.31</v>
      </c>
      <c r="D548" s="22" t="str" cm="1">
        <f t="array" ref="D548">_xlfn.IFS(Table35[[#This Row],[BMI]]&lt;18.5, "Underweight ", Table35[[#This Row],[BMI]]&lt;24.9, "Normal Weight", Table35[[#This Row],[BMI]]&lt;29.9, "Overweight ", TRUE, "Obesity")</f>
        <v xml:space="preserve">Overweight </v>
      </c>
      <c r="E548" s="22">
        <v>6.35</v>
      </c>
      <c r="F548" s="22" t="str" cm="1">
        <f t="array" ref="F548">_xlfn.IFS(Table35[[#This Row],[HBA1C]]&lt;5.7, "Normal", Table35[[#This Row],[HBA1C]]&lt;6.4, "Prediabetes ", TRUE, "Diabetes")</f>
        <v xml:space="preserve">Prediabetes </v>
      </c>
      <c r="G548" s="23" t="s">
        <v>2379</v>
      </c>
      <c r="H548" s="22" t="s">
        <v>2379</v>
      </c>
      <c r="I548" s="22" t="s">
        <v>2379</v>
      </c>
      <c r="J548" s="22">
        <v>0</v>
      </c>
      <c r="K548" t="s">
        <v>2381</v>
      </c>
      <c r="L548" s="25">
        <f>VLOOKUP(Table35[[#This Row],[Customer ID]],'Hospitalisation Details'!A:E,5,FALSE)</f>
        <v>36457</v>
      </c>
      <c r="M548" s="27">
        <f>VLOOKUP(Table35[[#This Row],[Customer ID]],'Hospitalisation Details'!A:K,8,FALSE)</f>
        <v>18033.97</v>
      </c>
      <c r="N548" t="str">
        <f>VLOOKUP(Table35[[#This Row],[Customer ID]],'Hospitalisation Details'!A:K,9, FALSE)</f>
        <v>tier - 1</v>
      </c>
      <c r="O548" t="str">
        <f>VLOOKUP(Table35[[#This Row],[Customer ID]],'Hospitalisation Details'!A:K,10,FALSE)</f>
        <v>tier - 1</v>
      </c>
      <c r="P548" t="str">
        <f>VLOOKUP(Table35[[#This Row],[Customer ID]],'Hospitalisation Details'!A:K,11,FALSE)</f>
        <v>R1012</v>
      </c>
    </row>
    <row r="549" spans="1:16" x14ac:dyDescent="0.3">
      <c r="A549" t="s">
        <v>1822</v>
      </c>
      <c r="B549" t="str">
        <f>VLOOKUP(Table35[[#This Row],[Customer ID]], 'Customer Names'!F:G, 2, FALSE)</f>
        <v>Perrich, Mr.  Ryan A</v>
      </c>
      <c r="C549">
        <v>46.62</v>
      </c>
      <c r="D549" s="22" t="str" cm="1">
        <f t="array" ref="D549">_xlfn.IFS(Table35[[#This Row],[BMI]]&lt;18.5, "Underweight ", Table35[[#This Row],[BMI]]&lt;24.9, "Normal Weight", Table35[[#This Row],[BMI]]&lt;29.9, "Overweight ", TRUE, "Obesity")</f>
        <v>Obesity</v>
      </c>
      <c r="E549" s="22">
        <v>8.51</v>
      </c>
      <c r="F549" s="22" t="str" cm="1">
        <f t="array" ref="F549">_xlfn.IFS(Table35[[#This Row],[HBA1C]]&lt;5.7, "Normal", Table35[[#This Row],[HBA1C]]&lt;6.4, "Prediabetes ", TRUE, "Diabetes")</f>
        <v>Diabetes</v>
      </c>
      <c r="G549" s="23" t="s">
        <v>2379</v>
      </c>
      <c r="H549" s="22" t="s">
        <v>2379</v>
      </c>
      <c r="I549" s="22" t="s">
        <v>2379</v>
      </c>
      <c r="J549" s="22">
        <v>0</v>
      </c>
      <c r="K549" t="s">
        <v>2379</v>
      </c>
      <c r="L549" s="25">
        <f>VLOOKUP(Table35[[#This Row],[Customer ID]],'Hospitalisation Details'!A:E,5,FALSE)</f>
        <v>24002</v>
      </c>
      <c r="M549" s="27">
        <f>VLOOKUP(Table35[[#This Row],[Customer ID]],'Hospitalisation Details'!A:K,8,FALSE)</f>
        <v>18031.189999999999</v>
      </c>
      <c r="N549" t="str">
        <f>VLOOKUP(Table35[[#This Row],[Customer ID]],'Hospitalisation Details'!A:K,9, FALSE)</f>
        <v>tier - 1</v>
      </c>
      <c r="O549" t="str">
        <f>VLOOKUP(Table35[[#This Row],[Customer ID]],'Hospitalisation Details'!A:K,10,FALSE)</f>
        <v>tier - 2</v>
      </c>
      <c r="P549" t="str">
        <f>VLOOKUP(Table35[[#This Row],[Customer ID]],'Hospitalisation Details'!A:K,11,FALSE)</f>
        <v>R1012</v>
      </c>
    </row>
    <row r="550" spans="1:16" x14ac:dyDescent="0.3">
      <c r="A550" t="s">
        <v>1821</v>
      </c>
      <c r="B550" t="str">
        <f>VLOOKUP(Table35[[#This Row],[Customer ID]], 'Customer Names'!F:G, 2, FALSE)</f>
        <v>Cervantes, Mr.  Andres Sr.</v>
      </c>
      <c r="C550">
        <v>51.75</v>
      </c>
      <c r="D550" s="22" t="str" cm="1">
        <f t="array" ref="D550">_xlfn.IFS(Table35[[#This Row],[BMI]]&lt;18.5, "Underweight ", Table35[[#This Row],[BMI]]&lt;24.9, "Normal Weight", Table35[[#This Row],[BMI]]&lt;29.9, "Overweight ", TRUE, "Obesity")</f>
        <v>Obesity</v>
      </c>
      <c r="E550" s="22">
        <v>8.59</v>
      </c>
      <c r="F550" s="22" t="str" cm="1">
        <f t="array" ref="F550">_xlfn.IFS(Table35[[#This Row],[HBA1C]]&lt;5.7, "Normal", Table35[[#This Row],[HBA1C]]&lt;6.4, "Prediabetes ", TRUE, "Diabetes")</f>
        <v>Diabetes</v>
      </c>
      <c r="G550" s="23" t="s">
        <v>2381</v>
      </c>
      <c r="H550" s="22" t="s">
        <v>2379</v>
      </c>
      <c r="I550" s="22" t="s">
        <v>2379</v>
      </c>
      <c r="J550" s="22">
        <v>1</v>
      </c>
      <c r="K550" t="s">
        <v>2379</v>
      </c>
      <c r="L550" s="25">
        <f>VLOOKUP(Table35[[#This Row],[Customer ID]],'Hospitalisation Details'!A:E,5,FALSE)</f>
        <v>27633</v>
      </c>
      <c r="M550" s="27">
        <f>VLOOKUP(Table35[[#This Row],[Customer ID]],'Hospitalisation Details'!A:K,8,FALSE)</f>
        <v>18031.16</v>
      </c>
      <c r="N550" t="str">
        <f>VLOOKUP(Table35[[#This Row],[Customer ID]],'Hospitalisation Details'!A:K,9, FALSE)</f>
        <v>tier - 1</v>
      </c>
      <c r="O550" t="str">
        <f>VLOOKUP(Table35[[#This Row],[Customer ID]],'Hospitalisation Details'!A:K,10,FALSE)</f>
        <v>tier - 3</v>
      </c>
      <c r="P550" t="str">
        <f>VLOOKUP(Table35[[#This Row],[Customer ID]],'Hospitalisation Details'!A:K,11,FALSE)</f>
        <v>R1023</v>
      </c>
    </row>
    <row r="551" spans="1:16" x14ac:dyDescent="0.3">
      <c r="A551" t="s">
        <v>1820</v>
      </c>
      <c r="B551" t="str">
        <f>VLOOKUP(Table35[[#This Row],[Customer ID]], 'Customer Names'!F:G, 2, FALSE)</f>
        <v>Andrews, Mr.  Bryan</v>
      </c>
      <c r="C551">
        <v>25.7</v>
      </c>
      <c r="D551" s="22" t="str" cm="1">
        <f t="array" ref="D551">_xlfn.IFS(Table35[[#This Row],[BMI]]&lt;18.5, "Underweight ", Table35[[#This Row],[BMI]]&lt;24.9, "Normal Weight", Table35[[#This Row],[BMI]]&lt;29.9, "Overweight ", TRUE, "Obesity")</f>
        <v xml:space="preserve">Overweight </v>
      </c>
      <c r="E551" s="22">
        <v>4.13</v>
      </c>
      <c r="F551" s="22" t="str" cm="1">
        <f t="array" ref="F551">_xlfn.IFS(Table35[[#This Row],[HBA1C]]&lt;5.7, "Normal", Table35[[#This Row],[HBA1C]]&lt;6.4, "Prediabetes ", TRUE, "Diabetes")</f>
        <v>Normal</v>
      </c>
      <c r="G551" s="23" t="s">
        <v>2381</v>
      </c>
      <c r="H551" s="22" t="s">
        <v>2379</v>
      </c>
      <c r="I551" s="22" t="s">
        <v>2379</v>
      </c>
      <c r="J551" s="22">
        <v>0</v>
      </c>
      <c r="K551" t="s">
        <v>2381</v>
      </c>
      <c r="L551" s="25">
        <f>VLOOKUP(Table35[[#This Row],[Customer ID]],'Hospitalisation Details'!A:E,5,FALSE)</f>
        <v>37100</v>
      </c>
      <c r="M551" s="27">
        <f>VLOOKUP(Table35[[#This Row],[Customer ID]],'Hospitalisation Details'!A:K,8,FALSE)</f>
        <v>17942.11</v>
      </c>
      <c r="N551" t="str">
        <f>VLOOKUP(Table35[[#This Row],[Customer ID]],'Hospitalisation Details'!A:K,9, FALSE)</f>
        <v>tier - 1</v>
      </c>
      <c r="O551" t="str">
        <f>VLOOKUP(Table35[[#This Row],[Customer ID]],'Hospitalisation Details'!A:K,10,FALSE)</f>
        <v>tier - 2</v>
      </c>
      <c r="P551" t="str">
        <f>VLOOKUP(Table35[[#This Row],[Customer ID]],'Hospitalisation Details'!A:K,11,FALSE)</f>
        <v>R1011</v>
      </c>
    </row>
    <row r="552" spans="1:16" x14ac:dyDescent="0.3">
      <c r="A552" t="s">
        <v>1819</v>
      </c>
      <c r="B552" t="str">
        <f>VLOOKUP(Table35[[#This Row],[Customer ID]], 'Customer Names'!F:G, 2, FALSE)</f>
        <v>Ruvalcaba, Ms.  Lizette</v>
      </c>
      <c r="C552">
        <v>31.79</v>
      </c>
      <c r="D552" s="22" t="str" cm="1">
        <f t="array" ref="D552">_xlfn.IFS(Table35[[#This Row],[BMI]]&lt;18.5, "Underweight ", Table35[[#This Row],[BMI]]&lt;24.9, "Normal Weight", Table35[[#This Row],[BMI]]&lt;29.9, "Overweight ", TRUE, "Obesity")</f>
        <v>Obesity</v>
      </c>
      <c r="E552" s="22">
        <v>4.55</v>
      </c>
      <c r="F552" s="22" t="str" cm="1">
        <f t="array" ref="F552">_xlfn.IFS(Table35[[#This Row],[HBA1C]]&lt;5.7, "Normal", Table35[[#This Row],[HBA1C]]&lt;6.4, "Prediabetes ", TRUE, "Diabetes")</f>
        <v>Normal</v>
      </c>
      <c r="G552" s="23" t="s">
        <v>2379</v>
      </c>
      <c r="H552" s="22" t="s">
        <v>2379</v>
      </c>
      <c r="I552" s="22" t="s">
        <v>2379</v>
      </c>
      <c r="J552" s="22">
        <v>0</v>
      </c>
      <c r="K552" t="s">
        <v>2379</v>
      </c>
      <c r="L552" s="25">
        <f>VLOOKUP(Table35[[#This Row],[Customer ID]],'Hospitalisation Details'!A:E,5,FALSE)</f>
        <v>28293</v>
      </c>
      <c r="M552" s="27">
        <f>VLOOKUP(Table35[[#This Row],[Customer ID]],'Hospitalisation Details'!A:K,8,FALSE)</f>
        <v>17929.3</v>
      </c>
      <c r="N552" t="str">
        <f>VLOOKUP(Table35[[#This Row],[Customer ID]],'Hospitalisation Details'!A:K,9, FALSE)</f>
        <v>tier - 1</v>
      </c>
      <c r="O552" t="str">
        <f>VLOOKUP(Table35[[#This Row],[Customer ID]],'Hospitalisation Details'!A:K,10,FALSE)</f>
        <v>tier - 2</v>
      </c>
      <c r="P552" t="str">
        <f>VLOOKUP(Table35[[#This Row],[Customer ID]],'Hospitalisation Details'!A:K,11,FALSE)</f>
        <v>R1013</v>
      </c>
    </row>
    <row r="553" spans="1:16" x14ac:dyDescent="0.3">
      <c r="A553" t="s">
        <v>1818</v>
      </c>
      <c r="B553" t="str">
        <f>VLOOKUP(Table35[[#This Row],[Customer ID]], 'Customer Names'!F:G, 2, FALSE)</f>
        <v>King, Mr.  Don</v>
      </c>
      <c r="C553">
        <v>24.795000000000002</v>
      </c>
      <c r="D553" s="22" t="str" cm="1">
        <f t="array" ref="D553">_xlfn.IFS(Table35[[#This Row],[BMI]]&lt;18.5, "Underweight ", Table35[[#This Row],[BMI]]&lt;24.9, "Normal Weight", Table35[[#This Row],[BMI]]&lt;29.9, "Overweight ", TRUE, "Obesity")</f>
        <v>Normal Weight</v>
      </c>
      <c r="E553" s="22">
        <v>4.5199999999999996</v>
      </c>
      <c r="F553" s="22" t="str" cm="1">
        <f t="array" ref="F553">_xlfn.IFS(Table35[[#This Row],[HBA1C]]&lt;5.7, "Normal", Table35[[#This Row],[HBA1C]]&lt;6.4, "Prediabetes ", TRUE, "Diabetes")</f>
        <v>Normal</v>
      </c>
      <c r="G553" s="23" t="s">
        <v>2379</v>
      </c>
      <c r="H553" s="22" t="s">
        <v>2379</v>
      </c>
      <c r="I553" s="22" t="s">
        <v>2379</v>
      </c>
      <c r="J553" s="22">
        <v>0</v>
      </c>
      <c r="K553" t="s">
        <v>2381</v>
      </c>
      <c r="L553" s="25">
        <f>VLOOKUP(Table35[[#This Row],[Customer ID]],'Hospitalisation Details'!A:E,5,FALSE)</f>
        <v>32632</v>
      </c>
      <c r="M553" s="27">
        <f>VLOOKUP(Table35[[#This Row],[Customer ID]],'Hospitalisation Details'!A:K,8,FALSE)</f>
        <v>17904.53</v>
      </c>
      <c r="N553" t="str">
        <f>VLOOKUP(Table35[[#This Row],[Customer ID]],'Hospitalisation Details'!A:K,9, FALSE)</f>
        <v>tier - 1</v>
      </c>
      <c r="O553" t="str">
        <f>VLOOKUP(Table35[[#This Row],[Customer ID]],'Hospitalisation Details'!A:K,10,FALSE)</f>
        <v>tier - 2</v>
      </c>
      <c r="P553" t="str">
        <f>VLOOKUP(Table35[[#This Row],[Customer ID]],'Hospitalisation Details'!A:K,11,FALSE)</f>
        <v>R1017</v>
      </c>
    </row>
    <row r="554" spans="1:16" x14ac:dyDescent="0.3">
      <c r="A554" t="s">
        <v>1817</v>
      </c>
      <c r="B554" t="str">
        <f>VLOOKUP(Table35[[#This Row],[Customer ID]], 'Customer Names'!F:G, 2, FALSE)</f>
        <v>Stone, Mr.  Jeb</v>
      </c>
      <c r="C554">
        <v>53.98</v>
      </c>
      <c r="D554" s="22" t="str" cm="1">
        <f t="array" ref="D554">_xlfn.IFS(Table35[[#This Row],[BMI]]&lt;18.5, "Underweight ", Table35[[#This Row],[BMI]]&lt;24.9, "Normal Weight", Table35[[#This Row],[BMI]]&lt;29.9, "Overweight ", TRUE, "Obesity")</f>
        <v>Obesity</v>
      </c>
      <c r="E554" s="22">
        <v>5.07</v>
      </c>
      <c r="F554" s="22" t="str" cm="1">
        <f t="array" ref="F554">_xlfn.IFS(Table35[[#This Row],[HBA1C]]&lt;5.7, "Normal", Table35[[#This Row],[HBA1C]]&lt;6.4, "Prediabetes ", TRUE, "Diabetes")</f>
        <v>Normal</v>
      </c>
      <c r="G554" s="23" t="s">
        <v>2379</v>
      </c>
      <c r="H554" s="22" t="s">
        <v>2379</v>
      </c>
      <c r="I554" s="22" t="s">
        <v>2381</v>
      </c>
      <c r="J554" s="22">
        <v>1</v>
      </c>
      <c r="K554" t="s">
        <v>2379</v>
      </c>
      <c r="L554" s="25">
        <f>VLOOKUP(Table35[[#This Row],[Customer ID]],'Hospitalisation Details'!A:E,5,FALSE)</f>
        <v>28957</v>
      </c>
      <c r="M554" s="27">
        <f>VLOOKUP(Table35[[#This Row],[Customer ID]],'Hospitalisation Details'!A:K,8,FALSE)</f>
        <v>17882.669999999998</v>
      </c>
      <c r="N554" t="str">
        <f>VLOOKUP(Table35[[#This Row],[Customer ID]],'Hospitalisation Details'!A:K,9, FALSE)</f>
        <v>tier - 1</v>
      </c>
      <c r="O554" t="str">
        <f>VLOOKUP(Table35[[#This Row],[Customer ID]],'Hospitalisation Details'!A:K,10,FALSE)</f>
        <v>tier - 3</v>
      </c>
      <c r="P554" t="str">
        <f>VLOOKUP(Table35[[#This Row],[Customer ID]],'Hospitalisation Details'!A:K,11,FALSE)</f>
        <v>R1012</v>
      </c>
    </row>
    <row r="555" spans="1:16" x14ac:dyDescent="0.3">
      <c r="A555" t="s">
        <v>1816</v>
      </c>
      <c r="B555" t="str">
        <f>VLOOKUP(Table35[[#This Row],[Customer ID]], 'Customer Names'!F:G, 2, FALSE)</f>
        <v>Campbell, Ms.  Amy R.</v>
      </c>
      <c r="C555">
        <v>41.325000000000003</v>
      </c>
      <c r="D555" s="22" t="str" cm="1">
        <f t="array" ref="D555">_xlfn.IFS(Table35[[#This Row],[BMI]]&lt;18.5, "Underweight ", Table35[[#This Row],[BMI]]&lt;24.9, "Normal Weight", Table35[[#This Row],[BMI]]&lt;29.9, "Overweight ", TRUE, "Obesity")</f>
        <v>Obesity</v>
      </c>
      <c r="E555" s="22">
        <v>4.04</v>
      </c>
      <c r="F555" s="22" t="str" cm="1">
        <f t="array" ref="F555">_xlfn.IFS(Table35[[#This Row],[HBA1C]]&lt;5.7, "Normal", Table35[[#This Row],[HBA1C]]&lt;6.4, "Prediabetes ", TRUE, "Diabetes")</f>
        <v>Normal</v>
      </c>
      <c r="G555" s="23" t="s">
        <v>2381</v>
      </c>
      <c r="H555" s="22" t="s">
        <v>2379</v>
      </c>
      <c r="I555" s="22" t="s">
        <v>2381</v>
      </c>
      <c r="J555" s="22">
        <v>1</v>
      </c>
      <c r="K555" t="s">
        <v>2379</v>
      </c>
      <c r="L555" s="25">
        <f>VLOOKUP(Table35[[#This Row],[Customer ID]],'Hospitalisation Details'!A:E,5,FALSE)</f>
        <v>35515</v>
      </c>
      <c r="M555" s="27">
        <f>VLOOKUP(Table35[[#This Row],[Customer ID]],'Hospitalisation Details'!A:K,8,FALSE)</f>
        <v>17878.900000000001</v>
      </c>
      <c r="N555" t="str">
        <f>VLOOKUP(Table35[[#This Row],[Customer ID]],'Hospitalisation Details'!A:K,9, FALSE)</f>
        <v>tier - 1</v>
      </c>
      <c r="O555" t="str">
        <f>VLOOKUP(Table35[[#This Row],[Customer ID]],'Hospitalisation Details'!A:K,10,FALSE)</f>
        <v>tier - 2</v>
      </c>
      <c r="P555" t="str">
        <f>VLOOKUP(Table35[[#This Row],[Customer ID]],'Hospitalisation Details'!A:K,11,FALSE)</f>
        <v>R1024</v>
      </c>
    </row>
    <row r="556" spans="1:16" x14ac:dyDescent="0.3">
      <c r="A556" t="s">
        <v>1815</v>
      </c>
      <c r="B556" t="str">
        <f>VLOOKUP(Table35[[#This Row],[Customer ID]], 'Customer Names'!F:G, 2, FALSE)</f>
        <v>Asher, Mr.  Brian</v>
      </c>
      <c r="C556">
        <v>51.65</v>
      </c>
      <c r="D556" s="22" t="str" cm="1">
        <f t="array" ref="D556">_xlfn.IFS(Table35[[#This Row],[BMI]]&lt;18.5, "Underweight ", Table35[[#This Row],[BMI]]&lt;24.9, "Normal Weight", Table35[[#This Row],[BMI]]&lt;29.9, "Overweight ", TRUE, "Obesity")</f>
        <v>Obesity</v>
      </c>
      <c r="E556" s="22">
        <v>5.3</v>
      </c>
      <c r="F556" s="22" t="str" cm="1">
        <f t="array" ref="F556">_xlfn.IFS(Table35[[#This Row],[HBA1C]]&lt;5.7, "Normal", Table35[[#This Row],[HBA1C]]&lt;6.4, "Prediabetes ", TRUE, "Diabetes")</f>
        <v>Normal</v>
      </c>
      <c r="G556" s="23" t="s">
        <v>2381</v>
      </c>
      <c r="H556" s="22" t="s">
        <v>2379</v>
      </c>
      <c r="I556" s="22" t="s">
        <v>2379</v>
      </c>
      <c r="J556" s="22">
        <v>0</v>
      </c>
      <c r="K556" t="s">
        <v>2379</v>
      </c>
      <c r="L556" s="25">
        <f>VLOOKUP(Table35[[#This Row],[Customer ID]],'Hospitalisation Details'!A:E,5,FALSE)</f>
        <v>27802</v>
      </c>
      <c r="M556" s="27">
        <f>VLOOKUP(Table35[[#This Row],[Customer ID]],'Hospitalisation Details'!A:K,8,FALSE)</f>
        <v>17862.919999999998</v>
      </c>
      <c r="N556" t="str">
        <f>VLOOKUP(Table35[[#This Row],[Customer ID]],'Hospitalisation Details'!A:K,9, FALSE)</f>
        <v>tier - 1</v>
      </c>
      <c r="O556" t="str">
        <f>VLOOKUP(Table35[[#This Row],[Customer ID]],'Hospitalisation Details'!A:K,10,FALSE)</f>
        <v>tier - 2</v>
      </c>
      <c r="P556" t="str">
        <f>VLOOKUP(Table35[[#This Row],[Customer ID]],'Hospitalisation Details'!A:K,11,FALSE)</f>
        <v>R1012</v>
      </c>
    </row>
    <row r="557" spans="1:16" x14ac:dyDescent="0.3">
      <c r="A557" t="s">
        <v>1814</v>
      </c>
      <c r="B557" t="str">
        <f>VLOOKUP(Table35[[#This Row],[Customer ID]], 'Customer Names'!F:G, 2, FALSE)</f>
        <v>Mazzotta, Mr.  Mike G</v>
      </c>
      <c r="C557">
        <v>44.52</v>
      </c>
      <c r="D557" s="22" t="str" cm="1">
        <f t="array" ref="D557">_xlfn.IFS(Table35[[#This Row],[BMI]]&lt;18.5, "Underweight ", Table35[[#This Row],[BMI]]&lt;24.9, "Normal Weight", Table35[[#This Row],[BMI]]&lt;29.9, "Overweight ", TRUE, "Obesity")</f>
        <v>Obesity</v>
      </c>
      <c r="E557" s="22">
        <v>8.64</v>
      </c>
      <c r="F557" s="22" t="str" cm="1">
        <f t="array" ref="F557">_xlfn.IFS(Table35[[#This Row],[HBA1C]]&lt;5.7, "Normal", Table35[[#This Row],[HBA1C]]&lt;6.4, "Prediabetes ", TRUE, "Diabetes")</f>
        <v>Diabetes</v>
      </c>
      <c r="G557" s="23" t="s">
        <v>2381</v>
      </c>
      <c r="H557" s="22" t="s">
        <v>2379</v>
      </c>
      <c r="I557" s="22" t="s">
        <v>2381</v>
      </c>
      <c r="J557" s="22">
        <v>1</v>
      </c>
      <c r="K557" t="s">
        <v>2379</v>
      </c>
      <c r="L557" s="25">
        <f>VLOOKUP(Table35[[#This Row],[Customer ID]],'Hospitalisation Details'!A:E,5,FALSE)</f>
        <v>23019</v>
      </c>
      <c r="M557" s="27">
        <f>VLOOKUP(Table35[[#This Row],[Customer ID]],'Hospitalisation Details'!A:K,8,FALSE)</f>
        <v>17832.599999999999</v>
      </c>
      <c r="N557" t="str">
        <f>VLOOKUP(Table35[[#This Row],[Customer ID]],'Hospitalisation Details'!A:K,9, FALSE)</f>
        <v>tier - 1</v>
      </c>
      <c r="O557" t="str">
        <f>VLOOKUP(Table35[[#This Row],[Customer ID]],'Hospitalisation Details'!A:K,10,FALSE)</f>
        <v>tier - 2</v>
      </c>
      <c r="P557" t="str">
        <f>VLOOKUP(Table35[[#This Row],[Customer ID]],'Hospitalisation Details'!A:K,11,FALSE)</f>
        <v>R1012</v>
      </c>
    </row>
    <row r="558" spans="1:16" x14ac:dyDescent="0.3">
      <c r="A558" t="s">
        <v>1813</v>
      </c>
      <c r="B558" t="str">
        <f>VLOOKUP(Table35[[#This Row],[Customer ID]], 'Customer Names'!F:G, 2, FALSE)</f>
        <v>Huttl, Ms.  Simonezitrone Sr.</v>
      </c>
      <c r="C558">
        <v>53.29</v>
      </c>
      <c r="D558" s="22" t="str" cm="1">
        <f t="array" ref="D558">_xlfn.IFS(Table35[[#This Row],[BMI]]&lt;18.5, "Underweight ", Table35[[#This Row],[BMI]]&lt;24.9, "Normal Weight", Table35[[#This Row],[BMI]]&lt;29.9, "Overweight ", TRUE, "Obesity")</f>
        <v>Obesity</v>
      </c>
      <c r="E558" s="22">
        <v>4.03</v>
      </c>
      <c r="F558" s="22" t="str" cm="1">
        <f t="array" ref="F558">_xlfn.IFS(Table35[[#This Row],[HBA1C]]&lt;5.7, "Normal", Table35[[#This Row],[HBA1C]]&lt;6.4, "Prediabetes ", TRUE, "Diabetes")</f>
        <v>Normal</v>
      </c>
      <c r="G558" s="23" t="s">
        <v>2379</v>
      </c>
      <c r="H558" s="22" t="s">
        <v>2379</v>
      </c>
      <c r="I558" s="22" t="s">
        <v>2381</v>
      </c>
      <c r="J558" s="22">
        <v>1</v>
      </c>
      <c r="K558" t="s">
        <v>2379</v>
      </c>
      <c r="L558" s="25">
        <f>VLOOKUP(Table35[[#This Row],[Customer ID]],'Hospitalisation Details'!A:E,5,FALSE)</f>
        <v>29199</v>
      </c>
      <c r="M558" s="27">
        <f>VLOOKUP(Table35[[#This Row],[Customer ID]],'Hospitalisation Details'!A:K,8,FALSE)</f>
        <v>17779.939999999999</v>
      </c>
      <c r="N558" t="str">
        <f>VLOOKUP(Table35[[#This Row],[Customer ID]],'Hospitalisation Details'!A:K,9, FALSE)</f>
        <v>tier - 1</v>
      </c>
      <c r="O558" t="str">
        <f>VLOOKUP(Table35[[#This Row],[Customer ID]],'Hospitalisation Details'!A:K,10,FALSE)</f>
        <v>tier - 2</v>
      </c>
      <c r="P558" t="str">
        <f>VLOOKUP(Table35[[#This Row],[Customer ID]],'Hospitalisation Details'!A:K,11,FALSE)</f>
        <v>R1012</v>
      </c>
    </row>
    <row r="559" spans="1:16" x14ac:dyDescent="0.3">
      <c r="A559" t="s">
        <v>1812</v>
      </c>
      <c r="B559" t="str">
        <f>VLOOKUP(Table35[[#This Row],[Customer ID]], 'Customer Names'!F:G, 2, FALSE)</f>
        <v>Ferron, Mr.  Nicholas</v>
      </c>
      <c r="C559">
        <v>46.63</v>
      </c>
      <c r="D559" s="22" t="str" cm="1">
        <f t="array" ref="D559">_xlfn.IFS(Table35[[#This Row],[BMI]]&lt;18.5, "Underweight ", Table35[[#This Row],[BMI]]&lt;24.9, "Normal Weight", Table35[[#This Row],[BMI]]&lt;29.9, "Overweight ", TRUE, "Obesity")</f>
        <v>Obesity</v>
      </c>
      <c r="E559" s="22">
        <v>4.26</v>
      </c>
      <c r="F559" s="22" t="str" cm="1">
        <f t="array" ref="F559">_xlfn.IFS(Table35[[#This Row],[HBA1C]]&lt;5.7, "Normal", Table35[[#This Row],[HBA1C]]&lt;6.4, "Prediabetes ", TRUE, "Diabetes")</f>
        <v>Normal</v>
      </c>
      <c r="G559" s="23" t="s">
        <v>2381</v>
      </c>
      <c r="H559" s="22" t="s">
        <v>2379</v>
      </c>
      <c r="I559" s="22" t="s">
        <v>2379</v>
      </c>
      <c r="J559" s="22">
        <v>2</v>
      </c>
      <c r="K559" t="s">
        <v>2379</v>
      </c>
      <c r="L559" s="25">
        <f>VLOOKUP(Table35[[#This Row],[Customer ID]],'Hospitalisation Details'!A:E,5,FALSE)</f>
        <v>24432</v>
      </c>
      <c r="M559" s="27">
        <f>VLOOKUP(Table35[[#This Row],[Customer ID]],'Hospitalisation Details'!A:K,8,FALSE)</f>
        <v>17777.73</v>
      </c>
      <c r="N559" t="str">
        <f>VLOOKUP(Table35[[#This Row],[Customer ID]],'Hospitalisation Details'!A:K,9, FALSE)</f>
        <v>tier - 1</v>
      </c>
      <c r="O559" t="str">
        <f>VLOOKUP(Table35[[#This Row],[Customer ID]],'Hospitalisation Details'!A:K,10,FALSE)</f>
        <v>tier - 3</v>
      </c>
      <c r="P559" t="str">
        <f>VLOOKUP(Table35[[#This Row],[Customer ID]],'Hospitalisation Details'!A:K,11,FALSE)</f>
        <v>R1012</v>
      </c>
    </row>
    <row r="560" spans="1:16" x14ac:dyDescent="0.3">
      <c r="A560" t="s">
        <v>1811</v>
      </c>
      <c r="B560" t="str">
        <f>VLOOKUP(Table35[[#This Row],[Customer ID]], 'Customer Names'!F:G, 2, FALSE)</f>
        <v>Colarusso, Ms.  Angela M</v>
      </c>
      <c r="C560">
        <v>28.88</v>
      </c>
      <c r="D560" s="22" t="str" cm="1">
        <f t="array" ref="D560">_xlfn.IFS(Table35[[#This Row],[BMI]]&lt;18.5, "Underweight ", Table35[[#This Row],[BMI]]&lt;24.9, "Normal Weight", Table35[[#This Row],[BMI]]&lt;29.9, "Overweight ", TRUE, "Obesity")</f>
        <v xml:space="preserve">Overweight </v>
      </c>
      <c r="E560" s="22">
        <v>5.35</v>
      </c>
      <c r="F560" s="22" t="str" cm="1">
        <f t="array" ref="F560">_xlfn.IFS(Table35[[#This Row],[HBA1C]]&lt;5.7, "Normal", Table35[[#This Row],[HBA1C]]&lt;6.4, "Prediabetes ", TRUE, "Diabetes")</f>
        <v>Normal</v>
      </c>
      <c r="G560" s="23" t="s">
        <v>2379</v>
      </c>
      <c r="H560" s="22" t="s">
        <v>2379</v>
      </c>
      <c r="I560" s="22" t="s">
        <v>2381</v>
      </c>
      <c r="J560" s="22">
        <v>1</v>
      </c>
      <c r="K560" t="s">
        <v>2381</v>
      </c>
      <c r="L560" s="25">
        <f>VLOOKUP(Table35[[#This Row],[Customer ID]],'Hospitalisation Details'!A:E,5,FALSE)</f>
        <v>37908</v>
      </c>
      <c r="M560" s="27">
        <f>VLOOKUP(Table35[[#This Row],[Customer ID]],'Hospitalisation Details'!A:K,8,FALSE)</f>
        <v>17748.509999999998</v>
      </c>
      <c r="N560" t="str">
        <f>VLOOKUP(Table35[[#This Row],[Customer ID]],'Hospitalisation Details'!A:K,9, FALSE)</f>
        <v>tier - 1</v>
      </c>
      <c r="O560" t="str">
        <f>VLOOKUP(Table35[[#This Row],[Customer ID]],'Hospitalisation Details'!A:K,10,FALSE)</f>
        <v>tier - 1</v>
      </c>
      <c r="P560" t="str">
        <f>VLOOKUP(Table35[[#This Row],[Customer ID]],'Hospitalisation Details'!A:K,11,FALSE)</f>
        <v>R1012</v>
      </c>
    </row>
    <row r="561" spans="1:16" x14ac:dyDescent="0.3">
      <c r="A561" t="s">
        <v>1810</v>
      </c>
      <c r="B561" t="str">
        <f>VLOOKUP(Table35[[#This Row],[Customer ID]], 'Customer Names'!F:G, 2, FALSE)</f>
        <v>Pearlman, Mr.  Oz</v>
      </c>
      <c r="C561">
        <v>23.98</v>
      </c>
      <c r="D561" s="22" t="str" cm="1">
        <f t="array" ref="D561">_xlfn.IFS(Table35[[#This Row],[BMI]]&lt;18.5, "Underweight ", Table35[[#This Row],[BMI]]&lt;24.9, "Normal Weight", Table35[[#This Row],[BMI]]&lt;29.9, "Overweight ", TRUE, "Obesity")</f>
        <v>Normal Weight</v>
      </c>
      <c r="E561" s="22">
        <v>4.9000000000000004</v>
      </c>
      <c r="F561" s="22" t="str" cm="1">
        <f t="array" ref="F561">_xlfn.IFS(Table35[[#This Row],[HBA1C]]&lt;5.7, "Normal", Table35[[#This Row],[HBA1C]]&lt;6.4, "Prediabetes ", TRUE, "Diabetes")</f>
        <v>Normal</v>
      </c>
      <c r="G561" s="23" t="s">
        <v>2379</v>
      </c>
      <c r="H561" s="22" t="s">
        <v>2379</v>
      </c>
      <c r="I561" s="22" t="s">
        <v>2379</v>
      </c>
      <c r="J561" s="22">
        <v>0</v>
      </c>
      <c r="K561" t="s">
        <v>6028</v>
      </c>
      <c r="L561" s="25">
        <f>VLOOKUP(Table35[[#This Row],[Customer ID]],'Hospitalisation Details'!A:E,5,FALSE)</f>
        <v>34578</v>
      </c>
      <c r="M561" s="27">
        <f>VLOOKUP(Table35[[#This Row],[Customer ID]],'Hospitalisation Details'!A:K,8,FALSE)</f>
        <v>17663.14</v>
      </c>
      <c r="N561" t="str">
        <f>VLOOKUP(Table35[[#This Row],[Customer ID]],'Hospitalisation Details'!A:K,9, FALSE)</f>
        <v>tier - 1</v>
      </c>
      <c r="O561" t="str">
        <f>VLOOKUP(Table35[[#This Row],[Customer ID]],'Hospitalisation Details'!A:K,10,FALSE)</f>
        <v>tier - 3</v>
      </c>
      <c r="P561" t="str">
        <f>VLOOKUP(Table35[[#This Row],[Customer ID]],'Hospitalisation Details'!A:K,11,FALSE)</f>
        <v>R1013</v>
      </c>
    </row>
    <row r="562" spans="1:16" x14ac:dyDescent="0.3">
      <c r="A562" t="s">
        <v>1809</v>
      </c>
      <c r="B562" t="str">
        <f>VLOOKUP(Table35[[#This Row],[Customer ID]], 'Customer Names'!F:G, 2, FALSE)</f>
        <v>O'Mara, Ms.  Erin M.</v>
      </c>
      <c r="C562">
        <v>23.65</v>
      </c>
      <c r="D562" s="22" t="str" cm="1">
        <f t="array" ref="D562">_xlfn.IFS(Table35[[#This Row],[BMI]]&lt;18.5, "Underweight ", Table35[[#This Row],[BMI]]&lt;24.9, "Normal Weight", Table35[[#This Row],[BMI]]&lt;29.9, "Overweight ", TRUE, "Obesity")</f>
        <v>Normal Weight</v>
      </c>
      <c r="E562" s="22">
        <v>4.5</v>
      </c>
      <c r="F562" s="22" t="str" cm="1">
        <f t="array" ref="F562">_xlfn.IFS(Table35[[#This Row],[HBA1C]]&lt;5.7, "Normal", Table35[[#This Row],[HBA1C]]&lt;6.4, "Prediabetes ", TRUE, "Diabetes")</f>
        <v>Normal</v>
      </c>
      <c r="G562" s="23" t="s">
        <v>2379</v>
      </c>
      <c r="H562" s="22" t="s">
        <v>2379</v>
      </c>
      <c r="I562" s="22" t="s">
        <v>2379</v>
      </c>
      <c r="J562" s="22">
        <v>0</v>
      </c>
      <c r="K562" t="s">
        <v>2379</v>
      </c>
      <c r="L562" s="25">
        <f>VLOOKUP(Table35[[#This Row],[Customer ID]],'Hospitalisation Details'!A:E,5,FALSE)</f>
        <v>33110</v>
      </c>
      <c r="M562" s="27">
        <f>VLOOKUP(Table35[[#This Row],[Customer ID]],'Hospitalisation Details'!A:K,8,FALSE)</f>
        <v>17626.240000000002</v>
      </c>
      <c r="N562" t="str">
        <f>VLOOKUP(Table35[[#This Row],[Customer ID]],'Hospitalisation Details'!A:K,9, FALSE)</f>
        <v>tier - 1</v>
      </c>
      <c r="O562" t="str">
        <f>VLOOKUP(Table35[[#This Row],[Customer ID]],'Hospitalisation Details'!A:K,10,FALSE)</f>
        <v>tier - 3</v>
      </c>
      <c r="P562" t="str">
        <f>VLOOKUP(Table35[[#This Row],[Customer ID]],'Hospitalisation Details'!A:K,11,FALSE)</f>
        <v>R1013</v>
      </c>
    </row>
    <row r="563" spans="1:16" x14ac:dyDescent="0.3">
      <c r="A563" t="s">
        <v>1808</v>
      </c>
      <c r="B563" t="str">
        <f>VLOOKUP(Table35[[#This Row],[Customer ID]], 'Customer Names'!F:G, 2, FALSE)</f>
        <v>Niska, Mr.  Bobby E.</v>
      </c>
      <c r="C563">
        <v>49.09</v>
      </c>
      <c r="D563" s="22" t="str" cm="1">
        <f t="array" ref="D563">_xlfn.IFS(Table35[[#This Row],[BMI]]&lt;18.5, "Underweight ", Table35[[#This Row],[BMI]]&lt;24.9, "Normal Weight", Table35[[#This Row],[BMI]]&lt;29.9, "Overweight ", TRUE, "Obesity")</f>
        <v>Obesity</v>
      </c>
      <c r="E563" s="22">
        <v>8.3800000000000008</v>
      </c>
      <c r="F563" s="22" t="str" cm="1">
        <f t="array" ref="F563">_xlfn.IFS(Table35[[#This Row],[HBA1C]]&lt;5.7, "Normal", Table35[[#This Row],[HBA1C]]&lt;6.4, "Prediabetes ", TRUE, "Diabetes")</f>
        <v>Diabetes</v>
      </c>
      <c r="G563" s="23" t="s">
        <v>2381</v>
      </c>
      <c r="H563" s="22" t="s">
        <v>2379</v>
      </c>
      <c r="I563" s="22" t="s">
        <v>2379</v>
      </c>
      <c r="J563" s="22">
        <v>2</v>
      </c>
      <c r="K563" t="s">
        <v>2379</v>
      </c>
      <c r="L563" s="25">
        <f>VLOOKUP(Table35[[#This Row],[Customer ID]],'Hospitalisation Details'!A:E,5,FALSE)</f>
        <v>25775</v>
      </c>
      <c r="M563" s="27">
        <f>VLOOKUP(Table35[[#This Row],[Customer ID]],'Hospitalisation Details'!A:K,8,FALSE)</f>
        <v>17584.72</v>
      </c>
      <c r="N563" t="str">
        <f>VLOOKUP(Table35[[#This Row],[Customer ID]],'Hospitalisation Details'!A:K,9, FALSE)</f>
        <v>tier - 1</v>
      </c>
      <c r="O563" t="str">
        <f>VLOOKUP(Table35[[#This Row],[Customer ID]],'Hospitalisation Details'!A:K,10,FALSE)</f>
        <v>tier - 3</v>
      </c>
      <c r="P563" t="str">
        <f>VLOOKUP(Table35[[#This Row],[Customer ID]],'Hospitalisation Details'!A:K,11,FALSE)</f>
        <v>R1012</v>
      </c>
    </row>
    <row r="564" spans="1:16" x14ac:dyDescent="0.3">
      <c r="A564" t="s">
        <v>1807</v>
      </c>
      <c r="B564" t="str">
        <f>VLOOKUP(Table35[[#This Row],[Customer ID]], 'Customer Names'!F:G, 2, FALSE)</f>
        <v>Schlich, Mr.  Daniel P.</v>
      </c>
      <c r="C564">
        <v>28.024999999999999</v>
      </c>
      <c r="D564" s="22" t="str" cm="1">
        <f t="array" ref="D564">_xlfn.IFS(Table35[[#This Row],[BMI]]&lt;18.5, "Underweight ", Table35[[#This Row],[BMI]]&lt;24.9, "Normal Weight", Table35[[#This Row],[BMI]]&lt;29.9, "Overweight ", TRUE, "Obesity")</f>
        <v xml:space="preserve">Overweight </v>
      </c>
      <c r="E564" s="22">
        <v>7.03</v>
      </c>
      <c r="F564" s="22" t="str" cm="1">
        <f t="array" ref="F564">_xlfn.IFS(Table35[[#This Row],[HBA1C]]&lt;5.7, "Normal", Table35[[#This Row],[HBA1C]]&lt;6.4, "Prediabetes ", TRUE, "Diabetes")</f>
        <v>Diabetes</v>
      </c>
      <c r="G564" s="23" t="s">
        <v>2379</v>
      </c>
      <c r="H564" s="22" t="s">
        <v>2379</v>
      </c>
      <c r="I564" s="22" t="s">
        <v>2379</v>
      </c>
      <c r="J564" s="22">
        <v>0</v>
      </c>
      <c r="K564" t="s">
        <v>2381</v>
      </c>
      <c r="L564" s="25">
        <f>VLOOKUP(Table35[[#This Row],[Customer ID]],'Hospitalisation Details'!A:E,5,FALSE)</f>
        <v>37432</v>
      </c>
      <c r="M564" s="27">
        <f>VLOOKUP(Table35[[#This Row],[Customer ID]],'Hospitalisation Details'!A:K,8,FALSE)</f>
        <v>17560.38</v>
      </c>
      <c r="N564" t="str">
        <f>VLOOKUP(Table35[[#This Row],[Customer ID]],'Hospitalisation Details'!A:K,9, FALSE)</f>
        <v>tier - 1</v>
      </c>
      <c r="O564" t="str">
        <f>VLOOKUP(Table35[[#This Row],[Customer ID]],'Hospitalisation Details'!A:K,10,FALSE)</f>
        <v>tier - 1</v>
      </c>
      <c r="P564" t="str">
        <f>VLOOKUP(Table35[[#This Row],[Customer ID]],'Hospitalisation Details'!A:K,11,FALSE)</f>
        <v>R1012</v>
      </c>
    </row>
    <row r="565" spans="1:16" x14ac:dyDescent="0.3">
      <c r="A565" t="s">
        <v>1806</v>
      </c>
      <c r="B565" t="str">
        <f>VLOOKUP(Table35[[#This Row],[Customer ID]], 'Customer Names'!F:G, 2, FALSE)</f>
        <v>Zidek, Ms.  Marie E.</v>
      </c>
      <c r="C565">
        <v>43.32</v>
      </c>
      <c r="D565" s="22" t="str" cm="1">
        <f t="array" ref="D565">_xlfn.IFS(Table35[[#This Row],[BMI]]&lt;18.5, "Underweight ", Table35[[#This Row],[BMI]]&lt;24.9, "Normal Weight", Table35[[#This Row],[BMI]]&lt;29.9, "Overweight ", TRUE, "Obesity")</f>
        <v>Obesity</v>
      </c>
      <c r="E565" s="22">
        <v>8.75</v>
      </c>
      <c r="F565" s="22" t="str" cm="1">
        <f t="array" ref="F565">_xlfn.IFS(Table35[[#This Row],[HBA1C]]&lt;5.7, "Normal", Table35[[#This Row],[HBA1C]]&lt;6.4, "Prediabetes ", TRUE, "Diabetes")</f>
        <v>Diabetes</v>
      </c>
      <c r="G565" s="23" t="s">
        <v>2381</v>
      </c>
      <c r="H565" s="22" t="s">
        <v>2379</v>
      </c>
      <c r="I565" s="22" t="s">
        <v>2381</v>
      </c>
      <c r="J565" s="22">
        <v>1</v>
      </c>
      <c r="K565" t="s">
        <v>2379</v>
      </c>
      <c r="L565" s="25">
        <f>VLOOKUP(Table35[[#This Row],[Customer ID]],'Hospitalisation Details'!A:E,5,FALSE)</f>
        <v>23147</v>
      </c>
      <c r="M565" s="27">
        <f>VLOOKUP(Table35[[#This Row],[Customer ID]],'Hospitalisation Details'!A:K,8,FALSE)</f>
        <v>17556.88</v>
      </c>
      <c r="N565" t="str">
        <f>VLOOKUP(Table35[[#This Row],[Customer ID]],'Hospitalisation Details'!A:K,9, FALSE)</f>
        <v>tier - 1</v>
      </c>
      <c r="O565" t="str">
        <f>VLOOKUP(Table35[[#This Row],[Customer ID]],'Hospitalisation Details'!A:K,10,FALSE)</f>
        <v>tier - 2</v>
      </c>
      <c r="P565" t="str">
        <f>VLOOKUP(Table35[[#This Row],[Customer ID]],'Hospitalisation Details'!A:K,11,FALSE)</f>
        <v>R1012</v>
      </c>
    </row>
    <row r="566" spans="1:16" x14ac:dyDescent="0.3">
      <c r="A566" t="s">
        <v>1805</v>
      </c>
      <c r="B566" t="str">
        <f>VLOOKUP(Table35[[#This Row],[Customer ID]], 'Customer Names'!F:G, 2, FALSE)</f>
        <v>Ellgass, Mrs.  Katie</v>
      </c>
      <c r="C566">
        <v>45.92</v>
      </c>
      <c r="D566" s="22" t="str" cm="1">
        <f t="array" ref="D566">_xlfn.IFS(Table35[[#This Row],[BMI]]&lt;18.5, "Underweight ", Table35[[#This Row],[BMI]]&lt;24.9, "Normal Weight", Table35[[#This Row],[BMI]]&lt;29.9, "Overweight ", TRUE, "Obesity")</f>
        <v>Obesity</v>
      </c>
      <c r="E566" s="22">
        <v>9.51</v>
      </c>
      <c r="F566" s="22" t="str" cm="1">
        <f t="array" ref="F566">_xlfn.IFS(Table35[[#This Row],[HBA1C]]&lt;5.7, "Normal", Table35[[#This Row],[HBA1C]]&lt;6.4, "Prediabetes ", TRUE, "Diabetes")</f>
        <v>Diabetes</v>
      </c>
      <c r="G566" s="23" t="s">
        <v>2379</v>
      </c>
      <c r="H566" s="22" t="s">
        <v>2379</v>
      </c>
      <c r="I566" s="22" t="s">
        <v>2379</v>
      </c>
      <c r="J566" s="22">
        <v>0</v>
      </c>
      <c r="K566" t="s">
        <v>2379</v>
      </c>
      <c r="L566" s="25">
        <f>VLOOKUP(Table35[[#This Row],[Customer ID]],'Hospitalisation Details'!A:E,5,FALSE)</f>
        <v>24940</v>
      </c>
      <c r="M566" s="27">
        <f>VLOOKUP(Table35[[#This Row],[Customer ID]],'Hospitalisation Details'!A:K,8,FALSE)</f>
        <v>17507.47</v>
      </c>
      <c r="N566" t="str">
        <f>VLOOKUP(Table35[[#This Row],[Customer ID]],'Hospitalisation Details'!A:K,9, FALSE)</f>
        <v>tier - 1</v>
      </c>
      <c r="O566" t="str">
        <f>VLOOKUP(Table35[[#This Row],[Customer ID]],'Hospitalisation Details'!A:K,10,FALSE)</f>
        <v>tier - 1</v>
      </c>
      <c r="P566" t="str">
        <f>VLOOKUP(Table35[[#This Row],[Customer ID]],'Hospitalisation Details'!A:K,11,FALSE)</f>
        <v>R1026</v>
      </c>
    </row>
    <row r="567" spans="1:16" x14ac:dyDescent="0.3">
      <c r="A567" t="s">
        <v>1804</v>
      </c>
      <c r="B567" t="str">
        <f>VLOOKUP(Table35[[#This Row],[Customer ID]], 'Customer Names'!F:G, 2, FALSE)</f>
        <v>Lowe, Mr.  Eric D</v>
      </c>
      <c r="C567">
        <v>44.03</v>
      </c>
      <c r="D567" s="22" t="str" cm="1">
        <f t="array" ref="D567">_xlfn.IFS(Table35[[#This Row],[BMI]]&lt;18.5, "Underweight ", Table35[[#This Row],[BMI]]&lt;24.9, "Normal Weight", Table35[[#This Row],[BMI]]&lt;29.9, "Overweight ", TRUE, "Obesity")</f>
        <v>Obesity</v>
      </c>
      <c r="E567" s="22">
        <v>9.36</v>
      </c>
      <c r="F567" s="22" t="str" cm="1">
        <f t="array" ref="F567">_xlfn.IFS(Table35[[#This Row],[HBA1C]]&lt;5.7, "Normal", Table35[[#This Row],[HBA1C]]&lt;6.4, "Prediabetes ", TRUE, "Diabetes")</f>
        <v>Diabetes</v>
      </c>
      <c r="G567" s="23" t="s">
        <v>2379</v>
      </c>
      <c r="H567" s="22" t="s">
        <v>2379</v>
      </c>
      <c r="I567" s="22" t="s">
        <v>2379</v>
      </c>
      <c r="J567" s="22">
        <v>0</v>
      </c>
      <c r="K567" t="s">
        <v>2379</v>
      </c>
      <c r="L567" s="25">
        <f>VLOOKUP(Table35[[#This Row],[Customer ID]],'Hospitalisation Details'!A:E,5,FALSE)</f>
        <v>23817</v>
      </c>
      <c r="M567" s="27">
        <f>VLOOKUP(Table35[[#This Row],[Customer ID]],'Hospitalisation Details'!A:K,8,FALSE)</f>
        <v>17505.650000000001</v>
      </c>
      <c r="N567" t="str">
        <f>VLOOKUP(Table35[[#This Row],[Customer ID]],'Hospitalisation Details'!A:K,9, FALSE)</f>
        <v>tier - 1</v>
      </c>
      <c r="O567" t="str">
        <f>VLOOKUP(Table35[[#This Row],[Customer ID]],'Hospitalisation Details'!A:K,10,FALSE)</f>
        <v>tier - 2</v>
      </c>
      <c r="P567" t="str">
        <f>VLOOKUP(Table35[[#This Row],[Customer ID]],'Hospitalisation Details'!A:K,11,FALSE)</f>
        <v>R1023</v>
      </c>
    </row>
    <row r="568" spans="1:16" x14ac:dyDescent="0.3">
      <c r="A568" t="s">
        <v>1803</v>
      </c>
      <c r="B568" t="str">
        <f>VLOOKUP(Table35[[#This Row],[Customer ID]], 'Customer Names'!F:G, 2, FALSE)</f>
        <v>Malone, Ms.  Tara</v>
      </c>
      <c r="C568">
        <v>24.6</v>
      </c>
      <c r="D568" s="22" t="str" cm="1">
        <f t="array" ref="D568">_xlfn.IFS(Table35[[#This Row],[BMI]]&lt;18.5, "Underweight ", Table35[[#This Row],[BMI]]&lt;24.9, "Normal Weight", Table35[[#This Row],[BMI]]&lt;29.9, "Overweight ", TRUE, "Obesity")</f>
        <v>Normal Weight</v>
      </c>
      <c r="E568" s="22">
        <v>4.8099999999999996</v>
      </c>
      <c r="F568" s="22" t="str" cm="1">
        <f t="array" ref="F568">_xlfn.IFS(Table35[[#This Row],[HBA1C]]&lt;5.7, "Normal", Table35[[#This Row],[HBA1C]]&lt;6.4, "Prediabetes ", TRUE, "Diabetes")</f>
        <v>Normal</v>
      </c>
      <c r="G568" s="23" t="s">
        <v>2379</v>
      </c>
      <c r="H568" s="22" t="s">
        <v>2379</v>
      </c>
      <c r="I568" s="22" t="s">
        <v>2379</v>
      </c>
      <c r="J568" s="22">
        <v>0</v>
      </c>
      <c r="K568" t="s">
        <v>2381</v>
      </c>
      <c r="L568" s="25">
        <f>VLOOKUP(Table35[[#This Row],[Customer ID]],'Hospitalisation Details'!A:E,5,FALSE)</f>
        <v>32933</v>
      </c>
      <c r="M568" s="27">
        <f>VLOOKUP(Table35[[#This Row],[Customer ID]],'Hospitalisation Details'!A:K,8,FALSE)</f>
        <v>17496.310000000001</v>
      </c>
      <c r="N568" t="str">
        <f>VLOOKUP(Table35[[#This Row],[Customer ID]],'Hospitalisation Details'!A:K,9, FALSE)</f>
        <v>tier - 1</v>
      </c>
      <c r="O568" t="str">
        <f>VLOOKUP(Table35[[#This Row],[Customer ID]],'Hospitalisation Details'!A:K,10,FALSE)</f>
        <v>tier - 2</v>
      </c>
      <c r="P568" t="str">
        <f>VLOOKUP(Table35[[#This Row],[Customer ID]],'Hospitalisation Details'!A:K,11,FALSE)</f>
        <v>R1011</v>
      </c>
    </row>
    <row r="569" spans="1:16" x14ac:dyDescent="0.3">
      <c r="A569" t="s">
        <v>1802</v>
      </c>
      <c r="B569" t="str">
        <f>VLOOKUP(Table35[[#This Row],[Customer ID]], 'Customer Names'!F:G, 2, FALSE)</f>
        <v>Dumke, Ms.  Haley L</v>
      </c>
      <c r="C569">
        <v>49.15</v>
      </c>
      <c r="D569" s="22" t="str" cm="1">
        <f t="array" ref="D569">_xlfn.IFS(Table35[[#This Row],[BMI]]&lt;18.5, "Underweight ", Table35[[#This Row],[BMI]]&lt;24.9, "Normal Weight", Table35[[#This Row],[BMI]]&lt;29.9, "Overweight ", TRUE, "Obesity")</f>
        <v>Obesity</v>
      </c>
      <c r="E569" s="22">
        <v>8.08</v>
      </c>
      <c r="F569" s="22" t="str" cm="1">
        <f t="array" ref="F569">_xlfn.IFS(Table35[[#This Row],[HBA1C]]&lt;5.7, "Normal", Table35[[#This Row],[HBA1C]]&lt;6.4, "Prediabetes ", TRUE, "Diabetes")</f>
        <v>Diabetes</v>
      </c>
      <c r="G569" s="23" t="s">
        <v>2379</v>
      </c>
      <c r="H569" s="22" t="s">
        <v>2379</v>
      </c>
      <c r="I569" s="22" t="s">
        <v>2379</v>
      </c>
      <c r="J569" s="22">
        <v>0</v>
      </c>
      <c r="K569" t="s">
        <v>2379</v>
      </c>
      <c r="L569" s="25">
        <f>VLOOKUP(Table35[[#This Row],[Customer ID]],'Hospitalisation Details'!A:E,5,FALSE)</f>
        <v>25941</v>
      </c>
      <c r="M569" s="27">
        <f>VLOOKUP(Table35[[#This Row],[Customer ID]],'Hospitalisation Details'!A:K,8,FALSE)</f>
        <v>17479.53</v>
      </c>
      <c r="N569" t="str">
        <f>VLOOKUP(Table35[[#This Row],[Customer ID]],'Hospitalisation Details'!A:K,9, FALSE)</f>
        <v>tier - 1</v>
      </c>
      <c r="O569" t="str">
        <f>VLOOKUP(Table35[[#This Row],[Customer ID]],'Hospitalisation Details'!A:K,10,FALSE)</f>
        <v>tier - 1</v>
      </c>
      <c r="P569" t="str">
        <f>VLOOKUP(Table35[[#This Row],[Customer ID]],'Hospitalisation Details'!A:K,11,FALSE)</f>
        <v>R1012</v>
      </c>
    </row>
    <row r="570" spans="1:16" x14ac:dyDescent="0.3">
      <c r="A570" t="s">
        <v>1801</v>
      </c>
      <c r="B570" t="str">
        <f>VLOOKUP(Table35[[#This Row],[Customer ID]], 'Customer Names'!F:G, 2, FALSE)</f>
        <v>Strong, Ms.  Kayla B.</v>
      </c>
      <c r="C570">
        <v>28.31</v>
      </c>
      <c r="D570" s="22" t="str" cm="1">
        <f t="array" ref="D570">_xlfn.IFS(Table35[[#This Row],[BMI]]&lt;18.5, "Underweight ", Table35[[#This Row],[BMI]]&lt;24.9, "Normal Weight", Table35[[#This Row],[BMI]]&lt;29.9, "Overweight ", TRUE, "Obesity")</f>
        <v xml:space="preserve">Overweight </v>
      </c>
      <c r="E570" s="22">
        <v>6.29</v>
      </c>
      <c r="F570" s="22" t="str" cm="1">
        <f t="array" ref="F570">_xlfn.IFS(Table35[[#This Row],[HBA1C]]&lt;5.7, "Normal", Table35[[#This Row],[HBA1C]]&lt;6.4, "Prediabetes ", TRUE, "Diabetes")</f>
        <v xml:space="preserve">Prediabetes </v>
      </c>
      <c r="G570" s="23" t="s">
        <v>2379</v>
      </c>
      <c r="H570" s="22" t="s">
        <v>2379</v>
      </c>
      <c r="I570" s="22" t="s">
        <v>2381</v>
      </c>
      <c r="J570" s="22">
        <v>1</v>
      </c>
      <c r="K570" t="s">
        <v>2381</v>
      </c>
      <c r="L570" s="25">
        <f>VLOOKUP(Table35[[#This Row],[Customer ID]],'Hospitalisation Details'!A:E,5,FALSE)</f>
        <v>37957</v>
      </c>
      <c r="M570" s="27">
        <f>VLOOKUP(Table35[[#This Row],[Customer ID]],'Hospitalisation Details'!A:K,8,FALSE)</f>
        <v>17468.98</v>
      </c>
      <c r="N570" t="str">
        <f>VLOOKUP(Table35[[#This Row],[Customer ID]],'Hospitalisation Details'!A:K,9, FALSE)</f>
        <v>tier - 2</v>
      </c>
      <c r="O570" t="str">
        <f>VLOOKUP(Table35[[#This Row],[Customer ID]],'Hospitalisation Details'!A:K,10,FALSE)</f>
        <v>tier - 1</v>
      </c>
      <c r="P570" t="str">
        <f>VLOOKUP(Table35[[#This Row],[Customer ID]],'Hospitalisation Details'!A:K,11,FALSE)</f>
        <v>R1012</v>
      </c>
    </row>
    <row r="571" spans="1:16" x14ac:dyDescent="0.3">
      <c r="A571" t="s">
        <v>1800</v>
      </c>
      <c r="B571" t="str">
        <f>VLOOKUP(Table35[[#This Row],[Customer ID]], 'Customer Names'!F:G, 2, FALSE)</f>
        <v>Ferguson, Mr.  Mark D.</v>
      </c>
      <c r="C571">
        <v>22.99</v>
      </c>
      <c r="D571" s="22" t="str" cm="1">
        <f t="array" ref="D571">_xlfn.IFS(Table35[[#This Row],[BMI]]&lt;18.5, "Underweight ", Table35[[#This Row],[BMI]]&lt;24.9, "Normal Weight", Table35[[#This Row],[BMI]]&lt;29.9, "Overweight ", TRUE, "Obesity")</f>
        <v>Normal Weight</v>
      </c>
      <c r="E571" s="22">
        <v>6.29</v>
      </c>
      <c r="F571" s="22" t="str" cm="1">
        <f t="array" ref="F571">_xlfn.IFS(Table35[[#This Row],[HBA1C]]&lt;5.7, "Normal", Table35[[#This Row],[HBA1C]]&lt;6.4, "Prediabetes ", TRUE, "Diabetes")</f>
        <v xml:space="preserve">Prediabetes </v>
      </c>
      <c r="G571" s="23" t="s">
        <v>2379</v>
      </c>
      <c r="H571" s="22" t="s">
        <v>2379</v>
      </c>
      <c r="I571" s="22" t="s">
        <v>2379</v>
      </c>
      <c r="J571" s="22">
        <v>1</v>
      </c>
      <c r="K571" t="s">
        <v>2381</v>
      </c>
      <c r="L571" s="25">
        <f>VLOOKUP(Table35[[#This Row],[Customer ID]],'Hospitalisation Details'!A:E,5,FALSE)</f>
        <v>33926</v>
      </c>
      <c r="M571" s="27">
        <f>VLOOKUP(Table35[[#This Row],[Customer ID]],'Hospitalisation Details'!A:K,8,FALSE)</f>
        <v>17361.77</v>
      </c>
      <c r="N571" t="str">
        <f>VLOOKUP(Table35[[#This Row],[Customer ID]],'Hospitalisation Details'!A:K,9, FALSE)</f>
        <v>tier - 2</v>
      </c>
      <c r="O571" t="str">
        <f>VLOOKUP(Table35[[#This Row],[Customer ID]],'Hospitalisation Details'!A:K,10,FALSE)</f>
        <v>tier - 1</v>
      </c>
      <c r="P571" t="str">
        <f>VLOOKUP(Table35[[#This Row],[Customer ID]],'Hospitalisation Details'!A:K,11,FALSE)</f>
        <v>R1012</v>
      </c>
    </row>
    <row r="572" spans="1:16" x14ac:dyDescent="0.3">
      <c r="A572" t="s">
        <v>1799</v>
      </c>
      <c r="B572" t="str">
        <f>VLOOKUP(Table35[[#This Row],[Customer ID]], 'Customer Names'!F:G, 2, FALSE)</f>
        <v>Klein, Mr.  Patrick J.</v>
      </c>
      <c r="C572">
        <v>29.07</v>
      </c>
      <c r="D572" s="22" t="str" cm="1">
        <f t="array" ref="D572">_xlfn.IFS(Table35[[#This Row],[BMI]]&lt;18.5, "Underweight ", Table35[[#This Row],[BMI]]&lt;24.9, "Normal Weight", Table35[[#This Row],[BMI]]&lt;29.9, "Overweight ", TRUE, "Obesity")</f>
        <v xml:space="preserve">Overweight </v>
      </c>
      <c r="E572" s="22">
        <v>5.12</v>
      </c>
      <c r="F572" s="22" t="str" cm="1">
        <f t="array" ref="F572">_xlfn.IFS(Table35[[#This Row],[HBA1C]]&lt;5.7, "Normal", Table35[[#This Row],[HBA1C]]&lt;6.4, "Prediabetes ", TRUE, "Diabetes")</f>
        <v>Normal</v>
      </c>
      <c r="G572" s="23" t="s">
        <v>2379</v>
      </c>
      <c r="H572" s="22" t="s">
        <v>2379</v>
      </c>
      <c r="I572" s="22" t="s">
        <v>2381</v>
      </c>
      <c r="J572" s="22">
        <v>1</v>
      </c>
      <c r="K572" t="s">
        <v>2381</v>
      </c>
      <c r="L572" s="25">
        <f>VLOOKUP(Table35[[#This Row],[Customer ID]],'Hospitalisation Details'!A:E,5,FALSE)</f>
        <v>37895</v>
      </c>
      <c r="M572" s="27">
        <f>VLOOKUP(Table35[[#This Row],[Customer ID]],'Hospitalisation Details'!A:K,8,FALSE)</f>
        <v>17352.68</v>
      </c>
      <c r="N572" t="str">
        <f>VLOOKUP(Table35[[#This Row],[Customer ID]],'Hospitalisation Details'!A:K,9, FALSE)</f>
        <v>tier - 2</v>
      </c>
      <c r="O572" t="str">
        <f>VLOOKUP(Table35[[#This Row],[Customer ID]],'Hospitalisation Details'!A:K,10,FALSE)</f>
        <v>tier - 3</v>
      </c>
      <c r="P572" t="str">
        <f>VLOOKUP(Table35[[#This Row],[Customer ID]],'Hospitalisation Details'!A:K,11,FALSE)</f>
        <v>R1012</v>
      </c>
    </row>
    <row r="573" spans="1:16" x14ac:dyDescent="0.3">
      <c r="A573" t="s">
        <v>1798</v>
      </c>
      <c r="B573" t="str">
        <f>VLOOKUP(Table35[[#This Row],[Customer ID]], 'Customer Names'!F:G, 2, FALSE)</f>
        <v>Eusebio, Mr.  Alejandro</v>
      </c>
      <c r="C573">
        <v>42.02</v>
      </c>
      <c r="D573" s="22" t="str" cm="1">
        <f t="array" ref="D573">_xlfn.IFS(Table35[[#This Row],[BMI]]&lt;18.5, "Underweight ", Table35[[#This Row],[BMI]]&lt;24.9, "Normal Weight", Table35[[#This Row],[BMI]]&lt;29.9, "Overweight ", TRUE, "Obesity")</f>
        <v>Obesity</v>
      </c>
      <c r="E573" s="22">
        <v>9.9499999999999993</v>
      </c>
      <c r="F573" s="22" t="str" cm="1">
        <f t="array" ref="F573">_xlfn.IFS(Table35[[#This Row],[HBA1C]]&lt;5.7, "Normal", Table35[[#This Row],[HBA1C]]&lt;6.4, "Prediabetes ", TRUE, "Diabetes")</f>
        <v>Diabetes</v>
      </c>
      <c r="G573" s="23" t="s">
        <v>2381</v>
      </c>
      <c r="H573" s="22" t="s">
        <v>2379</v>
      </c>
      <c r="I573" s="22" t="s">
        <v>2381</v>
      </c>
      <c r="J573" s="22">
        <v>1</v>
      </c>
      <c r="K573" t="s">
        <v>2379</v>
      </c>
      <c r="L573" s="25">
        <f>VLOOKUP(Table35[[#This Row],[Customer ID]],'Hospitalisation Details'!A:E,5,FALSE)</f>
        <v>23266</v>
      </c>
      <c r="M573" s="27">
        <f>VLOOKUP(Table35[[#This Row],[Customer ID]],'Hospitalisation Details'!A:K,8,FALSE)</f>
        <v>17337.580000000002</v>
      </c>
      <c r="N573" t="str">
        <f>VLOOKUP(Table35[[#This Row],[Customer ID]],'Hospitalisation Details'!A:K,9, FALSE)</f>
        <v>tier - 2</v>
      </c>
      <c r="O573" t="str">
        <f>VLOOKUP(Table35[[#This Row],[Customer ID]],'Hospitalisation Details'!A:K,10,FALSE)</f>
        <v>tier - 3</v>
      </c>
      <c r="P573" t="str">
        <f>VLOOKUP(Table35[[#This Row],[Customer ID]],'Hospitalisation Details'!A:K,11,FALSE)</f>
        <v>R1023</v>
      </c>
    </row>
    <row r="574" spans="1:16" x14ac:dyDescent="0.3">
      <c r="A574" t="s">
        <v>1797</v>
      </c>
      <c r="B574" t="str">
        <f>VLOOKUP(Table35[[#This Row],[Customer ID]], 'Customer Names'!F:G, 2, FALSE)</f>
        <v>Szolosi, Mrs.  Beth A</v>
      </c>
      <c r="C574">
        <v>49.07</v>
      </c>
      <c r="D574" s="22" t="str" cm="1">
        <f t="array" ref="D574">_xlfn.IFS(Table35[[#This Row],[BMI]]&lt;18.5, "Underweight ", Table35[[#This Row],[BMI]]&lt;24.9, "Normal Weight", Table35[[#This Row],[BMI]]&lt;29.9, "Overweight ", TRUE, "Obesity")</f>
        <v>Obesity</v>
      </c>
      <c r="E574" s="22">
        <v>9.08</v>
      </c>
      <c r="F574" s="22" t="str" cm="1">
        <f t="array" ref="F574">_xlfn.IFS(Table35[[#This Row],[HBA1C]]&lt;5.7, "Normal", Table35[[#This Row],[HBA1C]]&lt;6.4, "Prediabetes ", TRUE, "Diabetes")</f>
        <v>Diabetes</v>
      </c>
      <c r="G574" s="23" t="s">
        <v>2381</v>
      </c>
      <c r="H574" s="22" t="s">
        <v>2379</v>
      </c>
      <c r="I574" s="22" t="s">
        <v>2379</v>
      </c>
      <c r="J574" s="22">
        <v>1</v>
      </c>
      <c r="K574" t="s">
        <v>2379</v>
      </c>
      <c r="L574" s="25">
        <f>VLOOKUP(Table35[[#This Row],[Customer ID]],'Hospitalisation Details'!A:E,5,FALSE)</f>
        <v>27631</v>
      </c>
      <c r="M574" s="27">
        <f>VLOOKUP(Table35[[#This Row],[Customer ID]],'Hospitalisation Details'!A:K,8,FALSE)</f>
        <v>17253.43</v>
      </c>
      <c r="N574" t="str">
        <f>VLOOKUP(Table35[[#This Row],[Customer ID]],'Hospitalisation Details'!A:K,9, FALSE)</f>
        <v>tier - 2</v>
      </c>
      <c r="O574" t="str">
        <f>VLOOKUP(Table35[[#This Row],[Customer ID]],'Hospitalisation Details'!A:K,10,FALSE)</f>
        <v>tier - 3</v>
      </c>
      <c r="P574" t="str">
        <f>VLOOKUP(Table35[[#This Row],[Customer ID]],'Hospitalisation Details'!A:K,11,FALSE)</f>
        <v>R1026</v>
      </c>
    </row>
    <row r="575" spans="1:16" x14ac:dyDescent="0.3">
      <c r="A575" t="s">
        <v>1796</v>
      </c>
      <c r="B575" t="str">
        <f>VLOOKUP(Table35[[#This Row],[Customer ID]], 'Customer Names'!F:G, 2, FALSE)</f>
        <v>Butler, Mr.  Jason R</v>
      </c>
      <c r="C575">
        <v>19.8</v>
      </c>
      <c r="D575" s="22" t="str" cm="1">
        <f t="array" ref="D575">_xlfn.IFS(Table35[[#This Row],[BMI]]&lt;18.5, "Underweight ", Table35[[#This Row],[BMI]]&lt;24.9, "Normal Weight", Table35[[#This Row],[BMI]]&lt;29.9, "Overweight ", TRUE, "Obesity")</f>
        <v>Normal Weight</v>
      </c>
      <c r="E575" s="22">
        <v>4.82</v>
      </c>
      <c r="F575" s="22" t="str" cm="1">
        <f t="array" ref="F575">_xlfn.IFS(Table35[[#This Row],[HBA1C]]&lt;5.7, "Normal", Table35[[#This Row],[HBA1C]]&lt;6.4, "Prediabetes ", TRUE, "Diabetes")</f>
        <v>Normal</v>
      </c>
      <c r="G575" s="23" t="s">
        <v>2379</v>
      </c>
      <c r="H575" s="22" t="s">
        <v>2379</v>
      </c>
      <c r="I575" s="22" t="s">
        <v>2379</v>
      </c>
      <c r="J575" s="22">
        <v>0</v>
      </c>
      <c r="K575" t="s">
        <v>2381</v>
      </c>
      <c r="L575" s="25">
        <f>VLOOKUP(Table35[[#This Row],[Customer ID]],'Hospitalisation Details'!A:E,5,FALSE)</f>
        <v>30154</v>
      </c>
      <c r="M575" s="27">
        <f>VLOOKUP(Table35[[#This Row],[Customer ID]],'Hospitalisation Details'!A:K,8,FALSE)</f>
        <v>17179.52</v>
      </c>
      <c r="N575" t="str">
        <f>VLOOKUP(Table35[[#This Row],[Customer ID]],'Hospitalisation Details'!A:K,9, FALSE)</f>
        <v>tier - 2</v>
      </c>
      <c r="O575" t="str">
        <f>VLOOKUP(Table35[[#This Row],[Customer ID]],'Hospitalisation Details'!A:K,10,FALSE)</f>
        <v>tier - 1</v>
      </c>
      <c r="P575" t="str">
        <f>VLOOKUP(Table35[[#This Row],[Customer ID]],'Hospitalisation Details'!A:K,11,FALSE)</f>
        <v>R1013</v>
      </c>
    </row>
    <row r="576" spans="1:16" x14ac:dyDescent="0.3">
      <c r="A576" t="s">
        <v>1795</v>
      </c>
      <c r="B576" t="str">
        <f>VLOOKUP(Table35[[#This Row],[Customer ID]], 'Customer Names'!F:G, 2, FALSE)</f>
        <v>Fukuchi, Mr.  Yoshinori</v>
      </c>
      <c r="C576">
        <v>27.36</v>
      </c>
      <c r="D576" s="22" t="str" cm="1">
        <f t="array" ref="D576">_xlfn.IFS(Table35[[#This Row],[BMI]]&lt;18.5, "Underweight ", Table35[[#This Row],[BMI]]&lt;24.9, "Normal Weight", Table35[[#This Row],[BMI]]&lt;29.9, "Overweight ", TRUE, "Obesity")</f>
        <v xml:space="preserve">Overweight </v>
      </c>
      <c r="E576" s="22">
        <v>4.6500000000000004</v>
      </c>
      <c r="F576" s="22" t="str" cm="1">
        <f t="array" ref="F576">_xlfn.IFS(Table35[[#This Row],[HBA1C]]&lt;5.7, "Normal", Table35[[#This Row],[HBA1C]]&lt;6.4, "Prediabetes ", TRUE, "Diabetes")</f>
        <v>Normal</v>
      </c>
      <c r="G576" s="23" t="s">
        <v>2379</v>
      </c>
      <c r="H576" s="22" t="s">
        <v>2380</v>
      </c>
      <c r="I576" s="22" t="s">
        <v>2379</v>
      </c>
      <c r="J576" s="22">
        <v>1</v>
      </c>
      <c r="K576" t="s">
        <v>2381</v>
      </c>
      <c r="L576" s="25">
        <f>VLOOKUP(Table35[[#This Row],[Customer ID]],'Hospitalisation Details'!A:E,5,FALSE)</f>
        <v>38156</v>
      </c>
      <c r="M576" s="27">
        <f>VLOOKUP(Table35[[#This Row],[Customer ID]],'Hospitalisation Details'!A:K,8,FALSE)</f>
        <v>17178.68</v>
      </c>
      <c r="N576" t="str">
        <f>VLOOKUP(Table35[[#This Row],[Customer ID]],'Hospitalisation Details'!A:K,9, FALSE)</f>
        <v>tier - 2</v>
      </c>
      <c r="O576" t="str">
        <f>VLOOKUP(Table35[[#This Row],[Customer ID]],'Hospitalisation Details'!A:K,10,FALSE)</f>
        <v>tier - 2</v>
      </c>
      <c r="P576" t="str">
        <f>VLOOKUP(Table35[[#This Row],[Customer ID]],'Hospitalisation Details'!A:K,11,FALSE)</f>
        <v>R1019</v>
      </c>
    </row>
    <row r="577" spans="1:16" x14ac:dyDescent="0.3">
      <c r="A577" t="s">
        <v>1794</v>
      </c>
      <c r="B577" t="str">
        <f>VLOOKUP(Table35[[#This Row],[Customer ID]], 'Customer Names'!F:G, 2, FALSE)</f>
        <v>Drucker, Ms.  Adrienne G.</v>
      </c>
      <c r="C577">
        <v>42.95</v>
      </c>
      <c r="D577" s="22" t="str" cm="1">
        <f t="array" ref="D577">_xlfn.IFS(Table35[[#This Row],[BMI]]&lt;18.5, "Underweight ", Table35[[#This Row],[BMI]]&lt;24.9, "Normal Weight", Table35[[#This Row],[BMI]]&lt;29.9, "Overweight ", TRUE, "Obesity")</f>
        <v>Obesity</v>
      </c>
      <c r="E577" s="22">
        <v>5.16</v>
      </c>
      <c r="F577" s="22" t="str" cm="1">
        <f t="array" ref="F577">_xlfn.IFS(Table35[[#This Row],[HBA1C]]&lt;5.7, "Normal", Table35[[#This Row],[HBA1C]]&lt;6.4, "Prediabetes ", TRUE, "Diabetes")</f>
        <v>Normal</v>
      </c>
      <c r="G577" s="23" t="s">
        <v>2381</v>
      </c>
      <c r="H577" s="22" t="s">
        <v>2379</v>
      </c>
      <c r="I577" s="22" t="s">
        <v>2379</v>
      </c>
      <c r="J577" s="22">
        <v>1</v>
      </c>
      <c r="K577" t="s">
        <v>2379</v>
      </c>
      <c r="L577" s="25">
        <f>VLOOKUP(Table35[[#This Row],[Customer ID]],'Hospitalisation Details'!A:E,5,FALSE)</f>
        <v>23504</v>
      </c>
      <c r="M577" s="27">
        <f>VLOOKUP(Table35[[#This Row],[Customer ID]],'Hospitalisation Details'!A:K,8,FALSE)</f>
        <v>17174.52</v>
      </c>
      <c r="N577" t="str">
        <f>VLOOKUP(Table35[[#This Row],[Customer ID]],'Hospitalisation Details'!A:K,9, FALSE)</f>
        <v>tier - 2</v>
      </c>
      <c r="O577" t="str">
        <f>VLOOKUP(Table35[[#This Row],[Customer ID]],'Hospitalisation Details'!A:K,10,FALSE)</f>
        <v>tier - 2</v>
      </c>
      <c r="P577" t="str">
        <f>VLOOKUP(Table35[[#This Row],[Customer ID]],'Hospitalisation Details'!A:K,11,FALSE)</f>
        <v>R1012</v>
      </c>
    </row>
    <row r="578" spans="1:16" x14ac:dyDescent="0.3">
      <c r="A578" t="s">
        <v>1793</v>
      </c>
      <c r="B578" t="str">
        <f>VLOOKUP(Table35[[#This Row],[Customer ID]], 'Customer Names'!F:G, 2, FALSE)</f>
        <v>Aziz, Mrs.  Meredith</v>
      </c>
      <c r="C578">
        <v>42.66</v>
      </c>
      <c r="D578" s="22" t="str" cm="1">
        <f t="array" ref="D578">_xlfn.IFS(Table35[[#This Row],[BMI]]&lt;18.5, "Underweight ", Table35[[#This Row],[BMI]]&lt;24.9, "Normal Weight", Table35[[#This Row],[BMI]]&lt;29.9, "Overweight ", TRUE, "Obesity")</f>
        <v>Obesity</v>
      </c>
      <c r="E578" s="22">
        <v>10.44</v>
      </c>
      <c r="F578" s="22" t="str" cm="1">
        <f t="array" ref="F578">_xlfn.IFS(Table35[[#This Row],[HBA1C]]&lt;5.7, "Normal", Table35[[#This Row],[HBA1C]]&lt;6.4, "Prediabetes ", TRUE, "Diabetes")</f>
        <v>Diabetes</v>
      </c>
      <c r="G578" s="23" t="s">
        <v>2379</v>
      </c>
      <c r="H578" s="22" t="s">
        <v>2379</v>
      </c>
      <c r="I578" s="22" t="s">
        <v>2379</v>
      </c>
      <c r="J578" s="22">
        <v>0</v>
      </c>
      <c r="K578" t="s">
        <v>2379</v>
      </c>
      <c r="L578" s="25">
        <f>VLOOKUP(Table35[[#This Row],[Customer ID]],'Hospitalisation Details'!A:E,5,FALSE)</f>
        <v>23848</v>
      </c>
      <c r="M578" s="27">
        <f>VLOOKUP(Table35[[#This Row],[Customer ID]],'Hospitalisation Details'!A:K,8,FALSE)</f>
        <v>17172.27</v>
      </c>
      <c r="N578" t="str">
        <f>VLOOKUP(Table35[[#This Row],[Customer ID]],'Hospitalisation Details'!A:K,9, FALSE)</f>
        <v>tier - 2</v>
      </c>
      <c r="O578" t="str">
        <f>VLOOKUP(Table35[[#This Row],[Customer ID]],'Hospitalisation Details'!A:K,10,FALSE)</f>
        <v>tier - 2</v>
      </c>
      <c r="P578" t="str">
        <f>VLOOKUP(Table35[[#This Row],[Customer ID]],'Hospitalisation Details'!A:K,11,FALSE)</f>
        <v>R1026</v>
      </c>
    </row>
    <row r="579" spans="1:16" x14ac:dyDescent="0.3">
      <c r="A579" t="s">
        <v>1792</v>
      </c>
      <c r="B579" t="str">
        <f>VLOOKUP(Table35[[#This Row],[Customer ID]], 'Customer Names'!F:G, 2, FALSE)</f>
        <v>Pak, Mr.  Junyong</v>
      </c>
      <c r="C579">
        <v>33.630000000000003</v>
      </c>
      <c r="D579" s="22" t="str" cm="1">
        <f t="array" ref="D579">_xlfn.IFS(Table35[[#This Row],[BMI]]&lt;18.5, "Underweight ", Table35[[#This Row],[BMI]]&lt;24.9, "Normal Weight", Table35[[#This Row],[BMI]]&lt;29.9, "Overweight ", TRUE, "Obesity")</f>
        <v>Obesity</v>
      </c>
      <c r="E579" s="22">
        <v>5.69</v>
      </c>
      <c r="F579" s="22" t="str" cm="1">
        <f t="array" ref="F579">_xlfn.IFS(Table35[[#This Row],[HBA1C]]&lt;5.7, "Normal", Table35[[#This Row],[HBA1C]]&lt;6.4, "Prediabetes ", TRUE, "Diabetes")</f>
        <v>Normal</v>
      </c>
      <c r="G579" s="23" t="s">
        <v>2379</v>
      </c>
      <c r="H579" s="22" t="s">
        <v>2379</v>
      </c>
      <c r="I579" s="22" t="s">
        <v>2379</v>
      </c>
      <c r="J579" s="22">
        <v>1</v>
      </c>
      <c r="K579" t="s">
        <v>2379</v>
      </c>
      <c r="L579" s="25">
        <f>VLOOKUP(Table35[[#This Row],[Customer ID]],'Hospitalisation Details'!A:E,5,FALSE)</f>
        <v>35857</v>
      </c>
      <c r="M579" s="27">
        <f>VLOOKUP(Table35[[#This Row],[Customer ID]],'Hospitalisation Details'!A:K,8,FALSE)</f>
        <v>17128.43</v>
      </c>
      <c r="N579" t="str">
        <f>VLOOKUP(Table35[[#This Row],[Customer ID]],'Hospitalisation Details'!A:K,9, FALSE)</f>
        <v>tier - 2</v>
      </c>
      <c r="O579" t="str">
        <f>VLOOKUP(Table35[[#This Row],[Customer ID]],'Hospitalisation Details'!A:K,10,FALSE)</f>
        <v>tier - 3</v>
      </c>
      <c r="P579" t="str">
        <f>VLOOKUP(Table35[[#This Row],[Customer ID]],'Hospitalisation Details'!A:K,11,FALSE)</f>
        <v>R1016</v>
      </c>
    </row>
    <row r="580" spans="1:16" x14ac:dyDescent="0.3">
      <c r="A580" t="s">
        <v>1791</v>
      </c>
      <c r="B580" t="str">
        <f>VLOOKUP(Table35[[#This Row],[Customer ID]], 'Customer Names'!F:G, 2, FALSE)</f>
        <v>Kieta, Ms.  Kristen A.</v>
      </c>
      <c r="C580">
        <v>26.84</v>
      </c>
      <c r="D580" s="22" t="str" cm="1">
        <f t="array" ref="D580">_xlfn.IFS(Table35[[#This Row],[BMI]]&lt;18.5, "Underweight ", Table35[[#This Row],[BMI]]&lt;24.9, "Normal Weight", Table35[[#This Row],[BMI]]&lt;29.9, "Overweight ", TRUE, "Obesity")</f>
        <v xml:space="preserve">Overweight </v>
      </c>
      <c r="E580" s="22">
        <v>6.5</v>
      </c>
      <c r="F580" s="22" t="str" cm="1">
        <f t="array" ref="F580">_xlfn.IFS(Table35[[#This Row],[HBA1C]]&lt;5.7, "Normal", Table35[[#This Row],[HBA1C]]&lt;6.4, "Prediabetes ", TRUE, "Diabetes")</f>
        <v>Diabetes</v>
      </c>
      <c r="G580" s="23" t="s">
        <v>2379</v>
      </c>
      <c r="H580" s="22" t="s">
        <v>2379</v>
      </c>
      <c r="I580" s="22" t="s">
        <v>2379</v>
      </c>
      <c r="J580" s="22">
        <v>0</v>
      </c>
      <c r="K580" t="s">
        <v>2381</v>
      </c>
      <c r="L580" s="25">
        <f>VLOOKUP(Table35[[#This Row],[Customer ID]],'Hospitalisation Details'!A:E,5,FALSE)</f>
        <v>37315</v>
      </c>
      <c r="M580" s="27">
        <f>VLOOKUP(Table35[[#This Row],[Customer ID]],'Hospitalisation Details'!A:K,8,FALSE)</f>
        <v>17085.27</v>
      </c>
      <c r="N580" t="str">
        <f>VLOOKUP(Table35[[#This Row],[Customer ID]],'Hospitalisation Details'!A:K,9, FALSE)</f>
        <v>tier - 2</v>
      </c>
      <c r="O580" t="str">
        <f>VLOOKUP(Table35[[#This Row],[Customer ID]],'Hospitalisation Details'!A:K,10,FALSE)</f>
        <v>tier - 3</v>
      </c>
      <c r="P580" t="str">
        <f>VLOOKUP(Table35[[#This Row],[Customer ID]],'Hospitalisation Details'!A:K,11,FALSE)</f>
        <v>R1013</v>
      </c>
    </row>
    <row r="581" spans="1:16" x14ac:dyDescent="0.3">
      <c r="A581" t="s">
        <v>1790</v>
      </c>
      <c r="B581" t="str">
        <f>VLOOKUP(Table35[[#This Row],[Customer ID]], 'Customer Names'!F:G, 2, FALSE)</f>
        <v>Velez, Ms.  Maria I.</v>
      </c>
      <c r="C581">
        <v>28.3</v>
      </c>
      <c r="D581" s="22" t="str" cm="1">
        <f t="array" ref="D581">_xlfn.IFS(Table35[[#This Row],[BMI]]&lt;18.5, "Underweight ", Table35[[#This Row],[BMI]]&lt;24.9, "Normal Weight", Table35[[#This Row],[BMI]]&lt;29.9, "Overweight ", TRUE, "Obesity")</f>
        <v xml:space="preserve">Overweight </v>
      </c>
      <c r="E581" s="22">
        <v>5.73</v>
      </c>
      <c r="F581" s="22" t="str" cm="1">
        <f t="array" ref="F581">_xlfn.IFS(Table35[[#This Row],[HBA1C]]&lt;5.7, "Normal", Table35[[#This Row],[HBA1C]]&lt;6.4, "Prediabetes ", TRUE, "Diabetes")</f>
        <v xml:space="preserve">Prediabetes </v>
      </c>
      <c r="G581" s="23" t="s">
        <v>2379</v>
      </c>
      <c r="H581" s="22" t="s">
        <v>2379</v>
      </c>
      <c r="I581" s="22" t="s">
        <v>2381</v>
      </c>
      <c r="J581" s="22">
        <v>1</v>
      </c>
      <c r="K581" t="s">
        <v>2381</v>
      </c>
      <c r="L581" s="25">
        <f>VLOOKUP(Table35[[#This Row],[Customer ID]],'Hospitalisation Details'!A:E,5,FALSE)</f>
        <v>37647</v>
      </c>
      <c r="M581" s="27">
        <f>VLOOKUP(Table35[[#This Row],[Customer ID]],'Hospitalisation Details'!A:K,8,FALSE)</f>
        <v>17081.080000000002</v>
      </c>
      <c r="N581" t="str">
        <f>VLOOKUP(Table35[[#This Row],[Customer ID]],'Hospitalisation Details'!A:K,9, FALSE)</f>
        <v>tier - 2</v>
      </c>
      <c r="O581" t="str">
        <f>VLOOKUP(Table35[[#This Row],[Customer ID]],'Hospitalisation Details'!A:K,10,FALSE)</f>
        <v>tier - 2</v>
      </c>
      <c r="P581" t="str">
        <f>VLOOKUP(Table35[[#This Row],[Customer ID]],'Hospitalisation Details'!A:K,11,FALSE)</f>
        <v>R1011</v>
      </c>
    </row>
    <row r="582" spans="1:16" x14ac:dyDescent="0.3">
      <c r="A582" t="s">
        <v>1789</v>
      </c>
      <c r="B582" t="str">
        <f>VLOOKUP(Table35[[#This Row],[Customer ID]], 'Customer Names'!F:G, 2, FALSE)</f>
        <v>Bussiere, Mr.  Jonathan</v>
      </c>
      <c r="C582">
        <v>27.06</v>
      </c>
      <c r="D582" s="22" t="str" cm="1">
        <f t="array" ref="D582">_xlfn.IFS(Table35[[#This Row],[BMI]]&lt;18.5, "Underweight ", Table35[[#This Row],[BMI]]&lt;24.9, "Normal Weight", Table35[[#This Row],[BMI]]&lt;29.9, "Overweight ", TRUE, "Obesity")</f>
        <v xml:space="preserve">Overweight </v>
      </c>
      <c r="E582" s="22">
        <v>5.74</v>
      </c>
      <c r="F582" s="22" t="str" cm="1">
        <f t="array" ref="F582">_xlfn.IFS(Table35[[#This Row],[HBA1C]]&lt;5.7, "Normal", Table35[[#This Row],[HBA1C]]&lt;6.4, "Prediabetes ", TRUE, "Diabetes")</f>
        <v xml:space="preserve">Prediabetes </v>
      </c>
      <c r="G582" s="23" t="s">
        <v>2381</v>
      </c>
      <c r="H582" s="22" t="s">
        <v>2379</v>
      </c>
      <c r="I582" s="22" t="s">
        <v>2379</v>
      </c>
      <c r="J582" s="22">
        <v>0</v>
      </c>
      <c r="K582" t="s">
        <v>2381</v>
      </c>
      <c r="L582" s="25">
        <f>VLOOKUP(Table35[[#This Row],[Customer ID]],'Hospitalisation Details'!A:E,5,FALSE)</f>
        <v>35409</v>
      </c>
      <c r="M582" s="27">
        <f>VLOOKUP(Table35[[#This Row],[Customer ID]],'Hospitalisation Details'!A:K,8,FALSE)</f>
        <v>17043.34</v>
      </c>
      <c r="N582" t="str">
        <f>VLOOKUP(Table35[[#This Row],[Customer ID]],'Hospitalisation Details'!A:K,9, FALSE)</f>
        <v>tier - 2</v>
      </c>
      <c r="O582" t="str">
        <f>VLOOKUP(Table35[[#This Row],[Customer ID]],'Hospitalisation Details'!A:K,10,FALSE)</f>
        <v>tier - 3</v>
      </c>
      <c r="P582" t="str">
        <f>VLOOKUP(Table35[[#This Row],[Customer ID]],'Hospitalisation Details'!A:K,11,FALSE)</f>
        <v>R1013</v>
      </c>
    </row>
    <row r="583" spans="1:16" x14ac:dyDescent="0.3">
      <c r="A583" t="s">
        <v>1788</v>
      </c>
      <c r="B583" t="str">
        <f>VLOOKUP(Table35[[#This Row],[Customer ID]], 'Customer Names'!F:G, 2, FALSE)</f>
        <v>McCartney, Mr.  Phil</v>
      </c>
      <c r="C583">
        <v>47.13</v>
      </c>
      <c r="D583" s="22" t="str" cm="1">
        <f t="array" ref="D583">_xlfn.IFS(Table35[[#This Row],[BMI]]&lt;18.5, "Underweight ", Table35[[#This Row],[BMI]]&lt;24.9, "Normal Weight", Table35[[#This Row],[BMI]]&lt;29.9, "Overweight ", TRUE, "Obesity")</f>
        <v>Obesity</v>
      </c>
      <c r="E583" s="22">
        <v>8.6999999999999993</v>
      </c>
      <c r="F583" s="22" t="str" cm="1">
        <f t="array" ref="F583">_xlfn.IFS(Table35[[#This Row],[HBA1C]]&lt;5.7, "Normal", Table35[[#This Row],[HBA1C]]&lt;6.4, "Prediabetes ", TRUE, "Diabetes")</f>
        <v>Diabetes</v>
      </c>
      <c r="G583" s="23" t="s">
        <v>2379</v>
      </c>
      <c r="H583" s="22" t="s">
        <v>2379</v>
      </c>
      <c r="I583" s="22" t="s">
        <v>2379</v>
      </c>
      <c r="J583" s="22">
        <v>0</v>
      </c>
      <c r="K583" t="s">
        <v>2379</v>
      </c>
      <c r="L583" s="25">
        <f>VLOOKUP(Table35[[#This Row],[Customer ID]],'Hospitalisation Details'!A:E,5,FALSE)</f>
        <v>26259</v>
      </c>
      <c r="M583" s="27">
        <f>VLOOKUP(Table35[[#This Row],[Customer ID]],'Hospitalisation Details'!A:K,8,FALSE)</f>
        <v>17016.009999999998</v>
      </c>
      <c r="N583" t="str">
        <f>VLOOKUP(Table35[[#This Row],[Customer ID]],'Hospitalisation Details'!A:K,9, FALSE)</f>
        <v>tier - 2</v>
      </c>
      <c r="O583" t="str">
        <f>VLOOKUP(Table35[[#This Row],[Customer ID]],'Hospitalisation Details'!A:K,10,FALSE)</f>
        <v>tier - 2</v>
      </c>
      <c r="P583" t="str">
        <f>VLOOKUP(Table35[[#This Row],[Customer ID]],'Hospitalisation Details'!A:K,11,FALSE)</f>
        <v>R1023</v>
      </c>
    </row>
    <row r="584" spans="1:16" x14ac:dyDescent="0.3">
      <c r="A584" t="s">
        <v>1787</v>
      </c>
      <c r="B584" t="str">
        <f>VLOOKUP(Table35[[#This Row],[Customer ID]], 'Customer Names'!F:G, 2, FALSE)</f>
        <v>Bambauer, Ms.  Benjamina C</v>
      </c>
      <c r="C584">
        <v>51.72</v>
      </c>
      <c r="D584" s="22" t="str" cm="1">
        <f t="array" ref="D584">_xlfn.IFS(Table35[[#This Row],[BMI]]&lt;18.5, "Underweight ", Table35[[#This Row],[BMI]]&lt;24.9, "Normal Weight", Table35[[#This Row],[BMI]]&lt;29.9, "Overweight ", TRUE, "Obesity")</f>
        <v>Obesity</v>
      </c>
      <c r="E584" s="22">
        <v>5.09</v>
      </c>
      <c r="F584" s="22" t="str" cm="1">
        <f t="array" ref="F584">_xlfn.IFS(Table35[[#This Row],[HBA1C]]&lt;5.7, "Normal", Table35[[#This Row],[HBA1C]]&lt;6.4, "Prediabetes ", TRUE, "Diabetes")</f>
        <v>Normal</v>
      </c>
      <c r="G584" s="23" t="s">
        <v>2379</v>
      </c>
      <c r="H584" s="22" t="s">
        <v>2379</v>
      </c>
      <c r="I584" s="22" t="s">
        <v>2379</v>
      </c>
      <c r="J584" s="22">
        <v>0</v>
      </c>
      <c r="K584" t="s">
        <v>2379</v>
      </c>
      <c r="L584" s="25">
        <f>VLOOKUP(Table35[[#This Row],[Customer ID]],'Hospitalisation Details'!A:E,5,FALSE)</f>
        <v>29510</v>
      </c>
      <c r="M584" s="27">
        <f>VLOOKUP(Table35[[#This Row],[Customer ID]],'Hospitalisation Details'!A:K,8,FALSE)</f>
        <v>16990.55</v>
      </c>
      <c r="N584" t="str">
        <f>VLOOKUP(Table35[[#This Row],[Customer ID]],'Hospitalisation Details'!A:K,9, FALSE)</f>
        <v>tier - 2</v>
      </c>
      <c r="O584" t="str">
        <f>VLOOKUP(Table35[[#This Row],[Customer ID]],'Hospitalisation Details'!A:K,10,FALSE)</f>
        <v>tier - 3</v>
      </c>
      <c r="P584" t="str">
        <f>VLOOKUP(Table35[[#This Row],[Customer ID]],'Hospitalisation Details'!A:K,11,FALSE)</f>
        <v>R1012</v>
      </c>
    </row>
    <row r="585" spans="1:16" x14ac:dyDescent="0.3">
      <c r="A585" t="s">
        <v>1786</v>
      </c>
      <c r="B585" t="str">
        <f>VLOOKUP(Table35[[#This Row],[Customer ID]], 'Customer Names'!F:G, 2, FALSE)</f>
        <v>Mertz, Mr.  Christopher</v>
      </c>
      <c r="C585">
        <v>48.59</v>
      </c>
      <c r="D585" s="22" t="str" cm="1">
        <f t="array" ref="D585">_xlfn.IFS(Table35[[#This Row],[BMI]]&lt;18.5, "Underweight ", Table35[[#This Row],[BMI]]&lt;24.9, "Normal Weight", Table35[[#This Row],[BMI]]&lt;29.9, "Overweight ", TRUE, "Obesity")</f>
        <v>Obesity</v>
      </c>
      <c r="E585" s="22">
        <v>5.57</v>
      </c>
      <c r="F585" s="22" t="str" cm="1">
        <f t="array" ref="F585">_xlfn.IFS(Table35[[#This Row],[HBA1C]]&lt;5.7, "Normal", Table35[[#This Row],[HBA1C]]&lt;6.4, "Prediabetes ", TRUE, "Diabetes")</f>
        <v>Normal</v>
      </c>
      <c r="G585" s="23" t="s">
        <v>2379</v>
      </c>
      <c r="H585" s="22" t="s">
        <v>2379</v>
      </c>
      <c r="I585" s="22" t="s">
        <v>2379</v>
      </c>
      <c r="J585" s="22">
        <v>0</v>
      </c>
      <c r="K585" t="s">
        <v>2379</v>
      </c>
      <c r="L585" s="25">
        <f>VLOOKUP(Table35[[#This Row],[Customer ID]],'Hospitalisation Details'!A:E,5,FALSE)</f>
        <v>28393</v>
      </c>
      <c r="M585" s="27">
        <f>VLOOKUP(Table35[[#This Row],[Customer ID]],'Hospitalisation Details'!A:K,8,FALSE)</f>
        <v>16921.09</v>
      </c>
      <c r="N585" t="str">
        <f>VLOOKUP(Table35[[#This Row],[Customer ID]],'Hospitalisation Details'!A:K,9, FALSE)</f>
        <v>tier - 2</v>
      </c>
      <c r="O585" t="str">
        <f>VLOOKUP(Table35[[#This Row],[Customer ID]],'Hospitalisation Details'!A:K,10,FALSE)</f>
        <v>tier - 3</v>
      </c>
      <c r="P585" t="str">
        <f>VLOOKUP(Table35[[#This Row],[Customer ID]],'Hospitalisation Details'!A:K,11,FALSE)</f>
        <v>R1023</v>
      </c>
    </row>
    <row r="586" spans="1:16" x14ac:dyDescent="0.3">
      <c r="A586" t="s">
        <v>1785</v>
      </c>
      <c r="B586" t="str">
        <f>VLOOKUP(Table35[[#This Row],[Customer ID]], 'Customer Names'!F:G, 2, FALSE)</f>
        <v>Mason, Ms.  Alison B</v>
      </c>
      <c r="C586">
        <v>45.18</v>
      </c>
      <c r="D586" s="22" t="str" cm="1">
        <f t="array" ref="D586">_xlfn.IFS(Table35[[#This Row],[BMI]]&lt;18.5, "Underweight ", Table35[[#This Row],[BMI]]&lt;24.9, "Normal Weight", Table35[[#This Row],[BMI]]&lt;29.9, "Overweight ", TRUE, "Obesity")</f>
        <v>Obesity</v>
      </c>
      <c r="E586" s="22">
        <v>10.87</v>
      </c>
      <c r="F586" s="22" t="str" cm="1">
        <f t="array" ref="F586">_xlfn.IFS(Table35[[#This Row],[HBA1C]]&lt;5.7, "Normal", Table35[[#This Row],[HBA1C]]&lt;6.4, "Prediabetes ", TRUE, "Diabetes")</f>
        <v>Diabetes</v>
      </c>
      <c r="G586" s="23" t="s">
        <v>2379</v>
      </c>
      <c r="H586" s="22" t="s">
        <v>2379</v>
      </c>
      <c r="I586" s="22" t="s">
        <v>2379</v>
      </c>
      <c r="J586" s="22">
        <v>0</v>
      </c>
      <c r="K586" t="s">
        <v>2379</v>
      </c>
      <c r="L586" s="25">
        <f>VLOOKUP(Table35[[#This Row],[Customer ID]],'Hospitalisation Details'!A:E,5,FALSE)</f>
        <v>25071</v>
      </c>
      <c r="M586" s="27">
        <f>VLOOKUP(Table35[[#This Row],[Customer ID]],'Hospitalisation Details'!A:K,8,FALSE)</f>
        <v>16903.5</v>
      </c>
      <c r="N586" t="str">
        <f>VLOOKUP(Table35[[#This Row],[Customer ID]],'Hospitalisation Details'!A:K,9, FALSE)</f>
        <v>tier - 2</v>
      </c>
      <c r="O586" t="str">
        <f>VLOOKUP(Table35[[#This Row],[Customer ID]],'Hospitalisation Details'!A:K,10,FALSE)</f>
        <v>tier - 3</v>
      </c>
      <c r="P586" t="str">
        <f>VLOOKUP(Table35[[#This Row],[Customer ID]],'Hospitalisation Details'!A:K,11,FALSE)</f>
        <v>R1012</v>
      </c>
    </row>
    <row r="587" spans="1:16" x14ac:dyDescent="0.3">
      <c r="A587" t="s">
        <v>1784</v>
      </c>
      <c r="B587" t="str">
        <f>VLOOKUP(Table35[[#This Row],[Customer ID]], 'Customer Names'!F:G, 2, FALSE)</f>
        <v>Rotich, Ms.  Caroline</v>
      </c>
      <c r="C587">
        <v>27.9</v>
      </c>
      <c r="D587" s="22" t="str" cm="1">
        <f t="array" ref="D587">_xlfn.IFS(Table35[[#This Row],[BMI]]&lt;18.5, "Underweight ", Table35[[#This Row],[BMI]]&lt;24.9, "Normal Weight", Table35[[#This Row],[BMI]]&lt;29.9, "Overweight ", TRUE, "Obesity")</f>
        <v xml:space="preserve">Overweight </v>
      </c>
      <c r="E587" s="22">
        <v>6.02</v>
      </c>
      <c r="F587" s="22" t="str" cm="1">
        <f t="array" ref="F587">_xlfn.IFS(Table35[[#This Row],[HBA1C]]&lt;5.7, "Normal", Table35[[#This Row],[HBA1C]]&lt;6.4, "Prediabetes ", TRUE, "Diabetes")</f>
        <v xml:space="preserve">Prediabetes </v>
      </c>
      <c r="G587" s="23" t="s">
        <v>2379</v>
      </c>
      <c r="H587" s="22" t="s">
        <v>2379</v>
      </c>
      <c r="I587" s="22" t="s">
        <v>2381</v>
      </c>
      <c r="J587" s="22">
        <v>1</v>
      </c>
      <c r="K587" t="s">
        <v>2381</v>
      </c>
      <c r="L587" s="25">
        <f>VLOOKUP(Table35[[#This Row],[Customer ID]],'Hospitalisation Details'!A:E,5,FALSE)</f>
        <v>37812</v>
      </c>
      <c r="M587" s="27">
        <f>VLOOKUP(Table35[[#This Row],[Customer ID]],'Hospitalisation Details'!A:K,8,FALSE)</f>
        <v>16884.919999999998</v>
      </c>
      <c r="N587" t="str">
        <f>VLOOKUP(Table35[[#This Row],[Customer ID]],'Hospitalisation Details'!A:K,9, FALSE)</f>
        <v>tier - 2</v>
      </c>
      <c r="O587" t="str">
        <f>VLOOKUP(Table35[[#This Row],[Customer ID]],'Hospitalisation Details'!A:K,10,FALSE)</f>
        <v>tier - 2</v>
      </c>
      <c r="P587" t="str">
        <f>VLOOKUP(Table35[[#This Row],[Customer ID]],'Hospitalisation Details'!A:K,11,FALSE)</f>
        <v>R1011</v>
      </c>
    </row>
    <row r="588" spans="1:16" x14ac:dyDescent="0.3">
      <c r="A588" t="s">
        <v>1783</v>
      </c>
      <c r="B588" t="str">
        <f>VLOOKUP(Table35[[#This Row],[Customer ID]], 'Customer Names'!F:G, 2, FALSE)</f>
        <v>Fetzer, Ms.  Alexis N</v>
      </c>
      <c r="C588">
        <v>51.33</v>
      </c>
      <c r="D588" s="22" t="str" cm="1">
        <f t="array" ref="D588">_xlfn.IFS(Table35[[#This Row],[BMI]]&lt;18.5, "Underweight ", Table35[[#This Row],[BMI]]&lt;24.9, "Normal Weight", Table35[[#This Row],[BMI]]&lt;29.9, "Overweight ", TRUE, "Obesity")</f>
        <v>Obesity</v>
      </c>
      <c r="E588" s="22">
        <v>7</v>
      </c>
      <c r="F588" s="22" t="str" cm="1">
        <f t="array" ref="F588">_xlfn.IFS(Table35[[#This Row],[HBA1C]]&lt;5.7, "Normal", Table35[[#This Row],[HBA1C]]&lt;6.4, "Prediabetes ", TRUE, "Diabetes")</f>
        <v>Diabetes</v>
      </c>
      <c r="G588" s="23" t="s">
        <v>2379</v>
      </c>
      <c r="H588" s="22" t="s">
        <v>2379</v>
      </c>
      <c r="I588" s="22" t="s">
        <v>2379</v>
      </c>
      <c r="J588" s="22">
        <v>0</v>
      </c>
      <c r="K588" t="s">
        <v>2379</v>
      </c>
      <c r="L588" s="25">
        <f>VLOOKUP(Table35[[#This Row],[Customer ID]],'Hospitalisation Details'!A:E,5,FALSE)</f>
        <v>27188</v>
      </c>
      <c r="M588" s="27">
        <f>VLOOKUP(Table35[[#This Row],[Customer ID]],'Hospitalisation Details'!A:K,8,FALSE)</f>
        <v>16841.32</v>
      </c>
      <c r="N588" t="str">
        <f>VLOOKUP(Table35[[#This Row],[Customer ID]],'Hospitalisation Details'!A:K,9, FALSE)</f>
        <v>tier - 2</v>
      </c>
      <c r="O588" t="str">
        <f>VLOOKUP(Table35[[#This Row],[Customer ID]],'Hospitalisation Details'!A:K,10,FALSE)</f>
        <v>tier - 3</v>
      </c>
      <c r="P588" t="str">
        <f>VLOOKUP(Table35[[#This Row],[Customer ID]],'Hospitalisation Details'!A:K,11,FALSE)</f>
        <v>R1011</v>
      </c>
    </row>
    <row r="589" spans="1:16" x14ac:dyDescent="0.3">
      <c r="A589" t="s">
        <v>1782</v>
      </c>
      <c r="B589" t="str">
        <f>VLOOKUP(Table35[[#This Row],[Customer ID]], 'Customer Names'!F:G, 2, FALSE)</f>
        <v>Mattis, Ms.  Shanda L</v>
      </c>
      <c r="C589">
        <v>30.59</v>
      </c>
      <c r="D589" s="22" t="str" cm="1">
        <f t="array" ref="D589">_xlfn.IFS(Table35[[#This Row],[BMI]]&lt;18.5, "Underweight ", Table35[[#This Row],[BMI]]&lt;24.9, "Normal Weight", Table35[[#This Row],[BMI]]&lt;29.9, "Overweight ", TRUE, "Obesity")</f>
        <v>Obesity</v>
      </c>
      <c r="E589" s="22">
        <v>5.56</v>
      </c>
      <c r="F589" s="22" t="str" cm="1">
        <f t="array" ref="F589">_xlfn.IFS(Table35[[#This Row],[HBA1C]]&lt;5.7, "Normal", Table35[[#This Row],[HBA1C]]&lt;6.4, "Prediabetes ", TRUE, "Diabetes")</f>
        <v>Normal</v>
      </c>
      <c r="G589" s="23" t="s">
        <v>2381</v>
      </c>
      <c r="H589" s="22" t="s">
        <v>2379</v>
      </c>
      <c r="I589" s="22" t="s">
        <v>2379</v>
      </c>
      <c r="J589" s="22">
        <v>1</v>
      </c>
      <c r="K589" t="s">
        <v>2379</v>
      </c>
      <c r="L589" s="25">
        <f>VLOOKUP(Table35[[#This Row],[Customer ID]],'Hospitalisation Details'!A:E,5,FALSE)</f>
        <v>34838</v>
      </c>
      <c r="M589" s="27">
        <f>VLOOKUP(Table35[[#This Row],[Customer ID]],'Hospitalisation Details'!A:K,8,FALSE)</f>
        <v>16796.41</v>
      </c>
      <c r="N589" t="str">
        <f>VLOOKUP(Table35[[#This Row],[Customer ID]],'Hospitalisation Details'!A:K,9, FALSE)</f>
        <v>tier - 2</v>
      </c>
      <c r="O589" t="str">
        <f>VLOOKUP(Table35[[#This Row],[Customer ID]],'Hospitalisation Details'!A:K,10,FALSE)</f>
        <v>tier - 3</v>
      </c>
      <c r="P589" t="str">
        <f>VLOOKUP(Table35[[#This Row],[Customer ID]],'Hospitalisation Details'!A:K,11,FALSE)</f>
        <v>R1024</v>
      </c>
    </row>
    <row r="590" spans="1:16" x14ac:dyDescent="0.3">
      <c r="A590" t="s">
        <v>1781</v>
      </c>
      <c r="B590" t="str">
        <f>VLOOKUP(Table35[[#This Row],[Customer ID]], 'Customer Names'!F:G, 2, FALSE)</f>
        <v>Cochran, Mrs.  Lacey</v>
      </c>
      <c r="C590">
        <v>39.229999999999997</v>
      </c>
      <c r="D590" s="22" t="str" cm="1">
        <f t="array" ref="D590">_xlfn.IFS(Table35[[#This Row],[BMI]]&lt;18.5, "Underweight ", Table35[[#This Row],[BMI]]&lt;24.9, "Normal Weight", Table35[[#This Row],[BMI]]&lt;29.9, "Overweight ", TRUE, "Obesity")</f>
        <v>Obesity</v>
      </c>
      <c r="E590" s="22">
        <v>8.4499999999999993</v>
      </c>
      <c r="F590" s="22" t="str" cm="1">
        <f t="array" ref="F590">_xlfn.IFS(Table35[[#This Row],[HBA1C]]&lt;5.7, "Normal", Table35[[#This Row],[HBA1C]]&lt;6.4, "Prediabetes ", TRUE, "Diabetes")</f>
        <v>Diabetes</v>
      </c>
      <c r="G590" s="23" t="s">
        <v>2379</v>
      </c>
      <c r="H590" s="22" t="s">
        <v>2379</v>
      </c>
      <c r="I590" s="22" t="s">
        <v>2379</v>
      </c>
      <c r="J590" s="22">
        <v>0</v>
      </c>
      <c r="K590" t="s">
        <v>2379</v>
      </c>
      <c r="L590" s="25">
        <f>VLOOKUP(Table35[[#This Row],[Customer ID]],'Hospitalisation Details'!A:E,5,FALSE)</f>
        <v>22765</v>
      </c>
      <c r="M590" s="27">
        <f>VLOOKUP(Table35[[#This Row],[Customer ID]],'Hospitalisation Details'!A:K,8,FALSE)</f>
        <v>16779.400000000001</v>
      </c>
      <c r="N590" t="str">
        <f>VLOOKUP(Table35[[#This Row],[Customer ID]],'Hospitalisation Details'!A:K,9, FALSE)</f>
        <v>tier - 2</v>
      </c>
      <c r="O590" t="str">
        <f>VLOOKUP(Table35[[#This Row],[Customer ID]],'Hospitalisation Details'!A:K,10,FALSE)</f>
        <v>tier - 2</v>
      </c>
      <c r="P590" t="str">
        <f>VLOOKUP(Table35[[#This Row],[Customer ID]],'Hospitalisation Details'!A:K,11,FALSE)</f>
        <v>R1026</v>
      </c>
    </row>
    <row r="591" spans="1:16" x14ac:dyDescent="0.3">
      <c r="A591" t="s">
        <v>1780</v>
      </c>
      <c r="B591" t="str">
        <f>VLOOKUP(Table35[[#This Row],[Customer ID]], 'Customer Names'!F:G, 2, FALSE)</f>
        <v>Balinsky, Ms.  Laurette</v>
      </c>
      <c r="C591">
        <v>19.094999999999999</v>
      </c>
      <c r="D591" s="22" t="str" cm="1">
        <f t="array" ref="D591">_xlfn.IFS(Table35[[#This Row],[BMI]]&lt;18.5, "Underweight ", Table35[[#This Row],[BMI]]&lt;24.9, "Normal Weight", Table35[[#This Row],[BMI]]&lt;29.9, "Overweight ", TRUE, "Obesity")</f>
        <v>Normal Weight</v>
      </c>
      <c r="E591" s="22">
        <v>6.19</v>
      </c>
      <c r="F591" s="22" t="str" cm="1">
        <f t="array" ref="F591">_xlfn.IFS(Table35[[#This Row],[HBA1C]]&lt;5.7, "Normal", Table35[[#This Row],[HBA1C]]&lt;6.4, "Prediabetes ", TRUE, "Diabetes")</f>
        <v xml:space="preserve">Prediabetes </v>
      </c>
      <c r="G591" s="23" t="s">
        <v>2379</v>
      </c>
      <c r="H591" s="22" t="s">
        <v>2379</v>
      </c>
      <c r="I591" s="22" t="s">
        <v>2379</v>
      </c>
      <c r="J591" s="22">
        <v>0</v>
      </c>
      <c r="K591" t="s">
        <v>2381</v>
      </c>
      <c r="L591" s="25">
        <f>VLOOKUP(Table35[[#This Row],[Customer ID]],'Hospitalisation Details'!A:E,5,FALSE)</f>
        <v>32590</v>
      </c>
      <c r="M591" s="27">
        <f>VLOOKUP(Table35[[#This Row],[Customer ID]],'Hospitalisation Details'!A:K,8,FALSE)</f>
        <v>16776.3</v>
      </c>
      <c r="N591" t="str">
        <f>VLOOKUP(Table35[[#This Row],[Customer ID]],'Hospitalisation Details'!A:K,9, FALSE)</f>
        <v>tier - 2</v>
      </c>
      <c r="O591" t="str">
        <f>VLOOKUP(Table35[[#This Row],[Customer ID]],'Hospitalisation Details'!A:K,10,FALSE)</f>
        <v>tier - 2</v>
      </c>
      <c r="P591" t="str">
        <f>VLOOKUP(Table35[[#This Row],[Customer ID]],'Hospitalisation Details'!A:K,11,FALSE)</f>
        <v>R1024</v>
      </c>
    </row>
    <row r="592" spans="1:16" x14ac:dyDescent="0.3">
      <c r="A592" t="s">
        <v>1779</v>
      </c>
      <c r="B592" t="str">
        <f>VLOOKUP(Table35[[#This Row],[Customer ID]], 'Customer Names'!F:G, 2, FALSE)</f>
        <v>Reilly, Mr.  Jason</v>
      </c>
      <c r="C592">
        <v>49.72</v>
      </c>
      <c r="D592" s="22" t="str" cm="1">
        <f t="array" ref="D592">_xlfn.IFS(Table35[[#This Row],[BMI]]&lt;18.5, "Underweight ", Table35[[#This Row],[BMI]]&lt;24.9, "Normal Weight", Table35[[#This Row],[BMI]]&lt;29.9, "Overweight ", TRUE, "Obesity")</f>
        <v>Obesity</v>
      </c>
      <c r="E592" s="22">
        <v>7.71</v>
      </c>
      <c r="F592" s="22" t="str" cm="1">
        <f t="array" ref="F592">_xlfn.IFS(Table35[[#This Row],[HBA1C]]&lt;5.7, "Normal", Table35[[#This Row],[HBA1C]]&lt;6.4, "Prediabetes ", TRUE, "Diabetes")</f>
        <v>Diabetes</v>
      </c>
      <c r="G592" s="23" t="s">
        <v>2379</v>
      </c>
      <c r="H592" s="22" t="s">
        <v>2379</v>
      </c>
      <c r="I592" s="22" t="s">
        <v>2379</v>
      </c>
      <c r="J592" s="22">
        <v>0</v>
      </c>
      <c r="K592" t="s">
        <v>2379</v>
      </c>
      <c r="L592" s="25">
        <f>VLOOKUP(Table35[[#This Row],[Customer ID]],'Hospitalisation Details'!A:E,5,FALSE)</f>
        <v>27088</v>
      </c>
      <c r="M592" s="27">
        <f>VLOOKUP(Table35[[#This Row],[Customer ID]],'Hospitalisation Details'!A:K,8,FALSE)</f>
        <v>16770.990000000002</v>
      </c>
      <c r="N592" t="str">
        <f>VLOOKUP(Table35[[#This Row],[Customer ID]],'Hospitalisation Details'!A:K,9, FALSE)</f>
        <v>tier - 2</v>
      </c>
      <c r="O592" t="str">
        <f>VLOOKUP(Table35[[#This Row],[Customer ID]],'Hospitalisation Details'!A:K,10,FALSE)</f>
        <v>tier - 1</v>
      </c>
      <c r="P592" t="str">
        <f>VLOOKUP(Table35[[#This Row],[Customer ID]],'Hospitalisation Details'!A:K,11,FALSE)</f>
        <v>R1012</v>
      </c>
    </row>
    <row r="593" spans="1:16" x14ac:dyDescent="0.3">
      <c r="A593" t="s">
        <v>1778</v>
      </c>
      <c r="B593" t="str">
        <f>VLOOKUP(Table35[[#This Row],[Customer ID]], 'Customer Names'!F:G, 2, FALSE)</f>
        <v>Johnson, Ms.  Mary</v>
      </c>
      <c r="C593">
        <v>21.754999999999999</v>
      </c>
      <c r="D593" s="22" t="str" cm="1">
        <f t="array" ref="D593">_xlfn.IFS(Table35[[#This Row],[BMI]]&lt;18.5, "Underweight ", Table35[[#This Row],[BMI]]&lt;24.9, "Normal Weight", Table35[[#This Row],[BMI]]&lt;29.9, "Overweight ", TRUE, "Obesity")</f>
        <v>Normal Weight</v>
      </c>
      <c r="E593" s="22">
        <v>4.63</v>
      </c>
      <c r="F593" s="22" t="str" cm="1">
        <f t="array" ref="F593">_xlfn.IFS(Table35[[#This Row],[HBA1C]]&lt;5.7, "Normal", Table35[[#This Row],[HBA1C]]&lt;6.4, "Prediabetes ", TRUE, "Diabetes")</f>
        <v>Normal</v>
      </c>
      <c r="G593" s="23" t="s">
        <v>2379</v>
      </c>
      <c r="H593" s="22" t="s">
        <v>2379</v>
      </c>
      <c r="I593" s="22" t="s">
        <v>2381</v>
      </c>
      <c r="J593" s="22">
        <v>1</v>
      </c>
      <c r="K593" t="s">
        <v>2381</v>
      </c>
      <c r="L593" s="25">
        <f>VLOOKUP(Table35[[#This Row],[Customer ID]],'Hospitalisation Details'!A:E,5,FALSE)</f>
        <v>33974</v>
      </c>
      <c r="M593" s="27">
        <f>VLOOKUP(Table35[[#This Row],[Customer ID]],'Hospitalisation Details'!A:K,8,FALSE)</f>
        <v>16657.72</v>
      </c>
      <c r="N593" t="str">
        <f>VLOOKUP(Table35[[#This Row],[Customer ID]],'Hospitalisation Details'!A:K,9, FALSE)</f>
        <v>tier - 2</v>
      </c>
      <c r="O593" t="str">
        <f>VLOOKUP(Table35[[#This Row],[Customer ID]],'Hospitalisation Details'!A:K,10,FALSE)</f>
        <v>tier - 1</v>
      </c>
      <c r="P593" t="str">
        <f>VLOOKUP(Table35[[#This Row],[Customer ID]],'Hospitalisation Details'!A:K,11,FALSE)</f>
        <v>R1024</v>
      </c>
    </row>
    <row r="594" spans="1:16" x14ac:dyDescent="0.3">
      <c r="A594" t="s">
        <v>1777</v>
      </c>
      <c r="B594" t="str">
        <f>VLOOKUP(Table35[[#This Row],[Customer ID]], 'Customer Names'!F:G, 2, FALSE)</f>
        <v>Petry, Ms.  Kati A</v>
      </c>
      <c r="C594">
        <v>48.39</v>
      </c>
      <c r="D594" s="22" t="str" cm="1">
        <f t="array" ref="D594">_xlfn.IFS(Table35[[#This Row],[BMI]]&lt;18.5, "Underweight ", Table35[[#This Row],[BMI]]&lt;24.9, "Normal Weight", Table35[[#This Row],[BMI]]&lt;29.9, "Overweight ", TRUE, "Obesity")</f>
        <v>Obesity</v>
      </c>
      <c r="E594" s="22">
        <v>4.6100000000000003</v>
      </c>
      <c r="F594" s="22" t="str" cm="1">
        <f t="array" ref="F594">_xlfn.IFS(Table35[[#This Row],[HBA1C]]&lt;5.7, "Normal", Table35[[#This Row],[HBA1C]]&lt;6.4, "Prediabetes ", TRUE, "Diabetes")</f>
        <v>Normal</v>
      </c>
      <c r="G594" s="23" t="s">
        <v>2379</v>
      </c>
      <c r="H594" s="22" t="s">
        <v>2379</v>
      </c>
      <c r="I594" s="22" t="s">
        <v>2379</v>
      </c>
      <c r="J594" s="22">
        <v>0</v>
      </c>
      <c r="K594" t="s">
        <v>2379</v>
      </c>
      <c r="L594" s="25">
        <f>VLOOKUP(Table35[[#This Row],[Customer ID]],'Hospitalisation Details'!A:E,5,FALSE)</f>
        <v>28484</v>
      </c>
      <c r="M594" s="27">
        <f>VLOOKUP(Table35[[#This Row],[Customer ID]],'Hospitalisation Details'!A:K,8,FALSE)</f>
        <v>16631.61</v>
      </c>
      <c r="N594" t="str">
        <f>VLOOKUP(Table35[[#This Row],[Customer ID]],'Hospitalisation Details'!A:K,9, FALSE)</f>
        <v>tier - 2</v>
      </c>
      <c r="O594" t="str">
        <f>VLOOKUP(Table35[[#This Row],[Customer ID]],'Hospitalisation Details'!A:K,10,FALSE)</f>
        <v>tier - 1</v>
      </c>
      <c r="P594" t="str">
        <f>VLOOKUP(Table35[[#This Row],[Customer ID]],'Hospitalisation Details'!A:K,11,FALSE)</f>
        <v>R1012</v>
      </c>
    </row>
    <row r="595" spans="1:16" x14ac:dyDescent="0.3">
      <c r="A595" t="s">
        <v>1776</v>
      </c>
      <c r="B595" t="str">
        <f>VLOOKUP(Table35[[#This Row],[Customer ID]], 'Customer Names'!F:G, 2, FALSE)</f>
        <v>Laleman, Mrs.  Kelly J</v>
      </c>
      <c r="C595">
        <v>47.15</v>
      </c>
      <c r="D595" s="22" t="str" cm="1">
        <f t="array" ref="D595">_xlfn.IFS(Table35[[#This Row],[BMI]]&lt;18.5, "Underweight ", Table35[[#This Row],[BMI]]&lt;24.9, "Normal Weight", Table35[[#This Row],[BMI]]&lt;29.9, "Overweight ", TRUE, "Obesity")</f>
        <v>Obesity</v>
      </c>
      <c r="E595" s="22">
        <v>9.5299999999999994</v>
      </c>
      <c r="F595" s="22" t="str" cm="1">
        <f t="array" ref="F595">_xlfn.IFS(Table35[[#This Row],[HBA1C]]&lt;5.7, "Normal", Table35[[#This Row],[HBA1C]]&lt;6.4, "Prediabetes ", TRUE, "Diabetes")</f>
        <v>Diabetes</v>
      </c>
      <c r="G595" s="23" t="s">
        <v>2381</v>
      </c>
      <c r="H595" s="22" t="s">
        <v>2379</v>
      </c>
      <c r="I595" s="22" t="s">
        <v>2379</v>
      </c>
      <c r="J595" s="22">
        <v>1</v>
      </c>
      <c r="K595" t="s">
        <v>2379</v>
      </c>
      <c r="L595" s="25">
        <f>VLOOKUP(Table35[[#This Row],[Customer ID]],'Hospitalisation Details'!A:E,5,FALSE)</f>
        <v>27722</v>
      </c>
      <c r="M595" s="27">
        <f>VLOOKUP(Table35[[#This Row],[Customer ID]],'Hospitalisation Details'!A:K,8,FALSE)</f>
        <v>16602.18</v>
      </c>
      <c r="N595" t="str">
        <f>VLOOKUP(Table35[[#This Row],[Customer ID]],'Hospitalisation Details'!A:K,9, FALSE)</f>
        <v>tier - 2</v>
      </c>
      <c r="O595" t="str">
        <f>VLOOKUP(Table35[[#This Row],[Customer ID]],'Hospitalisation Details'!A:K,10,FALSE)</f>
        <v>tier - 1</v>
      </c>
      <c r="P595" t="str">
        <f>VLOOKUP(Table35[[#This Row],[Customer ID]],'Hospitalisation Details'!A:K,11,FALSE)</f>
        <v>R1026</v>
      </c>
    </row>
    <row r="596" spans="1:16" x14ac:dyDescent="0.3">
      <c r="A596" t="s">
        <v>1775</v>
      </c>
      <c r="B596" t="str">
        <f>VLOOKUP(Table35[[#This Row],[Customer ID]], 'Customer Names'!F:G, 2, FALSE)</f>
        <v>Colby, Ms.  Greer D</v>
      </c>
      <c r="C596">
        <v>47.59</v>
      </c>
      <c r="D596" s="22" t="str" cm="1">
        <f t="array" ref="D596">_xlfn.IFS(Table35[[#This Row],[BMI]]&lt;18.5, "Underweight ", Table35[[#This Row],[BMI]]&lt;24.9, "Normal Weight", Table35[[#This Row],[BMI]]&lt;29.9, "Overweight ", TRUE, "Obesity")</f>
        <v>Obesity</v>
      </c>
      <c r="E596" s="22">
        <v>11.43</v>
      </c>
      <c r="F596" s="22" t="str" cm="1">
        <f t="array" ref="F596">_xlfn.IFS(Table35[[#This Row],[HBA1C]]&lt;5.7, "Normal", Table35[[#This Row],[HBA1C]]&lt;6.4, "Prediabetes ", TRUE, "Diabetes")</f>
        <v>Diabetes</v>
      </c>
      <c r="G596" s="23" t="s">
        <v>2381</v>
      </c>
      <c r="H596" s="22" t="s">
        <v>2379</v>
      </c>
      <c r="I596" s="22" t="s">
        <v>2379</v>
      </c>
      <c r="J596" s="22">
        <v>2</v>
      </c>
      <c r="K596" t="s">
        <v>2379</v>
      </c>
      <c r="L596" s="25">
        <f>VLOOKUP(Table35[[#This Row],[Customer ID]],'Hospitalisation Details'!A:E,5,FALSE)</f>
        <v>25851</v>
      </c>
      <c r="M596" s="27">
        <f>VLOOKUP(Table35[[#This Row],[Customer ID]],'Hospitalisation Details'!A:K,8,FALSE)</f>
        <v>16600.16</v>
      </c>
      <c r="N596" t="str">
        <f>VLOOKUP(Table35[[#This Row],[Customer ID]],'Hospitalisation Details'!A:K,9, FALSE)</f>
        <v>tier - 2</v>
      </c>
      <c r="O596" t="str">
        <f>VLOOKUP(Table35[[#This Row],[Customer ID]],'Hospitalisation Details'!A:K,10,FALSE)</f>
        <v>tier - 2</v>
      </c>
      <c r="P596" t="str">
        <f>VLOOKUP(Table35[[#This Row],[Customer ID]],'Hospitalisation Details'!A:K,11,FALSE)</f>
        <v>R1011</v>
      </c>
    </row>
    <row r="597" spans="1:16" x14ac:dyDescent="0.3">
      <c r="A597" t="s">
        <v>1774</v>
      </c>
      <c r="B597" t="str">
        <f>VLOOKUP(Table35[[#This Row],[Customer ID]], 'Customer Names'!F:G, 2, FALSE)</f>
        <v>Wathke, Mr.  Brent</v>
      </c>
      <c r="C597">
        <v>39.81</v>
      </c>
      <c r="D597" s="22" t="str" cm="1">
        <f t="array" ref="D597">_xlfn.IFS(Table35[[#This Row],[BMI]]&lt;18.5, "Underweight ", Table35[[#This Row],[BMI]]&lt;24.9, "Normal Weight", Table35[[#This Row],[BMI]]&lt;29.9, "Overweight ", TRUE, "Obesity")</f>
        <v>Obesity</v>
      </c>
      <c r="E597" s="22">
        <v>7.65</v>
      </c>
      <c r="F597" s="22" t="str" cm="1">
        <f t="array" ref="F597">_xlfn.IFS(Table35[[#This Row],[HBA1C]]&lt;5.7, "Normal", Table35[[#This Row],[HBA1C]]&lt;6.4, "Prediabetes ", TRUE, "Diabetes")</f>
        <v>Diabetes</v>
      </c>
      <c r="G597" s="23" t="s">
        <v>2381</v>
      </c>
      <c r="H597" s="22" t="s">
        <v>2379</v>
      </c>
      <c r="I597" s="22" t="s">
        <v>2381</v>
      </c>
      <c r="J597" s="22">
        <v>1</v>
      </c>
      <c r="K597" t="s">
        <v>2379</v>
      </c>
      <c r="L597" s="25">
        <f>VLOOKUP(Table35[[#This Row],[Customer ID]],'Hospitalisation Details'!A:E,5,FALSE)</f>
        <v>23279</v>
      </c>
      <c r="M597" s="27">
        <f>VLOOKUP(Table35[[#This Row],[Customer ID]],'Hospitalisation Details'!A:K,8,FALSE)</f>
        <v>16587.96</v>
      </c>
      <c r="N597" t="str">
        <f>VLOOKUP(Table35[[#This Row],[Customer ID]],'Hospitalisation Details'!A:K,9, FALSE)</f>
        <v>tier - 2</v>
      </c>
      <c r="O597" t="str">
        <f>VLOOKUP(Table35[[#This Row],[Customer ID]],'Hospitalisation Details'!A:K,10,FALSE)</f>
        <v>tier - 2</v>
      </c>
      <c r="P597" t="str">
        <f>VLOOKUP(Table35[[#This Row],[Customer ID]],'Hospitalisation Details'!A:K,11,FALSE)</f>
        <v>R1023</v>
      </c>
    </row>
    <row r="598" spans="1:16" x14ac:dyDescent="0.3">
      <c r="A598" t="s">
        <v>1773</v>
      </c>
      <c r="B598" t="str">
        <f>VLOOKUP(Table35[[#This Row],[Customer ID]], 'Customer Names'!F:G, 2, FALSE)</f>
        <v>Daly, Mr.  Eugene M</v>
      </c>
      <c r="C598">
        <v>31.02</v>
      </c>
      <c r="D598" s="22" t="str" cm="1">
        <f t="array" ref="D598">_xlfn.IFS(Table35[[#This Row],[BMI]]&lt;18.5, "Underweight ", Table35[[#This Row],[BMI]]&lt;24.9, "Normal Weight", Table35[[#This Row],[BMI]]&lt;29.9, "Overweight ", TRUE, "Obesity")</f>
        <v>Obesity</v>
      </c>
      <c r="E598" s="22">
        <v>5.87</v>
      </c>
      <c r="F598" s="22" t="str" cm="1">
        <f t="array" ref="F598">_xlfn.IFS(Table35[[#This Row],[HBA1C]]&lt;5.7, "Normal", Table35[[#This Row],[HBA1C]]&lt;6.4, "Prediabetes ", TRUE, "Diabetes")</f>
        <v xml:space="preserve">Prediabetes </v>
      </c>
      <c r="G598" s="23" t="s">
        <v>2381</v>
      </c>
      <c r="H598" s="22" t="s">
        <v>2379</v>
      </c>
      <c r="I598" s="22" t="s">
        <v>2379</v>
      </c>
      <c r="J598" s="22">
        <v>0</v>
      </c>
      <c r="K598" t="s">
        <v>2379</v>
      </c>
      <c r="L598" s="25">
        <f>VLOOKUP(Table35[[#This Row],[Customer ID]],'Hospitalisation Details'!A:E,5,FALSE)</f>
        <v>37128</v>
      </c>
      <c r="M598" s="27">
        <f>VLOOKUP(Table35[[#This Row],[Customer ID]],'Hospitalisation Details'!A:K,8,FALSE)</f>
        <v>16586.5</v>
      </c>
      <c r="N598" t="str">
        <f>VLOOKUP(Table35[[#This Row],[Customer ID]],'Hospitalisation Details'!A:K,9, FALSE)</f>
        <v>tier - 2</v>
      </c>
      <c r="O598" t="str">
        <f>VLOOKUP(Table35[[#This Row],[Customer ID]],'Hospitalisation Details'!A:K,10,FALSE)</f>
        <v>tier - 1</v>
      </c>
      <c r="P598" t="str">
        <f>VLOOKUP(Table35[[#This Row],[Customer ID]],'Hospitalisation Details'!A:K,11,FALSE)</f>
        <v>R1013</v>
      </c>
    </row>
    <row r="599" spans="1:16" x14ac:dyDescent="0.3">
      <c r="A599" t="s">
        <v>1772</v>
      </c>
      <c r="B599" t="str">
        <f>VLOOKUP(Table35[[#This Row],[Customer ID]], 'Customer Names'!F:G, 2, FALSE)</f>
        <v>Dillon, Ms.  Erin D</v>
      </c>
      <c r="C599">
        <v>24.75</v>
      </c>
      <c r="D599" s="22" t="str" cm="1">
        <f t="array" ref="D599">_xlfn.IFS(Table35[[#This Row],[BMI]]&lt;18.5, "Underweight ", Table35[[#This Row],[BMI]]&lt;24.9, "Normal Weight", Table35[[#This Row],[BMI]]&lt;29.9, "Overweight ", TRUE, "Obesity")</f>
        <v>Normal Weight</v>
      </c>
      <c r="E599" s="22">
        <v>4.3600000000000003</v>
      </c>
      <c r="F599" s="22" t="str" cm="1">
        <f t="array" ref="F599">_xlfn.IFS(Table35[[#This Row],[HBA1C]]&lt;5.7, "Normal", Table35[[#This Row],[HBA1C]]&lt;6.4, "Prediabetes ", TRUE, "Diabetes")</f>
        <v>Normal</v>
      </c>
      <c r="G599" s="23" t="s">
        <v>2381</v>
      </c>
      <c r="H599" s="22" t="s">
        <v>2379</v>
      </c>
      <c r="I599" s="22" t="s">
        <v>2379</v>
      </c>
      <c r="J599" s="22">
        <v>1</v>
      </c>
      <c r="K599" t="s">
        <v>2381</v>
      </c>
      <c r="L599" s="25">
        <f>VLOOKUP(Table35[[#This Row],[Customer ID]],'Hospitalisation Details'!A:E,5,FALSE)</f>
        <v>34903</v>
      </c>
      <c r="M599" s="27">
        <f>VLOOKUP(Table35[[#This Row],[Customer ID]],'Hospitalisation Details'!A:K,8,FALSE)</f>
        <v>16577.78</v>
      </c>
      <c r="N599" t="str">
        <f>VLOOKUP(Table35[[#This Row],[Customer ID]],'Hospitalisation Details'!A:K,9, FALSE)</f>
        <v>tier - 2</v>
      </c>
      <c r="O599" t="str">
        <f>VLOOKUP(Table35[[#This Row],[Customer ID]],'Hospitalisation Details'!A:K,10,FALSE)</f>
        <v>tier - 1</v>
      </c>
      <c r="P599" t="str">
        <f>VLOOKUP(Table35[[#This Row],[Customer ID]],'Hospitalisation Details'!A:K,11,FALSE)</f>
        <v>R1013</v>
      </c>
    </row>
    <row r="600" spans="1:16" x14ac:dyDescent="0.3">
      <c r="A600" t="s">
        <v>1771</v>
      </c>
      <c r="B600" t="str">
        <f>VLOOKUP(Table35[[#This Row],[Customer ID]], 'Customer Names'!F:G, 2, FALSE)</f>
        <v>Pontes, Ms.  Kamilla</v>
      </c>
      <c r="C600">
        <v>30.114999999999998</v>
      </c>
      <c r="D600" s="22" t="str" cm="1">
        <f t="array" ref="D600">_xlfn.IFS(Table35[[#This Row],[BMI]]&lt;18.5, "Underweight ", Table35[[#This Row],[BMI]]&lt;24.9, "Normal Weight", Table35[[#This Row],[BMI]]&lt;29.9, "Overweight ", TRUE, "Obesity")</f>
        <v>Obesity</v>
      </c>
      <c r="E600" s="22">
        <v>10.119999999999999</v>
      </c>
      <c r="F600" s="22" t="str" cm="1">
        <f t="array" ref="F600">_xlfn.IFS(Table35[[#This Row],[HBA1C]]&lt;5.7, "Normal", Table35[[#This Row],[HBA1C]]&lt;6.4, "Prediabetes ", TRUE, "Diabetes")</f>
        <v>Diabetes</v>
      </c>
      <c r="G600" s="23" t="s">
        <v>2379</v>
      </c>
      <c r="H600" s="22" t="s">
        <v>2379</v>
      </c>
      <c r="I600" s="22" t="s">
        <v>2379</v>
      </c>
      <c r="J600" s="22">
        <v>3</v>
      </c>
      <c r="K600" t="s">
        <v>2379</v>
      </c>
      <c r="L600" s="25">
        <f>VLOOKUP(Table35[[#This Row],[Customer ID]],'Hospitalisation Details'!A:E,5,FALSE)</f>
        <v>21346</v>
      </c>
      <c r="M600" s="27">
        <f>VLOOKUP(Table35[[#This Row],[Customer ID]],'Hospitalisation Details'!A:K,8,FALSE)</f>
        <v>16455.71</v>
      </c>
      <c r="N600" t="str">
        <f>VLOOKUP(Table35[[#This Row],[Customer ID]],'Hospitalisation Details'!A:K,9, FALSE)</f>
        <v>tier - 2</v>
      </c>
      <c r="O600" t="str">
        <f>VLOOKUP(Table35[[#This Row],[Customer ID]],'Hospitalisation Details'!A:K,10,FALSE)</f>
        <v>tier - 2</v>
      </c>
      <c r="P600" t="str">
        <f>VLOOKUP(Table35[[#This Row],[Customer ID]],'Hospitalisation Details'!A:K,11,FALSE)</f>
        <v>R1012</v>
      </c>
    </row>
    <row r="601" spans="1:16" x14ac:dyDescent="0.3">
      <c r="A601" t="s">
        <v>1770</v>
      </c>
      <c r="B601" t="str">
        <f>VLOOKUP(Table35[[#This Row],[Customer ID]], 'Customer Names'!F:G, 2, FALSE)</f>
        <v>Spies, Mr.  Wayne I.</v>
      </c>
      <c r="C601">
        <v>26.03</v>
      </c>
      <c r="D601" s="22" t="str" cm="1">
        <f t="array" ref="D601">_xlfn.IFS(Table35[[#This Row],[BMI]]&lt;18.5, "Underweight ", Table35[[#This Row],[BMI]]&lt;24.9, "Normal Weight", Table35[[#This Row],[BMI]]&lt;29.9, "Overweight ", TRUE, "Obesity")</f>
        <v xml:space="preserve">Overweight </v>
      </c>
      <c r="E601" s="22">
        <v>4.01</v>
      </c>
      <c r="F601" s="22" t="str" cm="1">
        <f t="array" ref="F601">_xlfn.IFS(Table35[[#This Row],[HBA1C]]&lt;5.7, "Normal", Table35[[#This Row],[HBA1C]]&lt;6.4, "Prediabetes ", TRUE, "Diabetes")</f>
        <v>Normal</v>
      </c>
      <c r="G601" s="23" t="s">
        <v>2379</v>
      </c>
      <c r="H601" s="22" t="s">
        <v>2379</v>
      </c>
      <c r="I601" s="22" t="s">
        <v>2381</v>
      </c>
      <c r="J601" s="22">
        <v>1</v>
      </c>
      <c r="K601" t="s">
        <v>2381</v>
      </c>
      <c r="L601" s="25">
        <f>VLOOKUP(Table35[[#This Row],[Customer ID]],'Hospitalisation Details'!A:E,5,FALSE)</f>
        <v>37761</v>
      </c>
      <c r="M601" s="27">
        <f>VLOOKUP(Table35[[#This Row],[Customer ID]],'Hospitalisation Details'!A:K,8,FALSE)</f>
        <v>16450.89</v>
      </c>
      <c r="N601" t="str">
        <f>VLOOKUP(Table35[[#This Row],[Customer ID]],'Hospitalisation Details'!A:K,9, FALSE)</f>
        <v>tier - 2</v>
      </c>
      <c r="O601" t="str">
        <f>VLOOKUP(Table35[[#This Row],[Customer ID]],'Hospitalisation Details'!A:K,10,FALSE)</f>
        <v>tier - 1</v>
      </c>
      <c r="P601" t="str">
        <f>VLOOKUP(Table35[[#This Row],[Customer ID]],'Hospitalisation Details'!A:K,11,FALSE)</f>
        <v>R1012</v>
      </c>
    </row>
    <row r="602" spans="1:16" x14ac:dyDescent="0.3">
      <c r="A602" t="s">
        <v>1769</v>
      </c>
      <c r="B602" t="str">
        <f>VLOOKUP(Table35[[#This Row],[Customer ID]], 'Customer Names'!F:G, 2, FALSE)</f>
        <v>Greig, Ms.  Tracy L</v>
      </c>
      <c r="C602">
        <v>20.045000000000002</v>
      </c>
      <c r="D602" s="22" t="str" cm="1">
        <f t="array" ref="D602">_xlfn.IFS(Table35[[#This Row],[BMI]]&lt;18.5, "Underweight ", Table35[[#This Row],[BMI]]&lt;24.9, "Normal Weight", Table35[[#This Row],[BMI]]&lt;29.9, "Overweight ", TRUE, "Obesity")</f>
        <v>Normal Weight</v>
      </c>
      <c r="E602" s="22">
        <v>4.7699999999999996</v>
      </c>
      <c r="F602" s="22" t="str" cm="1">
        <f t="array" ref="F602">_xlfn.IFS(Table35[[#This Row],[HBA1C]]&lt;5.7, "Normal", Table35[[#This Row],[HBA1C]]&lt;6.4, "Prediabetes ", TRUE, "Diabetes")</f>
        <v>Normal</v>
      </c>
      <c r="G602" s="23" t="s">
        <v>2381</v>
      </c>
      <c r="H602" s="22" t="s">
        <v>2379</v>
      </c>
      <c r="I602" s="22" t="s">
        <v>2379</v>
      </c>
      <c r="J602" s="22">
        <v>1</v>
      </c>
      <c r="K602" t="s">
        <v>2381</v>
      </c>
      <c r="L602" s="25">
        <f>VLOOKUP(Table35[[#This Row],[Customer ID]],'Hospitalisation Details'!A:E,5,FALSE)</f>
        <v>34817</v>
      </c>
      <c r="M602" s="27">
        <f>VLOOKUP(Table35[[#This Row],[Customer ID]],'Hospitalisation Details'!A:K,8,FALSE)</f>
        <v>16420.490000000002</v>
      </c>
      <c r="N602" t="str">
        <f>VLOOKUP(Table35[[#This Row],[Customer ID]],'Hospitalisation Details'!A:K,9, FALSE)</f>
        <v>tier - 2</v>
      </c>
      <c r="O602" t="str">
        <f>VLOOKUP(Table35[[#This Row],[Customer ID]],'Hospitalisation Details'!A:K,10,FALSE)</f>
        <v>tier - 3</v>
      </c>
      <c r="P602" t="str">
        <f>VLOOKUP(Table35[[#This Row],[Customer ID]],'Hospitalisation Details'!A:K,11,FALSE)</f>
        <v>R1012</v>
      </c>
    </row>
    <row r="603" spans="1:16" x14ac:dyDescent="0.3">
      <c r="A603" t="s">
        <v>1768</v>
      </c>
      <c r="B603" t="str">
        <f>VLOOKUP(Table35[[#This Row],[Customer ID]], 'Customer Names'!F:G, 2, FALSE)</f>
        <v>Scott, Mrs.  Heather</v>
      </c>
      <c r="C603">
        <v>40.24</v>
      </c>
      <c r="D603" s="22" t="str" cm="1">
        <f t="array" ref="D603">_xlfn.IFS(Table35[[#This Row],[BMI]]&lt;18.5, "Underweight ", Table35[[#This Row],[BMI]]&lt;24.9, "Normal Weight", Table35[[#This Row],[BMI]]&lt;29.9, "Overweight ", TRUE, "Obesity")</f>
        <v>Obesity</v>
      </c>
      <c r="E603" s="22">
        <v>6.83</v>
      </c>
      <c r="F603" s="22" t="str" cm="1">
        <f t="array" ref="F603">_xlfn.IFS(Table35[[#This Row],[HBA1C]]&lt;5.7, "Normal", Table35[[#This Row],[HBA1C]]&lt;6.4, "Prediabetes ", TRUE, "Diabetes")</f>
        <v>Diabetes</v>
      </c>
      <c r="G603" s="23" t="s">
        <v>2379</v>
      </c>
      <c r="H603" s="22" t="s">
        <v>2379</v>
      </c>
      <c r="I603" s="22" t="s">
        <v>2379</v>
      </c>
      <c r="J603" s="22">
        <v>0</v>
      </c>
      <c r="K603" t="s">
        <v>2379</v>
      </c>
      <c r="L603" s="25">
        <f>VLOOKUP(Table35[[#This Row],[Customer ID]],'Hospitalisation Details'!A:E,5,FALSE)</f>
        <v>23806</v>
      </c>
      <c r="M603" s="27">
        <f>VLOOKUP(Table35[[#This Row],[Customer ID]],'Hospitalisation Details'!A:K,8,FALSE)</f>
        <v>16351.42</v>
      </c>
      <c r="N603" t="str">
        <f>VLOOKUP(Table35[[#This Row],[Customer ID]],'Hospitalisation Details'!A:K,9, FALSE)</f>
        <v>tier - 2</v>
      </c>
      <c r="O603" t="str">
        <f>VLOOKUP(Table35[[#This Row],[Customer ID]],'Hospitalisation Details'!A:K,10,FALSE)</f>
        <v>tier - 3</v>
      </c>
      <c r="P603" t="str">
        <f>VLOOKUP(Table35[[#This Row],[Customer ID]],'Hospitalisation Details'!A:K,11,FALSE)</f>
        <v>R1026</v>
      </c>
    </row>
    <row r="604" spans="1:16" x14ac:dyDescent="0.3">
      <c r="A604" t="s">
        <v>1767</v>
      </c>
      <c r="B604" t="str">
        <f>VLOOKUP(Table35[[#This Row],[Customer ID]], 'Customer Names'!F:G, 2, FALSE)</f>
        <v>Erlandson, Mrs.  Megan C</v>
      </c>
      <c r="C604">
        <v>43.15</v>
      </c>
      <c r="D604" s="22" t="str" cm="1">
        <f t="array" ref="D604">_xlfn.IFS(Table35[[#This Row],[BMI]]&lt;18.5, "Underweight ", Table35[[#This Row],[BMI]]&lt;24.9, "Normal Weight", Table35[[#This Row],[BMI]]&lt;29.9, "Overweight ", TRUE, "Obesity")</f>
        <v>Obesity</v>
      </c>
      <c r="E604" s="22">
        <v>6.14</v>
      </c>
      <c r="F604" s="22" t="str" cm="1">
        <f t="array" ref="F604">_xlfn.IFS(Table35[[#This Row],[HBA1C]]&lt;5.7, "Normal", Table35[[#This Row],[HBA1C]]&lt;6.4, "Prediabetes ", TRUE, "Diabetes")</f>
        <v xml:space="preserve">Prediabetes </v>
      </c>
      <c r="G604" s="23" t="s">
        <v>2381</v>
      </c>
      <c r="H604" s="22" t="s">
        <v>2379</v>
      </c>
      <c r="I604" s="22" t="s">
        <v>2381</v>
      </c>
      <c r="J604" s="22">
        <v>1</v>
      </c>
      <c r="K604" t="s">
        <v>2379</v>
      </c>
      <c r="L604" s="25">
        <f>VLOOKUP(Table35[[#This Row],[Customer ID]],'Hospitalisation Details'!A:E,5,FALSE)</f>
        <v>25242</v>
      </c>
      <c r="M604" s="27">
        <f>VLOOKUP(Table35[[#This Row],[Customer ID]],'Hospitalisation Details'!A:K,8,FALSE)</f>
        <v>16311.05</v>
      </c>
      <c r="N604" t="str">
        <f>VLOOKUP(Table35[[#This Row],[Customer ID]],'Hospitalisation Details'!A:K,9, FALSE)</f>
        <v>tier - 2</v>
      </c>
      <c r="O604" t="str">
        <f>VLOOKUP(Table35[[#This Row],[Customer ID]],'Hospitalisation Details'!A:K,10,FALSE)</f>
        <v>tier - 3</v>
      </c>
      <c r="P604" t="str">
        <f>VLOOKUP(Table35[[#This Row],[Customer ID]],'Hospitalisation Details'!A:K,11,FALSE)</f>
        <v>R1026</v>
      </c>
    </row>
    <row r="605" spans="1:16" x14ac:dyDescent="0.3">
      <c r="A605" t="s">
        <v>1766</v>
      </c>
      <c r="B605" t="str">
        <f>VLOOKUP(Table35[[#This Row],[Customer ID]], 'Customer Names'!F:G, 2, FALSE)</f>
        <v>Autrey, Mr.  Jonathan</v>
      </c>
      <c r="C605">
        <v>27.7</v>
      </c>
      <c r="D605" s="22" t="str" cm="1">
        <f t="array" ref="D605">_xlfn.IFS(Table35[[#This Row],[BMI]]&lt;18.5, "Underweight ", Table35[[#This Row],[BMI]]&lt;24.9, "Normal Weight", Table35[[#This Row],[BMI]]&lt;29.9, "Overweight ", TRUE, "Obesity")</f>
        <v xml:space="preserve">Overweight </v>
      </c>
      <c r="E605" s="22">
        <v>5.6</v>
      </c>
      <c r="F605" s="22" t="str" cm="1">
        <f t="array" ref="F605">_xlfn.IFS(Table35[[#This Row],[HBA1C]]&lt;5.7, "Normal", Table35[[#This Row],[HBA1C]]&lt;6.4, "Prediabetes ", TRUE, "Diabetes")</f>
        <v>Normal</v>
      </c>
      <c r="G605" s="23" t="s">
        <v>2379</v>
      </c>
      <c r="H605" s="22" t="s">
        <v>2379</v>
      </c>
      <c r="I605" s="22" t="s">
        <v>2381</v>
      </c>
      <c r="J605" s="22">
        <v>1</v>
      </c>
      <c r="K605" t="s">
        <v>2381</v>
      </c>
      <c r="L605" s="25">
        <f>VLOOKUP(Table35[[#This Row],[Customer ID]],'Hospitalisation Details'!A:E,5,FALSE)</f>
        <v>37645</v>
      </c>
      <c r="M605" s="27">
        <f>VLOOKUP(Table35[[#This Row],[Customer ID]],'Hospitalisation Details'!A:K,8,FALSE)</f>
        <v>16297.85</v>
      </c>
      <c r="N605" t="str">
        <f>VLOOKUP(Table35[[#This Row],[Customer ID]],'Hospitalisation Details'!A:K,9, FALSE)</f>
        <v>tier - 2</v>
      </c>
      <c r="O605" t="str">
        <f>VLOOKUP(Table35[[#This Row],[Customer ID]],'Hospitalisation Details'!A:K,10,FALSE)</f>
        <v>tier - 3</v>
      </c>
      <c r="P605" t="str">
        <f>VLOOKUP(Table35[[#This Row],[Customer ID]],'Hospitalisation Details'!A:K,11,FALSE)</f>
        <v>R1011</v>
      </c>
    </row>
    <row r="606" spans="1:16" x14ac:dyDescent="0.3">
      <c r="A606" t="s">
        <v>1765</v>
      </c>
      <c r="B606" t="str">
        <f>VLOOKUP(Table35[[#This Row],[Customer ID]], 'Customer Names'!F:G, 2, FALSE)</f>
        <v>Alleman, Mr.  Greg D.</v>
      </c>
      <c r="C606">
        <v>45.68</v>
      </c>
      <c r="D606" s="22" t="str" cm="1">
        <f t="array" ref="D606">_xlfn.IFS(Table35[[#This Row],[BMI]]&lt;18.5, "Underweight ", Table35[[#This Row],[BMI]]&lt;24.9, "Normal Weight", Table35[[#This Row],[BMI]]&lt;29.9, "Overweight ", TRUE, "Obesity")</f>
        <v>Obesity</v>
      </c>
      <c r="E606" s="22">
        <v>4.8</v>
      </c>
      <c r="F606" s="22" t="str" cm="1">
        <f t="array" ref="F606">_xlfn.IFS(Table35[[#This Row],[HBA1C]]&lt;5.7, "Normal", Table35[[#This Row],[HBA1C]]&lt;6.4, "Prediabetes ", TRUE, "Diabetes")</f>
        <v>Normal</v>
      </c>
      <c r="G606" s="23" t="s">
        <v>2379</v>
      </c>
      <c r="H606" s="22" t="s">
        <v>2379</v>
      </c>
      <c r="I606" s="22" t="s">
        <v>2379</v>
      </c>
      <c r="J606" s="22">
        <v>2</v>
      </c>
      <c r="K606" t="s">
        <v>2379</v>
      </c>
      <c r="L606" s="25">
        <f>VLOOKUP(Table35[[#This Row],[Customer ID]],'Hospitalisation Details'!A:E,5,FALSE)</f>
        <v>26663</v>
      </c>
      <c r="M606" s="27">
        <f>VLOOKUP(Table35[[#This Row],[Customer ID]],'Hospitalisation Details'!A:K,8,FALSE)</f>
        <v>16267.32</v>
      </c>
      <c r="N606" t="str">
        <f>VLOOKUP(Table35[[#This Row],[Customer ID]],'Hospitalisation Details'!A:K,9, FALSE)</f>
        <v>tier - 2</v>
      </c>
      <c r="O606" t="str">
        <f>VLOOKUP(Table35[[#This Row],[Customer ID]],'Hospitalisation Details'!A:K,10,FALSE)</f>
        <v>tier - 2</v>
      </c>
      <c r="P606" t="str">
        <f>VLOOKUP(Table35[[#This Row],[Customer ID]],'Hospitalisation Details'!A:K,11,FALSE)</f>
        <v>R1023</v>
      </c>
    </row>
    <row r="607" spans="1:16" x14ac:dyDescent="0.3">
      <c r="A607" t="s">
        <v>1764</v>
      </c>
      <c r="B607" t="str">
        <f>VLOOKUP(Table35[[#This Row],[Customer ID]], 'Customer Names'!F:G, 2, FALSE)</f>
        <v>Michalski, Mr.  Steven L.</v>
      </c>
      <c r="C607">
        <v>27.3</v>
      </c>
      <c r="D607" s="22" t="str" cm="1">
        <f t="array" ref="D607">_xlfn.IFS(Table35[[#This Row],[BMI]]&lt;18.5, "Underweight ", Table35[[#This Row],[BMI]]&lt;24.9, "Normal Weight", Table35[[#This Row],[BMI]]&lt;29.9, "Overweight ", TRUE, "Obesity")</f>
        <v xml:space="preserve">Overweight </v>
      </c>
      <c r="E607" s="22">
        <v>11.89</v>
      </c>
      <c r="F607" s="22" t="str" cm="1">
        <f t="array" ref="F607">_xlfn.IFS(Table35[[#This Row],[HBA1C]]&lt;5.7, "Normal", Table35[[#This Row],[HBA1C]]&lt;6.4, "Prediabetes ", TRUE, "Diabetes")</f>
        <v>Diabetes</v>
      </c>
      <c r="G607" s="23" t="s">
        <v>2379</v>
      </c>
      <c r="H607" s="22" t="s">
        <v>2379</v>
      </c>
      <c r="I607" s="22" t="s">
        <v>2379</v>
      </c>
      <c r="J607" s="22">
        <v>0</v>
      </c>
      <c r="K607" t="s">
        <v>2381</v>
      </c>
      <c r="L607" s="25">
        <f>VLOOKUP(Table35[[#This Row],[Customer ID]],'Hospitalisation Details'!A:E,5,FALSE)</f>
        <v>37568</v>
      </c>
      <c r="M607" s="27">
        <f>VLOOKUP(Table35[[#This Row],[Customer ID]],'Hospitalisation Details'!A:K,8,FALSE)</f>
        <v>16232.85</v>
      </c>
      <c r="N607" t="str">
        <f>VLOOKUP(Table35[[#This Row],[Customer ID]],'Hospitalisation Details'!A:K,9, FALSE)</f>
        <v>tier - 2</v>
      </c>
      <c r="O607" t="str">
        <f>VLOOKUP(Table35[[#This Row],[Customer ID]],'Hospitalisation Details'!A:K,10,FALSE)</f>
        <v>tier - 1</v>
      </c>
      <c r="P607" t="str">
        <f>VLOOKUP(Table35[[#This Row],[Customer ID]],'Hospitalisation Details'!A:K,11,FALSE)</f>
        <v>R1011</v>
      </c>
    </row>
    <row r="608" spans="1:16" x14ac:dyDescent="0.3">
      <c r="A608" t="s">
        <v>1763</v>
      </c>
      <c r="B608" t="str">
        <f>VLOOKUP(Table35[[#This Row],[Customer ID]], 'Customer Names'!F:G, 2, FALSE)</f>
        <v>Grillo, Mr.  Gianfilippo</v>
      </c>
      <c r="C608">
        <v>54.45</v>
      </c>
      <c r="D608" s="22" t="str" cm="1">
        <f t="array" ref="D608">_xlfn.IFS(Table35[[#This Row],[BMI]]&lt;18.5, "Underweight ", Table35[[#This Row],[BMI]]&lt;24.9, "Normal Weight", Table35[[#This Row],[BMI]]&lt;29.9, "Overweight ", TRUE, "Obesity")</f>
        <v>Obesity</v>
      </c>
      <c r="E608" s="22">
        <v>4.7300000000000004</v>
      </c>
      <c r="F608" s="22" t="str" cm="1">
        <f t="array" ref="F608">_xlfn.IFS(Table35[[#This Row],[HBA1C]]&lt;5.7, "Normal", Table35[[#This Row],[HBA1C]]&lt;6.4, "Prediabetes ", TRUE, "Diabetes")</f>
        <v>Normal</v>
      </c>
      <c r="G608" s="23" t="s">
        <v>2381</v>
      </c>
      <c r="H608" s="22" t="s">
        <v>2379</v>
      </c>
      <c r="I608" s="22" t="s">
        <v>2379</v>
      </c>
      <c r="J608" s="22">
        <v>1</v>
      </c>
      <c r="K608" t="s">
        <v>2379</v>
      </c>
      <c r="L608" s="25">
        <f>VLOOKUP(Table35[[#This Row],[Customer ID]],'Hospitalisation Details'!A:E,5,FALSE)</f>
        <v>32437</v>
      </c>
      <c r="M608" s="27">
        <f>VLOOKUP(Table35[[#This Row],[Customer ID]],'Hospitalisation Details'!A:K,8,FALSE)</f>
        <v>16205.88</v>
      </c>
      <c r="N608" t="str">
        <f>VLOOKUP(Table35[[#This Row],[Customer ID]],'Hospitalisation Details'!A:K,9, FALSE)</f>
        <v>tier - 2</v>
      </c>
      <c r="O608" t="str">
        <f>VLOOKUP(Table35[[#This Row],[Customer ID]],'Hospitalisation Details'!A:K,10,FALSE)</f>
        <v>tier - 1</v>
      </c>
      <c r="P608" t="str">
        <f>VLOOKUP(Table35[[#This Row],[Customer ID]],'Hospitalisation Details'!A:K,11,FALSE)</f>
        <v>R1012</v>
      </c>
    </row>
    <row r="609" spans="1:16" x14ac:dyDescent="0.3">
      <c r="A609" t="s">
        <v>1762</v>
      </c>
      <c r="B609" t="str">
        <f>VLOOKUP(Table35[[#This Row],[Customer ID]], 'Customer Names'!F:G, 2, FALSE)</f>
        <v>Coronado, Mr.  Hector</v>
      </c>
      <c r="C609">
        <v>54.43</v>
      </c>
      <c r="D609" s="22" t="str" cm="1">
        <f t="array" ref="D609">_xlfn.IFS(Table35[[#This Row],[BMI]]&lt;18.5, "Underweight ", Table35[[#This Row],[BMI]]&lt;24.9, "Normal Weight", Table35[[#This Row],[BMI]]&lt;29.9, "Overweight ", TRUE, "Obesity")</f>
        <v>Obesity</v>
      </c>
      <c r="E609" s="22">
        <v>4.6100000000000003</v>
      </c>
      <c r="F609" s="22" t="str" cm="1">
        <f t="array" ref="F609">_xlfn.IFS(Table35[[#This Row],[HBA1C]]&lt;5.7, "Normal", Table35[[#This Row],[HBA1C]]&lt;6.4, "Prediabetes ", TRUE, "Diabetes")</f>
        <v>Normal</v>
      </c>
      <c r="G609" s="23" t="s">
        <v>2381</v>
      </c>
      <c r="H609" s="22" t="s">
        <v>2379</v>
      </c>
      <c r="I609" s="22" t="s">
        <v>2379</v>
      </c>
      <c r="J609" s="22">
        <v>1</v>
      </c>
      <c r="K609" t="s">
        <v>2379</v>
      </c>
      <c r="L609" s="25">
        <f>VLOOKUP(Table35[[#This Row],[Customer ID]],'Hospitalisation Details'!A:E,5,FALSE)</f>
        <v>32392</v>
      </c>
      <c r="M609" s="27">
        <f>VLOOKUP(Table35[[#This Row],[Customer ID]],'Hospitalisation Details'!A:K,8,FALSE)</f>
        <v>16199.1</v>
      </c>
      <c r="N609" t="str">
        <f>VLOOKUP(Table35[[#This Row],[Customer ID]],'Hospitalisation Details'!A:K,9, FALSE)</f>
        <v>tier - 2</v>
      </c>
      <c r="O609" t="str">
        <f>VLOOKUP(Table35[[#This Row],[Customer ID]],'Hospitalisation Details'!A:K,10,FALSE)</f>
        <v>tier - 2</v>
      </c>
      <c r="P609" t="str">
        <f>VLOOKUP(Table35[[#This Row],[Customer ID]],'Hospitalisation Details'!A:K,11,FALSE)</f>
        <v>R1012</v>
      </c>
    </row>
    <row r="610" spans="1:16" x14ac:dyDescent="0.3">
      <c r="A610" t="s">
        <v>1761</v>
      </c>
      <c r="B610" t="str">
        <f>VLOOKUP(Table35[[#This Row],[Customer ID]], 'Customer Names'!F:G, 2, FALSE)</f>
        <v>Dewine, Mr.  Mark W.</v>
      </c>
      <c r="C610">
        <v>48.01</v>
      </c>
      <c r="D610" s="22" t="str" cm="1">
        <f t="array" ref="D610">_xlfn.IFS(Table35[[#This Row],[BMI]]&lt;18.5, "Underweight ", Table35[[#This Row],[BMI]]&lt;24.9, "Normal Weight", Table35[[#This Row],[BMI]]&lt;29.9, "Overweight ", TRUE, "Obesity")</f>
        <v>Obesity</v>
      </c>
      <c r="E610" s="22">
        <v>7.3</v>
      </c>
      <c r="F610" s="22" t="str" cm="1">
        <f t="array" ref="F610">_xlfn.IFS(Table35[[#This Row],[HBA1C]]&lt;5.7, "Normal", Table35[[#This Row],[HBA1C]]&lt;6.4, "Prediabetes ", TRUE, "Diabetes")</f>
        <v>Diabetes</v>
      </c>
      <c r="G610" s="23" t="s">
        <v>2379</v>
      </c>
      <c r="H610" s="22" t="s">
        <v>2379</v>
      </c>
      <c r="I610" s="22" t="s">
        <v>2379</v>
      </c>
      <c r="J610" s="22">
        <v>0</v>
      </c>
      <c r="K610" t="s">
        <v>2379</v>
      </c>
      <c r="L610" s="25">
        <f>VLOOKUP(Table35[[#This Row],[Customer ID]],'Hospitalisation Details'!A:E,5,FALSE)</f>
        <v>27252</v>
      </c>
      <c r="M610" s="27">
        <f>VLOOKUP(Table35[[#This Row],[Customer ID]],'Hospitalisation Details'!A:K,8,FALSE)</f>
        <v>16190.97</v>
      </c>
      <c r="N610" t="str">
        <f>VLOOKUP(Table35[[#This Row],[Customer ID]],'Hospitalisation Details'!A:K,9, FALSE)</f>
        <v>tier - 2</v>
      </c>
      <c r="O610" t="str">
        <f>VLOOKUP(Table35[[#This Row],[Customer ID]],'Hospitalisation Details'!A:K,10,FALSE)</f>
        <v>tier - 3</v>
      </c>
      <c r="P610" t="str">
        <f>VLOOKUP(Table35[[#This Row],[Customer ID]],'Hospitalisation Details'!A:K,11,FALSE)</f>
        <v>R1012</v>
      </c>
    </row>
    <row r="611" spans="1:16" x14ac:dyDescent="0.3">
      <c r="A611" t="s">
        <v>1760</v>
      </c>
      <c r="B611" t="str">
        <f>VLOOKUP(Table35[[#This Row],[Customer ID]], 'Customer Names'!F:G, 2, FALSE)</f>
        <v>Carman, Mrs.  Aubri</v>
      </c>
      <c r="C611">
        <v>48.32</v>
      </c>
      <c r="D611" s="22" t="str" cm="1">
        <f t="array" ref="D611">_xlfn.IFS(Table35[[#This Row],[BMI]]&lt;18.5, "Underweight ", Table35[[#This Row],[BMI]]&lt;24.9, "Normal Weight", Table35[[#This Row],[BMI]]&lt;29.9, "Overweight ", TRUE, "Obesity")</f>
        <v>Obesity</v>
      </c>
      <c r="E611" s="22">
        <v>5.88</v>
      </c>
      <c r="F611" s="22" t="str" cm="1">
        <f t="array" ref="F611">_xlfn.IFS(Table35[[#This Row],[HBA1C]]&lt;5.7, "Normal", Table35[[#This Row],[HBA1C]]&lt;6.4, "Prediabetes ", TRUE, "Diabetes")</f>
        <v xml:space="preserve">Prediabetes </v>
      </c>
      <c r="G611" s="23" t="s">
        <v>2379</v>
      </c>
      <c r="H611" s="22" t="s">
        <v>2379</v>
      </c>
      <c r="I611" s="22" t="s">
        <v>2379</v>
      </c>
      <c r="J611" s="22">
        <v>0</v>
      </c>
      <c r="K611" t="s">
        <v>2379</v>
      </c>
      <c r="L611" s="25">
        <f>VLOOKUP(Table35[[#This Row],[Customer ID]],'Hospitalisation Details'!A:E,5,FALSE)</f>
        <v>30138</v>
      </c>
      <c r="M611" s="27">
        <f>VLOOKUP(Table35[[#This Row],[Customer ID]],'Hospitalisation Details'!A:K,8,FALSE)</f>
        <v>16152.04</v>
      </c>
      <c r="N611" t="str">
        <f>VLOOKUP(Table35[[#This Row],[Customer ID]],'Hospitalisation Details'!A:K,9, FALSE)</f>
        <v>tier - 2</v>
      </c>
      <c r="O611" t="str">
        <f>VLOOKUP(Table35[[#This Row],[Customer ID]],'Hospitalisation Details'!A:K,10,FALSE)</f>
        <v>tier - 1</v>
      </c>
      <c r="P611" t="str">
        <f>VLOOKUP(Table35[[#This Row],[Customer ID]],'Hospitalisation Details'!A:K,11,FALSE)</f>
        <v>R1026</v>
      </c>
    </row>
    <row r="612" spans="1:16" x14ac:dyDescent="0.3">
      <c r="A612" t="s">
        <v>1759</v>
      </c>
      <c r="B612" t="str">
        <f>VLOOKUP(Table35[[#This Row],[Customer ID]], 'Customer Names'!F:G, 2, FALSE)</f>
        <v>Neems, Mr.  Justin</v>
      </c>
      <c r="C612">
        <v>22.895</v>
      </c>
      <c r="D612" s="22" t="str" cm="1">
        <f t="array" ref="D612">_xlfn.IFS(Table35[[#This Row],[BMI]]&lt;18.5, "Underweight ", Table35[[#This Row],[BMI]]&lt;24.9, "Normal Weight", Table35[[#This Row],[BMI]]&lt;29.9, "Overweight ", TRUE, "Obesity")</f>
        <v>Normal Weight</v>
      </c>
      <c r="E612" s="22">
        <v>4.0599999999999996</v>
      </c>
      <c r="F612" s="22" t="str" cm="1">
        <f t="array" ref="F612">_xlfn.IFS(Table35[[#This Row],[HBA1C]]&lt;5.7, "Normal", Table35[[#This Row],[HBA1C]]&lt;6.4, "Prediabetes ", TRUE, "Diabetes")</f>
        <v>Normal</v>
      </c>
      <c r="G612" s="23" t="s">
        <v>2379</v>
      </c>
      <c r="H612" s="22" t="s">
        <v>2379</v>
      </c>
      <c r="I612" s="22" t="s">
        <v>2381</v>
      </c>
      <c r="J612" s="22">
        <v>1</v>
      </c>
      <c r="K612" t="s">
        <v>2381</v>
      </c>
      <c r="L612" s="25">
        <f>VLOOKUP(Table35[[#This Row],[Customer ID]],'Hospitalisation Details'!A:E,5,FALSE)</f>
        <v>34132</v>
      </c>
      <c r="M612" s="27">
        <f>VLOOKUP(Table35[[#This Row],[Customer ID]],'Hospitalisation Details'!A:K,8,FALSE)</f>
        <v>16138.76</v>
      </c>
      <c r="N612" t="str">
        <f>VLOOKUP(Table35[[#This Row],[Customer ID]],'Hospitalisation Details'!A:K,9, FALSE)</f>
        <v>tier - 2</v>
      </c>
      <c r="O612" t="str">
        <f>VLOOKUP(Table35[[#This Row],[Customer ID]],'Hospitalisation Details'!A:K,10,FALSE)</f>
        <v>tier - 3</v>
      </c>
      <c r="P612" t="str">
        <f>VLOOKUP(Table35[[#This Row],[Customer ID]],'Hospitalisation Details'!A:K,11,FALSE)</f>
        <v>R1017</v>
      </c>
    </row>
    <row r="613" spans="1:16" x14ac:dyDescent="0.3">
      <c r="A613" t="s">
        <v>1758</v>
      </c>
      <c r="B613" t="str">
        <f>VLOOKUP(Table35[[#This Row],[Customer ID]], 'Customer Names'!F:G, 2, FALSE)</f>
        <v>Pesyna, Ms.  Megan A.</v>
      </c>
      <c r="C613">
        <v>54.85</v>
      </c>
      <c r="D613" s="22" t="str" cm="1">
        <f t="array" ref="D613">_xlfn.IFS(Table35[[#This Row],[BMI]]&lt;18.5, "Underweight ", Table35[[#This Row],[BMI]]&lt;24.9, "Normal Weight", Table35[[#This Row],[BMI]]&lt;29.9, "Overweight ", TRUE, "Obesity")</f>
        <v>Obesity</v>
      </c>
      <c r="E613" s="22">
        <v>4.9000000000000004</v>
      </c>
      <c r="F613" s="22" t="str" cm="1">
        <f t="array" ref="F613">_xlfn.IFS(Table35[[#This Row],[HBA1C]]&lt;5.7, "Normal", Table35[[#This Row],[HBA1C]]&lt;6.4, "Prediabetes ", TRUE, "Diabetes")</f>
        <v>Normal</v>
      </c>
      <c r="G613" s="23" t="s">
        <v>2379</v>
      </c>
      <c r="H613" s="22" t="s">
        <v>2379</v>
      </c>
      <c r="I613" s="22" t="s">
        <v>2379</v>
      </c>
      <c r="J613" s="22">
        <v>1</v>
      </c>
      <c r="K613" t="s">
        <v>2379</v>
      </c>
      <c r="L613" s="25">
        <f>VLOOKUP(Table35[[#This Row],[Customer ID]],'Hospitalisation Details'!A:E,5,FALSE)</f>
        <v>31903</v>
      </c>
      <c r="M613" s="27">
        <f>VLOOKUP(Table35[[#This Row],[Customer ID]],'Hospitalisation Details'!A:K,8,FALSE)</f>
        <v>16122.65</v>
      </c>
      <c r="N613" t="str">
        <f>VLOOKUP(Table35[[#This Row],[Customer ID]],'Hospitalisation Details'!A:K,9, FALSE)</f>
        <v>tier - 2</v>
      </c>
      <c r="O613" t="str">
        <f>VLOOKUP(Table35[[#This Row],[Customer ID]],'Hospitalisation Details'!A:K,10,FALSE)</f>
        <v>tier - 1</v>
      </c>
      <c r="P613" t="str">
        <f>VLOOKUP(Table35[[#This Row],[Customer ID]],'Hospitalisation Details'!A:K,11,FALSE)</f>
        <v>R1011</v>
      </c>
    </row>
    <row r="614" spans="1:16" x14ac:dyDescent="0.3">
      <c r="A614" t="s">
        <v>1757</v>
      </c>
      <c r="B614" t="str">
        <f>VLOOKUP(Table35[[#This Row],[Customer ID]], 'Customer Names'!F:G, 2, FALSE)</f>
        <v>Meling, Ms.  Erika M.</v>
      </c>
      <c r="C614">
        <v>21.85</v>
      </c>
      <c r="D614" s="22" t="str" cm="1">
        <f t="array" ref="D614">_xlfn.IFS(Table35[[#This Row],[BMI]]&lt;18.5, "Underweight ", Table35[[#This Row],[BMI]]&lt;24.9, "Normal Weight", Table35[[#This Row],[BMI]]&lt;29.9, "Overweight ", TRUE, "Obesity")</f>
        <v>Normal Weight</v>
      </c>
      <c r="E614" s="22">
        <v>5.52</v>
      </c>
      <c r="F614" s="22" t="str" cm="1">
        <f t="array" ref="F614">_xlfn.IFS(Table35[[#This Row],[HBA1C]]&lt;5.7, "Normal", Table35[[#This Row],[HBA1C]]&lt;6.4, "Prediabetes ", TRUE, "Diabetes")</f>
        <v>Normal</v>
      </c>
      <c r="G614" s="23" t="s">
        <v>2379</v>
      </c>
      <c r="H614" s="22" t="s">
        <v>2379</v>
      </c>
      <c r="I614" s="22" t="s">
        <v>2381</v>
      </c>
      <c r="J614" s="22">
        <v>1</v>
      </c>
      <c r="K614" t="s">
        <v>2381</v>
      </c>
      <c r="L614" s="25">
        <f>VLOOKUP(Table35[[#This Row],[Customer ID]],'Hospitalisation Details'!A:E,5,FALSE)</f>
        <v>34067</v>
      </c>
      <c r="M614" s="27">
        <f>VLOOKUP(Table35[[#This Row],[Customer ID]],'Hospitalisation Details'!A:K,8,FALSE)</f>
        <v>16115.3</v>
      </c>
      <c r="N614" t="str">
        <f>VLOOKUP(Table35[[#This Row],[Customer ID]],'Hospitalisation Details'!A:K,9, FALSE)</f>
        <v>tier - 2</v>
      </c>
      <c r="O614" t="str">
        <f>VLOOKUP(Table35[[#This Row],[Customer ID]],'Hospitalisation Details'!A:K,10,FALSE)</f>
        <v>tier - 1</v>
      </c>
      <c r="P614" t="str">
        <f>VLOOKUP(Table35[[#This Row],[Customer ID]],'Hospitalisation Details'!A:K,11,FALSE)</f>
        <v>R1024</v>
      </c>
    </row>
    <row r="615" spans="1:16" x14ac:dyDescent="0.3">
      <c r="A615" t="s">
        <v>1756</v>
      </c>
      <c r="B615" t="str">
        <f>VLOOKUP(Table35[[#This Row],[Customer ID]], 'Customer Names'!F:G, 2, FALSE)</f>
        <v>Widlowski, Mr.  Daniel G.</v>
      </c>
      <c r="C615">
        <v>51.86</v>
      </c>
      <c r="D615" s="22" t="str" cm="1">
        <f t="array" ref="D615">_xlfn.IFS(Table35[[#This Row],[BMI]]&lt;18.5, "Underweight ", Table35[[#This Row],[BMI]]&lt;24.9, "Normal Weight", Table35[[#This Row],[BMI]]&lt;29.9, "Overweight ", TRUE, "Obesity")</f>
        <v>Obesity</v>
      </c>
      <c r="E615" s="22">
        <v>5.2</v>
      </c>
      <c r="F615" s="22" t="str" cm="1">
        <f t="array" ref="F615">_xlfn.IFS(Table35[[#This Row],[HBA1C]]&lt;5.7, "Normal", Table35[[#This Row],[HBA1C]]&lt;6.4, "Prediabetes ", TRUE, "Diabetes")</f>
        <v>Normal</v>
      </c>
      <c r="G615" s="23" t="s">
        <v>2381</v>
      </c>
      <c r="H615" s="22" t="s">
        <v>2379</v>
      </c>
      <c r="I615" s="22" t="s">
        <v>2379</v>
      </c>
      <c r="J615" s="22">
        <v>0</v>
      </c>
      <c r="K615" t="s">
        <v>2379</v>
      </c>
      <c r="L615" s="25">
        <f>VLOOKUP(Table35[[#This Row],[Customer ID]],'Hospitalisation Details'!A:E,5,FALSE)</f>
        <v>31133</v>
      </c>
      <c r="M615" s="27">
        <f>VLOOKUP(Table35[[#This Row],[Customer ID]],'Hospitalisation Details'!A:K,8,FALSE)</f>
        <v>16097.94</v>
      </c>
      <c r="N615" t="str">
        <f>VLOOKUP(Table35[[#This Row],[Customer ID]],'Hospitalisation Details'!A:K,9, FALSE)</f>
        <v>tier - 2</v>
      </c>
      <c r="O615" t="str">
        <f>VLOOKUP(Table35[[#This Row],[Customer ID]],'Hospitalisation Details'!A:K,10,FALSE)</f>
        <v>tier - 3</v>
      </c>
      <c r="P615" t="str">
        <f>VLOOKUP(Table35[[#This Row],[Customer ID]],'Hospitalisation Details'!A:K,11,FALSE)</f>
        <v>R1012</v>
      </c>
    </row>
    <row r="616" spans="1:16" x14ac:dyDescent="0.3">
      <c r="A616" t="s">
        <v>1755</v>
      </c>
      <c r="B616" t="str">
        <f>VLOOKUP(Table35[[#This Row],[Customer ID]], 'Customer Names'!F:G, 2, FALSE)</f>
        <v>Nadar, Ms.  Devin C.</v>
      </c>
      <c r="C616">
        <v>39.049999999999997</v>
      </c>
      <c r="D616" s="22" t="str" cm="1">
        <f t="array" ref="D616">_xlfn.IFS(Table35[[#This Row],[BMI]]&lt;18.5, "Underweight ", Table35[[#This Row],[BMI]]&lt;24.9, "Normal Weight", Table35[[#This Row],[BMI]]&lt;29.9, "Overweight ", TRUE, "Obesity")</f>
        <v>Obesity</v>
      </c>
      <c r="E616" s="22">
        <v>7.59</v>
      </c>
      <c r="F616" s="22" t="str" cm="1">
        <f t="array" ref="F616">_xlfn.IFS(Table35[[#This Row],[HBA1C]]&lt;5.7, "Normal", Table35[[#This Row],[HBA1C]]&lt;6.4, "Prediabetes ", TRUE, "Diabetes")</f>
        <v>Diabetes</v>
      </c>
      <c r="G616" s="23" t="s">
        <v>2379</v>
      </c>
      <c r="H616" s="22" t="s">
        <v>2379</v>
      </c>
      <c r="I616" s="22" t="s">
        <v>2379</v>
      </c>
      <c r="J616" s="22">
        <v>3</v>
      </c>
      <c r="K616" t="s">
        <v>2379</v>
      </c>
      <c r="L616" s="25">
        <f>VLOOKUP(Table35[[#This Row],[Customer ID]],'Hospitalisation Details'!A:E,5,FALSE)</f>
        <v>21237</v>
      </c>
      <c r="M616" s="27">
        <f>VLOOKUP(Table35[[#This Row],[Customer ID]],'Hospitalisation Details'!A:K,8,FALSE)</f>
        <v>16085.13</v>
      </c>
      <c r="N616" t="str">
        <f>VLOOKUP(Table35[[#This Row],[Customer ID]],'Hospitalisation Details'!A:K,9, FALSE)</f>
        <v>tier - 2</v>
      </c>
      <c r="O616" t="str">
        <f>VLOOKUP(Table35[[#This Row],[Customer ID]],'Hospitalisation Details'!A:K,10,FALSE)</f>
        <v>tier - 2</v>
      </c>
      <c r="P616" t="str">
        <f>VLOOKUP(Table35[[#This Row],[Customer ID]],'Hospitalisation Details'!A:K,11,FALSE)</f>
        <v>R1013</v>
      </c>
    </row>
    <row r="617" spans="1:16" x14ac:dyDescent="0.3">
      <c r="A617" t="s">
        <v>1754</v>
      </c>
      <c r="B617" t="str">
        <f>VLOOKUP(Table35[[#This Row],[Customer ID]], 'Customer Names'!F:G, 2, FALSE)</f>
        <v>Turner, Ms.  Louise A</v>
      </c>
      <c r="C617">
        <v>31.824999999999999</v>
      </c>
      <c r="D617" s="22" t="str" cm="1">
        <f t="array" ref="D617">_xlfn.IFS(Table35[[#This Row],[BMI]]&lt;18.5, "Underweight ", Table35[[#This Row],[BMI]]&lt;24.9, "Normal Weight", Table35[[#This Row],[BMI]]&lt;29.9, "Overweight ", TRUE, "Obesity")</f>
        <v>Obesity</v>
      </c>
      <c r="E617" s="22">
        <v>8.2799999999999994</v>
      </c>
      <c r="F617" s="22" t="str" cm="1">
        <f t="array" ref="F617">_xlfn.IFS(Table35[[#This Row],[HBA1C]]&lt;5.7, "Normal", Table35[[#This Row],[HBA1C]]&lt;6.4, "Prediabetes ", TRUE, "Diabetes")</f>
        <v>Diabetes</v>
      </c>
      <c r="G617" s="23" t="s">
        <v>2379</v>
      </c>
      <c r="H617" s="22" t="s">
        <v>2379</v>
      </c>
      <c r="I617" s="22" t="s">
        <v>2379</v>
      </c>
      <c r="J617" s="22">
        <v>3</v>
      </c>
      <c r="K617" t="s">
        <v>2379</v>
      </c>
      <c r="L617" s="25">
        <f>VLOOKUP(Table35[[#This Row],[Customer ID]],'Hospitalisation Details'!A:E,5,FALSE)</f>
        <v>21207</v>
      </c>
      <c r="M617" s="27">
        <f>VLOOKUP(Table35[[#This Row],[Customer ID]],'Hospitalisation Details'!A:K,8,FALSE)</f>
        <v>16069.08</v>
      </c>
      <c r="N617" t="str">
        <f>VLOOKUP(Table35[[#This Row],[Customer ID]],'Hospitalisation Details'!A:K,9, FALSE)</f>
        <v>tier - 2</v>
      </c>
      <c r="O617" t="str">
        <f>VLOOKUP(Table35[[#This Row],[Customer ID]],'Hospitalisation Details'!A:K,10,FALSE)</f>
        <v>tier - 2</v>
      </c>
      <c r="P617" t="str">
        <f>VLOOKUP(Table35[[#This Row],[Customer ID]],'Hospitalisation Details'!A:K,11,FALSE)</f>
        <v>R1024</v>
      </c>
    </row>
    <row r="618" spans="1:16" x14ac:dyDescent="0.3">
      <c r="A618" t="s">
        <v>1753</v>
      </c>
      <c r="B618" t="str">
        <f>VLOOKUP(Table35[[#This Row],[Customer ID]], 'Customer Names'!F:G, 2, FALSE)</f>
        <v>Walker, Mrs.  Sarah</v>
      </c>
      <c r="C618">
        <v>46.43</v>
      </c>
      <c r="D618" s="22" t="str" cm="1">
        <f t="array" ref="D618">_xlfn.IFS(Table35[[#This Row],[BMI]]&lt;18.5, "Underweight ", Table35[[#This Row],[BMI]]&lt;24.9, "Normal Weight", Table35[[#This Row],[BMI]]&lt;29.9, "Overweight ", TRUE, "Obesity")</f>
        <v>Obesity</v>
      </c>
      <c r="E618" s="22">
        <v>6.72</v>
      </c>
      <c r="F618" s="22" t="str" cm="1">
        <f t="array" ref="F618">_xlfn.IFS(Table35[[#This Row],[HBA1C]]&lt;5.7, "Normal", Table35[[#This Row],[HBA1C]]&lt;6.4, "Prediabetes ", TRUE, "Diabetes")</f>
        <v>Diabetes</v>
      </c>
      <c r="G618" s="23" t="s">
        <v>2379</v>
      </c>
      <c r="H618" s="22" t="s">
        <v>2379</v>
      </c>
      <c r="I618" s="22" t="s">
        <v>2379</v>
      </c>
      <c r="J618" s="22">
        <v>0</v>
      </c>
      <c r="K618" t="s">
        <v>2379</v>
      </c>
      <c r="L618" s="25">
        <f>VLOOKUP(Table35[[#This Row],[Customer ID]],'Hospitalisation Details'!A:E,5,FALSE)</f>
        <v>28840</v>
      </c>
      <c r="M618" s="27">
        <f>VLOOKUP(Table35[[#This Row],[Customer ID]],'Hospitalisation Details'!A:K,8,FALSE)</f>
        <v>16062.89</v>
      </c>
      <c r="N618" t="str">
        <f>VLOOKUP(Table35[[#This Row],[Customer ID]],'Hospitalisation Details'!A:K,9, FALSE)</f>
        <v>tier - 2</v>
      </c>
      <c r="O618" t="str">
        <f>VLOOKUP(Table35[[#This Row],[Customer ID]],'Hospitalisation Details'!A:K,10,FALSE)</f>
        <v>tier - 2</v>
      </c>
      <c r="P618" t="str">
        <f>VLOOKUP(Table35[[#This Row],[Customer ID]],'Hospitalisation Details'!A:K,11,FALSE)</f>
        <v>R1026</v>
      </c>
    </row>
    <row r="619" spans="1:16" x14ac:dyDescent="0.3">
      <c r="A619" t="s">
        <v>1752</v>
      </c>
      <c r="B619" t="str">
        <f>VLOOKUP(Table35[[#This Row],[Customer ID]], 'Customer Names'!F:G, 2, FALSE)</f>
        <v>Leedham, Ms.  Amy</v>
      </c>
      <c r="C619">
        <v>53.63</v>
      </c>
      <c r="D619" s="22" t="str" cm="1">
        <f t="array" ref="D619">_xlfn.IFS(Table35[[#This Row],[BMI]]&lt;18.5, "Underweight ", Table35[[#This Row],[BMI]]&lt;24.9, "Normal Weight", Table35[[#This Row],[BMI]]&lt;29.9, "Overweight ", TRUE, "Obesity")</f>
        <v>Obesity</v>
      </c>
      <c r="E619" s="22">
        <v>5.47</v>
      </c>
      <c r="F619" s="22" t="str" cm="1">
        <f t="array" ref="F619">_xlfn.IFS(Table35[[#This Row],[HBA1C]]&lt;5.7, "Normal", Table35[[#This Row],[HBA1C]]&lt;6.4, "Prediabetes ", TRUE, "Diabetes")</f>
        <v>Normal</v>
      </c>
      <c r="G619" s="23" t="s">
        <v>2381</v>
      </c>
      <c r="H619" s="22" t="s">
        <v>2379</v>
      </c>
      <c r="I619" s="22" t="s">
        <v>2379</v>
      </c>
      <c r="J619" s="22">
        <v>1</v>
      </c>
      <c r="K619" t="s">
        <v>2379</v>
      </c>
      <c r="L619" s="25">
        <f>VLOOKUP(Table35[[#This Row],[Customer ID]],'Hospitalisation Details'!A:E,5,FALSE)</f>
        <v>32452</v>
      </c>
      <c r="M619" s="27">
        <f>VLOOKUP(Table35[[#This Row],[Customer ID]],'Hospitalisation Details'!A:K,8,FALSE)</f>
        <v>16059.06</v>
      </c>
      <c r="N619" t="str">
        <f>VLOOKUP(Table35[[#This Row],[Customer ID]],'Hospitalisation Details'!A:K,9, FALSE)</f>
        <v>tier - 2</v>
      </c>
      <c r="O619" t="str">
        <f>VLOOKUP(Table35[[#This Row],[Customer ID]],'Hospitalisation Details'!A:K,10,FALSE)</f>
        <v>tier - 3</v>
      </c>
      <c r="P619" t="str">
        <f>VLOOKUP(Table35[[#This Row],[Customer ID]],'Hospitalisation Details'!A:K,11,FALSE)</f>
        <v>R1012</v>
      </c>
    </row>
    <row r="620" spans="1:16" x14ac:dyDescent="0.3">
      <c r="A620" t="s">
        <v>1751</v>
      </c>
      <c r="B620" t="str">
        <f>VLOOKUP(Table35[[#This Row],[Customer ID]], 'Customer Names'!F:G, 2, FALSE)</f>
        <v>Haglund, Ms.  Brittany L.</v>
      </c>
      <c r="C620">
        <v>48.7</v>
      </c>
      <c r="D620" s="22" t="str" cm="1">
        <f t="array" ref="D620">_xlfn.IFS(Table35[[#This Row],[BMI]]&lt;18.5, "Underweight ", Table35[[#This Row],[BMI]]&lt;24.9, "Normal Weight", Table35[[#This Row],[BMI]]&lt;29.9, "Overweight ", TRUE, "Obesity")</f>
        <v>Obesity</v>
      </c>
      <c r="E620" s="22">
        <v>4.71</v>
      </c>
      <c r="F620" s="22" t="str" cm="1">
        <f t="array" ref="F620">_xlfn.IFS(Table35[[#This Row],[HBA1C]]&lt;5.7, "Normal", Table35[[#This Row],[HBA1C]]&lt;6.4, "Prediabetes ", TRUE, "Diabetes")</f>
        <v>Normal</v>
      </c>
      <c r="G620" s="23" t="s">
        <v>2379</v>
      </c>
      <c r="H620" s="22" t="s">
        <v>2379</v>
      </c>
      <c r="I620" s="22" t="s">
        <v>2379</v>
      </c>
      <c r="J620" s="22">
        <v>0</v>
      </c>
      <c r="K620" t="s">
        <v>2379</v>
      </c>
      <c r="L620" s="25">
        <f>VLOOKUP(Table35[[#This Row],[Customer ID]],'Hospitalisation Details'!A:E,5,FALSE)</f>
        <v>29513</v>
      </c>
      <c r="M620" s="27">
        <f>VLOOKUP(Table35[[#This Row],[Customer ID]],'Hospitalisation Details'!A:K,8,FALSE)</f>
        <v>15966.19</v>
      </c>
      <c r="N620" t="str">
        <f>VLOOKUP(Table35[[#This Row],[Customer ID]],'Hospitalisation Details'!A:K,9, FALSE)</f>
        <v>tier - 2</v>
      </c>
      <c r="O620" t="str">
        <f>VLOOKUP(Table35[[#This Row],[Customer ID]],'Hospitalisation Details'!A:K,10,FALSE)</f>
        <v>tier - 2</v>
      </c>
      <c r="P620" t="str">
        <f>VLOOKUP(Table35[[#This Row],[Customer ID]],'Hospitalisation Details'!A:K,11,FALSE)</f>
        <v>R1012</v>
      </c>
    </row>
    <row r="621" spans="1:16" x14ac:dyDescent="0.3">
      <c r="A621" t="s">
        <v>1750</v>
      </c>
      <c r="B621" t="str">
        <f>VLOOKUP(Table35[[#This Row],[Customer ID]], 'Customer Names'!F:G, 2, FALSE)</f>
        <v>Mills, Ms.  Jessica L</v>
      </c>
      <c r="C621">
        <v>48.81</v>
      </c>
      <c r="D621" s="22" t="str" cm="1">
        <f t="array" ref="D621">_xlfn.IFS(Table35[[#This Row],[BMI]]&lt;18.5, "Underweight ", Table35[[#This Row],[BMI]]&lt;24.9, "Normal Weight", Table35[[#This Row],[BMI]]&lt;29.9, "Overweight ", TRUE, "Obesity")</f>
        <v>Obesity</v>
      </c>
      <c r="E621" s="22">
        <v>5.49</v>
      </c>
      <c r="F621" s="22" t="str" cm="1">
        <f t="array" ref="F621">_xlfn.IFS(Table35[[#This Row],[HBA1C]]&lt;5.7, "Normal", Table35[[#This Row],[HBA1C]]&lt;6.4, "Prediabetes ", TRUE, "Diabetes")</f>
        <v>Normal</v>
      </c>
      <c r="G621" s="23" t="s">
        <v>2379</v>
      </c>
      <c r="H621" s="22" t="s">
        <v>2379</v>
      </c>
      <c r="I621" s="22" t="s">
        <v>2379</v>
      </c>
      <c r="J621" s="22">
        <v>0</v>
      </c>
      <c r="K621" t="s">
        <v>2379</v>
      </c>
      <c r="L621" s="25">
        <f>VLOOKUP(Table35[[#This Row],[Customer ID]],'Hospitalisation Details'!A:E,5,FALSE)</f>
        <v>30218</v>
      </c>
      <c r="M621" s="27">
        <f>VLOOKUP(Table35[[#This Row],[Customer ID]],'Hospitalisation Details'!A:K,8,FALSE)</f>
        <v>15965.29</v>
      </c>
      <c r="N621" t="str">
        <f>VLOOKUP(Table35[[#This Row],[Customer ID]],'Hospitalisation Details'!A:K,9, FALSE)</f>
        <v>tier - 2</v>
      </c>
      <c r="O621" t="str">
        <f>VLOOKUP(Table35[[#This Row],[Customer ID]],'Hospitalisation Details'!A:K,10,FALSE)</f>
        <v>tier - 1</v>
      </c>
      <c r="P621" t="str">
        <f>VLOOKUP(Table35[[#This Row],[Customer ID]],'Hospitalisation Details'!A:K,11,FALSE)</f>
        <v>R1012</v>
      </c>
    </row>
    <row r="622" spans="1:16" x14ac:dyDescent="0.3">
      <c r="A622" t="s">
        <v>1749</v>
      </c>
      <c r="B622" t="str">
        <f>VLOOKUP(Table35[[#This Row],[Customer ID]], 'Customer Names'!F:G, 2, FALSE)</f>
        <v>Drnjevich, Mrs.  Kristina K</v>
      </c>
      <c r="C622">
        <v>47.53</v>
      </c>
      <c r="D622" s="22" t="str" cm="1">
        <f t="array" ref="D622">_xlfn.IFS(Table35[[#This Row],[BMI]]&lt;18.5, "Underweight ", Table35[[#This Row],[BMI]]&lt;24.9, "Normal Weight", Table35[[#This Row],[BMI]]&lt;29.9, "Overweight ", TRUE, "Obesity")</f>
        <v>Obesity</v>
      </c>
      <c r="E622" s="22">
        <v>4.72</v>
      </c>
      <c r="F622" s="22" t="str" cm="1">
        <f t="array" ref="F622">_xlfn.IFS(Table35[[#This Row],[HBA1C]]&lt;5.7, "Normal", Table35[[#This Row],[HBA1C]]&lt;6.4, "Prediabetes ", TRUE, "Diabetes")</f>
        <v>Normal</v>
      </c>
      <c r="G622" s="23" t="s">
        <v>2379</v>
      </c>
      <c r="H622" s="22" t="s">
        <v>2379</v>
      </c>
      <c r="I622" s="22" t="s">
        <v>2379</v>
      </c>
      <c r="J622" s="22">
        <v>0</v>
      </c>
      <c r="K622" t="s">
        <v>2379</v>
      </c>
      <c r="L622" s="25">
        <f>VLOOKUP(Table35[[#This Row],[Customer ID]],'Hospitalisation Details'!A:E,5,FALSE)</f>
        <v>29445</v>
      </c>
      <c r="M622" s="27">
        <f>VLOOKUP(Table35[[#This Row],[Customer ID]],'Hospitalisation Details'!A:K,8,FALSE)</f>
        <v>15922.29</v>
      </c>
      <c r="N622" t="str">
        <f>VLOOKUP(Table35[[#This Row],[Customer ID]],'Hospitalisation Details'!A:K,9, FALSE)</f>
        <v>tier - 2</v>
      </c>
      <c r="O622" t="str">
        <f>VLOOKUP(Table35[[#This Row],[Customer ID]],'Hospitalisation Details'!A:K,10,FALSE)</f>
        <v>tier - 3</v>
      </c>
      <c r="P622" t="str">
        <f>VLOOKUP(Table35[[#This Row],[Customer ID]],'Hospitalisation Details'!A:K,11,FALSE)</f>
        <v>R1026</v>
      </c>
    </row>
    <row r="623" spans="1:16" x14ac:dyDescent="0.3">
      <c r="A623" t="s">
        <v>1748</v>
      </c>
      <c r="B623" t="str">
        <f>VLOOKUP(Table35[[#This Row],[Customer ID]], 'Customer Names'!F:G, 2, FALSE)</f>
        <v>Clay, Mr.  Brad</v>
      </c>
      <c r="C623">
        <v>36.85</v>
      </c>
      <c r="D623" s="22" t="str" cm="1">
        <f t="array" ref="D623">_xlfn.IFS(Table35[[#This Row],[BMI]]&lt;18.5, "Underweight ", Table35[[#This Row],[BMI]]&lt;24.9, "Normal Weight", Table35[[#This Row],[BMI]]&lt;29.9, "Overweight ", TRUE, "Obesity")</f>
        <v>Obesity</v>
      </c>
      <c r="E623" s="22">
        <v>6.7</v>
      </c>
      <c r="F623" s="22" t="str" cm="1">
        <f t="array" ref="F623">_xlfn.IFS(Table35[[#This Row],[HBA1C]]&lt;5.7, "Normal", Table35[[#This Row],[HBA1C]]&lt;6.4, "Prediabetes ", TRUE, "Diabetes")</f>
        <v>Diabetes</v>
      </c>
      <c r="G623" s="23" t="s">
        <v>2379</v>
      </c>
      <c r="H623" s="22" t="s">
        <v>2379</v>
      </c>
      <c r="I623" s="22" t="s">
        <v>2379</v>
      </c>
      <c r="J623" s="22">
        <v>0</v>
      </c>
      <c r="K623" t="s">
        <v>2379</v>
      </c>
      <c r="L623" s="25">
        <f>VLOOKUP(Table35[[#This Row],[Customer ID]],'Hospitalisation Details'!A:E,5,FALSE)</f>
        <v>22852</v>
      </c>
      <c r="M623" s="27">
        <f>VLOOKUP(Table35[[#This Row],[Customer ID]],'Hospitalisation Details'!A:K,8,FALSE)</f>
        <v>15840.81</v>
      </c>
      <c r="N623" t="str">
        <f>VLOOKUP(Table35[[#This Row],[Customer ID]],'Hospitalisation Details'!A:K,9, FALSE)</f>
        <v>tier - 2</v>
      </c>
      <c r="O623" t="str">
        <f>VLOOKUP(Table35[[#This Row],[Customer ID]],'Hospitalisation Details'!A:K,10,FALSE)</f>
        <v>tier - 1</v>
      </c>
      <c r="P623" t="str">
        <f>VLOOKUP(Table35[[#This Row],[Customer ID]],'Hospitalisation Details'!A:K,11,FALSE)</f>
        <v>R1022</v>
      </c>
    </row>
    <row r="624" spans="1:16" x14ac:dyDescent="0.3">
      <c r="A624" t="s">
        <v>1747</v>
      </c>
      <c r="B624" t="str">
        <f>VLOOKUP(Table35[[#This Row],[Customer ID]], 'Customer Names'!F:G, 2, FALSE)</f>
        <v>Marbury, Ms.  Margaret O</v>
      </c>
      <c r="C624">
        <v>29.3</v>
      </c>
      <c r="D624" s="22" t="str" cm="1">
        <f t="array" ref="D624">_xlfn.IFS(Table35[[#This Row],[BMI]]&lt;18.5, "Underweight ", Table35[[#This Row],[BMI]]&lt;24.9, "Normal Weight", Table35[[#This Row],[BMI]]&lt;29.9, "Overweight ", TRUE, "Obesity")</f>
        <v xml:space="preserve">Overweight </v>
      </c>
      <c r="E624" s="22">
        <v>5.5</v>
      </c>
      <c r="F624" s="22" t="str" cm="1">
        <f t="array" ref="F624">_xlfn.IFS(Table35[[#This Row],[HBA1C]]&lt;5.7, "Normal", Table35[[#This Row],[HBA1C]]&lt;6.4, "Prediabetes ", TRUE, "Diabetes")</f>
        <v>Normal</v>
      </c>
      <c r="G624" s="23" t="s">
        <v>2379</v>
      </c>
      <c r="H624" s="22" t="s">
        <v>2379</v>
      </c>
      <c r="I624" s="22" t="s">
        <v>2379</v>
      </c>
      <c r="J624" s="22">
        <v>0</v>
      </c>
      <c r="K624" t="s">
        <v>2379</v>
      </c>
      <c r="L624" s="25">
        <f>VLOOKUP(Table35[[#This Row],[Customer ID]],'Hospitalisation Details'!A:E,5,FALSE)</f>
        <v>30113</v>
      </c>
      <c r="M624" s="27">
        <f>VLOOKUP(Table35[[#This Row],[Customer ID]],'Hospitalisation Details'!A:K,8,FALSE)</f>
        <v>15828.82</v>
      </c>
      <c r="N624" t="str">
        <f>VLOOKUP(Table35[[#This Row],[Customer ID]],'Hospitalisation Details'!A:K,9, FALSE)</f>
        <v>tier - 2</v>
      </c>
      <c r="O624" t="str">
        <f>VLOOKUP(Table35[[#This Row],[Customer ID]],'Hospitalisation Details'!A:K,10,FALSE)</f>
        <v>tier - 3</v>
      </c>
      <c r="P624" t="str">
        <f>VLOOKUP(Table35[[#This Row],[Customer ID]],'Hospitalisation Details'!A:K,11,FALSE)</f>
        <v>R1011</v>
      </c>
    </row>
    <row r="625" spans="1:16" x14ac:dyDescent="0.3">
      <c r="A625" t="s">
        <v>1746</v>
      </c>
      <c r="B625" t="str">
        <f>VLOOKUP(Table35[[#This Row],[Customer ID]], 'Customer Names'!F:G, 2, FALSE)</f>
        <v>Coon, Mr.  Craig R.</v>
      </c>
      <c r="C625">
        <v>19.3</v>
      </c>
      <c r="D625" s="22" t="str" cm="1">
        <f t="array" ref="D625">_xlfn.IFS(Table35[[#This Row],[BMI]]&lt;18.5, "Underweight ", Table35[[#This Row],[BMI]]&lt;24.9, "Normal Weight", Table35[[#This Row],[BMI]]&lt;29.9, "Overweight ", TRUE, "Obesity")</f>
        <v>Normal Weight</v>
      </c>
      <c r="E625" s="22">
        <v>4.46</v>
      </c>
      <c r="F625" s="22" t="str" cm="1">
        <f t="array" ref="F625">_xlfn.IFS(Table35[[#This Row],[HBA1C]]&lt;5.7, "Normal", Table35[[#This Row],[HBA1C]]&lt;6.4, "Prediabetes ", TRUE, "Diabetes")</f>
        <v>Normal</v>
      </c>
      <c r="G625" s="23" t="s">
        <v>2379</v>
      </c>
      <c r="H625" s="22" t="s">
        <v>2379</v>
      </c>
      <c r="I625" s="22" t="s">
        <v>2379</v>
      </c>
      <c r="J625" s="22">
        <v>1</v>
      </c>
      <c r="K625" t="s">
        <v>2381</v>
      </c>
      <c r="L625" s="25">
        <f>VLOOKUP(Table35[[#This Row],[Customer ID]],'Hospitalisation Details'!A:E,5,FALSE)</f>
        <v>30828</v>
      </c>
      <c r="M625" s="27">
        <f>VLOOKUP(Table35[[#This Row],[Customer ID]],'Hospitalisation Details'!A:K,8,FALSE)</f>
        <v>15820.7</v>
      </c>
      <c r="N625" t="str">
        <f>VLOOKUP(Table35[[#This Row],[Customer ID]],'Hospitalisation Details'!A:K,9, FALSE)</f>
        <v>tier - 2</v>
      </c>
      <c r="O625" t="str">
        <f>VLOOKUP(Table35[[#This Row],[Customer ID]],'Hospitalisation Details'!A:K,10,FALSE)</f>
        <v>tier - 3</v>
      </c>
      <c r="P625" t="str">
        <f>VLOOKUP(Table35[[#This Row],[Customer ID]],'Hospitalisation Details'!A:K,11,FALSE)</f>
        <v>R1011</v>
      </c>
    </row>
    <row r="626" spans="1:16" x14ac:dyDescent="0.3">
      <c r="A626" t="s">
        <v>1745</v>
      </c>
      <c r="B626" t="str">
        <f>VLOOKUP(Table35[[#This Row],[Customer ID]], 'Customer Names'!F:G, 2, FALSE)</f>
        <v>Vanttinen, Mr.  Simo</v>
      </c>
      <c r="C626">
        <v>24.13</v>
      </c>
      <c r="D626" s="22" t="str" cm="1">
        <f t="array" ref="D626">_xlfn.IFS(Table35[[#This Row],[BMI]]&lt;18.5, "Underweight ", Table35[[#This Row],[BMI]]&lt;24.9, "Normal Weight", Table35[[#This Row],[BMI]]&lt;29.9, "Overweight ", TRUE, "Obesity")</f>
        <v>Normal Weight</v>
      </c>
      <c r="E626" s="22">
        <v>5.29</v>
      </c>
      <c r="F626" s="22" t="str" cm="1">
        <f t="array" ref="F626">_xlfn.IFS(Table35[[#This Row],[HBA1C]]&lt;5.7, "Normal", Table35[[#This Row],[HBA1C]]&lt;6.4, "Prediabetes ", TRUE, "Diabetes")</f>
        <v>Normal</v>
      </c>
      <c r="G626" s="23" t="s">
        <v>2381</v>
      </c>
      <c r="H626" s="22" t="s">
        <v>2379</v>
      </c>
      <c r="I626" s="22" t="s">
        <v>2381</v>
      </c>
      <c r="J626" s="22">
        <v>1</v>
      </c>
      <c r="K626" t="s">
        <v>2381</v>
      </c>
      <c r="L626" s="25">
        <f>VLOOKUP(Table35[[#This Row],[Customer ID]],'Hospitalisation Details'!A:E,5,FALSE)</f>
        <v>35529</v>
      </c>
      <c r="M626" s="27">
        <f>VLOOKUP(Table35[[#This Row],[Customer ID]],'Hospitalisation Details'!A:K,8,FALSE)</f>
        <v>15817.99</v>
      </c>
      <c r="N626" t="str">
        <f>VLOOKUP(Table35[[#This Row],[Customer ID]],'Hospitalisation Details'!A:K,9, FALSE)</f>
        <v>tier - 2</v>
      </c>
      <c r="O626" t="str">
        <f>VLOOKUP(Table35[[#This Row],[Customer ID]],'Hospitalisation Details'!A:K,10,FALSE)</f>
        <v>tier - 2</v>
      </c>
      <c r="P626" t="str">
        <f>VLOOKUP(Table35[[#This Row],[Customer ID]],'Hospitalisation Details'!A:K,11,FALSE)</f>
        <v>R1012</v>
      </c>
    </row>
    <row r="627" spans="1:16" x14ac:dyDescent="0.3">
      <c r="A627" t="s">
        <v>1744</v>
      </c>
      <c r="B627" t="str">
        <f>VLOOKUP(Table35[[#This Row],[Customer ID]], 'Customer Names'!F:G, 2, FALSE)</f>
        <v>Garges, Mr.  Christopher J</v>
      </c>
      <c r="C627">
        <v>46.7</v>
      </c>
      <c r="D627" s="22" t="str" cm="1">
        <f t="array" ref="D627">_xlfn.IFS(Table35[[#This Row],[BMI]]&lt;18.5, "Underweight ", Table35[[#This Row],[BMI]]&lt;24.9, "Normal Weight", Table35[[#This Row],[BMI]]&lt;29.9, "Overweight ", TRUE, "Obesity")</f>
        <v>Obesity</v>
      </c>
      <c r="E627" s="22">
        <v>10.99</v>
      </c>
      <c r="F627" s="22" t="str" cm="1">
        <f t="array" ref="F627">_xlfn.IFS(Table35[[#This Row],[HBA1C]]&lt;5.7, "Normal", Table35[[#This Row],[HBA1C]]&lt;6.4, "Prediabetes ", TRUE, "Diabetes")</f>
        <v>Diabetes</v>
      </c>
      <c r="G627" s="23" t="s">
        <v>2379</v>
      </c>
      <c r="H627" s="22" t="s">
        <v>2379</v>
      </c>
      <c r="I627" s="22" t="s">
        <v>2379</v>
      </c>
      <c r="J627" s="22">
        <v>0</v>
      </c>
      <c r="K627" t="s">
        <v>2379</v>
      </c>
      <c r="L627" s="25">
        <f>VLOOKUP(Table35[[#This Row],[Customer ID]],'Hospitalisation Details'!A:E,5,FALSE)</f>
        <v>27117</v>
      </c>
      <c r="M627" s="27">
        <f>VLOOKUP(Table35[[#This Row],[Customer ID]],'Hospitalisation Details'!A:K,8,FALSE)</f>
        <v>15746.62</v>
      </c>
      <c r="N627" t="str">
        <f>VLOOKUP(Table35[[#This Row],[Customer ID]],'Hospitalisation Details'!A:K,9, FALSE)</f>
        <v>tier - 2</v>
      </c>
      <c r="O627" t="str">
        <f>VLOOKUP(Table35[[#This Row],[Customer ID]],'Hospitalisation Details'!A:K,10,FALSE)</f>
        <v>tier - 1</v>
      </c>
      <c r="P627" t="str">
        <f>VLOOKUP(Table35[[#This Row],[Customer ID]],'Hospitalisation Details'!A:K,11,FALSE)</f>
        <v>R1012</v>
      </c>
    </row>
    <row r="628" spans="1:16" x14ac:dyDescent="0.3">
      <c r="A628" t="s">
        <v>1743</v>
      </c>
      <c r="B628" t="str">
        <f>VLOOKUP(Table35[[#This Row],[Customer ID]], 'Customer Names'!F:G, 2, FALSE)</f>
        <v>Rivel, Mr.  Mario Sr.</v>
      </c>
      <c r="C628">
        <v>45.27</v>
      </c>
      <c r="D628" s="22" t="str" cm="1">
        <f t="array" ref="D628">_xlfn.IFS(Table35[[#This Row],[BMI]]&lt;18.5, "Underweight ", Table35[[#This Row],[BMI]]&lt;24.9, "Normal Weight", Table35[[#This Row],[BMI]]&lt;29.9, "Overweight ", TRUE, "Obesity")</f>
        <v>Obesity</v>
      </c>
      <c r="E628" s="22">
        <v>5.2</v>
      </c>
      <c r="F628" s="22" t="str" cm="1">
        <f t="array" ref="F628">_xlfn.IFS(Table35[[#This Row],[HBA1C]]&lt;5.7, "Normal", Table35[[#This Row],[HBA1C]]&lt;6.4, "Prediabetes ", TRUE, "Diabetes")</f>
        <v>Normal</v>
      </c>
      <c r="G628" s="23" t="s">
        <v>2381</v>
      </c>
      <c r="H628" s="22" t="s">
        <v>2379</v>
      </c>
      <c r="I628" s="22" t="s">
        <v>2379</v>
      </c>
      <c r="J628" s="22">
        <v>0</v>
      </c>
      <c r="K628" t="s">
        <v>2379</v>
      </c>
      <c r="L628" s="25">
        <f>VLOOKUP(Table35[[#This Row],[Customer ID]],'Hospitalisation Details'!A:E,5,FALSE)</f>
        <v>27810</v>
      </c>
      <c r="M628" s="27">
        <f>VLOOKUP(Table35[[#This Row],[Customer ID]],'Hospitalisation Details'!A:K,8,FALSE)</f>
        <v>15698.86</v>
      </c>
      <c r="N628" t="str">
        <f>VLOOKUP(Table35[[#This Row],[Customer ID]],'Hospitalisation Details'!A:K,9, FALSE)</f>
        <v>tier - 2</v>
      </c>
      <c r="O628" t="str">
        <f>VLOOKUP(Table35[[#This Row],[Customer ID]],'Hospitalisation Details'!A:K,10,FALSE)</f>
        <v>tier - 2</v>
      </c>
      <c r="P628" t="str">
        <f>VLOOKUP(Table35[[#This Row],[Customer ID]],'Hospitalisation Details'!A:K,11,FALSE)</f>
        <v>R1012</v>
      </c>
    </row>
    <row r="629" spans="1:16" x14ac:dyDescent="0.3">
      <c r="A629" t="s">
        <v>1742</v>
      </c>
      <c r="B629" t="str">
        <f>VLOOKUP(Table35[[#This Row],[Customer ID]], 'Customer Names'!F:G, 2, FALSE)</f>
        <v>Lawson, Mrs.  Meghann R.</v>
      </c>
      <c r="C629">
        <v>44.29</v>
      </c>
      <c r="D629" s="22" t="str" cm="1">
        <f t="array" ref="D629">_xlfn.IFS(Table35[[#This Row],[BMI]]&lt;18.5, "Underweight ", Table35[[#This Row],[BMI]]&lt;24.9, "Normal Weight", Table35[[#This Row],[BMI]]&lt;29.9, "Overweight ", TRUE, "Obesity")</f>
        <v>Obesity</v>
      </c>
      <c r="E629" s="22">
        <v>9.66</v>
      </c>
      <c r="F629" s="22" t="str" cm="1">
        <f t="array" ref="F629">_xlfn.IFS(Table35[[#This Row],[HBA1C]]&lt;5.7, "Normal", Table35[[#This Row],[HBA1C]]&lt;6.4, "Prediabetes ", TRUE, "Diabetes")</f>
        <v>Diabetes</v>
      </c>
      <c r="G629" s="23" t="s">
        <v>2379</v>
      </c>
      <c r="H629" s="22" t="s">
        <v>2379</v>
      </c>
      <c r="I629" s="22" t="s">
        <v>2379</v>
      </c>
      <c r="J629" s="22">
        <v>2</v>
      </c>
      <c r="K629" t="s">
        <v>2379</v>
      </c>
      <c r="L629" s="25">
        <f>VLOOKUP(Table35[[#This Row],[Customer ID]],'Hospitalisation Details'!A:E,5,FALSE)</f>
        <v>26690</v>
      </c>
      <c r="M629" s="27">
        <f>VLOOKUP(Table35[[#This Row],[Customer ID]],'Hospitalisation Details'!A:K,8,FALSE)</f>
        <v>15670.3</v>
      </c>
      <c r="N629" t="str">
        <f>VLOOKUP(Table35[[#This Row],[Customer ID]],'Hospitalisation Details'!A:K,9, FALSE)</f>
        <v>tier - 2</v>
      </c>
      <c r="O629" t="str">
        <f>VLOOKUP(Table35[[#This Row],[Customer ID]],'Hospitalisation Details'!A:K,10,FALSE)</f>
        <v>tier - 2</v>
      </c>
      <c r="P629" t="str">
        <f>VLOOKUP(Table35[[#This Row],[Customer ID]],'Hospitalisation Details'!A:K,11,FALSE)</f>
        <v>R1026</v>
      </c>
    </row>
    <row r="630" spans="1:16" x14ac:dyDescent="0.3">
      <c r="A630" t="s">
        <v>1741</v>
      </c>
      <c r="B630" t="str">
        <f>VLOOKUP(Table35[[#This Row],[Customer ID]], 'Customer Names'!F:G, 2, FALSE)</f>
        <v>Cale, Mr.  Scott M</v>
      </c>
      <c r="C630">
        <v>54.59</v>
      </c>
      <c r="D630" s="22" t="str" cm="1">
        <f t="array" ref="D630">_xlfn.IFS(Table35[[#This Row],[BMI]]&lt;18.5, "Underweight ", Table35[[#This Row],[BMI]]&lt;24.9, "Normal Weight", Table35[[#This Row],[BMI]]&lt;29.9, "Overweight ", TRUE, "Obesity")</f>
        <v>Obesity</v>
      </c>
      <c r="E630" s="22">
        <v>4.22</v>
      </c>
      <c r="F630" s="22" t="str" cm="1">
        <f t="array" ref="F630">_xlfn.IFS(Table35[[#This Row],[HBA1C]]&lt;5.7, "Normal", Table35[[#This Row],[HBA1C]]&lt;6.4, "Prediabetes ", TRUE, "Diabetes")</f>
        <v>Normal</v>
      </c>
      <c r="G630" s="23" t="s">
        <v>2381</v>
      </c>
      <c r="H630" s="22" t="s">
        <v>2379</v>
      </c>
      <c r="I630" s="22" t="s">
        <v>2379</v>
      </c>
      <c r="J630" s="22">
        <v>1</v>
      </c>
      <c r="K630" t="s">
        <v>2379</v>
      </c>
      <c r="L630" s="25">
        <f>VLOOKUP(Table35[[#This Row],[Customer ID]],'Hospitalisation Details'!A:E,5,FALSE)</f>
        <v>32499</v>
      </c>
      <c r="M630" s="27">
        <f>VLOOKUP(Table35[[#This Row],[Customer ID]],'Hospitalisation Details'!A:K,8,FALSE)</f>
        <v>15646.28</v>
      </c>
      <c r="N630" t="str">
        <f>VLOOKUP(Table35[[#This Row],[Customer ID]],'Hospitalisation Details'!A:K,9, FALSE)</f>
        <v>tier - 2</v>
      </c>
      <c r="O630" t="str">
        <f>VLOOKUP(Table35[[#This Row],[Customer ID]],'Hospitalisation Details'!A:K,10,FALSE)</f>
        <v>tier - 2</v>
      </c>
      <c r="P630" t="str">
        <f>VLOOKUP(Table35[[#This Row],[Customer ID]],'Hospitalisation Details'!A:K,11,FALSE)</f>
        <v>R1011</v>
      </c>
    </row>
    <row r="631" spans="1:16" x14ac:dyDescent="0.3">
      <c r="A631" t="s">
        <v>1740</v>
      </c>
      <c r="B631" t="str">
        <f>VLOOKUP(Table35[[#This Row],[Customer ID]], 'Customer Names'!F:G, 2, FALSE)</f>
        <v>Phillips, Ms.  Caitlin E.</v>
      </c>
      <c r="C631">
        <v>32.965000000000003</v>
      </c>
      <c r="D631" s="22" t="str" cm="1">
        <f t="array" ref="D631">_xlfn.IFS(Table35[[#This Row],[BMI]]&lt;18.5, "Underweight ", Table35[[#This Row],[BMI]]&lt;24.9, "Normal Weight", Table35[[#This Row],[BMI]]&lt;29.9, "Overweight ", TRUE, "Obesity")</f>
        <v>Obesity</v>
      </c>
      <c r="E631" s="22">
        <v>11.78</v>
      </c>
      <c r="F631" s="22" t="str" cm="1">
        <f t="array" ref="F631">_xlfn.IFS(Table35[[#This Row],[HBA1C]]&lt;5.7, "Normal", Table35[[#This Row],[HBA1C]]&lt;6.4, "Prediabetes ", TRUE, "Diabetes")</f>
        <v>Diabetes</v>
      </c>
      <c r="G631" s="23" t="s">
        <v>2379</v>
      </c>
      <c r="H631" s="22" t="s">
        <v>2379</v>
      </c>
      <c r="I631" s="22" t="s">
        <v>2379</v>
      </c>
      <c r="J631" s="22">
        <v>0</v>
      </c>
      <c r="K631" t="s">
        <v>2379</v>
      </c>
      <c r="L631" s="25">
        <f>VLOOKUP(Table35[[#This Row],[Customer ID]],'Hospitalisation Details'!A:E,5,FALSE)</f>
        <v>22226</v>
      </c>
      <c r="M631" s="27">
        <f>VLOOKUP(Table35[[#This Row],[Customer ID]],'Hospitalisation Details'!A:K,8,FALSE)</f>
        <v>15612.19</v>
      </c>
      <c r="N631" t="str">
        <f>VLOOKUP(Table35[[#This Row],[Customer ID]],'Hospitalisation Details'!A:K,9, FALSE)</f>
        <v>tier - 2</v>
      </c>
      <c r="O631" t="str">
        <f>VLOOKUP(Table35[[#This Row],[Customer ID]],'Hospitalisation Details'!A:K,10,FALSE)</f>
        <v>tier - 2</v>
      </c>
      <c r="P631" t="str">
        <f>VLOOKUP(Table35[[#This Row],[Customer ID]],'Hospitalisation Details'!A:K,11,FALSE)</f>
        <v>R1012</v>
      </c>
    </row>
    <row r="632" spans="1:16" x14ac:dyDescent="0.3">
      <c r="A632" t="s">
        <v>1739</v>
      </c>
      <c r="B632" t="str">
        <f>VLOOKUP(Table35[[#This Row],[Customer ID]], 'Customer Names'!F:G, 2, FALSE)</f>
        <v>Stewart, Mrs.  Samantha A.</v>
      </c>
      <c r="C632">
        <v>38.049999999999997</v>
      </c>
      <c r="D632" s="22" t="str" cm="1">
        <f t="array" ref="D632">_xlfn.IFS(Table35[[#This Row],[BMI]]&lt;18.5, "Underweight ", Table35[[#This Row],[BMI]]&lt;24.9, "Normal Weight", Table35[[#This Row],[BMI]]&lt;29.9, "Overweight ", TRUE, "Obesity")</f>
        <v>Obesity</v>
      </c>
      <c r="E632" s="22">
        <v>9.6199999999999992</v>
      </c>
      <c r="F632" s="22" t="str" cm="1">
        <f t="array" ref="F632">_xlfn.IFS(Table35[[#This Row],[HBA1C]]&lt;5.7, "Normal", Table35[[#This Row],[HBA1C]]&lt;6.4, "Prediabetes ", TRUE, "Diabetes")</f>
        <v>Diabetes</v>
      </c>
      <c r="G632" s="23" t="s">
        <v>2379</v>
      </c>
      <c r="H632" s="22" t="s">
        <v>2379</v>
      </c>
      <c r="I632" s="22" t="s">
        <v>2379</v>
      </c>
      <c r="J632" s="22">
        <v>0</v>
      </c>
      <c r="K632" t="s">
        <v>2379</v>
      </c>
      <c r="L632" s="25">
        <f>VLOOKUP(Table35[[#This Row],[Customer ID]],'Hospitalisation Details'!A:E,5,FALSE)</f>
        <v>24043</v>
      </c>
      <c r="M632" s="27">
        <f>VLOOKUP(Table35[[#This Row],[Customer ID]],'Hospitalisation Details'!A:K,8,FALSE)</f>
        <v>15608.58</v>
      </c>
      <c r="N632" t="str">
        <f>VLOOKUP(Table35[[#This Row],[Customer ID]],'Hospitalisation Details'!A:K,9, FALSE)</f>
        <v>tier - 2</v>
      </c>
      <c r="O632" t="str">
        <f>VLOOKUP(Table35[[#This Row],[Customer ID]],'Hospitalisation Details'!A:K,10,FALSE)</f>
        <v>tier - 2</v>
      </c>
      <c r="P632" t="str">
        <f>VLOOKUP(Table35[[#This Row],[Customer ID]],'Hospitalisation Details'!A:K,11,FALSE)</f>
        <v>R1026</v>
      </c>
    </row>
    <row r="633" spans="1:16" x14ac:dyDescent="0.3">
      <c r="A633" t="s">
        <v>1738</v>
      </c>
      <c r="B633" t="str">
        <f>VLOOKUP(Table35[[#This Row],[Customer ID]], 'Customer Names'!F:G, 2, FALSE)</f>
        <v>Drotz, Mr.  Erik</v>
      </c>
      <c r="C633">
        <v>46.14</v>
      </c>
      <c r="D633" s="22" t="str" cm="1">
        <f t="array" ref="D633">_xlfn.IFS(Table35[[#This Row],[BMI]]&lt;18.5, "Underweight ", Table35[[#This Row],[BMI]]&lt;24.9, "Normal Weight", Table35[[#This Row],[BMI]]&lt;29.9, "Overweight ", TRUE, "Obesity")</f>
        <v>Obesity</v>
      </c>
      <c r="E633" s="22">
        <v>10.78</v>
      </c>
      <c r="F633" s="22" t="str" cm="1">
        <f t="array" ref="F633">_xlfn.IFS(Table35[[#This Row],[HBA1C]]&lt;5.7, "Normal", Table35[[#This Row],[HBA1C]]&lt;6.4, "Prediabetes ", TRUE, "Diabetes")</f>
        <v>Diabetes</v>
      </c>
      <c r="G633" s="23" t="s">
        <v>2379</v>
      </c>
      <c r="H633" s="22" t="s">
        <v>2379</v>
      </c>
      <c r="I633" s="22" t="s">
        <v>2379</v>
      </c>
      <c r="J633" s="22">
        <v>0</v>
      </c>
      <c r="K633" t="s">
        <v>2379</v>
      </c>
      <c r="L633" s="25">
        <f>VLOOKUP(Table35[[#This Row],[Customer ID]],'Hospitalisation Details'!A:E,5,FALSE)</f>
        <v>27302</v>
      </c>
      <c r="M633" s="27">
        <f>VLOOKUP(Table35[[#This Row],[Customer ID]],'Hospitalisation Details'!A:K,8,FALSE)</f>
        <v>15556.67</v>
      </c>
      <c r="N633" t="str">
        <f>VLOOKUP(Table35[[#This Row],[Customer ID]],'Hospitalisation Details'!A:K,9, FALSE)</f>
        <v>tier - 2</v>
      </c>
      <c r="O633" t="str">
        <f>VLOOKUP(Table35[[#This Row],[Customer ID]],'Hospitalisation Details'!A:K,10,FALSE)</f>
        <v>tier - 2</v>
      </c>
      <c r="P633" t="str">
        <f>VLOOKUP(Table35[[#This Row],[Customer ID]],'Hospitalisation Details'!A:K,11,FALSE)</f>
        <v>R1012</v>
      </c>
    </row>
    <row r="634" spans="1:16" x14ac:dyDescent="0.3">
      <c r="A634" t="s">
        <v>1737</v>
      </c>
      <c r="B634" t="str">
        <f>VLOOKUP(Table35[[#This Row],[Customer ID]], 'Customer Names'!F:G, 2, FALSE)</f>
        <v>Mutai, Mr.  Christopher</v>
      </c>
      <c r="C634">
        <v>41.325000000000003</v>
      </c>
      <c r="D634" s="22" t="str" cm="1">
        <f t="array" ref="D634">_xlfn.IFS(Table35[[#This Row],[BMI]]&lt;18.5, "Underweight ", Table35[[#This Row],[BMI]]&lt;24.9, "Normal Weight", Table35[[#This Row],[BMI]]&lt;29.9, "Overweight ", TRUE, "Obesity")</f>
        <v>Obesity</v>
      </c>
      <c r="E634" s="22">
        <v>5.1100000000000003</v>
      </c>
      <c r="F634" s="22" t="str" cm="1">
        <f t="array" ref="F634">_xlfn.IFS(Table35[[#This Row],[HBA1C]]&lt;5.7, "Normal", Table35[[#This Row],[HBA1C]]&lt;6.4, "Prediabetes ", TRUE, "Diabetes")</f>
        <v>Normal</v>
      </c>
      <c r="G634" s="23" t="s">
        <v>2381</v>
      </c>
      <c r="H634" s="22" t="s">
        <v>2379</v>
      </c>
      <c r="I634" s="22" t="s">
        <v>2379</v>
      </c>
      <c r="J634" s="22">
        <v>2</v>
      </c>
      <c r="K634" t="s">
        <v>2379</v>
      </c>
      <c r="L634" s="25">
        <f>VLOOKUP(Table35[[#This Row],[Customer ID]],'Hospitalisation Details'!A:E,5,FALSE)</f>
        <v>21764</v>
      </c>
      <c r="M634" s="27">
        <f>VLOOKUP(Table35[[#This Row],[Customer ID]],'Hospitalisation Details'!A:K,8,FALSE)</f>
        <v>15555.19</v>
      </c>
      <c r="N634" t="str">
        <f>VLOOKUP(Table35[[#This Row],[Customer ID]],'Hospitalisation Details'!A:K,9, FALSE)</f>
        <v>tier - 2</v>
      </c>
      <c r="O634" t="str">
        <f>VLOOKUP(Table35[[#This Row],[Customer ID]],'Hospitalisation Details'!A:K,10,FALSE)</f>
        <v>tier - 3</v>
      </c>
      <c r="P634" t="str">
        <f>VLOOKUP(Table35[[#This Row],[Customer ID]],'Hospitalisation Details'!A:K,11,FALSE)</f>
        <v>R1012</v>
      </c>
    </row>
    <row r="635" spans="1:16" x14ac:dyDescent="0.3">
      <c r="A635" t="s">
        <v>1736</v>
      </c>
      <c r="B635" t="str">
        <f>VLOOKUP(Table35[[#This Row],[Customer ID]], 'Customer Names'!F:G, 2, FALSE)</f>
        <v>Lovlien, Mrs.  Maya</v>
      </c>
      <c r="C635">
        <v>44.64</v>
      </c>
      <c r="D635" s="22" t="str" cm="1">
        <f t="array" ref="D635">_xlfn.IFS(Table35[[#This Row],[BMI]]&lt;18.5, "Underweight ", Table35[[#This Row],[BMI]]&lt;24.9, "Normal Weight", Table35[[#This Row],[BMI]]&lt;29.9, "Overweight ", TRUE, "Obesity")</f>
        <v>Obesity</v>
      </c>
      <c r="E635" s="22">
        <v>7.18</v>
      </c>
      <c r="F635" s="22" t="str" cm="1">
        <f t="array" ref="F635">_xlfn.IFS(Table35[[#This Row],[HBA1C]]&lt;5.7, "Normal", Table35[[#This Row],[HBA1C]]&lt;6.4, "Prediabetes ", TRUE, "Diabetes")</f>
        <v>Diabetes</v>
      </c>
      <c r="G635" s="23" t="s">
        <v>2379</v>
      </c>
      <c r="H635" s="22" t="s">
        <v>2379</v>
      </c>
      <c r="I635" s="22" t="s">
        <v>2379</v>
      </c>
      <c r="J635" s="22">
        <v>0</v>
      </c>
      <c r="K635" t="s">
        <v>2379</v>
      </c>
      <c r="L635" s="25">
        <f>VLOOKUP(Table35[[#This Row],[Customer ID]],'Hospitalisation Details'!A:E,5,FALSE)</f>
        <v>27238</v>
      </c>
      <c r="M635" s="27">
        <f>VLOOKUP(Table35[[#This Row],[Customer ID]],'Hospitalisation Details'!A:K,8,FALSE)</f>
        <v>15532.16</v>
      </c>
      <c r="N635" t="str">
        <f>VLOOKUP(Table35[[#This Row],[Customer ID]],'Hospitalisation Details'!A:K,9, FALSE)</f>
        <v>tier - 2</v>
      </c>
      <c r="O635" t="str">
        <f>VLOOKUP(Table35[[#This Row],[Customer ID]],'Hospitalisation Details'!A:K,10,FALSE)</f>
        <v>tier - 2</v>
      </c>
      <c r="P635" t="str">
        <f>VLOOKUP(Table35[[#This Row],[Customer ID]],'Hospitalisation Details'!A:K,11,FALSE)</f>
        <v>R1026</v>
      </c>
    </row>
    <row r="636" spans="1:16" x14ac:dyDescent="0.3">
      <c r="A636" t="s">
        <v>1735</v>
      </c>
      <c r="B636" t="str">
        <f>VLOOKUP(Table35[[#This Row],[Customer ID]], 'Customer Names'!F:G, 2, FALSE)</f>
        <v>Bruns, Mr.  Zachary T</v>
      </c>
      <c r="C636">
        <v>25.175000000000001</v>
      </c>
      <c r="D636" s="22" t="str" cm="1">
        <f t="array" ref="D636">_xlfn.IFS(Table35[[#This Row],[BMI]]&lt;18.5, "Underweight ", Table35[[#This Row],[BMI]]&lt;24.9, "Normal Weight", Table35[[#This Row],[BMI]]&lt;29.9, "Overweight ", TRUE, "Obesity")</f>
        <v xml:space="preserve">Overweight </v>
      </c>
      <c r="E636" s="22">
        <v>4.96</v>
      </c>
      <c r="F636" s="22" t="str" cm="1">
        <f t="array" ref="F636">_xlfn.IFS(Table35[[#This Row],[HBA1C]]&lt;5.7, "Normal", Table35[[#This Row],[HBA1C]]&lt;6.4, "Prediabetes ", TRUE, "Diabetes")</f>
        <v>Normal</v>
      </c>
      <c r="G636" s="23" t="s">
        <v>2379</v>
      </c>
      <c r="H636" s="22" t="s">
        <v>2380</v>
      </c>
      <c r="I636" s="22" t="s">
        <v>2379</v>
      </c>
      <c r="J636" s="22">
        <v>1</v>
      </c>
      <c r="K636" t="s">
        <v>6028</v>
      </c>
      <c r="L636" s="25">
        <f>VLOOKUP(Table35[[#This Row],[Customer ID]],'Hospitalisation Details'!A:E,5,FALSE)</f>
        <v>38155</v>
      </c>
      <c r="M636" s="27">
        <f>VLOOKUP(Table35[[#This Row],[Customer ID]],'Hospitalisation Details'!A:K,8,FALSE)</f>
        <v>15518.18</v>
      </c>
      <c r="N636" t="str">
        <f>VLOOKUP(Table35[[#This Row],[Customer ID]],'Hospitalisation Details'!A:K,9, FALSE)</f>
        <v>tier - 2</v>
      </c>
      <c r="O636" t="str">
        <f>VLOOKUP(Table35[[#This Row],[Customer ID]],'Hospitalisation Details'!A:K,10,FALSE)</f>
        <v>tier - 3</v>
      </c>
      <c r="P636" t="str">
        <f>VLOOKUP(Table35[[#This Row],[Customer ID]],'Hospitalisation Details'!A:K,11,FALSE)</f>
        <v>R1015</v>
      </c>
    </row>
    <row r="637" spans="1:16" x14ac:dyDescent="0.3">
      <c r="A637" t="s">
        <v>1734</v>
      </c>
      <c r="B637" t="str">
        <f>VLOOKUP(Table35[[#This Row],[Customer ID]], 'Customer Names'!F:G, 2, FALSE)</f>
        <v>Stoney, Mrs.  Hilda</v>
      </c>
      <c r="C637">
        <v>43.11</v>
      </c>
      <c r="D637" s="22" t="str" cm="1">
        <f t="array" ref="D637">_xlfn.IFS(Table35[[#This Row],[BMI]]&lt;18.5, "Underweight ", Table35[[#This Row],[BMI]]&lt;24.9, "Normal Weight", Table35[[#This Row],[BMI]]&lt;29.9, "Overweight ", TRUE, "Obesity")</f>
        <v>Obesity</v>
      </c>
      <c r="E637" s="22">
        <v>4.67</v>
      </c>
      <c r="F637" s="22" t="str" cm="1">
        <f t="array" ref="F637">_xlfn.IFS(Table35[[#This Row],[HBA1C]]&lt;5.7, "Normal", Table35[[#This Row],[HBA1C]]&lt;6.4, "Prediabetes ", TRUE, "Diabetes")</f>
        <v>Normal</v>
      </c>
      <c r="G637" s="23" t="s">
        <v>2381</v>
      </c>
      <c r="H637" s="22" t="s">
        <v>2379</v>
      </c>
      <c r="I637" s="22" t="s">
        <v>2379</v>
      </c>
      <c r="J637" s="22">
        <v>0</v>
      </c>
      <c r="K637" t="s">
        <v>2379</v>
      </c>
      <c r="L637" s="25">
        <f>VLOOKUP(Table35[[#This Row],[Customer ID]],'Hospitalisation Details'!A:E,5,FALSE)</f>
        <v>27900</v>
      </c>
      <c r="M637" s="27">
        <f>VLOOKUP(Table35[[#This Row],[Customer ID]],'Hospitalisation Details'!A:K,8,FALSE)</f>
        <v>15450.48</v>
      </c>
      <c r="N637" t="str">
        <f>VLOOKUP(Table35[[#This Row],[Customer ID]],'Hospitalisation Details'!A:K,9, FALSE)</f>
        <v>tier - 2</v>
      </c>
      <c r="O637" t="str">
        <f>VLOOKUP(Table35[[#This Row],[Customer ID]],'Hospitalisation Details'!A:K,10,FALSE)</f>
        <v>tier - 1</v>
      </c>
      <c r="P637" t="str">
        <f>VLOOKUP(Table35[[#This Row],[Customer ID]],'Hospitalisation Details'!A:K,11,FALSE)</f>
        <v>R1026</v>
      </c>
    </row>
    <row r="638" spans="1:16" x14ac:dyDescent="0.3">
      <c r="A638" t="s">
        <v>1733</v>
      </c>
      <c r="B638" t="str">
        <f>VLOOKUP(Table35[[#This Row],[Customer ID]], 'Customer Names'!F:G, 2, FALSE)</f>
        <v>Markert, Ms.  Stephanie</v>
      </c>
      <c r="C638">
        <v>53.32</v>
      </c>
      <c r="D638" s="22" t="str" cm="1">
        <f t="array" ref="D638">_xlfn.IFS(Table35[[#This Row],[BMI]]&lt;18.5, "Underweight ", Table35[[#This Row],[BMI]]&lt;24.9, "Normal Weight", Table35[[#This Row],[BMI]]&lt;29.9, "Overweight ", TRUE, "Obesity")</f>
        <v>Obesity</v>
      </c>
      <c r="E638" s="22">
        <v>5.0599999999999996</v>
      </c>
      <c r="F638" s="22" t="str" cm="1">
        <f t="array" ref="F638">_xlfn.IFS(Table35[[#This Row],[HBA1C]]&lt;5.7, "Normal", Table35[[#This Row],[HBA1C]]&lt;6.4, "Prediabetes ", TRUE, "Diabetes")</f>
        <v>Normal</v>
      </c>
      <c r="G638" s="23" t="s">
        <v>2379</v>
      </c>
      <c r="H638" s="22" t="s">
        <v>2379</v>
      </c>
      <c r="I638" s="22" t="s">
        <v>2379</v>
      </c>
      <c r="J638" s="22">
        <v>0</v>
      </c>
      <c r="K638" t="s">
        <v>2379</v>
      </c>
      <c r="L638" s="25">
        <f>VLOOKUP(Table35[[#This Row],[Customer ID]],'Hospitalisation Details'!A:E,5,FALSE)</f>
        <v>32988</v>
      </c>
      <c r="M638" s="27">
        <f>VLOOKUP(Table35[[#This Row],[Customer ID]],'Hospitalisation Details'!A:K,8,FALSE)</f>
        <v>15440.2</v>
      </c>
      <c r="N638" t="str">
        <f>VLOOKUP(Table35[[#This Row],[Customer ID]],'Hospitalisation Details'!A:K,9, FALSE)</f>
        <v>tier - 2</v>
      </c>
      <c r="O638" t="str">
        <f>VLOOKUP(Table35[[#This Row],[Customer ID]],'Hospitalisation Details'!A:K,10,FALSE)</f>
        <v>tier - 1</v>
      </c>
      <c r="P638" t="str">
        <f>VLOOKUP(Table35[[#This Row],[Customer ID]],'Hospitalisation Details'!A:K,11,FALSE)</f>
        <v>R1012</v>
      </c>
    </row>
    <row r="639" spans="1:16" x14ac:dyDescent="0.3">
      <c r="A639" t="s">
        <v>1732</v>
      </c>
      <c r="B639" t="str">
        <f>VLOOKUP(Table35[[#This Row],[Customer ID]], 'Customer Names'!F:G, 2, FALSE)</f>
        <v>McLucas, Mr.  Doug</v>
      </c>
      <c r="C639">
        <v>38.04</v>
      </c>
      <c r="D639" s="22" t="str" cm="1">
        <f t="array" ref="D639">_xlfn.IFS(Table35[[#This Row],[BMI]]&lt;18.5, "Underweight ", Table35[[#This Row],[BMI]]&lt;24.9, "Normal Weight", Table35[[#This Row],[BMI]]&lt;29.9, "Overweight ", TRUE, "Obesity")</f>
        <v>Obesity</v>
      </c>
      <c r="E639" s="22">
        <v>5.0199999999999996</v>
      </c>
      <c r="F639" s="22" t="str" cm="1">
        <f t="array" ref="F639">_xlfn.IFS(Table35[[#This Row],[HBA1C]]&lt;5.7, "Normal", Table35[[#This Row],[HBA1C]]&lt;6.4, "Prediabetes ", TRUE, "Diabetes")</f>
        <v>Normal</v>
      </c>
      <c r="G639" s="23" t="s">
        <v>2381</v>
      </c>
      <c r="H639" s="22" t="s">
        <v>2379</v>
      </c>
      <c r="I639" s="22" t="s">
        <v>2379</v>
      </c>
      <c r="J639" s="22">
        <v>1</v>
      </c>
      <c r="K639" t="s">
        <v>2379</v>
      </c>
      <c r="L639" s="25">
        <f>VLOOKUP(Table35[[#This Row],[Customer ID]],'Hospitalisation Details'!A:E,5,FALSE)</f>
        <v>23440</v>
      </c>
      <c r="M639" s="27">
        <f>VLOOKUP(Table35[[#This Row],[Customer ID]],'Hospitalisation Details'!A:K,8,FALSE)</f>
        <v>15377.77</v>
      </c>
      <c r="N639" t="str">
        <f>VLOOKUP(Table35[[#This Row],[Customer ID]],'Hospitalisation Details'!A:K,9, FALSE)</f>
        <v>tier - 2</v>
      </c>
      <c r="O639" t="str">
        <f>VLOOKUP(Table35[[#This Row],[Customer ID]],'Hospitalisation Details'!A:K,10,FALSE)</f>
        <v>tier - 2</v>
      </c>
      <c r="P639" t="str">
        <f>VLOOKUP(Table35[[#This Row],[Customer ID]],'Hospitalisation Details'!A:K,11,FALSE)</f>
        <v>R1012</v>
      </c>
    </row>
    <row r="640" spans="1:16" x14ac:dyDescent="0.3">
      <c r="A640" t="s">
        <v>1731</v>
      </c>
      <c r="B640" t="str">
        <f>VLOOKUP(Table35[[#This Row],[Customer ID]], 'Customer Names'!F:G, 2, FALSE)</f>
        <v>Erwin, Ms.  Bethany N.</v>
      </c>
      <c r="C640">
        <v>37.9</v>
      </c>
      <c r="D640" s="22" t="str" cm="1">
        <f t="array" ref="D640">_xlfn.IFS(Table35[[#This Row],[BMI]]&lt;18.5, "Underweight ", Table35[[#This Row],[BMI]]&lt;24.9, "Normal Weight", Table35[[#This Row],[BMI]]&lt;29.9, "Overweight ", TRUE, "Obesity")</f>
        <v>Obesity</v>
      </c>
      <c r="E640" s="22">
        <v>7.76</v>
      </c>
      <c r="F640" s="22" t="str" cm="1">
        <f t="array" ref="F640">_xlfn.IFS(Table35[[#This Row],[HBA1C]]&lt;5.7, "Normal", Table35[[#This Row],[HBA1C]]&lt;6.4, "Prediabetes ", TRUE, "Diabetes")</f>
        <v>Diabetes</v>
      </c>
      <c r="G640" s="23" t="s">
        <v>2379</v>
      </c>
      <c r="H640" s="22" t="s">
        <v>2379</v>
      </c>
      <c r="I640" s="22" t="s">
        <v>2379</v>
      </c>
      <c r="J640" s="22">
        <v>0</v>
      </c>
      <c r="K640" t="s">
        <v>2379</v>
      </c>
      <c r="L640" s="25">
        <f>VLOOKUP(Table35[[#This Row],[Customer ID]],'Hospitalisation Details'!A:E,5,FALSE)</f>
        <v>22683</v>
      </c>
      <c r="M640" s="27">
        <f>VLOOKUP(Table35[[#This Row],[Customer ID]],'Hospitalisation Details'!A:K,8,FALSE)</f>
        <v>15368.22</v>
      </c>
      <c r="N640" t="str">
        <f>VLOOKUP(Table35[[#This Row],[Customer ID]],'Hospitalisation Details'!A:K,9, FALSE)</f>
        <v>tier - 2</v>
      </c>
      <c r="O640" t="str">
        <f>VLOOKUP(Table35[[#This Row],[Customer ID]],'Hospitalisation Details'!A:K,10,FALSE)</f>
        <v>tier - 2</v>
      </c>
      <c r="P640" t="str">
        <f>VLOOKUP(Table35[[#This Row],[Customer ID]],'Hospitalisation Details'!A:K,11,FALSE)</f>
        <v>R1011</v>
      </c>
    </row>
    <row r="641" spans="1:16" x14ac:dyDescent="0.3">
      <c r="A641" t="s">
        <v>1730</v>
      </c>
      <c r="B641" t="str">
        <f>VLOOKUP(Table35[[#This Row],[Customer ID]], 'Customer Names'!F:G, 2, FALSE)</f>
        <v>Osborne, Mrs.  Sandra H</v>
      </c>
      <c r="C641">
        <v>39.6</v>
      </c>
      <c r="D641" s="22" t="str" cm="1">
        <f t="array" ref="D641">_xlfn.IFS(Table35[[#This Row],[BMI]]&lt;18.5, "Underweight ", Table35[[#This Row],[BMI]]&lt;24.9, "Normal Weight", Table35[[#This Row],[BMI]]&lt;29.9, "Overweight ", TRUE, "Obesity")</f>
        <v>Obesity</v>
      </c>
      <c r="E641" s="22">
        <v>9.32</v>
      </c>
      <c r="F641" s="22" t="str" cm="1">
        <f t="array" ref="F641">_xlfn.IFS(Table35[[#This Row],[HBA1C]]&lt;5.7, "Normal", Table35[[#This Row],[HBA1C]]&lt;6.4, "Prediabetes ", TRUE, "Diabetes")</f>
        <v>Diabetes</v>
      </c>
      <c r="G641" s="23" t="s">
        <v>2379</v>
      </c>
      <c r="H641" s="22" t="s">
        <v>2379</v>
      </c>
      <c r="I641" s="22" t="s">
        <v>2379</v>
      </c>
      <c r="J641" s="22">
        <v>0</v>
      </c>
      <c r="K641" t="s">
        <v>2379</v>
      </c>
      <c r="L641" s="25">
        <f>VLOOKUP(Table35[[#This Row],[Customer ID]],'Hospitalisation Details'!A:E,5,FALSE)</f>
        <v>24855</v>
      </c>
      <c r="M641" s="27">
        <f>VLOOKUP(Table35[[#This Row],[Customer ID]],'Hospitalisation Details'!A:K,8,FALSE)</f>
        <v>15363.77</v>
      </c>
      <c r="N641" t="str">
        <f>VLOOKUP(Table35[[#This Row],[Customer ID]],'Hospitalisation Details'!A:K,9, FALSE)</f>
        <v>tier - 2</v>
      </c>
      <c r="O641" t="str">
        <f>VLOOKUP(Table35[[#This Row],[Customer ID]],'Hospitalisation Details'!A:K,10,FALSE)</f>
        <v>tier - 1</v>
      </c>
      <c r="P641" t="str">
        <f>VLOOKUP(Table35[[#This Row],[Customer ID]],'Hospitalisation Details'!A:K,11,FALSE)</f>
        <v>R1026</v>
      </c>
    </row>
    <row r="642" spans="1:16" x14ac:dyDescent="0.3">
      <c r="A642" t="s">
        <v>1729</v>
      </c>
      <c r="B642" t="str">
        <f>VLOOKUP(Table35[[#This Row],[Customer ID]], 'Customer Names'!F:G, 2, FALSE)</f>
        <v>Otsuka, Mr.  Takuo</v>
      </c>
      <c r="C642">
        <v>50.92</v>
      </c>
      <c r="D642" s="22" t="str" cm="1">
        <f t="array" ref="D642">_xlfn.IFS(Table35[[#This Row],[BMI]]&lt;18.5, "Underweight ", Table35[[#This Row],[BMI]]&lt;24.9, "Normal Weight", Table35[[#This Row],[BMI]]&lt;29.9, "Overweight ", TRUE, "Obesity")</f>
        <v>Obesity</v>
      </c>
      <c r="E642" s="22">
        <v>5.31</v>
      </c>
      <c r="F642" s="22" t="str" cm="1">
        <f t="array" ref="F642">_xlfn.IFS(Table35[[#This Row],[HBA1C]]&lt;5.7, "Normal", Table35[[#This Row],[HBA1C]]&lt;6.4, "Prediabetes ", TRUE, "Diabetes")</f>
        <v>Normal</v>
      </c>
      <c r="G642" s="23" t="s">
        <v>2381</v>
      </c>
      <c r="H642" s="22" t="s">
        <v>2379</v>
      </c>
      <c r="I642" s="22" t="s">
        <v>2379</v>
      </c>
      <c r="J642" s="22">
        <v>1</v>
      </c>
      <c r="K642" t="s">
        <v>2379</v>
      </c>
      <c r="L642" s="25">
        <f>VLOOKUP(Table35[[#This Row],[Customer ID]],'Hospitalisation Details'!A:E,5,FALSE)</f>
        <v>32494</v>
      </c>
      <c r="M642" s="27">
        <f>VLOOKUP(Table35[[#This Row],[Customer ID]],'Hospitalisation Details'!A:K,8,FALSE)</f>
        <v>15361.5</v>
      </c>
      <c r="N642" t="str">
        <f>VLOOKUP(Table35[[#This Row],[Customer ID]],'Hospitalisation Details'!A:K,9, FALSE)</f>
        <v>tier - 2</v>
      </c>
      <c r="O642" t="str">
        <f>VLOOKUP(Table35[[#This Row],[Customer ID]],'Hospitalisation Details'!A:K,10,FALSE)</f>
        <v>tier - 3</v>
      </c>
      <c r="P642" t="str">
        <f>VLOOKUP(Table35[[#This Row],[Customer ID]],'Hospitalisation Details'!A:K,11,FALSE)</f>
        <v>R1023</v>
      </c>
    </row>
    <row r="643" spans="1:16" x14ac:dyDescent="0.3">
      <c r="A643" t="s">
        <v>1728</v>
      </c>
      <c r="B643" t="str">
        <f>VLOOKUP(Table35[[#This Row],[Customer ID]], 'Customer Names'!F:G, 2, FALSE)</f>
        <v>Smith, Ms.  Kelly A.</v>
      </c>
      <c r="C643">
        <v>21.85</v>
      </c>
      <c r="D643" s="22" t="str" cm="1">
        <f t="array" ref="D643">_xlfn.IFS(Table35[[#This Row],[BMI]]&lt;18.5, "Underweight ", Table35[[#This Row],[BMI]]&lt;24.9, "Normal Weight", Table35[[#This Row],[BMI]]&lt;29.9, "Overweight ", TRUE, "Obesity")</f>
        <v>Normal Weight</v>
      </c>
      <c r="E643" s="22">
        <v>5.56</v>
      </c>
      <c r="F643" s="22" t="str" cm="1">
        <f t="array" ref="F643">_xlfn.IFS(Table35[[#This Row],[HBA1C]]&lt;5.7, "Normal", Table35[[#This Row],[HBA1C]]&lt;6.4, "Prediabetes ", TRUE, "Diabetes")</f>
        <v>Normal</v>
      </c>
      <c r="G643" s="23" t="s">
        <v>2381</v>
      </c>
      <c r="H643" s="22" t="s">
        <v>2379</v>
      </c>
      <c r="I643" s="22" t="s">
        <v>2379</v>
      </c>
      <c r="J643" s="22">
        <v>0</v>
      </c>
      <c r="K643" t="s">
        <v>2381</v>
      </c>
      <c r="L643" s="25">
        <f>VLOOKUP(Table35[[#This Row],[Customer ID]],'Hospitalisation Details'!A:E,5,FALSE)</f>
        <v>37209</v>
      </c>
      <c r="M643" s="27">
        <f>VLOOKUP(Table35[[#This Row],[Customer ID]],'Hospitalisation Details'!A:K,8,FALSE)</f>
        <v>15359.1</v>
      </c>
      <c r="N643" t="str">
        <f>VLOOKUP(Table35[[#This Row],[Customer ID]],'Hospitalisation Details'!A:K,9, FALSE)</f>
        <v>tier - 2</v>
      </c>
      <c r="O643" t="str">
        <f>VLOOKUP(Table35[[#This Row],[Customer ID]],'Hospitalisation Details'!A:K,10,FALSE)</f>
        <v>tier - 3</v>
      </c>
      <c r="P643" t="str">
        <f>VLOOKUP(Table35[[#This Row],[Customer ID]],'Hospitalisation Details'!A:K,11,FALSE)</f>
        <v>R1024</v>
      </c>
    </row>
    <row r="644" spans="1:16" x14ac:dyDescent="0.3">
      <c r="A644" t="s">
        <v>1727</v>
      </c>
      <c r="B644" t="str">
        <f>VLOOKUP(Table35[[#This Row],[Customer ID]], 'Customer Names'!F:G, 2, FALSE)</f>
        <v>Myers, Mr.  Scott</v>
      </c>
      <c r="C644">
        <v>36.08</v>
      </c>
      <c r="D644" s="22" t="str" cm="1">
        <f t="array" ref="D644">_xlfn.IFS(Table35[[#This Row],[BMI]]&lt;18.5, "Underweight ", Table35[[#This Row],[BMI]]&lt;24.9, "Normal Weight", Table35[[#This Row],[BMI]]&lt;29.9, "Overweight ", TRUE, "Obesity")</f>
        <v>Obesity</v>
      </c>
      <c r="E644" s="22">
        <v>7.11</v>
      </c>
      <c r="F644" s="22" t="str" cm="1">
        <f t="array" ref="F644">_xlfn.IFS(Table35[[#This Row],[HBA1C]]&lt;5.7, "Normal", Table35[[#This Row],[HBA1C]]&lt;6.4, "Prediabetes ", TRUE, "Diabetes")</f>
        <v>Diabetes</v>
      </c>
      <c r="G644" s="23" t="s">
        <v>2381</v>
      </c>
      <c r="H644" s="22" t="s">
        <v>2379</v>
      </c>
      <c r="I644" s="22" t="s">
        <v>2381</v>
      </c>
      <c r="J644" s="22">
        <v>1</v>
      </c>
      <c r="K644" t="s">
        <v>2379</v>
      </c>
      <c r="L644" s="25">
        <f>VLOOKUP(Table35[[#This Row],[Customer ID]],'Hospitalisation Details'!A:E,5,FALSE)</f>
        <v>23297</v>
      </c>
      <c r="M644" s="27">
        <f>VLOOKUP(Table35[[#This Row],[Customer ID]],'Hospitalisation Details'!A:K,8,FALSE)</f>
        <v>15322.77</v>
      </c>
      <c r="N644" t="str">
        <f>VLOOKUP(Table35[[#This Row],[Customer ID]],'Hospitalisation Details'!A:K,9, FALSE)</f>
        <v>tier - 2</v>
      </c>
      <c r="O644" t="str">
        <f>VLOOKUP(Table35[[#This Row],[Customer ID]],'Hospitalisation Details'!A:K,10,FALSE)</f>
        <v>tier - 3</v>
      </c>
      <c r="P644" t="str">
        <f>VLOOKUP(Table35[[#This Row],[Customer ID]],'Hospitalisation Details'!A:K,11,FALSE)</f>
        <v>R1021</v>
      </c>
    </row>
    <row r="645" spans="1:16" x14ac:dyDescent="0.3">
      <c r="A645" t="s">
        <v>1726</v>
      </c>
      <c r="B645" t="str">
        <f>VLOOKUP(Table35[[#This Row],[Customer ID]], 'Customer Names'!F:G, 2, FALSE)</f>
        <v>Cote, Mr.  Benoit</v>
      </c>
      <c r="C645">
        <v>40.44</v>
      </c>
      <c r="D645" s="22" t="str" cm="1">
        <f t="array" ref="D645">_xlfn.IFS(Table35[[#This Row],[BMI]]&lt;18.5, "Underweight ", Table35[[#This Row],[BMI]]&lt;24.9, "Normal Weight", Table35[[#This Row],[BMI]]&lt;29.9, "Overweight ", TRUE, "Obesity")</f>
        <v>Obesity</v>
      </c>
      <c r="E645" s="22">
        <v>5.13</v>
      </c>
      <c r="F645" s="22" t="str" cm="1">
        <f t="array" ref="F645">_xlfn.IFS(Table35[[#This Row],[HBA1C]]&lt;5.7, "Normal", Table35[[#This Row],[HBA1C]]&lt;6.4, "Prediabetes ", TRUE, "Diabetes")</f>
        <v>Normal</v>
      </c>
      <c r="G645" s="23" t="s">
        <v>2381</v>
      </c>
      <c r="H645" s="22" t="s">
        <v>2379</v>
      </c>
      <c r="I645" s="22" t="s">
        <v>2381</v>
      </c>
      <c r="J645" s="22">
        <v>1</v>
      </c>
      <c r="K645" t="s">
        <v>2379</v>
      </c>
      <c r="L645" s="25">
        <f>VLOOKUP(Table35[[#This Row],[Customer ID]],'Hospitalisation Details'!A:E,5,FALSE)</f>
        <v>25462</v>
      </c>
      <c r="M645" s="27">
        <f>VLOOKUP(Table35[[#This Row],[Customer ID]],'Hospitalisation Details'!A:K,8,FALSE)</f>
        <v>15260.52</v>
      </c>
      <c r="N645" t="str">
        <f>VLOOKUP(Table35[[#This Row],[Customer ID]],'Hospitalisation Details'!A:K,9, FALSE)</f>
        <v>tier - 2</v>
      </c>
      <c r="O645" t="str">
        <f>VLOOKUP(Table35[[#This Row],[Customer ID]],'Hospitalisation Details'!A:K,10,FALSE)</f>
        <v>tier - 2</v>
      </c>
      <c r="P645" t="str">
        <f>VLOOKUP(Table35[[#This Row],[Customer ID]],'Hospitalisation Details'!A:K,11,FALSE)</f>
        <v>R1023</v>
      </c>
    </row>
    <row r="646" spans="1:16" x14ac:dyDescent="0.3">
      <c r="A646" t="s">
        <v>1725</v>
      </c>
      <c r="B646" t="str">
        <f>VLOOKUP(Table35[[#This Row],[Customer ID]], 'Customer Names'!F:G, 2, FALSE)</f>
        <v>Ehrhardt, Ms.  Elizabeth M.</v>
      </c>
      <c r="C646">
        <v>38.094999999999999</v>
      </c>
      <c r="D646" s="22" t="str" cm="1">
        <f t="array" ref="D646">_xlfn.IFS(Table35[[#This Row],[BMI]]&lt;18.5, "Underweight ", Table35[[#This Row],[BMI]]&lt;24.9, "Normal Weight", Table35[[#This Row],[BMI]]&lt;29.9, "Overweight ", TRUE, "Obesity")</f>
        <v>Obesity</v>
      </c>
      <c r="E646" s="22">
        <v>10.199999999999999</v>
      </c>
      <c r="F646" s="22" t="str" cm="1">
        <f t="array" ref="F646">_xlfn.IFS(Table35[[#This Row],[HBA1C]]&lt;5.7, "Normal", Table35[[#This Row],[HBA1C]]&lt;6.4, "Prediabetes ", TRUE, "Diabetes")</f>
        <v>Diabetes</v>
      </c>
      <c r="G646" s="23" t="s">
        <v>2379</v>
      </c>
      <c r="H646" s="22" t="s">
        <v>2379</v>
      </c>
      <c r="I646" s="22" t="s">
        <v>2379</v>
      </c>
      <c r="J646" s="22">
        <v>0</v>
      </c>
      <c r="K646" t="s">
        <v>2379</v>
      </c>
      <c r="L646" s="25">
        <f>VLOOKUP(Table35[[#This Row],[Customer ID]],'Hospitalisation Details'!A:E,5,FALSE)</f>
        <v>22153</v>
      </c>
      <c r="M646" s="27">
        <f>VLOOKUP(Table35[[#This Row],[Customer ID]],'Hospitalisation Details'!A:K,8,FALSE)</f>
        <v>15230.32</v>
      </c>
      <c r="N646" t="str">
        <f>VLOOKUP(Table35[[#This Row],[Customer ID]],'Hospitalisation Details'!A:K,9, FALSE)</f>
        <v>tier - 2</v>
      </c>
      <c r="O646" t="str">
        <f>VLOOKUP(Table35[[#This Row],[Customer ID]],'Hospitalisation Details'!A:K,10,FALSE)</f>
        <v>tier - 2</v>
      </c>
      <c r="P646" t="str">
        <f>VLOOKUP(Table35[[#This Row],[Customer ID]],'Hospitalisation Details'!A:K,11,FALSE)</f>
        <v>R1024</v>
      </c>
    </row>
    <row r="647" spans="1:16" x14ac:dyDescent="0.3">
      <c r="A647" t="s">
        <v>1724</v>
      </c>
      <c r="B647" t="str">
        <f>VLOOKUP(Table35[[#This Row],[Customer ID]], 'Customer Names'!F:G, 2, FALSE)</f>
        <v>Petersen, Ms.  Jessica A.</v>
      </c>
      <c r="C647">
        <v>44.95</v>
      </c>
      <c r="D647" s="22" t="str" cm="1">
        <f t="array" ref="D647">_xlfn.IFS(Table35[[#This Row],[BMI]]&lt;18.5, "Underweight ", Table35[[#This Row],[BMI]]&lt;24.9, "Normal Weight", Table35[[#This Row],[BMI]]&lt;29.9, "Overweight ", TRUE, "Obesity")</f>
        <v>Obesity</v>
      </c>
      <c r="E647" s="22">
        <v>10.4</v>
      </c>
      <c r="F647" s="22" t="str" cm="1">
        <f t="array" ref="F647">_xlfn.IFS(Table35[[#This Row],[HBA1C]]&lt;5.7, "Normal", Table35[[#This Row],[HBA1C]]&lt;6.4, "Prediabetes ", TRUE, "Diabetes")</f>
        <v>Diabetes</v>
      </c>
      <c r="G647" s="23" t="s">
        <v>2379</v>
      </c>
      <c r="H647" s="22" t="s">
        <v>2379</v>
      </c>
      <c r="I647" s="22" t="s">
        <v>2379</v>
      </c>
      <c r="J647" s="22">
        <v>0</v>
      </c>
      <c r="K647" t="s">
        <v>2379</v>
      </c>
      <c r="L647" s="25">
        <f>VLOOKUP(Table35[[#This Row],[Customer ID]],'Hospitalisation Details'!A:E,5,FALSE)</f>
        <v>28694</v>
      </c>
      <c r="M647" s="27">
        <f>VLOOKUP(Table35[[#This Row],[Customer ID]],'Hospitalisation Details'!A:K,8,FALSE)</f>
        <v>15207.92</v>
      </c>
      <c r="N647" t="str">
        <f>VLOOKUP(Table35[[#This Row],[Customer ID]],'Hospitalisation Details'!A:K,9, FALSE)</f>
        <v>tier - 2</v>
      </c>
      <c r="O647" t="str">
        <f>VLOOKUP(Table35[[#This Row],[Customer ID]],'Hospitalisation Details'!A:K,10,FALSE)</f>
        <v>tier - 1</v>
      </c>
      <c r="P647" t="str">
        <f>VLOOKUP(Table35[[#This Row],[Customer ID]],'Hospitalisation Details'!A:K,11,FALSE)</f>
        <v>R1012</v>
      </c>
    </row>
    <row r="648" spans="1:16" x14ac:dyDescent="0.3">
      <c r="A648" t="s">
        <v>1723</v>
      </c>
      <c r="B648" t="str">
        <f>VLOOKUP(Table35[[#This Row],[Customer ID]], 'Customer Names'!F:G, 2, FALSE)</f>
        <v>Ertel, Ms.  Monica K</v>
      </c>
      <c r="C648">
        <v>35.54</v>
      </c>
      <c r="D648" s="22" t="str" cm="1">
        <f t="array" ref="D648">_xlfn.IFS(Table35[[#This Row],[BMI]]&lt;18.5, "Underweight ", Table35[[#This Row],[BMI]]&lt;24.9, "Normal Weight", Table35[[#This Row],[BMI]]&lt;29.9, "Overweight ", TRUE, "Obesity")</f>
        <v>Obesity</v>
      </c>
      <c r="E648" s="22">
        <v>10.67</v>
      </c>
      <c r="F648" s="22" t="str" cm="1">
        <f t="array" ref="F648">_xlfn.IFS(Table35[[#This Row],[HBA1C]]&lt;5.7, "Normal", Table35[[#This Row],[HBA1C]]&lt;6.4, "Prediabetes ", TRUE, "Diabetes")</f>
        <v>Diabetes</v>
      </c>
      <c r="G648" s="23" t="s">
        <v>2379</v>
      </c>
      <c r="H648" s="22" t="s">
        <v>2379</v>
      </c>
      <c r="I648" s="22" t="s">
        <v>2379</v>
      </c>
      <c r="J648" s="22">
        <v>0</v>
      </c>
      <c r="K648" t="s">
        <v>2379</v>
      </c>
      <c r="L648" s="25">
        <f>VLOOKUP(Table35[[#This Row],[Customer ID]],'Hospitalisation Details'!A:E,5,FALSE)</f>
        <v>22814</v>
      </c>
      <c r="M648" s="27">
        <f>VLOOKUP(Table35[[#This Row],[Customer ID]],'Hospitalisation Details'!A:K,8,FALSE)</f>
        <v>15174.81</v>
      </c>
      <c r="N648" t="str">
        <f>VLOOKUP(Table35[[#This Row],[Customer ID]],'Hospitalisation Details'!A:K,9, FALSE)</f>
        <v>tier - 2</v>
      </c>
      <c r="O648" t="str">
        <f>VLOOKUP(Table35[[#This Row],[Customer ID]],'Hospitalisation Details'!A:K,10,FALSE)</f>
        <v>tier - 1</v>
      </c>
      <c r="P648" t="str">
        <f>VLOOKUP(Table35[[#This Row],[Customer ID]],'Hospitalisation Details'!A:K,11,FALSE)</f>
        <v>R1012</v>
      </c>
    </row>
    <row r="649" spans="1:16" x14ac:dyDescent="0.3">
      <c r="A649" t="s">
        <v>1722</v>
      </c>
      <c r="B649" t="str">
        <f>VLOOKUP(Table35[[#This Row],[Customer ID]], 'Customer Names'!F:G, 2, FALSE)</f>
        <v>Lanza, Mr.  Kevin L</v>
      </c>
      <c r="C649">
        <v>39.799999999999997</v>
      </c>
      <c r="D649" s="22" t="str" cm="1">
        <f t="array" ref="D649">_xlfn.IFS(Table35[[#This Row],[BMI]]&lt;18.5, "Underweight ", Table35[[#This Row],[BMI]]&lt;24.9, "Normal Weight", Table35[[#This Row],[BMI]]&lt;29.9, "Overweight ", TRUE, "Obesity")</f>
        <v>Obesity</v>
      </c>
      <c r="E649" s="22">
        <v>4.6500000000000004</v>
      </c>
      <c r="F649" s="22" t="str" cm="1">
        <f t="array" ref="F649">_xlfn.IFS(Table35[[#This Row],[HBA1C]]&lt;5.7, "Normal", Table35[[#This Row],[HBA1C]]&lt;6.4, "Prediabetes ", TRUE, "Diabetes")</f>
        <v>Normal</v>
      </c>
      <c r="G649" s="23" t="s">
        <v>2381</v>
      </c>
      <c r="H649" s="22" t="s">
        <v>2379</v>
      </c>
      <c r="I649" s="22" t="s">
        <v>2379</v>
      </c>
      <c r="J649" s="22">
        <v>2</v>
      </c>
      <c r="K649" t="s">
        <v>2379</v>
      </c>
      <c r="L649" s="25">
        <f>VLOOKUP(Table35[[#This Row],[Customer ID]],'Hospitalisation Details'!A:E,5,FALSE)</f>
        <v>21673</v>
      </c>
      <c r="M649" s="27">
        <f>VLOOKUP(Table35[[#This Row],[Customer ID]],'Hospitalisation Details'!A:K,8,FALSE)</f>
        <v>15170.07</v>
      </c>
      <c r="N649" t="str">
        <f>VLOOKUP(Table35[[#This Row],[Customer ID]],'Hospitalisation Details'!A:K,9, FALSE)</f>
        <v>tier - 2</v>
      </c>
      <c r="O649" t="str">
        <f>VLOOKUP(Table35[[#This Row],[Customer ID]],'Hospitalisation Details'!A:K,10,FALSE)</f>
        <v>tier - 3</v>
      </c>
      <c r="P649" t="str">
        <f>VLOOKUP(Table35[[#This Row],[Customer ID]],'Hospitalisation Details'!A:K,11,FALSE)</f>
        <v>R1011</v>
      </c>
    </row>
    <row r="650" spans="1:16" x14ac:dyDescent="0.3">
      <c r="A650" t="s">
        <v>1721</v>
      </c>
      <c r="B650" t="str">
        <f>VLOOKUP(Table35[[#This Row],[Customer ID]], 'Customer Names'!F:G, 2, FALSE)</f>
        <v>Picklesimer, Mr.  Gregory</v>
      </c>
      <c r="C650">
        <v>33.659999999999997</v>
      </c>
      <c r="D650" s="22" t="str" cm="1">
        <f t="array" ref="D650">_xlfn.IFS(Table35[[#This Row],[BMI]]&lt;18.5, "Underweight ", Table35[[#This Row],[BMI]]&lt;24.9, "Normal Weight", Table35[[#This Row],[BMI]]&lt;29.9, "Overweight ", TRUE, "Obesity")</f>
        <v>Obesity</v>
      </c>
      <c r="E650" s="22">
        <v>5.65</v>
      </c>
      <c r="F650" s="22" t="str" cm="1">
        <f t="array" ref="F650">_xlfn.IFS(Table35[[#This Row],[HBA1C]]&lt;5.7, "Normal", Table35[[#This Row],[HBA1C]]&lt;6.4, "Prediabetes ", TRUE, "Diabetes")</f>
        <v>Normal</v>
      </c>
      <c r="G650" s="23" t="s">
        <v>2381</v>
      </c>
      <c r="H650" s="22" t="s">
        <v>2379</v>
      </c>
      <c r="I650" s="22" t="s">
        <v>2379</v>
      </c>
      <c r="J650" s="22">
        <v>2</v>
      </c>
      <c r="K650" t="s">
        <v>2379</v>
      </c>
      <c r="L650" s="25">
        <f>VLOOKUP(Table35[[#This Row],[Customer ID]],'Hospitalisation Details'!A:E,5,FALSE)</f>
        <v>21644</v>
      </c>
      <c r="M650" s="27">
        <f>VLOOKUP(Table35[[#This Row],[Customer ID]],'Hospitalisation Details'!A:K,8,FALSE)</f>
        <v>15161.53</v>
      </c>
      <c r="N650" t="str">
        <f>VLOOKUP(Table35[[#This Row],[Customer ID]],'Hospitalisation Details'!A:K,9, FALSE)</f>
        <v>tier - 2</v>
      </c>
      <c r="O650" t="str">
        <f>VLOOKUP(Table35[[#This Row],[Customer ID]],'Hospitalisation Details'!A:K,10,FALSE)</f>
        <v>tier - 1</v>
      </c>
      <c r="P650" t="str">
        <f>VLOOKUP(Table35[[#This Row],[Customer ID]],'Hospitalisation Details'!A:K,11,FALSE)</f>
        <v>R1013</v>
      </c>
    </row>
    <row r="651" spans="1:16" x14ac:dyDescent="0.3">
      <c r="A651" t="s">
        <v>1720</v>
      </c>
      <c r="B651" t="str">
        <f>VLOOKUP(Table35[[#This Row],[Customer ID]], 'Customer Names'!F:G, 2, FALSE)</f>
        <v>Giles, Ms.  Della</v>
      </c>
      <c r="C651">
        <v>35.5</v>
      </c>
      <c r="D651" s="22" t="str" cm="1">
        <f t="array" ref="D651">_xlfn.IFS(Table35[[#This Row],[BMI]]&lt;18.5, "Underweight ", Table35[[#This Row],[BMI]]&lt;24.9, "Normal Weight", Table35[[#This Row],[BMI]]&lt;29.9, "Overweight ", TRUE, "Obesity")</f>
        <v>Obesity</v>
      </c>
      <c r="E651" s="22">
        <v>11.97</v>
      </c>
      <c r="F651" s="22" t="str" cm="1">
        <f t="array" ref="F651">_xlfn.IFS(Table35[[#This Row],[HBA1C]]&lt;5.7, "Normal", Table35[[#This Row],[HBA1C]]&lt;6.4, "Prediabetes ", TRUE, "Diabetes")</f>
        <v>Diabetes</v>
      </c>
      <c r="G651" s="23" t="s">
        <v>2379</v>
      </c>
      <c r="H651" s="22" t="s">
        <v>2379</v>
      </c>
      <c r="I651" s="22" t="s">
        <v>2379</v>
      </c>
      <c r="J651" s="22">
        <v>0</v>
      </c>
      <c r="K651" t="s">
        <v>2379</v>
      </c>
      <c r="L651" s="25">
        <f>VLOOKUP(Table35[[#This Row],[Customer ID]],'Hospitalisation Details'!A:E,5,FALSE)</f>
        <v>22730</v>
      </c>
      <c r="M651" s="27">
        <f>VLOOKUP(Table35[[#This Row],[Customer ID]],'Hospitalisation Details'!A:K,8,FALSE)</f>
        <v>15161.25</v>
      </c>
      <c r="N651" t="str">
        <f>VLOOKUP(Table35[[#This Row],[Customer ID]],'Hospitalisation Details'!A:K,9, FALSE)</f>
        <v>tier - 2</v>
      </c>
      <c r="O651" t="str">
        <f>VLOOKUP(Table35[[#This Row],[Customer ID]],'Hospitalisation Details'!A:K,10,FALSE)</f>
        <v>tier - 2</v>
      </c>
      <c r="P651" t="str">
        <f>VLOOKUP(Table35[[#This Row],[Customer ID]],'Hospitalisation Details'!A:K,11,FALSE)</f>
        <v>R1012</v>
      </c>
    </row>
    <row r="652" spans="1:16" x14ac:dyDescent="0.3">
      <c r="A652" t="s">
        <v>1719</v>
      </c>
      <c r="B652" t="str">
        <f>VLOOKUP(Table35[[#This Row],[Customer ID]], 'Customer Names'!F:G, 2, FALSE)</f>
        <v>Harmon, Mr.  David</v>
      </c>
      <c r="C652">
        <v>41.63</v>
      </c>
      <c r="D652" s="22" t="str" cm="1">
        <f t="array" ref="D652">_xlfn.IFS(Table35[[#This Row],[BMI]]&lt;18.5, "Underweight ", Table35[[#This Row],[BMI]]&lt;24.9, "Normal Weight", Table35[[#This Row],[BMI]]&lt;29.9, "Overweight ", TRUE, "Obesity")</f>
        <v>Obesity</v>
      </c>
      <c r="E652" s="22">
        <v>6.71</v>
      </c>
      <c r="F652" s="22" t="str" cm="1">
        <f t="array" ref="F652">_xlfn.IFS(Table35[[#This Row],[HBA1C]]&lt;5.7, "Normal", Table35[[#This Row],[HBA1C]]&lt;6.4, "Prediabetes ", TRUE, "Diabetes")</f>
        <v>Diabetes</v>
      </c>
      <c r="G652" s="23" t="s">
        <v>2379</v>
      </c>
      <c r="H652" s="22" t="s">
        <v>2379</v>
      </c>
      <c r="I652" s="22" t="s">
        <v>2379</v>
      </c>
      <c r="J652" s="22">
        <v>0</v>
      </c>
      <c r="K652" t="s">
        <v>2379</v>
      </c>
      <c r="L652" s="25">
        <f>VLOOKUP(Table35[[#This Row],[Customer ID]],'Hospitalisation Details'!A:E,5,FALSE)</f>
        <v>25989</v>
      </c>
      <c r="M652" s="27">
        <f>VLOOKUP(Table35[[#This Row],[Customer ID]],'Hospitalisation Details'!A:K,8,FALSE)</f>
        <v>15150.44</v>
      </c>
      <c r="N652" t="str">
        <f>VLOOKUP(Table35[[#This Row],[Customer ID]],'Hospitalisation Details'!A:K,9, FALSE)</f>
        <v>tier - 2</v>
      </c>
      <c r="O652" t="str">
        <f>VLOOKUP(Table35[[#This Row],[Customer ID]],'Hospitalisation Details'!A:K,10,FALSE)</f>
        <v>tier - 1</v>
      </c>
      <c r="P652" t="str">
        <f>VLOOKUP(Table35[[#This Row],[Customer ID]],'Hospitalisation Details'!A:K,11,FALSE)</f>
        <v>R1023</v>
      </c>
    </row>
    <row r="653" spans="1:16" x14ac:dyDescent="0.3">
      <c r="A653" t="s">
        <v>1718</v>
      </c>
      <c r="B653" t="str">
        <f>VLOOKUP(Table35[[#This Row],[Customer ID]], 'Customer Names'!F:G, 2, FALSE)</f>
        <v>Pennings, Ms.  Victoria</v>
      </c>
      <c r="C653">
        <v>46.49</v>
      </c>
      <c r="D653" s="22" t="str" cm="1">
        <f t="array" ref="D653">_xlfn.IFS(Table35[[#This Row],[BMI]]&lt;18.5, "Underweight ", Table35[[#This Row],[BMI]]&lt;24.9, "Normal Weight", Table35[[#This Row],[BMI]]&lt;29.9, "Overweight ", TRUE, "Obesity")</f>
        <v>Obesity</v>
      </c>
      <c r="E653" s="22">
        <v>11.92</v>
      </c>
      <c r="F653" s="22" t="str" cm="1">
        <f t="array" ref="F653">_xlfn.IFS(Table35[[#This Row],[HBA1C]]&lt;5.7, "Normal", Table35[[#This Row],[HBA1C]]&lt;6.4, "Prediabetes ", TRUE, "Diabetes")</f>
        <v>Diabetes</v>
      </c>
      <c r="G653" s="23" t="s">
        <v>2379</v>
      </c>
      <c r="H653" s="22" t="s">
        <v>2379</v>
      </c>
      <c r="I653" s="22" t="s">
        <v>2379</v>
      </c>
      <c r="J653" s="22">
        <v>0</v>
      </c>
      <c r="K653" t="s">
        <v>2379</v>
      </c>
      <c r="L653" s="25">
        <f>VLOOKUP(Table35[[#This Row],[Customer ID]],'Hospitalisation Details'!A:E,5,FALSE)</f>
        <v>28495</v>
      </c>
      <c r="M653" s="27">
        <f>VLOOKUP(Table35[[#This Row],[Customer ID]],'Hospitalisation Details'!A:K,8,FALSE)</f>
        <v>15123.19</v>
      </c>
      <c r="N653" t="str">
        <f>VLOOKUP(Table35[[#This Row],[Customer ID]],'Hospitalisation Details'!A:K,9, FALSE)</f>
        <v>tier - 2</v>
      </c>
      <c r="O653" t="str">
        <f>VLOOKUP(Table35[[#This Row],[Customer ID]],'Hospitalisation Details'!A:K,10,FALSE)</f>
        <v>tier - 1</v>
      </c>
      <c r="P653" t="str">
        <f>VLOOKUP(Table35[[#This Row],[Customer ID]],'Hospitalisation Details'!A:K,11,FALSE)</f>
        <v>R1011</v>
      </c>
    </row>
    <row r="654" spans="1:16" x14ac:dyDescent="0.3">
      <c r="A654" t="s">
        <v>1717</v>
      </c>
      <c r="B654" t="str">
        <f>VLOOKUP(Table35[[#This Row],[Customer ID]], 'Customer Names'!F:G, 2, FALSE)</f>
        <v>Tseronis, Mr.  Tasos</v>
      </c>
      <c r="C654">
        <v>43.29</v>
      </c>
      <c r="D654" s="22" t="str" cm="1">
        <f t="array" ref="D654">_xlfn.IFS(Table35[[#This Row],[BMI]]&lt;18.5, "Underweight ", Table35[[#This Row],[BMI]]&lt;24.9, "Normal Weight", Table35[[#This Row],[BMI]]&lt;29.9, "Overweight ", TRUE, "Obesity")</f>
        <v>Obesity</v>
      </c>
      <c r="E654" s="22">
        <v>5.35</v>
      </c>
      <c r="F654" s="22" t="str" cm="1">
        <f t="array" ref="F654">_xlfn.IFS(Table35[[#This Row],[HBA1C]]&lt;5.7, "Normal", Table35[[#This Row],[HBA1C]]&lt;6.4, "Prediabetes ", TRUE, "Diabetes")</f>
        <v>Normal</v>
      </c>
      <c r="G654" s="23" t="s">
        <v>2379</v>
      </c>
      <c r="H654" s="22" t="s">
        <v>2379</v>
      </c>
      <c r="I654" s="22" t="s">
        <v>2379</v>
      </c>
      <c r="J654" s="22">
        <v>2</v>
      </c>
      <c r="K654" t="s">
        <v>2379</v>
      </c>
      <c r="L654" s="25">
        <f>VLOOKUP(Table35[[#This Row],[Customer ID]],'Hospitalisation Details'!A:E,5,FALSE)</f>
        <v>26640</v>
      </c>
      <c r="M654" s="27">
        <f>VLOOKUP(Table35[[#This Row],[Customer ID]],'Hospitalisation Details'!A:K,8,FALSE)</f>
        <v>15103.69</v>
      </c>
      <c r="N654" t="str">
        <f>VLOOKUP(Table35[[#This Row],[Customer ID]],'Hospitalisation Details'!A:K,9, FALSE)</f>
        <v>tier - 2</v>
      </c>
      <c r="O654" t="str">
        <f>VLOOKUP(Table35[[#This Row],[Customer ID]],'Hospitalisation Details'!A:K,10,FALSE)</f>
        <v>tier - 1</v>
      </c>
      <c r="P654" t="str">
        <f>VLOOKUP(Table35[[#This Row],[Customer ID]],'Hospitalisation Details'!A:K,11,FALSE)</f>
        <v>R1012</v>
      </c>
    </row>
    <row r="655" spans="1:16" x14ac:dyDescent="0.3">
      <c r="A655" t="s">
        <v>1716</v>
      </c>
      <c r="B655" t="str">
        <f>VLOOKUP(Table35[[#This Row],[Customer ID]], 'Customer Names'!F:G, 2, FALSE)</f>
        <v>Aliff, Mr.  Thomas</v>
      </c>
      <c r="C655">
        <v>43.08</v>
      </c>
      <c r="D655" s="22" t="str" cm="1">
        <f t="array" ref="D655">_xlfn.IFS(Table35[[#This Row],[BMI]]&lt;18.5, "Underweight ", Table35[[#This Row],[BMI]]&lt;24.9, "Normal Weight", Table35[[#This Row],[BMI]]&lt;29.9, "Overweight ", TRUE, "Obesity")</f>
        <v>Obesity</v>
      </c>
      <c r="E655" s="22">
        <v>8.9600000000000009</v>
      </c>
      <c r="F655" s="22" t="str" cm="1">
        <f t="array" ref="F655">_xlfn.IFS(Table35[[#This Row],[HBA1C]]&lt;5.7, "Normal", Table35[[#This Row],[HBA1C]]&lt;6.4, "Prediabetes ", TRUE, "Diabetes")</f>
        <v>Diabetes</v>
      </c>
      <c r="G655" s="23" t="s">
        <v>2381</v>
      </c>
      <c r="H655" s="22" t="s">
        <v>2379</v>
      </c>
      <c r="I655" s="22" t="s">
        <v>2379</v>
      </c>
      <c r="J655" s="22">
        <v>1</v>
      </c>
      <c r="K655" t="s">
        <v>2379</v>
      </c>
      <c r="L655" s="25">
        <f>VLOOKUP(Table35[[#This Row],[Customer ID]],'Hospitalisation Details'!A:E,5,FALSE)</f>
        <v>27724</v>
      </c>
      <c r="M655" s="27">
        <f>VLOOKUP(Table35[[#This Row],[Customer ID]],'Hospitalisation Details'!A:K,8,FALSE)</f>
        <v>15090.35</v>
      </c>
      <c r="N655" t="str">
        <f>VLOOKUP(Table35[[#This Row],[Customer ID]],'Hospitalisation Details'!A:K,9, FALSE)</f>
        <v>tier - 2</v>
      </c>
      <c r="O655" t="str">
        <f>VLOOKUP(Table35[[#This Row],[Customer ID]],'Hospitalisation Details'!A:K,10,FALSE)</f>
        <v>tier - 1</v>
      </c>
      <c r="P655" t="str">
        <f>VLOOKUP(Table35[[#This Row],[Customer ID]],'Hospitalisation Details'!A:K,11,FALSE)</f>
        <v>R1023</v>
      </c>
    </row>
    <row r="656" spans="1:16" x14ac:dyDescent="0.3">
      <c r="A656" t="s">
        <v>1715</v>
      </c>
      <c r="B656" t="str">
        <f>VLOOKUP(Table35[[#This Row],[Customer ID]], 'Customer Names'!F:G, 2, FALSE)</f>
        <v>Willenberg, Mr.  Lukasz</v>
      </c>
      <c r="C656">
        <v>39.07</v>
      </c>
      <c r="D656" s="22" t="str" cm="1">
        <f t="array" ref="D656">_xlfn.IFS(Table35[[#This Row],[BMI]]&lt;18.5, "Underweight ", Table35[[#This Row],[BMI]]&lt;24.9, "Normal Weight", Table35[[#This Row],[BMI]]&lt;29.9, "Overweight ", TRUE, "Obesity")</f>
        <v>Obesity</v>
      </c>
      <c r="E656" s="22">
        <v>11.93</v>
      </c>
      <c r="F656" s="22" t="str" cm="1">
        <f t="array" ref="F656">_xlfn.IFS(Table35[[#This Row],[HBA1C]]&lt;5.7, "Normal", Table35[[#This Row],[HBA1C]]&lt;6.4, "Prediabetes ", TRUE, "Diabetes")</f>
        <v>Diabetes</v>
      </c>
      <c r="G656" s="23" t="s">
        <v>2379</v>
      </c>
      <c r="H656" s="22" t="s">
        <v>2379</v>
      </c>
      <c r="I656" s="22" t="s">
        <v>2379</v>
      </c>
      <c r="J656" s="22">
        <v>0</v>
      </c>
      <c r="K656" t="s">
        <v>2379</v>
      </c>
      <c r="L656" s="25">
        <f>VLOOKUP(Table35[[#This Row],[Customer ID]],'Hospitalisation Details'!A:E,5,FALSE)</f>
        <v>25123</v>
      </c>
      <c r="M656" s="27">
        <f>VLOOKUP(Table35[[#This Row],[Customer ID]],'Hospitalisation Details'!A:K,8,FALSE)</f>
        <v>15052.68</v>
      </c>
      <c r="N656" t="str">
        <f>VLOOKUP(Table35[[#This Row],[Customer ID]],'Hospitalisation Details'!A:K,9, FALSE)</f>
        <v>tier - 2</v>
      </c>
      <c r="O656" t="str">
        <f>VLOOKUP(Table35[[#This Row],[Customer ID]],'Hospitalisation Details'!A:K,10,FALSE)</f>
        <v>tier - 2</v>
      </c>
      <c r="P656" t="str">
        <f>VLOOKUP(Table35[[#This Row],[Customer ID]],'Hospitalisation Details'!A:K,11,FALSE)</f>
        <v>R1022</v>
      </c>
    </row>
    <row r="657" spans="1:16" x14ac:dyDescent="0.3">
      <c r="A657" t="s">
        <v>1714</v>
      </c>
      <c r="B657" t="str">
        <f>VLOOKUP(Table35[[#This Row],[Customer ID]], 'Customer Names'!F:G, 2, FALSE)</f>
        <v>Millett, Mr.  Matthew A.</v>
      </c>
      <c r="C657">
        <v>41.3</v>
      </c>
      <c r="D657" s="22" t="str" cm="1">
        <f t="array" ref="D657">_xlfn.IFS(Table35[[#This Row],[BMI]]&lt;18.5, "Underweight ", Table35[[#This Row],[BMI]]&lt;24.9, "Normal Weight", Table35[[#This Row],[BMI]]&lt;29.9, "Overweight ", TRUE, "Obesity")</f>
        <v>Obesity</v>
      </c>
      <c r="E657" s="22">
        <v>9.59</v>
      </c>
      <c r="F657" s="22" t="str" cm="1">
        <f t="array" ref="F657">_xlfn.IFS(Table35[[#This Row],[HBA1C]]&lt;5.7, "Normal", Table35[[#This Row],[HBA1C]]&lt;6.4, "Prediabetes ", TRUE, "Diabetes")</f>
        <v>Diabetes</v>
      </c>
      <c r="G657" s="23" t="s">
        <v>2379</v>
      </c>
      <c r="H657" s="22" t="s">
        <v>2379</v>
      </c>
      <c r="I657" s="22" t="s">
        <v>2379</v>
      </c>
      <c r="J657" s="22">
        <v>0</v>
      </c>
      <c r="K657" t="s">
        <v>2379</v>
      </c>
      <c r="L657" s="25">
        <f>VLOOKUP(Table35[[#This Row],[Customer ID]],'Hospitalisation Details'!A:E,5,FALSE)</f>
        <v>26191</v>
      </c>
      <c r="M657" s="27">
        <f>VLOOKUP(Table35[[#This Row],[Customer ID]],'Hospitalisation Details'!A:K,8,FALSE)</f>
        <v>15038.51</v>
      </c>
      <c r="N657" t="str">
        <f>VLOOKUP(Table35[[#This Row],[Customer ID]],'Hospitalisation Details'!A:K,9, FALSE)</f>
        <v>tier - 2</v>
      </c>
      <c r="O657" t="str">
        <f>VLOOKUP(Table35[[#This Row],[Customer ID]],'Hospitalisation Details'!A:K,10,FALSE)</f>
        <v>tier - 3</v>
      </c>
      <c r="P657" t="str">
        <f>VLOOKUP(Table35[[#This Row],[Customer ID]],'Hospitalisation Details'!A:K,11,FALSE)</f>
        <v>R1023</v>
      </c>
    </row>
    <row r="658" spans="1:16" x14ac:dyDescent="0.3">
      <c r="A658" t="s">
        <v>1713</v>
      </c>
      <c r="B658" t="str">
        <f>VLOOKUP(Table35[[#This Row],[Customer ID]], 'Customer Names'!F:G, 2, FALSE)</f>
        <v>Haley, Ms.  Meta</v>
      </c>
      <c r="C658">
        <v>42.95</v>
      </c>
      <c r="D658" s="22" t="str" cm="1">
        <f t="array" ref="D658">_xlfn.IFS(Table35[[#This Row],[BMI]]&lt;18.5, "Underweight ", Table35[[#This Row],[BMI]]&lt;24.9, "Normal Weight", Table35[[#This Row],[BMI]]&lt;29.9, "Overweight ", TRUE, "Obesity")</f>
        <v>Obesity</v>
      </c>
      <c r="E658" s="22">
        <v>11.88</v>
      </c>
      <c r="F658" s="22" t="str" cm="1">
        <f t="array" ref="F658">_xlfn.IFS(Table35[[#This Row],[HBA1C]]&lt;5.7, "Normal", Table35[[#This Row],[HBA1C]]&lt;6.4, "Prediabetes ", TRUE, "Diabetes")</f>
        <v>Diabetes</v>
      </c>
      <c r="G658" s="23" t="s">
        <v>2381</v>
      </c>
      <c r="H658" s="22" t="s">
        <v>2379</v>
      </c>
      <c r="I658" s="22" t="s">
        <v>2379</v>
      </c>
      <c r="J658" s="22">
        <v>2</v>
      </c>
      <c r="K658" t="s">
        <v>2379</v>
      </c>
      <c r="L658" s="25">
        <f>VLOOKUP(Table35[[#This Row],[Customer ID]],'Hospitalisation Details'!A:E,5,FALSE)</f>
        <v>25791</v>
      </c>
      <c r="M658" s="27">
        <f>VLOOKUP(Table35[[#This Row],[Customer ID]],'Hospitalisation Details'!A:K,8,FALSE)</f>
        <v>15026.3</v>
      </c>
      <c r="N658" t="str">
        <f>VLOOKUP(Table35[[#This Row],[Customer ID]],'Hospitalisation Details'!A:K,9, FALSE)</f>
        <v>tier - 2</v>
      </c>
      <c r="O658" t="str">
        <f>VLOOKUP(Table35[[#This Row],[Customer ID]],'Hospitalisation Details'!A:K,10,FALSE)</f>
        <v>tier - 3</v>
      </c>
      <c r="P658" t="str">
        <f>VLOOKUP(Table35[[#This Row],[Customer ID]],'Hospitalisation Details'!A:K,11,FALSE)</f>
        <v>R1011</v>
      </c>
    </row>
    <row r="659" spans="1:16" x14ac:dyDescent="0.3">
      <c r="A659" t="s">
        <v>1712</v>
      </c>
      <c r="B659" t="str">
        <f>VLOOKUP(Table35[[#This Row],[Customer ID]], 'Customer Names'!F:G, 2, FALSE)</f>
        <v>Ackerman, Ms.  Rachel E</v>
      </c>
      <c r="C659">
        <v>46.96</v>
      </c>
      <c r="D659" s="22" t="str" cm="1">
        <f t="array" ref="D659">_xlfn.IFS(Table35[[#This Row],[BMI]]&lt;18.5, "Underweight ", Table35[[#This Row],[BMI]]&lt;24.9, "Normal Weight", Table35[[#This Row],[BMI]]&lt;29.9, "Overweight ", TRUE, "Obesity")</f>
        <v>Obesity</v>
      </c>
      <c r="E659" s="22">
        <v>4.6399999999999997</v>
      </c>
      <c r="F659" s="22" t="str" cm="1">
        <f t="array" ref="F659">_xlfn.IFS(Table35[[#This Row],[HBA1C]]&lt;5.7, "Normal", Table35[[#This Row],[HBA1C]]&lt;6.4, "Prediabetes ", TRUE, "Diabetes")</f>
        <v>Normal</v>
      </c>
      <c r="G659" s="23" t="s">
        <v>2379</v>
      </c>
      <c r="H659" s="22" t="s">
        <v>2379</v>
      </c>
      <c r="I659" s="22" t="s">
        <v>2381</v>
      </c>
      <c r="J659" s="22">
        <v>1</v>
      </c>
      <c r="K659" t="s">
        <v>2379</v>
      </c>
      <c r="L659" s="25">
        <f>VLOOKUP(Table35[[#This Row],[Customer ID]],'Hospitalisation Details'!A:E,5,FALSE)</f>
        <v>29061</v>
      </c>
      <c r="M659" s="27">
        <f>VLOOKUP(Table35[[#This Row],[Customer ID]],'Hospitalisation Details'!A:K,8,FALSE)</f>
        <v>15025.76</v>
      </c>
      <c r="N659" t="str">
        <f>VLOOKUP(Table35[[#This Row],[Customer ID]],'Hospitalisation Details'!A:K,9, FALSE)</f>
        <v>tier - 2</v>
      </c>
      <c r="O659" t="str">
        <f>VLOOKUP(Table35[[#This Row],[Customer ID]],'Hospitalisation Details'!A:K,10,FALSE)</f>
        <v>tier - 1</v>
      </c>
      <c r="P659" t="str">
        <f>VLOOKUP(Table35[[#This Row],[Customer ID]],'Hospitalisation Details'!A:K,11,FALSE)</f>
        <v>R1011</v>
      </c>
    </row>
    <row r="660" spans="1:16" x14ac:dyDescent="0.3">
      <c r="A660" t="s">
        <v>1711</v>
      </c>
      <c r="B660" t="str">
        <f>VLOOKUP(Table35[[#This Row],[Customer ID]], 'Customer Names'!F:G, 2, FALSE)</f>
        <v>Valdez, Ms.  Angelica</v>
      </c>
      <c r="C660">
        <v>30.495000000000001</v>
      </c>
      <c r="D660" s="22" t="str" cm="1">
        <f t="array" ref="D660">_xlfn.IFS(Table35[[#This Row],[BMI]]&lt;18.5, "Underweight ", Table35[[#This Row],[BMI]]&lt;24.9, "Normal Weight", Table35[[#This Row],[BMI]]&lt;29.9, "Overweight ", TRUE, "Obesity")</f>
        <v>Obesity</v>
      </c>
      <c r="E660" s="22">
        <v>9.5299999999999994</v>
      </c>
      <c r="F660" s="22" t="str" cm="1">
        <f t="array" ref="F660">_xlfn.IFS(Table35[[#This Row],[HBA1C]]&lt;5.7, "Normal", Table35[[#This Row],[HBA1C]]&lt;6.4, "Prediabetes ", TRUE, "Diabetes")</f>
        <v>Diabetes</v>
      </c>
      <c r="G660" s="23" t="s">
        <v>2379</v>
      </c>
      <c r="H660" s="22" t="s">
        <v>2379</v>
      </c>
      <c r="I660" s="22" t="s">
        <v>2379</v>
      </c>
      <c r="J660" s="22">
        <v>0</v>
      </c>
      <c r="K660" t="s">
        <v>2379</v>
      </c>
      <c r="L660" s="25">
        <f>VLOOKUP(Table35[[#This Row],[Customer ID]],'Hospitalisation Details'!A:E,5,FALSE)</f>
        <v>22075</v>
      </c>
      <c r="M660" s="27">
        <f>VLOOKUP(Table35[[#This Row],[Customer ID]],'Hospitalisation Details'!A:K,8,FALSE)</f>
        <v>15019.76</v>
      </c>
      <c r="N660" t="str">
        <f>VLOOKUP(Table35[[#This Row],[Customer ID]],'Hospitalisation Details'!A:K,9, FALSE)</f>
        <v>tier - 2</v>
      </c>
      <c r="O660" t="str">
        <f>VLOOKUP(Table35[[#This Row],[Customer ID]],'Hospitalisation Details'!A:K,10,FALSE)</f>
        <v>tier - 2</v>
      </c>
      <c r="P660" t="str">
        <f>VLOOKUP(Table35[[#This Row],[Customer ID]],'Hospitalisation Details'!A:K,11,FALSE)</f>
        <v>R1012</v>
      </c>
    </row>
    <row r="661" spans="1:16" x14ac:dyDescent="0.3">
      <c r="A661" t="s">
        <v>1710</v>
      </c>
      <c r="B661" t="str">
        <f>VLOOKUP(Table35[[#This Row],[Customer ID]], 'Customer Names'!F:G, 2, FALSE)</f>
        <v>Michaud, Ms.  Kathleen</v>
      </c>
      <c r="C661">
        <v>17.954999999999998</v>
      </c>
      <c r="D661" s="22" t="str" cm="1">
        <f t="array" ref="D661">_xlfn.IFS(Table35[[#This Row],[BMI]]&lt;18.5, "Underweight ", Table35[[#This Row],[BMI]]&lt;24.9, "Normal Weight", Table35[[#This Row],[BMI]]&lt;29.9, "Overweight ", TRUE, "Obesity")</f>
        <v xml:space="preserve">Underweight </v>
      </c>
      <c r="E661" s="22">
        <v>5.29</v>
      </c>
      <c r="F661" s="22" t="str" cm="1">
        <f t="array" ref="F661">_xlfn.IFS(Table35[[#This Row],[HBA1C]]&lt;5.7, "Normal", Table35[[#This Row],[HBA1C]]&lt;6.4, "Prediabetes ", TRUE, "Diabetes")</f>
        <v>Normal</v>
      </c>
      <c r="G661" s="23" t="s">
        <v>2381</v>
      </c>
      <c r="H661" s="22" t="s">
        <v>2379</v>
      </c>
      <c r="I661" s="22" t="s">
        <v>2379</v>
      </c>
      <c r="J661" s="22">
        <v>1</v>
      </c>
      <c r="K661" t="s">
        <v>2381</v>
      </c>
      <c r="L661" s="25">
        <f>VLOOKUP(Table35[[#This Row],[Customer ID]],'Hospitalisation Details'!A:E,5,FALSE)</f>
        <v>34821</v>
      </c>
      <c r="M661" s="27">
        <f>VLOOKUP(Table35[[#This Row],[Customer ID]],'Hospitalisation Details'!A:K,8,FALSE)</f>
        <v>15006.58</v>
      </c>
      <c r="N661" t="str">
        <f>VLOOKUP(Table35[[#This Row],[Customer ID]],'Hospitalisation Details'!A:K,9, FALSE)</f>
        <v>tier - 2</v>
      </c>
      <c r="O661" t="str">
        <f>VLOOKUP(Table35[[#This Row],[Customer ID]],'Hospitalisation Details'!A:K,10,FALSE)</f>
        <v>tier - 2</v>
      </c>
      <c r="P661" t="str">
        <f>VLOOKUP(Table35[[#This Row],[Customer ID]],'Hospitalisation Details'!A:K,11,FALSE)</f>
        <v>R1024</v>
      </c>
    </row>
    <row r="662" spans="1:16" x14ac:dyDescent="0.3">
      <c r="A662" t="s">
        <v>1709</v>
      </c>
      <c r="B662" t="str">
        <f>VLOOKUP(Table35[[#This Row],[Customer ID]], 'Customer Names'!F:G, 2, FALSE)</f>
        <v>Gunnink, Mr.  Gabriel D.</v>
      </c>
      <c r="C662">
        <v>25.6</v>
      </c>
      <c r="D662" s="22" t="str" cm="1">
        <f t="array" ref="D662">_xlfn.IFS(Table35[[#This Row],[BMI]]&lt;18.5, "Underweight ", Table35[[#This Row],[BMI]]&lt;24.9, "Normal Weight", Table35[[#This Row],[BMI]]&lt;29.9, "Overweight ", TRUE, "Obesity")</f>
        <v xml:space="preserve">Overweight </v>
      </c>
      <c r="E662" s="22">
        <v>10.95</v>
      </c>
      <c r="F662" s="22" t="str" cm="1">
        <f t="array" ref="F662">_xlfn.IFS(Table35[[#This Row],[HBA1C]]&lt;5.7, "Normal", Table35[[#This Row],[HBA1C]]&lt;6.4, "Prediabetes ", TRUE, "Diabetes")</f>
        <v>Diabetes</v>
      </c>
      <c r="G662" s="23" t="s">
        <v>2379</v>
      </c>
      <c r="H662" s="22" t="s">
        <v>2379</v>
      </c>
      <c r="I662" s="22" t="s">
        <v>2379</v>
      </c>
      <c r="J662" s="22">
        <v>3</v>
      </c>
      <c r="K662" t="s">
        <v>2379</v>
      </c>
      <c r="L662" s="25">
        <f>VLOOKUP(Table35[[#This Row],[Customer ID]],'Hospitalisation Details'!A:E,5,FALSE)</f>
        <v>21304</v>
      </c>
      <c r="M662" s="27">
        <f>VLOOKUP(Table35[[#This Row],[Customer ID]],'Hospitalisation Details'!A:K,8,FALSE)</f>
        <v>14988.43</v>
      </c>
      <c r="N662" t="str">
        <f>VLOOKUP(Table35[[#This Row],[Customer ID]],'Hospitalisation Details'!A:K,9, FALSE)</f>
        <v>tier - 2</v>
      </c>
      <c r="O662" t="str">
        <f>VLOOKUP(Table35[[#This Row],[Customer ID]],'Hospitalisation Details'!A:K,10,FALSE)</f>
        <v>tier - 3</v>
      </c>
      <c r="P662" t="str">
        <f>VLOOKUP(Table35[[#This Row],[Customer ID]],'Hospitalisation Details'!A:K,11,FALSE)</f>
        <v>R1011</v>
      </c>
    </row>
    <row r="663" spans="1:16" x14ac:dyDescent="0.3">
      <c r="A663" t="s">
        <v>1708</v>
      </c>
      <c r="B663" t="str">
        <f>VLOOKUP(Table35[[#This Row],[Customer ID]], 'Customer Names'!F:G, 2, FALSE)</f>
        <v>Knight, Mr.  Jeff T</v>
      </c>
      <c r="C663">
        <v>34.21</v>
      </c>
      <c r="D663" s="22" t="str" cm="1">
        <f t="array" ref="D663">_xlfn.IFS(Table35[[#This Row],[BMI]]&lt;18.5, "Underweight ", Table35[[#This Row],[BMI]]&lt;24.9, "Normal Weight", Table35[[#This Row],[BMI]]&lt;29.9, "Overweight ", TRUE, "Obesity")</f>
        <v>Obesity</v>
      </c>
      <c r="E663" s="22">
        <v>9.17</v>
      </c>
      <c r="F663" s="22" t="str" cm="1">
        <f t="array" ref="F663">_xlfn.IFS(Table35[[#This Row],[HBA1C]]&lt;5.7, "Normal", Table35[[#This Row],[HBA1C]]&lt;6.4, "Prediabetes ", TRUE, "Diabetes")</f>
        <v>Diabetes</v>
      </c>
      <c r="G663" s="23" t="s">
        <v>2379</v>
      </c>
      <c r="H663" s="22" t="s">
        <v>2379</v>
      </c>
      <c r="I663" s="22" t="s">
        <v>2379</v>
      </c>
      <c r="J663" s="22">
        <v>0</v>
      </c>
      <c r="K663" t="s">
        <v>2379</v>
      </c>
      <c r="L663" s="25">
        <f>VLOOKUP(Table35[[#This Row],[Customer ID]],'Hospitalisation Details'!A:E,5,FALSE)</f>
        <v>22734</v>
      </c>
      <c r="M663" s="27">
        <f>VLOOKUP(Table35[[#This Row],[Customer ID]],'Hospitalisation Details'!A:K,8,FALSE)</f>
        <v>14945.34</v>
      </c>
      <c r="N663" t="str">
        <f>VLOOKUP(Table35[[#This Row],[Customer ID]],'Hospitalisation Details'!A:K,9, FALSE)</f>
        <v>tier - 2</v>
      </c>
      <c r="O663" t="str">
        <f>VLOOKUP(Table35[[#This Row],[Customer ID]],'Hospitalisation Details'!A:K,10,FALSE)</f>
        <v>tier - 1</v>
      </c>
      <c r="P663" t="str">
        <f>VLOOKUP(Table35[[#This Row],[Customer ID]],'Hospitalisation Details'!A:K,11,FALSE)</f>
        <v>R1021</v>
      </c>
    </row>
    <row r="664" spans="1:16" x14ac:dyDescent="0.3">
      <c r="A664" t="s">
        <v>1707</v>
      </c>
      <c r="B664" t="str">
        <f>VLOOKUP(Table35[[#This Row],[Customer ID]], 'Customer Names'!F:G, 2, FALSE)</f>
        <v>Grosscup, Mr.  Neil D</v>
      </c>
      <c r="C664">
        <v>39.74</v>
      </c>
      <c r="D664" s="22" t="str" cm="1">
        <f t="array" ref="D664">_xlfn.IFS(Table35[[#This Row],[BMI]]&lt;18.5, "Underweight ", Table35[[#This Row],[BMI]]&lt;24.9, "Normal Weight", Table35[[#This Row],[BMI]]&lt;29.9, "Overweight ", TRUE, "Obesity")</f>
        <v>Obesity</v>
      </c>
      <c r="E664" s="22">
        <v>7.39</v>
      </c>
      <c r="F664" s="22" t="str" cm="1">
        <f t="array" ref="F664">_xlfn.IFS(Table35[[#This Row],[HBA1C]]&lt;5.7, "Normal", Table35[[#This Row],[HBA1C]]&lt;6.4, "Prediabetes ", TRUE, "Diabetes")</f>
        <v>Diabetes</v>
      </c>
      <c r="G664" s="23" t="s">
        <v>2379</v>
      </c>
      <c r="H664" s="22" t="s">
        <v>2379</v>
      </c>
      <c r="I664" s="22" t="s">
        <v>2379</v>
      </c>
      <c r="J664" s="22">
        <v>0</v>
      </c>
      <c r="K664" t="s">
        <v>2379</v>
      </c>
      <c r="L664" s="25">
        <f>VLOOKUP(Table35[[#This Row],[Customer ID]],'Hospitalisation Details'!A:E,5,FALSE)</f>
        <v>24876</v>
      </c>
      <c r="M664" s="27">
        <f>VLOOKUP(Table35[[#This Row],[Customer ID]],'Hospitalisation Details'!A:K,8,FALSE)</f>
        <v>14926.97</v>
      </c>
      <c r="N664" t="str">
        <f>VLOOKUP(Table35[[#This Row],[Customer ID]],'Hospitalisation Details'!A:K,9, FALSE)</f>
        <v>tier - 2</v>
      </c>
      <c r="O664" t="str">
        <f>VLOOKUP(Table35[[#This Row],[Customer ID]],'Hospitalisation Details'!A:K,10,FALSE)</f>
        <v>tier - 2</v>
      </c>
      <c r="P664" t="str">
        <f>VLOOKUP(Table35[[#This Row],[Customer ID]],'Hospitalisation Details'!A:K,11,FALSE)</f>
        <v>R1012</v>
      </c>
    </row>
    <row r="665" spans="1:16" x14ac:dyDescent="0.3">
      <c r="A665" t="s">
        <v>1706</v>
      </c>
      <c r="B665" t="str">
        <f>VLOOKUP(Table35[[#This Row],[Customer ID]], 'Customer Names'!F:G, 2, FALSE)</f>
        <v>Koniuch, Ms.  Katherine L.</v>
      </c>
      <c r="C665">
        <v>49.53</v>
      </c>
      <c r="D665" s="22" t="str" cm="1">
        <f t="array" ref="D665">_xlfn.IFS(Table35[[#This Row],[BMI]]&lt;18.5, "Underweight ", Table35[[#This Row],[BMI]]&lt;24.9, "Normal Weight", Table35[[#This Row],[BMI]]&lt;29.9, "Overweight ", TRUE, "Obesity")</f>
        <v>Obesity</v>
      </c>
      <c r="E665" s="22">
        <v>9.1300000000000008</v>
      </c>
      <c r="F665" s="22" t="str" cm="1">
        <f t="array" ref="F665">_xlfn.IFS(Table35[[#This Row],[HBA1C]]&lt;5.7, "Normal", Table35[[#This Row],[HBA1C]]&lt;6.4, "Prediabetes ", TRUE, "Diabetes")</f>
        <v>Diabetes</v>
      </c>
      <c r="G665" s="23" t="s">
        <v>2381</v>
      </c>
      <c r="H665" s="22" t="s">
        <v>2379</v>
      </c>
      <c r="I665" s="22" t="s">
        <v>2379</v>
      </c>
      <c r="J665" s="22">
        <v>0</v>
      </c>
      <c r="K665" t="s">
        <v>2379</v>
      </c>
      <c r="L665" s="25">
        <f>VLOOKUP(Table35[[#This Row],[Customer ID]],'Hospitalisation Details'!A:E,5,FALSE)</f>
        <v>29590</v>
      </c>
      <c r="M665" s="27">
        <f>VLOOKUP(Table35[[#This Row],[Customer ID]],'Hospitalisation Details'!A:K,8,FALSE)</f>
        <v>14908.27</v>
      </c>
      <c r="N665" t="str">
        <f>VLOOKUP(Table35[[#This Row],[Customer ID]],'Hospitalisation Details'!A:K,9, FALSE)</f>
        <v>tier - 2</v>
      </c>
      <c r="O665" t="str">
        <f>VLOOKUP(Table35[[#This Row],[Customer ID]],'Hospitalisation Details'!A:K,10,FALSE)</f>
        <v>tier - 1</v>
      </c>
      <c r="P665" t="str">
        <f>VLOOKUP(Table35[[#This Row],[Customer ID]],'Hospitalisation Details'!A:K,11,FALSE)</f>
        <v>R1011</v>
      </c>
    </row>
    <row r="666" spans="1:16" x14ac:dyDescent="0.3">
      <c r="A666" t="s">
        <v>1705</v>
      </c>
      <c r="B666" t="str">
        <f>VLOOKUP(Table35[[#This Row],[Customer ID]], 'Customer Names'!F:G, 2, FALSE)</f>
        <v>Heitzman, Ms.  Ariel E</v>
      </c>
      <c r="C666">
        <v>39.33</v>
      </c>
      <c r="D666" s="22" t="str" cm="1">
        <f t="array" ref="D666">_xlfn.IFS(Table35[[#This Row],[BMI]]&lt;18.5, "Underweight ", Table35[[#This Row],[BMI]]&lt;24.9, "Normal Weight", Table35[[#This Row],[BMI]]&lt;29.9, "Overweight ", TRUE, "Obesity")</f>
        <v>Obesity</v>
      </c>
      <c r="E666" s="22">
        <v>10.4</v>
      </c>
      <c r="F666" s="22" t="str" cm="1">
        <f t="array" ref="F666">_xlfn.IFS(Table35[[#This Row],[HBA1C]]&lt;5.7, "Normal", Table35[[#This Row],[HBA1C]]&lt;6.4, "Prediabetes ", TRUE, "Diabetes")</f>
        <v>Diabetes</v>
      </c>
      <c r="G666" s="23" t="s">
        <v>2379</v>
      </c>
      <c r="H666" s="22" t="s">
        <v>2379</v>
      </c>
      <c r="I666" s="22" t="s">
        <v>2379</v>
      </c>
      <c r="J666" s="22">
        <v>3</v>
      </c>
      <c r="K666" t="s">
        <v>2379</v>
      </c>
      <c r="L666" s="25">
        <f>VLOOKUP(Table35[[#This Row],[Customer ID]],'Hospitalisation Details'!A:E,5,FALSE)</f>
        <v>21536</v>
      </c>
      <c r="M666" s="27">
        <f>VLOOKUP(Table35[[#This Row],[Customer ID]],'Hospitalisation Details'!A:K,8,FALSE)</f>
        <v>14901.52</v>
      </c>
      <c r="N666" t="str">
        <f>VLOOKUP(Table35[[#This Row],[Customer ID]],'Hospitalisation Details'!A:K,9, FALSE)</f>
        <v>tier - 2</v>
      </c>
      <c r="O666" t="str">
        <f>VLOOKUP(Table35[[#This Row],[Customer ID]],'Hospitalisation Details'!A:K,10,FALSE)</f>
        <v>tier - 2</v>
      </c>
      <c r="P666" t="str">
        <f>VLOOKUP(Table35[[#This Row],[Customer ID]],'Hospitalisation Details'!A:K,11,FALSE)</f>
        <v>R1024</v>
      </c>
    </row>
    <row r="667" spans="1:16" x14ac:dyDescent="0.3">
      <c r="A667" t="s">
        <v>1704</v>
      </c>
      <c r="B667" t="str">
        <f>VLOOKUP(Table35[[#This Row],[Customer ID]], 'Customer Names'!F:G, 2, FALSE)</f>
        <v>Tatton, Mr.  Christopher P</v>
      </c>
      <c r="C667">
        <v>39.979999999999997</v>
      </c>
      <c r="D667" s="22" t="str" cm="1">
        <f t="array" ref="D667">_xlfn.IFS(Table35[[#This Row],[BMI]]&lt;18.5, "Underweight ", Table35[[#This Row],[BMI]]&lt;24.9, "Normal Weight", Table35[[#This Row],[BMI]]&lt;29.9, "Overweight ", TRUE, "Obesity")</f>
        <v>Obesity</v>
      </c>
      <c r="E667" s="22">
        <v>9.4600000000000009</v>
      </c>
      <c r="F667" s="22" t="str" cm="1">
        <f t="array" ref="F667">_xlfn.IFS(Table35[[#This Row],[HBA1C]]&lt;5.7, "Normal", Table35[[#This Row],[HBA1C]]&lt;6.4, "Prediabetes ", TRUE, "Diabetes")</f>
        <v>Diabetes</v>
      </c>
      <c r="G667" s="23" t="s">
        <v>2381</v>
      </c>
      <c r="H667" s="22" t="s">
        <v>2379</v>
      </c>
      <c r="I667" s="22" t="s">
        <v>2379</v>
      </c>
      <c r="J667" s="22">
        <v>2</v>
      </c>
      <c r="K667" t="s">
        <v>2379</v>
      </c>
      <c r="L667" s="25">
        <f>VLOOKUP(Table35[[#This Row],[Customer ID]],'Hospitalisation Details'!A:E,5,FALSE)</f>
        <v>25883</v>
      </c>
      <c r="M667" s="27">
        <f>VLOOKUP(Table35[[#This Row],[Customer ID]],'Hospitalisation Details'!A:K,8,FALSE)</f>
        <v>14847.63</v>
      </c>
      <c r="N667" t="str">
        <f>VLOOKUP(Table35[[#This Row],[Customer ID]],'Hospitalisation Details'!A:K,9, FALSE)</f>
        <v>tier - 2</v>
      </c>
      <c r="O667" t="str">
        <f>VLOOKUP(Table35[[#This Row],[Customer ID]],'Hospitalisation Details'!A:K,10,FALSE)</f>
        <v>tier - 2</v>
      </c>
      <c r="P667" t="str">
        <f>VLOOKUP(Table35[[#This Row],[Customer ID]],'Hospitalisation Details'!A:K,11,FALSE)</f>
        <v>R1023</v>
      </c>
    </row>
    <row r="668" spans="1:16" x14ac:dyDescent="0.3">
      <c r="A668" t="s">
        <v>1703</v>
      </c>
      <c r="B668" t="str">
        <f>VLOOKUP(Table35[[#This Row],[Customer ID]], 'Customer Names'!F:G, 2, FALSE)</f>
        <v>Flanagan, Mrs.  Erin M.</v>
      </c>
      <c r="C668">
        <v>46.51</v>
      </c>
      <c r="D668" s="22" t="str" cm="1">
        <f t="array" ref="D668">_xlfn.IFS(Table35[[#This Row],[BMI]]&lt;18.5, "Underweight ", Table35[[#This Row],[BMI]]&lt;24.9, "Normal Weight", Table35[[#This Row],[BMI]]&lt;29.9, "Overweight ", TRUE, "Obesity")</f>
        <v>Obesity</v>
      </c>
      <c r="E668" s="22">
        <v>8.69</v>
      </c>
      <c r="F668" s="22" t="str" cm="1">
        <f t="array" ref="F668">_xlfn.IFS(Table35[[#This Row],[HBA1C]]&lt;5.7, "Normal", Table35[[#This Row],[HBA1C]]&lt;6.4, "Prediabetes ", TRUE, "Diabetes")</f>
        <v>Diabetes</v>
      </c>
      <c r="G668" s="23" t="s">
        <v>2381</v>
      </c>
      <c r="H668" s="22" t="s">
        <v>2379</v>
      </c>
      <c r="I668" s="22" t="s">
        <v>2379</v>
      </c>
      <c r="J668" s="22">
        <v>0</v>
      </c>
      <c r="K668" t="s">
        <v>2379</v>
      </c>
      <c r="L668" s="25">
        <f>VLOOKUP(Table35[[#This Row],[Customer ID]],'Hospitalisation Details'!A:E,5,FALSE)</f>
        <v>29864</v>
      </c>
      <c r="M668" s="27">
        <f>VLOOKUP(Table35[[#This Row],[Customer ID]],'Hospitalisation Details'!A:K,8,FALSE)</f>
        <v>14843.96</v>
      </c>
      <c r="N668" t="str">
        <f>VLOOKUP(Table35[[#This Row],[Customer ID]],'Hospitalisation Details'!A:K,9, FALSE)</f>
        <v>tier - 2</v>
      </c>
      <c r="O668" t="str">
        <f>VLOOKUP(Table35[[#This Row],[Customer ID]],'Hospitalisation Details'!A:K,10,FALSE)</f>
        <v>tier - 3</v>
      </c>
      <c r="P668" t="str">
        <f>VLOOKUP(Table35[[#This Row],[Customer ID]],'Hospitalisation Details'!A:K,11,FALSE)</f>
        <v>R1026</v>
      </c>
    </row>
    <row r="669" spans="1:16" x14ac:dyDescent="0.3">
      <c r="A669" t="s">
        <v>1702</v>
      </c>
      <c r="B669" t="str">
        <f>VLOOKUP(Table35[[#This Row],[Customer ID]], 'Customer Names'!F:G, 2, FALSE)</f>
        <v>Funk, Mrs.  Molly K.</v>
      </c>
      <c r="C669">
        <v>43.58</v>
      </c>
      <c r="D669" s="22" t="str" cm="1">
        <f t="array" ref="D669">_xlfn.IFS(Table35[[#This Row],[BMI]]&lt;18.5, "Underweight ", Table35[[#This Row],[BMI]]&lt;24.9, "Normal Weight", Table35[[#This Row],[BMI]]&lt;29.9, "Overweight ", TRUE, "Obesity")</f>
        <v>Obesity</v>
      </c>
      <c r="E669" s="22">
        <v>4.2300000000000004</v>
      </c>
      <c r="F669" s="22" t="str" cm="1">
        <f t="array" ref="F669">_xlfn.IFS(Table35[[#This Row],[HBA1C]]&lt;5.7, "Normal", Table35[[#This Row],[HBA1C]]&lt;6.4, "Prediabetes ", TRUE, "Diabetes")</f>
        <v>Normal</v>
      </c>
      <c r="G669" s="23" t="s">
        <v>2379</v>
      </c>
      <c r="H669" s="22" t="s">
        <v>2379</v>
      </c>
      <c r="I669" s="22" t="s">
        <v>2381</v>
      </c>
      <c r="J669" s="22">
        <v>1</v>
      </c>
      <c r="K669" t="s">
        <v>2379</v>
      </c>
      <c r="L669" s="25">
        <f>VLOOKUP(Table35[[#This Row],[Customer ID]],'Hospitalisation Details'!A:E,5,FALSE)</f>
        <v>29116</v>
      </c>
      <c r="M669" s="27">
        <f>VLOOKUP(Table35[[#This Row],[Customer ID]],'Hospitalisation Details'!A:K,8,FALSE)</f>
        <v>14839.34</v>
      </c>
      <c r="N669" t="str">
        <f>VLOOKUP(Table35[[#This Row],[Customer ID]],'Hospitalisation Details'!A:K,9, FALSE)</f>
        <v>tier - 2</v>
      </c>
      <c r="O669" t="str">
        <f>VLOOKUP(Table35[[#This Row],[Customer ID]],'Hospitalisation Details'!A:K,10,FALSE)</f>
        <v>tier - 3</v>
      </c>
      <c r="P669" t="str">
        <f>VLOOKUP(Table35[[#This Row],[Customer ID]],'Hospitalisation Details'!A:K,11,FALSE)</f>
        <v>R1026</v>
      </c>
    </row>
    <row r="670" spans="1:16" x14ac:dyDescent="0.3">
      <c r="A670" t="s">
        <v>1701</v>
      </c>
      <c r="B670" t="str">
        <f>VLOOKUP(Table35[[#This Row],[Customer ID]], 'Customer Names'!F:G, 2, FALSE)</f>
        <v>Davenport, Mr.  Ryan J.</v>
      </c>
      <c r="C670">
        <v>42.28</v>
      </c>
      <c r="D670" s="22" t="str" cm="1">
        <f t="array" ref="D670">_xlfn.IFS(Table35[[#This Row],[BMI]]&lt;18.5, "Underweight ", Table35[[#This Row],[BMI]]&lt;24.9, "Normal Weight", Table35[[#This Row],[BMI]]&lt;29.9, "Overweight ", TRUE, "Obesity")</f>
        <v>Obesity</v>
      </c>
      <c r="E670" s="22">
        <v>9.16</v>
      </c>
      <c r="F670" s="22" t="str" cm="1">
        <f t="array" ref="F670">_xlfn.IFS(Table35[[#This Row],[HBA1C]]&lt;5.7, "Normal", Table35[[#This Row],[HBA1C]]&lt;6.4, "Prediabetes ", TRUE, "Diabetes")</f>
        <v>Diabetes</v>
      </c>
      <c r="G670" s="23" t="s">
        <v>2381</v>
      </c>
      <c r="H670" s="22" t="s">
        <v>2379</v>
      </c>
      <c r="I670" s="22" t="s">
        <v>2379</v>
      </c>
      <c r="J670" s="22">
        <v>1</v>
      </c>
      <c r="K670" t="s">
        <v>2379</v>
      </c>
      <c r="L670" s="25">
        <f>VLOOKUP(Table35[[#This Row],[Customer ID]],'Hospitalisation Details'!A:E,5,FALSE)</f>
        <v>27616</v>
      </c>
      <c r="M670" s="27">
        <f>VLOOKUP(Table35[[#This Row],[Customer ID]],'Hospitalisation Details'!A:K,8,FALSE)</f>
        <v>14819</v>
      </c>
      <c r="N670" t="str">
        <f>VLOOKUP(Table35[[#This Row],[Customer ID]],'Hospitalisation Details'!A:K,9, FALSE)</f>
        <v>tier - 2</v>
      </c>
      <c r="O670" t="str">
        <f>VLOOKUP(Table35[[#This Row],[Customer ID]],'Hospitalisation Details'!A:K,10,FALSE)</f>
        <v>tier - 3</v>
      </c>
      <c r="P670" t="str">
        <f>VLOOKUP(Table35[[#This Row],[Customer ID]],'Hospitalisation Details'!A:K,11,FALSE)</f>
        <v>R1023</v>
      </c>
    </row>
    <row r="671" spans="1:16" x14ac:dyDescent="0.3">
      <c r="A671" t="s">
        <v>1700</v>
      </c>
      <c r="B671" t="str">
        <f>VLOOKUP(Table35[[#This Row],[Customer ID]], 'Customer Names'!F:G, 2, FALSE)</f>
        <v>Nicholson, Mrs.  Jennifer</v>
      </c>
      <c r="C671">
        <v>35.520000000000003</v>
      </c>
      <c r="D671" s="22" t="str" cm="1">
        <f t="array" ref="D671">_xlfn.IFS(Table35[[#This Row],[BMI]]&lt;18.5, "Underweight ", Table35[[#This Row],[BMI]]&lt;24.9, "Normal Weight", Table35[[#This Row],[BMI]]&lt;29.9, "Overweight ", TRUE, "Obesity")</f>
        <v>Obesity</v>
      </c>
      <c r="E671" s="22">
        <v>8.26</v>
      </c>
      <c r="F671" s="22" t="str" cm="1">
        <f t="array" ref="F671">_xlfn.IFS(Table35[[#This Row],[HBA1C]]&lt;5.7, "Normal", Table35[[#This Row],[HBA1C]]&lt;6.4, "Prediabetes ", TRUE, "Diabetes")</f>
        <v>Diabetes</v>
      </c>
      <c r="G671" s="23" t="s">
        <v>2379</v>
      </c>
      <c r="H671" s="22" t="s">
        <v>2379</v>
      </c>
      <c r="I671" s="22" t="s">
        <v>2379</v>
      </c>
      <c r="J671" s="22">
        <v>0</v>
      </c>
      <c r="K671" t="s">
        <v>2379</v>
      </c>
      <c r="L671" s="25">
        <f>VLOOKUP(Table35[[#This Row],[Customer ID]],'Hospitalisation Details'!A:E,5,FALSE)</f>
        <v>23950</v>
      </c>
      <c r="M671" s="27">
        <f>VLOOKUP(Table35[[#This Row],[Customer ID]],'Hospitalisation Details'!A:K,8,FALSE)</f>
        <v>14750.42</v>
      </c>
      <c r="N671" t="str">
        <f>VLOOKUP(Table35[[#This Row],[Customer ID]],'Hospitalisation Details'!A:K,9, FALSE)</f>
        <v>tier - 2</v>
      </c>
      <c r="O671" t="str">
        <f>VLOOKUP(Table35[[#This Row],[Customer ID]],'Hospitalisation Details'!A:K,10,FALSE)</f>
        <v>tier - 2</v>
      </c>
      <c r="P671" t="str">
        <f>VLOOKUP(Table35[[#This Row],[Customer ID]],'Hospitalisation Details'!A:K,11,FALSE)</f>
        <v>R1026</v>
      </c>
    </row>
    <row r="672" spans="1:16" x14ac:dyDescent="0.3">
      <c r="A672" t="s">
        <v>1699</v>
      </c>
      <c r="B672" t="str">
        <f>VLOOKUP(Table35[[#This Row],[Customer ID]], 'Customer Names'!F:G, 2, FALSE)</f>
        <v>Lindbloom, Mr.  Daniel M</v>
      </c>
      <c r="C672">
        <v>33.6</v>
      </c>
      <c r="D672" s="22" t="str" cm="1">
        <f t="array" ref="D672">_xlfn.IFS(Table35[[#This Row],[BMI]]&lt;18.5, "Underweight ", Table35[[#This Row],[BMI]]&lt;24.9, "Normal Weight", Table35[[#This Row],[BMI]]&lt;29.9, "Overweight ", TRUE, "Obesity")</f>
        <v>Obesity</v>
      </c>
      <c r="E672" s="22">
        <v>11.25</v>
      </c>
      <c r="F672" s="22" t="str" cm="1">
        <f t="array" ref="F672">_xlfn.IFS(Table35[[#This Row],[HBA1C]]&lt;5.7, "Normal", Table35[[#This Row],[HBA1C]]&lt;6.4, "Prediabetes ", TRUE, "Diabetes")</f>
        <v>Diabetes</v>
      </c>
      <c r="G672" s="23" t="s">
        <v>2379</v>
      </c>
      <c r="H672" s="22" t="s">
        <v>2379</v>
      </c>
      <c r="I672" s="22" t="s">
        <v>2379</v>
      </c>
      <c r="J672" s="22">
        <v>0</v>
      </c>
      <c r="K672" t="s">
        <v>2379</v>
      </c>
      <c r="L672" s="25">
        <f>VLOOKUP(Table35[[#This Row],[Customer ID]],'Hospitalisation Details'!A:E,5,FALSE)</f>
        <v>22826</v>
      </c>
      <c r="M672" s="27">
        <f>VLOOKUP(Table35[[#This Row],[Customer ID]],'Hospitalisation Details'!A:K,8,FALSE)</f>
        <v>14738.43</v>
      </c>
      <c r="N672" t="str">
        <f>VLOOKUP(Table35[[#This Row],[Customer ID]],'Hospitalisation Details'!A:K,9, FALSE)</f>
        <v>tier - 2</v>
      </c>
      <c r="O672" t="str">
        <f>VLOOKUP(Table35[[#This Row],[Customer ID]],'Hospitalisation Details'!A:K,10,FALSE)</f>
        <v>tier - 3</v>
      </c>
      <c r="P672" t="str">
        <f>VLOOKUP(Table35[[#This Row],[Customer ID]],'Hospitalisation Details'!A:K,11,FALSE)</f>
        <v>R1021</v>
      </c>
    </row>
    <row r="673" spans="1:16" x14ac:dyDescent="0.3">
      <c r="A673" t="s">
        <v>1698</v>
      </c>
      <c r="B673" t="str">
        <f>VLOOKUP(Table35[[#This Row],[Customer ID]], 'Customer Names'!F:G, 2, FALSE)</f>
        <v>Wijayaratne, Ms.  Hiruni</v>
      </c>
      <c r="C673">
        <v>22.42</v>
      </c>
      <c r="D673" s="22" t="str" cm="1">
        <f t="array" ref="D673">_xlfn.IFS(Table35[[#This Row],[BMI]]&lt;18.5, "Underweight ", Table35[[#This Row],[BMI]]&lt;24.9, "Normal Weight", Table35[[#This Row],[BMI]]&lt;29.9, "Overweight ", TRUE, "Obesity")</f>
        <v>Normal Weight</v>
      </c>
      <c r="E673" s="22">
        <v>6.74</v>
      </c>
      <c r="F673" s="22" t="str" cm="1">
        <f t="array" ref="F673">_xlfn.IFS(Table35[[#This Row],[HBA1C]]&lt;5.7, "Normal", Table35[[#This Row],[HBA1C]]&lt;6.4, "Prediabetes ", TRUE, "Diabetes")</f>
        <v>Diabetes</v>
      </c>
      <c r="G673" s="23" t="s">
        <v>2379</v>
      </c>
      <c r="H673" s="22" t="s">
        <v>2379</v>
      </c>
      <c r="I673" s="22" t="s">
        <v>2379</v>
      </c>
      <c r="J673" s="22">
        <v>0</v>
      </c>
      <c r="K673" t="s">
        <v>2381</v>
      </c>
      <c r="L673" s="25">
        <f>VLOOKUP(Table35[[#This Row],[Customer ID]],'Hospitalisation Details'!A:E,5,FALSE)</f>
        <v>37400</v>
      </c>
      <c r="M673" s="27">
        <f>VLOOKUP(Table35[[#This Row],[Customer ID]],'Hospitalisation Details'!A:K,8,FALSE)</f>
        <v>14711.74</v>
      </c>
      <c r="N673" t="str">
        <f>VLOOKUP(Table35[[#This Row],[Customer ID]],'Hospitalisation Details'!A:K,9, FALSE)</f>
        <v>tier - 2</v>
      </c>
      <c r="O673" t="str">
        <f>VLOOKUP(Table35[[#This Row],[Customer ID]],'Hospitalisation Details'!A:K,10,FALSE)</f>
        <v>tier - 2</v>
      </c>
      <c r="P673" t="str">
        <f>VLOOKUP(Table35[[#This Row],[Customer ID]],'Hospitalisation Details'!A:K,11,FALSE)</f>
        <v>R1012</v>
      </c>
    </row>
    <row r="674" spans="1:16" x14ac:dyDescent="0.3">
      <c r="A674" t="s">
        <v>1697</v>
      </c>
      <c r="B674" t="str">
        <f>VLOOKUP(Table35[[#This Row],[Customer ID]], 'Customer Names'!F:G, 2, FALSE)</f>
        <v>Ainsworth, Ms.  Reina H.</v>
      </c>
      <c r="C674">
        <v>46.86</v>
      </c>
      <c r="D674" s="22" t="str" cm="1">
        <f t="array" ref="D674">_xlfn.IFS(Table35[[#This Row],[BMI]]&lt;18.5, "Underweight ", Table35[[#This Row],[BMI]]&lt;24.9, "Normal Weight", Table35[[#This Row],[BMI]]&lt;29.9, "Overweight ", TRUE, "Obesity")</f>
        <v>Obesity</v>
      </c>
      <c r="E674" s="22">
        <v>4.87</v>
      </c>
      <c r="F674" s="22" t="str" cm="1">
        <f t="array" ref="F674">_xlfn.IFS(Table35[[#This Row],[HBA1C]]&lt;5.7, "Normal", Table35[[#This Row],[HBA1C]]&lt;6.4, "Prediabetes ", TRUE, "Diabetes")</f>
        <v>Normal</v>
      </c>
      <c r="G674" s="23" t="s">
        <v>2379</v>
      </c>
      <c r="H674" s="22" t="s">
        <v>2379</v>
      </c>
      <c r="I674" s="22" t="s">
        <v>2379</v>
      </c>
      <c r="J674" s="22">
        <v>0</v>
      </c>
      <c r="K674" t="s">
        <v>2379</v>
      </c>
      <c r="L674" s="25">
        <f>VLOOKUP(Table35[[#This Row],[Customer ID]],'Hospitalisation Details'!A:E,5,FALSE)</f>
        <v>30045</v>
      </c>
      <c r="M674" s="27">
        <f>VLOOKUP(Table35[[#This Row],[Customer ID]],'Hospitalisation Details'!A:K,8,FALSE)</f>
        <v>14696.77</v>
      </c>
      <c r="N674" t="str">
        <f>VLOOKUP(Table35[[#This Row],[Customer ID]],'Hospitalisation Details'!A:K,9, FALSE)</f>
        <v>tier - 2</v>
      </c>
      <c r="O674" t="str">
        <f>VLOOKUP(Table35[[#This Row],[Customer ID]],'Hospitalisation Details'!A:K,10,FALSE)</f>
        <v>tier - 2</v>
      </c>
      <c r="P674" t="str">
        <f>VLOOKUP(Table35[[#This Row],[Customer ID]],'Hospitalisation Details'!A:K,11,FALSE)</f>
        <v>R1011</v>
      </c>
    </row>
    <row r="675" spans="1:16" x14ac:dyDescent="0.3">
      <c r="A675" t="s">
        <v>1696</v>
      </c>
      <c r="B675" t="str">
        <f>VLOOKUP(Table35[[#This Row],[Customer ID]], 'Customer Names'!F:G, 2, FALSE)</f>
        <v>Gayagoy, Ms.  Kristi</v>
      </c>
      <c r="C675">
        <v>32.965000000000003</v>
      </c>
      <c r="D675" s="22" t="str" cm="1">
        <f t="array" ref="D675">_xlfn.IFS(Table35[[#This Row],[BMI]]&lt;18.5, "Underweight ", Table35[[#This Row],[BMI]]&lt;24.9, "Normal Weight", Table35[[#This Row],[BMI]]&lt;29.9, "Overweight ", TRUE, "Obesity")</f>
        <v>Obesity</v>
      </c>
      <c r="E675" s="22">
        <v>6.68</v>
      </c>
      <c r="F675" s="22" t="str" cm="1">
        <f t="array" ref="F675">_xlfn.IFS(Table35[[#This Row],[HBA1C]]&lt;5.7, "Normal", Table35[[#This Row],[HBA1C]]&lt;6.4, "Prediabetes ", TRUE, "Diabetes")</f>
        <v>Diabetes</v>
      </c>
      <c r="G675" s="23" t="s">
        <v>2379</v>
      </c>
      <c r="H675" s="22" t="s">
        <v>2379</v>
      </c>
      <c r="I675" s="22" t="s">
        <v>2379</v>
      </c>
      <c r="J675" s="22">
        <v>3</v>
      </c>
      <c r="K675" t="s">
        <v>2379</v>
      </c>
      <c r="L675" s="25">
        <f>VLOOKUP(Table35[[#This Row],[Customer ID]],'Hospitalisation Details'!A:E,5,FALSE)</f>
        <v>21267</v>
      </c>
      <c r="M675" s="27">
        <f>VLOOKUP(Table35[[#This Row],[Customer ID]],'Hospitalisation Details'!A:K,8,FALSE)</f>
        <v>14692.67</v>
      </c>
      <c r="N675" t="str">
        <f>VLOOKUP(Table35[[#This Row],[Customer ID]],'Hospitalisation Details'!A:K,9, FALSE)</f>
        <v>tier - 2</v>
      </c>
      <c r="O675" t="str">
        <f>VLOOKUP(Table35[[#This Row],[Customer ID]],'Hospitalisation Details'!A:K,10,FALSE)</f>
        <v>tier - 1</v>
      </c>
      <c r="P675" t="str">
        <f>VLOOKUP(Table35[[#This Row],[Customer ID]],'Hospitalisation Details'!A:K,11,FALSE)</f>
        <v>R1012</v>
      </c>
    </row>
    <row r="676" spans="1:16" x14ac:dyDescent="0.3">
      <c r="A676" t="s">
        <v>1695</v>
      </c>
      <c r="B676" t="str">
        <f>VLOOKUP(Table35[[#This Row],[Customer ID]], 'Customer Names'!F:G, 2, FALSE)</f>
        <v>Fitzmaurice, Ms.  Meredith L.</v>
      </c>
      <c r="C676">
        <v>39.340000000000003</v>
      </c>
      <c r="D676" s="22" t="str" cm="1">
        <f t="array" ref="D676">_xlfn.IFS(Table35[[#This Row],[BMI]]&lt;18.5, "Underweight ", Table35[[#This Row],[BMI]]&lt;24.9, "Normal Weight", Table35[[#This Row],[BMI]]&lt;29.9, "Overweight ", TRUE, "Obesity")</f>
        <v>Obesity</v>
      </c>
      <c r="E676" s="22">
        <v>5.0199999999999996</v>
      </c>
      <c r="F676" s="22" t="str" cm="1">
        <f t="array" ref="F676">_xlfn.IFS(Table35[[#This Row],[HBA1C]]&lt;5.7, "Normal", Table35[[#This Row],[HBA1C]]&lt;6.4, "Prediabetes ", TRUE, "Diabetes")</f>
        <v>Normal</v>
      </c>
      <c r="G676" s="23" t="s">
        <v>2381</v>
      </c>
      <c r="H676" s="22" t="s">
        <v>2379</v>
      </c>
      <c r="I676" s="22" t="s">
        <v>2381</v>
      </c>
      <c r="J676" s="22">
        <v>1</v>
      </c>
      <c r="K676" t="s">
        <v>2379</v>
      </c>
      <c r="L676" s="25">
        <f>VLOOKUP(Table35[[#This Row],[Customer ID]],'Hospitalisation Details'!A:E,5,FALSE)</f>
        <v>25254</v>
      </c>
      <c r="M676" s="27">
        <f>VLOOKUP(Table35[[#This Row],[Customer ID]],'Hospitalisation Details'!A:K,8,FALSE)</f>
        <v>14665.75</v>
      </c>
      <c r="N676" t="str">
        <f>VLOOKUP(Table35[[#This Row],[Customer ID]],'Hospitalisation Details'!A:K,9, FALSE)</f>
        <v>tier - 2</v>
      </c>
      <c r="O676" t="str">
        <f>VLOOKUP(Table35[[#This Row],[Customer ID]],'Hospitalisation Details'!A:K,10,FALSE)</f>
        <v>tier - 1</v>
      </c>
      <c r="P676" t="str">
        <f>VLOOKUP(Table35[[#This Row],[Customer ID]],'Hospitalisation Details'!A:K,11,FALSE)</f>
        <v>R1012</v>
      </c>
    </row>
    <row r="677" spans="1:16" x14ac:dyDescent="0.3">
      <c r="A677" t="s">
        <v>1694</v>
      </c>
      <c r="B677" t="str">
        <f>VLOOKUP(Table35[[#This Row],[Customer ID]], 'Customer Names'!F:G, 2, FALSE)</f>
        <v>Rodriguez, Ms.  Jocelyn</v>
      </c>
      <c r="C677">
        <v>47</v>
      </c>
      <c r="D677" s="22" t="str" cm="1">
        <f t="array" ref="D677">_xlfn.IFS(Table35[[#This Row],[BMI]]&lt;18.5, "Underweight ", Table35[[#This Row],[BMI]]&lt;24.9, "Normal Weight", Table35[[#This Row],[BMI]]&lt;29.9, "Overweight ", TRUE, "Obesity")</f>
        <v>Obesity</v>
      </c>
      <c r="E677" s="22">
        <v>10.64</v>
      </c>
      <c r="F677" s="22" t="str" cm="1">
        <f t="array" ref="F677">_xlfn.IFS(Table35[[#This Row],[HBA1C]]&lt;5.7, "Normal", Table35[[#This Row],[HBA1C]]&lt;6.4, "Prediabetes ", TRUE, "Diabetes")</f>
        <v>Diabetes</v>
      </c>
      <c r="G677" s="23" t="s">
        <v>2381</v>
      </c>
      <c r="H677" s="22" t="s">
        <v>2379</v>
      </c>
      <c r="I677" s="22" t="s">
        <v>2379</v>
      </c>
      <c r="J677" s="22">
        <v>0</v>
      </c>
      <c r="K677" t="s">
        <v>2379</v>
      </c>
      <c r="L677" s="25">
        <f>VLOOKUP(Table35[[#This Row],[Customer ID]],'Hospitalisation Details'!A:E,5,FALSE)</f>
        <v>29599</v>
      </c>
      <c r="M677" s="27">
        <f>VLOOKUP(Table35[[#This Row],[Customer ID]],'Hospitalisation Details'!A:K,8,FALSE)</f>
        <v>14657.2</v>
      </c>
      <c r="N677" t="str">
        <f>VLOOKUP(Table35[[#This Row],[Customer ID]],'Hospitalisation Details'!A:K,9, FALSE)</f>
        <v>tier - 2</v>
      </c>
      <c r="O677" t="str">
        <f>VLOOKUP(Table35[[#This Row],[Customer ID]],'Hospitalisation Details'!A:K,10,FALSE)</f>
        <v>tier - 1</v>
      </c>
      <c r="P677" t="str">
        <f>VLOOKUP(Table35[[#This Row],[Customer ID]],'Hospitalisation Details'!A:K,11,FALSE)</f>
        <v>R1012</v>
      </c>
    </row>
    <row r="678" spans="1:16" x14ac:dyDescent="0.3">
      <c r="A678" t="s">
        <v>1693</v>
      </c>
      <c r="B678" t="str">
        <f>VLOOKUP(Table35[[#This Row],[Customer ID]], 'Customer Names'!F:G, 2, FALSE)</f>
        <v>Tsoucas, Mrs.  Daphne</v>
      </c>
      <c r="C678">
        <v>36.71</v>
      </c>
      <c r="D678" s="22" t="str" cm="1">
        <f t="array" ref="D678">_xlfn.IFS(Table35[[#This Row],[BMI]]&lt;18.5, "Underweight ", Table35[[#This Row],[BMI]]&lt;24.9, "Normal Weight", Table35[[#This Row],[BMI]]&lt;29.9, "Overweight ", TRUE, "Obesity")</f>
        <v>Obesity</v>
      </c>
      <c r="E678" s="22">
        <v>8.74</v>
      </c>
      <c r="F678" s="22" t="str" cm="1">
        <f t="array" ref="F678">_xlfn.IFS(Table35[[#This Row],[HBA1C]]&lt;5.7, "Normal", Table35[[#This Row],[HBA1C]]&lt;6.4, "Prediabetes ", TRUE, "Diabetes")</f>
        <v>Diabetes</v>
      </c>
      <c r="G678" s="23" t="s">
        <v>2381</v>
      </c>
      <c r="H678" s="22" t="s">
        <v>2379</v>
      </c>
      <c r="I678" s="22" t="s">
        <v>2379</v>
      </c>
      <c r="J678" s="22">
        <v>0</v>
      </c>
      <c r="K678" t="s">
        <v>2379</v>
      </c>
      <c r="L678" s="25">
        <f>VLOOKUP(Table35[[#This Row],[Customer ID]],'Hospitalisation Details'!A:E,5,FALSE)</f>
        <v>24807</v>
      </c>
      <c r="M678" s="27">
        <f>VLOOKUP(Table35[[#This Row],[Customer ID]],'Hospitalisation Details'!A:K,8,FALSE)</f>
        <v>14640.35</v>
      </c>
      <c r="N678" t="str">
        <f>VLOOKUP(Table35[[#This Row],[Customer ID]],'Hospitalisation Details'!A:K,9, FALSE)</f>
        <v>tier - 2</v>
      </c>
      <c r="O678" t="str">
        <f>VLOOKUP(Table35[[#This Row],[Customer ID]],'Hospitalisation Details'!A:K,10,FALSE)</f>
        <v>tier - 3</v>
      </c>
      <c r="P678" t="str">
        <f>VLOOKUP(Table35[[#This Row],[Customer ID]],'Hospitalisation Details'!A:K,11,FALSE)</f>
        <v>R1026</v>
      </c>
    </row>
    <row r="679" spans="1:16" x14ac:dyDescent="0.3">
      <c r="A679" t="s">
        <v>1692</v>
      </c>
      <c r="B679" t="str">
        <f>VLOOKUP(Table35[[#This Row],[Customer ID]], 'Customer Names'!F:G, 2, FALSE)</f>
        <v>Muhly, Ms.  Margaret E</v>
      </c>
      <c r="C679">
        <v>53.48</v>
      </c>
      <c r="D679" s="22" t="str" cm="1">
        <f t="array" ref="D679">_xlfn.IFS(Table35[[#This Row],[BMI]]&lt;18.5, "Underweight ", Table35[[#This Row],[BMI]]&lt;24.9, "Normal Weight", Table35[[#This Row],[BMI]]&lt;29.9, "Overweight ", TRUE, "Obesity")</f>
        <v>Obesity</v>
      </c>
      <c r="E679" s="22">
        <v>5.64</v>
      </c>
      <c r="F679" s="22" t="str" cm="1">
        <f t="array" ref="F679">_xlfn.IFS(Table35[[#This Row],[HBA1C]]&lt;5.7, "Normal", Table35[[#This Row],[HBA1C]]&lt;6.4, "Prediabetes ", TRUE, "Diabetes")</f>
        <v>Normal</v>
      </c>
      <c r="G679" s="23" t="s">
        <v>2379</v>
      </c>
      <c r="H679" s="22" t="s">
        <v>2379</v>
      </c>
      <c r="I679" s="22" t="s">
        <v>2379</v>
      </c>
      <c r="J679" s="22">
        <v>0</v>
      </c>
      <c r="K679" t="s">
        <v>2379</v>
      </c>
      <c r="L679" s="25">
        <f>VLOOKUP(Table35[[#This Row],[Customer ID]],'Hospitalisation Details'!A:E,5,FALSE)</f>
        <v>33563</v>
      </c>
      <c r="M679" s="27">
        <f>VLOOKUP(Table35[[#This Row],[Customer ID]],'Hospitalisation Details'!A:K,8,FALSE)</f>
        <v>14630.52</v>
      </c>
      <c r="N679" t="str">
        <f>VLOOKUP(Table35[[#This Row],[Customer ID]],'Hospitalisation Details'!A:K,9, FALSE)</f>
        <v>tier - 2</v>
      </c>
      <c r="O679" t="str">
        <f>VLOOKUP(Table35[[#This Row],[Customer ID]],'Hospitalisation Details'!A:K,10,FALSE)</f>
        <v>tier - 3</v>
      </c>
      <c r="P679" t="str">
        <f>VLOOKUP(Table35[[#This Row],[Customer ID]],'Hospitalisation Details'!A:K,11,FALSE)</f>
        <v>R1011</v>
      </c>
    </row>
    <row r="680" spans="1:16" x14ac:dyDescent="0.3">
      <c r="A680" t="s">
        <v>1691</v>
      </c>
      <c r="B680" t="str">
        <f>VLOOKUP(Table35[[#This Row],[Customer ID]], 'Customer Names'!F:G, 2, FALSE)</f>
        <v>Lund, Mr.  Mario J.</v>
      </c>
      <c r="C680">
        <v>35.5</v>
      </c>
      <c r="D680" s="22" t="str" cm="1">
        <f t="array" ref="D680">_xlfn.IFS(Table35[[#This Row],[BMI]]&lt;18.5, "Underweight ", Table35[[#This Row],[BMI]]&lt;24.9, "Normal Weight", Table35[[#This Row],[BMI]]&lt;29.9, "Overweight ", TRUE, "Obesity")</f>
        <v>Obesity</v>
      </c>
      <c r="E680" s="22">
        <v>10.37</v>
      </c>
      <c r="F680" s="22" t="str" cm="1">
        <f t="array" ref="F680">_xlfn.IFS(Table35[[#This Row],[HBA1C]]&lt;5.7, "Normal", Table35[[#This Row],[HBA1C]]&lt;6.4, "Prediabetes ", TRUE, "Diabetes")</f>
        <v>Diabetes</v>
      </c>
      <c r="G680" s="23" t="s">
        <v>2379</v>
      </c>
      <c r="H680" s="22" t="s">
        <v>2379</v>
      </c>
      <c r="I680" s="22" t="s">
        <v>2379</v>
      </c>
      <c r="J680" s="22">
        <v>0</v>
      </c>
      <c r="K680" t="s">
        <v>2379</v>
      </c>
      <c r="L680" s="25">
        <f>VLOOKUP(Table35[[#This Row],[Customer ID]],'Hospitalisation Details'!A:E,5,FALSE)</f>
        <v>24023</v>
      </c>
      <c r="M680" s="27">
        <f>VLOOKUP(Table35[[#This Row],[Customer ID]],'Hospitalisation Details'!A:K,8,FALSE)</f>
        <v>14612.33</v>
      </c>
      <c r="N680" t="str">
        <f>VLOOKUP(Table35[[#This Row],[Customer ID]],'Hospitalisation Details'!A:K,9, FALSE)</f>
        <v>tier - 2</v>
      </c>
      <c r="O680" t="str">
        <f>VLOOKUP(Table35[[#This Row],[Customer ID]],'Hospitalisation Details'!A:K,10,FALSE)</f>
        <v>tier - 3</v>
      </c>
      <c r="P680" t="str">
        <f>VLOOKUP(Table35[[#This Row],[Customer ID]],'Hospitalisation Details'!A:K,11,FALSE)</f>
        <v>R1021</v>
      </c>
    </row>
    <row r="681" spans="1:16" x14ac:dyDescent="0.3">
      <c r="A681" t="s">
        <v>1690</v>
      </c>
      <c r="B681" t="str">
        <f>VLOOKUP(Table35[[#This Row],[Customer ID]], 'Customer Names'!F:G, 2, FALSE)</f>
        <v>Battaglino, Mr.  Peter</v>
      </c>
      <c r="C681">
        <v>36.979999999999997</v>
      </c>
      <c r="D681" s="22" t="str" cm="1">
        <f t="array" ref="D681">_xlfn.IFS(Table35[[#This Row],[BMI]]&lt;18.5, "Underweight ", Table35[[#This Row],[BMI]]&lt;24.9, "Normal Weight", Table35[[#This Row],[BMI]]&lt;29.9, "Overweight ", TRUE, "Obesity")</f>
        <v>Obesity</v>
      </c>
      <c r="E681" s="22">
        <v>9.56</v>
      </c>
      <c r="F681" s="22" t="str" cm="1">
        <f t="array" ref="F681">_xlfn.IFS(Table35[[#This Row],[HBA1C]]&lt;5.7, "Normal", Table35[[#This Row],[HBA1C]]&lt;6.4, "Prediabetes ", TRUE, "Diabetes")</f>
        <v>Diabetes</v>
      </c>
      <c r="G681" s="23" t="s">
        <v>2381</v>
      </c>
      <c r="H681" s="22" t="s">
        <v>2379</v>
      </c>
      <c r="I681" s="22" t="s">
        <v>2379</v>
      </c>
      <c r="J681" s="22">
        <v>0</v>
      </c>
      <c r="K681" t="s">
        <v>2379</v>
      </c>
      <c r="L681" s="25">
        <f>VLOOKUP(Table35[[#This Row],[Customer ID]],'Hospitalisation Details'!A:E,5,FALSE)</f>
        <v>24733</v>
      </c>
      <c r="M681" s="27">
        <f>VLOOKUP(Table35[[#This Row],[Customer ID]],'Hospitalisation Details'!A:K,8,FALSE)</f>
        <v>14600.62</v>
      </c>
      <c r="N681" t="str">
        <f>VLOOKUP(Table35[[#This Row],[Customer ID]],'Hospitalisation Details'!A:K,9, FALSE)</f>
        <v>tier - 2</v>
      </c>
      <c r="O681" t="str">
        <f>VLOOKUP(Table35[[#This Row],[Customer ID]],'Hospitalisation Details'!A:K,10,FALSE)</f>
        <v>tier - 3</v>
      </c>
      <c r="P681" t="str">
        <f>VLOOKUP(Table35[[#This Row],[Customer ID]],'Hospitalisation Details'!A:K,11,FALSE)</f>
        <v>R1022</v>
      </c>
    </row>
    <row r="682" spans="1:16" x14ac:dyDescent="0.3">
      <c r="A682" t="s">
        <v>1689</v>
      </c>
      <c r="B682" t="str">
        <f>VLOOKUP(Table35[[#This Row],[Customer ID]], 'Customer Names'!F:G, 2, FALSE)</f>
        <v>Pena, Ms.  Carolina</v>
      </c>
      <c r="C682">
        <v>32.395000000000003</v>
      </c>
      <c r="D682" s="22" t="str" cm="1">
        <f t="array" ref="D682">_xlfn.IFS(Table35[[#This Row],[BMI]]&lt;18.5, "Underweight ", Table35[[#This Row],[BMI]]&lt;24.9, "Normal Weight", Table35[[#This Row],[BMI]]&lt;29.9, "Overweight ", TRUE, "Obesity")</f>
        <v>Obesity</v>
      </c>
      <c r="E682" s="22">
        <v>8.23</v>
      </c>
      <c r="F682" s="22" t="str" cm="1">
        <f t="array" ref="F682">_xlfn.IFS(Table35[[#This Row],[HBA1C]]&lt;5.7, "Normal", Table35[[#This Row],[HBA1C]]&lt;6.4, "Prediabetes ", TRUE, "Diabetes")</f>
        <v>Diabetes</v>
      </c>
      <c r="G682" s="23" t="s">
        <v>2381</v>
      </c>
      <c r="H682" s="22" t="s">
        <v>2379</v>
      </c>
      <c r="I682" s="22" t="s">
        <v>2381</v>
      </c>
      <c r="J682" s="22">
        <v>1</v>
      </c>
      <c r="K682" t="s">
        <v>2379</v>
      </c>
      <c r="L682" s="25">
        <f>VLOOKUP(Table35[[#This Row],[Customer ID]],'Hospitalisation Details'!A:E,5,FALSE)</f>
        <v>23237</v>
      </c>
      <c r="M682" s="27">
        <f>VLOOKUP(Table35[[#This Row],[Customer ID]],'Hospitalisation Details'!A:K,8,FALSE)</f>
        <v>14590.63</v>
      </c>
      <c r="N682" t="str">
        <f>VLOOKUP(Table35[[#This Row],[Customer ID]],'Hospitalisation Details'!A:K,9, FALSE)</f>
        <v>tier - 2</v>
      </c>
      <c r="O682" t="str">
        <f>VLOOKUP(Table35[[#This Row],[Customer ID]],'Hospitalisation Details'!A:K,10,FALSE)</f>
        <v>tier - 1</v>
      </c>
      <c r="P682" t="str">
        <f>VLOOKUP(Table35[[#This Row],[Customer ID]],'Hospitalisation Details'!A:K,11,FALSE)</f>
        <v>R1024</v>
      </c>
    </row>
    <row r="683" spans="1:16" x14ac:dyDescent="0.3">
      <c r="A683" t="s">
        <v>1688</v>
      </c>
      <c r="B683" t="str">
        <f>VLOOKUP(Table35[[#This Row],[Customer ID]], 'Customer Names'!F:G, 2, FALSE)</f>
        <v>Thomason, Mrs.  Jenny K.</v>
      </c>
      <c r="C683">
        <v>32.729999999999997</v>
      </c>
      <c r="D683" s="22" t="str" cm="1">
        <f t="array" ref="D683">_xlfn.IFS(Table35[[#This Row],[BMI]]&lt;18.5, "Underweight ", Table35[[#This Row],[BMI]]&lt;24.9, "Normal Weight", Table35[[#This Row],[BMI]]&lt;29.9, "Overweight ", TRUE, "Obesity")</f>
        <v>Obesity</v>
      </c>
      <c r="E683" s="22">
        <v>7.03</v>
      </c>
      <c r="F683" s="22" t="str" cm="1">
        <f t="array" ref="F683">_xlfn.IFS(Table35[[#This Row],[HBA1C]]&lt;5.7, "Normal", Table35[[#This Row],[HBA1C]]&lt;6.4, "Prediabetes ", TRUE, "Diabetes")</f>
        <v>Diabetes</v>
      </c>
      <c r="G683" s="23" t="s">
        <v>2379</v>
      </c>
      <c r="H683" s="22" t="s">
        <v>2379</v>
      </c>
      <c r="I683" s="22" t="s">
        <v>2379</v>
      </c>
      <c r="J683" s="22">
        <v>0</v>
      </c>
      <c r="K683" t="s">
        <v>2379</v>
      </c>
      <c r="L683" s="25">
        <f>VLOOKUP(Table35[[#This Row],[Customer ID]],'Hospitalisation Details'!A:E,5,FALSE)</f>
        <v>22830</v>
      </c>
      <c r="M683" s="27">
        <f>VLOOKUP(Table35[[#This Row],[Customer ID]],'Hospitalisation Details'!A:K,8,FALSE)</f>
        <v>14574.64</v>
      </c>
      <c r="N683" t="str">
        <f>VLOOKUP(Table35[[#This Row],[Customer ID]],'Hospitalisation Details'!A:K,9, FALSE)</f>
        <v>tier - 2</v>
      </c>
      <c r="O683" t="str">
        <f>VLOOKUP(Table35[[#This Row],[Customer ID]],'Hospitalisation Details'!A:K,10,FALSE)</f>
        <v>tier - 1</v>
      </c>
      <c r="P683" t="str">
        <f>VLOOKUP(Table35[[#This Row],[Customer ID]],'Hospitalisation Details'!A:K,11,FALSE)</f>
        <v>R1025</v>
      </c>
    </row>
    <row r="684" spans="1:16" x14ac:dyDescent="0.3">
      <c r="A684" t="s">
        <v>1687</v>
      </c>
      <c r="B684" t="str">
        <f>VLOOKUP(Table35[[#This Row],[Customer ID]], 'Customer Names'!F:G, 2, FALSE)</f>
        <v>Hancox, Ms.  Jessica</v>
      </c>
      <c r="C684">
        <v>20.52</v>
      </c>
      <c r="D684" s="22" t="str" cm="1">
        <f t="array" ref="D684">_xlfn.IFS(Table35[[#This Row],[BMI]]&lt;18.5, "Underweight ", Table35[[#This Row],[BMI]]&lt;24.9, "Normal Weight", Table35[[#This Row],[BMI]]&lt;29.9, "Overweight ", TRUE, "Obesity")</f>
        <v>Normal Weight</v>
      </c>
      <c r="E684" s="22">
        <v>5.45</v>
      </c>
      <c r="F684" s="22" t="str" cm="1">
        <f t="array" ref="F684">_xlfn.IFS(Table35[[#This Row],[HBA1C]]&lt;5.7, "Normal", Table35[[#This Row],[HBA1C]]&lt;6.4, "Prediabetes ", TRUE, "Diabetes")</f>
        <v>Normal</v>
      </c>
      <c r="G684" s="23" t="s">
        <v>2379</v>
      </c>
      <c r="H684" s="22" t="s">
        <v>2379</v>
      </c>
      <c r="I684" s="22" t="s">
        <v>2379</v>
      </c>
      <c r="J684" s="22">
        <v>1</v>
      </c>
      <c r="K684" t="s">
        <v>2381</v>
      </c>
      <c r="L684" s="25">
        <f>VLOOKUP(Table35[[#This Row],[Customer ID]],'Hospitalisation Details'!A:E,5,FALSE)</f>
        <v>35958</v>
      </c>
      <c r="M684" s="27">
        <f>VLOOKUP(Table35[[#This Row],[Customer ID]],'Hospitalisation Details'!A:K,8,FALSE)</f>
        <v>14571.89</v>
      </c>
      <c r="N684" t="str">
        <f>VLOOKUP(Table35[[#This Row],[Customer ID]],'Hospitalisation Details'!A:K,9, FALSE)</f>
        <v>tier - 2</v>
      </c>
      <c r="O684" t="str">
        <f>VLOOKUP(Table35[[#This Row],[Customer ID]],'Hospitalisation Details'!A:K,10,FALSE)</f>
        <v>tier - 1</v>
      </c>
      <c r="P684" t="str">
        <f>VLOOKUP(Table35[[#This Row],[Customer ID]],'Hospitalisation Details'!A:K,11,FALSE)</f>
        <v>R1024</v>
      </c>
    </row>
    <row r="685" spans="1:16" x14ac:dyDescent="0.3">
      <c r="A685" t="s">
        <v>1686</v>
      </c>
      <c r="B685" t="str">
        <f>VLOOKUP(Table35[[#This Row],[Customer ID]], 'Customer Names'!F:G, 2, FALSE)</f>
        <v>Canarecci, Ms.  Kimberly D</v>
      </c>
      <c r="C685">
        <v>51.72</v>
      </c>
      <c r="D685" s="22" t="str" cm="1">
        <f t="array" ref="D685">_xlfn.IFS(Table35[[#This Row],[BMI]]&lt;18.5, "Underweight ", Table35[[#This Row],[BMI]]&lt;24.9, "Normal Weight", Table35[[#This Row],[BMI]]&lt;29.9, "Overweight ", TRUE, "Obesity")</f>
        <v>Obesity</v>
      </c>
      <c r="E685" s="22">
        <v>5.76</v>
      </c>
      <c r="F685" s="22" t="str" cm="1">
        <f t="array" ref="F685">_xlfn.IFS(Table35[[#This Row],[HBA1C]]&lt;5.7, "Normal", Table35[[#This Row],[HBA1C]]&lt;6.4, "Prediabetes ", TRUE, "Diabetes")</f>
        <v xml:space="preserve">Prediabetes </v>
      </c>
      <c r="G685" s="23" t="s">
        <v>2379</v>
      </c>
      <c r="H685" s="22" t="s">
        <v>2379</v>
      </c>
      <c r="I685" s="22" t="s">
        <v>2379</v>
      </c>
      <c r="J685" s="22">
        <v>0</v>
      </c>
      <c r="K685" t="s">
        <v>2379</v>
      </c>
      <c r="L685" s="25">
        <f>VLOOKUP(Table35[[#This Row],[Customer ID]],'Hospitalisation Details'!A:E,5,FALSE)</f>
        <v>32642</v>
      </c>
      <c r="M685" s="27">
        <f>VLOOKUP(Table35[[#This Row],[Customer ID]],'Hospitalisation Details'!A:K,8,FALSE)</f>
        <v>14547.26</v>
      </c>
      <c r="N685" t="str">
        <f>VLOOKUP(Table35[[#This Row],[Customer ID]],'Hospitalisation Details'!A:K,9, FALSE)</f>
        <v>tier - 2</v>
      </c>
      <c r="O685" t="str">
        <f>VLOOKUP(Table35[[#This Row],[Customer ID]],'Hospitalisation Details'!A:K,10,FALSE)</f>
        <v>tier - 3</v>
      </c>
      <c r="P685" t="str">
        <f>VLOOKUP(Table35[[#This Row],[Customer ID]],'Hospitalisation Details'!A:K,11,FALSE)</f>
        <v>R1011</v>
      </c>
    </row>
    <row r="686" spans="1:16" x14ac:dyDescent="0.3">
      <c r="A686" t="s">
        <v>1685</v>
      </c>
      <c r="B686" t="str">
        <f>VLOOKUP(Table35[[#This Row],[Customer ID]], 'Customer Names'!F:G, 2, FALSE)</f>
        <v>Toupin, Mr.  Marc-Olivier</v>
      </c>
      <c r="C686">
        <v>50.2</v>
      </c>
      <c r="D686" s="22" t="str" cm="1">
        <f t="array" ref="D686">_xlfn.IFS(Table35[[#This Row],[BMI]]&lt;18.5, "Underweight ", Table35[[#This Row],[BMI]]&lt;24.9, "Normal Weight", Table35[[#This Row],[BMI]]&lt;29.9, "Overweight ", TRUE, "Obesity")</f>
        <v>Obesity</v>
      </c>
      <c r="E686" s="22">
        <v>5.4</v>
      </c>
      <c r="F686" s="22" t="str" cm="1">
        <f t="array" ref="F686">_xlfn.IFS(Table35[[#This Row],[HBA1C]]&lt;5.7, "Normal", Table35[[#This Row],[HBA1C]]&lt;6.4, "Prediabetes ", TRUE, "Diabetes")</f>
        <v>Normal</v>
      </c>
      <c r="G686" s="23" t="s">
        <v>2379</v>
      </c>
      <c r="H686" s="22" t="s">
        <v>2379</v>
      </c>
      <c r="I686" s="22" t="s">
        <v>2379</v>
      </c>
      <c r="J686" s="22">
        <v>0</v>
      </c>
      <c r="K686" t="s">
        <v>2379</v>
      </c>
      <c r="L686" s="25">
        <f>VLOOKUP(Table35[[#This Row],[Customer ID]],'Hospitalisation Details'!A:E,5,FALSE)</f>
        <v>32620</v>
      </c>
      <c r="M686" s="27">
        <f>VLOOKUP(Table35[[#This Row],[Customer ID]],'Hospitalisation Details'!A:K,8,FALSE)</f>
        <v>14507.46</v>
      </c>
      <c r="N686" t="str">
        <f>VLOOKUP(Table35[[#This Row],[Customer ID]],'Hospitalisation Details'!A:K,9, FALSE)</f>
        <v>tier - 2</v>
      </c>
      <c r="O686" t="str">
        <f>VLOOKUP(Table35[[#This Row],[Customer ID]],'Hospitalisation Details'!A:K,10,FALSE)</f>
        <v>tier - 3</v>
      </c>
      <c r="P686" t="str">
        <f>VLOOKUP(Table35[[#This Row],[Customer ID]],'Hospitalisation Details'!A:K,11,FALSE)</f>
        <v>R1012</v>
      </c>
    </row>
    <row r="687" spans="1:16" x14ac:dyDescent="0.3">
      <c r="A687" t="s">
        <v>1684</v>
      </c>
      <c r="B687" t="str">
        <f>VLOOKUP(Table35[[#This Row],[Customer ID]], 'Customer Names'!F:G, 2, FALSE)</f>
        <v>Mulley, Mr.  Russell J</v>
      </c>
      <c r="C687">
        <v>25.52</v>
      </c>
      <c r="D687" s="22" t="str" cm="1">
        <f t="array" ref="D687">_xlfn.IFS(Table35[[#This Row],[BMI]]&lt;18.5, "Underweight ", Table35[[#This Row],[BMI]]&lt;24.9, "Normal Weight", Table35[[#This Row],[BMI]]&lt;29.9, "Overweight ", TRUE, "Obesity")</f>
        <v xml:space="preserve">Overweight </v>
      </c>
      <c r="E687" s="22">
        <v>6.35</v>
      </c>
      <c r="F687" s="22" t="str" cm="1">
        <f t="array" ref="F687">_xlfn.IFS(Table35[[#This Row],[HBA1C]]&lt;5.7, "Normal", Table35[[#This Row],[HBA1C]]&lt;6.4, "Prediabetes ", TRUE, "Diabetes")</f>
        <v xml:space="preserve">Prediabetes </v>
      </c>
      <c r="G687" s="23" t="s">
        <v>2379</v>
      </c>
      <c r="H687" s="22" t="s">
        <v>2379</v>
      </c>
      <c r="I687" s="22" t="s">
        <v>2381</v>
      </c>
      <c r="J687" s="22">
        <v>1</v>
      </c>
      <c r="K687" t="s">
        <v>2379</v>
      </c>
      <c r="L687" s="25">
        <f>VLOOKUP(Table35[[#This Row],[Customer ID]],'Hospitalisation Details'!A:E,5,FALSE)</f>
        <v>28934</v>
      </c>
      <c r="M687" s="27">
        <f>VLOOKUP(Table35[[#This Row],[Customer ID]],'Hospitalisation Details'!A:K,8,FALSE)</f>
        <v>14478.33</v>
      </c>
      <c r="N687" t="str">
        <f>VLOOKUP(Table35[[#This Row],[Customer ID]],'Hospitalisation Details'!A:K,9, FALSE)</f>
        <v>tier - 2</v>
      </c>
      <c r="O687" t="str">
        <f>VLOOKUP(Table35[[#This Row],[Customer ID]],'Hospitalisation Details'!A:K,10,FALSE)</f>
        <v>tier - 2</v>
      </c>
      <c r="P687" t="str">
        <f>VLOOKUP(Table35[[#This Row],[Customer ID]],'Hospitalisation Details'!A:K,11,FALSE)</f>
        <v>R1013</v>
      </c>
    </row>
    <row r="688" spans="1:16" x14ac:dyDescent="0.3">
      <c r="A688" t="s">
        <v>1683</v>
      </c>
      <c r="B688" t="str">
        <f>VLOOKUP(Table35[[#This Row],[Customer ID]], 'Customer Names'!F:G, 2, FALSE)</f>
        <v>Parry, Ms.  Karine</v>
      </c>
      <c r="C688">
        <v>35.200000000000003</v>
      </c>
      <c r="D688" s="22" t="str" cm="1">
        <f t="array" ref="D688">_xlfn.IFS(Table35[[#This Row],[BMI]]&lt;18.5, "Underweight ", Table35[[#This Row],[BMI]]&lt;24.9, "Normal Weight", Table35[[#This Row],[BMI]]&lt;29.9, "Overweight ", TRUE, "Obesity")</f>
        <v>Obesity</v>
      </c>
      <c r="E688" s="22">
        <v>6.26</v>
      </c>
      <c r="F688" s="22" t="str" cm="1">
        <f t="array" ref="F688">_xlfn.IFS(Table35[[#This Row],[HBA1C]]&lt;5.7, "Normal", Table35[[#This Row],[HBA1C]]&lt;6.4, "Prediabetes ", TRUE, "Diabetes")</f>
        <v xml:space="preserve">Prediabetes </v>
      </c>
      <c r="G688" s="23" t="s">
        <v>2381</v>
      </c>
      <c r="H688" s="22" t="s">
        <v>2379</v>
      </c>
      <c r="I688" s="22" t="s">
        <v>2379</v>
      </c>
      <c r="J688" s="22">
        <v>2</v>
      </c>
      <c r="K688" t="s">
        <v>2379</v>
      </c>
      <c r="L688" s="25">
        <f>VLOOKUP(Table35[[#This Row],[Customer ID]],'Hospitalisation Details'!A:E,5,FALSE)</f>
        <v>21601</v>
      </c>
      <c r="M688" s="27">
        <f>VLOOKUP(Table35[[#This Row],[Customer ID]],'Hospitalisation Details'!A:K,8,FALSE)</f>
        <v>14474.68</v>
      </c>
      <c r="N688" t="str">
        <f>VLOOKUP(Table35[[#This Row],[Customer ID]],'Hospitalisation Details'!A:K,9, FALSE)</f>
        <v>tier - 2</v>
      </c>
      <c r="O688" t="str">
        <f>VLOOKUP(Table35[[#This Row],[Customer ID]],'Hospitalisation Details'!A:K,10,FALSE)</f>
        <v>tier - 2</v>
      </c>
      <c r="P688" t="str">
        <f>VLOOKUP(Table35[[#This Row],[Customer ID]],'Hospitalisation Details'!A:K,11,FALSE)</f>
        <v>R1013</v>
      </c>
    </row>
    <row r="689" spans="1:16" x14ac:dyDescent="0.3">
      <c r="A689" t="s">
        <v>1682</v>
      </c>
      <c r="B689" t="str">
        <f>VLOOKUP(Table35[[#This Row],[Customer ID]], 'Customer Names'!F:G, 2, FALSE)</f>
        <v>Mason Cox, Ms.  Cheryl</v>
      </c>
      <c r="C689">
        <v>41.26</v>
      </c>
      <c r="D689" s="22" t="str" cm="1">
        <f t="array" ref="D689">_xlfn.IFS(Table35[[#This Row],[BMI]]&lt;18.5, "Underweight ", Table35[[#This Row],[BMI]]&lt;24.9, "Normal Weight", Table35[[#This Row],[BMI]]&lt;29.9, "Overweight ", TRUE, "Obesity")</f>
        <v>Obesity</v>
      </c>
      <c r="E689" s="22">
        <v>5.97</v>
      </c>
      <c r="F689" s="22" t="str" cm="1">
        <f t="array" ref="F689">_xlfn.IFS(Table35[[#This Row],[HBA1C]]&lt;5.7, "Normal", Table35[[#This Row],[HBA1C]]&lt;6.4, "Prediabetes ", TRUE, "Diabetes")</f>
        <v xml:space="preserve">Prediabetes </v>
      </c>
      <c r="G689" s="23" t="s">
        <v>2381</v>
      </c>
      <c r="H689" s="22" t="s">
        <v>2379</v>
      </c>
      <c r="I689" s="22" t="s">
        <v>2379</v>
      </c>
      <c r="J689" s="22">
        <v>0</v>
      </c>
      <c r="K689" t="s">
        <v>2379</v>
      </c>
      <c r="L689" s="25">
        <f>VLOOKUP(Table35[[#This Row],[Customer ID]],'Hospitalisation Details'!A:E,5,FALSE)</f>
        <v>27786</v>
      </c>
      <c r="M689" s="27">
        <f>VLOOKUP(Table35[[#This Row],[Customer ID]],'Hospitalisation Details'!A:K,8,FALSE)</f>
        <v>14470.01</v>
      </c>
      <c r="N689" t="str">
        <f>VLOOKUP(Table35[[#This Row],[Customer ID]],'Hospitalisation Details'!A:K,9, FALSE)</f>
        <v>tier - 2</v>
      </c>
      <c r="O689" t="str">
        <f>VLOOKUP(Table35[[#This Row],[Customer ID]],'Hospitalisation Details'!A:K,10,FALSE)</f>
        <v>tier - 3</v>
      </c>
      <c r="P689" t="str">
        <f>VLOOKUP(Table35[[#This Row],[Customer ID]],'Hospitalisation Details'!A:K,11,FALSE)</f>
        <v>R1012</v>
      </c>
    </row>
    <row r="690" spans="1:16" x14ac:dyDescent="0.3">
      <c r="A690" t="s">
        <v>1681</v>
      </c>
      <c r="B690" t="str">
        <f>VLOOKUP(Table35[[#This Row],[Customer ID]], 'Customer Names'!F:G, 2, FALSE)</f>
        <v>Thompson, Ms.  Allison M.</v>
      </c>
      <c r="C690">
        <v>17.195</v>
      </c>
      <c r="D690" s="22" t="str" cm="1">
        <f t="array" ref="D690">_xlfn.IFS(Table35[[#This Row],[BMI]]&lt;18.5, "Underweight ", Table35[[#This Row],[BMI]]&lt;24.9, "Normal Weight", Table35[[#This Row],[BMI]]&lt;29.9, "Overweight ", TRUE, "Obesity")</f>
        <v xml:space="preserve">Underweight </v>
      </c>
      <c r="E690" s="22">
        <v>5.29</v>
      </c>
      <c r="F690" s="22" t="str" cm="1">
        <f t="array" ref="F690">_xlfn.IFS(Table35[[#This Row],[HBA1C]]&lt;5.7, "Normal", Table35[[#This Row],[HBA1C]]&lt;6.4, "Prediabetes ", TRUE, "Diabetes")</f>
        <v>Normal</v>
      </c>
      <c r="G690" s="23" t="s">
        <v>2381</v>
      </c>
      <c r="H690" s="22" t="s">
        <v>2379</v>
      </c>
      <c r="I690" s="22" t="s">
        <v>2379</v>
      </c>
      <c r="J690" s="22">
        <v>0</v>
      </c>
      <c r="K690" t="s">
        <v>2381</v>
      </c>
      <c r="L690" s="25">
        <f>VLOOKUP(Table35[[#This Row],[Customer ID]],'Hospitalisation Details'!A:E,5,FALSE)</f>
        <v>35409</v>
      </c>
      <c r="M690" s="27">
        <f>VLOOKUP(Table35[[#This Row],[Customer ID]],'Hospitalisation Details'!A:K,8,FALSE)</f>
        <v>14455.64</v>
      </c>
      <c r="N690" t="str">
        <f>VLOOKUP(Table35[[#This Row],[Customer ID]],'Hospitalisation Details'!A:K,9, FALSE)</f>
        <v>tier - 2</v>
      </c>
      <c r="O690" t="str">
        <f>VLOOKUP(Table35[[#This Row],[Customer ID]],'Hospitalisation Details'!A:K,10,FALSE)</f>
        <v>tier - 3</v>
      </c>
      <c r="P690" t="str">
        <f>VLOOKUP(Table35[[#This Row],[Customer ID]],'Hospitalisation Details'!A:K,11,FALSE)</f>
        <v>R1024</v>
      </c>
    </row>
    <row r="691" spans="1:16" x14ac:dyDescent="0.3">
      <c r="A691" t="s">
        <v>1680</v>
      </c>
      <c r="B691" t="str">
        <f>VLOOKUP(Table35[[#This Row],[Customer ID]], 'Customer Names'!F:G, 2, FALSE)</f>
        <v>Nelson, Ms.  Adriana</v>
      </c>
      <c r="C691">
        <v>23.085000000000001</v>
      </c>
      <c r="D691" s="22" t="str" cm="1">
        <f t="array" ref="D691">_xlfn.IFS(Table35[[#This Row],[BMI]]&lt;18.5, "Underweight ", Table35[[#This Row],[BMI]]&lt;24.9, "Normal Weight", Table35[[#This Row],[BMI]]&lt;29.9, "Overweight ", TRUE, "Obesity")</f>
        <v>Normal Weight</v>
      </c>
      <c r="E691" s="22">
        <v>4.2699999999999996</v>
      </c>
      <c r="F691" s="22" t="str" cm="1">
        <f t="array" ref="F691">_xlfn.IFS(Table35[[#This Row],[HBA1C]]&lt;5.7, "Normal", Table35[[#This Row],[HBA1C]]&lt;6.4, "Prediabetes ", TRUE, "Diabetes")</f>
        <v>Normal</v>
      </c>
      <c r="G691" s="23" t="s">
        <v>2381</v>
      </c>
      <c r="H691" s="22" t="s">
        <v>2379</v>
      </c>
      <c r="I691" s="22" t="s">
        <v>2379</v>
      </c>
      <c r="J691" s="22">
        <v>2</v>
      </c>
      <c r="K691" t="s">
        <v>2379</v>
      </c>
      <c r="L691" s="25">
        <f>VLOOKUP(Table35[[#This Row],[Customer ID]],'Hospitalisation Details'!A:E,5,FALSE)</f>
        <v>21857</v>
      </c>
      <c r="M691" s="27">
        <f>VLOOKUP(Table35[[#This Row],[Customer ID]],'Hospitalisation Details'!A:K,8,FALSE)</f>
        <v>14451.84</v>
      </c>
      <c r="N691" t="str">
        <f>VLOOKUP(Table35[[#This Row],[Customer ID]],'Hospitalisation Details'!A:K,9, FALSE)</f>
        <v>tier - 2</v>
      </c>
      <c r="O691" t="str">
        <f>VLOOKUP(Table35[[#This Row],[Customer ID]],'Hospitalisation Details'!A:K,10,FALSE)</f>
        <v>tier - 3</v>
      </c>
      <c r="P691" t="str">
        <f>VLOOKUP(Table35[[#This Row],[Customer ID]],'Hospitalisation Details'!A:K,11,FALSE)</f>
        <v>R1023</v>
      </c>
    </row>
    <row r="692" spans="1:16" x14ac:dyDescent="0.3">
      <c r="A692" t="s">
        <v>1679</v>
      </c>
      <c r="B692" t="str">
        <f>VLOOKUP(Table35[[#This Row],[Customer ID]], 'Customer Names'!F:G, 2, FALSE)</f>
        <v>Forte, Ms.  Miranda J</v>
      </c>
      <c r="C692">
        <v>21.66</v>
      </c>
      <c r="D692" s="22" t="str" cm="1">
        <f t="array" ref="D692">_xlfn.IFS(Table35[[#This Row],[BMI]]&lt;18.5, "Underweight ", Table35[[#This Row],[BMI]]&lt;24.9, "Normal Weight", Table35[[#This Row],[BMI]]&lt;29.9, "Overweight ", TRUE, "Obesity")</f>
        <v>Normal Weight</v>
      </c>
      <c r="E692" s="22">
        <v>5.2</v>
      </c>
      <c r="F692" s="22" t="str" cm="1">
        <f t="array" ref="F692">_xlfn.IFS(Table35[[#This Row],[HBA1C]]&lt;5.7, "Normal", Table35[[#This Row],[HBA1C]]&lt;6.4, "Prediabetes ", TRUE, "Diabetes")</f>
        <v>Normal</v>
      </c>
      <c r="G692" s="23" t="s">
        <v>2381</v>
      </c>
      <c r="H692" s="22" t="s">
        <v>2379</v>
      </c>
      <c r="I692" s="22" t="s">
        <v>2379</v>
      </c>
      <c r="J692" s="22">
        <v>2</v>
      </c>
      <c r="K692" t="s">
        <v>2379</v>
      </c>
      <c r="L692" s="25">
        <f>VLOOKUP(Table35[[#This Row],[Customer ID]],'Hospitalisation Details'!A:E,5,FALSE)</f>
        <v>21852</v>
      </c>
      <c r="M692" s="27">
        <f>VLOOKUP(Table35[[#This Row],[Customer ID]],'Hospitalisation Details'!A:K,8,FALSE)</f>
        <v>14449.85</v>
      </c>
      <c r="N692" t="str">
        <f>VLOOKUP(Table35[[#This Row],[Customer ID]],'Hospitalisation Details'!A:K,9, FALSE)</f>
        <v>tier - 2</v>
      </c>
      <c r="O692" t="str">
        <f>VLOOKUP(Table35[[#This Row],[Customer ID]],'Hospitalisation Details'!A:K,10,FALSE)</f>
        <v>tier - 1</v>
      </c>
      <c r="P692" t="str">
        <f>VLOOKUP(Table35[[#This Row],[Customer ID]],'Hospitalisation Details'!A:K,11,FALSE)</f>
        <v>R1024</v>
      </c>
    </row>
    <row r="693" spans="1:16" x14ac:dyDescent="0.3">
      <c r="A693" t="s">
        <v>1678</v>
      </c>
      <c r="B693" t="str">
        <f>VLOOKUP(Table35[[#This Row],[Customer ID]], 'Customer Names'!F:G, 2, FALSE)</f>
        <v>Corona Iturriaga, Mr.  Roberto</v>
      </c>
      <c r="C693">
        <v>36.47</v>
      </c>
      <c r="D693" s="22" t="str" cm="1">
        <f t="array" ref="D693">_xlfn.IFS(Table35[[#This Row],[BMI]]&lt;18.5, "Underweight ", Table35[[#This Row],[BMI]]&lt;24.9, "Normal Weight", Table35[[#This Row],[BMI]]&lt;29.9, "Overweight ", TRUE, "Obesity")</f>
        <v>Obesity</v>
      </c>
      <c r="E693" s="22">
        <v>8.23</v>
      </c>
      <c r="F693" s="22" t="str" cm="1">
        <f t="array" ref="F693">_xlfn.IFS(Table35[[#This Row],[HBA1C]]&lt;5.7, "Normal", Table35[[#This Row],[HBA1C]]&lt;6.4, "Prediabetes ", TRUE, "Diabetes")</f>
        <v>Diabetes</v>
      </c>
      <c r="G693" s="23" t="s">
        <v>2381</v>
      </c>
      <c r="H693" s="22" t="s">
        <v>2379</v>
      </c>
      <c r="I693" s="22" t="s">
        <v>2379</v>
      </c>
      <c r="J693" s="22">
        <v>0</v>
      </c>
      <c r="K693" t="s">
        <v>2379</v>
      </c>
      <c r="L693" s="25">
        <f>VLOOKUP(Table35[[#This Row],[Customer ID]],'Hospitalisation Details'!A:E,5,FALSE)</f>
        <v>24719</v>
      </c>
      <c r="M693" s="27">
        <f>VLOOKUP(Table35[[#This Row],[Customer ID]],'Hospitalisation Details'!A:K,8,FALSE)</f>
        <v>14427.63</v>
      </c>
      <c r="N693" t="str">
        <f>VLOOKUP(Table35[[#This Row],[Customer ID]],'Hospitalisation Details'!A:K,9, FALSE)</f>
        <v>tier - 2</v>
      </c>
      <c r="O693" t="str">
        <f>VLOOKUP(Table35[[#This Row],[Customer ID]],'Hospitalisation Details'!A:K,10,FALSE)</f>
        <v>tier - 2</v>
      </c>
      <c r="P693" t="str">
        <f>VLOOKUP(Table35[[#This Row],[Customer ID]],'Hospitalisation Details'!A:K,11,FALSE)</f>
        <v>R1021</v>
      </c>
    </row>
    <row r="694" spans="1:16" x14ac:dyDescent="0.3">
      <c r="A694" t="s">
        <v>1677</v>
      </c>
      <c r="B694" t="str">
        <f>VLOOKUP(Table35[[#This Row],[Customer ID]], 'Customer Names'!F:G, 2, FALSE)</f>
        <v>McCollum, Mrs.  Rebecca B.</v>
      </c>
      <c r="C694">
        <v>36.08</v>
      </c>
      <c r="D694" s="22" t="str" cm="1">
        <f t="array" ref="D694">_xlfn.IFS(Table35[[#This Row],[BMI]]&lt;18.5, "Underweight ", Table35[[#This Row],[BMI]]&lt;24.9, "Normal Weight", Table35[[#This Row],[BMI]]&lt;29.9, "Overweight ", TRUE, "Obesity")</f>
        <v>Obesity</v>
      </c>
      <c r="E694" s="22">
        <v>10.33</v>
      </c>
      <c r="F694" s="22" t="str" cm="1">
        <f t="array" ref="F694">_xlfn.IFS(Table35[[#This Row],[HBA1C]]&lt;5.7, "Normal", Table35[[#This Row],[HBA1C]]&lt;6.4, "Prediabetes ", TRUE, "Diabetes")</f>
        <v>Diabetes</v>
      </c>
      <c r="G694" s="23" t="s">
        <v>2381</v>
      </c>
      <c r="H694" s="22" t="s">
        <v>2379</v>
      </c>
      <c r="I694" s="22" t="s">
        <v>2379</v>
      </c>
      <c r="J694" s="22">
        <v>0</v>
      </c>
      <c r="K694" t="s">
        <v>2379</v>
      </c>
      <c r="L694" s="25">
        <f>VLOOKUP(Table35[[#This Row],[Customer ID]],'Hospitalisation Details'!A:E,5,FALSE)</f>
        <v>24699</v>
      </c>
      <c r="M694" s="27">
        <f>VLOOKUP(Table35[[#This Row],[Customer ID]],'Hospitalisation Details'!A:K,8,FALSE)</f>
        <v>14426.66</v>
      </c>
      <c r="N694" t="str">
        <f>VLOOKUP(Table35[[#This Row],[Customer ID]],'Hospitalisation Details'!A:K,9, FALSE)</f>
        <v>tier - 2</v>
      </c>
      <c r="O694" t="str">
        <f>VLOOKUP(Table35[[#This Row],[Customer ID]],'Hospitalisation Details'!A:K,10,FALSE)</f>
        <v>tier - 2</v>
      </c>
      <c r="P694" t="str">
        <f>VLOOKUP(Table35[[#This Row],[Customer ID]],'Hospitalisation Details'!A:K,11,FALSE)</f>
        <v>R1026</v>
      </c>
    </row>
    <row r="695" spans="1:16" x14ac:dyDescent="0.3">
      <c r="A695" t="s">
        <v>1676</v>
      </c>
      <c r="B695" t="str">
        <f>VLOOKUP(Table35[[#This Row],[Customer ID]], 'Customer Names'!F:G, 2, FALSE)</f>
        <v>Hevner, Ms.  Tiffany</v>
      </c>
      <c r="C695">
        <v>23.18</v>
      </c>
      <c r="D695" s="22" t="str" cm="1">
        <f t="array" ref="D695">_xlfn.IFS(Table35[[#This Row],[BMI]]&lt;18.5, "Underweight ", Table35[[#This Row],[BMI]]&lt;24.9, "Normal Weight", Table35[[#This Row],[BMI]]&lt;29.9, "Overweight ", TRUE, "Obesity")</f>
        <v>Normal Weight</v>
      </c>
      <c r="E695" s="22">
        <v>6.13</v>
      </c>
      <c r="F695" s="22" t="str" cm="1">
        <f t="array" ref="F695">_xlfn.IFS(Table35[[#This Row],[HBA1C]]&lt;5.7, "Normal", Table35[[#This Row],[HBA1C]]&lt;6.4, "Prediabetes ", TRUE, "Diabetes")</f>
        <v xml:space="preserve">Prediabetes </v>
      </c>
      <c r="G695" s="23" t="s">
        <v>2379</v>
      </c>
      <c r="H695" s="22" t="s">
        <v>2379</v>
      </c>
      <c r="I695" s="22" t="s">
        <v>2379</v>
      </c>
      <c r="J695" s="22">
        <v>0</v>
      </c>
      <c r="K695" t="s">
        <v>2379</v>
      </c>
      <c r="L695" s="25">
        <f>VLOOKUP(Table35[[#This Row],[Customer ID]],'Hospitalisation Details'!A:E,5,FALSE)</f>
        <v>36351</v>
      </c>
      <c r="M695" s="27">
        <f>VLOOKUP(Table35[[#This Row],[Customer ID]],'Hospitalisation Details'!A:K,8,FALSE)</f>
        <v>14426.07</v>
      </c>
      <c r="N695" t="str">
        <f>VLOOKUP(Table35[[#This Row],[Customer ID]],'Hospitalisation Details'!A:K,9, FALSE)</f>
        <v>tier - 2</v>
      </c>
      <c r="O695" t="str">
        <f>VLOOKUP(Table35[[#This Row],[Customer ID]],'Hospitalisation Details'!A:K,10,FALSE)</f>
        <v>tier - 1</v>
      </c>
      <c r="P695" t="str">
        <f>VLOOKUP(Table35[[#This Row],[Customer ID]],'Hospitalisation Details'!A:K,11,FALSE)</f>
        <v>R1012</v>
      </c>
    </row>
    <row r="696" spans="1:16" x14ac:dyDescent="0.3">
      <c r="A696" t="s">
        <v>1675</v>
      </c>
      <c r="B696" t="str">
        <f>VLOOKUP(Table35[[#This Row],[Customer ID]], 'Customer Names'!F:G, 2, FALSE)</f>
        <v>Looi, Mr.  Alexander</v>
      </c>
      <c r="C696">
        <v>39.159999999999997</v>
      </c>
      <c r="D696" s="22" t="str" cm="1">
        <f t="array" ref="D696">_xlfn.IFS(Table35[[#This Row],[BMI]]&lt;18.5, "Underweight ", Table35[[#This Row],[BMI]]&lt;24.9, "Normal Weight", Table35[[#This Row],[BMI]]&lt;29.9, "Overweight ", TRUE, "Obesity")</f>
        <v>Obesity</v>
      </c>
      <c r="E696" s="22">
        <v>8.08</v>
      </c>
      <c r="F696" s="22" t="str" cm="1">
        <f t="array" ref="F696">_xlfn.IFS(Table35[[#This Row],[HBA1C]]&lt;5.7, "Normal", Table35[[#This Row],[HBA1C]]&lt;6.4, "Prediabetes ", TRUE, "Diabetes")</f>
        <v>Diabetes</v>
      </c>
      <c r="G696" s="23" t="s">
        <v>2379</v>
      </c>
      <c r="H696" s="22" t="s">
        <v>2379</v>
      </c>
      <c r="I696" s="22" t="s">
        <v>2379</v>
      </c>
      <c r="J696" s="22">
        <v>3</v>
      </c>
      <c r="K696" t="s">
        <v>2379</v>
      </c>
      <c r="L696" s="25">
        <f>VLOOKUP(Table35[[#This Row],[Customer ID]],'Hospitalisation Details'!A:E,5,FALSE)</f>
        <v>21356</v>
      </c>
      <c r="M696" s="27">
        <f>VLOOKUP(Table35[[#This Row],[Customer ID]],'Hospitalisation Details'!A:K,8,FALSE)</f>
        <v>14418.28</v>
      </c>
      <c r="N696" t="str">
        <f>VLOOKUP(Table35[[#This Row],[Customer ID]],'Hospitalisation Details'!A:K,9, FALSE)</f>
        <v>tier - 2</v>
      </c>
      <c r="O696" t="str">
        <f>VLOOKUP(Table35[[#This Row],[Customer ID]],'Hospitalisation Details'!A:K,10,FALSE)</f>
        <v>tier - 3</v>
      </c>
      <c r="P696" t="str">
        <f>VLOOKUP(Table35[[#This Row],[Customer ID]],'Hospitalisation Details'!A:K,11,FALSE)</f>
        <v>R1013</v>
      </c>
    </row>
    <row r="697" spans="1:16" x14ac:dyDescent="0.3">
      <c r="A697" t="s">
        <v>1674</v>
      </c>
      <c r="B697" t="str">
        <f>VLOOKUP(Table35[[#This Row],[Customer ID]], 'Customer Names'!F:G, 2, FALSE)</f>
        <v>Power, Mr.  Rich M</v>
      </c>
      <c r="C697">
        <v>38.19</v>
      </c>
      <c r="D697" s="22" t="str" cm="1">
        <f t="array" ref="D697">_xlfn.IFS(Table35[[#This Row],[BMI]]&lt;18.5, "Underweight ", Table35[[#This Row],[BMI]]&lt;24.9, "Normal Weight", Table35[[#This Row],[BMI]]&lt;29.9, "Overweight ", TRUE, "Obesity")</f>
        <v>Obesity</v>
      </c>
      <c r="E697" s="22">
        <v>10.49</v>
      </c>
      <c r="F697" s="22" t="str" cm="1">
        <f t="array" ref="F697">_xlfn.IFS(Table35[[#This Row],[HBA1C]]&lt;5.7, "Normal", Table35[[#This Row],[HBA1C]]&lt;6.4, "Prediabetes ", TRUE, "Diabetes")</f>
        <v>Diabetes</v>
      </c>
      <c r="G697" s="23" t="s">
        <v>2379</v>
      </c>
      <c r="H697" s="22" t="s">
        <v>2379</v>
      </c>
      <c r="I697" s="22" t="s">
        <v>2379</v>
      </c>
      <c r="J697" s="22">
        <v>3</v>
      </c>
      <c r="K697" t="s">
        <v>2379</v>
      </c>
      <c r="L697" s="25">
        <f>VLOOKUP(Table35[[#This Row],[Customer ID]],'Hospitalisation Details'!A:E,5,FALSE)</f>
        <v>21334</v>
      </c>
      <c r="M697" s="27">
        <f>VLOOKUP(Table35[[#This Row],[Customer ID]],'Hospitalisation Details'!A:K,8,FALSE)</f>
        <v>14410.93</v>
      </c>
      <c r="N697" t="str">
        <f>VLOOKUP(Table35[[#This Row],[Customer ID]],'Hospitalisation Details'!A:K,9, FALSE)</f>
        <v>tier - 2</v>
      </c>
      <c r="O697" t="str">
        <f>VLOOKUP(Table35[[#This Row],[Customer ID]],'Hospitalisation Details'!A:K,10,FALSE)</f>
        <v>tier - 2</v>
      </c>
      <c r="P697" t="str">
        <f>VLOOKUP(Table35[[#This Row],[Customer ID]],'Hospitalisation Details'!A:K,11,FALSE)</f>
        <v>R1016</v>
      </c>
    </row>
    <row r="698" spans="1:16" x14ac:dyDescent="0.3">
      <c r="A698" t="s">
        <v>1673</v>
      </c>
      <c r="B698" t="str">
        <f>VLOOKUP(Table35[[#This Row],[Customer ID]], 'Customer Names'!F:G, 2, FALSE)</f>
        <v>Routon, Mr.  Aaron C</v>
      </c>
      <c r="C698">
        <v>26.41</v>
      </c>
      <c r="D698" s="22" t="str" cm="1">
        <f t="array" ref="D698">_xlfn.IFS(Table35[[#This Row],[BMI]]&lt;18.5, "Underweight ", Table35[[#This Row],[BMI]]&lt;24.9, "Normal Weight", Table35[[#This Row],[BMI]]&lt;29.9, "Overweight ", TRUE, "Obesity")</f>
        <v xml:space="preserve">Overweight </v>
      </c>
      <c r="E698" s="22">
        <v>8.11</v>
      </c>
      <c r="F698" s="22" t="str" cm="1">
        <f t="array" ref="F698">_xlfn.IFS(Table35[[#This Row],[HBA1C]]&lt;5.7, "Normal", Table35[[#This Row],[HBA1C]]&lt;6.4, "Prediabetes ", TRUE, "Diabetes")</f>
        <v>Diabetes</v>
      </c>
      <c r="G698" s="23" t="s">
        <v>2379</v>
      </c>
      <c r="H698" s="22" t="s">
        <v>2379</v>
      </c>
      <c r="I698" s="22" t="s">
        <v>2379</v>
      </c>
      <c r="J698" s="22">
        <v>3</v>
      </c>
      <c r="K698" t="s">
        <v>2379</v>
      </c>
      <c r="L698" s="25">
        <f>VLOOKUP(Table35[[#This Row],[Customer ID]],'Hospitalisation Details'!A:E,5,FALSE)</f>
        <v>21289</v>
      </c>
      <c r="M698" s="27">
        <f>VLOOKUP(Table35[[#This Row],[Customer ID]],'Hospitalisation Details'!A:K,8,FALSE)</f>
        <v>14394.56</v>
      </c>
      <c r="N698" t="str">
        <f>VLOOKUP(Table35[[#This Row],[Customer ID]],'Hospitalisation Details'!A:K,9, FALSE)</f>
        <v>tier - 2</v>
      </c>
      <c r="O698" t="str">
        <f>VLOOKUP(Table35[[#This Row],[Customer ID]],'Hospitalisation Details'!A:K,10,FALSE)</f>
        <v>tier - 1</v>
      </c>
      <c r="P698" t="str">
        <f>VLOOKUP(Table35[[#This Row],[Customer ID]],'Hospitalisation Details'!A:K,11,FALSE)</f>
        <v>R1018</v>
      </c>
    </row>
    <row r="699" spans="1:16" x14ac:dyDescent="0.3">
      <c r="A699" t="s">
        <v>1672</v>
      </c>
      <c r="B699" t="str">
        <f>VLOOKUP(Table35[[#This Row],[Customer ID]], 'Customer Names'!F:G, 2, FALSE)</f>
        <v>Dochelli, Ms.  Kate</v>
      </c>
      <c r="C699">
        <v>28.785</v>
      </c>
      <c r="D699" s="22" t="str" cm="1">
        <f t="array" ref="D699">_xlfn.IFS(Table35[[#This Row],[BMI]]&lt;18.5, "Underweight ", Table35[[#This Row],[BMI]]&lt;24.9, "Normal Weight", Table35[[#This Row],[BMI]]&lt;29.9, "Overweight ", TRUE, "Obesity")</f>
        <v xml:space="preserve">Overweight </v>
      </c>
      <c r="E699" s="22">
        <v>6.6</v>
      </c>
      <c r="F699" s="22" t="str" cm="1">
        <f t="array" ref="F699">_xlfn.IFS(Table35[[#This Row],[HBA1C]]&lt;5.7, "Normal", Table35[[#This Row],[HBA1C]]&lt;6.4, "Prediabetes ", TRUE, "Diabetes")</f>
        <v>Diabetes</v>
      </c>
      <c r="G699" s="23" t="s">
        <v>2379</v>
      </c>
      <c r="H699" s="22" t="s">
        <v>2379</v>
      </c>
      <c r="I699" s="22" t="s">
        <v>2379</v>
      </c>
      <c r="J699" s="22">
        <v>0</v>
      </c>
      <c r="K699" t="s">
        <v>2379</v>
      </c>
      <c r="L699" s="25">
        <f>VLOOKUP(Table35[[#This Row],[Customer ID]],'Hospitalisation Details'!A:E,5,FALSE)</f>
        <v>23823</v>
      </c>
      <c r="M699" s="27">
        <f>VLOOKUP(Table35[[#This Row],[Customer ID]],'Hospitalisation Details'!A:K,8,FALSE)</f>
        <v>14394.4</v>
      </c>
      <c r="N699" t="str">
        <f>VLOOKUP(Table35[[#This Row],[Customer ID]],'Hospitalisation Details'!A:K,9, FALSE)</f>
        <v>tier - 2</v>
      </c>
      <c r="O699" t="str">
        <f>VLOOKUP(Table35[[#This Row],[Customer ID]],'Hospitalisation Details'!A:K,10,FALSE)</f>
        <v>tier - 3</v>
      </c>
      <c r="P699" t="str">
        <f>VLOOKUP(Table35[[#This Row],[Customer ID]],'Hospitalisation Details'!A:K,11,FALSE)</f>
        <v>R1024</v>
      </c>
    </row>
    <row r="700" spans="1:16" x14ac:dyDescent="0.3">
      <c r="A700" t="s">
        <v>1671</v>
      </c>
      <c r="B700" t="str">
        <f>VLOOKUP(Table35[[#This Row],[Customer ID]], 'Customer Names'!F:G, 2, FALSE)</f>
        <v>Gillespie, Ms.  Maria M</v>
      </c>
      <c r="C700">
        <v>26.695</v>
      </c>
      <c r="D700" s="22" t="str" cm="1">
        <f t="array" ref="D700">_xlfn.IFS(Table35[[#This Row],[BMI]]&lt;18.5, "Underweight ", Table35[[#This Row],[BMI]]&lt;24.9, "Normal Weight", Table35[[#This Row],[BMI]]&lt;29.9, "Overweight ", TRUE, "Obesity")</f>
        <v xml:space="preserve">Overweight </v>
      </c>
      <c r="E700" s="22">
        <v>10.14</v>
      </c>
      <c r="F700" s="22" t="str" cm="1">
        <f t="array" ref="F700">_xlfn.IFS(Table35[[#This Row],[HBA1C]]&lt;5.7, "Normal", Table35[[#This Row],[HBA1C]]&lt;6.4, "Prediabetes ", TRUE, "Diabetes")</f>
        <v>Diabetes</v>
      </c>
      <c r="G700" s="23" t="s">
        <v>2381</v>
      </c>
      <c r="H700" s="22" t="s">
        <v>2379</v>
      </c>
      <c r="I700" s="22" t="s">
        <v>2381</v>
      </c>
      <c r="J700" s="22">
        <v>1</v>
      </c>
      <c r="K700" t="s">
        <v>2379</v>
      </c>
      <c r="L700" s="25">
        <f>VLOOKUP(Table35[[#This Row],[Customer ID]],'Hospitalisation Details'!A:E,5,FALSE)</f>
        <v>23058</v>
      </c>
      <c r="M700" s="27">
        <f>VLOOKUP(Table35[[#This Row],[Customer ID]],'Hospitalisation Details'!A:K,8,FALSE)</f>
        <v>14382.71</v>
      </c>
      <c r="N700" t="str">
        <f>VLOOKUP(Table35[[#This Row],[Customer ID]],'Hospitalisation Details'!A:K,9, FALSE)</f>
        <v>tier - 2</v>
      </c>
      <c r="O700" t="str">
        <f>VLOOKUP(Table35[[#This Row],[Customer ID]],'Hospitalisation Details'!A:K,10,FALSE)</f>
        <v>tier - 2</v>
      </c>
      <c r="P700" t="str">
        <f>VLOOKUP(Table35[[#This Row],[Customer ID]],'Hospitalisation Details'!A:K,11,FALSE)</f>
        <v>R1012</v>
      </c>
    </row>
    <row r="701" spans="1:16" x14ac:dyDescent="0.3">
      <c r="A701" t="s">
        <v>1670</v>
      </c>
      <c r="B701" t="str">
        <f>VLOOKUP(Table35[[#This Row],[Customer ID]], 'Customer Names'!F:G, 2, FALSE)</f>
        <v>Oskvig, Mr.  Daven W</v>
      </c>
      <c r="C701">
        <v>32.799999999999997</v>
      </c>
      <c r="D701" s="22" t="str" cm="1">
        <f t="array" ref="D701">_xlfn.IFS(Table35[[#This Row],[BMI]]&lt;18.5, "Underweight ", Table35[[#This Row],[BMI]]&lt;24.9, "Normal Weight", Table35[[#This Row],[BMI]]&lt;29.9, "Overweight ", TRUE, "Obesity")</f>
        <v>Obesity</v>
      </c>
      <c r="E701" s="22">
        <v>6.06</v>
      </c>
      <c r="F701" s="22" t="str" cm="1">
        <f t="array" ref="F701">_xlfn.IFS(Table35[[#This Row],[HBA1C]]&lt;5.7, "Normal", Table35[[#This Row],[HBA1C]]&lt;6.4, "Prediabetes ", TRUE, "Diabetes")</f>
        <v xml:space="preserve">Prediabetes </v>
      </c>
      <c r="G701" s="23" t="s">
        <v>2381</v>
      </c>
      <c r="H701" s="22" t="s">
        <v>2379</v>
      </c>
      <c r="I701" s="22" t="s">
        <v>2379</v>
      </c>
      <c r="J701" s="22">
        <v>1</v>
      </c>
      <c r="K701" t="s">
        <v>2379</v>
      </c>
      <c r="L701" s="25">
        <f>VLOOKUP(Table35[[#This Row],[Customer ID]],'Hospitalisation Details'!A:E,5,FALSE)</f>
        <v>32158</v>
      </c>
      <c r="M701" s="27">
        <f>VLOOKUP(Table35[[#This Row],[Customer ID]],'Hospitalisation Details'!A:K,8,FALSE)</f>
        <v>14358.36</v>
      </c>
      <c r="N701" t="str">
        <f>VLOOKUP(Table35[[#This Row],[Customer ID]],'Hospitalisation Details'!A:K,9, FALSE)</f>
        <v>tier - 2</v>
      </c>
      <c r="O701" t="str">
        <f>VLOOKUP(Table35[[#This Row],[Customer ID]],'Hospitalisation Details'!A:K,10,FALSE)</f>
        <v>tier - 2</v>
      </c>
      <c r="P701" t="str">
        <f>VLOOKUP(Table35[[#This Row],[Customer ID]],'Hospitalisation Details'!A:K,11,FALSE)</f>
        <v>R1011</v>
      </c>
    </row>
    <row r="702" spans="1:16" x14ac:dyDescent="0.3">
      <c r="A702" t="s">
        <v>1669</v>
      </c>
      <c r="B702" t="str">
        <f>VLOOKUP(Table35[[#This Row],[Customer ID]], 'Customer Names'!F:G, 2, FALSE)</f>
        <v>Holland-Stergar, Mrs.  Brianne</v>
      </c>
      <c r="C702">
        <v>35.869999999999997</v>
      </c>
      <c r="D702" s="22" t="str" cm="1">
        <f t="array" ref="D702">_xlfn.IFS(Table35[[#This Row],[BMI]]&lt;18.5, "Underweight ", Table35[[#This Row],[BMI]]&lt;24.9, "Normal Weight", Table35[[#This Row],[BMI]]&lt;29.9, "Overweight ", TRUE, "Obesity")</f>
        <v>Obesity</v>
      </c>
      <c r="E702" s="22">
        <v>9.91</v>
      </c>
      <c r="F702" s="22" t="str" cm="1">
        <f t="array" ref="F702">_xlfn.IFS(Table35[[#This Row],[HBA1C]]&lt;5.7, "Normal", Table35[[#This Row],[HBA1C]]&lt;6.4, "Prediabetes ", TRUE, "Diabetes")</f>
        <v>Diabetes</v>
      </c>
      <c r="G702" s="23" t="s">
        <v>2381</v>
      </c>
      <c r="H702" s="22" t="s">
        <v>2379</v>
      </c>
      <c r="I702" s="22" t="s">
        <v>2379</v>
      </c>
      <c r="J702" s="22">
        <v>0</v>
      </c>
      <c r="K702" t="s">
        <v>2379</v>
      </c>
      <c r="L702" s="25">
        <f>VLOOKUP(Table35[[#This Row],[Customer ID]],'Hospitalisation Details'!A:E,5,FALSE)</f>
        <v>24816</v>
      </c>
      <c r="M702" s="27">
        <f>VLOOKUP(Table35[[#This Row],[Customer ID]],'Hospitalisation Details'!A:K,8,FALSE)</f>
        <v>14355.43</v>
      </c>
      <c r="N702" t="str">
        <f>VLOOKUP(Table35[[#This Row],[Customer ID]],'Hospitalisation Details'!A:K,9, FALSE)</f>
        <v>tier - 2</v>
      </c>
      <c r="O702" t="str">
        <f>VLOOKUP(Table35[[#This Row],[Customer ID]],'Hospitalisation Details'!A:K,10,FALSE)</f>
        <v>tier - 1</v>
      </c>
      <c r="P702" t="str">
        <f>VLOOKUP(Table35[[#This Row],[Customer ID]],'Hospitalisation Details'!A:K,11,FALSE)</f>
        <v>R1026</v>
      </c>
    </row>
    <row r="703" spans="1:16" x14ac:dyDescent="0.3">
      <c r="A703" t="s">
        <v>1668</v>
      </c>
      <c r="B703" t="str">
        <f>VLOOKUP(Table35[[#This Row],[Customer ID]], 'Customer Names'!F:G, 2, FALSE)</f>
        <v>Arai, Mr.  Hiroki</v>
      </c>
      <c r="C703">
        <v>21.66</v>
      </c>
      <c r="D703" s="22" t="str" cm="1">
        <f t="array" ref="D703">_xlfn.IFS(Table35[[#This Row],[BMI]]&lt;18.5, "Underweight ", Table35[[#This Row],[BMI]]&lt;24.9, "Normal Weight", Table35[[#This Row],[BMI]]&lt;29.9, "Overweight ", TRUE, "Obesity")</f>
        <v>Normal Weight</v>
      </c>
      <c r="E703" s="22">
        <v>4.1399999999999997</v>
      </c>
      <c r="F703" s="22" t="str" cm="1">
        <f t="array" ref="F703">_xlfn.IFS(Table35[[#This Row],[HBA1C]]&lt;5.7, "Normal", Table35[[#This Row],[HBA1C]]&lt;6.4, "Prediabetes ", TRUE, "Diabetes")</f>
        <v>Normal</v>
      </c>
      <c r="G703" s="23" t="s">
        <v>2381</v>
      </c>
      <c r="H703" s="22" t="s">
        <v>2379</v>
      </c>
      <c r="I703" s="22" t="s">
        <v>2379</v>
      </c>
      <c r="J703" s="22">
        <v>2</v>
      </c>
      <c r="K703" t="s">
        <v>2379</v>
      </c>
      <c r="L703" s="25">
        <f>VLOOKUP(Table35[[#This Row],[Customer ID]],'Hospitalisation Details'!A:E,5,FALSE)</f>
        <v>21878</v>
      </c>
      <c r="M703" s="27">
        <f>VLOOKUP(Table35[[#This Row],[Customer ID]],'Hospitalisation Details'!A:K,8,FALSE)</f>
        <v>14349.85</v>
      </c>
      <c r="N703" t="str">
        <f>VLOOKUP(Table35[[#This Row],[Customer ID]],'Hospitalisation Details'!A:K,9, FALSE)</f>
        <v>tier - 2</v>
      </c>
      <c r="O703" t="str">
        <f>VLOOKUP(Table35[[#This Row],[Customer ID]],'Hospitalisation Details'!A:K,10,FALSE)</f>
        <v>tier - 2</v>
      </c>
      <c r="P703" t="str">
        <f>VLOOKUP(Table35[[#This Row],[Customer ID]],'Hospitalisation Details'!A:K,11,FALSE)</f>
        <v>R1012</v>
      </c>
    </row>
    <row r="704" spans="1:16" x14ac:dyDescent="0.3">
      <c r="A704" t="s">
        <v>1667</v>
      </c>
      <c r="B704" t="str">
        <f>VLOOKUP(Table35[[#This Row],[Customer ID]], 'Customer Names'!F:G, 2, FALSE)</f>
        <v>Olausson, Mr.  Anders</v>
      </c>
      <c r="C704">
        <v>37.72</v>
      </c>
      <c r="D704" s="22" t="str" cm="1">
        <f t="array" ref="D704">_xlfn.IFS(Table35[[#This Row],[BMI]]&lt;18.5, "Underweight ", Table35[[#This Row],[BMI]]&lt;24.9, "Normal Weight", Table35[[#This Row],[BMI]]&lt;29.9, "Overweight ", TRUE, "Obesity")</f>
        <v>Obesity</v>
      </c>
      <c r="E704" s="22">
        <v>4.38</v>
      </c>
      <c r="F704" s="22" t="str" cm="1">
        <f t="array" ref="F704">_xlfn.IFS(Table35[[#This Row],[HBA1C]]&lt;5.7, "Normal", Table35[[#This Row],[HBA1C]]&lt;6.4, "Prediabetes ", TRUE, "Diabetes")</f>
        <v>Normal</v>
      </c>
      <c r="G704" s="23" t="s">
        <v>2381</v>
      </c>
      <c r="H704" s="22" t="s">
        <v>2379</v>
      </c>
      <c r="I704" s="22" t="s">
        <v>2381</v>
      </c>
      <c r="J704" s="22">
        <v>1</v>
      </c>
      <c r="K704" t="s">
        <v>2379</v>
      </c>
      <c r="L704" s="25">
        <f>VLOOKUP(Table35[[#This Row],[Customer ID]],'Hospitalisation Details'!A:E,5,FALSE)</f>
        <v>25502</v>
      </c>
      <c r="M704" s="27">
        <f>VLOOKUP(Table35[[#This Row],[Customer ID]],'Hospitalisation Details'!A:K,8,FALSE)</f>
        <v>14337.91</v>
      </c>
      <c r="N704" t="str">
        <f>VLOOKUP(Table35[[#This Row],[Customer ID]],'Hospitalisation Details'!A:K,9, FALSE)</f>
        <v>tier - 2</v>
      </c>
      <c r="O704" t="str">
        <f>VLOOKUP(Table35[[#This Row],[Customer ID]],'Hospitalisation Details'!A:K,10,FALSE)</f>
        <v>tier - 3</v>
      </c>
      <c r="P704" t="str">
        <f>VLOOKUP(Table35[[#This Row],[Customer ID]],'Hospitalisation Details'!A:K,11,FALSE)</f>
        <v>R1022</v>
      </c>
    </row>
    <row r="705" spans="1:16" x14ac:dyDescent="0.3">
      <c r="A705" t="s">
        <v>1666</v>
      </c>
      <c r="B705" t="str">
        <f>VLOOKUP(Table35[[#This Row],[Customer ID]], 'Customer Names'!F:G, 2, FALSE)</f>
        <v>Wagner, Ms.  Danielle</v>
      </c>
      <c r="C705">
        <v>39.700000000000003</v>
      </c>
      <c r="D705" s="22" t="str" cm="1">
        <f t="array" ref="D705">_xlfn.IFS(Table35[[#This Row],[BMI]]&lt;18.5, "Underweight ", Table35[[#This Row],[BMI]]&lt;24.9, "Normal Weight", Table35[[#This Row],[BMI]]&lt;29.9, "Overweight ", TRUE, "Obesity")</f>
        <v>Obesity</v>
      </c>
      <c r="E705" s="22">
        <v>9.83</v>
      </c>
      <c r="F705" s="22" t="str" cm="1">
        <f t="array" ref="F705">_xlfn.IFS(Table35[[#This Row],[HBA1C]]&lt;5.7, "Normal", Table35[[#This Row],[HBA1C]]&lt;6.4, "Prediabetes ", TRUE, "Diabetes")</f>
        <v>Diabetes</v>
      </c>
      <c r="G705" s="23" t="s">
        <v>2379</v>
      </c>
      <c r="H705" s="22" t="s">
        <v>2379</v>
      </c>
      <c r="I705" s="22" t="s">
        <v>2379</v>
      </c>
      <c r="J705" s="22">
        <v>3</v>
      </c>
      <c r="K705" t="s">
        <v>2379</v>
      </c>
      <c r="L705" s="25">
        <f>VLOOKUP(Table35[[#This Row],[Customer ID]],'Hospitalisation Details'!A:E,5,FALSE)</f>
        <v>21438</v>
      </c>
      <c r="M705" s="27">
        <f>VLOOKUP(Table35[[#This Row],[Customer ID]],'Hospitalisation Details'!A:K,8,FALSE)</f>
        <v>14319.03</v>
      </c>
      <c r="N705" t="str">
        <f>VLOOKUP(Table35[[#This Row],[Customer ID]],'Hospitalisation Details'!A:K,9, FALSE)</f>
        <v>tier - 2</v>
      </c>
      <c r="O705" t="str">
        <f>VLOOKUP(Table35[[#This Row],[Customer ID]],'Hospitalisation Details'!A:K,10,FALSE)</f>
        <v>tier - 2</v>
      </c>
      <c r="P705" t="str">
        <f>VLOOKUP(Table35[[#This Row],[Customer ID]],'Hospitalisation Details'!A:K,11,FALSE)</f>
        <v>R1011</v>
      </c>
    </row>
    <row r="706" spans="1:16" x14ac:dyDescent="0.3">
      <c r="A706" t="s">
        <v>1665</v>
      </c>
      <c r="B706" t="str">
        <f>VLOOKUP(Table35[[#This Row],[Customer ID]], 'Customer Names'!F:G, 2, FALSE)</f>
        <v>Delong, Ms.  Candace N</v>
      </c>
      <c r="C706">
        <v>35.97</v>
      </c>
      <c r="D706" s="22" t="str" cm="1">
        <f t="array" ref="D706">_xlfn.IFS(Table35[[#This Row],[BMI]]&lt;18.5, "Underweight ", Table35[[#This Row],[BMI]]&lt;24.9, "Normal Weight", Table35[[#This Row],[BMI]]&lt;29.9, "Overweight ", TRUE, "Obesity")</f>
        <v>Obesity</v>
      </c>
      <c r="E706" s="22">
        <v>11.08</v>
      </c>
      <c r="F706" s="22" t="str" cm="1">
        <f t="array" ref="F706">_xlfn.IFS(Table35[[#This Row],[HBA1C]]&lt;5.7, "Normal", Table35[[#This Row],[HBA1C]]&lt;6.4, "Prediabetes ", TRUE, "Diabetes")</f>
        <v>Diabetes</v>
      </c>
      <c r="G706" s="23" t="s">
        <v>2379</v>
      </c>
      <c r="H706" s="22" t="s">
        <v>2379</v>
      </c>
      <c r="I706" s="22" t="s">
        <v>2379</v>
      </c>
      <c r="J706" s="22">
        <v>3</v>
      </c>
      <c r="K706" t="s">
        <v>2379</v>
      </c>
      <c r="L706" s="25">
        <f>VLOOKUP(Table35[[#This Row],[Customer ID]],'Hospitalisation Details'!A:E,5,FALSE)</f>
        <v>21412</v>
      </c>
      <c r="M706" s="27">
        <f>VLOOKUP(Table35[[#This Row],[Customer ID]],'Hospitalisation Details'!A:K,8,FALSE)</f>
        <v>14313.85</v>
      </c>
      <c r="N706" t="str">
        <f>VLOOKUP(Table35[[#This Row],[Customer ID]],'Hospitalisation Details'!A:K,9, FALSE)</f>
        <v>tier - 2</v>
      </c>
      <c r="O706" t="str">
        <f>VLOOKUP(Table35[[#This Row],[Customer ID]],'Hospitalisation Details'!A:K,10,FALSE)</f>
        <v>tier - 3</v>
      </c>
      <c r="P706" t="str">
        <f>VLOOKUP(Table35[[#This Row],[Customer ID]],'Hospitalisation Details'!A:K,11,FALSE)</f>
        <v>R1013</v>
      </c>
    </row>
    <row r="707" spans="1:16" x14ac:dyDescent="0.3">
      <c r="A707" t="s">
        <v>1664</v>
      </c>
      <c r="B707" t="str">
        <f>VLOOKUP(Table35[[#This Row],[Customer ID]], 'Customer Names'!F:G, 2, FALSE)</f>
        <v>Mehech, Mr.  Bruno F.</v>
      </c>
      <c r="C707">
        <v>37.85</v>
      </c>
      <c r="D707" s="22" t="str" cm="1">
        <f t="array" ref="D707">_xlfn.IFS(Table35[[#This Row],[BMI]]&lt;18.5, "Underweight ", Table35[[#This Row],[BMI]]&lt;24.9, "Normal Weight", Table35[[#This Row],[BMI]]&lt;29.9, "Overweight ", TRUE, "Obesity")</f>
        <v>Obesity</v>
      </c>
      <c r="E707" s="22">
        <v>11.01</v>
      </c>
      <c r="F707" s="22" t="str" cm="1">
        <f t="array" ref="F707">_xlfn.IFS(Table35[[#This Row],[HBA1C]]&lt;5.7, "Normal", Table35[[#This Row],[HBA1C]]&lt;6.4, "Prediabetes ", TRUE, "Diabetes")</f>
        <v>Diabetes</v>
      </c>
      <c r="G707" s="23" t="s">
        <v>2379</v>
      </c>
      <c r="H707" s="22" t="s">
        <v>2379</v>
      </c>
      <c r="I707" s="22" t="s">
        <v>2379</v>
      </c>
      <c r="J707" s="22">
        <v>0</v>
      </c>
      <c r="K707" t="s">
        <v>2379</v>
      </c>
      <c r="L707" s="25">
        <f>VLOOKUP(Table35[[#This Row],[Customer ID]],'Hospitalisation Details'!A:E,5,FALSE)</f>
        <v>25034</v>
      </c>
      <c r="M707" s="27">
        <f>VLOOKUP(Table35[[#This Row],[Customer ID]],'Hospitalisation Details'!A:K,8,FALSE)</f>
        <v>14285.9</v>
      </c>
      <c r="N707" t="str">
        <f>VLOOKUP(Table35[[#This Row],[Customer ID]],'Hospitalisation Details'!A:K,9, FALSE)</f>
        <v>tier - 2</v>
      </c>
      <c r="O707" t="str">
        <f>VLOOKUP(Table35[[#This Row],[Customer ID]],'Hospitalisation Details'!A:K,10,FALSE)</f>
        <v>tier - 3</v>
      </c>
      <c r="P707" t="str">
        <f>VLOOKUP(Table35[[#This Row],[Customer ID]],'Hospitalisation Details'!A:K,11,FALSE)</f>
        <v>R1012</v>
      </c>
    </row>
    <row r="708" spans="1:16" x14ac:dyDescent="0.3">
      <c r="A708" t="s">
        <v>1663</v>
      </c>
      <c r="B708" t="str">
        <f>VLOOKUP(Table35[[#This Row],[Customer ID]], 'Customer Names'!F:G, 2, FALSE)</f>
        <v>Machiela, Ms.  Emily</v>
      </c>
      <c r="C708">
        <v>21.66</v>
      </c>
      <c r="D708" s="22" t="str" cm="1">
        <f t="array" ref="D708">_xlfn.IFS(Table35[[#This Row],[BMI]]&lt;18.5, "Underweight ", Table35[[#This Row],[BMI]]&lt;24.9, "Normal Weight", Table35[[#This Row],[BMI]]&lt;29.9, "Overweight ", TRUE, "Obesity")</f>
        <v>Normal Weight</v>
      </c>
      <c r="E708" s="22">
        <v>4.37</v>
      </c>
      <c r="F708" s="22" t="str" cm="1">
        <f t="array" ref="F708">_xlfn.IFS(Table35[[#This Row],[HBA1C]]&lt;5.7, "Normal", Table35[[#This Row],[HBA1C]]&lt;6.4, "Prediabetes ", TRUE, "Diabetes")</f>
        <v>Normal</v>
      </c>
      <c r="G708" s="23" t="s">
        <v>2379</v>
      </c>
      <c r="H708" s="22" t="s">
        <v>2380</v>
      </c>
      <c r="I708" s="22" t="s">
        <v>2379</v>
      </c>
      <c r="J708" s="22">
        <v>1</v>
      </c>
      <c r="K708" t="s">
        <v>2381</v>
      </c>
      <c r="L708" s="25">
        <f>VLOOKUP(Table35[[#This Row],[Customer ID]],'Hospitalisation Details'!A:E,5,FALSE)</f>
        <v>38144</v>
      </c>
      <c r="M708" s="27">
        <f>VLOOKUP(Table35[[#This Row],[Customer ID]],'Hospitalisation Details'!A:K,8,FALSE)</f>
        <v>14283.46</v>
      </c>
      <c r="N708" t="str">
        <f>VLOOKUP(Table35[[#This Row],[Customer ID]],'Hospitalisation Details'!A:K,9, FALSE)</f>
        <v>tier - 2</v>
      </c>
      <c r="O708" t="str">
        <f>VLOOKUP(Table35[[#This Row],[Customer ID]],'Hospitalisation Details'!A:K,10,FALSE)</f>
        <v>tier - 2</v>
      </c>
      <c r="P708" t="str">
        <f>VLOOKUP(Table35[[#This Row],[Customer ID]],'Hospitalisation Details'!A:K,11,FALSE)</f>
        <v>R1024</v>
      </c>
    </row>
    <row r="709" spans="1:16" x14ac:dyDescent="0.3">
      <c r="A709" t="s">
        <v>1662</v>
      </c>
      <c r="B709" t="str">
        <f>VLOOKUP(Table35[[#This Row],[Customer ID]], 'Customer Names'!F:G, 2, FALSE)</f>
        <v>Young, Mrs.  Katie</v>
      </c>
      <c r="C709">
        <v>39.369999999999997</v>
      </c>
      <c r="D709" s="22" t="str" cm="1">
        <f t="array" ref="D709">_xlfn.IFS(Table35[[#This Row],[BMI]]&lt;18.5, "Underweight ", Table35[[#This Row],[BMI]]&lt;24.9, "Normal Weight", Table35[[#This Row],[BMI]]&lt;29.9, "Overweight ", TRUE, "Obesity")</f>
        <v>Obesity</v>
      </c>
      <c r="E709" s="22">
        <v>5.91</v>
      </c>
      <c r="F709" s="22" t="str" cm="1">
        <f t="array" ref="F709">_xlfn.IFS(Table35[[#This Row],[HBA1C]]&lt;5.7, "Normal", Table35[[#This Row],[HBA1C]]&lt;6.4, "Prediabetes ", TRUE, "Diabetes")</f>
        <v xml:space="preserve">Prediabetes </v>
      </c>
      <c r="G709" s="23" t="s">
        <v>2379</v>
      </c>
      <c r="H709" s="22" t="s">
        <v>2379</v>
      </c>
      <c r="I709" s="22" t="s">
        <v>2379</v>
      </c>
      <c r="J709" s="22">
        <v>2</v>
      </c>
      <c r="K709" t="s">
        <v>2379</v>
      </c>
      <c r="L709" s="25">
        <f>VLOOKUP(Table35[[#This Row],[Customer ID]],'Hospitalisation Details'!A:E,5,FALSE)</f>
        <v>26432</v>
      </c>
      <c r="M709" s="27">
        <f>VLOOKUP(Table35[[#This Row],[Customer ID]],'Hospitalisation Details'!A:K,8,FALSE)</f>
        <v>14258.33</v>
      </c>
      <c r="N709" t="str">
        <f>VLOOKUP(Table35[[#This Row],[Customer ID]],'Hospitalisation Details'!A:K,9, FALSE)</f>
        <v>tier - 2</v>
      </c>
      <c r="O709" t="str">
        <f>VLOOKUP(Table35[[#This Row],[Customer ID]],'Hospitalisation Details'!A:K,10,FALSE)</f>
        <v>tier - 2</v>
      </c>
      <c r="P709" t="str">
        <f>VLOOKUP(Table35[[#This Row],[Customer ID]],'Hospitalisation Details'!A:K,11,FALSE)</f>
        <v>R1026</v>
      </c>
    </row>
    <row r="710" spans="1:16" x14ac:dyDescent="0.3">
      <c r="A710" t="s">
        <v>1661</v>
      </c>
      <c r="B710" t="str">
        <f>VLOOKUP(Table35[[#This Row],[Customer ID]], 'Customer Names'!F:G, 2, FALSE)</f>
        <v>Dupere, Mrs.  Sally</v>
      </c>
      <c r="C710">
        <v>40.880000000000003</v>
      </c>
      <c r="D710" s="22" t="str" cm="1">
        <f t="array" ref="D710">_xlfn.IFS(Table35[[#This Row],[BMI]]&lt;18.5, "Underweight ", Table35[[#This Row],[BMI]]&lt;24.9, "Normal Weight", Table35[[#This Row],[BMI]]&lt;29.9, "Overweight ", TRUE, "Obesity")</f>
        <v>Obesity</v>
      </c>
      <c r="E710" s="22">
        <v>7.65</v>
      </c>
      <c r="F710" s="22" t="str" cm="1">
        <f t="array" ref="F710">_xlfn.IFS(Table35[[#This Row],[HBA1C]]&lt;5.7, "Normal", Table35[[#This Row],[HBA1C]]&lt;6.4, "Prediabetes ", TRUE, "Diabetes")</f>
        <v>Diabetes</v>
      </c>
      <c r="G710" s="23" t="s">
        <v>2379</v>
      </c>
      <c r="H710" s="22" t="s">
        <v>2379</v>
      </c>
      <c r="I710" s="22" t="s">
        <v>2379</v>
      </c>
      <c r="J710" s="22">
        <v>0</v>
      </c>
      <c r="K710" t="s">
        <v>2379</v>
      </c>
      <c r="L710" s="25">
        <f>VLOOKUP(Table35[[#This Row],[Customer ID]],'Hospitalisation Details'!A:E,5,FALSE)</f>
        <v>27145</v>
      </c>
      <c r="M710" s="27">
        <f>VLOOKUP(Table35[[#This Row],[Customer ID]],'Hospitalisation Details'!A:K,8,FALSE)</f>
        <v>14256.79</v>
      </c>
      <c r="N710" t="str">
        <f>VLOOKUP(Table35[[#This Row],[Customer ID]],'Hospitalisation Details'!A:K,9, FALSE)</f>
        <v>tier - 2</v>
      </c>
      <c r="O710" t="str">
        <f>VLOOKUP(Table35[[#This Row],[Customer ID]],'Hospitalisation Details'!A:K,10,FALSE)</f>
        <v>tier - 2</v>
      </c>
      <c r="P710" t="str">
        <f>VLOOKUP(Table35[[#This Row],[Customer ID]],'Hospitalisation Details'!A:K,11,FALSE)</f>
        <v>R1026</v>
      </c>
    </row>
    <row r="711" spans="1:16" x14ac:dyDescent="0.3">
      <c r="A711" t="s">
        <v>1660</v>
      </c>
      <c r="B711" t="str">
        <f>VLOOKUP(Table35[[#This Row],[Customer ID]], 'Customer Names'!F:G, 2, FALSE)</f>
        <v>Iandolo, Ms.  Meaghan J</v>
      </c>
      <c r="C711">
        <v>26.22</v>
      </c>
      <c r="D711" s="22" t="str" cm="1">
        <f t="array" ref="D711">_xlfn.IFS(Table35[[#This Row],[BMI]]&lt;18.5, "Underweight ", Table35[[#This Row],[BMI]]&lt;24.9, "Normal Weight", Table35[[#This Row],[BMI]]&lt;29.9, "Overweight ", TRUE, "Obesity")</f>
        <v xml:space="preserve">Overweight </v>
      </c>
      <c r="E711" s="22">
        <v>5.37</v>
      </c>
      <c r="F711" s="22" t="str" cm="1">
        <f t="array" ref="F711">_xlfn.IFS(Table35[[#This Row],[HBA1C]]&lt;5.7, "Normal", Table35[[#This Row],[HBA1C]]&lt;6.4, "Prediabetes ", TRUE, "Diabetes")</f>
        <v>Normal</v>
      </c>
      <c r="G711" s="23" t="s">
        <v>2381</v>
      </c>
      <c r="H711" s="22" t="s">
        <v>2379</v>
      </c>
      <c r="I711" s="22" t="s">
        <v>2379</v>
      </c>
      <c r="J711" s="22">
        <v>2</v>
      </c>
      <c r="K711" t="s">
        <v>2379</v>
      </c>
      <c r="L711" s="25">
        <f>VLOOKUP(Table35[[#This Row],[Customer ID]],'Hospitalisation Details'!A:E,5,FALSE)</f>
        <v>21617</v>
      </c>
      <c r="M711" s="27">
        <f>VLOOKUP(Table35[[#This Row],[Customer ID]],'Hospitalisation Details'!A:K,8,FALSE)</f>
        <v>14256.19</v>
      </c>
      <c r="N711" t="str">
        <f>VLOOKUP(Table35[[#This Row],[Customer ID]],'Hospitalisation Details'!A:K,9, FALSE)</f>
        <v>tier - 2</v>
      </c>
      <c r="O711" t="str">
        <f>VLOOKUP(Table35[[#This Row],[Customer ID]],'Hospitalisation Details'!A:K,10,FALSE)</f>
        <v>tier - 3</v>
      </c>
      <c r="P711" t="str">
        <f>VLOOKUP(Table35[[#This Row],[Customer ID]],'Hospitalisation Details'!A:K,11,FALSE)</f>
        <v>R1012</v>
      </c>
    </row>
    <row r="712" spans="1:16" x14ac:dyDescent="0.3">
      <c r="A712" t="s">
        <v>1659</v>
      </c>
      <c r="B712" t="str">
        <f>VLOOKUP(Table35[[#This Row],[Customer ID]], 'Customer Names'!F:G, 2, FALSE)</f>
        <v>Ito, Ms.  Rina</v>
      </c>
      <c r="C712">
        <v>25.08</v>
      </c>
      <c r="D712" s="22" t="str" cm="1">
        <f t="array" ref="D712">_xlfn.IFS(Table35[[#This Row],[BMI]]&lt;18.5, "Underweight ", Table35[[#This Row],[BMI]]&lt;24.9, "Normal Weight", Table35[[#This Row],[BMI]]&lt;29.9, "Overweight ", TRUE, "Obesity")</f>
        <v xml:space="preserve">Overweight </v>
      </c>
      <c r="E712" s="22">
        <v>5.75</v>
      </c>
      <c r="F712" s="22" t="str" cm="1">
        <f t="array" ref="F712">_xlfn.IFS(Table35[[#This Row],[HBA1C]]&lt;5.7, "Normal", Table35[[#This Row],[HBA1C]]&lt;6.4, "Prediabetes ", TRUE, "Diabetes")</f>
        <v xml:space="preserve">Prediabetes </v>
      </c>
      <c r="G712" s="23" t="s">
        <v>2381</v>
      </c>
      <c r="H712" s="22" t="s">
        <v>2379</v>
      </c>
      <c r="I712" s="22" t="s">
        <v>2379</v>
      </c>
      <c r="J712" s="22">
        <v>2</v>
      </c>
      <c r="K712" t="s">
        <v>2379</v>
      </c>
      <c r="L712" s="25">
        <f>VLOOKUP(Table35[[#This Row],[Customer ID]],'Hospitalisation Details'!A:E,5,FALSE)</f>
        <v>21591</v>
      </c>
      <c r="M712" s="27">
        <f>VLOOKUP(Table35[[#This Row],[Customer ID]],'Hospitalisation Details'!A:K,8,FALSE)</f>
        <v>14254.61</v>
      </c>
      <c r="N712" t="str">
        <f>VLOOKUP(Table35[[#This Row],[Customer ID]],'Hospitalisation Details'!A:K,9, FALSE)</f>
        <v>tier - 2</v>
      </c>
      <c r="O712" t="str">
        <f>VLOOKUP(Table35[[#This Row],[Customer ID]],'Hospitalisation Details'!A:K,10,FALSE)</f>
        <v>tier - 1</v>
      </c>
      <c r="P712" t="str">
        <f>VLOOKUP(Table35[[#This Row],[Customer ID]],'Hospitalisation Details'!A:K,11,FALSE)</f>
        <v>R1012</v>
      </c>
    </row>
    <row r="713" spans="1:16" x14ac:dyDescent="0.3">
      <c r="A713" t="s">
        <v>1658</v>
      </c>
      <c r="B713" t="str">
        <f>VLOOKUP(Table35[[#This Row],[Customer ID]], 'Customer Names'!F:G, 2, FALSE)</f>
        <v>Barry, Ms.  Kristin P.</v>
      </c>
      <c r="C713">
        <v>39.1</v>
      </c>
      <c r="D713" s="22" t="str" cm="1">
        <f t="array" ref="D713">_xlfn.IFS(Table35[[#This Row],[BMI]]&lt;18.5, "Underweight ", Table35[[#This Row],[BMI]]&lt;24.9, "Normal Weight", Table35[[#This Row],[BMI]]&lt;29.9, "Overweight ", TRUE, "Obesity")</f>
        <v>Obesity</v>
      </c>
      <c r="E713" s="22">
        <v>6.79</v>
      </c>
      <c r="F713" s="22" t="str" cm="1">
        <f t="array" ref="F713">_xlfn.IFS(Table35[[#This Row],[HBA1C]]&lt;5.7, "Normal", Table35[[#This Row],[HBA1C]]&lt;6.4, "Prediabetes ", TRUE, "Diabetes")</f>
        <v>Diabetes</v>
      </c>
      <c r="G713" s="23" t="s">
        <v>2381</v>
      </c>
      <c r="H713" s="22" t="s">
        <v>2379</v>
      </c>
      <c r="I713" s="22" t="s">
        <v>2379</v>
      </c>
      <c r="J713" s="22">
        <v>2</v>
      </c>
      <c r="K713" t="s">
        <v>2379</v>
      </c>
      <c r="L713" s="25">
        <f>VLOOKUP(Table35[[#This Row],[Customer ID]],'Hospitalisation Details'!A:E,5,FALSE)</f>
        <v>22306</v>
      </c>
      <c r="M713" s="27">
        <f>VLOOKUP(Table35[[#This Row],[Customer ID]],'Hospitalisation Details'!A:K,8,FALSE)</f>
        <v>14235.07</v>
      </c>
      <c r="N713" t="str">
        <f>VLOOKUP(Table35[[#This Row],[Customer ID]],'Hospitalisation Details'!A:K,9, FALSE)</f>
        <v>tier - 2</v>
      </c>
      <c r="O713" t="str">
        <f>VLOOKUP(Table35[[#This Row],[Customer ID]],'Hospitalisation Details'!A:K,10,FALSE)</f>
        <v>tier - 1</v>
      </c>
      <c r="P713" t="str">
        <f>VLOOKUP(Table35[[#This Row],[Customer ID]],'Hospitalisation Details'!A:K,11,FALSE)</f>
        <v>R1011</v>
      </c>
    </row>
    <row r="714" spans="1:16" x14ac:dyDescent="0.3">
      <c r="A714" t="s">
        <v>1657</v>
      </c>
      <c r="B714" t="str">
        <f>VLOOKUP(Table35[[#This Row],[Customer ID]], 'Customer Names'!F:G, 2, FALSE)</f>
        <v>Boyce, Mr.  Albert</v>
      </c>
      <c r="C714">
        <v>37.905000000000001</v>
      </c>
      <c r="D714" s="22" t="str" cm="1">
        <f t="array" ref="D714">_xlfn.IFS(Table35[[#This Row],[BMI]]&lt;18.5, "Underweight ", Table35[[#This Row],[BMI]]&lt;24.9, "Normal Weight", Table35[[#This Row],[BMI]]&lt;29.9, "Overweight ", TRUE, "Obesity")</f>
        <v>Obesity</v>
      </c>
      <c r="E714" s="22">
        <v>7.03</v>
      </c>
      <c r="F714" s="22" t="str" cm="1">
        <f t="array" ref="F714">_xlfn.IFS(Table35[[#This Row],[HBA1C]]&lt;5.7, "Normal", Table35[[#This Row],[HBA1C]]&lt;6.4, "Prediabetes ", TRUE, "Diabetes")</f>
        <v>Diabetes</v>
      </c>
      <c r="G714" s="23" t="s">
        <v>2379</v>
      </c>
      <c r="H714" s="22" t="s">
        <v>2379</v>
      </c>
      <c r="I714" s="22" t="s">
        <v>2379</v>
      </c>
      <c r="J714" s="22">
        <v>3</v>
      </c>
      <c r="K714" t="s">
        <v>2379</v>
      </c>
      <c r="L714" s="25">
        <f>VLOOKUP(Table35[[#This Row],[Customer ID]],'Hospitalisation Details'!A:E,5,FALSE)</f>
        <v>21540</v>
      </c>
      <c r="M714" s="27">
        <f>VLOOKUP(Table35[[#This Row],[Customer ID]],'Hospitalisation Details'!A:K,8,FALSE)</f>
        <v>14210.54</v>
      </c>
      <c r="N714" t="str">
        <f>VLOOKUP(Table35[[#This Row],[Customer ID]],'Hospitalisation Details'!A:K,9, FALSE)</f>
        <v>tier - 2</v>
      </c>
      <c r="O714" t="str">
        <f>VLOOKUP(Table35[[#This Row],[Customer ID]],'Hospitalisation Details'!A:K,10,FALSE)</f>
        <v>tier - 2</v>
      </c>
      <c r="P714" t="str">
        <f>VLOOKUP(Table35[[#This Row],[Customer ID]],'Hospitalisation Details'!A:K,11,FALSE)</f>
        <v>R1012</v>
      </c>
    </row>
    <row r="715" spans="1:16" x14ac:dyDescent="0.3">
      <c r="A715" t="s">
        <v>1656</v>
      </c>
      <c r="B715" t="str">
        <f>VLOOKUP(Table35[[#This Row],[Customer ID]], 'Customer Names'!F:G, 2, FALSE)</f>
        <v>Lin, Mrs.  Ashley</v>
      </c>
      <c r="C715">
        <v>43.35</v>
      </c>
      <c r="D715" s="22" t="str" cm="1">
        <f t="array" ref="D715">_xlfn.IFS(Table35[[#This Row],[BMI]]&lt;18.5, "Underweight ", Table35[[#This Row],[BMI]]&lt;24.9, "Normal Weight", Table35[[#This Row],[BMI]]&lt;29.9, "Overweight ", TRUE, "Obesity")</f>
        <v>Obesity</v>
      </c>
      <c r="E715" s="22">
        <v>5.41</v>
      </c>
      <c r="F715" s="22" t="str" cm="1">
        <f t="array" ref="F715">_xlfn.IFS(Table35[[#This Row],[HBA1C]]&lt;5.7, "Normal", Table35[[#This Row],[HBA1C]]&lt;6.4, "Prediabetes ", TRUE, "Diabetes")</f>
        <v>Normal</v>
      </c>
      <c r="G715" s="23" t="s">
        <v>2381</v>
      </c>
      <c r="H715" s="22" t="s">
        <v>2379</v>
      </c>
      <c r="I715" s="22" t="s">
        <v>2381</v>
      </c>
      <c r="J715" s="22">
        <v>1</v>
      </c>
      <c r="K715" t="s">
        <v>2379</v>
      </c>
      <c r="L715" s="25">
        <f>VLOOKUP(Table35[[#This Row],[Customer ID]],'Hospitalisation Details'!A:E,5,FALSE)</f>
        <v>30637</v>
      </c>
      <c r="M715" s="27">
        <f>VLOOKUP(Table35[[#This Row],[Customer ID]],'Hospitalisation Details'!A:K,8,FALSE)</f>
        <v>14209.4</v>
      </c>
      <c r="N715" t="str">
        <f>VLOOKUP(Table35[[#This Row],[Customer ID]],'Hospitalisation Details'!A:K,9, FALSE)</f>
        <v>tier - 2</v>
      </c>
      <c r="O715" t="str">
        <f>VLOOKUP(Table35[[#This Row],[Customer ID]],'Hospitalisation Details'!A:K,10,FALSE)</f>
        <v>tier - 1</v>
      </c>
      <c r="P715" t="str">
        <f>VLOOKUP(Table35[[#This Row],[Customer ID]],'Hospitalisation Details'!A:K,11,FALSE)</f>
        <v>R1026</v>
      </c>
    </row>
    <row r="716" spans="1:16" x14ac:dyDescent="0.3">
      <c r="A716" t="s">
        <v>1655</v>
      </c>
      <c r="B716" t="str">
        <f>VLOOKUP(Table35[[#This Row],[Customer ID]], 'Customer Names'!F:G, 2, FALSE)</f>
        <v>Smith, Mrs.  Shannon L</v>
      </c>
      <c r="C716">
        <v>36.15</v>
      </c>
      <c r="D716" s="22" t="str" cm="1">
        <f t="array" ref="D716">_xlfn.IFS(Table35[[#This Row],[BMI]]&lt;18.5, "Underweight ", Table35[[#This Row],[BMI]]&lt;24.9, "Normal Weight", Table35[[#This Row],[BMI]]&lt;29.9, "Overweight ", TRUE, "Obesity")</f>
        <v>Obesity</v>
      </c>
      <c r="E716" s="22">
        <v>8.0500000000000007</v>
      </c>
      <c r="F716" s="22" t="str" cm="1">
        <f t="array" ref="F716">_xlfn.IFS(Table35[[#This Row],[HBA1C]]&lt;5.7, "Normal", Table35[[#This Row],[HBA1C]]&lt;6.4, "Prediabetes ", TRUE, "Diabetes")</f>
        <v>Diabetes</v>
      </c>
      <c r="G716" s="23" t="s">
        <v>2379</v>
      </c>
      <c r="H716" s="22" t="s">
        <v>2379</v>
      </c>
      <c r="I716" s="22" t="s">
        <v>2379</v>
      </c>
      <c r="J716" s="22">
        <v>0</v>
      </c>
      <c r="K716" t="s">
        <v>2379</v>
      </c>
      <c r="L716" s="25">
        <f>VLOOKUP(Table35[[#This Row],[Customer ID]],'Hospitalisation Details'!A:E,5,FALSE)</f>
        <v>25136</v>
      </c>
      <c r="M716" s="27">
        <f>VLOOKUP(Table35[[#This Row],[Customer ID]],'Hospitalisation Details'!A:K,8,FALSE)</f>
        <v>14193.55</v>
      </c>
      <c r="N716" t="str">
        <f>VLOOKUP(Table35[[#This Row],[Customer ID]],'Hospitalisation Details'!A:K,9, FALSE)</f>
        <v>tier - 2</v>
      </c>
      <c r="O716" t="str">
        <f>VLOOKUP(Table35[[#This Row],[Customer ID]],'Hospitalisation Details'!A:K,10,FALSE)</f>
        <v>tier - 1</v>
      </c>
      <c r="P716" t="str">
        <f>VLOOKUP(Table35[[#This Row],[Customer ID]],'Hospitalisation Details'!A:K,11,FALSE)</f>
        <v>R1026</v>
      </c>
    </row>
    <row r="717" spans="1:16" x14ac:dyDescent="0.3">
      <c r="A717" t="s">
        <v>1654</v>
      </c>
      <c r="B717" t="str">
        <f>VLOOKUP(Table35[[#This Row],[Customer ID]], 'Customer Names'!F:G, 2, FALSE)</f>
        <v>Nalven, Ms.  Amy B</v>
      </c>
      <c r="C717">
        <v>44.98</v>
      </c>
      <c r="D717" s="22" t="str" cm="1">
        <f t="array" ref="D717">_xlfn.IFS(Table35[[#This Row],[BMI]]&lt;18.5, "Underweight ", Table35[[#This Row],[BMI]]&lt;24.9, "Normal Weight", Table35[[#This Row],[BMI]]&lt;29.9, "Overweight ", TRUE, "Obesity")</f>
        <v>Obesity</v>
      </c>
      <c r="E717" s="22">
        <v>5.94</v>
      </c>
      <c r="F717" s="22" t="str" cm="1">
        <f t="array" ref="F717">_xlfn.IFS(Table35[[#This Row],[HBA1C]]&lt;5.7, "Normal", Table35[[#This Row],[HBA1C]]&lt;6.4, "Prediabetes ", TRUE, "Diabetes")</f>
        <v xml:space="preserve">Prediabetes </v>
      </c>
      <c r="G717" s="23" t="s">
        <v>2379</v>
      </c>
      <c r="H717" s="22" t="s">
        <v>2379</v>
      </c>
      <c r="I717" s="22" t="s">
        <v>2379</v>
      </c>
      <c r="J717" s="22">
        <v>1</v>
      </c>
      <c r="K717" t="s">
        <v>2379</v>
      </c>
      <c r="L717" s="25">
        <f>VLOOKUP(Table35[[#This Row],[Customer ID]],'Hospitalisation Details'!A:E,5,FALSE)</f>
        <v>30932</v>
      </c>
      <c r="M717" s="27">
        <f>VLOOKUP(Table35[[#This Row],[Customer ID]],'Hospitalisation Details'!A:K,8,FALSE)</f>
        <v>14152.46</v>
      </c>
      <c r="N717" t="str">
        <f>VLOOKUP(Table35[[#This Row],[Customer ID]],'Hospitalisation Details'!A:K,9, FALSE)</f>
        <v>tier - 2</v>
      </c>
      <c r="O717" t="str">
        <f>VLOOKUP(Table35[[#This Row],[Customer ID]],'Hospitalisation Details'!A:K,10,FALSE)</f>
        <v>tier - 1</v>
      </c>
      <c r="P717" t="str">
        <f>VLOOKUP(Table35[[#This Row],[Customer ID]],'Hospitalisation Details'!A:K,11,FALSE)</f>
        <v>R1012</v>
      </c>
    </row>
    <row r="718" spans="1:16" x14ac:dyDescent="0.3">
      <c r="A718" t="s">
        <v>1653</v>
      </c>
      <c r="B718" t="str">
        <f>VLOOKUP(Table35[[#This Row],[Customer ID]], 'Customer Names'!F:G, 2, FALSE)</f>
        <v>Bourgeois, Ms.  A Danielle</v>
      </c>
      <c r="C718">
        <v>38.28</v>
      </c>
      <c r="D718" s="22" t="str" cm="1">
        <f t="array" ref="D718">_xlfn.IFS(Table35[[#This Row],[BMI]]&lt;18.5, "Underweight ", Table35[[#This Row],[BMI]]&lt;24.9, "Normal Weight", Table35[[#This Row],[BMI]]&lt;29.9, "Overweight ", TRUE, "Obesity")</f>
        <v>Obesity</v>
      </c>
      <c r="E718" s="22">
        <v>5.51</v>
      </c>
      <c r="F718" s="22" t="str" cm="1">
        <f t="array" ref="F718">_xlfn.IFS(Table35[[#This Row],[HBA1C]]&lt;5.7, "Normal", Table35[[#This Row],[HBA1C]]&lt;6.4, "Prediabetes ", TRUE, "Diabetes")</f>
        <v>Normal</v>
      </c>
      <c r="G718" s="23" t="s">
        <v>2379</v>
      </c>
      <c r="H718" s="22" t="s">
        <v>2380</v>
      </c>
      <c r="I718" s="22" t="s">
        <v>2379</v>
      </c>
      <c r="J718" s="22">
        <v>1</v>
      </c>
      <c r="K718" t="s">
        <v>2379</v>
      </c>
      <c r="L718" s="25">
        <f>VLOOKUP(Table35[[#This Row],[Customer ID]],'Hospitalisation Details'!A:E,5,FALSE)</f>
        <v>38205</v>
      </c>
      <c r="M718" s="27">
        <f>VLOOKUP(Table35[[#This Row],[Customer ID]],'Hospitalisation Details'!A:K,8,FALSE)</f>
        <v>14133.04</v>
      </c>
      <c r="N718" t="str">
        <f>VLOOKUP(Table35[[#This Row],[Customer ID]],'Hospitalisation Details'!A:K,9, FALSE)</f>
        <v>tier - 2</v>
      </c>
      <c r="O718" t="str">
        <f>VLOOKUP(Table35[[#This Row],[Customer ID]],'Hospitalisation Details'!A:K,10,FALSE)</f>
        <v>tier - 3</v>
      </c>
      <c r="P718" t="str">
        <f>VLOOKUP(Table35[[#This Row],[Customer ID]],'Hospitalisation Details'!A:K,11,FALSE)</f>
        <v>R1013</v>
      </c>
    </row>
    <row r="719" spans="1:16" x14ac:dyDescent="0.3">
      <c r="A719" t="s">
        <v>1652</v>
      </c>
      <c r="B719" t="str">
        <f>VLOOKUP(Table35[[#This Row],[Customer ID]], 'Customer Names'!F:G, 2, FALSE)</f>
        <v>Orloff, Mr.  Conrad F</v>
      </c>
      <c r="C719">
        <v>32.299999999999997</v>
      </c>
      <c r="D719" s="22" t="str" cm="1">
        <f t="array" ref="D719">_xlfn.IFS(Table35[[#This Row],[BMI]]&lt;18.5, "Underweight ", Table35[[#This Row],[BMI]]&lt;24.9, "Normal Weight", Table35[[#This Row],[BMI]]&lt;29.9, "Overweight ", TRUE, "Obesity")</f>
        <v>Obesity</v>
      </c>
      <c r="E719" s="22">
        <v>6.55</v>
      </c>
      <c r="F719" s="22" t="str" cm="1">
        <f t="array" ref="F719">_xlfn.IFS(Table35[[#This Row],[HBA1C]]&lt;5.7, "Normal", Table35[[#This Row],[HBA1C]]&lt;6.4, "Prediabetes ", TRUE, "Diabetes")</f>
        <v>Diabetes</v>
      </c>
      <c r="G719" s="23" t="s">
        <v>2381</v>
      </c>
      <c r="H719" s="22" t="s">
        <v>2379</v>
      </c>
      <c r="I719" s="22" t="s">
        <v>2379</v>
      </c>
      <c r="J719" s="22">
        <v>2</v>
      </c>
      <c r="K719" t="s">
        <v>2379</v>
      </c>
      <c r="L719" s="25">
        <f>VLOOKUP(Table35[[#This Row],[Customer ID]],'Hospitalisation Details'!A:E,5,FALSE)</f>
        <v>22476</v>
      </c>
      <c r="M719" s="27">
        <f>VLOOKUP(Table35[[#This Row],[Customer ID]],'Hospitalisation Details'!A:K,8,FALSE)</f>
        <v>14119.62</v>
      </c>
      <c r="N719" t="str">
        <f>VLOOKUP(Table35[[#This Row],[Customer ID]],'Hospitalisation Details'!A:K,9, FALSE)</f>
        <v>tier - 2</v>
      </c>
      <c r="O719" t="str">
        <f>VLOOKUP(Table35[[#This Row],[Customer ID]],'Hospitalisation Details'!A:K,10,FALSE)</f>
        <v>tier - 1</v>
      </c>
      <c r="P719" t="str">
        <f>VLOOKUP(Table35[[#This Row],[Customer ID]],'Hospitalisation Details'!A:K,11,FALSE)</f>
        <v>R1012</v>
      </c>
    </row>
    <row r="720" spans="1:16" x14ac:dyDescent="0.3">
      <c r="A720" t="s">
        <v>1651</v>
      </c>
      <c r="B720" t="str">
        <f>VLOOKUP(Table35[[#This Row],[Customer ID]], 'Customer Names'!F:G, 2, FALSE)</f>
        <v>Ramirez, Mr.  Josh</v>
      </c>
      <c r="C720">
        <v>39.51</v>
      </c>
      <c r="D720" s="22" t="str" cm="1">
        <f t="array" ref="D720">_xlfn.IFS(Table35[[#This Row],[BMI]]&lt;18.5, "Underweight ", Table35[[#This Row],[BMI]]&lt;24.9, "Normal Weight", Table35[[#This Row],[BMI]]&lt;29.9, "Overweight ", TRUE, "Obesity")</f>
        <v>Obesity</v>
      </c>
      <c r="E720" s="22">
        <v>5.79</v>
      </c>
      <c r="F720" s="22" t="str" cm="1">
        <f t="array" ref="F720">_xlfn.IFS(Table35[[#This Row],[HBA1C]]&lt;5.7, "Normal", Table35[[#This Row],[HBA1C]]&lt;6.4, "Prediabetes ", TRUE, "Diabetes")</f>
        <v xml:space="preserve">Prediabetes </v>
      </c>
      <c r="G720" s="23" t="s">
        <v>2381</v>
      </c>
      <c r="H720" s="22" t="s">
        <v>2379</v>
      </c>
      <c r="I720" s="22" t="s">
        <v>2379</v>
      </c>
      <c r="J720" s="22">
        <v>0</v>
      </c>
      <c r="K720" t="s">
        <v>2379</v>
      </c>
      <c r="L720" s="25">
        <f>VLOOKUP(Table35[[#This Row],[Customer ID]],'Hospitalisation Details'!A:E,5,FALSE)</f>
        <v>27937</v>
      </c>
      <c r="M720" s="27">
        <f>VLOOKUP(Table35[[#This Row],[Customer ID]],'Hospitalisation Details'!A:K,8,FALSE)</f>
        <v>14098.07</v>
      </c>
      <c r="N720" t="str">
        <f>VLOOKUP(Table35[[#This Row],[Customer ID]],'Hospitalisation Details'!A:K,9, FALSE)</f>
        <v>tier - 2</v>
      </c>
      <c r="O720" t="str">
        <f>VLOOKUP(Table35[[#This Row],[Customer ID]],'Hospitalisation Details'!A:K,10,FALSE)</f>
        <v>tier - 3</v>
      </c>
      <c r="P720" t="str">
        <f>VLOOKUP(Table35[[#This Row],[Customer ID]],'Hospitalisation Details'!A:K,11,FALSE)</f>
        <v>R1023</v>
      </c>
    </row>
    <row r="721" spans="1:16" x14ac:dyDescent="0.3">
      <c r="A721" t="s">
        <v>1650</v>
      </c>
      <c r="B721" t="str">
        <f>VLOOKUP(Table35[[#This Row],[Customer ID]], 'Customer Names'!F:G, 2, FALSE)</f>
        <v>Fouquet, Mr.  Maxime</v>
      </c>
      <c r="C721">
        <v>50.46</v>
      </c>
      <c r="D721" s="22" t="str" cm="1">
        <f t="array" ref="D721">_xlfn.IFS(Table35[[#This Row],[BMI]]&lt;18.5, "Underweight ", Table35[[#This Row],[BMI]]&lt;24.9, "Normal Weight", Table35[[#This Row],[BMI]]&lt;29.9, "Overweight ", TRUE, "Obesity")</f>
        <v>Obesity</v>
      </c>
      <c r="E721" s="22">
        <v>4.5599999999999996</v>
      </c>
      <c r="F721" s="22" t="str" cm="1">
        <f t="array" ref="F721">_xlfn.IFS(Table35[[#This Row],[HBA1C]]&lt;5.7, "Normal", Table35[[#This Row],[HBA1C]]&lt;6.4, "Prediabetes ", TRUE, "Diabetes")</f>
        <v>Normal</v>
      </c>
      <c r="G721" s="23" t="s">
        <v>2379</v>
      </c>
      <c r="H721" s="22" t="s">
        <v>2379</v>
      </c>
      <c r="I721" s="22" t="s">
        <v>2379</v>
      </c>
      <c r="J721" s="22">
        <v>0</v>
      </c>
      <c r="K721" t="s">
        <v>2379</v>
      </c>
      <c r="L721" s="25">
        <f>VLOOKUP(Table35[[#This Row],[Customer ID]],'Hospitalisation Details'!A:E,5,FALSE)</f>
        <v>33370</v>
      </c>
      <c r="M721" s="27">
        <f>VLOOKUP(Table35[[#This Row],[Customer ID]],'Hospitalisation Details'!A:K,8,FALSE)</f>
        <v>14081.93</v>
      </c>
      <c r="N721" t="str">
        <f>VLOOKUP(Table35[[#This Row],[Customer ID]],'Hospitalisation Details'!A:K,9, FALSE)</f>
        <v>tier - 2</v>
      </c>
      <c r="O721" t="str">
        <f>VLOOKUP(Table35[[#This Row],[Customer ID]],'Hospitalisation Details'!A:K,10,FALSE)</f>
        <v>tier - 3</v>
      </c>
      <c r="P721" t="str">
        <f>VLOOKUP(Table35[[#This Row],[Customer ID]],'Hospitalisation Details'!A:K,11,FALSE)</f>
        <v>R1012</v>
      </c>
    </row>
    <row r="722" spans="1:16" x14ac:dyDescent="0.3">
      <c r="A722" t="s">
        <v>1649</v>
      </c>
      <c r="B722" t="str">
        <f>VLOOKUP(Table35[[#This Row],[Customer ID]], 'Customer Names'!F:G, 2, FALSE)</f>
        <v>McPhillips, Ms.  Natalie</v>
      </c>
      <c r="C722">
        <v>31.73</v>
      </c>
      <c r="D722" s="22" t="str" cm="1">
        <f t="array" ref="D722">_xlfn.IFS(Table35[[#This Row],[BMI]]&lt;18.5, "Underweight ", Table35[[#This Row],[BMI]]&lt;24.9, "Normal Weight", Table35[[#This Row],[BMI]]&lt;29.9, "Overweight ", TRUE, "Obesity")</f>
        <v>Obesity</v>
      </c>
      <c r="E722" s="22">
        <v>7</v>
      </c>
      <c r="F722" s="22" t="str" cm="1">
        <f t="array" ref="F722">_xlfn.IFS(Table35[[#This Row],[HBA1C]]&lt;5.7, "Normal", Table35[[#This Row],[HBA1C]]&lt;6.4, "Prediabetes ", TRUE, "Diabetes")</f>
        <v>Diabetes</v>
      </c>
      <c r="G722" s="23" t="s">
        <v>2379</v>
      </c>
      <c r="H722" s="22" t="s">
        <v>2379</v>
      </c>
      <c r="I722" s="22" t="s">
        <v>2379</v>
      </c>
      <c r="J722" s="22">
        <v>0</v>
      </c>
      <c r="K722" t="s">
        <v>2379</v>
      </c>
      <c r="L722" s="25">
        <f>VLOOKUP(Table35[[#This Row],[Customer ID]],'Hospitalisation Details'!A:E,5,FALSE)</f>
        <v>22014</v>
      </c>
      <c r="M722" s="27">
        <f>VLOOKUP(Table35[[#This Row],[Customer ID]],'Hospitalisation Details'!A:K,8,FALSE)</f>
        <v>14043.48</v>
      </c>
      <c r="N722" t="str">
        <f>VLOOKUP(Table35[[#This Row],[Customer ID]],'Hospitalisation Details'!A:K,9, FALSE)</f>
        <v>tier - 2</v>
      </c>
      <c r="O722" t="str">
        <f>VLOOKUP(Table35[[#This Row],[Customer ID]],'Hospitalisation Details'!A:K,10,FALSE)</f>
        <v>tier - 3</v>
      </c>
      <c r="P722" t="str">
        <f>VLOOKUP(Table35[[#This Row],[Customer ID]],'Hospitalisation Details'!A:K,11,FALSE)</f>
        <v>R1024</v>
      </c>
    </row>
    <row r="723" spans="1:16" x14ac:dyDescent="0.3">
      <c r="A723" t="s">
        <v>1648</v>
      </c>
      <c r="B723" t="str">
        <f>VLOOKUP(Table35[[#This Row],[Customer ID]], 'Customer Names'!F:G, 2, FALSE)</f>
        <v>Burgin, Ms.  Melissa</v>
      </c>
      <c r="C723">
        <v>32.1</v>
      </c>
      <c r="D723" s="22" t="str" cm="1">
        <f t="array" ref="D723">_xlfn.IFS(Table35[[#This Row],[BMI]]&lt;18.5, "Underweight ", Table35[[#This Row],[BMI]]&lt;24.9, "Normal Weight", Table35[[#This Row],[BMI]]&lt;29.9, "Overweight ", TRUE, "Obesity")</f>
        <v>Obesity</v>
      </c>
      <c r="E723" s="22">
        <v>6.57</v>
      </c>
      <c r="F723" s="22" t="str" cm="1">
        <f t="array" ref="F723">_xlfn.IFS(Table35[[#This Row],[HBA1C]]&lt;5.7, "Normal", Table35[[#This Row],[HBA1C]]&lt;6.4, "Prediabetes ", TRUE, "Diabetes")</f>
        <v>Diabetes</v>
      </c>
      <c r="G723" s="23" t="s">
        <v>2381</v>
      </c>
      <c r="H723" s="22" t="s">
        <v>2379</v>
      </c>
      <c r="I723" s="22" t="s">
        <v>2381</v>
      </c>
      <c r="J723" s="22">
        <v>1</v>
      </c>
      <c r="K723" t="s">
        <v>2379</v>
      </c>
      <c r="L723" s="25">
        <f>VLOOKUP(Table35[[#This Row],[Customer ID]],'Hospitalisation Details'!A:E,5,FALSE)</f>
        <v>23078</v>
      </c>
      <c r="M723" s="27">
        <f>VLOOKUP(Table35[[#This Row],[Customer ID]],'Hospitalisation Details'!A:K,8,FALSE)</f>
        <v>14007.22</v>
      </c>
      <c r="N723" t="str">
        <f>VLOOKUP(Table35[[#This Row],[Customer ID]],'Hospitalisation Details'!A:K,9, FALSE)</f>
        <v>tier - 2</v>
      </c>
      <c r="O723" t="str">
        <f>VLOOKUP(Table35[[#This Row],[Customer ID]],'Hospitalisation Details'!A:K,10,FALSE)</f>
        <v>tier - 3</v>
      </c>
      <c r="P723" t="str">
        <f>VLOOKUP(Table35[[#This Row],[Customer ID]],'Hospitalisation Details'!A:K,11,FALSE)</f>
        <v>R1011</v>
      </c>
    </row>
    <row r="724" spans="1:16" x14ac:dyDescent="0.3">
      <c r="A724" t="s">
        <v>1647</v>
      </c>
      <c r="B724" t="str">
        <f>VLOOKUP(Table35[[#This Row],[Customer ID]], 'Customer Names'!F:G, 2, FALSE)</f>
        <v>Roberts, Ms.  Laura P.</v>
      </c>
      <c r="C724">
        <v>27.83</v>
      </c>
      <c r="D724" s="22" t="str" cm="1">
        <f t="array" ref="D724">_xlfn.IFS(Table35[[#This Row],[BMI]]&lt;18.5, "Underweight ", Table35[[#This Row],[BMI]]&lt;24.9, "Normal Weight", Table35[[#This Row],[BMI]]&lt;29.9, "Overweight ", TRUE, "Obesity")</f>
        <v xml:space="preserve">Overweight </v>
      </c>
      <c r="E724" s="22">
        <v>11.61</v>
      </c>
      <c r="F724" s="22" t="str" cm="1">
        <f t="array" ref="F724">_xlfn.IFS(Table35[[#This Row],[HBA1C]]&lt;5.7, "Normal", Table35[[#This Row],[HBA1C]]&lt;6.4, "Prediabetes ", TRUE, "Diabetes")</f>
        <v>Diabetes</v>
      </c>
      <c r="G724" s="23" t="s">
        <v>2381</v>
      </c>
      <c r="H724" s="22" t="s">
        <v>2379</v>
      </c>
      <c r="I724" s="22" t="s">
        <v>2381</v>
      </c>
      <c r="J724" s="22">
        <v>1</v>
      </c>
      <c r="K724" t="s">
        <v>2379</v>
      </c>
      <c r="L724" s="25">
        <f>VLOOKUP(Table35[[#This Row],[Customer ID]],'Hospitalisation Details'!A:E,5,FALSE)</f>
        <v>23048</v>
      </c>
      <c r="M724" s="27">
        <f>VLOOKUP(Table35[[#This Row],[Customer ID]],'Hospitalisation Details'!A:K,8,FALSE)</f>
        <v>14001.29</v>
      </c>
      <c r="N724" t="str">
        <f>VLOOKUP(Table35[[#This Row],[Customer ID]],'Hospitalisation Details'!A:K,9, FALSE)</f>
        <v>tier - 2</v>
      </c>
      <c r="O724" t="str">
        <f>VLOOKUP(Table35[[#This Row],[Customer ID]],'Hospitalisation Details'!A:K,10,FALSE)</f>
        <v>tier - 2</v>
      </c>
      <c r="P724" t="str">
        <f>VLOOKUP(Table35[[#This Row],[Customer ID]],'Hospitalisation Details'!A:K,11,FALSE)</f>
        <v>R1013</v>
      </c>
    </row>
    <row r="725" spans="1:16" x14ac:dyDescent="0.3">
      <c r="A725" t="s">
        <v>1646</v>
      </c>
      <c r="B725" t="str">
        <f>VLOOKUP(Table35[[#This Row],[Customer ID]], 'Customer Names'!F:G, 2, FALSE)</f>
        <v>Nemec, Mrs.  Lisa</v>
      </c>
      <c r="C725">
        <v>27.72</v>
      </c>
      <c r="D725" s="22" t="str" cm="1">
        <f t="array" ref="D725">_xlfn.IFS(Table35[[#This Row],[BMI]]&lt;18.5, "Underweight ", Table35[[#This Row],[BMI]]&lt;24.9, "Normal Weight", Table35[[#This Row],[BMI]]&lt;29.9, "Overweight ", TRUE, "Obesity")</f>
        <v xml:space="preserve">Overweight </v>
      </c>
      <c r="E725" s="22">
        <v>8.16</v>
      </c>
      <c r="F725" s="22" t="str" cm="1">
        <f t="array" ref="F725">_xlfn.IFS(Table35[[#This Row],[HBA1C]]&lt;5.7, "Normal", Table35[[#This Row],[HBA1C]]&lt;6.4, "Prediabetes ", TRUE, "Diabetes")</f>
        <v>Diabetes</v>
      </c>
      <c r="G725" s="23" t="s">
        <v>2381</v>
      </c>
      <c r="H725" s="22" t="s">
        <v>2379</v>
      </c>
      <c r="I725" s="22" t="s">
        <v>2381</v>
      </c>
      <c r="J725" s="22">
        <v>1</v>
      </c>
      <c r="K725" t="s">
        <v>2379</v>
      </c>
      <c r="L725" s="25">
        <f>VLOOKUP(Table35[[#This Row],[Customer ID]],'Hospitalisation Details'!A:E,5,FALSE)</f>
        <v>23034</v>
      </c>
      <c r="M725" s="27">
        <f>VLOOKUP(Table35[[#This Row],[Customer ID]],'Hospitalisation Details'!A:K,8,FALSE)</f>
        <v>14001.13</v>
      </c>
      <c r="N725" t="str">
        <f>VLOOKUP(Table35[[#This Row],[Customer ID]],'Hospitalisation Details'!A:K,9, FALSE)</f>
        <v>tier - 2</v>
      </c>
      <c r="O725" t="str">
        <f>VLOOKUP(Table35[[#This Row],[Customer ID]],'Hospitalisation Details'!A:K,10,FALSE)</f>
        <v>tier - 1</v>
      </c>
      <c r="P725" t="str">
        <f>VLOOKUP(Table35[[#This Row],[Customer ID]],'Hospitalisation Details'!A:K,11,FALSE)</f>
        <v>R1013</v>
      </c>
    </row>
    <row r="726" spans="1:16" x14ac:dyDescent="0.3">
      <c r="A726" t="s">
        <v>1645</v>
      </c>
      <c r="B726" t="str">
        <f>VLOOKUP(Table35[[#This Row],[Customer ID]], 'Customer Names'!F:G, 2, FALSE)</f>
        <v>Appman, Mr.  William D. Jr.</v>
      </c>
      <c r="C726">
        <v>36.765000000000001</v>
      </c>
      <c r="D726" s="22" t="str" cm="1">
        <f t="array" ref="D726">_xlfn.IFS(Table35[[#This Row],[BMI]]&lt;18.5, "Underweight ", Table35[[#This Row],[BMI]]&lt;24.9, "Normal Weight", Table35[[#This Row],[BMI]]&lt;29.9, "Overweight ", TRUE, "Obesity")</f>
        <v>Obesity</v>
      </c>
      <c r="E726" s="22">
        <v>4.4800000000000004</v>
      </c>
      <c r="F726" s="22" t="str" cm="1">
        <f t="array" ref="F726">_xlfn.IFS(Table35[[#This Row],[HBA1C]]&lt;5.7, "Normal", Table35[[#This Row],[HBA1C]]&lt;6.4, "Prediabetes ", TRUE, "Diabetes")</f>
        <v>Normal</v>
      </c>
      <c r="G726" s="23" t="s">
        <v>2381</v>
      </c>
      <c r="H726" s="22" t="s">
        <v>2379</v>
      </c>
      <c r="I726" s="22" t="s">
        <v>2379</v>
      </c>
      <c r="J726" s="22">
        <v>2</v>
      </c>
      <c r="K726" t="s">
        <v>2379</v>
      </c>
      <c r="L726" s="25">
        <f>VLOOKUP(Table35[[#This Row],[Customer ID]],'Hospitalisation Details'!A:E,5,FALSE)</f>
        <v>21890</v>
      </c>
      <c r="M726" s="27">
        <f>VLOOKUP(Table35[[#This Row],[Customer ID]],'Hospitalisation Details'!A:K,8,FALSE)</f>
        <v>13981.85</v>
      </c>
      <c r="N726" t="str">
        <f>VLOOKUP(Table35[[#This Row],[Customer ID]],'Hospitalisation Details'!A:K,9, FALSE)</f>
        <v>tier - 2</v>
      </c>
      <c r="O726" t="str">
        <f>VLOOKUP(Table35[[#This Row],[Customer ID]],'Hospitalisation Details'!A:K,10,FALSE)</f>
        <v>tier - 1</v>
      </c>
      <c r="P726" t="str">
        <f>VLOOKUP(Table35[[#This Row],[Customer ID]],'Hospitalisation Details'!A:K,11,FALSE)</f>
        <v>R1016</v>
      </c>
    </row>
    <row r="727" spans="1:16" x14ac:dyDescent="0.3">
      <c r="A727" t="s">
        <v>1644</v>
      </c>
      <c r="B727" t="str">
        <f>VLOOKUP(Table35[[#This Row],[Customer ID]], 'Customer Names'!F:G, 2, FALSE)</f>
        <v>Driscoll, Mr.  James</v>
      </c>
      <c r="C727">
        <v>48.36</v>
      </c>
      <c r="D727" s="22" t="str" cm="1">
        <f t="array" ref="D727">_xlfn.IFS(Table35[[#This Row],[BMI]]&lt;18.5, "Underweight ", Table35[[#This Row],[BMI]]&lt;24.9, "Normal Weight", Table35[[#This Row],[BMI]]&lt;29.9, "Overweight ", TRUE, "Obesity")</f>
        <v>Obesity</v>
      </c>
      <c r="E727" s="22">
        <v>4.08</v>
      </c>
      <c r="F727" s="22" t="str" cm="1">
        <f t="array" ref="F727">_xlfn.IFS(Table35[[#This Row],[HBA1C]]&lt;5.7, "Normal", Table35[[#This Row],[HBA1C]]&lt;6.4, "Prediabetes ", TRUE, "Diabetes")</f>
        <v>Normal</v>
      </c>
      <c r="G727" s="23" t="s">
        <v>2379</v>
      </c>
      <c r="H727" s="22" t="s">
        <v>2379</v>
      </c>
      <c r="I727" s="22" t="s">
        <v>2379</v>
      </c>
      <c r="J727" s="22">
        <v>0</v>
      </c>
      <c r="K727" t="s">
        <v>2379</v>
      </c>
      <c r="L727" s="25">
        <f>VLOOKUP(Table35[[#This Row],[Customer ID]],'Hospitalisation Details'!A:E,5,FALSE)</f>
        <v>33190</v>
      </c>
      <c r="M727" s="27">
        <f>VLOOKUP(Table35[[#This Row],[Customer ID]],'Hospitalisation Details'!A:K,8,FALSE)</f>
        <v>13979.45</v>
      </c>
      <c r="N727" t="str">
        <f>VLOOKUP(Table35[[#This Row],[Customer ID]],'Hospitalisation Details'!A:K,9, FALSE)</f>
        <v>tier - 2</v>
      </c>
      <c r="O727" t="str">
        <f>VLOOKUP(Table35[[#This Row],[Customer ID]],'Hospitalisation Details'!A:K,10,FALSE)</f>
        <v>tier - 1</v>
      </c>
      <c r="P727" t="str">
        <f>VLOOKUP(Table35[[#This Row],[Customer ID]],'Hospitalisation Details'!A:K,11,FALSE)</f>
        <v>R1023</v>
      </c>
    </row>
    <row r="728" spans="1:16" x14ac:dyDescent="0.3">
      <c r="A728" t="s">
        <v>1643</v>
      </c>
      <c r="B728" t="str">
        <f>VLOOKUP(Table35[[#This Row],[Customer ID]], 'Customer Names'!F:G, 2, FALSE)</f>
        <v>Glotzbach, Mr.  John</v>
      </c>
      <c r="C728">
        <v>31.445</v>
      </c>
      <c r="D728" s="22" t="str" cm="1">
        <f t="array" ref="D728">_xlfn.IFS(Table35[[#This Row],[BMI]]&lt;18.5, "Underweight ", Table35[[#This Row],[BMI]]&lt;24.9, "Normal Weight", Table35[[#This Row],[BMI]]&lt;29.9, "Overweight ", TRUE, "Obesity")</f>
        <v>Obesity</v>
      </c>
      <c r="E728" s="22">
        <v>4.4000000000000004</v>
      </c>
      <c r="F728" s="22" t="str" cm="1">
        <f t="array" ref="F728">_xlfn.IFS(Table35[[#This Row],[HBA1C]]&lt;5.7, "Normal", Table35[[#This Row],[HBA1C]]&lt;6.4, "Prediabetes ", TRUE, "Diabetes")</f>
        <v>Normal</v>
      </c>
      <c r="G728" s="23" t="s">
        <v>2381</v>
      </c>
      <c r="H728" s="22" t="s">
        <v>2379</v>
      </c>
      <c r="I728" s="22" t="s">
        <v>2379</v>
      </c>
      <c r="J728" s="22">
        <v>2</v>
      </c>
      <c r="K728" t="s">
        <v>2379</v>
      </c>
      <c r="L728" s="25">
        <f>VLOOKUP(Table35[[#This Row],[Customer ID]],'Hospitalisation Details'!A:E,5,FALSE)</f>
        <v>21852</v>
      </c>
      <c r="M728" s="27">
        <f>VLOOKUP(Table35[[#This Row],[Customer ID]],'Hospitalisation Details'!A:K,8,FALSE)</f>
        <v>13974.46</v>
      </c>
      <c r="N728" t="str">
        <f>VLOOKUP(Table35[[#This Row],[Customer ID]],'Hospitalisation Details'!A:K,9, FALSE)</f>
        <v>tier - 2</v>
      </c>
      <c r="O728" t="str">
        <f>VLOOKUP(Table35[[#This Row],[Customer ID]],'Hospitalisation Details'!A:K,10,FALSE)</f>
        <v>tier - 2</v>
      </c>
      <c r="P728" t="str">
        <f>VLOOKUP(Table35[[#This Row],[Customer ID]],'Hospitalisation Details'!A:K,11,FALSE)</f>
        <v>R1019</v>
      </c>
    </row>
    <row r="729" spans="1:16" x14ac:dyDescent="0.3">
      <c r="A729" t="s">
        <v>1642</v>
      </c>
      <c r="B729" t="str">
        <f>VLOOKUP(Table35[[#This Row],[Customer ID]], 'Customer Names'!F:G, 2, FALSE)</f>
        <v>Tenforde, Mr.  Adam S</v>
      </c>
      <c r="C729">
        <v>27.55</v>
      </c>
      <c r="D729" s="22" t="str" cm="1">
        <f t="array" ref="D729">_xlfn.IFS(Table35[[#This Row],[BMI]]&lt;18.5, "Underweight ", Table35[[#This Row],[BMI]]&lt;24.9, "Normal Weight", Table35[[#This Row],[BMI]]&lt;29.9, "Overweight ", TRUE, "Obesity")</f>
        <v xml:space="preserve">Overweight </v>
      </c>
      <c r="E729" s="22">
        <v>9.02</v>
      </c>
      <c r="F729" s="22" t="str" cm="1">
        <f t="array" ref="F729">_xlfn.IFS(Table35[[#This Row],[HBA1C]]&lt;5.7, "Normal", Table35[[#This Row],[HBA1C]]&lt;6.4, "Prediabetes ", TRUE, "Diabetes")</f>
        <v>Diabetes</v>
      </c>
      <c r="G729" s="23" t="s">
        <v>2379</v>
      </c>
      <c r="H729" s="22" t="s">
        <v>2379</v>
      </c>
      <c r="I729" s="22" t="s">
        <v>2379</v>
      </c>
      <c r="J729" s="22">
        <v>0</v>
      </c>
      <c r="K729" t="s">
        <v>2379</v>
      </c>
      <c r="L729" s="25">
        <f>VLOOKUP(Table35[[#This Row],[Customer ID]],'Hospitalisation Details'!A:E,5,FALSE)</f>
        <v>22177</v>
      </c>
      <c r="M729" s="27">
        <f>VLOOKUP(Table35[[#This Row],[Customer ID]],'Hospitalisation Details'!A:K,8,FALSE)</f>
        <v>13937.67</v>
      </c>
      <c r="N729" t="str">
        <f>VLOOKUP(Table35[[#This Row],[Customer ID]],'Hospitalisation Details'!A:K,9, FALSE)</f>
        <v>tier - 2</v>
      </c>
      <c r="O729" t="str">
        <f>VLOOKUP(Table35[[#This Row],[Customer ID]],'Hospitalisation Details'!A:K,10,FALSE)</f>
        <v>tier - 1</v>
      </c>
      <c r="P729" t="str">
        <f>VLOOKUP(Table35[[#This Row],[Customer ID]],'Hospitalisation Details'!A:K,11,FALSE)</f>
        <v>R1012</v>
      </c>
    </row>
    <row r="730" spans="1:16" x14ac:dyDescent="0.3">
      <c r="A730" t="s">
        <v>1641</v>
      </c>
      <c r="B730" t="str">
        <f>VLOOKUP(Table35[[#This Row],[Customer ID]], 'Customer Names'!F:G, 2, FALSE)</f>
        <v>Ramirez, Mr.  Armando</v>
      </c>
      <c r="C730">
        <v>33.11</v>
      </c>
      <c r="D730" s="22" t="str" cm="1">
        <f t="array" ref="D730">_xlfn.IFS(Table35[[#This Row],[BMI]]&lt;18.5, "Underweight ", Table35[[#This Row],[BMI]]&lt;24.9, "Normal Weight", Table35[[#This Row],[BMI]]&lt;29.9, "Overweight ", TRUE, "Obesity")</f>
        <v>Obesity</v>
      </c>
      <c r="E730" s="22">
        <v>8.06</v>
      </c>
      <c r="F730" s="22" t="str" cm="1">
        <f t="array" ref="F730">_xlfn.IFS(Table35[[#This Row],[HBA1C]]&lt;5.7, "Normal", Table35[[#This Row],[HBA1C]]&lt;6.4, "Prediabetes ", TRUE, "Diabetes")</f>
        <v>Diabetes</v>
      </c>
      <c r="G730" s="23" t="s">
        <v>2379</v>
      </c>
      <c r="H730" s="22" t="s">
        <v>2379</v>
      </c>
      <c r="I730" s="22" t="s">
        <v>2379</v>
      </c>
      <c r="J730" s="22">
        <v>0</v>
      </c>
      <c r="K730" t="s">
        <v>2379</v>
      </c>
      <c r="L730" s="25">
        <f>VLOOKUP(Table35[[#This Row],[Customer ID]],'Hospitalisation Details'!A:E,5,FALSE)</f>
        <v>22885</v>
      </c>
      <c r="M730" s="27">
        <f>VLOOKUP(Table35[[#This Row],[Customer ID]],'Hospitalisation Details'!A:K,8,FALSE)</f>
        <v>13919.82</v>
      </c>
      <c r="N730" t="str">
        <f>VLOOKUP(Table35[[#This Row],[Customer ID]],'Hospitalisation Details'!A:K,9, FALSE)</f>
        <v>tier - 2</v>
      </c>
      <c r="O730" t="str">
        <f>VLOOKUP(Table35[[#This Row],[Customer ID]],'Hospitalisation Details'!A:K,10,FALSE)</f>
        <v>tier - 2</v>
      </c>
      <c r="P730" t="str">
        <f>VLOOKUP(Table35[[#This Row],[Customer ID]],'Hospitalisation Details'!A:K,11,FALSE)</f>
        <v>R1013</v>
      </c>
    </row>
    <row r="731" spans="1:16" x14ac:dyDescent="0.3">
      <c r="A731" t="s">
        <v>1640</v>
      </c>
      <c r="B731" t="str">
        <f>VLOOKUP(Table35[[#This Row],[Customer ID]], 'Customer Names'!F:G, 2, FALSE)</f>
        <v>Stanley Torres, Ms.  Dana</v>
      </c>
      <c r="C731">
        <v>36.85</v>
      </c>
      <c r="D731" s="22" t="str" cm="1">
        <f t="array" ref="D731">_xlfn.IFS(Table35[[#This Row],[BMI]]&lt;18.5, "Underweight ", Table35[[#This Row],[BMI]]&lt;24.9, "Normal Weight", Table35[[#This Row],[BMI]]&lt;29.9, "Overweight ", TRUE, "Obesity")</f>
        <v>Obesity</v>
      </c>
      <c r="E731" s="22">
        <v>6.21</v>
      </c>
      <c r="F731" s="22" t="str" cm="1">
        <f t="array" ref="F731">_xlfn.IFS(Table35[[#This Row],[HBA1C]]&lt;5.7, "Normal", Table35[[#This Row],[HBA1C]]&lt;6.4, "Prediabetes ", TRUE, "Diabetes")</f>
        <v xml:space="preserve">Prediabetes </v>
      </c>
      <c r="G731" s="23" t="s">
        <v>2381</v>
      </c>
      <c r="H731" s="22" t="s">
        <v>2379</v>
      </c>
      <c r="I731" s="22" t="s">
        <v>2379</v>
      </c>
      <c r="J731" s="22">
        <v>2</v>
      </c>
      <c r="K731" t="s">
        <v>2379</v>
      </c>
      <c r="L731" s="25">
        <f>VLOOKUP(Table35[[#This Row],[Customer ID]],'Hospitalisation Details'!A:E,5,FALSE)</f>
        <v>21738</v>
      </c>
      <c r="M731" s="27">
        <f>VLOOKUP(Table35[[#This Row],[Customer ID]],'Hospitalisation Details'!A:K,8,FALSE)</f>
        <v>13887.97</v>
      </c>
      <c r="N731" t="str">
        <f>VLOOKUP(Table35[[#This Row],[Customer ID]],'Hospitalisation Details'!A:K,9, FALSE)</f>
        <v>tier - 2</v>
      </c>
      <c r="O731" t="str">
        <f>VLOOKUP(Table35[[#This Row],[Customer ID]],'Hospitalisation Details'!A:K,10,FALSE)</f>
        <v>tier - 2</v>
      </c>
      <c r="P731" t="str">
        <f>VLOOKUP(Table35[[#This Row],[Customer ID]],'Hospitalisation Details'!A:K,11,FALSE)</f>
        <v>R1013</v>
      </c>
    </row>
    <row r="732" spans="1:16" x14ac:dyDescent="0.3">
      <c r="A732" t="s">
        <v>1639</v>
      </c>
      <c r="B732" t="str">
        <f>VLOOKUP(Table35[[#This Row],[Customer ID]], 'Customer Names'!F:G, 2, FALSE)</f>
        <v>Vandongen, Ms.  Jennifer L</v>
      </c>
      <c r="C732">
        <v>36.299999999999997</v>
      </c>
      <c r="D732" s="22" t="str" cm="1">
        <f t="array" ref="D732">_xlfn.IFS(Table35[[#This Row],[BMI]]&lt;18.5, "Underweight ", Table35[[#This Row],[BMI]]&lt;24.9, "Normal Weight", Table35[[#This Row],[BMI]]&lt;29.9, "Overweight ", TRUE, "Obesity")</f>
        <v>Obesity</v>
      </c>
      <c r="E732" s="22">
        <v>5.79</v>
      </c>
      <c r="F732" s="22" t="str" cm="1">
        <f t="array" ref="F732">_xlfn.IFS(Table35[[#This Row],[HBA1C]]&lt;5.7, "Normal", Table35[[#This Row],[HBA1C]]&lt;6.4, "Prediabetes ", TRUE, "Diabetes")</f>
        <v xml:space="preserve">Prediabetes </v>
      </c>
      <c r="G732" s="23" t="s">
        <v>2381</v>
      </c>
      <c r="H732" s="22" t="s">
        <v>2379</v>
      </c>
      <c r="I732" s="22" t="s">
        <v>2379</v>
      </c>
      <c r="J732" s="22">
        <v>2</v>
      </c>
      <c r="K732" t="s">
        <v>2379</v>
      </c>
      <c r="L732" s="25">
        <f>VLOOKUP(Table35[[#This Row],[Customer ID]],'Hospitalisation Details'!A:E,5,FALSE)</f>
        <v>21730</v>
      </c>
      <c r="M732" s="27">
        <f>VLOOKUP(Table35[[#This Row],[Customer ID]],'Hospitalisation Details'!A:K,8,FALSE)</f>
        <v>13887.2</v>
      </c>
      <c r="N732" t="str">
        <f>VLOOKUP(Table35[[#This Row],[Customer ID]],'Hospitalisation Details'!A:K,9, FALSE)</f>
        <v>tier - 2</v>
      </c>
      <c r="O732" t="str">
        <f>VLOOKUP(Table35[[#This Row],[Customer ID]],'Hospitalisation Details'!A:K,10,FALSE)</f>
        <v>tier - 3</v>
      </c>
      <c r="P732" t="str">
        <f>VLOOKUP(Table35[[#This Row],[Customer ID]],'Hospitalisation Details'!A:K,11,FALSE)</f>
        <v>R1013</v>
      </c>
    </row>
    <row r="733" spans="1:16" x14ac:dyDescent="0.3">
      <c r="A733" t="s">
        <v>1638</v>
      </c>
      <c r="B733" t="str">
        <f>VLOOKUP(Table35[[#This Row],[Customer ID]], 'Customer Names'!F:G, 2, FALSE)</f>
        <v>Liebald, Mr.  Benjamin</v>
      </c>
      <c r="C733">
        <v>45.34</v>
      </c>
      <c r="D733" s="22" t="str" cm="1">
        <f t="array" ref="D733">_xlfn.IFS(Table35[[#This Row],[BMI]]&lt;18.5, "Underweight ", Table35[[#This Row],[BMI]]&lt;24.9, "Normal Weight", Table35[[#This Row],[BMI]]&lt;29.9, "Overweight ", TRUE, "Obesity")</f>
        <v>Obesity</v>
      </c>
      <c r="E733" s="22">
        <v>5.69</v>
      </c>
      <c r="F733" s="22" t="str" cm="1">
        <f t="array" ref="F733">_xlfn.IFS(Table35[[#This Row],[HBA1C]]&lt;5.7, "Normal", Table35[[#This Row],[HBA1C]]&lt;6.4, "Prediabetes ", TRUE, "Diabetes")</f>
        <v>Normal</v>
      </c>
      <c r="G733" s="23" t="s">
        <v>2381</v>
      </c>
      <c r="H733" s="22" t="s">
        <v>2379</v>
      </c>
      <c r="I733" s="22" t="s">
        <v>2379</v>
      </c>
      <c r="J733" s="22">
        <v>0</v>
      </c>
      <c r="K733" t="s">
        <v>2379</v>
      </c>
      <c r="L733" s="25">
        <f>VLOOKUP(Table35[[#This Row],[Customer ID]],'Hospitalisation Details'!A:E,5,FALSE)</f>
        <v>31192</v>
      </c>
      <c r="M733" s="27">
        <f>VLOOKUP(Table35[[#This Row],[Customer ID]],'Hospitalisation Details'!A:K,8,FALSE)</f>
        <v>13886.4</v>
      </c>
      <c r="N733" t="str">
        <f>VLOOKUP(Table35[[#This Row],[Customer ID]],'Hospitalisation Details'!A:K,9, FALSE)</f>
        <v>tier - 2</v>
      </c>
      <c r="O733" t="str">
        <f>VLOOKUP(Table35[[#This Row],[Customer ID]],'Hospitalisation Details'!A:K,10,FALSE)</f>
        <v>tier - 2</v>
      </c>
      <c r="P733" t="str">
        <f>VLOOKUP(Table35[[#This Row],[Customer ID]],'Hospitalisation Details'!A:K,11,FALSE)</f>
        <v>R1012</v>
      </c>
    </row>
    <row r="734" spans="1:16" x14ac:dyDescent="0.3">
      <c r="A734" t="s">
        <v>1637</v>
      </c>
      <c r="B734" t="str">
        <f>VLOOKUP(Table35[[#This Row],[Customer ID]], 'Customer Names'!F:G, 2, FALSE)</f>
        <v>Holte, Ms.  Tanya</v>
      </c>
      <c r="C734">
        <v>31.8</v>
      </c>
      <c r="D734" s="22" t="str" cm="1">
        <f t="array" ref="D734">_xlfn.IFS(Table35[[#This Row],[BMI]]&lt;18.5, "Underweight ", Table35[[#This Row],[BMI]]&lt;24.9, "Normal Weight", Table35[[#This Row],[BMI]]&lt;29.9, "Overweight ", TRUE, "Obesity")</f>
        <v>Obesity</v>
      </c>
      <c r="E734" s="22">
        <v>5.36</v>
      </c>
      <c r="F734" s="22" t="str" cm="1">
        <f t="array" ref="F734">_xlfn.IFS(Table35[[#This Row],[HBA1C]]&lt;5.7, "Normal", Table35[[#This Row],[HBA1C]]&lt;6.4, "Prediabetes ", TRUE, "Diabetes")</f>
        <v>Normal</v>
      </c>
      <c r="G734" s="23" t="s">
        <v>2381</v>
      </c>
      <c r="H734" s="22" t="s">
        <v>2379</v>
      </c>
      <c r="I734" s="22" t="s">
        <v>2379</v>
      </c>
      <c r="J734" s="22">
        <v>2</v>
      </c>
      <c r="K734" t="s">
        <v>2379</v>
      </c>
      <c r="L734" s="25">
        <f>VLOOKUP(Table35[[#This Row],[Customer ID]],'Hospitalisation Details'!A:E,5,FALSE)</f>
        <v>21645</v>
      </c>
      <c r="M734" s="27">
        <f>VLOOKUP(Table35[[#This Row],[Customer ID]],'Hospitalisation Details'!A:K,8,FALSE)</f>
        <v>13880.95</v>
      </c>
      <c r="N734" t="str">
        <f>VLOOKUP(Table35[[#This Row],[Customer ID]],'Hospitalisation Details'!A:K,9, FALSE)</f>
        <v>tier - 2</v>
      </c>
      <c r="O734" t="str">
        <f>VLOOKUP(Table35[[#This Row],[Customer ID]],'Hospitalisation Details'!A:K,10,FALSE)</f>
        <v>tier - 2</v>
      </c>
      <c r="P734" t="str">
        <f>VLOOKUP(Table35[[#This Row],[Customer ID]],'Hospitalisation Details'!A:K,11,FALSE)</f>
        <v>R1011</v>
      </c>
    </row>
    <row r="735" spans="1:16" x14ac:dyDescent="0.3">
      <c r="A735" t="s">
        <v>1636</v>
      </c>
      <c r="B735" t="str">
        <f>VLOOKUP(Table35[[#This Row],[Customer ID]], 'Customer Names'!F:G, 2, FALSE)</f>
        <v>Johnson, Ms.  Tracy</v>
      </c>
      <c r="C735">
        <v>41.02</v>
      </c>
      <c r="D735" s="22" t="str" cm="1">
        <f t="array" ref="D735">_xlfn.IFS(Table35[[#This Row],[BMI]]&lt;18.5, "Underweight ", Table35[[#This Row],[BMI]]&lt;24.9, "Normal Weight", Table35[[#This Row],[BMI]]&lt;29.9, "Overweight ", TRUE, "Obesity")</f>
        <v>Obesity</v>
      </c>
      <c r="E735" s="22">
        <v>11.37</v>
      </c>
      <c r="F735" s="22" t="str" cm="1">
        <f t="array" ref="F735">_xlfn.IFS(Table35[[#This Row],[HBA1C]]&lt;5.7, "Normal", Table35[[#This Row],[HBA1C]]&lt;6.4, "Prediabetes ", TRUE, "Diabetes")</f>
        <v>Diabetes</v>
      </c>
      <c r="G735" s="23" t="s">
        <v>2379</v>
      </c>
      <c r="H735" s="22" t="s">
        <v>2379</v>
      </c>
      <c r="I735" s="22" t="s">
        <v>2379</v>
      </c>
      <c r="J735" s="22">
        <v>0</v>
      </c>
      <c r="K735" t="s">
        <v>2379</v>
      </c>
      <c r="L735" s="25">
        <f>VLOOKUP(Table35[[#This Row],[Customer ID]],'Hospitalisation Details'!A:E,5,FALSE)</f>
        <v>28568</v>
      </c>
      <c r="M735" s="27">
        <f>VLOOKUP(Table35[[#This Row],[Customer ID]],'Hospitalisation Details'!A:K,8,FALSE)</f>
        <v>13874.89</v>
      </c>
      <c r="N735" t="str">
        <f>VLOOKUP(Table35[[#This Row],[Customer ID]],'Hospitalisation Details'!A:K,9, FALSE)</f>
        <v>tier - 2</v>
      </c>
      <c r="O735" t="str">
        <f>VLOOKUP(Table35[[#This Row],[Customer ID]],'Hospitalisation Details'!A:K,10,FALSE)</f>
        <v>tier - 1</v>
      </c>
      <c r="P735" t="str">
        <f>VLOOKUP(Table35[[#This Row],[Customer ID]],'Hospitalisation Details'!A:K,11,FALSE)</f>
        <v>R1012</v>
      </c>
    </row>
    <row r="736" spans="1:16" x14ac:dyDescent="0.3">
      <c r="A736" t="s">
        <v>1635</v>
      </c>
      <c r="B736" t="str">
        <f>VLOOKUP(Table35[[#This Row],[Customer ID]], 'Customer Names'!F:G, 2, FALSE)</f>
        <v>Bartlett, Ms.  Emily S</v>
      </c>
      <c r="C736">
        <v>32.68</v>
      </c>
      <c r="D736" s="22" t="str" cm="1">
        <f t="array" ref="D736">_xlfn.IFS(Table35[[#This Row],[BMI]]&lt;18.5, "Underweight ", Table35[[#This Row],[BMI]]&lt;24.9, "Normal Weight", Table35[[#This Row],[BMI]]&lt;29.9, "Overweight ", TRUE, "Obesity")</f>
        <v>Obesity</v>
      </c>
      <c r="E736" s="22">
        <v>11.87</v>
      </c>
      <c r="F736" s="22" t="str" cm="1">
        <f t="array" ref="F736">_xlfn.IFS(Table35[[#This Row],[HBA1C]]&lt;5.7, "Normal", Table35[[#This Row],[HBA1C]]&lt;6.4, "Prediabetes ", TRUE, "Diabetes")</f>
        <v>Diabetes</v>
      </c>
      <c r="G736" s="23" t="s">
        <v>2379</v>
      </c>
      <c r="H736" s="22" t="s">
        <v>2379</v>
      </c>
      <c r="I736" s="22" t="s">
        <v>2379</v>
      </c>
      <c r="J736" s="22">
        <v>0</v>
      </c>
      <c r="K736" t="s">
        <v>2379</v>
      </c>
      <c r="L736" s="25">
        <f>VLOOKUP(Table35[[#This Row],[Customer ID]],'Hospitalisation Details'!A:E,5,FALSE)</f>
        <v>21967</v>
      </c>
      <c r="M736" s="27">
        <f>VLOOKUP(Table35[[#This Row],[Customer ID]],'Hospitalisation Details'!A:K,8,FALSE)</f>
        <v>13844.8</v>
      </c>
      <c r="N736" t="str">
        <f>VLOOKUP(Table35[[#This Row],[Customer ID]],'Hospitalisation Details'!A:K,9, FALSE)</f>
        <v>tier - 2</v>
      </c>
      <c r="O736" t="str">
        <f>VLOOKUP(Table35[[#This Row],[Customer ID]],'Hospitalisation Details'!A:K,10,FALSE)</f>
        <v>tier - 2</v>
      </c>
      <c r="P736" t="str">
        <f>VLOOKUP(Table35[[#This Row],[Customer ID]],'Hospitalisation Details'!A:K,11,FALSE)</f>
        <v>R1012</v>
      </c>
    </row>
    <row r="737" spans="1:16" x14ac:dyDescent="0.3">
      <c r="A737" t="s">
        <v>1634</v>
      </c>
      <c r="B737" t="str">
        <f>VLOOKUP(Table35[[#This Row],[Customer ID]], 'Customer Names'!F:G, 2, FALSE)</f>
        <v>Bergman, Ms.  Kelly R</v>
      </c>
      <c r="C737">
        <v>21.7</v>
      </c>
      <c r="D737" s="22" t="str" cm="1">
        <f t="array" ref="D737">_xlfn.IFS(Table35[[#This Row],[BMI]]&lt;18.5, "Underweight ", Table35[[#This Row],[BMI]]&lt;24.9, "Normal Weight", Table35[[#This Row],[BMI]]&lt;29.9, "Overweight ", TRUE, "Obesity")</f>
        <v>Normal Weight</v>
      </c>
      <c r="E737" s="22">
        <v>4.9000000000000004</v>
      </c>
      <c r="F737" s="22" t="str" cm="1">
        <f t="array" ref="F737">_xlfn.IFS(Table35[[#This Row],[HBA1C]]&lt;5.7, "Normal", Table35[[#This Row],[HBA1C]]&lt;6.4, "Prediabetes ", TRUE, "Diabetes")</f>
        <v>Normal</v>
      </c>
      <c r="G737" s="23" t="s">
        <v>2379</v>
      </c>
      <c r="H737" s="22" t="s">
        <v>2379</v>
      </c>
      <c r="I737" s="22" t="s">
        <v>2381</v>
      </c>
      <c r="J737" s="22">
        <v>1</v>
      </c>
      <c r="K737" t="s">
        <v>2381</v>
      </c>
      <c r="L737" s="25">
        <f>VLOOKUP(Table35[[#This Row],[Customer ID]],'Hospitalisation Details'!A:E,5,FALSE)</f>
        <v>37628</v>
      </c>
      <c r="M737" s="27">
        <f>VLOOKUP(Table35[[#This Row],[Customer ID]],'Hospitalisation Details'!A:K,8,FALSE)</f>
        <v>13844.51</v>
      </c>
      <c r="N737" t="str">
        <f>VLOOKUP(Table35[[#This Row],[Customer ID]],'Hospitalisation Details'!A:K,9, FALSE)</f>
        <v>tier - 2</v>
      </c>
      <c r="O737" t="str">
        <f>VLOOKUP(Table35[[#This Row],[Customer ID]],'Hospitalisation Details'!A:K,10,FALSE)</f>
        <v>tier - 1</v>
      </c>
      <c r="P737" t="str">
        <f>VLOOKUP(Table35[[#This Row],[Customer ID]],'Hospitalisation Details'!A:K,11,FALSE)</f>
        <v>R1011</v>
      </c>
    </row>
    <row r="738" spans="1:16" x14ac:dyDescent="0.3">
      <c r="A738" t="s">
        <v>1633</v>
      </c>
      <c r="B738" t="str">
        <f>VLOOKUP(Table35[[#This Row],[Customer ID]], 'Customer Names'!F:G, 2, FALSE)</f>
        <v>Aitken, Mr.  Kyle</v>
      </c>
      <c r="C738">
        <v>40.479999999999997</v>
      </c>
      <c r="D738" s="22" t="str" cm="1">
        <f t="array" ref="D738">_xlfn.IFS(Table35[[#This Row],[BMI]]&lt;18.5, "Underweight ", Table35[[#This Row],[BMI]]&lt;24.9, "Normal Weight", Table35[[#This Row],[BMI]]&lt;29.9, "Overweight ", TRUE, "Obesity")</f>
        <v>Obesity</v>
      </c>
      <c r="E738" s="22">
        <v>6.7</v>
      </c>
      <c r="F738" s="22" t="str" cm="1">
        <f t="array" ref="F738">_xlfn.IFS(Table35[[#This Row],[HBA1C]]&lt;5.7, "Normal", Table35[[#This Row],[HBA1C]]&lt;6.4, "Prediabetes ", TRUE, "Diabetes")</f>
        <v>Diabetes</v>
      </c>
      <c r="G738" s="23" t="s">
        <v>2379</v>
      </c>
      <c r="H738" s="22" t="s">
        <v>2379</v>
      </c>
      <c r="I738" s="22" t="s">
        <v>2379</v>
      </c>
      <c r="J738" s="22">
        <v>3</v>
      </c>
      <c r="K738" t="s">
        <v>2379</v>
      </c>
      <c r="L738" s="25">
        <f>VLOOKUP(Table35[[#This Row],[Customer ID]],'Hospitalisation Details'!A:E,5,FALSE)</f>
        <v>21529</v>
      </c>
      <c r="M738" s="27">
        <f>VLOOKUP(Table35[[#This Row],[Customer ID]],'Hospitalisation Details'!A:K,8,FALSE)</f>
        <v>13831.12</v>
      </c>
      <c r="N738" t="str">
        <f>VLOOKUP(Table35[[#This Row],[Customer ID]],'Hospitalisation Details'!A:K,9, FALSE)</f>
        <v>tier - 3</v>
      </c>
      <c r="O738" t="str">
        <f>VLOOKUP(Table35[[#This Row],[Customer ID]],'Hospitalisation Details'!A:K,10,FALSE)</f>
        <v>tier - 1</v>
      </c>
      <c r="P738" t="str">
        <f>VLOOKUP(Table35[[#This Row],[Customer ID]],'Hospitalisation Details'!A:K,11,FALSE)</f>
        <v>R1013</v>
      </c>
    </row>
    <row r="739" spans="1:16" x14ac:dyDescent="0.3">
      <c r="A739" t="s">
        <v>1632</v>
      </c>
      <c r="B739" t="str">
        <f>VLOOKUP(Table35[[#This Row],[Customer ID]], 'Customer Names'!F:G, 2, FALSE)</f>
        <v>Berger, Mr.  Bruce A Jr.</v>
      </c>
      <c r="C739">
        <v>34.5</v>
      </c>
      <c r="D739" s="22" t="str" cm="1">
        <f t="array" ref="D739">_xlfn.IFS(Table35[[#This Row],[BMI]]&lt;18.5, "Underweight ", Table35[[#This Row],[BMI]]&lt;24.9, "Normal Weight", Table35[[#This Row],[BMI]]&lt;29.9, "Overweight ", TRUE, "Obesity")</f>
        <v>Obesity</v>
      </c>
      <c r="E739" s="22">
        <v>10.3</v>
      </c>
      <c r="F739" s="22" t="str" cm="1">
        <f t="array" ref="F739">_xlfn.IFS(Table35[[#This Row],[HBA1C]]&lt;5.7, "Normal", Table35[[#This Row],[HBA1C]]&lt;6.4, "Prediabetes ", TRUE, "Diabetes")</f>
        <v>Diabetes</v>
      </c>
      <c r="G739" s="23" t="s">
        <v>2379</v>
      </c>
      <c r="H739" s="22" t="s">
        <v>2379</v>
      </c>
      <c r="I739" s="22" t="s">
        <v>2379</v>
      </c>
      <c r="J739" s="22">
        <v>3</v>
      </c>
      <c r="K739" t="s">
        <v>2379</v>
      </c>
      <c r="L739" s="25">
        <f>VLOOKUP(Table35[[#This Row],[Customer ID]],'Hospitalisation Details'!A:E,5,FALSE)</f>
        <v>21514</v>
      </c>
      <c r="M739" s="27">
        <f>VLOOKUP(Table35[[#This Row],[Customer ID]],'Hospitalisation Details'!A:K,8,FALSE)</f>
        <v>13822.8</v>
      </c>
      <c r="N739" t="str">
        <f>VLOOKUP(Table35[[#This Row],[Customer ID]],'Hospitalisation Details'!A:K,9, FALSE)</f>
        <v>tier - 3</v>
      </c>
      <c r="O739" t="str">
        <f>VLOOKUP(Table35[[#This Row],[Customer ID]],'Hospitalisation Details'!A:K,10,FALSE)</f>
        <v>tier - 3</v>
      </c>
      <c r="P739" t="str">
        <f>VLOOKUP(Table35[[#This Row],[Customer ID]],'Hospitalisation Details'!A:K,11,FALSE)</f>
        <v>R1011</v>
      </c>
    </row>
    <row r="740" spans="1:16" x14ac:dyDescent="0.3">
      <c r="A740" t="s">
        <v>1631</v>
      </c>
      <c r="B740" t="str">
        <f>VLOOKUP(Table35[[#This Row],[Customer ID]], 'Customer Names'!F:G, 2, FALSE)</f>
        <v>Richey, Mr.  Cary J</v>
      </c>
      <c r="C740">
        <v>45.9</v>
      </c>
      <c r="D740" s="22" t="str" cm="1">
        <f t="array" ref="D740">_xlfn.IFS(Table35[[#This Row],[BMI]]&lt;18.5, "Underweight ", Table35[[#This Row],[BMI]]&lt;24.9, "Normal Weight", Table35[[#This Row],[BMI]]&lt;29.9, "Overweight ", TRUE, "Obesity")</f>
        <v>Obesity</v>
      </c>
      <c r="E740" s="22">
        <v>11.14</v>
      </c>
      <c r="F740" s="22" t="str" cm="1">
        <f t="array" ref="F740">_xlfn.IFS(Table35[[#This Row],[HBA1C]]&lt;5.7, "Normal", Table35[[#This Row],[HBA1C]]&lt;6.4, "Prediabetes ", TRUE, "Diabetes")</f>
        <v>Diabetes</v>
      </c>
      <c r="G740" s="23" t="s">
        <v>2381</v>
      </c>
      <c r="H740" s="22" t="s">
        <v>2379</v>
      </c>
      <c r="I740" s="22" t="s">
        <v>2379</v>
      </c>
      <c r="J740" s="22">
        <v>1</v>
      </c>
      <c r="K740" t="s">
        <v>2379</v>
      </c>
      <c r="L740" s="25">
        <f>VLOOKUP(Table35[[#This Row],[Customer ID]],'Hospitalisation Details'!A:E,5,FALSE)</f>
        <v>31693</v>
      </c>
      <c r="M740" s="27">
        <f>VLOOKUP(Table35[[#This Row],[Customer ID]],'Hospitalisation Details'!A:K,8,FALSE)</f>
        <v>13819.49</v>
      </c>
      <c r="N740" t="str">
        <f>VLOOKUP(Table35[[#This Row],[Customer ID]],'Hospitalisation Details'!A:K,9, FALSE)</f>
        <v>tier - 3</v>
      </c>
      <c r="O740" t="str">
        <f>VLOOKUP(Table35[[#This Row],[Customer ID]],'Hospitalisation Details'!A:K,10,FALSE)</f>
        <v>tier - 2</v>
      </c>
      <c r="P740" t="str">
        <f>VLOOKUP(Table35[[#This Row],[Customer ID]],'Hospitalisation Details'!A:K,11,FALSE)</f>
        <v>R1012</v>
      </c>
    </row>
    <row r="741" spans="1:16" x14ac:dyDescent="0.3">
      <c r="A741" t="s">
        <v>1630</v>
      </c>
      <c r="B741" t="str">
        <f>VLOOKUP(Table35[[#This Row],[Customer ID]], 'Customer Names'!F:G, 2, FALSE)</f>
        <v>Trotter, Mrs.  Jill M</v>
      </c>
      <c r="C741">
        <v>33.479999999999997</v>
      </c>
      <c r="D741" s="22" t="str" cm="1">
        <f t="array" ref="D741">_xlfn.IFS(Table35[[#This Row],[BMI]]&lt;18.5, "Underweight ", Table35[[#This Row],[BMI]]&lt;24.9, "Normal Weight", Table35[[#This Row],[BMI]]&lt;29.9, "Overweight ", TRUE, "Obesity")</f>
        <v>Obesity</v>
      </c>
      <c r="E741" s="22">
        <v>4.74</v>
      </c>
      <c r="F741" s="22" t="str" cm="1">
        <f t="array" ref="F741">_xlfn.IFS(Table35[[#This Row],[HBA1C]]&lt;5.7, "Normal", Table35[[#This Row],[HBA1C]]&lt;6.4, "Prediabetes ", TRUE, "Diabetes")</f>
        <v>Normal</v>
      </c>
      <c r="G741" s="23" t="s">
        <v>2381</v>
      </c>
      <c r="H741" s="22" t="s">
        <v>2379</v>
      </c>
      <c r="I741" s="22" t="s">
        <v>2379</v>
      </c>
      <c r="J741" s="22">
        <v>2</v>
      </c>
      <c r="K741" t="s">
        <v>2379</v>
      </c>
      <c r="L741" s="25">
        <f>VLOOKUP(Table35[[#This Row],[Customer ID]],'Hospitalisation Details'!A:E,5,FALSE)</f>
        <v>24360</v>
      </c>
      <c r="M741" s="27">
        <f>VLOOKUP(Table35[[#This Row],[Customer ID]],'Hospitalisation Details'!A:K,8,FALSE)</f>
        <v>13801.61</v>
      </c>
      <c r="N741" t="str">
        <f>VLOOKUP(Table35[[#This Row],[Customer ID]],'Hospitalisation Details'!A:K,9, FALSE)</f>
        <v>tier - 3</v>
      </c>
      <c r="O741" t="str">
        <f>VLOOKUP(Table35[[#This Row],[Customer ID]],'Hospitalisation Details'!A:K,10,FALSE)</f>
        <v>tier - 3</v>
      </c>
      <c r="P741" t="str">
        <f>VLOOKUP(Table35[[#This Row],[Customer ID]],'Hospitalisation Details'!A:K,11,FALSE)</f>
        <v>R1026</v>
      </c>
    </row>
    <row r="742" spans="1:16" x14ac:dyDescent="0.3">
      <c r="A742" t="s">
        <v>1629</v>
      </c>
      <c r="B742" t="str">
        <f>VLOOKUP(Table35[[#This Row],[Customer ID]], 'Customer Names'!F:G, 2, FALSE)</f>
        <v>Chavez, Mr.  Chris</v>
      </c>
      <c r="C742">
        <v>28.31</v>
      </c>
      <c r="D742" s="22" t="str" cm="1">
        <f t="array" ref="D742">_xlfn.IFS(Table35[[#This Row],[BMI]]&lt;18.5, "Underweight ", Table35[[#This Row],[BMI]]&lt;24.9, "Normal Weight", Table35[[#This Row],[BMI]]&lt;29.9, "Overweight ", TRUE, "Obesity")</f>
        <v xml:space="preserve">Overweight </v>
      </c>
      <c r="E742" s="22">
        <v>5.96</v>
      </c>
      <c r="F742" s="22" t="str" cm="1">
        <f t="array" ref="F742">_xlfn.IFS(Table35[[#This Row],[HBA1C]]&lt;5.7, "Normal", Table35[[#This Row],[HBA1C]]&lt;6.4, "Prediabetes ", TRUE, "Diabetes")</f>
        <v xml:space="preserve">Prediabetes </v>
      </c>
      <c r="G742" s="23" t="s">
        <v>2381</v>
      </c>
      <c r="H742" s="22" t="s">
        <v>2379</v>
      </c>
      <c r="I742" s="22" t="s">
        <v>2379</v>
      </c>
      <c r="J742" s="22">
        <v>2</v>
      </c>
      <c r="K742" t="s">
        <v>2379</v>
      </c>
      <c r="L742" s="25">
        <f>VLOOKUP(Table35[[#This Row],[Customer ID]],'Hospitalisation Details'!A:E,5,FALSE)</f>
        <v>21768</v>
      </c>
      <c r="M742" s="27">
        <f>VLOOKUP(Table35[[#This Row],[Customer ID]],'Hospitalisation Details'!A:K,8,FALSE)</f>
        <v>13770.1</v>
      </c>
      <c r="N742" t="str">
        <f>VLOOKUP(Table35[[#This Row],[Customer ID]],'Hospitalisation Details'!A:K,9, FALSE)</f>
        <v>tier - 3</v>
      </c>
      <c r="O742" t="str">
        <f>VLOOKUP(Table35[[#This Row],[Customer ID]],'Hospitalisation Details'!A:K,10,FALSE)</f>
        <v>tier - 1</v>
      </c>
      <c r="P742" t="str">
        <f>VLOOKUP(Table35[[#This Row],[Customer ID]],'Hospitalisation Details'!A:K,11,FALSE)</f>
        <v>R1012</v>
      </c>
    </row>
    <row r="743" spans="1:16" x14ac:dyDescent="0.3">
      <c r="A743" t="s">
        <v>1628</v>
      </c>
      <c r="B743" t="str">
        <f>VLOOKUP(Table35[[#This Row],[Customer ID]], 'Customer Names'!F:G, 2, FALSE)</f>
        <v>Orifice, Mr.  Michael E.</v>
      </c>
      <c r="C743">
        <v>21.565000000000001</v>
      </c>
      <c r="D743" s="22" t="str" cm="1">
        <f t="array" ref="D743">_xlfn.IFS(Table35[[#This Row],[BMI]]&lt;18.5, "Underweight ", Table35[[#This Row],[BMI]]&lt;24.9, "Normal Weight", Table35[[#This Row],[BMI]]&lt;29.9, "Overweight ", TRUE, "Obesity")</f>
        <v>Normal Weight</v>
      </c>
      <c r="E743" s="22">
        <v>4.95</v>
      </c>
      <c r="F743" s="22" t="str" cm="1">
        <f t="array" ref="F743">_xlfn.IFS(Table35[[#This Row],[HBA1C]]&lt;5.7, "Normal", Table35[[#This Row],[HBA1C]]&lt;6.4, "Prediabetes ", TRUE, "Diabetes")</f>
        <v>Normal</v>
      </c>
      <c r="G743" s="23" t="s">
        <v>2379</v>
      </c>
      <c r="H743" s="22" t="s">
        <v>2380</v>
      </c>
      <c r="I743" s="22" t="s">
        <v>2379</v>
      </c>
      <c r="J743" s="22">
        <v>1</v>
      </c>
      <c r="K743" t="s">
        <v>2381</v>
      </c>
      <c r="L743" s="25">
        <f>VLOOKUP(Table35[[#This Row],[Customer ID]],'Hospitalisation Details'!A:E,5,FALSE)</f>
        <v>38184</v>
      </c>
      <c r="M743" s="27">
        <f>VLOOKUP(Table35[[#This Row],[Customer ID]],'Hospitalisation Details'!A:K,8,FALSE)</f>
        <v>13747.87</v>
      </c>
      <c r="N743" t="str">
        <f>VLOOKUP(Table35[[#This Row],[Customer ID]],'Hospitalisation Details'!A:K,9, FALSE)</f>
        <v>tier - 3</v>
      </c>
      <c r="O743" t="str">
        <f>VLOOKUP(Table35[[#This Row],[Customer ID]],'Hospitalisation Details'!A:K,10,FALSE)</f>
        <v>tier - 2</v>
      </c>
      <c r="P743" t="str">
        <f>VLOOKUP(Table35[[#This Row],[Customer ID]],'Hospitalisation Details'!A:K,11,FALSE)</f>
        <v>R1018</v>
      </c>
    </row>
    <row r="744" spans="1:16" x14ac:dyDescent="0.3">
      <c r="A744" t="s">
        <v>1627</v>
      </c>
      <c r="B744" t="str">
        <f>VLOOKUP(Table35[[#This Row],[Customer ID]], 'Customer Names'!F:G, 2, FALSE)</f>
        <v>Farkash, Mrs.  Lauren</v>
      </c>
      <c r="C744">
        <v>35.590000000000003</v>
      </c>
      <c r="D744" s="22" t="str" cm="1">
        <f t="array" ref="D744">_xlfn.IFS(Table35[[#This Row],[BMI]]&lt;18.5, "Underweight ", Table35[[#This Row],[BMI]]&lt;24.9, "Normal Weight", Table35[[#This Row],[BMI]]&lt;29.9, "Overweight ", TRUE, "Obesity")</f>
        <v>Obesity</v>
      </c>
      <c r="E744" s="22">
        <v>5.21</v>
      </c>
      <c r="F744" s="22" t="str" cm="1">
        <f t="array" ref="F744">_xlfn.IFS(Table35[[#This Row],[HBA1C]]&lt;5.7, "Normal", Table35[[#This Row],[HBA1C]]&lt;6.4, "Prediabetes ", TRUE, "Diabetes")</f>
        <v>Normal</v>
      </c>
      <c r="G744" s="23" t="s">
        <v>2381</v>
      </c>
      <c r="H744" s="22" t="s">
        <v>2379</v>
      </c>
      <c r="I744" s="22" t="s">
        <v>2381</v>
      </c>
      <c r="J744" s="22">
        <v>1</v>
      </c>
      <c r="K744" t="s">
        <v>2379</v>
      </c>
      <c r="L744" s="25">
        <f>VLOOKUP(Table35[[#This Row],[Customer ID]],'Hospitalisation Details'!A:E,5,FALSE)</f>
        <v>25377</v>
      </c>
      <c r="M744" s="27">
        <f>VLOOKUP(Table35[[#This Row],[Customer ID]],'Hospitalisation Details'!A:K,8,FALSE)</f>
        <v>13746.74</v>
      </c>
      <c r="N744" t="str">
        <f>VLOOKUP(Table35[[#This Row],[Customer ID]],'Hospitalisation Details'!A:K,9, FALSE)</f>
        <v>tier - 3</v>
      </c>
      <c r="O744" t="str">
        <f>VLOOKUP(Table35[[#This Row],[Customer ID]],'Hospitalisation Details'!A:K,10,FALSE)</f>
        <v>tier - 2</v>
      </c>
      <c r="P744" t="str">
        <f>VLOOKUP(Table35[[#This Row],[Customer ID]],'Hospitalisation Details'!A:K,11,FALSE)</f>
        <v>R1026</v>
      </c>
    </row>
    <row r="745" spans="1:16" x14ac:dyDescent="0.3">
      <c r="A745" t="s">
        <v>1626</v>
      </c>
      <c r="B745" t="str">
        <f>VLOOKUP(Table35[[#This Row],[Customer ID]], 'Customer Names'!F:G, 2, FALSE)</f>
        <v>Hribar, Mrs.  Kathryn E</v>
      </c>
      <c r="C745">
        <v>43.44</v>
      </c>
      <c r="D745" s="22" t="str" cm="1">
        <f t="array" ref="D745">_xlfn.IFS(Table35[[#This Row],[BMI]]&lt;18.5, "Underweight ", Table35[[#This Row],[BMI]]&lt;24.9, "Normal Weight", Table35[[#This Row],[BMI]]&lt;29.9, "Overweight ", TRUE, "Obesity")</f>
        <v>Obesity</v>
      </c>
      <c r="E745" s="22">
        <v>4.8600000000000003</v>
      </c>
      <c r="F745" s="22" t="str" cm="1">
        <f t="array" ref="F745">_xlfn.IFS(Table35[[#This Row],[HBA1C]]&lt;5.7, "Normal", Table35[[#This Row],[HBA1C]]&lt;6.4, "Prediabetes ", TRUE, "Diabetes")</f>
        <v>Normal</v>
      </c>
      <c r="G745" s="23" t="s">
        <v>2381</v>
      </c>
      <c r="H745" s="22" t="s">
        <v>2379</v>
      </c>
      <c r="I745" s="22" t="s">
        <v>2379</v>
      </c>
      <c r="J745" s="22">
        <v>0</v>
      </c>
      <c r="K745" t="s">
        <v>2379</v>
      </c>
      <c r="L745" s="25">
        <f>VLOOKUP(Table35[[#This Row],[Customer ID]],'Hospitalisation Details'!A:E,5,FALSE)</f>
        <v>31196</v>
      </c>
      <c r="M745" s="27">
        <f>VLOOKUP(Table35[[#This Row],[Customer ID]],'Hospitalisation Details'!A:K,8,FALSE)</f>
        <v>13726.21</v>
      </c>
      <c r="N745" t="str">
        <f>VLOOKUP(Table35[[#This Row],[Customer ID]],'Hospitalisation Details'!A:K,9, FALSE)</f>
        <v>tier - 3</v>
      </c>
      <c r="O745" t="str">
        <f>VLOOKUP(Table35[[#This Row],[Customer ID]],'Hospitalisation Details'!A:K,10,FALSE)</f>
        <v>tier - 3</v>
      </c>
      <c r="P745" t="str">
        <f>VLOOKUP(Table35[[#This Row],[Customer ID]],'Hospitalisation Details'!A:K,11,FALSE)</f>
        <v>R1026</v>
      </c>
    </row>
    <row r="746" spans="1:16" x14ac:dyDescent="0.3">
      <c r="A746" t="s">
        <v>1625</v>
      </c>
      <c r="B746" t="str">
        <f>VLOOKUP(Table35[[#This Row],[Customer ID]], 'Customer Names'!F:G, 2, FALSE)</f>
        <v>Crawford, Ms.  Polly</v>
      </c>
      <c r="C746">
        <v>21.754999999999999</v>
      </c>
      <c r="D746" s="22" t="str" cm="1">
        <f t="array" ref="D746">_xlfn.IFS(Table35[[#This Row],[BMI]]&lt;18.5, "Underweight ", Table35[[#This Row],[BMI]]&lt;24.9, "Normal Weight", Table35[[#This Row],[BMI]]&lt;29.9, "Overweight ", TRUE, "Obesity")</f>
        <v>Normal Weight</v>
      </c>
      <c r="E746" s="22">
        <v>7.79</v>
      </c>
      <c r="F746" s="22" t="str" cm="1">
        <f t="array" ref="F746">_xlfn.IFS(Table35[[#This Row],[HBA1C]]&lt;5.7, "Normal", Table35[[#This Row],[HBA1C]]&lt;6.4, "Prediabetes ", TRUE, "Diabetes")</f>
        <v>Diabetes</v>
      </c>
      <c r="G746" s="23" t="s">
        <v>2381</v>
      </c>
      <c r="H746" s="22" t="s">
        <v>2379</v>
      </c>
      <c r="I746" s="22" t="s">
        <v>2379</v>
      </c>
      <c r="J746" s="22">
        <v>0</v>
      </c>
      <c r="K746" t="s">
        <v>2379</v>
      </c>
      <c r="L746" s="25">
        <f>VLOOKUP(Table35[[#This Row],[Customer ID]],'Hospitalisation Details'!A:E,5,FALSE)</f>
        <v>29678</v>
      </c>
      <c r="M746" s="27">
        <f>VLOOKUP(Table35[[#This Row],[Customer ID]],'Hospitalisation Details'!A:K,8,FALSE)</f>
        <v>13725.47</v>
      </c>
      <c r="N746" t="str">
        <f>VLOOKUP(Table35[[#This Row],[Customer ID]],'Hospitalisation Details'!A:K,9, FALSE)</f>
        <v>tier - 3</v>
      </c>
      <c r="O746" t="str">
        <f>VLOOKUP(Table35[[#This Row],[Customer ID]],'Hospitalisation Details'!A:K,10,FALSE)</f>
        <v>tier - 2</v>
      </c>
      <c r="P746" t="str">
        <f>VLOOKUP(Table35[[#This Row],[Customer ID]],'Hospitalisation Details'!A:K,11,FALSE)</f>
        <v>R1024</v>
      </c>
    </row>
    <row r="747" spans="1:16" x14ac:dyDescent="0.3">
      <c r="A747" t="s">
        <v>1624</v>
      </c>
      <c r="B747" t="str">
        <f>VLOOKUP(Table35[[#This Row],[Customer ID]], 'Customer Names'!F:G, 2, FALSE)</f>
        <v>Sittlington, Mr.  Mark H.</v>
      </c>
      <c r="C747">
        <v>44.55</v>
      </c>
      <c r="D747" s="22" t="str" cm="1">
        <f t="array" ref="D747">_xlfn.IFS(Table35[[#This Row],[BMI]]&lt;18.5, "Underweight ", Table35[[#This Row],[BMI]]&lt;24.9, "Normal Weight", Table35[[#This Row],[BMI]]&lt;29.9, "Overweight ", TRUE, "Obesity")</f>
        <v>Obesity</v>
      </c>
      <c r="E747" s="22">
        <v>7.12</v>
      </c>
      <c r="F747" s="22" t="str" cm="1">
        <f t="array" ref="F747">_xlfn.IFS(Table35[[#This Row],[HBA1C]]&lt;5.7, "Normal", Table35[[#This Row],[HBA1C]]&lt;6.4, "Prediabetes ", TRUE, "Diabetes")</f>
        <v>Diabetes</v>
      </c>
      <c r="G747" s="23" t="s">
        <v>2381</v>
      </c>
      <c r="H747" s="22" t="s">
        <v>2379</v>
      </c>
      <c r="I747" s="22" t="s">
        <v>2379</v>
      </c>
      <c r="J747" s="22">
        <v>1</v>
      </c>
      <c r="K747" t="s">
        <v>2379</v>
      </c>
      <c r="L747" s="25">
        <f>VLOOKUP(Table35[[#This Row],[Customer ID]],'Hospitalisation Details'!A:E,5,FALSE)</f>
        <v>31495</v>
      </c>
      <c r="M747" s="27">
        <f>VLOOKUP(Table35[[#This Row],[Customer ID]],'Hospitalisation Details'!A:K,8,FALSE)</f>
        <v>13714.55</v>
      </c>
      <c r="N747" t="str">
        <f>VLOOKUP(Table35[[#This Row],[Customer ID]],'Hospitalisation Details'!A:K,9, FALSE)</f>
        <v>tier - 3</v>
      </c>
      <c r="O747" t="str">
        <f>VLOOKUP(Table35[[#This Row],[Customer ID]],'Hospitalisation Details'!A:K,10,FALSE)</f>
        <v>tier - 2</v>
      </c>
      <c r="P747" t="str">
        <f>VLOOKUP(Table35[[#This Row],[Customer ID]],'Hospitalisation Details'!A:K,11,FALSE)</f>
        <v>R1023</v>
      </c>
    </row>
    <row r="748" spans="1:16" x14ac:dyDescent="0.3">
      <c r="A748" t="s">
        <v>1623</v>
      </c>
      <c r="B748" t="str">
        <f>VLOOKUP(Table35[[#This Row],[Customer ID]], 'Customer Names'!F:G, 2, FALSE)</f>
        <v>Silbert, Mrs.  Jessie M.</v>
      </c>
      <c r="C748">
        <v>43.32</v>
      </c>
      <c r="D748" s="22" t="str" cm="1">
        <f t="array" ref="D748">_xlfn.IFS(Table35[[#This Row],[BMI]]&lt;18.5, "Underweight ", Table35[[#This Row],[BMI]]&lt;24.9, "Normal Weight", Table35[[#This Row],[BMI]]&lt;29.9, "Overweight ", TRUE, "Obesity")</f>
        <v>Obesity</v>
      </c>
      <c r="E748" s="22">
        <v>4.67</v>
      </c>
      <c r="F748" s="22" t="str" cm="1">
        <f t="array" ref="F748">_xlfn.IFS(Table35[[#This Row],[HBA1C]]&lt;5.7, "Normal", Table35[[#This Row],[HBA1C]]&lt;6.4, "Prediabetes ", TRUE, "Diabetes")</f>
        <v>Normal</v>
      </c>
      <c r="G748" s="23" t="s">
        <v>2381</v>
      </c>
      <c r="H748" s="22" t="s">
        <v>2379</v>
      </c>
      <c r="I748" s="22" t="s">
        <v>2379</v>
      </c>
      <c r="J748" s="22">
        <v>0</v>
      </c>
      <c r="K748" t="s">
        <v>2379</v>
      </c>
      <c r="L748" s="25">
        <f>VLOOKUP(Table35[[#This Row],[Customer ID]],'Hospitalisation Details'!A:E,5,FALSE)</f>
        <v>31092</v>
      </c>
      <c r="M748" s="27">
        <f>VLOOKUP(Table35[[#This Row],[Customer ID]],'Hospitalisation Details'!A:K,8,FALSE)</f>
        <v>13685.51</v>
      </c>
      <c r="N748" t="str">
        <f>VLOOKUP(Table35[[#This Row],[Customer ID]],'Hospitalisation Details'!A:K,9, FALSE)</f>
        <v>tier - 3</v>
      </c>
      <c r="O748" t="str">
        <f>VLOOKUP(Table35[[#This Row],[Customer ID]],'Hospitalisation Details'!A:K,10,FALSE)</f>
        <v>tier - 1</v>
      </c>
      <c r="P748" t="str">
        <f>VLOOKUP(Table35[[#This Row],[Customer ID]],'Hospitalisation Details'!A:K,11,FALSE)</f>
        <v>R1026</v>
      </c>
    </row>
    <row r="749" spans="1:16" x14ac:dyDescent="0.3">
      <c r="A749" t="s">
        <v>1622</v>
      </c>
      <c r="B749" t="str">
        <f>VLOOKUP(Table35[[#This Row],[Customer ID]], 'Customer Names'!F:G, 2, FALSE)</f>
        <v>Carrique, Mr.  Chris</v>
      </c>
      <c r="C749">
        <v>31.23</v>
      </c>
      <c r="D749" s="22" t="str" cm="1">
        <f t="array" ref="D749">_xlfn.IFS(Table35[[#This Row],[BMI]]&lt;18.5, "Underweight ", Table35[[#This Row],[BMI]]&lt;24.9, "Normal Weight", Table35[[#This Row],[BMI]]&lt;29.9, "Overweight ", TRUE, "Obesity")</f>
        <v>Obesity</v>
      </c>
      <c r="E749" s="22">
        <v>9.1199999999999992</v>
      </c>
      <c r="F749" s="22" t="str" cm="1">
        <f t="array" ref="F749">_xlfn.IFS(Table35[[#This Row],[HBA1C]]&lt;5.7, "Normal", Table35[[#This Row],[HBA1C]]&lt;6.4, "Prediabetes ", TRUE, "Diabetes")</f>
        <v>Diabetes</v>
      </c>
      <c r="G749" s="23" t="s">
        <v>2381</v>
      </c>
      <c r="H749" s="22" t="s">
        <v>2379</v>
      </c>
      <c r="I749" s="22" t="s">
        <v>2381</v>
      </c>
      <c r="J749" s="22">
        <v>1</v>
      </c>
      <c r="K749" t="s">
        <v>2379</v>
      </c>
      <c r="L749" s="25">
        <f>VLOOKUP(Table35[[#This Row],[Customer ID]],'Hospitalisation Details'!A:E,5,FALSE)</f>
        <v>23015</v>
      </c>
      <c r="M749" s="27">
        <f>VLOOKUP(Table35[[#This Row],[Customer ID]],'Hospitalisation Details'!A:K,8,FALSE)</f>
        <v>13677.68</v>
      </c>
      <c r="N749" t="str">
        <f>VLOOKUP(Table35[[#This Row],[Customer ID]],'Hospitalisation Details'!A:K,9, FALSE)</f>
        <v>tier - 3</v>
      </c>
      <c r="O749" t="str">
        <f>VLOOKUP(Table35[[#This Row],[Customer ID]],'Hospitalisation Details'!A:K,10,FALSE)</f>
        <v>tier - 2</v>
      </c>
      <c r="P749" t="str">
        <f>VLOOKUP(Table35[[#This Row],[Customer ID]],'Hospitalisation Details'!A:K,11,FALSE)</f>
        <v>R1021</v>
      </c>
    </row>
    <row r="750" spans="1:16" x14ac:dyDescent="0.3">
      <c r="A750" t="s">
        <v>1621</v>
      </c>
      <c r="B750" t="str">
        <f>VLOOKUP(Table35[[#This Row],[Customer ID]], 'Customer Names'!F:G, 2, FALSE)</f>
        <v>Kosla, Mr.  Daniel</v>
      </c>
      <c r="C750">
        <v>42.81</v>
      </c>
      <c r="D750" s="22" t="str" cm="1">
        <f t="array" ref="D750">_xlfn.IFS(Table35[[#This Row],[BMI]]&lt;18.5, "Underweight ", Table35[[#This Row],[BMI]]&lt;24.9, "Normal Weight", Table35[[#This Row],[BMI]]&lt;29.9, "Overweight ", TRUE, "Obesity")</f>
        <v>Obesity</v>
      </c>
      <c r="E750" s="22">
        <v>4.1500000000000004</v>
      </c>
      <c r="F750" s="22" t="str" cm="1">
        <f t="array" ref="F750">_xlfn.IFS(Table35[[#This Row],[HBA1C]]&lt;5.7, "Normal", Table35[[#This Row],[HBA1C]]&lt;6.4, "Prediabetes ", TRUE, "Diabetes")</f>
        <v>Normal</v>
      </c>
      <c r="G750" s="23" t="s">
        <v>2379</v>
      </c>
      <c r="H750" s="22" t="s">
        <v>2379</v>
      </c>
      <c r="I750" s="22" t="s">
        <v>2379</v>
      </c>
      <c r="J750" s="22">
        <v>1</v>
      </c>
      <c r="K750" t="s">
        <v>2379</v>
      </c>
      <c r="L750" s="25">
        <f>VLOOKUP(Table35[[#This Row],[Customer ID]],'Hospitalisation Details'!A:E,5,FALSE)</f>
        <v>31036</v>
      </c>
      <c r="M750" s="27">
        <f>VLOOKUP(Table35[[#This Row],[Customer ID]],'Hospitalisation Details'!A:K,8,FALSE)</f>
        <v>13638.06</v>
      </c>
      <c r="N750" t="str">
        <f>VLOOKUP(Table35[[#This Row],[Customer ID]],'Hospitalisation Details'!A:K,9, FALSE)</f>
        <v>tier - 3</v>
      </c>
      <c r="O750" t="str">
        <f>VLOOKUP(Table35[[#This Row],[Customer ID]],'Hospitalisation Details'!A:K,10,FALSE)</f>
        <v>tier - 3</v>
      </c>
      <c r="P750" t="str">
        <f>VLOOKUP(Table35[[#This Row],[Customer ID]],'Hospitalisation Details'!A:K,11,FALSE)</f>
        <v>R1023</v>
      </c>
    </row>
    <row r="751" spans="1:16" x14ac:dyDescent="0.3">
      <c r="A751" t="s">
        <v>1620</v>
      </c>
      <c r="B751" t="str">
        <f>VLOOKUP(Table35[[#This Row],[Customer ID]], 'Customer Names'!F:G, 2, FALSE)</f>
        <v>Parker, Ms.  Megan</v>
      </c>
      <c r="C751">
        <v>35.909999999999997</v>
      </c>
      <c r="D751" s="22" t="str" cm="1">
        <f t="array" ref="D751">_xlfn.IFS(Table35[[#This Row],[BMI]]&lt;18.5, "Underweight ", Table35[[#This Row],[BMI]]&lt;24.9, "Normal Weight", Table35[[#This Row],[BMI]]&lt;29.9, "Overweight ", TRUE, "Obesity")</f>
        <v>Obesity</v>
      </c>
      <c r="E751" s="22">
        <v>6.72</v>
      </c>
      <c r="F751" s="22" t="str" cm="1">
        <f t="array" ref="F751">_xlfn.IFS(Table35[[#This Row],[HBA1C]]&lt;5.7, "Normal", Table35[[#This Row],[HBA1C]]&lt;6.4, "Prediabetes ", TRUE, "Diabetes")</f>
        <v>Diabetes</v>
      </c>
      <c r="G751" s="23" t="s">
        <v>2381</v>
      </c>
      <c r="H751" s="22" t="s">
        <v>2379</v>
      </c>
      <c r="I751" s="22" t="s">
        <v>2379</v>
      </c>
      <c r="J751" s="22">
        <v>2</v>
      </c>
      <c r="K751" t="s">
        <v>2379</v>
      </c>
      <c r="L751" s="25">
        <f>VLOOKUP(Table35[[#This Row],[Customer ID]],'Hospitalisation Details'!A:E,5,FALSE)</f>
        <v>22609</v>
      </c>
      <c r="M751" s="27">
        <f>VLOOKUP(Table35[[#This Row],[Customer ID]],'Hospitalisation Details'!A:K,8,FALSE)</f>
        <v>13635.64</v>
      </c>
      <c r="N751" t="str">
        <f>VLOOKUP(Table35[[#This Row],[Customer ID]],'Hospitalisation Details'!A:K,9, FALSE)</f>
        <v>tier - 3</v>
      </c>
      <c r="O751" t="str">
        <f>VLOOKUP(Table35[[#This Row],[Customer ID]],'Hospitalisation Details'!A:K,10,FALSE)</f>
        <v>tier - 3</v>
      </c>
      <c r="P751" t="str">
        <f>VLOOKUP(Table35[[#This Row],[Customer ID]],'Hospitalisation Details'!A:K,11,FALSE)</f>
        <v>R1024</v>
      </c>
    </row>
    <row r="752" spans="1:16" x14ac:dyDescent="0.3">
      <c r="A752" t="s">
        <v>1619</v>
      </c>
      <c r="B752" t="str">
        <f>VLOOKUP(Table35[[#This Row],[Customer ID]], 'Customer Names'!F:G, 2, FALSE)</f>
        <v>Horton, Mr.  Kevin</v>
      </c>
      <c r="C752">
        <v>36.65</v>
      </c>
      <c r="D752" s="22" t="str" cm="1">
        <f t="array" ref="D752">_xlfn.IFS(Table35[[#This Row],[BMI]]&lt;18.5, "Underweight ", Table35[[#This Row],[BMI]]&lt;24.9, "Normal Weight", Table35[[#This Row],[BMI]]&lt;29.9, "Overweight ", TRUE, "Obesity")</f>
        <v>Obesity</v>
      </c>
      <c r="E752" s="22">
        <v>5.01</v>
      </c>
      <c r="F752" s="22" t="str" cm="1">
        <f t="array" ref="F752">_xlfn.IFS(Table35[[#This Row],[HBA1C]]&lt;5.7, "Normal", Table35[[#This Row],[HBA1C]]&lt;6.4, "Prediabetes ", TRUE, "Diabetes")</f>
        <v>Normal</v>
      </c>
      <c r="G752" s="23" t="s">
        <v>2381</v>
      </c>
      <c r="H752" s="22" t="s">
        <v>2379</v>
      </c>
      <c r="I752" s="22" t="s">
        <v>2381</v>
      </c>
      <c r="J752" s="22">
        <v>1</v>
      </c>
      <c r="K752" t="s">
        <v>2379</v>
      </c>
      <c r="L752" s="25">
        <f>VLOOKUP(Table35[[#This Row],[Customer ID]],'Hospitalisation Details'!A:E,5,FALSE)</f>
        <v>25502</v>
      </c>
      <c r="M752" s="27">
        <f>VLOOKUP(Table35[[#This Row],[Customer ID]],'Hospitalisation Details'!A:K,8,FALSE)</f>
        <v>13622.01</v>
      </c>
      <c r="N752" t="str">
        <f>VLOOKUP(Table35[[#This Row],[Customer ID]],'Hospitalisation Details'!A:K,9, FALSE)</f>
        <v>tier - 3</v>
      </c>
      <c r="O752" t="str">
        <f>VLOOKUP(Table35[[#This Row],[Customer ID]],'Hospitalisation Details'!A:K,10,FALSE)</f>
        <v>tier - 3</v>
      </c>
      <c r="P752" t="str">
        <f>VLOOKUP(Table35[[#This Row],[Customer ID]],'Hospitalisation Details'!A:K,11,FALSE)</f>
        <v>R1012</v>
      </c>
    </row>
    <row r="753" spans="1:16" x14ac:dyDescent="0.3">
      <c r="A753" t="s">
        <v>1618</v>
      </c>
      <c r="B753" t="str">
        <f>VLOOKUP(Table35[[#This Row],[Customer ID]], 'Customer Names'!F:G, 2, FALSE)</f>
        <v>Boller, Ms.  Caroline S.</v>
      </c>
      <c r="C753">
        <v>22.04</v>
      </c>
      <c r="D753" s="22" t="str" cm="1">
        <f t="array" ref="D753">_xlfn.IFS(Table35[[#This Row],[BMI]]&lt;18.5, "Underweight ", Table35[[#This Row],[BMI]]&lt;24.9, "Normal Weight", Table35[[#This Row],[BMI]]&lt;29.9, "Overweight ", TRUE, "Obesity")</f>
        <v>Normal Weight</v>
      </c>
      <c r="E753" s="22">
        <v>10.9</v>
      </c>
      <c r="F753" s="22" t="str" cm="1">
        <f t="array" ref="F753">_xlfn.IFS(Table35[[#This Row],[HBA1C]]&lt;5.7, "Normal", Table35[[#This Row],[HBA1C]]&lt;6.4, "Prediabetes ", TRUE, "Diabetes")</f>
        <v>Diabetes</v>
      </c>
      <c r="G753" s="23" t="s">
        <v>2381</v>
      </c>
      <c r="H753" s="22" t="s">
        <v>2379</v>
      </c>
      <c r="I753" s="22" t="s">
        <v>2379</v>
      </c>
      <c r="J753" s="22">
        <v>2</v>
      </c>
      <c r="K753" t="s">
        <v>2379</v>
      </c>
      <c r="L753" s="25">
        <f>VLOOKUP(Table35[[#This Row],[Customer ID]],'Hospitalisation Details'!A:E,5,FALSE)</f>
        <v>22542</v>
      </c>
      <c r="M753" s="27">
        <f>VLOOKUP(Table35[[#This Row],[Customer ID]],'Hospitalisation Details'!A:K,8,FALSE)</f>
        <v>13616.36</v>
      </c>
      <c r="N753" t="str">
        <f>VLOOKUP(Table35[[#This Row],[Customer ID]],'Hospitalisation Details'!A:K,9, FALSE)</f>
        <v>tier - 3</v>
      </c>
      <c r="O753" t="str">
        <f>VLOOKUP(Table35[[#This Row],[Customer ID]],'Hospitalisation Details'!A:K,10,FALSE)</f>
        <v>tier - 3</v>
      </c>
      <c r="P753" t="str">
        <f>VLOOKUP(Table35[[#This Row],[Customer ID]],'Hospitalisation Details'!A:K,11,FALSE)</f>
        <v>R1024</v>
      </c>
    </row>
    <row r="754" spans="1:16" x14ac:dyDescent="0.3">
      <c r="A754" t="s">
        <v>1617</v>
      </c>
      <c r="B754" t="str">
        <f>VLOOKUP(Table35[[#This Row],[Customer ID]], 'Customer Names'!F:G, 2, FALSE)</f>
        <v>Olaru, Ms.  Nuta</v>
      </c>
      <c r="C754">
        <v>31.824999999999999</v>
      </c>
      <c r="D754" s="22" t="str" cm="1">
        <f t="array" ref="D754">_xlfn.IFS(Table35[[#This Row],[BMI]]&lt;18.5, "Underweight ", Table35[[#This Row],[BMI]]&lt;24.9, "Normal Weight", Table35[[#This Row],[BMI]]&lt;29.9, "Overweight ", TRUE, "Obesity")</f>
        <v>Obesity</v>
      </c>
      <c r="E754" s="22">
        <v>5.52</v>
      </c>
      <c r="F754" s="22" t="str" cm="1">
        <f t="array" ref="F754">_xlfn.IFS(Table35[[#This Row],[HBA1C]]&lt;5.7, "Normal", Table35[[#This Row],[HBA1C]]&lt;6.4, "Prediabetes ", TRUE, "Diabetes")</f>
        <v>Normal</v>
      </c>
      <c r="G754" s="23" t="s">
        <v>2381</v>
      </c>
      <c r="H754" s="22" t="s">
        <v>2379</v>
      </c>
      <c r="I754" s="22" t="s">
        <v>2379</v>
      </c>
      <c r="J754" s="22">
        <v>1</v>
      </c>
      <c r="K754" t="s">
        <v>2379</v>
      </c>
      <c r="L754" s="25">
        <f>VLOOKUP(Table35[[#This Row],[Customer ID]],'Hospitalisation Details'!A:E,5,FALSE)</f>
        <v>23599</v>
      </c>
      <c r="M754" s="27">
        <f>VLOOKUP(Table35[[#This Row],[Customer ID]],'Hospitalisation Details'!A:K,8,FALSE)</f>
        <v>13607.37</v>
      </c>
      <c r="N754" t="str">
        <f>VLOOKUP(Table35[[#This Row],[Customer ID]],'Hospitalisation Details'!A:K,9, FALSE)</f>
        <v>tier - 3</v>
      </c>
      <c r="O754" t="str">
        <f>VLOOKUP(Table35[[#This Row],[Customer ID]],'Hospitalisation Details'!A:K,10,FALSE)</f>
        <v>tier - 1</v>
      </c>
      <c r="P754" t="str">
        <f>VLOOKUP(Table35[[#This Row],[Customer ID]],'Hospitalisation Details'!A:K,11,FALSE)</f>
        <v>R1024</v>
      </c>
    </row>
    <row r="755" spans="1:16" x14ac:dyDescent="0.3">
      <c r="A755" t="s">
        <v>1616</v>
      </c>
      <c r="B755" t="str">
        <f>VLOOKUP(Table35[[#This Row],[Customer ID]], 'Customer Names'!F:G, 2, FALSE)</f>
        <v>Prescott, Ms.  Margie</v>
      </c>
      <c r="C755">
        <v>53.58</v>
      </c>
      <c r="D755" s="22" t="str" cm="1">
        <f t="array" ref="D755">_xlfn.IFS(Table35[[#This Row],[BMI]]&lt;18.5, "Underweight ", Table35[[#This Row],[BMI]]&lt;24.9, "Normal Weight", Table35[[#This Row],[BMI]]&lt;29.9, "Overweight ", TRUE, "Obesity")</f>
        <v>Obesity</v>
      </c>
      <c r="E755" s="22">
        <v>4.55</v>
      </c>
      <c r="F755" s="22" t="str" cm="1">
        <f t="array" ref="F755">_xlfn.IFS(Table35[[#This Row],[HBA1C]]&lt;5.7, "Normal", Table35[[#This Row],[HBA1C]]&lt;6.4, "Prediabetes ", TRUE, "Diabetes")</f>
        <v>Normal</v>
      </c>
      <c r="G755" s="23" t="s">
        <v>2379</v>
      </c>
      <c r="H755" s="22" t="s">
        <v>2379</v>
      </c>
      <c r="I755" s="22" t="s">
        <v>2379</v>
      </c>
      <c r="J755" s="22">
        <v>1</v>
      </c>
      <c r="K755" t="s">
        <v>2379</v>
      </c>
      <c r="L755" s="25">
        <f>VLOOKUP(Table35[[#This Row],[Customer ID]],'Hospitalisation Details'!A:E,5,FALSE)</f>
        <v>33799</v>
      </c>
      <c r="M755" s="27">
        <f>VLOOKUP(Table35[[#This Row],[Customer ID]],'Hospitalisation Details'!A:K,8,FALSE)</f>
        <v>13588.17</v>
      </c>
      <c r="N755" t="str">
        <f>VLOOKUP(Table35[[#This Row],[Customer ID]],'Hospitalisation Details'!A:K,9, FALSE)</f>
        <v>tier - 3</v>
      </c>
      <c r="O755" t="str">
        <f>VLOOKUP(Table35[[#This Row],[Customer ID]],'Hospitalisation Details'!A:K,10,FALSE)</f>
        <v>tier - 1</v>
      </c>
      <c r="P755" t="str">
        <f>VLOOKUP(Table35[[#This Row],[Customer ID]],'Hospitalisation Details'!A:K,11,FALSE)</f>
        <v>R1012</v>
      </c>
    </row>
    <row r="756" spans="1:16" x14ac:dyDescent="0.3">
      <c r="A756" t="s">
        <v>1615</v>
      </c>
      <c r="B756" t="str">
        <f>VLOOKUP(Table35[[#This Row],[Customer ID]], 'Customer Names'!F:G, 2, FALSE)</f>
        <v>Hines, Mrs.  Heidi</v>
      </c>
      <c r="C756">
        <v>34.299999999999997</v>
      </c>
      <c r="D756" s="22" t="str" cm="1">
        <f t="array" ref="D756">_xlfn.IFS(Table35[[#This Row],[BMI]]&lt;18.5, "Underweight ", Table35[[#This Row],[BMI]]&lt;24.9, "Normal Weight", Table35[[#This Row],[BMI]]&lt;29.9, "Overweight ", TRUE, "Obesity")</f>
        <v>Obesity</v>
      </c>
      <c r="E756" s="22">
        <v>11.76</v>
      </c>
      <c r="F756" s="22" t="str" cm="1">
        <f t="array" ref="F756">_xlfn.IFS(Table35[[#This Row],[HBA1C]]&lt;5.7, "Normal", Table35[[#This Row],[HBA1C]]&lt;6.4, "Prediabetes ", TRUE, "Diabetes")</f>
        <v>Diabetes</v>
      </c>
      <c r="G756" s="23" t="s">
        <v>2379</v>
      </c>
      <c r="H756" s="22" t="s">
        <v>2379</v>
      </c>
      <c r="I756" s="22" t="s">
        <v>2379</v>
      </c>
      <c r="J756" s="22">
        <v>0</v>
      </c>
      <c r="K756" t="s">
        <v>2379</v>
      </c>
      <c r="L756" s="25">
        <f>VLOOKUP(Table35[[#This Row],[Customer ID]],'Hospitalisation Details'!A:E,5,FALSE)</f>
        <v>25004</v>
      </c>
      <c r="M756" s="27">
        <f>VLOOKUP(Table35[[#This Row],[Customer ID]],'Hospitalisation Details'!A:K,8,FALSE)</f>
        <v>13566.04</v>
      </c>
      <c r="N756" t="str">
        <f>VLOOKUP(Table35[[#This Row],[Customer ID]],'Hospitalisation Details'!A:K,9, FALSE)</f>
        <v>tier - 3</v>
      </c>
      <c r="O756" t="str">
        <f>VLOOKUP(Table35[[#This Row],[Customer ID]],'Hospitalisation Details'!A:K,10,FALSE)</f>
        <v>tier - 3</v>
      </c>
      <c r="P756" t="str">
        <f>VLOOKUP(Table35[[#This Row],[Customer ID]],'Hospitalisation Details'!A:K,11,FALSE)</f>
        <v>R1026</v>
      </c>
    </row>
    <row r="757" spans="1:16" x14ac:dyDescent="0.3">
      <c r="A757" t="s">
        <v>1614</v>
      </c>
      <c r="B757" t="str">
        <f>VLOOKUP(Table35[[#This Row],[Customer ID]], 'Customer Names'!F:G, 2, FALSE)</f>
        <v>Blanton, Mr.  Diego J</v>
      </c>
      <c r="C757">
        <v>32.11</v>
      </c>
      <c r="D757" s="22" t="str" cm="1">
        <f t="array" ref="D757">_xlfn.IFS(Table35[[#This Row],[BMI]]&lt;18.5, "Underweight ", Table35[[#This Row],[BMI]]&lt;24.9, "Normal Weight", Table35[[#This Row],[BMI]]&lt;29.9, "Overweight ", TRUE, "Obesity")</f>
        <v>Obesity</v>
      </c>
      <c r="E757" s="22">
        <v>7.06</v>
      </c>
      <c r="F757" s="22" t="str" cm="1">
        <f t="array" ref="F757">_xlfn.IFS(Table35[[#This Row],[HBA1C]]&lt;5.7, "Normal", Table35[[#This Row],[HBA1C]]&lt;6.4, "Prediabetes ", TRUE, "Diabetes")</f>
        <v>Diabetes</v>
      </c>
      <c r="G757" s="23" t="s">
        <v>2379</v>
      </c>
      <c r="H757" s="22" t="s">
        <v>2379</v>
      </c>
      <c r="I757" s="22" t="s">
        <v>2379</v>
      </c>
      <c r="J757" s="22">
        <v>0</v>
      </c>
      <c r="K757" t="s">
        <v>2379</v>
      </c>
      <c r="L757" s="25">
        <f>VLOOKUP(Table35[[#This Row],[Customer ID]],'Hospitalisation Details'!A:E,5,FALSE)</f>
        <v>22047</v>
      </c>
      <c r="M757" s="27">
        <f>VLOOKUP(Table35[[#This Row],[Customer ID]],'Hospitalisation Details'!A:K,8,FALSE)</f>
        <v>13555</v>
      </c>
      <c r="N757" t="str">
        <f>VLOOKUP(Table35[[#This Row],[Customer ID]],'Hospitalisation Details'!A:K,9, FALSE)</f>
        <v>tier - 3</v>
      </c>
      <c r="O757" t="str">
        <f>VLOOKUP(Table35[[#This Row],[Customer ID]],'Hospitalisation Details'!A:K,10,FALSE)</f>
        <v>tier - 3</v>
      </c>
      <c r="P757" t="str">
        <f>VLOOKUP(Table35[[#This Row],[Customer ID]],'Hospitalisation Details'!A:K,11,FALSE)</f>
        <v>R1017</v>
      </c>
    </row>
    <row r="758" spans="1:16" x14ac:dyDescent="0.3">
      <c r="A758" t="s">
        <v>1613</v>
      </c>
      <c r="B758" t="str">
        <f>VLOOKUP(Table35[[#This Row],[Customer ID]], 'Customer Names'!F:G, 2, FALSE)</f>
        <v>Bustamante, Mr.  Enrique M Sr.</v>
      </c>
      <c r="C758">
        <v>31.78</v>
      </c>
      <c r="D758" s="22" t="str" cm="1">
        <f t="array" ref="D758">_xlfn.IFS(Table35[[#This Row],[BMI]]&lt;18.5, "Underweight ", Table35[[#This Row],[BMI]]&lt;24.9, "Normal Weight", Table35[[#This Row],[BMI]]&lt;29.9, "Overweight ", TRUE, "Obesity")</f>
        <v>Obesity</v>
      </c>
      <c r="E758" s="22">
        <v>11.35</v>
      </c>
      <c r="F758" s="22" t="str" cm="1">
        <f t="array" ref="F758">_xlfn.IFS(Table35[[#This Row],[HBA1C]]&lt;5.7, "Normal", Table35[[#This Row],[HBA1C]]&lt;6.4, "Prediabetes ", TRUE, "Diabetes")</f>
        <v>Diabetes</v>
      </c>
      <c r="G758" s="23" t="s">
        <v>2381</v>
      </c>
      <c r="H758" s="22" t="s">
        <v>2379</v>
      </c>
      <c r="I758" s="22" t="s">
        <v>2381</v>
      </c>
      <c r="J758" s="22">
        <v>1</v>
      </c>
      <c r="K758" t="s">
        <v>2379</v>
      </c>
      <c r="L758" s="25">
        <f>VLOOKUP(Table35[[#This Row],[Customer ID]],'Hospitalisation Details'!A:E,5,FALSE)</f>
        <v>23115</v>
      </c>
      <c r="M758" s="27">
        <f>VLOOKUP(Table35[[#This Row],[Customer ID]],'Hospitalisation Details'!A:K,8,FALSE)</f>
        <v>13511.28</v>
      </c>
      <c r="N758" t="str">
        <f>VLOOKUP(Table35[[#This Row],[Customer ID]],'Hospitalisation Details'!A:K,9, FALSE)</f>
        <v>tier - 3</v>
      </c>
      <c r="O758" t="str">
        <f>VLOOKUP(Table35[[#This Row],[Customer ID]],'Hospitalisation Details'!A:K,10,FALSE)</f>
        <v>tier - 1</v>
      </c>
      <c r="P758" t="str">
        <f>VLOOKUP(Table35[[#This Row],[Customer ID]],'Hospitalisation Details'!A:K,11,FALSE)</f>
        <v>R1012</v>
      </c>
    </row>
    <row r="759" spans="1:16" x14ac:dyDescent="0.3">
      <c r="A759" t="s">
        <v>1612</v>
      </c>
      <c r="B759" t="str">
        <f>VLOOKUP(Table35[[#This Row],[Customer ID]], 'Customer Names'!F:G, 2, FALSE)</f>
        <v>McCann, Mr.  Greg</v>
      </c>
      <c r="C759">
        <v>46.89</v>
      </c>
      <c r="D759" s="22" t="str" cm="1">
        <f t="array" ref="D759">_xlfn.IFS(Table35[[#This Row],[BMI]]&lt;18.5, "Underweight ", Table35[[#This Row],[BMI]]&lt;24.9, "Normal Weight", Table35[[#This Row],[BMI]]&lt;29.9, "Overweight ", TRUE, "Obesity")</f>
        <v>Obesity</v>
      </c>
      <c r="E759" s="22">
        <v>5.52</v>
      </c>
      <c r="F759" s="22" t="str" cm="1">
        <f t="array" ref="F759">_xlfn.IFS(Table35[[#This Row],[HBA1C]]&lt;5.7, "Normal", Table35[[#This Row],[HBA1C]]&lt;6.4, "Prediabetes ", TRUE, "Diabetes")</f>
        <v>Normal</v>
      </c>
      <c r="G759" s="23" t="s">
        <v>2379</v>
      </c>
      <c r="H759" s="22" t="s">
        <v>2379</v>
      </c>
      <c r="I759" s="22" t="s">
        <v>2379</v>
      </c>
      <c r="J759" s="22">
        <v>0</v>
      </c>
      <c r="K759" t="s">
        <v>2379</v>
      </c>
      <c r="L759" s="25">
        <f>VLOOKUP(Table35[[#This Row],[Customer ID]],'Hospitalisation Details'!A:E,5,FALSE)</f>
        <v>32962</v>
      </c>
      <c r="M759" s="27">
        <f>VLOOKUP(Table35[[#This Row],[Customer ID]],'Hospitalisation Details'!A:K,8,FALSE)</f>
        <v>13480.83</v>
      </c>
      <c r="N759" t="str">
        <f>VLOOKUP(Table35[[#This Row],[Customer ID]],'Hospitalisation Details'!A:K,9, FALSE)</f>
        <v>tier - 3</v>
      </c>
      <c r="O759" t="str">
        <f>VLOOKUP(Table35[[#This Row],[Customer ID]],'Hospitalisation Details'!A:K,10,FALSE)</f>
        <v>tier - 2</v>
      </c>
      <c r="P759" t="str">
        <f>VLOOKUP(Table35[[#This Row],[Customer ID]],'Hospitalisation Details'!A:K,11,FALSE)</f>
        <v>R1023</v>
      </c>
    </row>
    <row r="760" spans="1:16" x14ac:dyDescent="0.3">
      <c r="A760" t="s">
        <v>1611</v>
      </c>
      <c r="B760" t="str">
        <f>VLOOKUP(Table35[[#This Row],[Customer ID]], 'Customer Names'!F:G, 2, FALSE)</f>
        <v>Schmole, Mr.  Filip</v>
      </c>
      <c r="C760">
        <v>39.35</v>
      </c>
      <c r="D760" s="22" t="str" cm="1">
        <f t="array" ref="D760">_xlfn.IFS(Table35[[#This Row],[BMI]]&lt;18.5, "Underweight ", Table35[[#This Row],[BMI]]&lt;24.9, "Normal Weight", Table35[[#This Row],[BMI]]&lt;29.9, "Overweight ", TRUE, "Obesity")</f>
        <v>Obesity</v>
      </c>
      <c r="E760" s="22">
        <v>7.86</v>
      </c>
      <c r="F760" s="22" t="str" cm="1">
        <f t="array" ref="F760">_xlfn.IFS(Table35[[#This Row],[HBA1C]]&lt;5.7, "Normal", Table35[[#This Row],[HBA1C]]&lt;6.4, "Prediabetes ", TRUE, "Diabetes")</f>
        <v>Diabetes</v>
      </c>
      <c r="G760" s="23" t="s">
        <v>2381</v>
      </c>
      <c r="H760" s="22" t="s">
        <v>2379</v>
      </c>
      <c r="I760" s="22" t="s">
        <v>2379</v>
      </c>
      <c r="J760" s="22">
        <v>1</v>
      </c>
      <c r="K760" t="s">
        <v>2379</v>
      </c>
      <c r="L760" s="25">
        <f>VLOOKUP(Table35[[#This Row],[Customer ID]],'Hospitalisation Details'!A:E,5,FALSE)</f>
        <v>27432</v>
      </c>
      <c r="M760" s="27">
        <f>VLOOKUP(Table35[[#This Row],[Customer ID]],'Hospitalisation Details'!A:K,8,FALSE)</f>
        <v>13472.19</v>
      </c>
      <c r="N760" t="str">
        <f>VLOOKUP(Table35[[#This Row],[Customer ID]],'Hospitalisation Details'!A:K,9, FALSE)</f>
        <v>tier - 3</v>
      </c>
      <c r="O760" t="str">
        <f>VLOOKUP(Table35[[#This Row],[Customer ID]],'Hospitalisation Details'!A:K,10,FALSE)</f>
        <v>tier - 2</v>
      </c>
      <c r="P760" t="str">
        <f>VLOOKUP(Table35[[#This Row],[Customer ID]],'Hospitalisation Details'!A:K,11,FALSE)</f>
        <v>R1012</v>
      </c>
    </row>
    <row r="761" spans="1:16" x14ac:dyDescent="0.3">
      <c r="A761" t="s">
        <v>1610</v>
      </c>
      <c r="B761" t="str">
        <f>VLOOKUP(Table35[[#This Row],[Customer ID]], 'Customer Names'!F:G, 2, FALSE)</f>
        <v>Barber, Ms.  Rosemary E.</v>
      </c>
      <c r="C761">
        <v>39.200000000000003</v>
      </c>
      <c r="D761" s="22" t="str" cm="1">
        <f t="array" ref="D761">_xlfn.IFS(Table35[[#This Row],[BMI]]&lt;18.5, "Underweight ", Table35[[#This Row],[BMI]]&lt;24.9, "Normal Weight", Table35[[#This Row],[BMI]]&lt;29.9, "Overweight ", TRUE, "Obesity")</f>
        <v>Obesity</v>
      </c>
      <c r="E761" s="22">
        <v>11.38</v>
      </c>
      <c r="F761" s="22" t="str" cm="1">
        <f t="array" ref="F761">_xlfn.IFS(Table35[[#This Row],[HBA1C]]&lt;5.7, "Normal", Table35[[#This Row],[HBA1C]]&lt;6.4, "Prediabetes ", TRUE, "Diabetes")</f>
        <v>Diabetes</v>
      </c>
      <c r="G761" s="23" t="s">
        <v>2379</v>
      </c>
      <c r="H761" s="22" t="s">
        <v>2379</v>
      </c>
      <c r="I761" s="22" t="s">
        <v>2379</v>
      </c>
      <c r="J761" s="22">
        <v>0</v>
      </c>
      <c r="K761" t="s">
        <v>2379</v>
      </c>
      <c r="L761" s="25">
        <f>VLOOKUP(Table35[[#This Row],[Customer ID]],'Hospitalisation Details'!A:E,5,FALSE)</f>
        <v>21939</v>
      </c>
      <c r="M761" s="27">
        <f>VLOOKUP(Table35[[#This Row],[Customer ID]],'Hospitalisation Details'!A:K,8,FALSE)</f>
        <v>13470.86</v>
      </c>
      <c r="N761" t="str">
        <f>VLOOKUP(Table35[[#This Row],[Customer ID]],'Hospitalisation Details'!A:K,9, FALSE)</f>
        <v>tier - 3</v>
      </c>
      <c r="O761" t="str">
        <f>VLOOKUP(Table35[[#This Row],[Customer ID]],'Hospitalisation Details'!A:K,10,FALSE)</f>
        <v>tier - 3</v>
      </c>
      <c r="P761" t="str">
        <f>VLOOKUP(Table35[[#This Row],[Customer ID]],'Hospitalisation Details'!A:K,11,FALSE)</f>
        <v>R1011</v>
      </c>
    </row>
    <row r="762" spans="1:16" x14ac:dyDescent="0.3">
      <c r="A762" t="s">
        <v>1609</v>
      </c>
      <c r="B762" t="str">
        <f>VLOOKUP(Table35[[#This Row],[Customer ID]], 'Customer Names'!F:G, 2, FALSE)</f>
        <v>Reichmann, Ms.  Lisa</v>
      </c>
      <c r="C762">
        <v>39.159999999999997</v>
      </c>
      <c r="D762" s="22" t="str" cm="1">
        <f t="array" ref="D762">_xlfn.IFS(Table35[[#This Row],[BMI]]&lt;18.5, "Underweight ", Table35[[#This Row],[BMI]]&lt;24.9, "Normal Weight", Table35[[#This Row],[BMI]]&lt;29.9, "Overweight ", TRUE, "Obesity")</f>
        <v>Obesity</v>
      </c>
      <c r="E762" s="22">
        <v>10.48</v>
      </c>
      <c r="F762" s="22" t="str" cm="1">
        <f t="array" ref="F762">_xlfn.IFS(Table35[[#This Row],[HBA1C]]&lt;5.7, "Normal", Table35[[#This Row],[HBA1C]]&lt;6.4, "Prediabetes ", TRUE, "Diabetes")</f>
        <v>Diabetes</v>
      </c>
      <c r="G762" s="23" t="s">
        <v>2379</v>
      </c>
      <c r="H762" s="22" t="s">
        <v>2379</v>
      </c>
      <c r="I762" s="22" t="s">
        <v>2379</v>
      </c>
      <c r="J762" s="22">
        <v>0</v>
      </c>
      <c r="K762" t="s">
        <v>2379</v>
      </c>
      <c r="L762" s="25">
        <f>VLOOKUP(Table35[[#This Row],[Customer ID]],'Hospitalisation Details'!A:E,5,FALSE)</f>
        <v>22278</v>
      </c>
      <c r="M762" s="27">
        <f>VLOOKUP(Table35[[#This Row],[Customer ID]],'Hospitalisation Details'!A:K,8,FALSE)</f>
        <v>13470.8</v>
      </c>
      <c r="N762" t="str">
        <f>VLOOKUP(Table35[[#This Row],[Customer ID]],'Hospitalisation Details'!A:K,9, FALSE)</f>
        <v>tier - 3</v>
      </c>
      <c r="O762" t="str">
        <f>VLOOKUP(Table35[[#This Row],[Customer ID]],'Hospitalisation Details'!A:K,10,FALSE)</f>
        <v>tier - 2</v>
      </c>
      <c r="P762" t="str">
        <f>VLOOKUP(Table35[[#This Row],[Customer ID]],'Hospitalisation Details'!A:K,11,FALSE)</f>
        <v>R1013</v>
      </c>
    </row>
    <row r="763" spans="1:16" x14ac:dyDescent="0.3">
      <c r="A763" t="s">
        <v>1608</v>
      </c>
      <c r="B763" t="str">
        <f>VLOOKUP(Table35[[#This Row],[Customer ID]], 'Customer Names'!F:G, 2, FALSE)</f>
        <v>Cavatorta, Mr.  Jason</v>
      </c>
      <c r="C763">
        <v>44.1</v>
      </c>
      <c r="D763" s="22" t="str" cm="1">
        <f t="array" ref="D763">_xlfn.IFS(Table35[[#This Row],[BMI]]&lt;18.5, "Underweight ", Table35[[#This Row],[BMI]]&lt;24.9, "Normal Weight", Table35[[#This Row],[BMI]]&lt;29.9, "Overweight ", TRUE, "Obesity")</f>
        <v>Obesity</v>
      </c>
      <c r="E763" s="22">
        <v>5.04</v>
      </c>
      <c r="F763" s="22" t="str" cm="1">
        <f t="array" ref="F763">_xlfn.IFS(Table35[[#This Row],[HBA1C]]&lt;5.7, "Normal", Table35[[#This Row],[HBA1C]]&lt;6.4, "Prediabetes ", TRUE, "Diabetes")</f>
        <v>Normal</v>
      </c>
      <c r="G763" s="23" t="s">
        <v>2381</v>
      </c>
      <c r="H763" s="22" t="s">
        <v>2379</v>
      </c>
      <c r="I763" s="22" t="s">
        <v>2379</v>
      </c>
      <c r="J763" s="22">
        <v>0</v>
      </c>
      <c r="K763" t="s">
        <v>2379</v>
      </c>
      <c r="L763" s="25">
        <f>VLOOKUP(Table35[[#This Row],[Customer ID]],'Hospitalisation Details'!A:E,5,FALSE)</f>
        <v>31370</v>
      </c>
      <c r="M763" s="27">
        <f>VLOOKUP(Table35[[#This Row],[Customer ID]],'Hospitalisation Details'!A:K,8,FALSE)</f>
        <v>13465.8</v>
      </c>
      <c r="N763" t="str">
        <f>VLOOKUP(Table35[[#This Row],[Customer ID]],'Hospitalisation Details'!A:K,9, FALSE)</f>
        <v>tier - 3</v>
      </c>
      <c r="O763" t="str">
        <f>VLOOKUP(Table35[[#This Row],[Customer ID]],'Hospitalisation Details'!A:K,10,FALSE)</f>
        <v>tier - 1</v>
      </c>
      <c r="P763" t="str">
        <f>VLOOKUP(Table35[[#This Row],[Customer ID]],'Hospitalisation Details'!A:K,11,FALSE)</f>
        <v>R1012</v>
      </c>
    </row>
    <row r="764" spans="1:16" x14ac:dyDescent="0.3">
      <c r="A764" t="s">
        <v>1607</v>
      </c>
      <c r="B764" t="str">
        <f>VLOOKUP(Table35[[#This Row],[Customer ID]], 'Customer Names'!F:G, 2, FALSE)</f>
        <v>Yaeger, Ms.  Courtney</v>
      </c>
      <c r="C764">
        <v>33.200000000000003</v>
      </c>
      <c r="D764" s="22" t="str" cm="1">
        <f t="array" ref="D764">_xlfn.IFS(Table35[[#This Row],[BMI]]&lt;18.5, "Underweight ", Table35[[#This Row],[BMI]]&lt;24.9, "Normal Weight", Table35[[#This Row],[BMI]]&lt;29.9, "Overweight ", TRUE, "Obesity")</f>
        <v>Obesity</v>
      </c>
      <c r="E764" s="22">
        <v>9.06</v>
      </c>
      <c r="F764" s="22" t="str" cm="1">
        <f t="array" ref="F764">_xlfn.IFS(Table35[[#This Row],[HBA1C]]&lt;5.7, "Normal", Table35[[#This Row],[HBA1C]]&lt;6.4, "Prediabetes ", TRUE, "Diabetes")</f>
        <v>Diabetes</v>
      </c>
      <c r="G764" s="23" t="s">
        <v>2379</v>
      </c>
      <c r="H764" s="22" t="s">
        <v>2379</v>
      </c>
      <c r="I764" s="22" t="s">
        <v>2379</v>
      </c>
      <c r="J764" s="22">
        <v>0</v>
      </c>
      <c r="K764" t="s">
        <v>2379</v>
      </c>
      <c r="L764" s="25">
        <f>VLOOKUP(Table35[[#This Row],[Customer ID]],'Hospitalisation Details'!A:E,5,FALSE)</f>
        <v>22205</v>
      </c>
      <c r="M764" s="27">
        <f>VLOOKUP(Table35[[#This Row],[Customer ID]],'Hospitalisation Details'!A:K,8,FALSE)</f>
        <v>13462.52</v>
      </c>
      <c r="N764" t="str">
        <f>VLOOKUP(Table35[[#This Row],[Customer ID]],'Hospitalisation Details'!A:K,9, FALSE)</f>
        <v>tier - 3</v>
      </c>
      <c r="O764" t="str">
        <f>VLOOKUP(Table35[[#This Row],[Customer ID]],'Hospitalisation Details'!A:K,10,FALSE)</f>
        <v>tier - 2</v>
      </c>
      <c r="P764" t="str">
        <f>VLOOKUP(Table35[[#This Row],[Customer ID]],'Hospitalisation Details'!A:K,11,FALSE)</f>
        <v>R1011</v>
      </c>
    </row>
    <row r="765" spans="1:16" x14ac:dyDescent="0.3">
      <c r="A765" t="s">
        <v>1606</v>
      </c>
      <c r="B765" t="str">
        <f>VLOOKUP(Table35[[#This Row],[Customer ID]], 'Customer Names'!F:G, 2, FALSE)</f>
        <v>Hughes, Ms.  Jennifer R.</v>
      </c>
      <c r="C765">
        <v>29.92</v>
      </c>
      <c r="D765" s="22" t="str" cm="1">
        <f t="array" ref="D765">_xlfn.IFS(Table35[[#This Row],[BMI]]&lt;18.5, "Underweight ", Table35[[#This Row],[BMI]]&lt;24.9, "Normal Weight", Table35[[#This Row],[BMI]]&lt;29.9, "Overweight ", TRUE, "Obesity")</f>
        <v>Obesity</v>
      </c>
      <c r="E765" s="22">
        <v>11.07</v>
      </c>
      <c r="F765" s="22" t="str" cm="1">
        <f t="array" ref="F765">_xlfn.IFS(Table35[[#This Row],[HBA1C]]&lt;5.7, "Normal", Table35[[#This Row],[HBA1C]]&lt;6.4, "Prediabetes ", TRUE, "Diabetes")</f>
        <v>Diabetes</v>
      </c>
      <c r="G765" s="23" t="s">
        <v>2379</v>
      </c>
      <c r="H765" s="22" t="s">
        <v>2379</v>
      </c>
      <c r="I765" s="22" t="s">
        <v>2379</v>
      </c>
      <c r="J765" s="22">
        <v>0</v>
      </c>
      <c r="K765" t="s">
        <v>2379</v>
      </c>
      <c r="L765" s="25">
        <f>VLOOKUP(Table35[[#This Row],[Customer ID]],'Hospitalisation Details'!A:E,5,FALSE)</f>
        <v>22170</v>
      </c>
      <c r="M765" s="27">
        <f>VLOOKUP(Table35[[#This Row],[Customer ID]],'Hospitalisation Details'!A:K,8,FALSE)</f>
        <v>13457.96</v>
      </c>
      <c r="N765" t="str">
        <f>VLOOKUP(Table35[[#This Row],[Customer ID]],'Hospitalisation Details'!A:K,9, FALSE)</f>
        <v>tier - 3</v>
      </c>
      <c r="O765" t="str">
        <f>VLOOKUP(Table35[[#This Row],[Customer ID]],'Hospitalisation Details'!A:K,10,FALSE)</f>
        <v>tier - 1</v>
      </c>
      <c r="P765" t="str">
        <f>VLOOKUP(Table35[[#This Row],[Customer ID]],'Hospitalisation Details'!A:K,11,FALSE)</f>
        <v>R1013</v>
      </c>
    </row>
    <row r="766" spans="1:16" x14ac:dyDescent="0.3">
      <c r="A766" t="s">
        <v>1605</v>
      </c>
      <c r="B766" t="str">
        <f>VLOOKUP(Table35[[#This Row],[Customer ID]], 'Customer Names'!F:G, 2, FALSE)</f>
        <v>Donahue, Ms.  Lauren E</v>
      </c>
      <c r="C766">
        <v>25</v>
      </c>
      <c r="D766" s="22" t="str" cm="1">
        <f t="array" ref="D766">_xlfn.IFS(Table35[[#This Row],[BMI]]&lt;18.5, "Underweight ", Table35[[#This Row],[BMI]]&lt;24.9, "Normal Weight", Table35[[#This Row],[BMI]]&lt;29.9, "Overweight ", TRUE, "Obesity")</f>
        <v xml:space="preserve">Overweight </v>
      </c>
      <c r="E766" s="22">
        <v>10.45</v>
      </c>
      <c r="F766" s="22" t="str" cm="1">
        <f t="array" ref="F766">_xlfn.IFS(Table35[[#This Row],[HBA1C]]&lt;5.7, "Normal", Table35[[#This Row],[HBA1C]]&lt;6.4, "Prediabetes ", TRUE, "Diabetes")</f>
        <v>Diabetes</v>
      </c>
      <c r="G766" s="23" t="s">
        <v>2379</v>
      </c>
      <c r="H766" s="22" t="s">
        <v>2379</v>
      </c>
      <c r="I766" s="22" t="s">
        <v>2379</v>
      </c>
      <c r="J766" s="22">
        <v>0</v>
      </c>
      <c r="K766" t="s">
        <v>2379</v>
      </c>
      <c r="L766" s="25">
        <f>VLOOKUP(Table35[[#This Row],[Customer ID]],'Hospitalisation Details'!A:E,5,FALSE)</f>
        <v>22141</v>
      </c>
      <c r="M766" s="27">
        <f>VLOOKUP(Table35[[#This Row],[Customer ID]],'Hospitalisation Details'!A:K,8,FALSE)</f>
        <v>13451.12</v>
      </c>
      <c r="N766" t="str">
        <f>VLOOKUP(Table35[[#This Row],[Customer ID]],'Hospitalisation Details'!A:K,9, FALSE)</f>
        <v>tier - 3</v>
      </c>
      <c r="O766" t="str">
        <f>VLOOKUP(Table35[[#This Row],[Customer ID]],'Hospitalisation Details'!A:K,10,FALSE)</f>
        <v>tier - 1</v>
      </c>
      <c r="P766" t="str">
        <f>VLOOKUP(Table35[[#This Row],[Customer ID]],'Hospitalisation Details'!A:K,11,FALSE)</f>
        <v>R1011</v>
      </c>
    </row>
    <row r="767" spans="1:16" x14ac:dyDescent="0.3">
      <c r="A767" t="s">
        <v>1604</v>
      </c>
      <c r="B767" t="str">
        <f>VLOOKUP(Table35[[#This Row],[Customer ID]], 'Customer Names'!F:G, 2, FALSE)</f>
        <v>Greenwell, Ms.  Ashley M.</v>
      </c>
      <c r="C767">
        <v>38.869999999999997</v>
      </c>
      <c r="D767" s="22" t="str" cm="1">
        <f t="array" ref="D767">_xlfn.IFS(Table35[[#This Row],[BMI]]&lt;18.5, "Underweight ", Table35[[#This Row],[BMI]]&lt;24.9, "Normal Weight", Table35[[#This Row],[BMI]]&lt;29.9, "Overweight ", TRUE, "Obesity")</f>
        <v>Obesity</v>
      </c>
      <c r="E767" s="22">
        <v>8.6300000000000008</v>
      </c>
      <c r="F767" s="22" t="str" cm="1">
        <f t="array" ref="F767">_xlfn.IFS(Table35[[#This Row],[HBA1C]]&lt;5.7, "Normal", Table35[[#This Row],[HBA1C]]&lt;6.4, "Prediabetes ", TRUE, "Diabetes")</f>
        <v>Diabetes</v>
      </c>
      <c r="G767" s="23" t="s">
        <v>2381</v>
      </c>
      <c r="H767" s="22" t="s">
        <v>2379</v>
      </c>
      <c r="I767" s="22" t="s">
        <v>2379</v>
      </c>
      <c r="J767" s="22">
        <v>1</v>
      </c>
      <c r="K767" t="s">
        <v>2379</v>
      </c>
      <c r="L767" s="25">
        <f>VLOOKUP(Table35[[#This Row],[Customer ID]],'Hospitalisation Details'!A:E,5,FALSE)</f>
        <v>27604</v>
      </c>
      <c r="M767" s="27">
        <f>VLOOKUP(Table35[[#This Row],[Customer ID]],'Hospitalisation Details'!A:K,8,FALSE)</f>
        <v>13440.7</v>
      </c>
      <c r="N767" t="str">
        <f>VLOOKUP(Table35[[#This Row],[Customer ID]],'Hospitalisation Details'!A:K,9, FALSE)</f>
        <v>tier - 3</v>
      </c>
      <c r="O767" t="str">
        <f>VLOOKUP(Table35[[#This Row],[Customer ID]],'Hospitalisation Details'!A:K,10,FALSE)</f>
        <v>tier - 2</v>
      </c>
      <c r="P767" t="str">
        <f>VLOOKUP(Table35[[#This Row],[Customer ID]],'Hospitalisation Details'!A:K,11,FALSE)</f>
        <v>R1012</v>
      </c>
    </row>
    <row r="768" spans="1:16" x14ac:dyDescent="0.3">
      <c r="A768" t="s">
        <v>1603</v>
      </c>
      <c r="B768" t="str">
        <f>VLOOKUP(Table35[[#This Row],[Customer ID]], 'Customer Names'!F:G, 2, FALSE)</f>
        <v>Steele, Ms.  Alison R.</v>
      </c>
      <c r="C768">
        <v>32.299999999999997</v>
      </c>
      <c r="D768" s="22" t="str" cm="1">
        <f t="array" ref="D768">_xlfn.IFS(Table35[[#This Row],[BMI]]&lt;18.5, "Underweight ", Table35[[#This Row],[BMI]]&lt;24.9, "Normal Weight", Table35[[#This Row],[BMI]]&lt;29.9, "Overweight ", TRUE, "Obesity")</f>
        <v>Obesity</v>
      </c>
      <c r="E768" s="22">
        <v>5.28</v>
      </c>
      <c r="F768" s="22" t="str" cm="1">
        <f t="array" ref="F768">_xlfn.IFS(Table35[[#This Row],[HBA1C]]&lt;5.7, "Normal", Table35[[#This Row],[HBA1C]]&lt;6.4, "Prediabetes ", TRUE, "Diabetes")</f>
        <v>Normal</v>
      </c>
      <c r="G768" s="23" t="s">
        <v>2381</v>
      </c>
      <c r="H768" s="22" t="s">
        <v>2379</v>
      </c>
      <c r="I768" s="22" t="s">
        <v>2379</v>
      </c>
      <c r="J768" s="22">
        <v>2</v>
      </c>
      <c r="K768" t="s">
        <v>2379</v>
      </c>
      <c r="L768" s="25">
        <f>VLOOKUP(Table35[[#This Row],[Customer ID]],'Hospitalisation Details'!A:E,5,FALSE)</f>
        <v>24272</v>
      </c>
      <c r="M768" s="27">
        <f>VLOOKUP(Table35[[#This Row],[Customer ID]],'Hospitalisation Details'!A:K,8,FALSE)</f>
        <v>13430.27</v>
      </c>
      <c r="N768" t="str">
        <f>VLOOKUP(Table35[[#This Row],[Customer ID]],'Hospitalisation Details'!A:K,9, FALSE)</f>
        <v>tier - 3</v>
      </c>
      <c r="O768" t="str">
        <f>VLOOKUP(Table35[[#This Row],[Customer ID]],'Hospitalisation Details'!A:K,10,FALSE)</f>
        <v>tier - 3</v>
      </c>
      <c r="P768" t="str">
        <f>VLOOKUP(Table35[[#This Row],[Customer ID]],'Hospitalisation Details'!A:K,11,FALSE)</f>
        <v>R1024</v>
      </c>
    </row>
    <row r="769" spans="1:16" x14ac:dyDescent="0.3">
      <c r="A769" t="s">
        <v>1602</v>
      </c>
      <c r="B769" t="str">
        <f>VLOOKUP(Table35[[#This Row],[Customer ID]], 'Customer Names'!F:G, 2, FALSE)</f>
        <v>Gunter, Ms.  Madeleine</v>
      </c>
      <c r="C769">
        <v>31.16</v>
      </c>
      <c r="D769" s="22" t="str" cm="1">
        <f t="array" ref="D769">_xlfn.IFS(Table35[[#This Row],[BMI]]&lt;18.5, "Underweight ", Table35[[#This Row],[BMI]]&lt;24.9, "Normal Weight", Table35[[#This Row],[BMI]]&lt;29.9, "Overweight ", TRUE, "Obesity")</f>
        <v>Obesity</v>
      </c>
      <c r="E769" s="22">
        <v>7.49</v>
      </c>
      <c r="F769" s="22" t="str" cm="1">
        <f t="array" ref="F769">_xlfn.IFS(Table35[[#This Row],[HBA1C]]&lt;5.7, "Normal", Table35[[#This Row],[HBA1C]]&lt;6.4, "Prediabetes ", TRUE, "Diabetes")</f>
        <v>Diabetes</v>
      </c>
      <c r="G769" s="23" t="s">
        <v>2381</v>
      </c>
      <c r="H769" s="22" t="s">
        <v>2379</v>
      </c>
      <c r="I769" s="22" t="s">
        <v>2379</v>
      </c>
      <c r="J769" s="22">
        <v>2</v>
      </c>
      <c r="K769" t="s">
        <v>2379</v>
      </c>
      <c r="L769" s="25">
        <f>VLOOKUP(Table35[[#This Row],[Customer ID]],'Hospitalisation Details'!A:E,5,FALSE)</f>
        <v>22404</v>
      </c>
      <c r="M769" s="27">
        <f>VLOOKUP(Table35[[#This Row],[Customer ID]],'Hospitalisation Details'!A:K,8,FALSE)</f>
        <v>13429.04</v>
      </c>
      <c r="N769" t="str">
        <f>VLOOKUP(Table35[[#This Row],[Customer ID]],'Hospitalisation Details'!A:K,9, FALSE)</f>
        <v>tier - 3</v>
      </c>
      <c r="O769" t="str">
        <f>VLOOKUP(Table35[[#This Row],[Customer ID]],'Hospitalisation Details'!A:K,10,FALSE)</f>
        <v>tier - 3</v>
      </c>
      <c r="P769" t="str">
        <f>VLOOKUP(Table35[[#This Row],[Customer ID]],'Hospitalisation Details'!A:K,11,FALSE)</f>
        <v>R1012</v>
      </c>
    </row>
    <row r="770" spans="1:16" x14ac:dyDescent="0.3">
      <c r="A770" t="s">
        <v>1601</v>
      </c>
      <c r="B770" t="str">
        <f>VLOOKUP(Table35[[#This Row],[Customer ID]], 'Customer Names'!F:G, 2, FALSE)</f>
        <v>McDonough, Ms.  Stacey</v>
      </c>
      <c r="C770">
        <v>54.59</v>
      </c>
      <c r="D770" s="22" t="str" cm="1">
        <f t="array" ref="D770">_xlfn.IFS(Table35[[#This Row],[BMI]]&lt;18.5, "Underweight ", Table35[[#This Row],[BMI]]&lt;24.9, "Normal Weight", Table35[[#This Row],[BMI]]&lt;29.9, "Overweight ", TRUE, "Obesity")</f>
        <v>Obesity</v>
      </c>
      <c r="E770" s="22">
        <v>4.2699999999999996</v>
      </c>
      <c r="F770" s="22" t="str" cm="1">
        <f t="array" ref="F770">_xlfn.IFS(Table35[[#This Row],[HBA1C]]&lt;5.7, "Normal", Table35[[#This Row],[HBA1C]]&lt;6.4, "Prediabetes ", TRUE, "Diabetes")</f>
        <v>Normal</v>
      </c>
      <c r="G770" s="23" t="s">
        <v>2379</v>
      </c>
      <c r="H770" s="22" t="s">
        <v>2379</v>
      </c>
      <c r="I770" s="22" t="s">
        <v>2379</v>
      </c>
      <c r="J770" s="22">
        <v>0</v>
      </c>
      <c r="K770" t="s">
        <v>2379</v>
      </c>
      <c r="L770" s="25">
        <f>VLOOKUP(Table35[[#This Row],[Customer ID]],'Hospitalisation Details'!A:E,5,FALSE)</f>
        <v>34441</v>
      </c>
      <c r="M770" s="27">
        <f>VLOOKUP(Table35[[#This Row],[Customer ID]],'Hospitalisation Details'!A:K,8,FALSE)</f>
        <v>13417.05</v>
      </c>
      <c r="N770" t="str">
        <f>VLOOKUP(Table35[[#This Row],[Customer ID]],'Hospitalisation Details'!A:K,9, FALSE)</f>
        <v>tier - 3</v>
      </c>
      <c r="O770" t="str">
        <f>VLOOKUP(Table35[[#This Row],[Customer ID]],'Hospitalisation Details'!A:K,10,FALSE)</f>
        <v>tier - 3</v>
      </c>
      <c r="P770" t="str">
        <f>VLOOKUP(Table35[[#This Row],[Customer ID]],'Hospitalisation Details'!A:K,11,FALSE)</f>
        <v>R1012</v>
      </c>
    </row>
    <row r="771" spans="1:16" x14ac:dyDescent="0.3">
      <c r="A771" t="s">
        <v>1600</v>
      </c>
      <c r="B771" t="str">
        <f>VLOOKUP(Table35[[#This Row],[Customer ID]], 'Customer Names'!F:G, 2, FALSE)</f>
        <v>Sweetland, Ms.  Kimberly</v>
      </c>
      <c r="C771">
        <v>21.09</v>
      </c>
      <c r="D771" s="22" t="str" cm="1">
        <f t="array" ref="D771">_xlfn.IFS(Table35[[#This Row],[BMI]]&lt;18.5, "Underweight ", Table35[[#This Row],[BMI]]&lt;24.9, "Normal Weight", Table35[[#This Row],[BMI]]&lt;29.9, "Overweight ", TRUE, "Obesity")</f>
        <v>Normal Weight</v>
      </c>
      <c r="E771" s="22">
        <v>9.2200000000000006</v>
      </c>
      <c r="F771" s="22" t="str" cm="1">
        <f t="array" ref="F771">_xlfn.IFS(Table35[[#This Row],[HBA1C]]&lt;5.7, "Normal", Table35[[#This Row],[HBA1C]]&lt;6.4, "Prediabetes ", TRUE, "Diabetes")</f>
        <v>Diabetes</v>
      </c>
      <c r="G771" s="23" t="s">
        <v>2381</v>
      </c>
      <c r="H771" s="22" t="s">
        <v>2379</v>
      </c>
      <c r="I771" s="22" t="s">
        <v>2379</v>
      </c>
      <c r="J771" s="22">
        <v>2</v>
      </c>
      <c r="K771" t="s">
        <v>2379</v>
      </c>
      <c r="L771" s="25">
        <f>VLOOKUP(Table35[[#This Row],[Customer ID]],'Hospitalisation Details'!A:E,5,FALSE)</f>
        <v>22362</v>
      </c>
      <c r="M771" s="27">
        <f>VLOOKUP(Table35[[#This Row],[Customer ID]],'Hospitalisation Details'!A:K,8,FALSE)</f>
        <v>13415.04</v>
      </c>
      <c r="N771" t="str">
        <f>VLOOKUP(Table35[[#This Row],[Customer ID]],'Hospitalisation Details'!A:K,9, FALSE)</f>
        <v>tier - 3</v>
      </c>
      <c r="O771" t="str">
        <f>VLOOKUP(Table35[[#This Row],[Customer ID]],'Hospitalisation Details'!A:K,10,FALSE)</f>
        <v>tier - 2</v>
      </c>
      <c r="P771" t="str">
        <f>VLOOKUP(Table35[[#This Row],[Customer ID]],'Hospitalisation Details'!A:K,11,FALSE)</f>
        <v>R1012</v>
      </c>
    </row>
    <row r="772" spans="1:16" x14ac:dyDescent="0.3">
      <c r="A772" t="s">
        <v>1599</v>
      </c>
      <c r="B772" t="str">
        <f>VLOOKUP(Table35[[#This Row],[Customer ID]], 'Customer Names'!F:G, 2, FALSE)</f>
        <v>Hammersmith, Mr.  Matthew D</v>
      </c>
      <c r="C772">
        <v>52.41</v>
      </c>
      <c r="D772" s="22" t="str" cm="1">
        <f t="array" ref="D772">_xlfn.IFS(Table35[[#This Row],[BMI]]&lt;18.5, "Underweight ", Table35[[#This Row],[BMI]]&lt;24.9, "Normal Weight", Table35[[#This Row],[BMI]]&lt;29.9, "Overweight ", TRUE, "Obesity")</f>
        <v>Obesity</v>
      </c>
      <c r="E772" s="22">
        <v>5.99</v>
      </c>
      <c r="F772" s="22" t="str" cm="1">
        <f t="array" ref="F772">_xlfn.IFS(Table35[[#This Row],[HBA1C]]&lt;5.7, "Normal", Table35[[#This Row],[HBA1C]]&lt;6.4, "Prediabetes ", TRUE, "Diabetes")</f>
        <v xml:space="preserve">Prediabetes </v>
      </c>
      <c r="G772" s="23" t="s">
        <v>2379</v>
      </c>
      <c r="H772" s="22" t="s">
        <v>2379</v>
      </c>
      <c r="I772" s="22" t="s">
        <v>2379</v>
      </c>
      <c r="J772" s="22">
        <v>1</v>
      </c>
      <c r="K772" t="s">
        <v>2379</v>
      </c>
      <c r="L772" s="25">
        <f>VLOOKUP(Table35[[#This Row],[Customer ID]],'Hospitalisation Details'!A:E,5,FALSE)</f>
        <v>33653</v>
      </c>
      <c r="M772" s="27">
        <f>VLOOKUP(Table35[[#This Row],[Customer ID]],'Hospitalisation Details'!A:K,8,FALSE)</f>
        <v>13412.97</v>
      </c>
      <c r="N772" t="str">
        <f>VLOOKUP(Table35[[#This Row],[Customer ID]],'Hospitalisation Details'!A:K,9, FALSE)</f>
        <v>tier - 3</v>
      </c>
      <c r="O772" t="str">
        <f>VLOOKUP(Table35[[#This Row],[Customer ID]],'Hospitalisation Details'!A:K,10,FALSE)</f>
        <v>tier - 3</v>
      </c>
      <c r="P772" t="str">
        <f>VLOOKUP(Table35[[#This Row],[Customer ID]],'Hospitalisation Details'!A:K,11,FALSE)</f>
        <v>R1023</v>
      </c>
    </row>
    <row r="773" spans="1:16" x14ac:dyDescent="0.3">
      <c r="A773" t="s">
        <v>1598</v>
      </c>
      <c r="B773" t="str">
        <f>VLOOKUP(Table35[[#This Row],[Customer ID]], 'Customer Names'!F:G, 2, FALSE)</f>
        <v>French, Mr.  Michael</v>
      </c>
      <c r="C773">
        <v>41.47</v>
      </c>
      <c r="D773" s="22" t="str" cm="1">
        <f t="array" ref="D773">_xlfn.IFS(Table35[[#This Row],[BMI]]&lt;18.5, "Underweight ", Table35[[#This Row],[BMI]]&lt;24.9, "Normal Weight", Table35[[#This Row],[BMI]]&lt;29.9, "Overweight ", TRUE, "Obesity")</f>
        <v>Obesity</v>
      </c>
      <c r="E773" s="22">
        <v>5.86</v>
      </c>
      <c r="F773" s="22" t="str" cm="1">
        <f t="array" ref="F773">_xlfn.IFS(Table35[[#This Row],[HBA1C]]&lt;5.7, "Normal", Table35[[#This Row],[HBA1C]]&lt;6.4, "Prediabetes ", TRUE, "Diabetes")</f>
        <v xml:space="preserve">Prediabetes </v>
      </c>
      <c r="G773" s="23" t="s">
        <v>2381</v>
      </c>
      <c r="H773" s="22" t="s">
        <v>2379</v>
      </c>
      <c r="I773" s="22" t="s">
        <v>2379</v>
      </c>
      <c r="J773" s="22">
        <v>2</v>
      </c>
      <c r="K773" t="s">
        <v>2379</v>
      </c>
      <c r="L773" s="25">
        <f>VLOOKUP(Table35[[#This Row],[Customer ID]],'Hospitalisation Details'!A:E,5,FALSE)</f>
        <v>21570</v>
      </c>
      <c r="M773" s="27">
        <f>VLOOKUP(Table35[[#This Row],[Customer ID]],'Hospitalisation Details'!A:K,8,FALSE)</f>
        <v>13405.39</v>
      </c>
      <c r="N773" t="str">
        <f>VLOOKUP(Table35[[#This Row],[Customer ID]],'Hospitalisation Details'!A:K,9, FALSE)</f>
        <v>tier - 3</v>
      </c>
      <c r="O773" t="str">
        <f>VLOOKUP(Table35[[#This Row],[Customer ID]],'Hospitalisation Details'!A:K,10,FALSE)</f>
        <v>tier - 3</v>
      </c>
      <c r="P773" t="str">
        <f>VLOOKUP(Table35[[#This Row],[Customer ID]],'Hospitalisation Details'!A:K,11,FALSE)</f>
        <v>R1013</v>
      </c>
    </row>
    <row r="774" spans="1:16" x14ac:dyDescent="0.3">
      <c r="A774" t="s">
        <v>1597</v>
      </c>
      <c r="B774" t="str">
        <f>VLOOKUP(Table35[[#This Row],[Customer ID]], 'Customer Names'!F:G, 2, FALSE)</f>
        <v>Garbe, Mr.  Ben</v>
      </c>
      <c r="C774">
        <v>33.1</v>
      </c>
      <c r="D774" s="22" t="str" cm="1">
        <f t="array" ref="D774">_xlfn.IFS(Table35[[#This Row],[BMI]]&lt;18.5, "Underweight ", Table35[[#This Row],[BMI]]&lt;24.9, "Normal Weight", Table35[[#This Row],[BMI]]&lt;29.9, "Overweight ", TRUE, "Obesity")</f>
        <v>Obesity</v>
      </c>
      <c r="E774" s="22">
        <v>5.19</v>
      </c>
      <c r="F774" s="22" t="str" cm="1">
        <f t="array" ref="F774">_xlfn.IFS(Table35[[#This Row],[HBA1C]]&lt;5.7, "Normal", Table35[[#This Row],[HBA1C]]&lt;6.4, "Prediabetes ", TRUE, "Diabetes")</f>
        <v>Normal</v>
      </c>
      <c r="G774" s="23" t="s">
        <v>2381</v>
      </c>
      <c r="H774" s="22" t="s">
        <v>2379</v>
      </c>
      <c r="I774" s="22" t="s">
        <v>2379</v>
      </c>
      <c r="J774" s="22">
        <v>2</v>
      </c>
      <c r="K774" t="s">
        <v>2379</v>
      </c>
      <c r="L774" s="25">
        <f>VLOOKUP(Table35[[#This Row],[Customer ID]],'Hospitalisation Details'!A:E,5,FALSE)</f>
        <v>21909</v>
      </c>
      <c r="M774" s="27">
        <f>VLOOKUP(Table35[[#This Row],[Customer ID]],'Hospitalisation Details'!A:K,8,FALSE)</f>
        <v>13393.76</v>
      </c>
      <c r="N774" t="str">
        <f>VLOOKUP(Table35[[#This Row],[Customer ID]],'Hospitalisation Details'!A:K,9, FALSE)</f>
        <v>tier - 3</v>
      </c>
      <c r="O774" t="str">
        <f>VLOOKUP(Table35[[#This Row],[Customer ID]],'Hospitalisation Details'!A:K,10,FALSE)</f>
        <v>tier - 1</v>
      </c>
      <c r="P774" t="str">
        <f>VLOOKUP(Table35[[#This Row],[Customer ID]],'Hospitalisation Details'!A:K,11,FALSE)</f>
        <v>R1011</v>
      </c>
    </row>
    <row r="775" spans="1:16" x14ac:dyDescent="0.3">
      <c r="A775" t="s">
        <v>1596</v>
      </c>
      <c r="B775" t="str">
        <f>VLOOKUP(Table35[[#This Row],[Customer ID]], 'Customer Names'!F:G, 2, FALSE)</f>
        <v>Duncan, Mr.  Chris</v>
      </c>
      <c r="C775">
        <v>30.8</v>
      </c>
      <c r="D775" s="22" t="str" cm="1">
        <f t="array" ref="D775">_xlfn.IFS(Table35[[#This Row],[BMI]]&lt;18.5, "Underweight ", Table35[[#This Row],[BMI]]&lt;24.9, "Normal Weight", Table35[[#This Row],[BMI]]&lt;29.9, "Overweight ", TRUE, "Obesity")</f>
        <v>Obesity</v>
      </c>
      <c r="E775" s="22">
        <v>4.37</v>
      </c>
      <c r="F775" s="22" t="str" cm="1">
        <f t="array" ref="F775">_xlfn.IFS(Table35[[#This Row],[HBA1C]]&lt;5.7, "Normal", Table35[[#This Row],[HBA1C]]&lt;6.4, "Prediabetes ", TRUE, "Diabetes")</f>
        <v>Normal</v>
      </c>
      <c r="G775" s="23" t="s">
        <v>2381</v>
      </c>
      <c r="H775" s="22" t="s">
        <v>2379</v>
      </c>
      <c r="I775" s="22" t="s">
        <v>2379</v>
      </c>
      <c r="J775" s="22">
        <v>2</v>
      </c>
      <c r="K775" t="s">
        <v>2379</v>
      </c>
      <c r="L775" s="25">
        <f>VLOOKUP(Table35[[#This Row],[Customer ID]],'Hospitalisation Details'!A:E,5,FALSE)</f>
        <v>21863</v>
      </c>
      <c r="M775" s="27">
        <f>VLOOKUP(Table35[[#This Row],[Customer ID]],'Hospitalisation Details'!A:K,8,FALSE)</f>
        <v>13390.56</v>
      </c>
      <c r="N775" t="str">
        <f>VLOOKUP(Table35[[#This Row],[Customer ID]],'Hospitalisation Details'!A:K,9, FALSE)</f>
        <v>tier - 3</v>
      </c>
      <c r="O775" t="str">
        <f>VLOOKUP(Table35[[#This Row],[Customer ID]],'Hospitalisation Details'!A:K,10,FALSE)</f>
        <v>tier - 3</v>
      </c>
      <c r="P775" t="str">
        <f>VLOOKUP(Table35[[#This Row],[Customer ID]],'Hospitalisation Details'!A:K,11,FALSE)</f>
        <v>R1011</v>
      </c>
    </row>
    <row r="776" spans="1:16" x14ac:dyDescent="0.3">
      <c r="A776" t="s">
        <v>1595</v>
      </c>
      <c r="B776" t="str">
        <f>VLOOKUP(Table35[[#This Row],[Customer ID]], 'Customer Names'!F:G, 2, FALSE)</f>
        <v>Wallace, Mr.  Jeremy J</v>
      </c>
      <c r="C776">
        <v>42.06</v>
      </c>
      <c r="D776" s="22" t="str" cm="1">
        <f t="array" ref="D776">_xlfn.IFS(Table35[[#This Row],[BMI]]&lt;18.5, "Underweight ", Table35[[#This Row],[BMI]]&lt;24.9, "Normal Weight", Table35[[#This Row],[BMI]]&lt;29.9, "Overweight ", TRUE, "Obesity")</f>
        <v>Obesity</v>
      </c>
      <c r="E776" s="22">
        <v>5.32</v>
      </c>
      <c r="F776" s="22" t="str" cm="1">
        <f t="array" ref="F776">_xlfn.IFS(Table35[[#This Row],[HBA1C]]&lt;5.7, "Normal", Table35[[#This Row],[HBA1C]]&lt;6.4, "Prediabetes ", TRUE, "Diabetes")</f>
        <v>Normal</v>
      </c>
      <c r="G776" s="23" t="s">
        <v>2379</v>
      </c>
      <c r="H776" s="22" t="s">
        <v>2379</v>
      </c>
      <c r="I776" s="22" t="s">
        <v>2379</v>
      </c>
      <c r="J776" s="22">
        <v>1</v>
      </c>
      <c r="K776" t="s">
        <v>2379</v>
      </c>
      <c r="L776" s="25">
        <f>VLOOKUP(Table35[[#This Row],[Customer ID]],'Hospitalisation Details'!A:E,5,FALSE)</f>
        <v>30961</v>
      </c>
      <c r="M776" s="27">
        <f>VLOOKUP(Table35[[#This Row],[Customer ID]],'Hospitalisation Details'!A:K,8,FALSE)</f>
        <v>13383.67</v>
      </c>
      <c r="N776" t="str">
        <f>VLOOKUP(Table35[[#This Row],[Customer ID]],'Hospitalisation Details'!A:K,9, FALSE)</f>
        <v>tier - 3</v>
      </c>
      <c r="O776" t="str">
        <f>VLOOKUP(Table35[[#This Row],[Customer ID]],'Hospitalisation Details'!A:K,10,FALSE)</f>
        <v>tier - 2</v>
      </c>
      <c r="P776" t="str">
        <f>VLOOKUP(Table35[[#This Row],[Customer ID]],'Hospitalisation Details'!A:K,11,FALSE)</f>
        <v>R1023</v>
      </c>
    </row>
    <row r="777" spans="1:16" x14ac:dyDescent="0.3">
      <c r="A777" t="s">
        <v>1594</v>
      </c>
      <c r="B777" t="str">
        <f>VLOOKUP(Table35[[#This Row],[Customer ID]], 'Customer Names'!F:G, 2, FALSE)</f>
        <v>Tillman, Mrs.  Amy L.</v>
      </c>
      <c r="C777">
        <v>39.270000000000003</v>
      </c>
      <c r="D777" s="22" t="str" cm="1">
        <f t="array" ref="D777">_xlfn.IFS(Table35[[#This Row],[BMI]]&lt;18.5, "Underweight ", Table35[[#This Row],[BMI]]&lt;24.9, "Normal Weight", Table35[[#This Row],[BMI]]&lt;29.9, "Overweight ", TRUE, "Obesity")</f>
        <v>Obesity</v>
      </c>
      <c r="E777" s="22">
        <v>5.64</v>
      </c>
      <c r="F777" s="22" t="str" cm="1">
        <f t="array" ref="F777">_xlfn.IFS(Table35[[#This Row],[HBA1C]]&lt;5.7, "Normal", Table35[[#This Row],[HBA1C]]&lt;6.4, "Prediabetes ", TRUE, "Diabetes")</f>
        <v>Normal</v>
      </c>
      <c r="G777" s="23" t="s">
        <v>2379</v>
      </c>
      <c r="H777" s="22" t="s">
        <v>2379</v>
      </c>
      <c r="I777" s="22" t="s">
        <v>2381</v>
      </c>
      <c r="J777" s="22">
        <v>1</v>
      </c>
      <c r="K777" t="s">
        <v>2379</v>
      </c>
      <c r="L777" s="25">
        <f>VLOOKUP(Table35[[#This Row],[Customer ID]],'Hospitalisation Details'!A:E,5,FALSE)</f>
        <v>29128</v>
      </c>
      <c r="M777" s="27">
        <f>VLOOKUP(Table35[[#This Row],[Customer ID]],'Hospitalisation Details'!A:K,8,FALSE)</f>
        <v>13377.41</v>
      </c>
      <c r="N777" t="str">
        <f>VLOOKUP(Table35[[#This Row],[Customer ID]],'Hospitalisation Details'!A:K,9, FALSE)</f>
        <v>tier - 3</v>
      </c>
      <c r="O777" t="str">
        <f>VLOOKUP(Table35[[#This Row],[Customer ID]],'Hospitalisation Details'!A:K,10,FALSE)</f>
        <v>tier - 3</v>
      </c>
      <c r="P777" t="str">
        <f>VLOOKUP(Table35[[#This Row],[Customer ID]],'Hospitalisation Details'!A:K,11,FALSE)</f>
        <v>R1026</v>
      </c>
    </row>
    <row r="778" spans="1:16" x14ac:dyDescent="0.3">
      <c r="A778" t="s">
        <v>1593</v>
      </c>
      <c r="B778" t="str">
        <f>VLOOKUP(Table35[[#This Row],[Customer ID]], 'Customer Names'!F:G, 2, FALSE)</f>
        <v>Lee, Mrs.  Karen L.</v>
      </c>
      <c r="C778">
        <v>30.71</v>
      </c>
      <c r="D778" s="22" t="str" cm="1">
        <f t="array" ref="D778">_xlfn.IFS(Table35[[#This Row],[BMI]]&lt;18.5, "Underweight ", Table35[[#This Row],[BMI]]&lt;24.9, "Normal Weight", Table35[[#This Row],[BMI]]&lt;29.9, "Overweight ", TRUE, "Obesity")</f>
        <v>Obesity</v>
      </c>
      <c r="E778" s="22">
        <v>5.59</v>
      </c>
      <c r="F778" s="22" t="str" cm="1">
        <f t="array" ref="F778">_xlfn.IFS(Table35[[#This Row],[HBA1C]]&lt;5.7, "Normal", Table35[[#This Row],[HBA1C]]&lt;6.4, "Prediabetes ", TRUE, "Diabetes")</f>
        <v>Normal</v>
      </c>
      <c r="G778" s="23" t="s">
        <v>2381</v>
      </c>
      <c r="H778" s="22" t="s">
        <v>2379</v>
      </c>
      <c r="I778" s="22" t="s">
        <v>2379</v>
      </c>
      <c r="J778" s="22">
        <v>1</v>
      </c>
      <c r="K778" t="s">
        <v>2379</v>
      </c>
      <c r="L778" s="25">
        <f>VLOOKUP(Table35[[#This Row],[Customer ID]],'Hospitalisation Details'!A:E,5,FALSE)</f>
        <v>23613</v>
      </c>
      <c r="M778" s="27">
        <f>VLOOKUP(Table35[[#This Row],[Customer ID]],'Hospitalisation Details'!A:K,8,FALSE)</f>
        <v>13375.76</v>
      </c>
      <c r="N778" t="str">
        <f>VLOOKUP(Table35[[#This Row],[Customer ID]],'Hospitalisation Details'!A:K,9, FALSE)</f>
        <v>tier - 3</v>
      </c>
      <c r="O778" t="str">
        <f>VLOOKUP(Table35[[#This Row],[Customer ID]],'Hospitalisation Details'!A:K,10,FALSE)</f>
        <v>tier - 2</v>
      </c>
      <c r="P778" t="str">
        <f>VLOOKUP(Table35[[#This Row],[Customer ID]],'Hospitalisation Details'!A:K,11,FALSE)</f>
        <v>R1025</v>
      </c>
    </row>
    <row r="779" spans="1:16" x14ac:dyDescent="0.3">
      <c r="A779" t="s">
        <v>1592</v>
      </c>
      <c r="B779" t="str">
        <f>VLOOKUP(Table35[[#This Row],[Customer ID]], 'Customer Names'!F:G, 2, FALSE)</f>
        <v>Taylor, Ms.  Tennille</v>
      </c>
      <c r="C779">
        <v>47.19</v>
      </c>
      <c r="D779" s="22" t="str" cm="1">
        <f t="array" ref="D779">_xlfn.IFS(Table35[[#This Row],[BMI]]&lt;18.5, "Underweight ", Table35[[#This Row],[BMI]]&lt;24.9, "Normal Weight", Table35[[#This Row],[BMI]]&lt;29.9, "Overweight ", TRUE, "Obesity")</f>
        <v>Obesity</v>
      </c>
      <c r="E779" s="22">
        <v>5.29</v>
      </c>
      <c r="F779" s="22" t="str" cm="1">
        <f t="array" ref="F779">_xlfn.IFS(Table35[[#This Row],[HBA1C]]&lt;5.7, "Normal", Table35[[#This Row],[HBA1C]]&lt;6.4, "Prediabetes ", TRUE, "Diabetes")</f>
        <v>Normal</v>
      </c>
      <c r="G779" s="23" t="s">
        <v>2379</v>
      </c>
      <c r="H779" s="22" t="s">
        <v>2379</v>
      </c>
      <c r="I779" s="22" t="s">
        <v>2379</v>
      </c>
      <c r="J779" s="22">
        <v>0</v>
      </c>
      <c r="K779" t="s">
        <v>2379</v>
      </c>
      <c r="L779" s="25">
        <f>VLOOKUP(Table35[[#This Row],[Customer ID]],'Hospitalisation Details'!A:E,5,FALSE)</f>
        <v>33056</v>
      </c>
      <c r="M779" s="27">
        <f>VLOOKUP(Table35[[#This Row],[Customer ID]],'Hospitalisation Details'!A:K,8,FALSE)</f>
        <v>13360.94</v>
      </c>
      <c r="N779" t="str">
        <f>VLOOKUP(Table35[[#This Row],[Customer ID]],'Hospitalisation Details'!A:K,9, FALSE)</f>
        <v>tier - 3</v>
      </c>
      <c r="O779" t="str">
        <f>VLOOKUP(Table35[[#This Row],[Customer ID]],'Hospitalisation Details'!A:K,10,FALSE)</f>
        <v>tier - 1</v>
      </c>
      <c r="P779" t="str">
        <f>VLOOKUP(Table35[[#This Row],[Customer ID]],'Hospitalisation Details'!A:K,11,FALSE)</f>
        <v>R1012</v>
      </c>
    </row>
    <row r="780" spans="1:16" x14ac:dyDescent="0.3">
      <c r="A780" t="s">
        <v>1591</v>
      </c>
      <c r="B780" t="str">
        <f>VLOOKUP(Table35[[#This Row],[Customer ID]], 'Customer Names'!F:G, 2, FALSE)</f>
        <v>McSween, Mr.  Matt</v>
      </c>
      <c r="C780">
        <v>30.02</v>
      </c>
      <c r="D780" s="22" t="str" cm="1">
        <f t="array" ref="D780">_xlfn.IFS(Table35[[#This Row],[BMI]]&lt;18.5, "Underweight ", Table35[[#This Row],[BMI]]&lt;24.9, "Normal Weight", Table35[[#This Row],[BMI]]&lt;29.9, "Overweight ", TRUE, "Obesity")</f>
        <v>Obesity</v>
      </c>
      <c r="E780" s="22">
        <v>6.65</v>
      </c>
      <c r="F780" s="22" t="str" cm="1">
        <f t="array" ref="F780">_xlfn.IFS(Table35[[#This Row],[HBA1C]]&lt;5.7, "Normal", Table35[[#This Row],[HBA1C]]&lt;6.4, "Prediabetes ", TRUE, "Diabetes")</f>
        <v>Diabetes</v>
      </c>
      <c r="G780" s="23" t="s">
        <v>2379</v>
      </c>
      <c r="H780" s="22" t="s">
        <v>2379</v>
      </c>
      <c r="I780" s="22" t="s">
        <v>2379</v>
      </c>
      <c r="J780" s="22">
        <v>0</v>
      </c>
      <c r="K780" t="s">
        <v>2379</v>
      </c>
      <c r="L780" s="25">
        <f>VLOOKUP(Table35[[#This Row],[Customer ID]],'Hospitalisation Details'!A:E,5,FALSE)</f>
        <v>22078</v>
      </c>
      <c r="M780" s="27">
        <f>VLOOKUP(Table35[[#This Row],[Customer ID]],'Hospitalisation Details'!A:K,8,FALSE)</f>
        <v>13352.1</v>
      </c>
      <c r="N780" t="str">
        <f>VLOOKUP(Table35[[#This Row],[Customer ID]],'Hospitalisation Details'!A:K,9, FALSE)</f>
        <v>tier - 3</v>
      </c>
      <c r="O780" t="str">
        <f>VLOOKUP(Table35[[#This Row],[Customer ID]],'Hospitalisation Details'!A:K,10,FALSE)</f>
        <v>tier - 1</v>
      </c>
      <c r="P780" t="str">
        <f>VLOOKUP(Table35[[#This Row],[Customer ID]],'Hospitalisation Details'!A:K,11,FALSE)</f>
        <v>R1012</v>
      </c>
    </row>
    <row r="781" spans="1:16" x14ac:dyDescent="0.3">
      <c r="A781" t="s">
        <v>1590</v>
      </c>
      <c r="B781" t="str">
        <f>VLOOKUP(Table35[[#This Row],[Customer ID]], 'Customer Names'!F:G, 2, FALSE)</f>
        <v>Schubert, Ms.  Emily</v>
      </c>
      <c r="C781">
        <v>37.909999999999997</v>
      </c>
      <c r="D781" s="22" t="str" cm="1">
        <f t="array" ref="D781">_xlfn.IFS(Table35[[#This Row],[BMI]]&lt;18.5, "Underweight ", Table35[[#This Row],[BMI]]&lt;24.9, "Normal Weight", Table35[[#This Row],[BMI]]&lt;29.9, "Overweight ", TRUE, "Obesity")</f>
        <v>Obesity</v>
      </c>
      <c r="E781" s="22">
        <v>5.68</v>
      </c>
      <c r="F781" s="22" t="str" cm="1">
        <f t="array" ref="F781">_xlfn.IFS(Table35[[#This Row],[HBA1C]]&lt;5.7, "Normal", Table35[[#This Row],[HBA1C]]&lt;6.4, "Prediabetes ", TRUE, "Diabetes")</f>
        <v>Normal</v>
      </c>
      <c r="G781" s="23" t="s">
        <v>2381</v>
      </c>
      <c r="H781" s="22" t="s">
        <v>2379</v>
      </c>
      <c r="I781" s="22" t="s">
        <v>2379</v>
      </c>
      <c r="J781" s="22">
        <v>0</v>
      </c>
      <c r="K781" t="s">
        <v>2379</v>
      </c>
      <c r="L781" s="25">
        <f>VLOOKUP(Table35[[#This Row],[Customer ID]],'Hospitalisation Details'!A:E,5,FALSE)</f>
        <v>27903</v>
      </c>
      <c r="M781" s="27">
        <f>VLOOKUP(Table35[[#This Row],[Customer ID]],'Hospitalisation Details'!A:K,8,FALSE)</f>
        <v>13333.71</v>
      </c>
      <c r="N781" t="str">
        <f>VLOOKUP(Table35[[#This Row],[Customer ID]],'Hospitalisation Details'!A:K,9, FALSE)</f>
        <v>tier - 3</v>
      </c>
      <c r="O781" t="str">
        <f>VLOOKUP(Table35[[#This Row],[Customer ID]],'Hospitalisation Details'!A:K,10,FALSE)</f>
        <v>tier - 2</v>
      </c>
      <c r="P781" t="str">
        <f>VLOOKUP(Table35[[#This Row],[Customer ID]],'Hospitalisation Details'!A:K,11,FALSE)</f>
        <v>R1012</v>
      </c>
    </row>
    <row r="782" spans="1:16" x14ac:dyDescent="0.3">
      <c r="A782" t="s">
        <v>1589</v>
      </c>
      <c r="B782" t="str">
        <f>VLOOKUP(Table35[[#This Row],[Customer ID]], 'Customer Names'!F:G, 2, FALSE)</f>
        <v>Lalanne, Mr.  Justin E</v>
      </c>
      <c r="C782">
        <v>54.61</v>
      </c>
      <c r="D782" s="22" t="str" cm="1">
        <f t="array" ref="D782">_xlfn.IFS(Table35[[#This Row],[BMI]]&lt;18.5, "Underweight ", Table35[[#This Row],[BMI]]&lt;24.9, "Normal Weight", Table35[[#This Row],[BMI]]&lt;29.9, "Overweight ", TRUE, "Obesity")</f>
        <v>Obesity</v>
      </c>
      <c r="E782" s="22">
        <v>4.49</v>
      </c>
      <c r="F782" s="22" t="str" cm="1">
        <f t="array" ref="F782">_xlfn.IFS(Table35[[#This Row],[HBA1C]]&lt;5.7, "Normal", Table35[[#This Row],[HBA1C]]&lt;6.4, "Prediabetes ", TRUE, "Diabetes")</f>
        <v>Normal</v>
      </c>
      <c r="G782" s="23" t="s">
        <v>2379</v>
      </c>
      <c r="H782" s="22" t="s">
        <v>2379</v>
      </c>
      <c r="I782" s="22" t="s">
        <v>2379</v>
      </c>
      <c r="J782" s="22">
        <v>0</v>
      </c>
      <c r="K782" t="s">
        <v>2379</v>
      </c>
      <c r="L782" s="25">
        <f>VLOOKUP(Table35[[#This Row],[Customer ID]],'Hospitalisation Details'!A:E,5,FALSE)</f>
        <v>34425</v>
      </c>
      <c r="M782" s="27">
        <f>VLOOKUP(Table35[[#This Row],[Customer ID]],'Hospitalisation Details'!A:K,8,FALSE)</f>
        <v>13292.52</v>
      </c>
      <c r="N782" t="str">
        <f>VLOOKUP(Table35[[#This Row],[Customer ID]],'Hospitalisation Details'!A:K,9, FALSE)</f>
        <v>tier - 3</v>
      </c>
      <c r="O782" t="str">
        <f>VLOOKUP(Table35[[#This Row],[Customer ID]],'Hospitalisation Details'!A:K,10,FALSE)</f>
        <v>tier - 3</v>
      </c>
      <c r="P782" t="str">
        <f>VLOOKUP(Table35[[#This Row],[Customer ID]],'Hospitalisation Details'!A:K,11,FALSE)</f>
        <v>R1012</v>
      </c>
    </row>
    <row r="783" spans="1:16" x14ac:dyDescent="0.3">
      <c r="A783" t="s">
        <v>1588</v>
      </c>
      <c r="B783" t="str">
        <f>VLOOKUP(Table35[[#This Row],[Customer ID]], 'Customer Names'!F:G, 2, FALSE)</f>
        <v>Flanagan, Ms.  Shalane</v>
      </c>
      <c r="C783">
        <v>36.005000000000003</v>
      </c>
      <c r="D783" s="22" t="str" cm="1">
        <f t="array" ref="D783">_xlfn.IFS(Table35[[#This Row],[BMI]]&lt;18.5, "Underweight ", Table35[[#This Row],[BMI]]&lt;24.9, "Normal Weight", Table35[[#This Row],[BMI]]&lt;29.9, "Overweight ", TRUE, "Obesity")</f>
        <v>Obesity</v>
      </c>
      <c r="E783" s="22">
        <v>6.9</v>
      </c>
      <c r="F783" s="22" t="str" cm="1">
        <f t="array" ref="F783">_xlfn.IFS(Table35[[#This Row],[HBA1C]]&lt;5.7, "Normal", Table35[[#This Row],[HBA1C]]&lt;6.4, "Prediabetes ", TRUE, "Diabetes")</f>
        <v>Diabetes</v>
      </c>
      <c r="G783" s="23" t="s">
        <v>2379</v>
      </c>
      <c r="H783" s="22" t="s">
        <v>2379</v>
      </c>
      <c r="I783" s="22" t="s">
        <v>2379</v>
      </c>
      <c r="J783" s="22">
        <v>0</v>
      </c>
      <c r="K783" t="s">
        <v>2379</v>
      </c>
      <c r="L783" s="25">
        <f>VLOOKUP(Table35[[#This Row],[Customer ID]],'Hospitalisation Details'!A:E,5,FALSE)</f>
        <v>22716</v>
      </c>
      <c r="M783" s="27">
        <f>VLOOKUP(Table35[[#This Row],[Customer ID]],'Hospitalisation Details'!A:K,8,FALSE)</f>
        <v>13228.85</v>
      </c>
      <c r="N783" t="str">
        <f>VLOOKUP(Table35[[#This Row],[Customer ID]],'Hospitalisation Details'!A:K,9, FALSE)</f>
        <v>tier - 3</v>
      </c>
      <c r="O783" t="str">
        <f>VLOOKUP(Table35[[#This Row],[Customer ID]],'Hospitalisation Details'!A:K,10,FALSE)</f>
        <v>tier - 3</v>
      </c>
      <c r="P783" t="str">
        <f>VLOOKUP(Table35[[#This Row],[Customer ID]],'Hospitalisation Details'!A:K,11,FALSE)</f>
        <v>R1023</v>
      </c>
    </row>
    <row r="784" spans="1:16" x14ac:dyDescent="0.3">
      <c r="A784" t="s">
        <v>1587</v>
      </c>
      <c r="B784" t="str">
        <f>VLOOKUP(Table35[[#This Row],[Customer ID]], 'Customer Names'!F:G, 2, FALSE)</f>
        <v>Arellano, Ms.  Jessica N.</v>
      </c>
      <c r="C784">
        <v>28.7</v>
      </c>
      <c r="D784" s="22" t="str" cm="1">
        <f t="array" ref="D784">_xlfn.IFS(Table35[[#This Row],[BMI]]&lt;18.5, "Underweight ", Table35[[#This Row],[BMI]]&lt;24.9, "Normal Weight", Table35[[#This Row],[BMI]]&lt;29.9, "Overweight ", TRUE, "Obesity")</f>
        <v xml:space="preserve">Overweight </v>
      </c>
      <c r="E784" s="22">
        <v>11.52</v>
      </c>
      <c r="F784" s="22" t="str" cm="1">
        <f t="array" ref="F784">_xlfn.IFS(Table35[[#This Row],[HBA1C]]&lt;5.7, "Normal", Table35[[#This Row],[HBA1C]]&lt;6.4, "Prediabetes ", TRUE, "Diabetes")</f>
        <v>Diabetes</v>
      </c>
      <c r="G784" s="23" t="s">
        <v>2379</v>
      </c>
      <c r="H784" s="22" t="s">
        <v>2379</v>
      </c>
      <c r="I784" s="22" t="s">
        <v>2379</v>
      </c>
      <c r="J784" s="22">
        <v>0</v>
      </c>
      <c r="K784" t="s">
        <v>2379</v>
      </c>
      <c r="L784" s="25">
        <f>VLOOKUP(Table35[[#This Row],[Customer ID]],'Hospitalisation Details'!A:E,5,FALSE)</f>
        <v>22701</v>
      </c>
      <c r="M784" s="27">
        <f>VLOOKUP(Table35[[#This Row],[Customer ID]],'Hospitalisation Details'!A:K,8,FALSE)</f>
        <v>13224.69</v>
      </c>
      <c r="N784" t="str">
        <f>VLOOKUP(Table35[[#This Row],[Customer ID]],'Hospitalisation Details'!A:K,9, FALSE)</f>
        <v>tier - 3</v>
      </c>
      <c r="O784" t="str">
        <f>VLOOKUP(Table35[[#This Row],[Customer ID]],'Hospitalisation Details'!A:K,10,FALSE)</f>
        <v>tier - 2</v>
      </c>
      <c r="P784" t="str">
        <f>VLOOKUP(Table35[[#This Row],[Customer ID]],'Hospitalisation Details'!A:K,11,FALSE)</f>
        <v>R1011</v>
      </c>
    </row>
    <row r="785" spans="1:16" x14ac:dyDescent="0.3">
      <c r="A785" t="s">
        <v>1586</v>
      </c>
      <c r="B785" t="str">
        <f>VLOOKUP(Table35[[#This Row],[Customer ID]], 'Customer Names'!F:G, 2, FALSE)</f>
        <v>Charette, Ms.  Melanie</v>
      </c>
      <c r="C785">
        <v>34.295000000000002</v>
      </c>
      <c r="D785" s="22" t="str" cm="1">
        <f t="array" ref="D785">_xlfn.IFS(Table35[[#This Row],[BMI]]&lt;18.5, "Underweight ", Table35[[#This Row],[BMI]]&lt;24.9, "Normal Weight", Table35[[#This Row],[BMI]]&lt;29.9, "Overweight ", TRUE, "Obesity")</f>
        <v>Obesity</v>
      </c>
      <c r="E785" s="22">
        <v>11.24</v>
      </c>
      <c r="F785" s="22" t="str" cm="1">
        <f t="array" ref="F785">_xlfn.IFS(Table35[[#This Row],[HBA1C]]&lt;5.7, "Normal", Table35[[#This Row],[HBA1C]]&lt;6.4, "Prediabetes ", TRUE, "Diabetes")</f>
        <v>Diabetes</v>
      </c>
      <c r="G785" s="23" t="s">
        <v>2379</v>
      </c>
      <c r="H785" s="22" t="s">
        <v>2379</v>
      </c>
      <c r="I785" s="22" t="s">
        <v>2379</v>
      </c>
      <c r="J785" s="22">
        <v>0</v>
      </c>
      <c r="K785" t="s">
        <v>2379</v>
      </c>
      <c r="L785" s="25">
        <f>VLOOKUP(Table35[[#This Row],[Customer ID]],'Hospitalisation Details'!A:E,5,FALSE)</f>
        <v>23755</v>
      </c>
      <c r="M785" s="27">
        <f>VLOOKUP(Table35[[#This Row],[Customer ID]],'Hospitalisation Details'!A:K,8,FALSE)</f>
        <v>13224.06</v>
      </c>
      <c r="N785" t="str">
        <f>VLOOKUP(Table35[[#This Row],[Customer ID]],'Hospitalisation Details'!A:K,9, FALSE)</f>
        <v>tier - 3</v>
      </c>
      <c r="O785" t="str">
        <f>VLOOKUP(Table35[[#This Row],[Customer ID]],'Hospitalisation Details'!A:K,10,FALSE)</f>
        <v>tier - 3</v>
      </c>
      <c r="P785" t="str">
        <f>VLOOKUP(Table35[[#This Row],[Customer ID]],'Hospitalisation Details'!A:K,11,FALSE)</f>
        <v>R1024</v>
      </c>
    </row>
    <row r="786" spans="1:16" x14ac:dyDescent="0.3">
      <c r="A786" t="s">
        <v>1585</v>
      </c>
      <c r="B786" t="str">
        <f>VLOOKUP(Table35[[#This Row],[Customer ID]], 'Customer Names'!F:G, 2, FALSE)</f>
        <v>Pena Reyes, Ms.  Ruth Angelica</v>
      </c>
      <c r="C786">
        <v>27.55</v>
      </c>
      <c r="D786" s="22" t="str" cm="1">
        <f t="array" ref="D786">_xlfn.IFS(Table35[[#This Row],[BMI]]&lt;18.5, "Underweight ", Table35[[#This Row],[BMI]]&lt;24.9, "Normal Weight", Table35[[#This Row],[BMI]]&lt;29.9, "Overweight ", TRUE, "Obesity")</f>
        <v xml:space="preserve">Overweight </v>
      </c>
      <c r="E786" s="22">
        <v>10.98</v>
      </c>
      <c r="F786" s="22" t="str" cm="1">
        <f t="array" ref="F786">_xlfn.IFS(Table35[[#This Row],[HBA1C]]&lt;5.7, "Normal", Table35[[#This Row],[HBA1C]]&lt;6.4, "Prediabetes ", TRUE, "Diabetes")</f>
        <v>Diabetes</v>
      </c>
      <c r="G786" s="23" t="s">
        <v>2379</v>
      </c>
      <c r="H786" s="22" t="s">
        <v>2379</v>
      </c>
      <c r="I786" s="22" t="s">
        <v>2379</v>
      </c>
      <c r="J786" s="22">
        <v>0</v>
      </c>
      <c r="K786" t="s">
        <v>2379</v>
      </c>
      <c r="L786" s="25">
        <f>VLOOKUP(Table35[[#This Row],[Customer ID]],'Hospitalisation Details'!A:E,5,FALSE)</f>
        <v>22987</v>
      </c>
      <c r="M786" s="27">
        <f>VLOOKUP(Table35[[#This Row],[Customer ID]],'Hospitalisation Details'!A:K,8,FALSE)</f>
        <v>13217.09</v>
      </c>
      <c r="N786" t="str">
        <f>VLOOKUP(Table35[[#This Row],[Customer ID]],'Hospitalisation Details'!A:K,9, FALSE)</f>
        <v>tier - 3</v>
      </c>
      <c r="O786" t="str">
        <f>VLOOKUP(Table35[[#This Row],[Customer ID]],'Hospitalisation Details'!A:K,10,FALSE)</f>
        <v>tier - 1</v>
      </c>
      <c r="P786" t="str">
        <f>VLOOKUP(Table35[[#This Row],[Customer ID]],'Hospitalisation Details'!A:K,11,FALSE)</f>
        <v>R1024</v>
      </c>
    </row>
    <row r="787" spans="1:16" x14ac:dyDescent="0.3">
      <c r="A787" t="s">
        <v>1584</v>
      </c>
      <c r="B787" t="str">
        <f>VLOOKUP(Table35[[#This Row],[Customer ID]], 'Customer Names'!F:G, 2, FALSE)</f>
        <v>Broderick, Ms.  Una M</v>
      </c>
      <c r="C787">
        <v>40.700000000000003</v>
      </c>
      <c r="D787" s="22" t="str" cm="1">
        <f t="array" ref="D787">_xlfn.IFS(Table35[[#This Row],[BMI]]&lt;18.5, "Underweight ", Table35[[#This Row],[BMI]]&lt;24.9, "Normal Weight", Table35[[#This Row],[BMI]]&lt;29.9, "Overweight ", TRUE, "Obesity")</f>
        <v>Obesity</v>
      </c>
      <c r="E787" s="22">
        <v>5.42</v>
      </c>
      <c r="F787" s="22" t="str" cm="1">
        <f t="array" ref="F787">_xlfn.IFS(Table35[[#This Row],[HBA1C]]&lt;5.7, "Normal", Table35[[#This Row],[HBA1C]]&lt;6.4, "Prediabetes ", TRUE, "Diabetes")</f>
        <v>Normal</v>
      </c>
      <c r="G787" s="23" t="s">
        <v>2379</v>
      </c>
      <c r="H787" s="22" t="s">
        <v>2379</v>
      </c>
      <c r="I787" s="22" t="s">
        <v>2379</v>
      </c>
      <c r="J787" s="22">
        <v>0</v>
      </c>
      <c r="K787" t="s">
        <v>2379</v>
      </c>
      <c r="L787" s="25">
        <f>VLOOKUP(Table35[[#This Row],[Customer ID]],'Hospitalisation Details'!A:E,5,FALSE)</f>
        <v>30270</v>
      </c>
      <c r="M787" s="27">
        <f>VLOOKUP(Table35[[#This Row],[Customer ID]],'Hospitalisation Details'!A:K,8,FALSE)</f>
        <v>13214.43</v>
      </c>
      <c r="N787" t="str">
        <f>VLOOKUP(Table35[[#This Row],[Customer ID]],'Hospitalisation Details'!A:K,9, FALSE)</f>
        <v>tier - 3</v>
      </c>
      <c r="O787" t="str">
        <f>VLOOKUP(Table35[[#This Row],[Customer ID]],'Hospitalisation Details'!A:K,10,FALSE)</f>
        <v>tier - 2</v>
      </c>
      <c r="P787" t="str">
        <f>VLOOKUP(Table35[[#This Row],[Customer ID]],'Hospitalisation Details'!A:K,11,FALSE)</f>
        <v>R1012</v>
      </c>
    </row>
    <row r="788" spans="1:16" x14ac:dyDescent="0.3">
      <c r="A788" t="s">
        <v>1583</v>
      </c>
      <c r="B788" t="str">
        <f>VLOOKUP(Table35[[#This Row],[Customer ID]], 'Customer Names'!F:G, 2, FALSE)</f>
        <v>Summers, Ms.  Taralyn</v>
      </c>
      <c r="C788">
        <v>18.335000000000001</v>
      </c>
      <c r="D788" s="22" t="str" cm="1">
        <f t="array" ref="D788">_xlfn.IFS(Table35[[#This Row],[BMI]]&lt;18.5, "Underweight ", Table35[[#This Row],[BMI]]&lt;24.9, "Normal Weight", Table35[[#This Row],[BMI]]&lt;29.9, "Overweight ", TRUE, "Obesity")</f>
        <v xml:space="preserve">Underweight </v>
      </c>
      <c r="E788" s="22">
        <v>10.97</v>
      </c>
      <c r="F788" s="22" t="str" cm="1">
        <f t="array" ref="F788">_xlfn.IFS(Table35[[#This Row],[HBA1C]]&lt;5.7, "Normal", Table35[[#This Row],[HBA1C]]&lt;6.4, "Prediabetes ", TRUE, "Diabetes")</f>
        <v>Diabetes</v>
      </c>
      <c r="G788" s="23" t="s">
        <v>2379</v>
      </c>
      <c r="H788" s="22" t="s">
        <v>2379</v>
      </c>
      <c r="I788" s="22" t="s">
        <v>2379</v>
      </c>
      <c r="J788" s="22">
        <v>0</v>
      </c>
      <c r="K788" t="s">
        <v>2379</v>
      </c>
      <c r="L788" s="25">
        <f>VLOOKUP(Table35[[#This Row],[Customer ID]],'Hospitalisation Details'!A:E,5,FALSE)</f>
        <v>22924</v>
      </c>
      <c r="M788" s="27">
        <f>VLOOKUP(Table35[[#This Row],[Customer ID]],'Hospitalisation Details'!A:K,8,FALSE)</f>
        <v>13204.29</v>
      </c>
      <c r="N788" t="str">
        <f>VLOOKUP(Table35[[#This Row],[Customer ID]],'Hospitalisation Details'!A:K,9, FALSE)</f>
        <v>tier - 3</v>
      </c>
      <c r="O788" t="str">
        <f>VLOOKUP(Table35[[#This Row],[Customer ID]],'Hospitalisation Details'!A:K,10,FALSE)</f>
        <v>tier - 1</v>
      </c>
      <c r="P788" t="str">
        <f>VLOOKUP(Table35[[#This Row],[Customer ID]],'Hospitalisation Details'!A:K,11,FALSE)</f>
        <v>R1024</v>
      </c>
    </row>
    <row r="789" spans="1:16" x14ac:dyDescent="0.3">
      <c r="A789" t="s">
        <v>1582</v>
      </c>
      <c r="B789" t="str">
        <f>VLOOKUP(Table35[[#This Row],[Customer ID]], 'Customer Names'!F:G, 2, FALSE)</f>
        <v>Fisher, Mr.  James A</v>
      </c>
      <c r="C789">
        <v>33.914999999999999</v>
      </c>
      <c r="D789" s="22" t="str" cm="1">
        <f t="array" ref="D789">_xlfn.IFS(Table35[[#This Row],[BMI]]&lt;18.5, "Underweight ", Table35[[#This Row],[BMI]]&lt;24.9, "Normal Weight", Table35[[#This Row],[BMI]]&lt;29.9, "Overweight ", TRUE, "Obesity")</f>
        <v>Obesity</v>
      </c>
      <c r="E789" s="22">
        <v>9.56</v>
      </c>
      <c r="F789" s="22" t="str" cm="1">
        <f t="array" ref="F789">_xlfn.IFS(Table35[[#This Row],[HBA1C]]&lt;5.7, "Normal", Table35[[#This Row],[HBA1C]]&lt;6.4, "Prediabetes ", TRUE, "Diabetes")</f>
        <v>Diabetes</v>
      </c>
      <c r="G789" s="23" t="s">
        <v>2381</v>
      </c>
      <c r="H789" s="22" t="s">
        <v>2379</v>
      </c>
      <c r="I789" s="22" t="s">
        <v>2379</v>
      </c>
      <c r="J789" s="22">
        <v>2</v>
      </c>
      <c r="K789" t="s">
        <v>2379</v>
      </c>
      <c r="L789" s="25">
        <f>VLOOKUP(Table35[[#This Row],[Customer ID]],'Hospitalisation Details'!A:E,5,FALSE)</f>
        <v>22530</v>
      </c>
      <c r="M789" s="27">
        <f>VLOOKUP(Table35[[#This Row],[Customer ID]],'Hospitalisation Details'!A:K,8,FALSE)</f>
        <v>13143.86</v>
      </c>
      <c r="N789" t="str">
        <f>VLOOKUP(Table35[[#This Row],[Customer ID]],'Hospitalisation Details'!A:K,9, FALSE)</f>
        <v>tier - 3</v>
      </c>
      <c r="O789" t="str">
        <f>VLOOKUP(Table35[[#This Row],[Customer ID]],'Hospitalisation Details'!A:K,10,FALSE)</f>
        <v>tier - 2</v>
      </c>
      <c r="P789" t="str">
        <f>VLOOKUP(Table35[[#This Row],[Customer ID]],'Hospitalisation Details'!A:K,11,FALSE)</f>
        <v>R1016</v>
      </c>
    </row>
    <row r="790" spans="1:16" x14ac:dyDescent="0.3">
      <c r="A790" t="s">
        <v>1581</v>
      </c>
      <c r="B790" t="str">
        <f>VLOOKUP(Table35[[#This Row],[Customer ID]], 'Customer Names'!F:G, 2, FALSE)</f>
        <v>Zhou, Mr.  Ning</v>
      </c>
      <c r="C790">
        <v>33.534999999999997</v>
      </c>
      <c r="D790" s="22" t="str" cm="1">
        <f t="array" ref="D790">_xlfn.IFS(Table35[[#This Row],[BMI]]&lt;18.5, "Underweight ", Table35[[#This Row],[BMI]]&lt;24.9, "Normal Weight", Table35[[#This Row],[BMI]]&lt;29.9, "Overweight ", TRUE, "Obesity")</f>
        <v>Obesity</v>
      </c>
      <c r="E790" s="22">
        <v>9.4</v>
      </c>
      <c r="F790" s="22" t="str" cm="1">
        <f t="array" ref="F790">_xlfn.IFS(Table35[[#This Row],[HBA1C]]&lt;5.7, "Normal", Table35[[#This Row],[HBA1C]]&lt;6.4, "Prediabetes ", TRUE, "Diabetes")</f>
        <v>Diabetes</v>
      </c>
      <c r="G790" s="23" t="s">
        <v>2381</v>
      </c>
      <c r="H790" s="22" t="s">
        <v>2379</v>
      </c>
      <c r="I790" s="22" t="s">
        <v>2379</v>
      </c>
      <c r="J790" s="22">
        <v>2</v>
      </c>
      <c r="K790" t="s">
        <v>2379</v>
      </c>
      <c r="L790" s="25">
        <f>VLOOKUP(Table35[[#This Row],[Customer ID]],'Hospitalisation Details'!A:E,5,FALSE)</f>
        <v>22499</v>
      </c>
      <c r="M790" s="27">
        <f>VLOOKUP(Table35[[#This Row],[Customer ID]],'Hospitalisation Details'!A:K,8,FALSE)</f>
        <v>13143.34</v>
      </c>
      <c r="N790" t="str">
        <f>VLOOKUP(Table35[[#This Row],[Customer ID]],'Hospitalisation Details'!A:K,9, FALSE)</f>
        <v>tier - 3</v>
      </c>
      <c r="O790" t="str">
        <f>VLOOKUP(Table35[[#This Row],[Customer ID]],'Hospitalisation Details'!A:K,10,FALSE)</f>
        <v>tier - 2</v>
      </c>
      <c r="P790" t="str">
        <f>VLOOKUP(Table35[[#This Row],[Customer ID]],'Hospitalisation Details'!A:K,11,FALSE)</f>
        <v>R1020</v>
      </c>
    </row>
    <row r="791" spans="1:16" x14ac:dyDescent="0.3">
      <c r="A791" t="s">
        <v>1580</v>
      </c>
      <c r="B791" t="str">
        <f>VLOOKUP(Table35[[#This Row],[Customer ID]], 'Customer Names'!F:G, 2, FALSE)</f>
        <v>Clarke-Ames, Mr.  Joel</v>
      </c>
      <c r="C791">
        <v>23.655000000000001</v>
      </c>
      <c r="D791" s="22" t="str" cm="1">
        <f t="array" ref="D791">_xlfn.IFS(Table35[[#This Row],[BMI]]&lt;18.5, "Underweight ", Table35[[#This Row],[BMI]]&lt;24.9, "Normal Weight", Table35[[#This Row],[BMI]]&lt;29.9, "Overweight ", TRUE, "Obesity")</f>
        <v>Normal Weight</v>
      </c>
      <c r="E791" s="22">
        <v>8.48</v>
      </c>
      <c r="F791" s="22" t="str" cm="1">
        <f t="array" ref="F791">_xlfn.IFS(Table35[[#This Row],[HBA1C]]&lt;5.7, "Normal", Table35[[#This Row],[HBA1C]]&lt;6.4, "Prediabetes ", TRUE, "Diabetes")</f>
        <v>Diabetes</v>
      </c>
      <c r="G791" s="23" t="s">
        <v>2381</v>
      </c>
      <c r="H791" s="22" t="s">
        <v>2379</v>
      </c>
      <c r="I791" s="22" t="s">
        <v>2379</v>
      </c>
      <c r="J791" s="22">
        <v>2</v>
      </c>
      <c r="K791" t="s">
        <v>2379</v>
      </c>
      <c r="L791" s="25">
        <f>VLOOKUP(Table35[[#This Row],[Customer ID]],'Hospitalisation Details'!A:E,5,FALSE)</f>
        <v>22469</v>
      </c>
      <c r="M791" s="27">
        <f>VLOOKUP(Table35[[#This Row],[Customer ID]],'Hospitalisation Details'!A:K,8,FALSE)</f>
        <v>13129.6</v>
      </c>
      <c r="N791" t="str">
        <f>VLOOKUP(Table35[[#This Row],[Customer ID]],'Hospitalisation Details'!A:K,9, FALSE)</f>
        <v>tier - 3</v>
      </c>
      <c r="O791" t="str">
        <f>VLOOKUP(Table35[[#This Row],[Customer ID]],'Hospitalisation Details'!A:K,10,FALSE)</f>
        <v>tier - 2</v>
      </c>
      <c r="P791" t="str">
        <f>VLOOKUP(Table35[[#This Row],[Customer ID]],'Hospitalisation Details'!A:K,11,FALSE)</f>
        <v>R1017</v>
      </c>
    </row>
    <row r="792" spans="1:16" x14ac:dyDescent="0.3">
      <c r="A792" t="s">
        <v>1579</v>
      </c>
      <c r="B792" t="str">
        <f>VLOOKUP(Table35[[#This Row],[Customer ID]], 'Customer Names'!F:G, 2, FALSE)</f>
        <v>Staton, Ms.  Pamela J.</v>
      </c>
      <c r="C792">
        <v>28</v>
      </c>
      <c r="D792" s="22" t="str" cm="1">
        <f t="array" ref="D792">_xlfn.IFS(Table35[[#This Row],[BMI]]&lt;18.5, "Underweight ", Table35[[#This Row],[BMI]]&lt;24.9, "Normal Weight", Table35[[#This Row],[BMI]]&lt;29.9, "Overweight ", TRUE, "Obesity")</f>
        <v xml:space="preserve">Overweight </v>
      </c>
      <c r="E792" s="22">
        <v>5.57</v>
      </c>
      <c r="F792" s="22" t="str" cm="1">
        <f t="array" ref="F792">_xlfn.IFS(Table35[[#This Row],[HBA1C]]&lt;5.7, "Normal", Table35[[#This Row],[HBA1C]]&lt;6.4, "Prediabetes ", TRUE, "Diabetes")</f>
        <v>Normal</v>
      </c>
      <c r="G792" s="23" t="s">
        <v>2379</v>
      </c>
      <c r="H792" s="22" t="s">
        <v>2379</v>
      </c>
      <c r="I792" s="22" t="s">
        <v>2379</v>
      </c>
      <c r="J792" s="22">
        <v>0</v>
      </c>
      <c r="K792" t="s">
        <v>2379</v>
      </c>
      <c r="L792" s="25">
        <f>VLOOKUP(Table35[[#This Row],[Customer ID]],'Hospitalisation Details'!A:E,5,FALSE)</f>
        <v>36327</v>
      </c>
      <c r="M792" s="27">
        <f>VLOOKUP(Table35[[#This Row],[Customer ID]],'Hospitalisation Details'!A:K,8,FALSE)</f>
        <v>13126.68</v>
      </c>
      <c r="N792" t="str">
        <f>VLOOKUP(Table35[[#This Row],[Customer ID]],'Hospitalisation Details'!A:K,9, FALSE)</f>
        <v>tier - 3</v>
      </c>
      <c r="O792" t="str">
        <f>VLOOKUP(Table35[[#This Row],[Customer ID]],'Hospitalisation Details'!A:K,10,FALSE)</f>
        <v>tier - 3</v>
      </c>
      <c r="P792" t="str">
        <f>VLOOKUP(Table35[[#This Row],[Customer ID]],'Hospitalisation Details'!A:K,11,FALSE)</f>
        <v>R1011</v>
      </c>
    </row>
    <row r="793" spans="1:16" x14ac:dyDescent="0.3">
      <c r="A793" t="s">
        <v>1578</v>
      </c>
      <c r="B793" t="str">
        <f>VLOOKUP(Table35[[#This Row],[Customer ID]], 'Customer Names'!F:G, 2, FALSE)</f>
        <v>Forster, Ms.  Brittney</v>
      </c>
      <c r="C793">
        <v>30.23</v>
      </c>
      <c r="D793" s="22" t="str" cm="1">
        <f t="array" ref="D793">_xlfn.IFS(Table35[[#This Row],[BMI]]&lt;18.5, "Underweight ", Table35[[#This Row],[BMI]]&lt;24.9, "Normal Weight", Table35[[#This Row],[BMI]]&lt;29.9, "Overweight ", TRUE, "Obesity")</f>
        <v>Obesity</v>
      </c>
      <c r="E793" s="22">
        <v>6.94</v>
      </c>
      <c r="F793" s="22" t="str" cm="1">
        <f t="array" ref="F793">_xlfn.IFS(Table35[[#This Row],[HBA1C]]&lt;5.7, "Normal", Table35[[#This Row],[HBA1C]]&lt;6.4, "Prediabetes ", TRUE, "Diabetes")</f>
        <v>Diabetes</v>
      </c>
      <c r="G793" s="23" t="s">
        <v>2381</v>
      </c>
      <c r="H793" s="22" t="s">
        <v>2379</v>
      </c>
      <c r="I793" s="22" t="s">
        <v>2381</v>
      </c>
      <c r="J793" s="22">
        <v>1</v>
      </c>
      <c r="K793" t="s">
        <v>2379</v>
      </c>
      <c r="L793" s="25">
        <f>VLOOKUP(Table35[[#This Row],[Customer ID]],'Hospitalisation Details'!A:E,5,FALSE)</f>
        <v>23145</v>
      </c>
      <c r="M793" s="27">
        <f>VLOOKUP(Table35[[#This Row],[Customer ID]],'Hospitalisation Details'!A:K,8,FALSE)</f>
        <v>13116.84</v>
      </c>
      <c r="N793" t="str">
        <f>VLOOKUP(Table35[[#This Row],[Customer ID]],'Hospitalisation Details'!A:K,9, FALSE)</f>
        <v>tier - 3</v>
      </c>
      <c r="O793" t="str">
        <f>VLOOKUP(Table35[[#This Row],[Customer ID]],'Hospitalisation Details'!A:K,10,FALSE)</f>
        <v>tier - 1</v>
      </c>
      <c r="P793" t="str">
        <f>VLOOKUP(Table35[[#This Row],[Customer ID]],'Hospitalisation Details'!A:K,11,FALSE)</f>
        <v>R1012</v>
      </c>
    </row>
    <row r="794" spans="1:16" x14ac:dyDescent="0.3">
      <c r="A794" t="s">
        <v>1577</v>
      </c>
      <c r="B794" t="str">
        <f>VLOOKUP(Table35[[#This Row],[Customer ID]], 'Customer Names'!F:G, 2, FALSE)</f>
        <v>Monaghan, Mrs.  Sheila</v>
      </c>
      <c r="C794">
        <v>51.14</v>
      </c>
      <c r="D794" s="22" t="str" cm="1">
        <f t="array" ref="D794">_xlfn.IFS(Table35[[#This Row],[BMI]]&lt;18.5, "Underweight ", Table35[[#This Row],[BMI]]&lt;24.9, "Normal Weight", Table35[[#This Row],[BMI]]&lt;29.9, "Overweight ", TRUE, "Obesity")</f>
        <v>Obesity</v>
      </c>
      <c r="E794" s="22">
        <v>4.05</v>
      </c>
      <c r="F794" s="22" t="str" cm="1">
        <f t="array" ref="F794">_xlfn.IFS(Table35[[#This Row],[HBA1C]]&lt;5.7, "Normal", Table35[[#This Row],[HBA1C]]&lt;6.4, "Prediabetes ", TRUE, "Diabetes")</f>
        <v>Normal</v>
      </c>
      <c r="G794" s="23" t="s">
        <v>2379</v>
      </c>
      <c r="H794" s="22" t="s">
        <v>2379</v>
      </c>
      <c r="I794" s="22" t="s">
        <v>2379</v>
      </c>
      <c r="J794" s="22">
        <v>1</v>
      </c>
      <c r="K794" t="s">
        <v>2379</v>
      </c>
      <c r="L794" s="25">
        <f>VLOOKUP(Table35[[#This Row],[Customer ID]],'Hospitalisation Details'!A:E,5,FALSE)</f>
        <v>33706</v>
      </c>
      <c r="M794" s="27">
        <f>VLOOKUP(Table35[[#This Row],[Customer ID]],'Hospitalisation Details'!A:K,8,FALSE)</f>
        <v>13113.51</v>
      </c>
      <c r="N794" t="str">
        <f>VLOOKUP(Table35[[#This Row],[Customer ID]],'Hospitalisation Details'!A:K,9, FALSE)</f>
        <v>tier - 3</v>
      </c>
      <c r="O794" t="str">
        <f>VLOOKUP(Table35[[#This Row],[Customer ID]],'Hospitalisation Details'!A:K,10,FALSE)</f>
        <v>tier - 2</v>
      </c>
      <c r="P794" t="str">
        <f>VLOOKUP(Table35[[#This Row],[Customer ID]],'Hospitalisation Details'!A:K,11,FALSE)</f>
        <v>R1026</v>
      </c>
    </row>
    <row r="795" spans="1:16" x14ac:dyDescent="0.3">
      <c r="A795" t="s">
        <v>1576</v>
      </c>
      <c r="B795" t="str">
        <f>VLOOKUP(Table35[[#This Row],[Customer ID]], 'Customer Names'!F:G, 2, FALSE)</f>
        <v>Kawamoto, Mr.  Koji</v>
      </c>
      <c r="C795">
        <v>24.32</v>
      </c>
      <c r="D795" s="22" t="str" cm="1">
        <f t="array" ref="D795">_xlfn.IFS(Table35[[#This Row],[BMI]]&lt;18.5, "Underweight ", Table35[[#This Row],[BMI]]&lt;24.9, "Normal Weight", Table35[[#This Row],[BMI]]&lt;29.9, "Overweight ", TRUE, "Obesity")</f>
        <v>Normal Weight</v>
      </c>
      <c r="E795" s="22">
        <v>10.220000000000001</v>
      </c>
      <c r="F795" s="22" t="str" cm="1">
        <f t="array" ref="F795">_xlfn.IFS(Table35[[#This Row],[HBA1C]]&lt;5.7, "Normal", Table35[[#This Row],[HBA1C]]&lt;6.4, "Prediabetes ", TRUE, "Diabetes")</f>
        <v>Diabetes</v>
      </c>
      <c r="G795" s="23" t="s">
        <v>2379</v>
      </c>
      <c r="H795" s="22" t="s">
        <v>2379</v>
      </c>
      <c r="I795" s="22" t="s">
        <v>2379</v>
      </c>
      <c r="J795" s="22">
        <v>0</v>
      </c>
      <c r="K795" t="s">
        <v>2379</v>
      </c>
      <c r="L795" s="25">
        <f>VLOOKUP(Table35[[#This Row],[Customer ID]],'Hospitalisation Details'!A:E,5,FALSE)</f>
        <v>22707</v>
      </c>
      <c r="M795" s="27">
        <f>VLOOKUP(Table35[[#This Row],[Customer ID]],'Hospitalisation Details'!A:K,8,FALSE)</f>
        <v>13112.6</v>
      </c>
      <c r="N795" t="str">
        <f>VLOOKUP(Table35[[#This Row],[Customer ID]],'Hospitalisation Details'!A:K,9, FALSE)</f>
        <v>tier - 3</v>
      </c>
      <c r="O795" t="str">
        <f>VLOOKUP(Table35[[#This Row],[Customer ID]],'Hospitalisation Details'!A:K,10,FALSE)</f>
        <v>tier - 3</v>
      </c>
      <c r="P795" t="str">
        <f>VLOOKUP(Table35[[#This Row],[Customer ID]],'Hospitalisation Details'!A:K,11,FALSE)</f>
        <v>R1012</v>
      </c>
    </row>
    <row r="796" spans="1:16" x14ac:dyDescent="0.3">
      <c r="A796" t="s">
        <v>1575</v>
      </c>
      <c r="B796" t="str">
        <f>VLOOKUP(Table35[[#This Row],[Customer ID]], 'Customer Names'!F:G, 2, FALSE)</f>
        <v>Dicharry, Ms.  Sarah</v>
      </c>
      <c r="C796">
        <v>38.06</v>
      </c>
      <c r="D796" s="22" t="str" cm="1">
        <f t="array" ref="D796">_xlfn.IFS(Table35[[#This Row],[BMI]]&lt;18.5, "Underweight ", Table35[[#This Row],[BMI]]&lt;24.9, "Normal Weight", Table35[[#This Row],[BMI]]&lt;29.9, "Overweight ", TRUE, "Obesity")</f>
        <v>Obesity</v>
      </c>
      <c r="E796" s="22">
        <v>9.24</v>
      </c>
      <c r="F796" s="22" t="str" cm="1">
        <f t="array" ref="F796">_xlfn.IFS(Table35[[#This Row],[HBA1C]]&lt;5.7, "Normal", Table35[[#This Row],[HBA1C]]&lt;6.4, "Prediabetes ", TRUE, "Diabetes")</f>
        <v>Diabetes</v>
      </c>
      <c r="G796" s="23" t="s">
        <v>2379</v>
      </c>
      <c r="H796" s="22" t="s">
        <v>2379</v>
      </c>
      <c r="I796" s="22" t="s">
        <v>2379</v>
      </c>
      <c r="J796" s="22">
        <v>0</v>
      </c>
      <c r="K796" t="s">
        <v>2379</v>
      </c>
      <c r="L796" s="25">
        <f>VLOOKUP(Table35[[#This Row],[Customer ID]],'Hospitalisation Details'!A:E,5,FALSE)</f>
        <v>25994</v>
      </c>
      <c r="M796" s="27">
        <f>VLOOKUP(Table35[[#This Row],[Customer ID]],'Hospitalisation Details'!A:K,8,FALSE)</f>
        <v>13110.79</v>
      </c>
      <c r="N796" t="str">
        <f>VLOOKUP(Table35[[#This Row],[Customer ID]],'Hospitalisation Details'!A:K,9, FALSE)</f>
        <v>tier - 3</v>
      </c>
      <c r="O796" t="str">
        <f>VLOOKUP(Table35[[#This Row],[Customer ID]],'Hospitalisation Details'!A:K,10,FALSE)</f>
        <v>tier - 2</v>
      </c>
      <c r="P796" t="str">
        <f>VLOOKUP(Table35[[#This Row],[Customer ID]],'Hospitalisation Details'!A:K,11,FALSE)</f>
        <v>R1011</v>
      </c>
    </row>
    <row r="797" spans="1:16" x14ac:dyDescent="0.3">
      <c r="A797" t="s">
        <v>1574</v>
      </c>
      <c r="B797" t="str">
        <f>VLOOKUP(Table35[[#This Row],[Customer ID]], 'Customer Names'!F:G, 2, FALSE)</f>
        <v>Berry, Mrs.  Colleen M</v>
      </c>
      <c r="C797">
        <v>37.700000000000003</v>
      </c>
      <c r="D797" s="22" t="str" cm="1">
        <f t="array" ref="D797">_xlfn.IFS(Table35[[#This Row],[BMI]]&lt;18.5, "Underweight ", Table35[[#This Row],[BMI]]&lt;24.9, "Normal Weight", Table35[[#This Row],[BMI]]&lt;29.9, "Overweight ", TRUE, "Obesity")</f>
        <v>Obesity</v>
      </c>
      <c r="E797" s="22">
        <v>8.6</v>
      </c>
      <c r="F797" s="22" t="str" cm="1">
        <f t="array" ref="F797">_xlfn.IFS(Table35[[#This Row],[HBA1C]]&lt;5.7, "Normal", Table35[[#This Row],[HBA1C]]&lt;6.4, "Prediabetes ", TRUE, "Diabetes")</f>
        <v>Diabetes</v>
      </c>
      <c r="G797" s="23" t="s">
        <v>2379</v>
      </c>
      <c r="H797" s="22" t="s">
        <v>2379</v>
      </c>
      <c r="I797" s="22" t="s">
        <v>2379</v>
      </c>
      <c r="J797" s="22">
        <v>0</v>
      </c>
      <c r="K797" t="s">
        <v>2379</v>
      </c>
      <c r="L797" s="25">
        <f>VLOOKUP(Table35[[#This Row],[Customer ID]],'Hospitalisation Details'!A:E,5,FALSE)</f>
        <v>28507</v>
      </c>
      <c r="M797" s="27">
        <f>VLOOKUP(Table35[[#This Row],[Customer ID]],'Hospitalisation Details'!A:K,8,FALSE)</f>
        <v>13101.74</v>
      </c>
      <c r="N797" t="str">
        <f>VLOOKUP(Table35[[#This Row],[Customer ID]],'Hospitalisation Details'!A:K,9, FALSE)</f>
        <v>tier - 3</v>
      </c>
      <c r="O797" t="str">
        <f>VLOOKUP(Table35[[#This Row],[Customer ID]],'Hospitalisation Details'!A:K,10,FALSE)</f>
        <v>tier - 2</v>
      </c>
      <c r="P797" t="str">
        <f>VLOOKUP(Table35[[#This Row],[Customer ID]],'Hospitalisation Details'!A:K,11,FALSE)</f>
        <v>R1026</v>
      </c>
    </row>
    <row r="798" spans="1:16" x14ac:dyDescent="0.3">
      <c r="A798" t="s">
        <v>1573</v>
      </c>
      <c r="B798" t="str">
        <f>VLOOKUP(Table35[[#This Row],[Customer ID]], 'Customer Names'!F:G, 2, FALSE)</f>
        <v>Porfirio, Ms.  Deedra G.</v>
      </c>
      <c r="C798">
        <v>44</v>
      </c>
      <c r="D798" s="22" t="str" cm="1">
        <f t="array" ref="D798">_xlfn.IFS(Table35[[#This Row],[BMI]]&lt;18.5, "Underweight ", Table35[[#This Row],[BMI]]&lt;24.9, "Normal Weight", Table35[[#This Row],[BMI]]&lt;29.9, "Overweight ", TRUE, "Obesity")</f>
        <v>Obesity</v>
      </c>
      <c r="E798" s="22">
        <v>9.32</v>
      </c>
      <c r="F798" s="22" t="str" cm="1">
        <f t="array" ref="F798">_xlfn.IFS(Table35[[#This Row],[HBA1C]]&lt;5.7, "Normal", Table35[[#This Row],[HBA1C]]&lt;6.4, "Prediabetes ", TRUE, "Diabetes")</f>
        <v>Diabetes</v>
      </c>
      <c r="G798" s="23" t="s">
        <v>2381</v>
      </c>
      <c r="H798" s="22" t="s">
        <v>2379</v>
      </c>
      <c r="I798" s="22" t="s">
        <v>2379</v>
      </c>
      <c r="J798" s="22">
        <v>2</v>
      </c>
      <c r="K798" t="s">
        <v>2379</v>
      </c>
      <c r="L798" s="25">
        <f>VLOOKUP(Table35[[#This Row],[Customer ID]],'Hospitalisation Details'!A:E,5,FALSE)</f>
        <v>22621</v>
      </c>
      <c r="M798" s="27">
        <f>VLOOKUP(Table35[[#This Row],[Customer ID]],'Hospitalisation Details'!A:K,8,FALSE)</f>
        <v>13063.88</v>
      </c>
      <c r="N798" t="str">
        <f>VLOOKUP(Table35[[#This Row],[Customer ID]],'Hospitalisation Details'!A:K,9, FALSE)</f>
        <v>tier - 3</v>
      </c>
      <c r="O798" t="str">
        <f>VLOOKUP(Table35[[#This Row],[Customer ID]],'Hospitalisation Details'!A:K,10,FALSE)</f>
        <v>tier - 2</v>
      </c>
      <c r="P798" t="str">
        <f>VLOOKUP(Table35[[#This Row],[Customer ID]],'Hospitalisation Details'!A:K,11,FALSE)</f>
        <v>R1011</v>
      </c>
    </row>
    <row r="799" spans="1:16" x14ac:dyDescent="0.3">
      <c r="A799" t="s">
        <v>1572</v>
      </c>
      <c r="B799" t="str">
        <f>VLOOKUP(Table35[[#This Row],[Customer ID]], 'Customer Names'!F:G, 2, FALSE)</f>
        <v>Thind, Mrs.  Kulwinder</v>
      </c>
      <c r="C799">
        <v>41.45</v>
      </c>
      <c r="D799" s="22" t="str" cm="1">
        <f t="array" ref="D799">_xlfn.IFS(Table35[[#This Row],[BMI]]&lt;18.5, "Underweight ", Table35[[#This Row],[BMI]]&lt;24.9, "Normal Weight", Table35[[#This Row],[BMI]]&lt;29.9, "Overweight ", TRUE, "Obesity")</f>
        <v>Obesity</v>
      </c>
      <c r="E799" s="22">
        <v>6.12</v>
      </c>
      <c r="F799" s="22" t="str" cm="1">
        <f t="array" ref="F799">_xlfn.IFS(Table35[[#This Row],[HBA1C]]&lt;5.7, "Normal", Table35[[#This Row],[HBA1C]]&lt;6.4, "Prediabetes ", TRUE, "Diabetes")</f>
        <v xml:space="preserve">Prediabetes </v>
      </c>
      <c r="G799" s="23" t="s">
        <v>2381</v>
      </c>
      <c r="H799" s="22" t="s">
        <v>2379</v>
      </c>
      <c r="I799" s="22" t="s">
        <v>2379</v>
      </c>
      <c r="J799" s="22">
        <v>0</v>
      </c>
      <c r="K799" t="s">
        <v>2379</v>
      </c>
      <c r="L799" s="25">
        <f>VLOOKUP(Table35[[#This Row],[Customer ID]],'Hospitalisation Details'!A:E,5,FALSE)</f>
        <v>31377</v>
      </c>
      <c r="M799" s="27">
        <f>VLOOKUP(Table35[[#This Row],[Customer ID]],'Hospitalisation Details'!A:K,8,FALSE)</f>
        <v>13051.22</v>
      </c>
      <c r="N799" t="str">
        <f>VLOOKUP(Table35[[#This Row],[Customer ID]],'Hospitalisation Details'!A:K,9, FALSE)</f>
        <v>tier - 3</v>
      </c>
      <c r="O799" t="str">
        <f>VLOOKUP(Table35[[#This Row],[Customer ID]],'Hospitalisation Details'!A:K,10,FALSE)</f>
        <v>tier - 1</v>
      </c>
      <c r="P799" t="str">
        <f>VLOOKUP(Table35[[#This Row],[Customer ID]],'Hospitalisation Details'!A:K,11,FALSE)</f>
        <v>R1026</v>
      </c>
    </row>
    <row r="800" spans="1:16" x14ac:dyDescent="0.3">
      <c r="A800" t="s">
        <v>1571</v>
      </c>
      <c r="B800" t="str">
        <f>VLOOKUP(Table35[[#This Row],[Customer ID]], 'Customer Names'!F:G, 2, FALSE)</f>
        <v>Ryan, Ms.  Ann M.</v>
      </c>
      <c r="C800">
        <v>25.364999999999998</v>
      </c>
      <c r="D800" s="22" t="str" cm="1">
        <f t="array" ref="D800">_xlfn.IFS(Table35[[#This Row],[BMI]]&lt;18.5, "Underweight ", Table35[[#This Row],[BMI]]&lt;24.9, "Normal Weight", Table35[[#This Row],[BMI]]&lt;29.9, "Overweight ", TRUE, "Obesity")</f>
        <v xml:space="preserve">Overweight </v>
      </c>
      <c r="E800" s="22">
        <v>9.19</v>
      </c>
      <c r="F800" s="22" t="str" cm="1">
        <f t="array" ref="F800">_xlfn.IFS(Table35[[#This Row],[HBA1C]]&lt;5.7, "Normal", Table35[[#This Row],[HBA1C]]&lt;6.4, "Prediabetes ", TRUE, "Diabetes")</f>
        <v>Diabetes</v>
      </c>
      <c r="G800" s="23" t="s">
        <v>2381</v>
      </c>
      <c r="H800" s="22" t="s">
        <v>2379</v>
      </c>
      <c r="I800" s="22" t="s">
        <v>2379</v>
      </c>
      <c r="J800" s="22">
        <v>0</v>
      </c>
      <c r="K800" t="s">
        <v>2379</v>
      </c>
      <c r="L800" s="25">
        <f>VLOOKUP(Table35[[#This Row],[Customer ID]],'Hospitalisation Details'!A:E,5,FALSE)</f>
        <v>24751</v>
      </c>
      <c r="M800" s="27">
        <f>VLOOKUP(Table35[[#This Row],[Customer ID]],'Hospitalisation Details'!A:K,8,FALSE)</f>
        <v>13047.33</v>
      </c>
      <c r="N800" t="str">
        <f>VLOOKUP(Table35[[#This Row],[Customer ID]],'Hospitalisation Details'!A:K,9, FALSE)</f>
        <v>tier - 3</v>
      </c>
      <c r="O800" t="str">
        <f>VLOOKUP(Table35[[#This Row],[Customer ID]],'Hospitalisation Details'!A:K,10,FALSE)</f>
        <v>tier - 3</v>
      </c>
      <c r="P800" t="str">
        <f>VLOOKUP(Table35[[#This Row],[Customer ID]],'Hospitalisation Details'!A:K,11,FALSE)</f>
        <v>R1024</v>
      </c>
    </row>
    <row r="801" spans="1:16" x14ac:dyDescent="0.3">
      <c r="A801" t="s">
        <v>1570</v>
      </c>
      <c r="B801" t="str">
        <f>VLOOKUP(Table35[[#This Row],[Customer ID]], 'Customer Names'!F:G, 2, FALSE)</f>
        <v>Horn, Ms.  Sarah E</v>
      </c>
      <c r="C801">
        <v>34.56</v>
      </c>
      <c r="D801" s="22" t="str" cm="1">
        <f t="array" ref="D801">_xlfn.IFS(Table35[[#This Row],[BMI]]&lt;18.5, "Underweight ", Table35[[#This Row],[BMI]]&lt;24.9, "Normal Weight", Table35[[#This Row],[BMI]]&lt;29.9, "Overweight ", TRUE, "Obesity")</f>
        <v>Obesity</v>
      </c>
      <c r="E801" s="22">
        <v>5.84</v>
      </c>
      <c r="F801" s="22" t="str" cm="1">
        <f t="array" ref="F801">_xlfn.IFS(Table35[[#This Row],[HBA1C]]&lt;5.7, "Normal", Table35[[#This Row],[HBA1C]]&lt;6.4, "Prediabetes ", TRUE, "Diabetes")</f>
        <v xml:space="preserve">Prediabetes </v>
      </c>
      <c r="G801" s="23" t="s">
        <v>2381</v>
      </c>
      <c r="H801" s="22" t="s">
        <v>2379</v>
      </c>
      <c r="I801" s="22" t="s">
        <v>2381</v>
      </c>
      <c r="J801" s="22">
        <v>1</v>
      </c>
      <c r="K801" t="s">
        <v>2379</v>
      </c>
      <c r="L801" s="25">
        <f>VLOOKUP(Table35[[#This Row],[Customer ID]],'Hospitalisation Details'!A:E,5,FALSE)</f>
        <v>25469</v>
      </c>
      <c r="M801" s="27">
        <f>VLOOKUP(Table35[[#This Row],[Customer ID]],'Hospitalisation Details'!A:K,8,FALSE)</f>
        <v>13044.41</v>
      </c>
      <c r="N801" t="str">
        <f>VLOOKUP(Table35[[#This Row],[Customer ID]],'Hospitalisation Details'!A:K,9, FALSE)</f>
        <v>tier - 3</v>
      </c>
      <c r="O801" t="str">
        <f>VLOOKUP(Table35[[#This Row],[Customer ID]],'Hospitalisation Details'!A:K,10,FALSE)</f>
        <v>tier - 1</v>
      </c>
      <c r="P801" t="str">
        <f>VLOOKUP(Table35[[#This Row],[Customer ID]],'Hospitalisation Details'!A:K,11,FALSE)</f>
        <v>R1012</v>
      </c>
    </row>
    <row r="802" spans="1:16" x14ac:dyDescent="0.3">
      <c r="A802" t="s">
        <v>1569</v>
      </c>
      <c r="B802" t="str">
        <f>VLOOKUP(Table35[[#This Row],[Customer ID]], 'Customer Names'!F:G, 2, FALSE)</f>
        <v>Sabadosa, Ms.  Apryl J.</v>
      </c>
      <c r="C802">
        <v>28.2</v>
      </c>
      <c r="D802" s="22" t="str" cm="1">
        <f t="array" ref="D802">_xlfn.IFS(Table35[[#This Row],[BMI]]&lt;18.5, "Underweight ", Table35[[#This Row],[BMI]]&lt;24.9, "Normal Weight", Table35[[#This Row],[BMI]]&lt;29.9, "Overweight ", TRUE, "Obesity")</f>
        <v xml:space="preserve">Overweight </v>
      </c>
      <c r="E802" s="22">
        <v>7.19</v>
      </c>
      <c r="F802" s="22" t="str" cm="1">
        <f t="array" ref="F802">_xlfn.IFS(Table35[[#This Row],[HBA1C]]&lt;5.7, "Normal", Table35[[#This Row],[HBA1C]]&lt;6.4, "Prediabetes ", TRUE, "Diabetes")</f>
        <v>Diabetes</v>
      </c>
      <c r="G802" s="23" t="s">
        <v>2381</v>
      </c>
      <c r="H802" s="22" t="s">
        <v>2379</v>
      </c>
      <c r="I802" s="22" t="s">
        <v>2379</v>
      </c>
      <c r="J802" s="22">
        <v>2</v>
      </c>
      <c r="K802" t="s">
        <v>2379</v>
      </c>
      <c r="L802" s="25">
        <f>VLOOKUP(Table35[[#This Row],[Customer ID]],'Hospitalisation Details'!A:E,5,FALSE)</f>
        <v>22502</v>
      </c>
      <c r="M802" s="27">
        <f>VLOOKUP(Table35[[#This Row],[Customer ID]],'Hospitalisation Details'!A:K,8,FALSE)</f>
        <v>13041.92</v>
      </c>
      <c r="N802" t="str">
        <f>VLOOKUP(Table35[[#This Row],[Customer ID]],'Hospitalisation Details'!A:K,9, FALSE)</f>
        <v>tier - 3</v>
      </c>
      <c r="O802" t="str">
        <f>VLOOKUP(Table35[[#This Row],[Customer ID]],'Hospitalisation Details'!A:K,10,FALSE)</f>
        <v>tier - 1</v>
      </c>
      <c r="P802" t="str">
        <f>VLOOKUP(Table35[[#This Row],[Customer ID]],'Hospitalisation Details'!A:K,11,FALSE)</f>
        <v>R1011</v>
      </c>
    </row>
    <row r="803" spans="1:16" x14ac:dyDescent="0.3">
      <c r="A803" t="s">
        <v>1568</v>
      </c>
      <c r="B803" t="str">
        <f>VLOOKUP(Table35[[#This Row],[Customer ID]], 'Customer Names'!F:G, 2, FALSE)</f>
        <v>Casady, Mrs.  Ilana</v>
      </c>
      <c r="C803">
        <v>30.43</v>
      </c>
      <c r="D803" s="22" t="str" cm="1">
        <f t="array" ref="D803">_xlfn.IFS(Table35[[#This Row],[BMI]]&lt;18.5, "Underweight ", Table35[[#This Row],[BMI]]&lt;24.9, "Normal Weight", Table35[[#This Row],[BMI]]&lt;29.9, "Overweight ", TRUE, "Obesity")</f>
        <v>Obesity</v>
      </c>
      <c r="E803" s="22">
        <v>9.39</v>
      </c>
      <c r="F803" s="22" t="str" cm="1">
        <f t="array" ref="F803">_xlfn.IFS(Table35[[#This Row],[HBA1C]]&lt;5.7, "Normal", Table35[[#This Row],[HBA1C]]&lt;6.4, "Prediabetes ", TRUE, "Diabetes")</f>
        <v>Diabetes</v>
      </c>
      <c r="G803" s="23" t="s">
        <v>2379</v>
      </c>
      <c r="H803" s="22" t="s">
        <v>2379</v>
      </c>
      <c r="I803" s="22" t="s">
        <v>2379</v>
      </c>
      <c r="J803" s="22">
        <v>0</v>
      </c>
      <c r="K803" t="s">
        <v>2379</v>
      </c>
      <c r="L803" s="25">
        <f>VLOOKUP(Table35[[#This Row],[Customer ID]],'Hospitalisation Details'!A:E,5,FALSE)</f>
        <v>23927</v>
      </c>
      <c r="M803" s="27">
        <f>VLOOKUP(Table35[[#This Row],[Customer ID]],'Hospitalisation Details'!A:K,8,FALSE)</f>
        <v>13023.93</v>
      </c>
      <c r="N803" t="str">
        <f>VLOOKUP(Table35[[#This Row],[Customer ID]],'Hospitalisation Details'!A:K,9, FALSE)</f>
        <v>tier - 3</v>
      </c>
      <c r="O803" t="str">
        <f>VLOOKUP(Table35[[#This Row],[Customer ID]],'Hospitalisation Details'!A:K,10,FALSE)</f>
        <v>tier - 2</v>
      </c>
      <c r="P803" t="str">
        <f>VLOOKUP(Table35[[#This Row],[Customer ID]],'Hospitalisation Details'!A:K,11,FALSE)</f>
        <v>R1025</v>
      </c>
    </row>
    <row r="804" spans="1:16" x14ac:dyDescent="0.3">
      <c r="A804" t="s">
        <v>1567</v>
      </c>
      <c r="B804" t="str">
        <f>VLOOKUP(Table35[[#This Row],[Customer ID]], 'Customer Names'!F:G, 2, FALSE)</f>
        <v>Phillips, Ms.  Katherine</v>
      </c>
      <c r="C804">
        <v>32.395000000000003</v>
      </c>
      <c r="D804" s="22" t="str" cm="1">
        <f t="array" ref="D804">_xlfn.IFS(Table35[[#This Row],[BMI]]&lt;18.5, "Underweight ", Table35[[#This Row],[BMI]]&lt;24.9, "Normal Weight", Table35[[#This Row],[BMI]]&lt;29.9, "Overweight ", TRUE, "Obesity")</f>
        <v>Obesity</v>
      </c>
      <c r="E804" s="22">
        <v>4.2699999999999996</v>
      </c>
      <c r="F804" s="22" t="str" cm="1">
        <f t="array" ref="F804">_xlfn.IFS(Table35[[#This Row],[HBA1C]]&lt;5.7, "Normal", Table35[[#This Row],[HBA1C]]&lt;6.4, "Prediabetes ", TRUE, "Diabetes")</f>
        <v>Normal</v>
      </c>
      <c r="G804" s="23" t="s">
        <v>2381</v>
      </c>
      <c r="H804" s="22" t="s">
        <v>2379</v>
      </c>
      <c r="I804" s="22" t="s">
        <v>2379</v>
      </c>
      <c r="J804" s="22">
        <v>1</v>
      </c>
      <c r="K804" t="s">
        <v>2379</v>
      </c>
      <c r="L804" s="25">
        <f>VLOOKUP(Table35[[#This Row],[Customer ID]],'Hospitalisation Details'!A:E,5,FALSE)</f>
        <v>23551</v>
      </c>
      <c r="M804" s="27">
        <f>VLOOKUP(Table35[[#This Row],[Customer ID]],'Hospitalisation Details'!A:K,8,FALSE)</f>
        <v>13019.16</v>
      </c>
      <c r="N804" t="str">
        <f>VLOOKUP(Table35[[#This Row],[Customer ID]],'Hospitalisation Details'!A:K,9, FALSE)</f>
        <v>tier - 3</v>
      </c>
      <c r="O804" t="str">
        <f>VLOOKUP(Table35[[#This Row],[Customer ID]],'Hospitalisation Details'!A:K,10,FALSE)</f>
        <v>tier - 1</v>
      </c>
      <c r="P804" t="str">
        <f>VLOOKUP(Table35[[#This Row],[Customer ID]],'Hospitalisation Details'!A:K,11,FALSE)</f>
        <v>R1024</v>
      </c>
    </row>
    <row r="805" spans="1:16" x14ac:dyDescent="0.3">
      <c r="A805" t="s">
        <v>1566</v>
      </c>
      <c r="B805" t="str">
        <f>VLOOKUP(Table35[[#This Row],[Customer ID]], 'Customer Names'!F:G, 2, FALSE)</f>
        <v>Ahokas, Ms.  Katherine</v>
      </c>
      <c r="C805">
        <v>24.035</v>
      </c>
      <c r="D805" s="22" t="str" cm="1">
        <f t="array" ref="D805">_xlfn.IFS(Table35[[#This Row],[BMI]]&lt;18.5, "Underweight ", Table35[[#This Row],[BMI]]&lt;24.9, "Normal Weight", Table35[[#This Row],[BMI]]&lt;29.9, "Overweight ", TRUE, "Obesity")</f>
        <v>Normal Weight</v>
      </c>
      <c r="E805" s="22">
        <v>11.71</v>
      </c>
      <c r="F805" s="22" t="str" cm="1">
        <f t="array" ref="F805">_xlfn.IFS(Table35[[#This Row],[HBA1C]]&lt;5.7, "Normal", Table35[[#This Row],[HBA1C]]&lt;6.4, "Prediabetes ", TRUE, "Diabetes")</f>
        <v>Diabetes</v>
      </c>
      <c r="G805" s="23" t="s">
        <v>2379</v>
      </c>
      <c r="H805" s="22" t="s">
        <v>2379</v>
      </c>
      <c r="I805" s="22" t="s">
        <v>2379</v>
      </c>
      <c r="J805" s="22">
        <v>0</v>
      </c>
      <c r="K805" t="s">
        <v>2379</v>
      </c>
      <c r="L805" s="25">
        <f>VLOOKUP(Table35[[#This Row],[Customer ID]],'Hospitalisation Details'!A:E,5,FALSE)</f>
        <v>22786</v>
      </c>
      <c r="M805" s="27">
        <f>VLOOKUP(Table35[[#This Row],[Customer ID]],'Hospitalisation Details'!A:K,8,FALSE)</f>
        <v>13012.21</v>
      </c>
      <c r="N805" t="str">
        <f>VLOOKUP(Table35[[#This Row],[Customer ID]],'Hospitalisation Details'!A:K,9, FALSE)</f>
        <v>tier - 3</v>
      </c>
      <c r="O805" t="str">
        <f>VLOOKUP(Table35[[#This Row],[Customer ID]],'Hospitalisation Details'!A:K,10,FALSE)</f>
        <v>tier - 1</v>
      </c>
      <c r="P805" t="str">
        <f>VLOOKUP(Table35[[#This Row],[Customer ID]],'Hospitalisation Details'!A:K,11,FALSE)</f>
        <v>R1012</v>
      </c>
    </row>
    <row r="806" spans="1:16" x14ac:dyDescent="0.3">
      <c r="A806" t="s">
        <v>1565</v>
      </c>
      <c r="B806" t="str">
        <f>VLOOKUP(Table35[[#This Row],[Customer ID]], 'Customer Names'!F:G, 2, FALSE)</f>
        <v>Hebert, Mr.  Karl</v>
      </c>
      <c r="C806">
        <v>37.119999999999997</v>
      </c>
      <c r="D806" s="22" t="str" cm="1">
        <f t="array" ref="D806">_xlfn.IFS(Table35[[#This Row],[BMI]]&lt;18.5, "Underweight ", Table35[[#This Row],[BMI]]&lt;24.9, "Normal Weight", Table35[[#This Row],[BMI]]&lt;29.9, "Overweight ", TRUE, "Obesity")</f>
        <v>Obesity</v>
      </c>
      <c r="E806" s="22">
        <v>5.29</v>
      </c>
      <c r="F806" s="22" t="str" cm="1">
        <f t="array" ref="F806">_xlfn.IFS(Table35[[#This Row],[HBA1C]]&lt;5.7, "Normal", Table35[[#This Row],[HBA1C]]&lt;6.4, "Prediabetes ", TRUE, "Diabetes")</f>
        <v>Normal</v>
      </c>
      <c r="G806" s="23" t="s">
        <v>2379</v>
      </c>
      <c r="H806" s="22" t="s">
        <v>2379</v>
      </c>
      <c r="I806" s="22" t="s">
        <v>2379</v>
      </c>
      <c r="J806" s="22">
        <v>2</v>
      </c>
      <c r="K806" t="s">
        <v>2379</v>
      </c>
      <c r="L806" s="25">
        <f>VLOOKUP(Table35[[#This Row],[Customer ID]],'Hospitalisation Details'!A:E,5,FALSE)</f>
        <v>26416</v>
      </c>
      <c r="M806" s="27">
        <f>VLOOKUP(Table35[[#This Row],[Customer ID]],'Hospitalisation Details'!A:K,8,FALSE)</f>
        <v>13010.86</v>
      </c>
      <c r="N806" t="str">
        <f>VLOOKUP(Table35[[#This Row],[Customer ID]],'Hospitalisation Details'!A:K,9, FALSE)</f>
        <v>tier - 3</v>
      </c>
      <c r="O806" t="str">
        <f>VLOOKUP(Table35[[#This Row],[Customer ID]],'Hospitalisation Details'!A:K,10,FALSE)</f>
        <v>tier - 2</v>
      </c>
      <c r="P806" t="str">
        <f>VLOOKUP(Table35[[#This Row],[Customer ID]],'Hospitalisation Details'!A:K,11,FALSE)</f>
        <v>R1012</v>
      </c>
    </row>
    <row r="807" spans="1:16" x14ac:dyDescent="0.3">
      <c r="A807" t="s">
        <v>1564</v>
      </c>
      <c r="B807" t="str">
        <f>VLOOKUP(Table35[[#This Row],[Customer ID]], 'Customer Names'!F:G, 2, FALSE)</f>
        <v>Fair, Mr.  Stephen</v>
      </c>
      <c r="C807">
        <v>34.840000000000003</v>
      </c>
      <c r="D807" s="22" t="str" cm="1">
        <f t="array" ref="D807">_xlfn.IFS(Table35[[#This Row],[BMI]]&lt;18.5, "Underweight ", Table35[[#This Row],[BMI]]&lt;24.9, "Normal Weight", Table35[[#This Row],[BMI]]&lt;29.9, "Overweight ", TRUE, "Obesity")</f>
        <v>Obesity</v>
      </c>
      <c r="E807" s="22">
        <v>6</v>
      </c>
      <c r="F807" s="22" t="str" cm="1">
        <f t="array" ref="F807">_xlfn.IFS(Table35[[#This Row],[HBA1C]]&lt;5.7, "Normal", Table35[[#This Row],[HBA1C]]&lt;6.4, "Prediabetes ", TRUE, "Diabetes")</f>
        <v xml:space="preserve">Prediabetes </v>
      </c>
      <c r="G807" s="23" t="s">
        <v>2381</v>
      </c>
      <c r="H807" s="22" t="s">
        <v>2379</v>
      </c>
      <c r="I807" s="22" t="s">
        <v>2381</v>
      </c>
      <c r="J807" s="22">
        <v>1</v>
      </c>
      <c r="K807" t="s">
        <v>2379</v>
      </c>
      <c r="L807" s="25">
        <f>VLOOKUP(Table35[[#This Row],[Customer ID]],'Hospitalisation Details'!A:E,5,FALSE)</f>
        <v>25275</v>
      </c>
      <c r="M807" s="27">
        <f>VLOOKUP(Table35[[#This Row],[Customer ID]],'Hospitalisation Details'!A:K,8,FALSE)</f>
        <v>13008.07</v>
      </c>
      <c r="N807" t="str">
        <f>VLOOKUP(Table35[[#This Row],[Customer ID]],'Hospitalisation Details'!A:K,9, FALSE)</f>
        <v>tier - 3</v>
      </c>
      <c r="O807" t="str">
        <f>VLOOKUP(Table35[[#This Row],[Customer ID]],'Hospitalisation Details'!A:K,10,FALSE)</f>
        <v>tier - 3</v>
      </c>
      <c r="P807" t="str">
        <f>VLOOKUP(Table35[[#This Row],[Customer ID]],'Hospitalisation Details'!A:K,11,FALSE)</f>
        <v>R1012</v>
      </c>
    </row>
    <row r="808" spans="1:16" x14ac:dyDescent="0.3">
      <c r="A808" t="s">
        <v>1563</v>
      </c>
      <c r="B808" t="str">
        <f>VLOOKUP(Table35[[#This Row],[Customer ID]], 'Customer Names'!F:G, 2, FALSE)</f>
        <v>Swenson, Mr.  Will</v>
      </c>
      <c r="C808">
        <v>29.53</v>
      </c>
      <c r="D808" s="22" t="str" cm="1">
        <f t="array" ref="D808">_xlfn.IFS(Table35[[#This Row],[BMI]]&lt;18.5, "Underweight ", Table35[[#This Row],[BMI]]&lt;24.9, "Normal Weight", Table35[[#This Row],[BMI]]&lt;29.9, "Overweight ", TRUE, "Obesity")</f>
        <v xml:space="preserve">Overweight </v>
      </c>
      <c r="E808" s="22">
        <v>10.64</v>
      </c>
      <c r="F808" s="22" t="str" cm="1">
        <f t="array" ref="F808">_xlfn.IFS(Table35[[#This Row],[HBA1C]]&lt;5.7, "Normal", Table35[[#This Row],[HBA1C]]&lt;6.4, "Prediabetes ", TRUE, "Diabetes")</f>
        <v>Diabetes</v>
      </c>
      <c r="G808" s="23" t="s">
        <v>2379</v>
      </c>
      <c r="H808" s="22" t="s">
        <v>2379</v>
      </c>
      <c r="I808" s="22" t="s">
        <v>2379</v>
      </c>
      <c r="J808" s="22">
        <v>0</v>
      </c>
      <c r="K808" t="s">
        <v>2379</v>
      </c>
      <c r="L808" s="25">
        <f>VLOOKUP(Table35[[#This Row],[Customer ID]],'Hospitalisation Details'!A:E,5,FALSE)</f>
        <v>22701</v>
      </c>
      <c r="M808" s="27">
        <f>VLOOKUP(Table35[[#This Row],[Customer ID]],'Hospitalisation Details'!A:K,8,FALSE)</f>
        <v>13004.95</v>
      </c>
      <c r="N808" t="str">
        <f>VLOOKUP(Table35[[#This Row],[Customer ID]],'Hospitalisation Details'!A:K,9, FALSE)</f>
        <v>tier - 3</v>
      </c>
      <c r="O808" t="str">
        <f>VLOOKUP(Table35[[#This Row],[Customer ID]],'Hospitalisation Details'!A:K,10,FALSE)</f>
        <v>tier - 1</v>
      </c>
      <c r="P808" t="str">
        <f>VLOOKUP(Table35[[#This Row],[Customer ID]],'Hospitalisation Details'!A:K,11,FALSE)</f>
        <v>R1012</v>
      </c>
    </row>
    <row r="809" spans="1:16" x14ac:dyDescent="0.3">
      <c r="A809" t="s">
        <v>1562</v>
      </c>
      <c r="B809" t="str">
        <f>VLOOKUP(Table35[[#This Row],[Customer ID]], 'Customer Names'!F:G, 2, FALSE)</f>
        <v>Revenis, Mr.  Bradley D</v>
      </c>
      <c r="C809">
        <v>42.51</v>
      </c>
      <c r="D809" s="22" t="str" cm="1">
        <f t="array" ref="D809">_xlfn.IFS(Table35[[#This Row],[BMI]]&lt;18.5, "Underweight ", Table35[[#This Row],[BMI]]&lt;24.9, "Normal Weight", Table35[[#This Row],[BMI]]&lt;29.9, "Overweight ", TRUE, "Obesity")</f>
        <v>Obesity</v>
      </c>
      <c r="E809" s="22">
        <v>8.2100000000000009</v>
      </c>
      <c r="F809" s="22" t="str" cm="1">
        <f t="array" ref="F809">_xlfn.IFS(Table35[[#This Row],[HBA1C]]&lt;5.7, "Normal", Table35[[#This Row],[HBA1C]]&lt;6.4, "Prediabetes ", TRUE, "Diabetes")</f>
        <v>Diabetes</v>
      </c>
      <c r="G809" s="23" t="s">
        <v>2381</v>
      </c>
      <c r="H809" s="22" t="s">
        <v>2379</v>
      </c>
      <c r="I809" s="22" t="s">
        <v>2379</v>
      </c>
      <c r="J809" s="22">
        <v>0</v>
      </c>
      <c r="K809" t="s">
        <v>2379</v>
      </c>
      <c r="L809" s="25">
        <f>VLOOKUP(Table35[[#This Row],[Customer ID]],'Hospitalisation Details'!A:E,5,FALSE)</f>
        <v>29616</v>
      </c>
      <c r="M809" s="27">
        <f>VLOOKUP(Table35[[#This Row],[Customer ID]],'Hospitalisation Details'!A:K,8,FALSE)</f>
        <v>13002.91</v>
      </c>
      <c r="N809" t="str">
        <f>VLOOKUP(Table35[[#This Row],[Customer ID]],'Hospitalisation Details'!A:K,9, FALSE)</f>
        <v>tier - 3</v>
      </c>
      <c r="O809" t="str">
        <f>VLOOKUP(Table35[[#This Row],[Customer ID]],'Hospitalisation Details'!A:K,10,FALSE)</f>
        <v>tier - 1</v>
      </c>
      <c r="P809" t="str">
        <f>VLOOKUP(Table35[[#This Row],[Customer ID]],'Hospitalisation Details'!A:K,11,FALSE)</f>
        <v>R1012</v>
      </c>
    </row>
    <row r="810" spans="1:16" x14ac:dyDescent="0.3">
      <c r="A810" t="s">
        <v>1561</v>
      </c>
      <c r="B810" t="str">
        <f>VLOOKUP(Table35[[#This Row],[Customer ID]], 'Customer Names'!F:G, 2, FALSE)</f>
        <v>Engnes, Mrs.  Amy M</v>
      </c>
      <c r="C810">
        <v>38.14</v>
      </c>
      <c r="D810" s="22" t="str" cm="1">
        <f t="array" ref="D810">_xlfn.IFS(Table35[[#This Row],[BMI]]&lt;18.5, "Underweight ", Table35[[#This Row],[BMI]]&lt;24.9, "Normal Weight", Table35[[#This Row],[BMI]]&lt;29.9, "Overweight ", TRUE, "Obesity")</f>
        <v>Obesity</v>
      </c>
      <c r="E810" s="22">
        <v>5.58</v>
      </c>
      <c r="F810" s="22" t="str" cm="1">
        <f t="array" ref="F810">_xlfn.IFS(Table35[[#This Row],[HBA1C]]&lt;5.7, "Normal", Table35[[#This Row],[HBA1C]]&lt;6.4, "Prediabetes ", TRUE, "Diabetes")</f>
        <v>Normal</v>
      </c>
      <c r="G810" s="23" t="s">
        <v>2379</v>
      </c>
      <c r="H810" s="22" t="s">
        <v>2379</v>
      </c>
      <c r="I810" s="22" t="s">
        <v>2381</v>
      </c>
      <c r="J810" s="22">
        <v>1</v>
      </c>
      <c r="K810" t="s">
        <v>2379</v>
      </c>
      <c r="L810" s="25">
        <f>VLOOKUP(Table35[[#This Row],[Customer ID]],'Hospitalisation Details'!A:E,5,FALSE)</f>
        <v>29216</v>
      </c>
      <c r="M810" s="27">
        <f>VLOOKUP(Table35[[#This Row],[Customer ID]],'Hospitalisation Details'!A:K,8,FALSE)</f>
        <v>12994.12</v>
      </c>
      <c r="N810" t="str">
        <f>VLOOKUP(Table35[[#This Row],[Customer ID]],'Hospitalisation Details'!A:K,9, FALSE)</f>
        <v>tier - 3</v>
      </c>
      <c r="O810" t="str">
        <f>VLOOKUP(Table35[[#This Row],[Customer ID]],'Hospitalisation Details'!A:K,10,FALSE)</f>
        <v>tier - 2</v>
      </c>
      <c r="P810" t="str">
        <f>VLOOKUP(Table35[[#This Row],[Customer ID]],'Hospitalisation Details'!A:K,11,FALSE)</f>
        <v>R1026</v>
      </c>
    </row>
    <row r="811" spans="1:16" x14ac:dyDescent="0.3">
      <c r="A811" t="s">
        <v>1560</v>
      </c>
      <c r="B811" t="str">
        <f>VLOOKUP(Table35[[#This Row],[Customer ID]], 'Customer Names'!F:G, 2, FALSE)</f>
        <v>Wiltse, Mr.  Matthew W.</v>
      </c>
      <c r="C811">
        <v>39.93</v>
      </c>
      <c r="D811" s="22" t="str" cm="1">
        <f t="array" ref="D811">_xlfn.IFS(Table35[[#This Row],[BMI]]&lt;18.5, "Underweight ", Table35[[#This Row],[BMI]]&lt;24.9, "Normal Weight", Table35[[#This Row],[BMI]]&lt;29.9, "Overweight ", TRUE, "Obesity")</f>
        <v>Obesity</v>
      </c>
      <c r="E811" s="22">
        <v>8.75</v>
      </c>
      <c r="F811" s="22" t="str" cm="1">
        <f t="array" ref="F811">_xlfn.IFS(Table35[[#This Row],[HBA1C]]&lt;5.7, "Normal", Table35[[#This Row],[HBA1C]]&lt;6.4, "Prediabetes ", TRUE, "Diabetes")</f>
        <v>Diabetes</v>
      </c>
      <c r="G811" s="23" t="s">
        <v>2379</v>
      </c>
      <c r="H811" s="22" t="s">
        <v>2379</v>
      </c>
      <c r="I811" s="22" t="s">
        <v>2379</v>
      </c>
      <c r="J811" s="22">
        <v>0</v>
      </c>
      <c r="K811" t="s">
        <v>2379</v>
      </c>
      <c r="L811" s="25">
        <f>VLOOKUP(Table35[[#This Row],[Customer ID]],'Hospitalisation Details'!A:E,5,FALSE)</f>
        <v>22248</v>
      </c>
      <c r="M811" s="27">
        <f>VLOOKUP(Table35[[#This Row],[Customer ID]],'Hospitalisation Details'!A:K,8,FALSE)</f>
        <v>12982.87</v>
      </c>
      <c r="N811" t="str">
        <f>VLOOKUP(Table35[[#This Row],[Customer ID]],'Hospitalisation Details'!A:K,9, FALSE)</f>
        <v>tier - 3</v>
      </c>
      <c r="O811" t="str">
        <f>VLOOKUP(Table35[[#This Row],[Customer ID]],'Hospitalisation Details'!A:K,10,FALSE)</f>
        <v>tier - 1</v>
      </c>
      <c r="P811" t="str">
        <f>VLOOKUP(Table35[[#This Row],[Customer ID]],'Hospitalisation Details'!A:K,11,FALSE)</f>
        <v>R1013</v>
      </c>
    </row>
    <row r="812" spans="1:16" x14ac:dyDescent="0.3">
      <c r="A812" t="s">
        <v>1559</v>
      </c>
      <c r="B812" t="str">
        <f>VLOOKUP(Table35[[#This Row],[Customer ID]], 'Customer Names'!F:G, 2, FALSE)</f>
        <v>Fernandez, Mr.  Doug</v>
      </c>
      <c r="C812">
        <v>38.83</v>
      </c>
      <c r="D812" s="22" t="str" cm="1">
        <f t="array" ref="D812">_xlfn.IFS(Table35[[#This Row],[BMI]]&lt;18.5, "Underweight ", Table35[[#This Row],[BMI]]&lt;24.9, "Normal Weight", Table35[[#This Row],[BMI]]&lt;29.9, "Overweight ", TRUE, "Obesity")</f>
        <v>Obesity</v>
      </c>
      <c r="E812" s="22">
        <v>11.86</v>
      </c>
      <c r="F812" s="22" t="str" cm="1">
        <f t="array" ref="F812">_xlfn.IFS(Table35[[#This Row],[HBA1C]]&lt;5.7, "Normal", Table35[[#This Row],[HBA1C]]&lt;6.4, "Prediabetes ", TRUE, "Diabetes")</f>
        <v>Diabetes</v>
      </c>
      <c r="G812" s="23" t="s">
        <v>2379</v>
      </c>
      <c r="H812" s="22" t="s">
        <v>2379</v>
      </c>
      <c r="I812" s="22" t="s">
        <v>2379</v>
      </c>
      <c r="J812" s="22">
        <v>0</v>
      </c>
      <c r="K812" t="s">
        <v>2379</v>
      </c>
      <c r="L812" s="25">
        <f>VLOOKUP(Table35[[#This Row],[Customer ID]],'Hospitalisation Details'!A:E,5,FALSE)</f>
        <v>22212</v>
      </c>
      <c r="M812" s="27">
        <f>VLOOKUP(Table35[[#This Row],[Customer ID]],'Hospitalisation Details'!A:K,8,FALSE)</f>
        <v>12981.35</v>
      </c>
      <c r="N812" t="str">
        <f>VLOOKUP(Table35[[#This Row],[Customer ID]],'Hospitalisation Details'!A:K,9, FALSE)</f>
        <v>tier - 3</v>
      </c>
      <c r="O812" t="str">
        <f>VLOOKUP(Table35[[#This Row],[Customer ID]],'Hospitalisation Details'!A:K,10,FALSE)</f>
        <v>tier - 3</v>
      </c>
      <c r="P812" t="str">
        <f>VLOOKUP(Table35[[#This Row],[Customer ID]],'Hospitalisation Details'!A:K,11,FALSE)</f>
        <v>R1013</v>
      </c>
    </row>
    <row r="813" spans="1:16" x14ac:dyDescent="0.3">
      <c r="A813" t="s">
        <v>1558</v>
      </c>
      <c r="B813" t="str">
        <f>VLOOKUP(Table35[[#This Row],[Customer ID]], 'Customer Names'!F:G, 2, FALSE)</f>
        <v>Edwards, Mr.  Tom</v>
      </c>
      <c r="C813">
        <v>37.4</v>
      </c>
      <c r="D813" s="22" t="str" cm="1">
        <f t="array" ref="D813">_xlfn.IFS(Table35[[#This Row],[BMI]]&lt;18.5, "Underweight ", Table35[[#This Row],[BMI]]&lt;24.9, "Normal Weight", Table35[[#This Row],[BMI]]&lt;29.9, "Overweight ", TRUE, "Obesity")</f>
        <v>Obesity</v>
      </c>
      <c r="E813" s="22">
        <v>11.46</v>
      </c>
      <c r="F813" s="22" t="str" cm="1">
        <f t="array" ref="F813">_xlfn.IFS(Table35[[#This Row],[HBA1C]]&lt;5.7, "Normal", Table35[[#This Row],[HBA1C]]&lt;6.4, "Prediabetes ", TRUE, "Diabetes")</f>
        <v>Diabetes</v>
      </c>
      <c r="G813" s="23" t="s">
        <v>2379</v>
      </c>
      <c r="H813" s="22" t="s">
        <v>2379</v>
      </c>
      <c r="I813" s="22" t="s">
        <v>2379</v>
      </c>
      <c r="J813" s="22">
        <v>0</v>
      </c>
      <c r="K813" t="s">
        <v>2379</v>
      </c>
      <c r="L813" s="25">
        <f>VLOOKUP(Table35[[#This Row],[Customer ID]],'Hospitalisation Details'!A:E,5,FALSE)</f>
        <v>22181</v>
      </c>
      <c r="M813" s="27">
        <f>VLOOKUP(Table35[[#This Row],[Customer ID]],'Hospitalisation Details'!A:K,8,FALSE)</f>
        <v>12979.36</v>
      </c>
      <c r="N813" t="str">
        <f>VLOOKUP(Table35[[#This Row],[Customer ID]],'Hospitalisation Details'!A:K,9, FALSE)</f>
        <v>tier - 3</v>
      </c>
      <c r="O813" t="str">
        <f>VLOOKUP(Table35[[#This Row],[Customer ID]],'Hospitalisation Details'!A:K,10,FALSE)</f>
        <v>tier - 1</v>
      </c>
      <c r="P813" t="str">
        <f>VLOOKUP(Table35[[#This Row],[Customer ID]],'Hospitalisation Details'!A:K,11,FALSE)</f>
        <v>R1011</v>
      </c>
    </row>
    <row r="814" spans="1:16" x14ac:dyDescent="0.3">
      <c r="A814" t="s">
        <v>1557</v>
      </c>
      <c r="B814" t="str">
        <f>VLOOKUP(Table35[[#This Row],[Customer ID]], 'Customer Names'!F:G, 2, FALSE)</f>
        <v>Pinney, Mr.  Jonathan</v>
      </c>
      <c r="C814">
        <v>21.4</v>
      </c>
      <c r="D814" s="22" t="str" cm="1">
        <f t="array" ref="D814">_xlfn.IFS(Table35[[#This Row],[BMI]]&lt;18.5, "Underweight ", Table35[[#This Row],[BMI]]&lt;24.9, "Normal Weight", Table35[[#This Row],[BMI]]&lt;29.9, "Overweight ", TRUE, "Obesity")</f>
        <v>Normal Weight</v>
      </c>
      <c r="E814" s="22">
        <v>9.0299999999999994</v>
      </c>
      <c r="F814" s="22" t="str" cm="1">
        <f t="array" ref="F814">_xlfn.IFS(Table35[[#This Row],[HBA1C]]&lt;5.7, "Normal", Table35[[#This Row],[HBA1C]]&lt;6.4, "Prediabetes ", TRUE, "Diabetes")</f>
        <v>Diabetes</v>
      </c>
      <c r="G814" s="23" t="s">
        <v>2379</v>
      </c>
      <c r="H814" s="22" t="s">
        <v>2379</v>
      </c>
      <c r="I814" s="22" t="s">
        <v>2379</v>
      </c>
      <c r="J814" s="22">
        <v>0</v>
      </c>
      <c r="K814" t="s">
        <v>2379</v>
      </c>
      <c r="L814" s="25">
        <f>VLOOKUP(Table35[[#This Row],[Customer ID]],'Hospitalisation Details'!A:E,5,FALSE)</f>
        <v>22132</v>
      </c>
      <c r="M814" s="27">
        <f>VLOOKUP(Table35[[#This Row],[Customer ID]],'Hospitalisation Details'!A:K,8,FALSE)</f>
        <v>12957.12</v>
      </c>
      <c r="N814" t="str">
        <f>VLOOKUP(Table35[[#This Row],[Customer ID]],'Hospitalisation Details'!A:K,9, FALSE)</f>
        <v>tier - 3</v>
      </c>
      <c r="O814" t="str">
        <f>VLOOKUP(Table35[[#This Row],[Customer ID]],'Hospitalisation Details'!A:K,10,FALSE)</f>
        <v>tier - 1</v>
      </c>
      <c r="P814" t="str">
        <f>VLOOKUP(Table35[[#This Row],[Customer ID]],'Hospitalisation Details'!A:K,11,FALSE)</f>
        <v>R1011</v>
      </c>
    </row>
    <row r="815" spans="1:16" x14ac:dyDescent="0.3">
      <c r="A815" t="s">
        <v>1556</v>
      </c>
      <c r="B815" t="str">
        <f>VLOOKUP(Table35[[#This Row],[Customer ID]], 'Customer Names'!F:G, 2, FALSE)</f>
        <v>Levy, Mr.  Wayne A.</v>
      </c>
      <c r="C815">
        <v>38.380000000000003</v>
      </c>
      <c r="D815" s="22" t="str" cm="1">
        <f t="array" ref="D815">_xlfn.IFS(Table35[[#This Row],[BMI]]&lt;18.5, "Underweight ", Table35[[#This Row],[BMI]]&lt;24.9, "Normal Weight", Table35[[#This Row],[BMI]]&lt;29.9, "Overweight ", TRUE, "Obesity")</f>
        <v>Obesity</v>
      </c>
      <c r="E815" s="22">
        <v>8.26</v>
      </c>
      <c r="F815" s="22" t="str" cm="1">
        <f t="array" ref="F815">_xlfn.IFS(Table35[[#This Row],[HBA1C]]&lt;5.7, "Normal", Table35[[#This Row],[HBA1C]]&lt;6.4, "Prediabetes ", TRUE, "Diabetes")</f>
        <v>Diabetes</v>
      </c>
      <c r="G815" s="23" t="s">
        <v>2381</v>
      </c>
      <c r="H815" s="22" t="s">
        <v>2379</v>
      </c>
      <c r="I815" s="22" t="s">
        <v>2379</v>
      </c>
      <c r="J815" s="22">
        <v>2</v>
      </c>
      <c r="K815" t="s">
        <v>2379</v>
      </c>
      <c r="L815" s="25">
        <f>VLOOKUP(Table35[[#This Row],[Customer ID]],'Hospitalisation Details'!A:E,5,FALSE)</f>
        <v>22482</v>
      </c>
      <c r="M815" s="27">
        <f>VLOOKUP(Table35[[#This Row],[Customer ID]],'Hospitalisation Details'!A:K,8,FALSE)</f>
        <v>12950.07</v>
      </c>
      <c r="N815" t="str">
        <f>VLOOKUP(Table35[[#This Row],[Customer ID]],'Hospitalisation Details'!A:K,9, FALSE)</f>
        <v>tier - 3</v>
      </c>
      <c r="O815" t="str">
        <f>VLOOKUP(Table35[[#This Row],[Customer ID]],'Hospitalisation Details'!A:K,10,FALSE)</f>
        <v>tier - 1</v>
      </c>
      <c r="P815" t="str">
        <f>VLOOKUP(Table35[[#This Row],[Customer ID]],'Hospitalisation Details'!A:K,11,FALSE)</f>
        <v>R1012</v>
      </c>
    </row>
    <row r="816" spans="1:16" x14ac:dyDescent="0.3">
      <c r="A816" t="s">
        <v>1555</v>
      </c>
      <c r="B816" t="str">
        <f>VLOOKUP(Table35[[#This Row],[Customer ID]], 'Customer Names'!F:G, 2, FALSE)</f>
        <v>Takeda, Mr.  Nobuyori</v>
      </c>
      <c r="C816">
        <v>33.659999999999997</v>
      </c>
      <c r="D816" s="22" t="str" cm="1">
        <f t="array" ref="D816">_xlfn.IFS(Table35[[#This Row],[BMI]]&lt;18.5, "Underweight ", Table35[[#This Row],[BMI]]&lt;24.9, "Normal Weight", Table35[[#This Row],[BMI]]&lt;29.9, "Overweight ", TRUE, "Obesity")</f>
        <v>Obesity</v>
      </c>
      <c r="E816" s="22">
        <v>5.42</v>
      </c>
      <c r="F816" s="22" t="str" cm="1">
        <f t="array" ref="F816">_xlfn.IFS(Table35[[#This Row],[HBA1C]]&lt;5.7, "Normal", Table35[[#This Row],[HBA1C]]&lt;6.4, "Prediabetes ", TRUE, "Diabetes")</f>
        <v>Normal</v>
      </c>
      <c r="G816" s="23" t="s">
        <v>2381</v>
      </c>
      <c r="H816" s="22" t="s">
        <v>2379</v>
      </c>
      <c r="I816" s="22" t="s">
        <v>2379</v>
      </c>
      <c r="J816" s="22">
        <v>2</v>
      </c>
      <c r="K816" t="s">
        <v>2379</v>
      </c>
      <c r="L816" s="25">
        <f>VLOOKUP(Table35[[#This Row],[Customer ID]],'Hospitalisation Details'!A:E,5,FALSE)</f>
        <v>24280</v>
      </c>
      <c r="M816" s="27">
        <f>VLOOKUP(Table35[[#This Row],[Customer ID]],'Hospitalisation Details'!A:K,8,FALSE)</f>
        <v>12949.16</v>
      </c>
      <c r="N816" t="str">
        <f>VLOOKUP(Table35[[#This Row],[Customer ID]],'Hospitalisation Details'!A:K,9, FALSE)</f>
        <v>tier - 3</v>
      </c>
      <c r="O816" t="str">
        <f>VLOOKUP(Table35[[#This Row],[Customer ID]],'Hospitalisation Details'!A:K,10,FALSE)</f>
        <v>tier - 3</v>
      </c>
      <c r="P816" t="str">
        <f>VLOOKUP(Table35[[#This Row],[Customer ID]],'Hospitalisation Details'!A:K,11,FALSE)</f>
        <v>R1013</v>
      </c>
    </row>
    <row r="817" spans="1:16" x14ac:dyDescent="0.3">
      <c r="A817" t="s">
        <v>1554</v>
      </c>
      <c r="B817" t="str">
        <f>VLOOKUP(Table35[[#This Row],[Customer ID]], 'Customer Names'!F:G, 2, FALSE)</f>
        <v>Burke, Mr.  Rich</v>
      </c>
      <c r="C817">
        <v>31.79</v>
      </c>
      <c r="D817" s="22" t="str" cm="1">
        <f t="array" ref="D817">_xlfn.IFS(Table35[[#This Row],[BMI]]&lt;18.5, "Underweight ", Table35[[#This Row],[BMI]]&lt;24.9, "Normal Weight", Table35[[#This Row],[BMI]]&lt;29.9, "Overweight ", TRUE, "Obesity")</f>
        <v>Obesity</v>
      </c>
      <c r="E817" s="22">
        <v>11.33</v>
      </c>
      <c r="F817" s="22" t="str" cm="1">
        <f t="array" ref="F817">_xlfn.IFS(Table35[[#This Row],[HBA1C]]&lt;5.7, "Normal", Table35[[#This Row],[HBA1C]]&lt;6.4, "Prediabetes ", TRUE, "Diabetes")</f>
        <v>Diabetes</v>
      </c>
      <c r="G817" s="23" t="s">
        <v>2381</v>
      </c>
      <c r="H817" s="22" t="s">
        <v>2379</v>
      </c>
      <c r="I817" s="22" t="s">
        <v>2381</v>
      </c>
      <c r="J817" s="22">
        <v>1</v>
      </c>
      <c r="K817" t="s">
        <v>2379</v>
      </c>
      <c r="L817" s="25">
        <f>VLOOKUP(Table35[[#This Row],[Customer ID]],'Hospitalisation Details'!A:E,5,FALSE)</f>
        <v>23145</v>
      </c>
      <c r="M817" s="27">
        <f>VLOOKUP(Table35[[#This Row],[Customer ID]],'Hospitalisation Details'!A:K,8,FALSE)</f>
        <v>12928.79</v>
      </c>
      <c r="N817" t="str">
        <f>VLOOKUP(Table35[[#This Row],[Customer ID]],'Hospitalisation Details'!A:K,9, FALSE)</f>
        <v>tier - 3</v>
      </c>
      <c r="O817" t="str">
        <f>VLOOKUP(Table35[[#This Row],[Customer ID]],'Hospitalisation Details'!A:K,10,FALSE)</f>
        <v>tier - 2</v>
      </c>
      <c r="P817" t="str">
        <f>VLOOKUP(Table35[[#This Row],[Customer ID]],'Hospitalisation Details'!A:K,11,FALSE)</f>
        <v>R1013</v>
      </c>
    </row>
    <row r="818" spans="1:16" x14ac:dyDescent="0.3">
      <c r="A818" t="s">
        <v>1553</v>
      </c>
      <c r="B818" t="str">
        <f>VLOOKUP(Table35[[#This Row],[Customer ID]], 'Customer Names'!F:G, 2, FALSE)</f>
        <v>Duarte, Mr.  Marcos S</v>
      </c>
      <c r="C818">
        <v>29.7</v>
      </c>
      <c r="D818" s="22" t="str" cm="1">
        <f t="array" ref="D818">_xlfn.IFS(Table35[[#This Row],[BMI]]&lt;18.5, "Underweight ", Table35[[#This Row],[BMI]]&lt;24.9, "Normal Weight", Table35[[#This Row],[BMI]]&lt;29.9, "Overweight ", TRUE, "Obesity")</f>
        <v xml:space="preserve">Overweight </v>
      </c>
      <c r="E818" s="22">
        <v>7.69</v>
      </c>
      <c r="F818" s="22" t="str" cm="1">
        <f t="array" ref="F818">_xlfn.IFS(Table35[[#This Row],[HBA1C]]&lt;5.7, "Normal", Table35[[#This Row],[HBA1C]]&lt;6.4, "Prediabetes ", TRUE, "Diabetes")</f>
        <v>Diabetes</v>
      </c>
      <c r="G818" s="23" t="s">
        <v>2381</v>
      </c>
      <c r="H818" s="22" t="s">
        <v>2379</v>
      </c>
      <c r="I818" s="22" t="s">
        <v>2381</v>
      </c>
      <c r="J818" s="22">
        <v>1</v>
      </c>
      <c r="K818" t="s">
        <v>2379</v>
      </c>
      <c r="L818" s="25">
        <f>VLOOKUP(Table35[[#This Row],[Customer ID]],'Hospitalisation Details'!A:E,5,FALSE)</f>
        <v>23102</v>
      </c>
      <c r="M818" s="27">
        <f>VLOOKUP(Table35[[#This Row],[Customer ID]],'Hospitalisation Details'!A:K,8,FALSE)</f>
        <v>12925.89</v>
      </c>
      <c r="N818" t="str">
        <f>VLOOKUP(Table35[[#This Row],[Customer ID]],'Hospitalisation Details'!A:K,9, FALSE)</f>
        <v>tier - 3</v>
      </c>
      <c r="O818" t="str">
        <f>VLOOKUP(Table35[[#This Row],[Customer ID]],'Hospitalisation Details'!A:K,10,FALSE)</f>
        <v>tier - 2</v>
      </c>
      <c r="P818" t="str">
        <f>VLOOKUP(Table35[[#This Row],[Customer ID]],'Hospitalisation Details'!A:K,11,FALSE)</f>
        <v>R1013</v>
      </c>
    </row>
    <row r="819" spans="1:16" x14ac:dyDescent="0.3">
      <c r="A819" t="s">
        <v>1552</v>
      </c>
      <c r="B819" t="str">
        <f>VLOOKUP(Table35[[#This Row],[Customer ID]], 'Customer Names'!F:G, 2, FALSE)</f>
        <v>Clark, Mr.  Dave</v>
      </c>
      <c r="C819">
        <v>25.46</v>
      </c>
      <c r="D819" s="22" t="str" cm="1">
        <f t="array" ref="D819">_xlfn.IFS(Table35[[#This Row],[BMI]]&lt;18.5, "Underweight ", Table35[[#This Row],[BMI]]&lt;24.9, "Normal Weight", Table35[[#This Row],[BMI]]&lt;29.9, "Overweight ", TRUE, "Obesity")</f>
        <v xml:space="preserve">Overweight </v>
      </c>
      <c r="E819" s="22">
        <v>8.77</v>
      </c>
      <c r="F819" s="22" t="str" cm="1">
        <f t="array" ref="F819">_xlfn.IFS(Table35[[#This Row],[HBA1C]]&lt;5.7, "Normal", Table35[[#This Row],[HBA1C]]&lt;6.4, "Prediabetes ", TRUE, "Diabetes")</f>
        <v>Diabetes</v>
      </c>
      <c r="G819" s="23" t="s">
        <v>2381</v>
      </c>
      <c r="H819" s="22" t="s">
        <v>2379</v>
      </c>
      <c r="I819" s="22" t="s">
        <v>2381</v>
      </c>
      <c r="J819" s="22">
        <v>1</v>
      </c>
      <c r="K819" t="s">
        <v>2379</v>
      </c>
      <c r="L819" s="25">
        <f>VLOOKUP(Table35[[#This Row],[Customer ID]],'Hospitalisation Details'!A:E,5,FALSE)</f>
        <v>23086</v>
      </c>
      <c r="M819" s="27">
        <f>VLOOKUP(Table35[[#This Row],[Customer ID]],'Hospitalisation Details'!A:K,8,FALSE)</f>
        <v>12913.99</v>
      </c>
      <c r="N819" t="str">
        <f>VLOOKUP(Table35[[#This Row],[Customer ID]],'Hospitalisation Details'!A:K,9, FALSE)</f>
        <v>tier - 3</v>
      </c>
      <c r="O819" t="str">
        <f>VLOOKUP(Table35[[#This Row],[Customer ID]],'Hospitalisation Details'!A:K,10,FALSE)</f>
        <v>tier - 2</v>
      </c>
      <c r="P819" t="str">
        <f>VLOOKUP(Table35[[#This Row],[Customer ID]],'Hospitalisation Details'!A:K,11,FALSE)</f>
        <v>R1016</v>
      </c>
    </row>
    <row r="820" spans="1:16" x14ac:dyDescent="0.3">
      <c r="A820" t="s">
        <v>1551</v>
      </c>
      <c r="B820" t="str">
        <f>VLOOKUP(Table35[[#This Row],[Customer ID]], 'Customer Names'!F:G, 2, FALSE)</f>
        <v>Nice, Mr.  Andy</v>
      </c>
      <c r="C820">
        <v>39.14</v>
      </c>
      <c r="D820" s="22" t="str" cm="1">
        <f t="array" ref="D820">_xlfn.IFS(Table35[[#This Row],[BMI]]&lt;18.5, "Underweight ", Table35[[#This Row],[BMI]]&lt;24.9, "Normal Weight", Table35[[#This Row],[BMI]]&lt;29.9, "Overweight ", TRUE, "Obesity")</f>
        <v>Obesity</v>
      </c>
      <c r="E820" s="22">
        <v>4.91</v>
      </c>
      <c r="F820" s="22" t="str" cm="1">
        <f t="array" ref="F820">_xlfn.IFS(Table35[[#This Row],[HBA1C]]&lt;5.7, "Normal", Table35[[#This Row],[HBA1C]]&lt;6.4, "Prediabetes ", TRUE, "Diabetes")</f>
        <v>Normal</v>
      </c>
      <c r="G820" s="23" t="s">
        <v>2379</v>
      </c>
      <c r="H820" s="22" t="s">
        <v>2380</v>
      </c>
      <c r="I820" s="22" t="s">
        <v>2379</v>
      </c>
      <c r="J820" s="22">
        <v>1</v>
      </c>
      <c r="K820" t="s">
        <v>2379</v>
      </c>
      <c r="L820" s="25">
        <f>VLOOKUP(Table35[[#This Row],[Customer ID]],'Hospitalisation Details'!A:E,5,FALSE)</f>
        <v>38026</v>
      </c>
      <c r="M820" s="27">
        <f>VLOOKUP(Table35[[#This Row],[Customer ID]],'Hospitalisation Details'!A:K,8,FALSE)</f>
        <v>12890.06</v>
      </c>
      <c r="N820" t="str">
        <f>VLOOKUP(Table35[[#This Row],[Customer ID]],'Hospitalisation Details'!A:K,9, FALSE)</f>
        <v>tier - 3</v>
      </c>
      <c r="O820" t="str">
        <f>VLOOKUP(Table35[[#This Row],[Customer ID]],'Hospitalisation Details'!A:K,10,FALSE)</f>
        <v>tier - 1</v>
      </c>
      <c r="P820" t="str">
        <f>VLOOKUP(Table35[[#This Row],[Customer ID]],'Hospitalisation Details'!A:K,11,FALSE)</f>
        <v>R1019</v>
      </c>
    </row>
    <row r="821" spans="1:16" x14ac:dyDescent="0.3">
      <c r="A821" t="s">
        <v>1550</v>
      </c>
      <c r="B821" t="str">
        <f>VLOOKUP(Table35[[#This Row],[Customer ID]], 'Customer Names'!F:G, 2, FALSE)</f>
        <v>Windler, Ms.  Mary</v>
      </c>
      <c r="C821">
        <v>41.2</v>
      </c>
      <c r="D821" s="22" t="str" cm="1">
        <f t="array" ref="D821">_xlfn.IFS(Table35[[#This Row],[BMI]]&lt;18.5, "Underweight ", Table35[[#This Row],[BMI]]&lt;24.9, "Normal Weight", Table35[[#This Row],[BMI]]&lt;29.9, "Overweight ", TRUE, "Obesity")</f>
        <v>Obesity</v>
      </c>
      <c r="E821" s="22">
        <v>4.95</v>
      </c>
      <c r="F821" s="22" t="str" cm="1">
        <f t="array" ref="F821">_xlfn.IFS(Table35[[#This Row],[HBA1C]]&lt;5.7, "Normal", Table35[[#This Row],[HBA1C]]&lt;6.4, "Prediabetes ", TRUE, "Diabetes")</f>
        <v>Normal</v>
      </c>
      <c r="G821" s="23" t="s">
        <v>2379</v>
      </c>
      <c r="H821" s="22" t="s">
        <v>2379</v>
      </c>
      <c r="I821" s="22" t="s">
        <v>2379</v>
      </c>
      <c r="J821" s="22">
        <v>1</v>
      </c>
      <c r="K821" t="s">
        <v>2379</v>
      </c>
      <c r="L821" s="25">
        <f>VLOOKUP(Table35[[#This Row],[Customer ID]],'Hospitalisation Details'!A:E,5,FALSE)</f>
        <v>30687</v>
      </c>
      <c r="M821" s="27">
        <f>VLOOKUP(Table35[[#This Row],[Customer ID]],'Hospitalisation Details'!A:K,8,FALSE)</f>
        <v>12870.31</v>
      </c>
      <c r="N821" t="str">
        <f>VLOOKUP(Table35[[#This Row],[Customer ID]],'Hospitalisation Details'!A:K,9, FALSE)</f>
        <v>tier - 3</v>
      </c>
      <c r="O821" t="str">
        <f>VLOOKUP(Table35[[#This Row],[Customer ID]],'Hospitalisation Details'!A:K,10,FALSE)</f>
        <v>tier - 3</v>
      </c>
      <c r="P821" t="str">
        <f>VLOOKUP(Table35[[#This Row],[Customer ID]],'Hospitalisation Details'!A:K,11,FALSE)</f>
        <v>R1012</v>
      </c>
    </row>
    <row r="822" spans="1:16" x14ac:dyDescent="0.3">
      <c r="A822" t="s">
        <v>1549</v>
      </c>
      <c r="B822" t="str">
        <f>VLOOKUP(Table35[[#This Row],[Customer ID]], 'Customer Names'!F:G, 2, FALSE)</f>
        <v>Jones, Mr.  Marcus B</v>
      </c>
      <c r="C822">
        <v>28.81</v>
      </c>
      <c r="D822" s="22" t="str" cm="1">
        <f t="array" ref="D822">_xlfn.IFS(Table35[[#This Row],[BMI]]&lt;18.5, "Underweight ", Table35[[#This Row],[BMI]]&lt;24.9, "Normal Weight", Table35[[#This Row],[BMI]]&lt;29.9, "Overweight ", TRUE, "Obesity")</f>
        <v xml:space="preserve">Overweight </v>
      </c>
      <c r="E822" s="22">
        <v>10.8</v>
      </c>
      <c r="F822" s="22" t="str" cm="1">
        <f t="array" ref="F822">_xlfn.IFS(Table35[[#This Row],[HBA1C]]&lt;5.7, "Normal", Table35[[#This Row],[HBA1C]]&lt;6.4, "Prediabetes ", TRUE, "Diabetes")</f>
        <v>Diabetes</v>
      </c>
      <c r="G822" s="23" t="s">
        <v>2381</v>
      </c>
      <c r="H822" s="22" t="s">
        <v>2379</v>
      </c>
      <c r="I822" s="22" t="s">
        <v>2381</v>
      </c>
      <c r="J822" s="22">
        <v>1</v>
      </c>
      <c r="K822" t="s">
        <v>2379</v>
      </c>
      <c r="L822" s="25">
        <f>VLOOKUP(Table35[[#This Row],[Customer ID]],'Hospitalisation Details'!A:E,5,FALSE)</f>
        <v>23372</v>
      </c>
      <c r="M822" s="27">
        <f>VLOOKUP(Table35[[#This Row],[Customer ID]],'Hospitalisation Details'!A:K,8,FALSE)</f>
        <v>12856.84</v>
      </c>
      <c r="N822" t="str">
        <f>VLOOKUP(Table35[[#This Row],[Customer ID]],'Hospitalisation Details'!A:K,9, FALSE)</f>
        <v>tier - 3</v>
      </c>
      <c r="O822" t="str">
        <f>VLOOKUP(Table35[[#This Row],[Customer ID]],'Hospitalisation Details'!A:K,10,FALSE)</f>
        <v>tier - 3</v>
      </c>
      <c r="P822" t="str">
        <f>VLOOKUP(Table35[[#This Row],[Customer ID]],'Hospitalisation Details'!A:K,11,FALSE)</f>
        <v>R1021</v>
      </c>
    </row>
    <row r="823" spans="1:16" x14ac:dyDescent="0.3">
      <c r="A823" t="s">
        <v>1548</v>
      </c>
      <c r="B823" t="str">
        <f>VLOOKUP(Table35[[#This Row],[Customer ID]], 'Customer Names'!F:G, 2, FALSE)</f>
        <v>Stevenson, Mr.  Thomas K.</v>
      </c>
      <c r="C823">
        <v>37.409999999999997</v>
      </c>
      <c r="D823" s="22" t="str" cm="1">
        <f t="array" ref="D823">_xlfn.IFS(Table35[[#This Row],[BMI]]&lt;18.5, "Underweight ", Table35[[#This Row],[BMI]]&lt;24.9, "Normal Weight", Table35[[#This Row],[BMI]]&lt;29.9, "Overweight ", TRUE, "Obesity")</f>
        <v>Obesity</v>
      </c>
      <c r="E823" s="22">
        <v>7.21</v>
      </c>
      <c r="F823" s="22" t="str" cm="1">
        <f t="array" ref="F823">_xlfn.IFS(Table35[[#This Row],[HBA1C]]&lt;5.7, "Normal", Table35[[#This Row],[HBA1C]]&lt;6.4, "Prediabetes ", TRUE, "Diabetes")</f>
        <v>Diabetes</v>
      </c>
      <c r="G823" s="23" t="s">
        <v>2379</v>
      </c>
      <c r="H823" s="22" t="s">
        <v>2379</v>
      </c>
      <c r="I823" s="22" t="s">
        <v>2379</v>
      </c>
      <c r="J823" s="22">
        <v>2</v>
      </c>
      <c r="K823" t="s">
        <v>2379</v>
      </c>
      <c r="L823" s="25">
        <f>VLOOKUP(Table35[[#This Row],[Customer ID]],'Hospitalisation Details'!A:E,5,FALSE)</f>
        <v>26990</v>
      </c>
      <c r="M823" s="27">
        <f>VLOOKUP(Table35[[#This Row],[Customer ID]],'Hospitalisation Details'!A:K,8,FALSE)</f>
        <v>12852.37</v>
      </c>
      <c r="N823" t="str">
        <f>VLOOKUP(Table35[[#This Row],[Customer ID]],'Hospitalisation Details'!A:K,9, FALSE)</f>
        <v>tier - 3</v>
      </c>
      <c r="O823" t="str">
        <f>VLOOKUP(Table35[[#This Row],[Customer ID]],'Hospitalisation Details'!A:K,10,FALSE)</f>
        <v>tier - 1</v>
      </c>
      <c r="P823" t="str">
        <f>VLOOKUP(Table35[[#This Row],[Customer ID]],'Hospitalisation Details'!A:K,11,FALSE)</f>
        <v>R1012</v>
      </c>
    </row>
    <row r="824" spans="1:16" x14ac:dyDescent="0.3">
      <c r="A824" t="s">
        <v>1547</v>
      </c>
      <c r="B824" t="str">
        <f>VLOOKUP(Table35[[#This Row],[Customer ID]], 'Customer Names'!F:G, 2, FALSE)</f>
        <v>Humphrey, Mr.  Robert</v>
      </c>
      <c r="C824">
        <v>52.54</v>
      </c>
      <c r="D824" s="22" t="str" cm="1">
        <f t="array" ref="D824">_xlfn.IFS(Table35[[#This Row],[BMI]]&lt;18.5, "Underweight ", Table35[[#This Row],[BMI]]&lt;24.9, "Normal Weight", Table35[[#This Row],[BMI]]&lt;29.9, "Overweight ", TRUE, "Obesity")</f>
        <v>Obesity</v>
      </c>
      <c r="E824" s="22">
        <v>5.12</v>
      </c>
      <c r="F824" s="22" t="str" cm="1">
        <f t="array" ref="F824">_xlfn.IFS(Table35[[#This Row],[HBA1C]]&lt;5.7, "Normal", Table35[[#This Row],[HBA1C]]&lt;6.4, "Prediabetes ", TRUE, "Diabetes")</f>
        <v>Normal</v>
      </c>
      <c r="G824" s="23" t="s">
        <v>2379</v>
      </c>
      <c r="H824" s="22" t="s">
        <v>2379</v>
      </c>
      <c r="I824" s="22" t="s">
        <v>2381</v>
      </c>
      <c r="J824" s="22">
        <v>1</v>
      </c>
      <c r="K824" t="s">
        <v>2379</v>
      </c>
      <c r="L824" s="25">
        <f>VLOOKUP(Table35[[#This Row],[Customer ID]],'Hospitalisation Details'!A:E,5,FALSE)</f>
        <v>34269</v>
      </c>
      <c r="M824" s="27">
        <f>VLOOKUP(Table35[[#This Row],[Customer ID]],'Hospitalisation Details'!A:K,8,FALSE)</f>
        <v>12847.24</v>
      </c>
      <c r="N824" t="str">
        <f>VLOOKUP(Table35[[#This Row],[Customer ID]],'Hospitalisation Details'!A:K,9, FALSE)</f>
        <v>tier - 3</v>
      </c>
      <c r="O824" t="str">
        <f>VLOOKUP(Table35[[#This Row],[Customer ID]],'Hospitalisation Details'!A:K,10,FALSE)</f>
        <v>tier - 2</v>
      </c>
      <c r="P824" t="str">
        <f>VLOOKUP(Table35[[#This Row],[Customer ID]],'Hospitalisation Details'!A:K,11,FALSE)</f>
        <v>R1012</v>
      </c>
    </row>
    <row r="825" spans="1:16" x14ac:dyDescent="0.3">
      <c r="A825" t="s">
        <v>1546</v>
      </c>
      <c r="B825" t="str">
        <f>VLOOKUP(Table35[[#This Row],[Customer ID]], 'Customer Names'!F:G, 2, FALSE)</f>
        <v>Nelson, Mr.  Geoff</v>
      </c>
      <c r="C825">
        <v>17.29</v>
      </c>
      <c r="D825" s="22" t="str" cm="1">
        <f t="array" ref="D825">_xlfn.IFS(Table35[[#This Row],[BMI]]&lt;18.5, "Underweight ", Table35[[#This Row],[BMI]]&lt;24.9, "Normal Weight", Table35[[#This Row],[BMI]]&lt;29.9, "Overweight ", TRUE, "Obesity")</f>
        <v xml:space="preserve">Underweight </v>
      </c>
      <c r="E825" s="22">
        <v>4.62</v>
      </c>
      <c r="F825" s="22" t="str" cm="1">
        <f t="array" ref="F825">_xlfn.IFS(Table35[[#This Row],[HBA1C]]&lt;5.7, "Normal", Table35[[#This Row],[HBA1C]]&lt;6.4, "Prediabetes ", TRUE, "Diabetes")</f>
        <v>Normal</v>
      </c>
      <c r="G825" s="23" t="s">
        <v>2379</v>
      </c>
      <c r="H825" s="22" t="s">
        <v>2380</v>
      </c>
      <c r="I825" s="22" t="s">
        <v>2379</v>
      </c>
      <c r="J825" s="22">
        <v>1</v>
      </c>
      <c r="K825" t="s">
        <v>2381</v>
      </c>
      <c r="L825" s="25">
        <f>VLOOKUP(Table35[[#This Row],[Customer ID]],'Hospitalisation Details'!A:E,5,FALSE)</f>
        <v>38239</v>
      </c>
      <c r="M825" s="27">
        <f>VLOOKUP(Table35[[#This Row],[Customer ID]],'Hospitalisation Details'!A:K,8,FALSE)</f>
        <v>12829.46</v>
      </c>
      <c r="N825" t="str">
        <f>VLOOKUP(Table35[[#This Row],[Customer ID]],'Hospitalisation Details'!A:K,9, FALSE)</f>
        <v>tier - 3</v>
      </c>
      <c r="O825" t="str">
        <f>VLOOKUP(Table35[[#This Row],[Customer ID]],'Hospitalisation Details'!A:K,10,FALSE)</f>
        <v>tier - 3</v>
      </c>
      <c r="P825" t="str">
        <f>VLOOKUP(Table35[[#This Row],[Customer ID]],'Hospitalisation Details'!A:K,11,FALSE)</f>
        <v>R1016</v>
      </c>
    </row>
    <row r="826" spans="1:16" x14ac:dyDescent="0.3">
      <c r="A826" t="s">
        <v>1545</v>
      </c>
      <c r="B826" t="str">
        <f>VLOOKUP(Table35[[#This Row],[Customer ID]], 'Customer Names'!F:G, 2, FALSE)</f>
        <v>Payne, Mr.  Chris J.</v>
      </c>
      <c r="C826">
        <v>31.74</v>
      </c>
      <c r="D826" s="22" t="str" cm="1">
        <f t="array" ref="D826">_xlfn.IFS(Table35[[#This Row],[BMI]]&lt;18.5, "Underweight ", Table35[[#This Row],[BMI]]&lt;24.9, "Normal Weight", Table35[[#This Row],[BMI]]&lt;29.9, "Overweight ", TRUE, "Obesity")</f>
        <v>Obesity</v>
      </c>
      <c r="E826" s="22">
        <v>7.68</v>
      </c>
      <c r="F826" s="22" t="str" cm="1">
        <f t="array" ref="F826">_xlfn.IFS(Table35[[#This Row],[HBA1C]]&lt;5.7, "Normal", Table35[[#This Row],[HBA1C]]&lt;6.4, "Prediabetes ", TRUE, "Diabetes")</f>
        <v>Diabetes</v>
      </c>
      <c r="G826" s="23" t="s">
        <v>2381</v>
      </c>
      <c r="H826" s="22" t="s">
        <v>2379</v>
      </c>
      <c r="I826" s="22" t="s">
        <v>2379</v>
      </c>
      <c r="J826" s="22">
        <v>0</v>
      </c>
      <c r="K826" t="s">
        <v>2379</v>
      </c>
      <c r="L826" s="25">
        <f>VLOOKUP(Table35[[#This Row],[Customer ID]],'Hospitalisation Details'!A:E,5,FALSE)</f>
        <v>24709</v>
      </c>
      <c r="M826" s="27">
        <f>VLOOKUP(Table35[[#This Row],[Customer ID]],'Hospitalisation Details'!A:K,8,FALSE)</f>
        <v>12823.25</v>
      </c>
      <c r="N826" t="str">
        <f>VLOOKUP(Table35[[#This Row],[Customer ID]],'Hospitalisation Details'!A:K,9, FALSE)</f>
        <v>tier - 3</v>
      </c>
      <c r="O826" t="str">
        <f>VLOOKUP(Table35[[#This Row],[Customer ID]],'Hospitalisation Details'!A:K,10,FALSE)</f>
        <v>tier - 3</v>
      </c>
      <c r="P826" t="str">
        <f>VLOOKUP(Table35[[#This Row],[Customer ID]],'Hospitalisation Details'!A:K,11,FALSE)</f>
        <v>R1021</v>
      </c>
    </row>
    <row r="827" spans="1:16" x14ac:dyDescent="0.3">
      <c r="A827" t="s">
        <v>1544</v>
      </c>
      <c r="B827" t="str">
        <f>VLOOKUP(Table35[[#This Row],[Customer ID]], 'Customer Names'!F:G, 2, FALSE)</f>
        <v>Hails, Ms.  Kate A.</v>
      </c>
      <c r="C827">
        <v>26.504999999999999</v>
      </c>
      <c r="D827" s="22" t="str" cm="1">
        <f t="array" ref="D827">_xlfn.IFS(Table35[[#This Row],[BMI]]&lt;18.5, "Underweight ", Table35[[#This Row],[BMI]]&lt;24.9, "Normal Weight", Table35[[#This Row],[BMI]]&lt;29.9, "Overweight ", TRUE, "Obesity")</f>
        <v xml:space="preserve">Overweight </v>
      </c>
      <c r="E827" s="22">
        <v>6.79</v>
      </c>
      <c r="F827" s="22" t="str" cm="1">
        <f t="array" ref="F827">_xlfn.IFS(Table35[[#This Row],[HBA1C]]&lt;5.7, "Normal", Table35[[#This Row],[HBA1C]]&lt;6.4, "Prediabetes ", TRUE, "Diabetes")</f>
        <v>Diabetes</v>
      </c>
      <c r="G827" s="23" t="s">
        <v>2381</v>
      </c>
      <c r="H827" s="22" t="s">
        <v>2379</v>
      </c>
      <c r="I827" s="22" t="s">
        <v>2381</v>
      </c>
      <c r="J827" s="22">
        <v>1</v>
      </c>
      <c r="K827" t="s">
        <v>2379</v>
      </c>
      <c r="L827" s="25">
        <f>VLOOKUP(Table35[[#This Row],[Customer ID]],'Hospitalisation Details'!A:E,5,FALSE)</f>
        <v>23212</v>
      </c>
      <c r="M827" s="27">
        <f>VLOOKUP(Table35[[#This Row],[Customer ID]],'Hospitalisation Details'!A:K,8,FALSE)</f>
        <v>12815.44</v>
      </c>
      <c r="N827" t="str">
        <f>VLOOKUP(Table35[[#This Row],[Customer ID]],'Hospitalisation Details'!A:K,9, FALSE)</f>
        <v>tier - 3</v>
      </c>
      <c r="O827" t="str">
        <f>VLOOKUP(Table35[[#This Row],[Customer ID]],'Hospitalisation Details'!A:K,10,FALSE)</f>
        <v>tier - 3</v>
      </c>
      <c r="P827" t="str">
        <f>VLOOKUP(Table35[[#This Row],[Customer ID]],'Hospitalisation Details'!A:K,11,FALSE)</f>
        <v>R1024</v>
      </c>
    </row>
    <row r="828" spans="1:16" x14ac:dyDescent="0.3">
      <c r="A828" t="s">
        <v>1543</v>
      </c>
      <c r="B828" t="str">
        <f>VLOOKUP(Table35[[#This Row],[Customer ID]], 'Customer Names'!F:G, 2, FALSE)</f>
        <v>Proctor, Ms.  Kelli</v>
      </c>
      <c r="C828">
        <v>36.479999999999997</v>
      </c>
      <c r="D828" s="22" t="str" cm="1">
        <f t="array" ref="D828">_xlfn.IFS(Table35[[#This Row],[BMI]]&lt;18.5, "Underweight ", Table35[[#This Row],[BMI]]&lt;24.9, "Normal Weight", Table35[[#This Row],[BMI]]&lt;29.9, "Overweight ", TRUE, "Obesity")</f>
        <v>Obesity</v>
      </c>
      <c r="E828" s="22">
        <v>11.09</v>
      </c>
      <c r="F828" s="22" t="str" cm="1">
        <f t="array" ref="F828">_xlfn.IFS(Table35[[#This Row],[HBA1C]]&lt;5.7, "Normal", Table35[[#This Row],[HBA1C]]&lt;6.4, "Prediabetes ", TRUE, "Diabetes")</f>
        <v>Diabetes</v>
      </c>
      <c r="G828" s="23" t="s">
        <v>2379</v>
      </c>
      <c r="H828" s="22" t="s">
        <v>2379</v>
      </c>
      <c r="I828" s="22" t="s">
        <v>2379</v>
      </c>
      <c r="J828" s="22">
        <v>0</v>
      </c>
      <c r="K828" t="s">
        <v>2379</v>
      </c>
      <c r="L828" s="25">
        <f>VLOOKUP(Table35[[#This Row],[Customer ID]],'Hospitalisation Details'!A:E,5,FALSE)</f>
        <v>28665</v>
      </c>
      <c r="M828" s="27">
        <f>VLOOKUP(Table35[[#This Row],[Customer ID]],'Hospitalisation Details'!A:K,8,FALSE)</f>
        <v>12797.21</v>
      </c>
      <c r="N828" t="str">
        <f>VLOOKUP(Table35[[#This Row],[Customer ID]],'Hospitalisation Details'!A:K,9, FALSE)</f>
        <v>tier - 3</v>
      </c>
      <c r="O828" t="str">
        <f>VLOOKUP(Table35[[#This Row],[Customer ID]],'Hospitalisation Details'!A:K,10,FALSE)</f>
        <v>tier - 1</v>
      </c>
      <c r="P828" t="str">
        <f>VLOOKUP(Table35[[#This Row],[Customer ID]],'Hospitalisation Details'!A:K,11,FALSE)</f>
        <v>R1024</v>
      </c>
    </row>
    <row r="829" spans="1:16" x14ac:dyDescent="0.3">
      <c r="A829" t="s">
        <v>1542</v>
      </c>
      <c r="B829" t="str">
        <f>VLOOKUP(Table35[[#This Row],[Customer ID]], 'Customer Names'!F:G, 2, FALSE)</f>
        <v>Ryan, Mrs.  Maggie M</v>
      </c>
      <c r="C829">
        <v>39.159999999999997</v>
      </c>
      <c r="D829" s="22" t="str" cm="1">
        <f t="array" ref="D829">_xlfn.IFS(Table35[[#This Row],[BMI]]&lt;18.5, "Underweight ", Table35[[#This Row],[BMI]]&lt;24.9, "Normal Weight", Table35[[#This Row],[BMI]]&lt;29.9, "Overweight ", TRUE, "Obesity")</f>
        <v>Obesity</v>
      </c>
      <c r="E829" s="22">
        <v>5.24</v>
      </c>
      <c r="F829" s="22" t="str" cm="1">
        <f t="array" ref="F829">_xlfn.IFS(Table35[[#This Row],[HBA1C]]&lt;5.7, "Normal", Table35[[#This Row],[HBA1C]]&lt;6.4, "Prediabetes ", TRUE, "Diabetes")</f>
        <v>Normal</v>
      </c>
      <c r="G829" s="23" t="s">
        <v>2381</v>
      </c>
      <c r="H829" s="22" t="s">
        <v>2379</v>
      </c>
      <c r="I829" s="22" t="s">
        <v>2381</v>
      </c>
      <c r="J829" s="22">
        <v>1</v>
      </c>
      <c r="K829" t="s">
        <v>2379</v>
      </c>
      <c r="L829" s="25">
        <f>VLOOKUP(Table35[[#This Row],[Customer ID]],'Hospitalisation Details'!A:E,5,FALSE)</f>
        <v>30465</v>
      </c>
      <c r="M829" s="27">
        <f>VLOOKUP(Table35[[#This Row],[Customer ID]],'Hospitalisation Details'!A:K,8,FALSE)</f>
        <v>12788.18</v>
      </c>
      <c r="N829" t="str">
        <f>VLOOKUP(Table35[[#This Row],[Customer ID]],'Hospitalisation Details'!A:K,9, FALSE)</f>
        <v>tier - 3</v>
      </c>
      <c r="O829" t="str">
        <f>VLOOKUP(Table35[[#This Row],[Customer ID]],'Hospitalisation Details'!A:K,10,FALSE)</f>
        <v>tier - 1</v>
      </c>
      <c r="P829" t="str">
        <f>VLOOKUP(Table35[[#This Row],[Customer ID]],'Hospitalisation Details'!A:K,11,FALSE)</f>
        <v>R1026</v>
      </c>
    </row>
    <row r="830" spans="1:16" x14ac:dyDescent="0.3">
      <c r="A830" t="s">
        <v>1541</v>
      </c>
      <c r="B830" t="str">
        <f>VLOOKUP(Table35[[#This Row],[Customer ID]], 'Customer Names'!F:G, 2, FALSE)</f>
        <v>Watson, Mrs.  Michelle L.</v>
      </c>
      <c r="C830">
        <v>28.22</v>
      </c>
      <c r="D830" s="22" t="str" cm="1">
        <f t="array" ref="D830">_xlfn.IFS(Table35[[#This Row],[BMI]]&lt;18.5, "Underweight ", Table35[[#This Row],[BMI]]&lt;24.9, "Normal Weight", Table35[[#This Row],[BMI]]&lt;29.9, "Overweight ", TRUE, "Obesity")</f>
        <v xml:space="preserve">Overweight </v>
      </c>
      <c r="E830" s="22">
        <v>7.51</v>
      </c>
      <c r="F830" s="22" t="str" cm="1">
        <f t="array" ref="F830">_xlfn.IFS(Table35[[#This Row],[HBA1C]]&lt;5.7, "Normal", Table35[[#This Row],[HBA1C]]&lt;6.4, "Prediabetes ", TRUE, "Diabetes")</f>
        <v>Diabetes</v>
      </c>
      <c r="G830" s="23" t="s">
        <v>2381</v>
      </c>
      <c r="H830" s="22" t="s">
        <v>2379</v>
      </c>
      <c r="I830" s="22" t="s">
        <v>2381</v>
      </c>
      <c r="J830" s="22">
        <v>1</v>
      </c>
      <c r="K830" t="s">
        <v>2379</v>
      </c>
      <c r="L830" s="25">
        <f>VLOOKUP(Table35[[#This Row],[Customer ID]],'Hospitalisation Details'!A:E,5,FALSE)</f>
        <v>23106</v>
      </c>
      <c r="M830" s="27">
        <f>VLOOKUP(Table35[[#This Row],[Customer ID]],'Hospitalisation Details'!A:K,8,FALSE)</f>
        <v>12788.03</v>
      </c>
      <c r="N830" t="str">
        <f>VLOOKUP(Table35[[#This Row],[Customer ID]],'Hospitalisation Details'!A:K,9, FALSE)</f>
        <v>tier - 3</v>
      </c>
      <c r="O830" t="str">
        <f>VLOOKUP(Table35[[#This Row],[Customer ID]],'Hospitalisation Details'!A:K,10,FALSE)</f>
        <v>tier - 3</v>
      </c>
      <c r="P830" t="str">
        <f>VLOOKUP(Table35[[#This Row],[Customer ID]],'Hospitalisation Details'!A:K,11,FALSE)</f>
        <v>R1025</v>
      </c>
    </row>
    <row r="831" spans="1:16" x14ac:dyDescent="0.3">
      <c r="A831" t="s">
        <v>1540</v>
      </c>
      <c r="B831" t="str">
        <f>VLOOKUP(Table35[[#This Row],[Customer ID]], 'Customer Names'!F:G, 2, FALSE)</f>
        <v>Gresh, Mrs.  Ashley K</v>
      </c>
      <c r="C831">
        <v>35</v>
      </c>
      <c r="D831" s="22" t="str" cm="1">
        <f t="array" ref="D831">_xlfn.IFS(Table35[[#This Row],[BMI]]&lt;18.5, "Underweight ", Table35[[#This Row],[BMI]]&lt;24.9, "Normal Weight", Table35[[#This Row],[BMI]]&lt;29.9, "Overweight ", TRUE, "Obesity")</f>
        <v>Obesity</v>
      </c>
      <c r="E831" s="22">
        <v>4.13</v>
      </c>
      <c r="F831" s="22" t="str" cm="1">
        <f t="array" ref="F831">_xlfn.IFS(Table35[[#This Row],[HBA1C]]&lt;5.7, "Normal", Table35[[#This Row],[HBA1C]]&lt;6.4, "Prediabetes ", TRUE, "Diabetes")</f>
        <v>Normal</v>
      </c>
      <c r="G831" s="23" t="s">
        <v>2379</v>
      </c>
      <c r="H831" s="22" t="s">
        <v>2379</v>
      </c>
      <c r="I831" s="22" t="s">
        <v>2379</v>
      </c>
      <c r="J831" s="22">
        <v>2</v>
      </c>
      <c r="K831" t="s">
        <v>2379</v>
      </c>
      <c r="L831" s="25">
        <f>VLOOKUP(Table35[[#This Row],[Customer ID]],'Hospitalisation Details'!A:E,5,FALSE)</f>
        <v>26365</v>
      </c>
      <c r="M831" s="27">
        <f>VLOOKUP(Table35[[#This Row],[Customer ID]],'Hospitalisation Details'!A:K,8,FALSE)</f>
        <v>12776.05</v>
      </c>
      <c r="N831" t="str">
        <f>VLOOKUP(Table35[[#This Row],[Customer ID]],'Hospitalisation Details'!A:K,9, FALSE)</f>
        <v>tier - 3</v>
      </c>
      <c r="O831" t="str">
        <f>VLOOKUP(Table35[[#This Row],[Customer ID]],'Hospitalisation Details'!A:K,10,FALSE)</f>
        <v>tier - 3</v>
      </c>
      <c r="P831" t="str">
        <f>VLOOKUP(Table35[[#This Row],[Customer ID]],'Hospitalisation Details'!A:K,11,FALSE)</f>
        <v>R1026</v>
      </c>
    </row>
    <row r="832" spans="1:16" x14ac:dyDescent="0.3">
      <c r="A832" t="s">
        <v>1539</v>
      </c>
      <c r="B832" t="str">
        <f>VLOOKUP(Table35[[#This Row],[Customer ID]], 'Customer Names'!F:G, 2, FALSE)</f>
        <v>Anis, Mr.  Michael</v>
      </c>
      <c r="C832">
        <v>36.24</v>
      </c>
      <c r="D832" s="22" t="str" cm="1">
        <f t="array" ref="D832">_xlfn.IFS(Table35[[#This Row],[BMI]]&lt;18.5, "Underweight ", Table35[[#This Row],[BMI]]&lt;24.9, "Normal Weight", Table35[[#This Row],[BMI]]&lt;29.9, "Overweight ", TRUE, "Obesity")</f>
        <v>Obesity</v>
      </c>
      <c r="E832" s="22">
        <v>8.3800000000000008</v>
      </c>
      <c r="F832" s="22" t="str" cm="1">
        <f t="array" ref="F832">_xlfn.IFS(Table35[[#This Row],[HBA1C]]&lt;5.7, "Normal", Table35[[#This Row],[HBA1C]]&lt;6.4, "Prediabetes ", TRUE, "Diabetes")</f>
        <v>Diabetes</v>
      </c>
      <c r="G832" s="23" t="s">
        <v>2381</v>
      </c>
      <c r="H832" s="22" t="s">
        <v>2379</v>
      </c>
      <c r="I832" s="22" t="s">
        <v>2379</v>
      </c>
      <c r="J832" s="22">
        <v>1</v>
      </c>
      <c r="K832" t="s">
        <v>2379</v>
      </c>
      <c r="L832" s="25">
        <f>VLOOKUP(Table35[[#This Row],[Customer ID]],'Hospitalisation Details'!A:E,5,FALSE)</f>
        <v>27450</v>
      </c>
      <c r="M832" s="27">
        <f>VLOOKUP(Table35[[#This Row],[Customer ID]],'Hospitalisation Details'!A:K,8,FALSE)</f>
        <v>12770.27</v>
      </c>
      <c r="N832" t="str">
        <f>VLOOKUP(Table35[[#This Row],[Customer ID]],'Hospitalisation Details'!A:K,9, FALSE)</f>
        <v>tier - 3</v>
      </c>
      <c r="O832" t="str">
        <f>VLOOKUP(Table35[[#This Row],[Customer ID]],'Hospitalisation Details'!A:K,10,FALSE)</f>
        <v>tier - 3</v>
      </c>
      <c r="P832" t="str">
        <f>VLOOKUP(Table35[[#This Row],[Customer ID]],'Hospitalisation Details'!A:K,11,FALSE)</f>
        <v>R1021</v>
      </c>
    </row>
    <row r="833" spans="1:16" x14ac:dyDescent="0.3">
      <c r="A833" t="s">
        <v>1538</v>
      </c>
      <c r="B833" t="str">
        <f>VLOOKUP(Table35[[#This Row],[Customer ID]], 'Customer Names'!F:G, 2, FALSE)</f>
        <v>Swartz, Mr.  Ryan K.</v>
      </c>
      <c r="C833">
        <v>36.954999999999998</v>
      </c>
      <c r="D833" s="22" t="str" cm="1">
        <f t="array" ref="D833">_xlfn.IFS(Table35[[#This Row],[BMI]]&lt;18.5, "Underweight ", Table35[[#This Row],[BMI]]&lt;24.9, "Normal Weight", Table35[[#This Row],[BMI]]&lt;29.9, "Overweight ", TRUE, "Obesity")</f>
        <v>Obesity</v>
      </c>
      <c r="E833" s="22">
        <v>8.07</v>
      </c>
      <c r="F833" s="22" t="str" cm="1">
        <f t="array" ref="F833">_xlfn.IFS(Table35[[#This Row],[HBA1C]]&lt;5.7, "Normal", Table35[[#This Row],[HBA1C]]&lt;6.4, "Prediabetes ", TRUE, "Diabetes")</f>
        <v>Diabetes</v>
      </c>
      <c r="G833" s="23" t="s">
        <v>2379</v>
      </c>
      <c r="H833" s="22" t="s">
        <v>2379</v>
      </c>
      <c r="I833" s="22" t="s">
        <v>2379</v>
      </c>
      <c r="J833" s="22">
        <v>0</v>
      </c>
      <c r="K833" t="s">
        <v>2379</v>
      </c>
      <c r="L833" s="25">
        <f>VLOOKUP(Table35[[#This Row],[Customer ID]],'Hospitalisation Details'!A:E,5,FALSE)</f>
        <v>22647</v>
      </c>
      <c r="M833" s="27">
        <f>VLOOKUP(Table35[[#This Row],[Customer ID]],'Hospitalisation Details'!A:K,8,FALSE)</f>
        <v>12741.17</v>
      </c>
      <c r="N833" t="str">
        <f>VLOOKUP(Table35[[#This Row],[Customer ID]],'Hospitalisation Details'!A:K,9, FALSE)</f>
        <v>tier - 3</v>
      </c>
      <c r="O833" t="str">
        <f>VLOOKUP(Table35[[#This Row],[Customer ID]],'Hospitalisation Details'!A:K,10,FALSE)</f>
        <v>tier - 1</v>
      </c>
      <c r="P833" t="str">
        <f>VLOOKUP(Table35[[#This Row],[Customer ID]],'Hospitalisation Details'!A:K,11,FALSE)</f>
        <v>R1017</v>
      </c>
    </row>
    <row r="834" spans="1:16" x14ac:dyDescent="0.3">
      <c r="A834" t="s">
        <v>1537</v>
      </c>
      <c r="B834" t="str">
        <f>VLOOKUP(Table35[[#This Row],[Customer ID]], 'Customer Names'!F:G, 2, FALSE)</f>
        <v>Schluneker, Mr.  Matthew J</v>
      </c>
      <c r="C834">
        <v>29.64</v>
      </c>
      <c r="D834" s="22" t="str" cm="1">
        <f t="array" ref="D834">_xlfn.IFS(Table35[[#This Row],[BMI]]&lt;18.5, "Underweight ", Table35[[#This Row],[BMI]]&lt;24.9, "Normal Weight", Table35[[#This Row],[BMI]]&lt;29.9, "Overweight ", TRUE, "Obesity")</f>
        <v xml:space="preserve">Overweight </v>
      </c>
      <c r="E834" s="22">
        <v>8.9499999999999993</v>
      </c>
      <c r="F834" s="22" t="str" cm="1">
        <f t="array" ref="F834">_xlfn.IFS(Table35[[#This Row],[HBA1C]]&lt;5.7, "Normal", Table35[[#This Row],[HBA1C]]&lt;6.4, "Prediabetes ", TRUE, "Diabetes")</f>
        <v>Diabetes</v>
      </c>
      <c r="G834" s="23" t="s">
        <v>2379</v>
      </c>
      <c r="H834" s="22" t="s">
        <v>2379</v>
      </c>
      <c r="I834" s="22" t="s">
        <v>2379</v>
      </c>
      <c r="J834" s="22">
        <v>0</v>
      </c>
      <c r="K834" t="s">
        <v>2379</v>
      </c>
      <c r="L834" s="25">
        <f>VLOOKUP(Table35[[#This Row],[Customer ID]],'Hospitalisation Details'!A:E,5,FALSE)</f>
        <v>22982</v>
      </c>
      <c r="M834" s="27">
        <f>VLOOKUP(Table35[[#This Row],[Customer ID]],'Hospitalisation Details'!A:K,8,FALSE)</f>
        <v>12731</v>
      </c>
      <c r="N834" t="str">
        <f>VLOOKUP(Table35[[#This Row],[Customer ID]],'Hospitalisation Details'!A:K,9, FALSE)</f>
        <v>tier - 3</v>
      </c>
      <c r="O834" t="str">
        <f>VLOOKUP(Table35[[#This Row],[Customer ID]],'Hospitalisation Details'!A:K,10,FALSE)</f>
        <v>tier - 3</v>
      </c>
      <c r="P834" t="str">
        <f>VLOOKUP(Table35[[#This Row],[Customer ID]],'Hospitalisation Details'!A:K,11,FALSE)</f>
        <v>R1016</v>
      </c>
    </row>
    <row r="835" spans="1:16" x14ac:dyDescent="0.3">
      <c r="A835" t="s">
        <v>1536</v>
      </c>
      <c r="B835" t="str">
        <f>VLOOKUP(Table35[[#This Row],[Customer ID]], 'Customer Names'!F:G, 2, FALSE)</f>
        <v>Bellemare, Mrs.  Karine</v>
      </c>
      <c r="C835">
        <v>42.74</v>
      </c>
      <c r="D835" s="22" t="str" cm="1">
        <f t="array" ref="D835">_xlfn.IFS(Table35[[#This Row],[BMI]]&lt;18.5, "Underweight ", Table35[[#This Row],[BMI]]&lt;24.9, "Normal Weight", Table35[[#This Row],[BMI]]&lt;29.9, "Overweight ", TRUE, "Obesity")</f>
        <v>Obesity</v>
      </c>
      <c r="E835" s="22">
        <v>6.31</v>
      </c>
      <c r="F835" s="22" t="str" cm="1">
        <f t="array" ref="F835">_xlfn.IFS(Table35[[#This Row],[HBA1C]]&lt;5.7, "Normal", Table35[[#This Row],[HBA1C]]&lt;6.4, "Prediabetes ", TRUE, "Diabetes")</f>
        <v xml:space="preserve">Prediabetes </v>
      </c>
      <c r="G835" s="23" t="s">
        <v>2381</v>
      </c>
      <c r="H835" s="22" t="s">
        <v>2379</v>
      </c>
      <c r="I835" s="22" t="s">
        <v>2379</v>
      </c>
      <c r="J835" s="22">
        <v>1</v>
      </c>
      <c r="K835" t="s">
        <v>2379</v>
      </c>
      <c r="L835" s="25">
        <f>VLOOKUP(Table35[[#This Row],[Customer ID]],'Hospitalisation Details'!A:E,5,FALSE)</f>
        <v>32464</v>
      </c>
      <c r="M835" s="27">
        <f>VLOOKUP(Table35[[#This Row],[Customer ID]],'Hospitalisation Details'!A:K,8,FALSE)</f>
        <v>12718.21</v>
      </c>
      <c r="N835" t="str">
        <f>VLOOKUP(Table35[[#This Row],[Customer ID]],'Hospitalisation Details'!A:K,9, FALSE)</f>
        <v>tier - 3</v>
      </c>
      <c r="O835" t="str">
        <f>VLOOKUP(Table35[[#This Row],[Customer ID]],'Hospitalisation Details'!A:K,10,FALSE)</f>
        <v>tier - 1</v>
      </c>
      <c r="P835" t="str">
        <f>VLOOKUP(Table35[[#This Row],[Customer ID]],'Hospitalisation Details'!A:K,11,FALSE)</f>
        <v>R1026</v>
      </c>
    </row>
    <row r="836" spans="1:16" x14ac:dyDescent="0.3">
      <c r="A836" t="s">
        <v>1535</v>
      </c>
      <c r="B836" t="str">
        <f>VLOOKUP(Table35[[#This Row],[Customer ID]], 'Customer Names'!F:G, 2, FALSE)</f>
        <v>Vitalo, Ms.  Antonia G</v>
      </c>
      <c r="C836">
        <v>36.130000000000003</v>
      </c>
      <c r="D836" s="22" t="str" cm="1">
        <f t="array" ref="D836">_xlfn.IFS(Table35[[#This Row],[BMI]]&lt;18.5, "Underweight ", Table35[[#This Row],[BMI]]&lt;24.9, "Normal Weight", Table35[[#This Row],[BMI]]&lt;29.9, "Overweight ", TRUE, "Obesity")</f>
        <v>Obesity</v>
      </c>
      <c r="E836" s="22">
        <v>7.19</v>
      </c>
      <c r="F836" s="22" t="str" cm="1">
        <f t="array" ref="F836">_xlfn.IFS(Table35[[#This Row],[HBA1C]]&lt;5.7, "Normal", Table35[[#This Row],[HBA1C]]&lt;6.4, "Prediabetes ", TRUE, "Diabetes")</f>
        <v>Diabetes</v>
      </c>
      <c r="G836" s="23" t="s">
        <v>2381</v>
      </c>
      <c r="H836" s="22" t="s">
        <v>2379</v>
      </c>
      <c r="I836" s="22" t="s">
        <v>2379</v>
      </c>
      <c r="J836" s="22">
        <v>2</v>
      </c>
      <c r="K836" t="s">
        <v>2379</v>
      </c>
      <c r="L836" s="25">
        <f>VLOOKUP(Table35[[#This Row],[Customer ID]],'Hospitalisation Details'!A:E,5,FALSE)</f>
        <v>25849</v>
      </c>
      <c r="M836" s="27">
        <f>VLOOKUP(Table35[[#This Row],[Customer ID]],'Hospitalisation Details'!A:K,8,FALSE)</f>
        <v>12713</v>
      </c>
      <c r="N836" t="str">
        <f>VLOOKUP(Table35[[#This Row],[Customer ID]],'Hospitalisation Details'!A:K,9, FALSE)</f>
        <v>tier - 3</v>
      </c>
      <c r="O836" t="str">
        <f>VLOOKUP(Table35[[#This Row],[Customer ID]],'Hospitalisation Details'!A:K,10,FALSE)</f>
        <v>tier - 1</v>
      </c>
      <c r="P836" t="str">
        <f>VLOOKUP(Table35[[#This Row],[Customer ID]],'Hospitalisation Details'!A:K,11,FALSE)</f>
        <v>R1011</v>
      </c>
    </row>
    <row r="837" spans="1:16" x14ac:dyDescent="0.3">
      <c r="A837" t="s">
        <v>1534</v>
      </c>
      <c r="B837" t="str">
        <f>VLOOKUP(Table35[[#This Row],[Customer ID]], 'Customer Names'!F:G, 2, FALSE)</f>
        <v>Hamilton, Ms.  Casondra L</v>
      </c>
      <c r="C837">
        <v>31.55</v>
      </c>
      <c r="D837" s="22" t="str" cm="1">
        <f t="array" ref="D837">_xlfn.IFS(Table35[[#This Row],[BMI]]&lt;18.5, "Underweight ", Table35[[#This Row],[BMI]]&lt;24.9, "Normal Weight", Table35[[#This Row],[BMI]]&lt;29.9, "Overweight ", TRUE, "Obesity")</f>
        <v>Obesity</v>
      </c>
      <c r="E837" s="22">
        <v>6.11</v>
      </c>
      <c r="F837" s="22" t="str" cm="1">
        <f t="array" ref="F837">_xlfn.IFS(Table35[[#This Row],[HBA1C]]&lt;5.7, "Normal", Table35[[#This Row],[HBA1C]]&lt;6.4, "Prediabetes ", TRUE, "Diabetes")</f>
        <v xml:space="preserve">Prediabetes </v>
      </c>
      <c r="G837" s="23" t="s">
        <v>2381</v>
      </c>
      <c r="H837" s="22" t="s">
        <v>2379</v>
      </c>
      <c r="I837" s="22" t="s">
        <v>2379</v>
      </c>
      <c r="J837" s="22">
        <v>1</v>
      </c>
      <c r="K837" t="s">
        <v>2379</v>
      </c>
      <c r="L837" s="25">
        <f>VLOOKUP(Table35[[#This Row],[Customer ID]],'Hospitalisation Details'!A:E,5,FALSE)</f>
        <v>23648</v>
      </c>
      <c r="M837" s="27">
        <f>VLOOKUP(Table35[[#This Row],[Customer ID]],'Hospitalisation Details'!A:K,8,FALSE)</f>
        <v>12700.63</v>
      </c>
      <c r="N837" t="str">
        <f>VLOOKUP(Table35[[#This Row],[Customer ID]],'Hospitalisation Details'!A:K,9, FALSE)</f>
        <v>tier - 3</v>
      </c>
      <c r="O837" t="str">
        <f>VLOOKUP(Table35[[#This Row],[Customer ID]],'Hospitalisation Details'!A:K,10,FALSE)</f>
        <v>tier - 3</v>
      </c>
      <c r="P837" t="str">
        <f>VLOOKUP(Table35[[#This Row],[Customer ID]],'Hospitalisation Details'!A:K,11,FALSE)</f>
        <v>R1011</v>
      </c>
    </row>
    <row r="838" spans="1:16" x14ac:dyDescent="0.3">
      <c r="A838" t="s">
        <v>1533</v>
      </c>
      <c r="B838" t="str">
        <f>VLOOKUP(Table35[[#This Row],[Customer ID]], 'Customer Names'!F:G, 2, FALSE)</f>
        <v>Marshall, Ms.  Wendy</v>
      </c>
      <c r="C838">
        <v>52.75</v>
      </c>
      <c r="D838" s="22" t="str" cm="1">
        <f t="array" ref="D838">_xlfn.IFS(Table35[[#This Row],[BMI]]&lt;18.5, "Underweight ", Table35[[#This Row],[BMI]]&lt;24.9, "Normal Weight", Table35[[#This Row],[BMI]]&lt;29.9, "Overweight ", TRUE, "Obesity")</f>
        <v>Obesity</v>
      </c>
      <c r="E838" s="22">
        <v>6.02</v>
      </c>
      <c r="F838" s="22" t="str" cm="1">
        <f t="array" ref="F838">_xlfn.IFS(Table35[[#This Row],[HBA1C]]&lt;5.7, "Normal", Table35[[#This Row],[HBA1C]]&lt;6.4, "Prediabetes ", TRUE, "Diabetes")</f>
        <v xml:space="preserve">Prediabetes </v>
      </c>
      <c r="G838" s="23" t="s">
        <v>2379</v>
      </c>
      <c r="H838" s="22" t="s">
        <v>2379</v>
      </c>
      <c r="I838" s="22" t="s">
        <v>2379</v>
      </c>
      <c r="J838" s="22">
        <v>1</v>
      </c>
      <c r="K838" t="s">
        <v>2379</v>
      </c>
      <c r="L838" s="25">
        <f>VLOOKUP(Table35[[#This Row],[Customer ID]],'Hospitalisation Details'!A:E,5,FALSE)</f>
        <v>33823</v>
      </c>
      <c r="M838" s="27">
        <f>VLOOKUP(Table35[[#This Row],[Customer ID]],'Hospitalisation Details'!A:K,8,FALSE)</f>
        <v>12699.56</v>
      </c>
      <c r="N838" t="str">
        <f>VLOOKUP(Table35[[#This Row],[Customer ID]],'Hospitalisation Details'!A:K,9, FALSE)</f>
        <v>tier - 3</v>
      </c>
      <c r="O838" t="str">
        <f>VLOOKUP(Table35[[#This Row],[Customer ID]],'Hospitalisation Details'!A:K,10,FALSE)</f>
        <v>tier - 2</v>
      </c>
      <c r="P838" t="str">
        <f>VLOOKUP(Table35[[#This Row],[Customer ID]],'Hospitalisation Details'!A:K,11,FALSE)</f>
        <v>R1011</v>
      </c>
    </row>
    <row r="839" spans="1:16" x14ac:dyDescent="0.3">
      <c r="A839" t="s">
        <v>1532</v>
      </c>
      <c r="B839" t="str">
        <f>VLOOKUP(Table35[[#This Row],[Customer ID]], 'Customer Names'!F:G, 2, FALSE)</f>
        <v>Cale, Mr.  Eric D</v>
      </c>
      <c r="C839">
        <v>36.67</v>
      </c>
      <c r="D839" s="22" t="str" cm="1">
        <f t="array" ref="D839">_xlfn.IFS(Table35[[#This Row],[BMI]]&lt;18.5, "Underweight ", Table35[[#This Row],[BMI]]&lt;24.9, "Normal Weight", Table35[[#This Row],[BMI]]&lt;29.9, "Overweight ", TRUE, "Obesity")</f>
        <v>Obesity</v>
      </c>
      <c r="E839" s="22">
        <v>11.86</v>
      </c>
      <c r="F839" s="22" t="str" cm="1">
        <f t="array" ref="F839">_xlfn.IFS(Table35[[#This Row],[HBA1C]]&lt;5.7, "Normal", Table35[[#This Row],[HBA1C]]&lt;6.4, "Prediabetes ", TRUE, "Diabetes")</f>
        <v>Diabetes</v>
      </c>
      <c r="G839" s="23" t="s">
        <v>2379</v>
      </c>
      <c r="H839" s="22" t="s">
        <v>2379</v>
      </c>
      <c r="I839" s="22" t="s">
        <v>2379</v>
      </c>
      <c r="J839" s="22">
        <v>0</v>
      </c>
      <c r="K839" t="s">
        <v>2379</v>
      </c>
      <c r="L839" s="25">
        <f>VLOOKUP(Table35[[#This Row],[Customer ID]],'Hospitalisation Details'!A:E,5,FALSE)</f>
        <v>27234</v>
      </c>
      <c r="M839" s="27">
        <f>VLOOKUP(Table35[[#This Row],[Customer ID]],'Hospitalisation Details'!A:K,8,FALSE)</f>
        <v>12697.48</v>
      </c>
      <c r="N839" t="str">
        <f>VLOOKUP(Table35[[#This Row],[Customer ID]],'Hospitalisation Details'!A:K,9, FALSE)</f>
        <v>tier - 3</v>
      </c>
      <c r="O839" t="str">
        <f>VLOOKUP(Table35[[#This Row],[Customer ID]],'Hospitalisation Details'!A:K,10,FALSE)</f>
        <v>tier - 3</v>
      </c>
      <c r="P839" t="str">
        <f>VLOOKUP(Table35[[#This Row],[Customer ID]],'Hospitalisation Details'!A:K,11,FALSE)</f>
        <v>R1021</v>
      </c>
    </row>
    <row r="840" spans="1:16" x14ac:dyDescent="0.3">
      <c r="A840" t="s">
        <v>1531</v>
      </c>
      <c r="B840" t="str">
        <f>VLOOKUP(Table35[[#This Row],[Customer ID]], 'Customer Names'!F:G, 2, FALSE)</f>
        <v>Pittaway, Ms.  Elizabeth</v>
      </c>
      <c r="C840">
        <v>38.06</v>
      </c>
      <c r="D840" s="22" t="str" cm="1">
        <f t="array" ref="D840">_xlfn.IFS(Table35[[#This Row],[BMI]]&lt;18.5, "Underweight ", Table35[[#This Row],[BMI]]&lt;24.9, "Normal Weight", Table35[[#This Row],[BMI]]&lt;29.9, "Overweight ", TRUE, "Obesity")</f>
        <v>Obesity</v>
      </c>
      <c r="E840" s="22">
        <v>8.25</v>
      </c>
      <c r="F840" s="22" t="str" cm="1">
        <f t="array" ref="F840">_xlfn.IFS(Table35[[#This Row],[HBA1C]]&lt;5.7, "Normal", Table35[[#This Row],[HBA1C]]&lt;6.4, "Prediabetes ", TRUE, "Diabetes")</f>
        <v>Diabetes</v>
      </c>
      <c r="G840" s="23" t="s">
        <v>2379</v>
      </c>
      <c r="H840" s="22" t="s">
        <v>2379</v>
      </c>
      <c r="I840" s="22" t="s">
        <v>2379</v>
      </c>
      <c r="J840" s="22">
        <v>0</v>
      </c>
      <c r="K840" t="s">
        <v>2379</v>
      </c>
      <c r="L840" s="25">
        <f>VLOOKUP(Table35[[#This Row],[Customer ID]],'Hospitalisation Details'!A:E,5,FALSE)</f>
        <v>22824</v>
      </c>
      <c r="M840" s="27">
        <f>VLOOKUP(Table35[[#This Row],[Customer ID]],'Hospitalisation Details'!A:K,8,FALSE)</f>
        <v>12648.7</v>
      </c>
      <c r="N840" t="str">
        <f>VLOOKUP(Table35[[#This Row],[Customer ID]],'Hospitalisation Details'!A:K,9, FALSE)</f>
        <v>tier - 3</v>
      </c>
      <c r="O840" t="str">
        <f>VLOOKUP(Table35[[#This Row],[Customer ID]],'Hospitalisation Details'!A:K,10,FALSE)</f>
        <v>tier - 2</v>
      </c>
      <c r="P840" t="str">
        <f>VLOOKUP(Table35[[#This Row],[Customer ID]],'Hospitalisation Details'!A:K,11,FALSE)</f>
        <v>R1013</v>
      </c>
    </row>
    <row r="841" spans="1:16" x14ac:dyDescent="0.3">
      <c r="A841" t="s">
        <v>1530</v>
      </c>
      <c r="B841" t="str">
        <f>VLOOKUP(Table35[[#This Row],[Customer ID]], 'Customer Names'!F:G, 2, FALSE)</f>
        <v>Bill, Ms.  Laura F</v>
      </c>
      <c r="C841">
        <v>38</v>
      </c>
      <c r="D841" s="22" t="str" cm="1">
        <f t="array" ref="D841">_xlfn.IFS(Table35[[#This Row],[BMI]]&lt;18.5, "Underweight ", Table35[[#This Row],[BMI]]&lt;24.9, "Normal Weight", Table35[[#This Row],[BMI]]&lt;29.9, "Overweight ", TRUE, "Obesity")</f>
        <v>Obesity</v>
      </c>
      <c r="E841" s="22">
        <v>8.1300000000000008</v>
      </c>
      <c r="F841" s="22" t="str" cm="1">
        <f t="array" ref="F841">_xlfn.IFS(Table35[[#This Row],[HBA1C]]&lt;5.7, "Normal", Table35[[#This Row],[HBA1C]]&lt;6.4, "Prediabetes ", TRUE, "Diabetes")</f>
        <v>Diabetes</v>
      </c>
      <c r="G841" s="23" t="s">
        <v>2379</v>
      </c>
      <c r="H841" s="22" t="s">
        <v>2379</v>
      </c>
      <c r="I841" s="22" t="s">
        <v>2379</v>
      </c>
      <c r="J841" s="22">
        <v>0</v>
      </c>
      <c r="K841" t="s">
        <v>2379</v>
      </c>
      <c r="L841" s="25">
        <f>VLOOKUP(Table35[[#This Row],[Customer ID]],'Hospitalisation Details'!A:E,5,FALSE)</f>
        <v>23876</v>
      </c>
      <c r="M841" s="27">
        <f>VLOOKUP(Table35[[#This Row],[Customer ID]],'Hospitalisation Details'!A:K,8,FALSE)</f>
        <v>12646.21</v>
      </c>
      <c r="N841" t="str">
        <f>VLOOKUP(Table35[[#This Row],[Customer ID]],'Hospitalisation Details'!A:K,9, FALSE)</f>
        <v>tier - 3</v>
      </c>
      <c r="O841" t="str">
        <f>VLOOKUP(Table35[[#This Row],[Customer ID]],'Hospitalisation Details'!A:K,10,FALSE)</f>
        <v>tier - 2</v>
      </c>
      <c r="P841" t="str">
        <f>VLOOKUP(Table35[[#This Row],[Customer ID]],'Hospitalisation Details'!A:K,11,FALSE)</f>
        <v>R1011</v>
      </c>
    </row>
    <row r="842" spans="1:16" x14ac:dyDescent="0.3">
      <c r="A842" t="s">
        <v>1529</v>
      </c>
      <c r="B842" t="str">
        <f>VLOOKUP(Table35[[#This Row],[Customer ID]], 'Customer Names'!F:G, 2, FALSE)</f>
        <v>Antrim, Ms.  Amelia F.</v>
      </c>
      <c r="C842">
        <v>35.1</v>
      </c>
      <c r="D842" s="22" t="str" cm="1">
        <f t="array" ref="D842">_xlfn.IFS(Table35[[#This Row],[BMI]]&lt;18.5, "Underweight ", Table35[[#This Row],[BMI]]&lt;24.9, "Normal Weight", Table35[[#This Row],[BMI]]&lt;29.9, "Overweight ", TRUE, "Obesity")</f>
        <v>Obesity</v>
      </c>
      <c r="E842" s="22">
        <v>10.1</v>
      </c>
      <c r="F842" s="22" t="str" cm="1">
        <f t="array" ref="F842">_xlfn.IFS(Table35[[#This Row],[HBA1C]]&lt;5.7, "Normal", Table35[[#This Row],[HBA1C]]&lt;6.4, "Prediabetes ", TRUE, "Diabetes")</f>
        <v>Diabetes</v>
      </c>
      <c r="G842" s="23" t="s">
        <v>2379</v>
      </c>
      <c r="H842" s="22" t="s">
        <v>2379</v>
      </c>
      <c r="I842" s="22" t="s">
        <v>2379</v>
      </c>
      <c r="J842" s="22">
        <v>0</v>
      </c>
      <c r="K842" t="s">
        <v>2379</v>
      </c>
      <c r="L842" s="25">
        <f>VLOOKUP(Table35[[#This Row],[Customer ID]],'Hospitalisation Details'!A:E,5,FALSE)</f>
        <v>22747</v>
      </c>
      <c r="M842" s="27">
        <f>VLOOKUP(Table35[[#This Row],[Customer ID]],'Hospitalisation Details'!A:K,8,FALSE)</f>
        <v>12644.59</v>
      </c>
      <c r="N842" t="str">
        <f>VLOOKUP(Table35[[#This Row],[Customer ID]],'Hospitalisation Details'!A:K,9, FALSE)</f>
        <v>tier - 3</v>
      </c>
      <c r="O842" t="str">
        <f>VLOOKUP(Table35[[#This Row],[Customer ID]],'Hospitalisation Details'!A:K,10,FALSE)</f>
        <v>tier - 2</v>
      </c>
      <c r="P842" t="str">
        <f>VLOOKUP(Table35[[#This Row],[Customer ID]],'Hospitalisation Details'!A:K,11,FALSE)</f>
        <v>R1011</v>
      </c>
    </row>
    <row r="843" spans="1:16" x14ac:dyDescent="0.3">
      <c r="A843" t="s">
        <v>1528</v>
      </c>
      <c r="B843" t="str">
        <f>VLOOKUP(Table35[[#This Row],[Customer ID]], 'Customer Names'!F:G, 2, FALSE)</f>
        <v>Doolittle-Crider, Ms.  Amy L.</v>
      </c>
      <c r="C843">
        <v>33.82</v>
      </c>
      <c r="D843" s="22" t="str" cm="1">
        <f t="array" ref="D843">_xlfn.IFS(Table35[[#This Row],[BMI]]&lt;18.5, "Underweight ", Table35[[#This Row],[BMI]]&lt;24.9, "Normal Weight", Table35[[#This Row],[BMI]]&lt;29.9, "Overweight ", TRUE, "Obesity")</f>
        <v>Obesity</v>
      </c>
      <c r="E843" s="22">
        <v>5.89</v>
      </c>
      <c r="F843" s="22" t="str" cm="1">
        <f t="array" ref="F843">_xlfn.IFS(Table35[[#This Row],[HBA1C]]&lt;5.7, "Normal", Table35[[#This Row],[HBA1C]]&lt;6.4, "Prediabetes ", TRUE, "Diabetes")</f>
        <v xml:space="preserve">Prediabetes </v>
      </c>
      <c r="G843" s="23" t="s">
        <v>2381</v>
      </c>
      <c r="H843" s="22" t="s">
        <v>2379</v>
      </c>
      <c r="I843" s="22" t="s">
        <v>2379</v>
      </c>
      <c r="J843" s="22">
        <v>2</v>
      </c>
      <c r="K843" t="s">
        <v>2379</v>
      </c>
      <c r="L843" s="25">
        <f>VLOOKUP(Table35[[#This Row],[Customer ID]],'Hospitalisation Details'!A:E,5,FALSE)</f>
        <v>24183</v>
      </c>
      <c r="M843" s="27">
        <f>VLOOKUP(Table35[[#This Row],[Customer ID]],'Hospitalisation Details'!A:K,8,FALSE)</f>
        <v>12643.38</v>
      </c>
      <c r="N843" t="str">
        <f>VLOOKUP(Table35[[#This Row],[Customer ID]],'Hospitalisation Details'!A:K,9, FALSE)</f>
        <v>tier - 3</v>
      </c>
      <c r="O843" t="str">
        <f>VLOOKUP(Table35[[#This Row],[Customer ID]],'Hospitalisation Details'!A:K,10,FALSE)</f>
        <v>tier - 1</v>
      </c>
      <c r="P843" t="str">
        <f>VLOOKUP(Table35[[#This Row],[Customer ID]],'Hospitalisation Details'!A:K,11,FALSE)</f>
        <v>R1012</v>
      </c>
    </row>
    <row r="844" spans="1:16" x14ac:dyDescent="0.3">
      <c r="A844" t="s">
        <v>1527</v>
      </c>
      <c r="B844" t="str">
        <f>VLOOKUP(Table35[[#This Row],[Customer ID]], 'Customer Names'!F:G, 2, FALSE)</f>
        <v>Ruhlman, Ms.  Katie J</v>
      </c>
      <c r="C844">
        <v>37.43</v>
      </c>
      <c r="D844" s="22" t="str" cm="1">
        <f t="array" ref="D844">_xlfn.IFS(Table35[[#This Row],[BMI]]&lt;18.5, "Underweight ", Table35[[#This Row],[BMI]]&lt;24.9, "Normal Weight", Table35[[#This Row],[BMI]]&lt;29.9, "Overweight ", TRUE, "Obesity")</f>
        <v>Obesity</v>
      </c>
      <c r="E844" s="22">
        <v>4.97</v>
      </c>
      <c r="F844" s="22" t="str" cm="1">
        <f t="array" ref="F844">_xlfn.IFS(Table35[[#This Row],[HBA1C]]&lt;5.7, "Normal", Table35[[#This Row],[HBA1C]]&lt;6.4, "Prediabetes ", TRUE, "Diabetes")</f>
        <v>Normal</v>
      </c>
      <c r="G844" s="23" t="s">
        <v>2379</v>
      </c>
      <c r="H844" s="22" t="s">
        <v>2379</v>
      </c>
      <c r="I844" s="22" t="s">
        <v>2379</v>
      </c>
      <c r="J844" s="22">
        <v>2</v>
      </c>
      <c r="K844" t="s">
        <v>2379</v>
      </c>
      <c r="L844" s="25">
        <f>VLOOKUP(Table35[[#This Row],[Customer ID]],'Hospitalisation Details'!A:E,5,FALSE)</f>
        <v>26334</v>
      </c>
      <c r="M844" s="27">
        <f>VLOOKUP(Table35[[#This Row],[Customer ID]],'Hospitalisation Details'!A:K,8,FALSE)</f>
        <v>12640.24</v>
      </c>
      <c r="N844" t="str">
        <f>VLOOKUP(Table35[[#This Row],[Customer ID]],'Hospitalisation Details'!A:K,9, FALSE)</f>
        <v>tier - 3</v>
      </c>
      <c r="O844" t="str">
        <f>VLOOKUP(Table35[[#This Row],[Customer ID]],'Hospitalisation Details'!A:K,10,FALSE)</f>
        <v>tier - 1</v>
      </c>
      <c r="P844" t="str">
        <f>VLOOKUP(Table35[[#This Row],[Customer ID]],'Hospitalisation Details'!A:K,11,FALSE)</f>
        <v>R1011</v>
      </c>
    </row>
    <row r="845" spans="1:16" x14ac:dyDescent="0.3">
      <c r="A845" t="s">
        <v>1526</v>
      </c>
      <c r="B845" t="str">
        <f>VLOOKUP(Table35[[#This Row],[Customer ID]], 'Customer Names'!F:G, 2, FALSE)</f>
        <v>Anderson, Ms.  Laura E.</v>
      </c>
      <c r="C845">
        <v>30.5</v>
      </c>
      <c r="D845" s="22" t="str" cm="1">
        <f t="array" ref="D845">_xlfn.IFS(Table35[[#This Row],[BMI]]&lt;18.5, "Underweight ", Table35[[#This Row],[BMI]]&lt;24.9, "Normal Weight", Table35[[#This Row],[BMI]]&lt;29.9, "Overweight ", TRUE, "Obesity")</f>
        <v>Obesity</v>
      </c>
      <c r="E845" s="22">
        <v>9.9</v>
      </c>
      <c r="F845" s="22" t="str" cm="1">
        <f t="array" ref="F845">_xlfn.IFS(Table35[[#This Row],[HBA1C]]&lt;5.7, "Normal", Table35[[#This Row],[HBA1C]]&lt;6.4, "Prediabetes ", TRUE, "Diabetes")</f>
        <v>Diabetes</v>
      </c>
      <c r="G845" s="23" t="s">
        <v>2379</v>
      </c>
      <c r="H845" s="22" t="s">
        <v>2379</v>
      </c>
      <c r="I845" s="22" t="s">
        <v>2379</v>
      </c>
      <c r="J845" s="22">
        <v>0</v>
      </c>
      <c r="K845" t="s">
        <v>2379</v>
      </c>
      <c r="L845" s="25">
        <f>VLOOKUP(Table35[[#This Row],[Customer ID]],'Hospitalisation Details'!A:E,5,FALSE)</f>
        <v>22668</v>
      </c>
      <c r="M845" s="27">
        <f>VLOOKUP(Table35[[#This Row],[Customer ID]],'Hospitalisation Details'!A:K,8,FALSE)</f>
        <v>12638.2</v>
      </c>
      <c r="N845" t="str">
        <f>VLOOKUP(Table35[[#This Row],[Customer ID]],'Hospitalisation Details'!A:K,9, FALSE)</f>
        <v>tier - 3</v>
      </c>
      <c r="O845" t="str">
        <f>VLOOKUP(Table35[[#This Row],[Customer ID]],'Hospitalisation Details'!A:K,10,FALSE)</f>
        <v>tier - 1</v>
      </c>
      <c r="P845" t="str">
        <f>VLOOKUP(Table35[[#This Row],[Customer ID]],'Hospitalisation Details'!A:K,11,FALSE)</f>
        <v>R1011</v>
      </c>
    </row>
    <row r="846" spans="1:16" x14ac:dyDescent="0.3">
      <c r="A846" t="s">
        <v>1525</v>
      </c>
      <c r="B846" t="str">
        <f>VLOOKUP(Table35[[#This Row],[Customer ID]], 'Customer Names'!F:G, 2, FALSE)</f>
        <v>Uchiyama, Mrs.  Mayumi</v>
      </c>
      <c r="C846">
        <v>24.53</v>
      </c>
      <c r="D846" s="22" t="str" cm="1">
        <f t="array" ref="D846">_xlfn.IFS(Table35[[#This Row],[BMI]]&lt;18.5, "Underweight ", Table35[[#This Row],[BMI]]&lt;24.9, "Normal Weight", Table35[[#This Row],[BMI]]&lt;29.9, "Overweight ", TRUE, "Obesity")</f>
        <v>Normal Weight</v>
      </c>
      <c r="E846" s="22">
        <v>9.0500000000000007</v>
      </c>
      <c r="F846" s="22" t="str" cm="1">
        <f t="array" ref="F846">_xlfn.IFS(Table35[[#This Row],[HBA1C]]&lt;5.7, "Normal", Table35[[#This Row],[HBA1C]]&lt;6.4, "Prediabetes ", TRUE, "Diabetes")</f>
        <v>Diabetes</v>
      </c>
      <c r="G846" s="23" t="s">
        <v>2379</v>
      </c>
      <c r="H846" s="22" t="s">
        <v>2379</v>
      </c>
      <c r="I846" s="22" t="s">
        <v>2379</v>
      </c>
      <c r="J846" s="22">
        <v>0</v>
      </c>
      <c r="K846" t="s">
        <v>2379</v>
      </c>
      <c r="L846" s="25">
        <f>VLOOKUP(Table35[[#This Row],[Customer ID]],'Hospitalisation Details'!A:E,5,FALSE)</f>
        <v>23002</v>
      </c>
      <c r="M846" s="27">
        <f>VLOOKUP(Table35[[#This Row],[Customer ID]],'Hospitalisation Details'!A:K,8,FALSE)</f>
        <v>12629.9</v>
      </c>
      <c r="N846" t="str">
        <f>VLOOKUP(Table35[[#This Row],[Customer ID]],'Hospitalisation Details'!A:K,9, FALSE)</f>
        <v>tier - 3</v>
      </c>
      <c r="O846" t="str">
        <f>VLOOKUP(Table35[[#This Row],[Customer ID]],'Hospitalisation Details'!A:K,10,FALSE)</f>
        <v>tier - 3</v>
      </c>
      <c r="P846" t="str">
        <f>VLOOKUP(Table35[[#This Row],[Customer ID]],'Hospitalisation Details'!A:K,11,FALSE)</f>
        <v>R1013</v>
      </c>
    </row>
    <row r="847" spans="1:16" x14ac:dyDescent="0.3">
      <c r="A847" t="s">
        <v>1524</v>
      </c>
      <c r="B847" t="str">
        <f>VLOOKUP(Table35[[#This Row],[Customer ID]], 'Customer Names'!F:G, 2, FALSE)</f>
        <v>Desota, Ms.  Vanessa</v>
      </c>
      <c r="C847">
        <v>25.74</v>
      </c>
      <c r="D847" s="22" t="str" cm="1">
        <f t="array" ref="D847">_xlfn.IFS(Table35[[#This Row],[BMI]]&lt;18.5, "Underweight ", Table35[[#This Row],[BMI]]&lt;24.9, "Normal Weight", Table35[[#This Row],[BMI]]&lt;29.9, "Overweight ", TRUE, "Obesity")</f>
        <v xml:space="preserve">Overweight </v>
      </c>
      <c r="E847" s="22">
        <v>10.93</v>
      </c>
      <c r="F847" s="22" t="str" cm="1">
        <f t="array" ref="F847">_xlfn.IFS(Table35[[#This Row],[HBA1C]]&lt;5.7, "Normal", Table35[[#This Row],[HBA1C]]&lt;6.4, "Prediabetes ", TRUE, "Diabetes")</f>
        <v>Diabetes</v>
      </c>
      <c r="G847" s="23" t="s">
        <v>2379</v>
      </c>
      <c r="H847" s="22" t="s">
        <v>2379</v>
      </c>
      <c r="I847" s="22" t="s">
        <v>2379</v>
      </c>
      <c r="J847" s="22">
        <v>0</v>
      </c>
      <c r="K847" t="s">
        <v>2379</v>
      </c>
      <c r="L847" s="25">
        <f>VLOOKUP(Table35[[#This Row],[Customer ID]],'Hospitalisation Details'!A:E,5,FALSE)</f>
        <v>24050</v>
      </c>
      <c r="M847" s="27">
        <f>VLOOKUP(Table35[[#This Row],[Customer ID]],'Hospitalisation Details'!A:K,8,FALSE)</f>
        <v>12629.17</v>
      </c>
      <c r="N847" t="str">
        <f>VLOOKUP(Table35[[#This Row],[Customer ID]],'Hospitalisation Details'!A:K,9, FALSE)</f>
        <v>tier - 3</v>
      </c>
      <c r="O847" t="str">
        <f>VLOOKUP(Table35[[#This Row],[Customer ID]],'Hospitalisation Details'!A:K,10,FALSE)</f>
        <v>tier - 1</v>
      </c>
      <c r="P847" t="str">
        <f>VLOOKUP(Table35[[#This Row],[Customer ID]],'Hospitalisation Details'!A:K,11,FALSE)</f>
        <v>R1013</v>
      </c>
    </row>
    <row r="848" spans="1:16" x14ac:dyDescent="0.3">
      <c r="A848" t="s">
        <v>1523</v>
      </c>
      <c r="B848" t="str">
        <f>VLOOKUP(Table35[[#This Row],[Customer ID]], 'Customer Names'!F:G, 2, FALSE)</f>
        <v>Edmonds, Ms.  Natali N</v>
      </c>
      <c r="C848">
        <v>34.08</v>
      </c>
      <c r="D848" s="22" t="str" cm="1">
        <f t="array" ref="D848">_xlfn.IFS(Table35[[#This Row],[BMI]]&lt;18.5, "Underweight ", Table35[[#This Row],[BMI]]&lt;24.9, "Normal Weight", Table35[[#This Row],[BMI]]&lt;29.9, "Overweight ", TRUE, "Obesity")</f>
        <v>Obesity</v>
      </c>
      <c r="E848" s="22">
        <v>7.58</v>
      </c>
      <c r="F848" s="22" t="str" cm="1">
        <f t="array" ref="F848">_xlfn.IFS(Table35[[#This Row],[HBA1C]]&lt;5.7, "Normal", Table35[[#This Row],[HBA1C]]&lt;6.4, "Prediabetes ", TRUE, "Diabetes")</f>
        <v>Diabetes</v>
      </c>
      <c r="G848" s="23" t="s">
        <v>2381</v>
      </c>
      <c r="H848" s="22" t="s">
        <v>2379</v>
      </c>
      <c r="I848" s="22" t="s">
        <v>2379</v>
      </c>
      <c r="J848" s="22">
        <v>2</v>
      </c>
      <c r="K848" t="s">
        <v>2379</v>
      </c>
      <c r="L848" s="25">
        <f>VLOOKUP(Table35[[#This Row],[Customer ID]],'Hospitalisation Details'!A:E,5,FALSE)</f>
        <v>25869</v>
      </c>
      <c r="M848" s="27">
        <f>VLOOKUP(Table35[[#This Row],[Customer ID]],'Hospitalisation Details'!A:K,8,FALSE)</f>
        <v>12624.74</v>
      </c>
      <c r="N848" t="str">
        <f>VLOOKUP(Table35[[#This Row],[Customer ID]],'Hospitalisation Details'!A:K,9, FALSE)</f>
        <v>tier - 3</v>
      </c>
      <c r="O848" t="str">
        <f>VLOOKUP(Table35[[#This Row],[Customer ID]],'Hospitalisation Details'!A:K,10,FALSE)</f>
        <v>tier - 1</v>
      </c>
      <c r="P848" t="str">
        <f>VLOOKUP(Table35[[#This Row],[Customer ID]],'Hospitalisation Details'!A:K,11,FALSE)</f>
        <v>R1012</v>
      </c>
    </row>
    <row r="849" spans="1:16" x14ac:dyDescent="0.3">
      <c r="A849" t="s">
        <v>1522</v>
      </c>
      <c r="B849" t="str">
        <f>VLOOKUP(Table35[[#This Row],[Customer ID]], 'Customer Names'!F:G, 2, FALSE)</f>
        <v>Otto, Ms.  Beth</v>
      </c>
      <c r="C849">
        <v>31.35</v>
      </c>
      <c r="D849" s="22" t="str" cm="1">
        <f t="array" ref="D849">_xlfn.IFS(Table35[[#This Row],[BMI]]&lt;18.5, "Underweight ", Table35[[#This Row],[BMI]]&lt;24.9, "Normal Weight", Table35[[#This Row],[BMI]]&lt;29.9, "Overweight ", TRUE, "Obesity")</f>
        <v>Obesity</v>
      </c>
      <c r="E849" s="22">
        <v>11</v>
      </c>
      <c r="F849" s="22" t="str" cm="1">
        <f t="array" ref="F849">_xlfn.IFS(Table35[[#This Row],[HBA1C]]&lt;5.7, "Normal", Table35[[#This Row],[HBA1C]]&lt;6.4, "Prediabetes ", TRUE, "Diabetes")</f>
        <v>Diabetes</v>
      </c>
      <c r="G849" s="23" t="s">
        <v>2381</v>
      </c>
      <c r="H849" s="22" t="s">
        <v>2379</v>
      </c>
      <c r="I849" s="22" t="s">
        <v>2381</v>
      </c>
      <c r="J849" s="22">
        <v>1</v>
      </c>
      <c r="K849" t="s">
        <v>2379</v>
      </c>
      <c r="L849" s="25">
        <f>VLOOKUP(Table35[[#This Row],[Customer ID]],'Hospitalisation Details'!A:E,5,FALSE)</f>
        <v>23273</v>
      </c>
      <c r="M849" s="27">
        <f>VLOOKUP(Table35[[#This Row],[Customer ID]],'Hospitalisation Details'!A:K,8,FALSE)</f>
        <v>12622.18</v>
      </c>
      <c r="N849" t="str">
        <f>VLOOKUP(Table35[[#This Row],[Customer ID]],'Hospitalisation Details'!A:K,9, FALSE)</f>
        <v>tier - 3</v>
      </c>
      <c r="O849" t="str">
        <f>VLOOKUP(Table35[[#This Row],[Customer ID]],'Hospitalisation Details'!A:K,10,FALSE)</f>
        <v>tier - 1</v>
      </c>
      <c r="P849" t="str">
        <f>VLOOKUP(Table35[[#This Row],[Customer ID]],'Hospitalisation Details'!A:K,11,FALSE)</f>
        <v>R1012</v>
      </c>
    </row>
    <row r="850" spans="1:16" x14ac:dyDescent="0.3">
      <c r="A850" t="s">
        <v>1521</v>
      </c>
      <c r="B850" t="str">
        <f>VLOOKUP(Table35[[#This Row],[Customer ID]], 'Customer Names'!F:G, 2, FALSE)</f>
        <v>Kurt, Mr.  Alex</v>
      </c>
      <c r="C850">
        <v>26.79</v>
      </c>
      <c r="D850" s="22" t="str" cm="1">
        <f t="array" ref="D850">_xlfn.IFS(Table35[[#This Row],[BMI]]&lt;18.5, "Underweight ", Table35[[#This Row],[BMI]]&lt;24.9, "Normal Weight", Table35[[#This Row],[BMI]]&lt;29.9, "Overweight ", TRUE, "Obesity")</f>
        <v xml:space="preserve">Overweight </v>
      </c>
      <c r="E850" s="22">
        <v>5.0599999999999996</v>
      </c>
      <c r="F850" s="22" t="str" cm="1">
        <f t="array" ref="F850">_xlfn.IFS(Table35[[#This Row],[HBA1C]]&lt;5.7, "Normal", Table35[[#This Row],[HBA1C]]&lt;6.4, "Prediabetes ", TRUE, "Diabetes")</f>
        <v>Normal</v>
      </c>
      <c r="G850" s="23" t="s">
        <v>2379</v>
      </c>
      <c r="H850" s="22" t="s">
        <v>2379</v>
      </c>
      <c r="I850" s="22" t="s">
        <v>2379</v>
      </c>
      <c r="J850" s="22">
        <v>1</v>
      </c>
      <c r="K850" t="s">
        <v>2379</v>
      </c>
      <c r="L850" s="25">
        <f>VLOOKUP(Table35[[#This Row],[Customer ID]],'Hospitalisation Details'!A:E,5,FALSE)</f>
        <v>36025</v>
      </c>
      <c r="M850" s="27">
        <f>VLOOKUP(Table35[[#This Row],[Customer ID]],'Hospitalisation Details'!A:K,8,FALSE)</f>
        <v>12609.89</v>
      </c>
      <c r="N850" t="str">
        <f>VLOOKUP(Table35[[#This Row],[Customer ID]],'Hospitalisation Details'!A:K,9, FALSE)</f>
        <v>tier - 3</v>
      </c>
      <c r="O850" t="str">
        <f>VLOOKUP(Table35[[#This Row],[Customer ID]],'Hospitalisation Details'!A:K,10,FALSE)</f>
        <v>tier - 3</v>
      </c>
      <c r="P850" t="str">
        <f>VLOOKUP(Table35[[#This Row],[Customer ID]],'Hospitalisation Details'!A:K,11,FALSE)</f>
        <v>R1012</v>
      </c>
    </row>
    <row r="851" spans="1:16" x14ac:dyDescent="0.3">
      <c r="A851" t="s">
        <v>1520</v>
      </c>
      <c r="B851" t="str">
        <f>VLOOKUP(Table35[[#This Row],[Customer ID]], 'Customer Names'!F:G, 2, FALSE)</f>
        <v>Duhaime, Mr.  Spencer</v>
      </c>
      <c r="C851">
        <v>42.78</v>
      </c>
      <c r="D851" s="22" t="str" cm="1">
        <f t="array" ref="D851">_xlfn.IFS(Table35[[#This Row],[BMI]]&lt;18.5, "Underweight ", Table35[[#This Row],[BMI]]&lt;24.9, "Normal Weight", Table35[[#This Row],[BMI]]&lt;29.9, "Overweight ", TRUE, "Obesity")</f>
        <v>Obesity</v>
      </c>
      <c r="E851" s="22">
        <v>6.11</v>
      </c>
      <c r="F851" s="22" t="str" cm="1">
        <f t="array" ref="F851">_xlfn.IFS(Table35[[#This Row],[HBA1C]]&lt;5.7, "Normal", Table35[[#This Row],[HBA1C]]&lt;6.4, "Prediabetes ", TRUE, "Diabetes")</f>
        <v xml:space="preserve">Prediabetes </v>
      </c>
      <c r="G851" s="23" t="s">
        <v>2381</v>
      </c>
      <c r="H851" s="22" t="s">
        <v>2379</v>
      </c>
      <c r="I851" s="22" t="s">
        <v>2379</v>
      </c>
      <c r="J851" s="22">
        <v>1</v>
      </c>
      <c r="K851" t="s">
        <v>2379</v>
      </c>
      <c r="L851" s="25">
        <f>VLOOKUP(Table35[[#This Row],[Customer ID]],'Hospitalisation Details'!A:E,5,FALSE)</f>
        <v>32335</v>
      </c>
      <c r="M851" s="27">
        <f>VLOOKUP(Table35[[#This Row],[Customer ID]],'Hospitalisation Details'!A:K,8,FALSE)</f>
        <v>12600.46</v>
      </c>
      <c r="N851" t="str">
        <f>VLOOKUP(Table35[[#This Row],[Customer ID]],'Hospitalisation Details'!A:K,9, FALSE)</f>
        <v>tier - 3</v>
      </c>
      <c r="O851" t="str">
        <f>VLOOKUP(Table35[[#This Row],[Customer ID]],'Hospitalisation Details'!A:K,10,FALSE)</f>
        <v>tier - 1</v>
      </c>
      <c r="P851" t="str">
        <f>VLOOKUP(Table35[[#This Row],[Customer ID]],'Hospitalisation Details'!A:K,11,FALSE)</f>
        <v>R1023</v>
      </c>
    </row>
    <row r="852" spans="1:16" x14ac:dyDescent="0.3">
      <c r="A852" t="s">
        <v>1519</v>
      </c>
      <c r="B852" t="str">
        <f>VLOOKUP(Table35[[#This Row],[Customer ID]], 'Customer Names'!F:G, 2, FALSE)</f>
        <v>Swann, Ms.  Andee W.</v>
      </c>
      <c r="C852">
        <v>46.75</v>
      </c>
      <c r="D852" s="22" t="str" cm="1">
        <f t="array" ref="D852">_xlfn.IFS(Table35[[#This Row],[BMI]]&lt;18.5, "Underweight ", Table35[[#This Row],[BMI]]&lt;24.9, "Normal Weight", Table35[[#This Row],[BMI]]&lt;29.9, "Overweight ", TRUE, "Obesity")</f>
        <v>Obesity</v>
      </c>
      <c r="E852" s="22">
        <v>6.66</v>
      </c>
      <c r="F852" s="22" t="str" cm="1">
        <f t="array" ref="F852">_xlfn.IFS(Table35[[#This Row],[HBA1C]]&lt;5.7, "Normal", Table35[[#This Row],[HBA1C]]&lt;6.4, "Prediabetes ", TRUE, "Diabetes")</f>
        <v>Diabetes</v>
      </c>
      <c r="G852" s="23" t="s">
        <v>2381</v>
      </c>
      <c r="H852" s="22" t="s">
        <v>2379</v>
      </c>
      <c r="I852" s="22" t="s">
        <v>2379</v>
      </c>
      <c r="J852" s="22">
        <v>2</v>
      </c>
      <c r="K852" t="s">
        <v>2379</v>
      </c>
      <c r="L852" s="25">
        <f>VLOOKUP(Table35[[#This Row],[Customer ID]],'Hospitalisation Details'!A:E,5,FALSE)</f>
        <v>25737</v>
      </c>
      <c r="M852" s="27">
        <f>VLOOKUP(Table35[[#This Row],[Customer ID]],'Hospitalisation Details'!A:K,8,FALSE)</f>
        <v>12592.53</v>
      </c>
      <c r="N852" t="str">
        <f>VLOOKUP(Table35[[#This Row],[Customer ID]],'Hospitalisation Details'!A:K,9, FALSE)</f>
        <v>tier - 3</v>
      </c>
      <c r="O852" t="str">
        <f>VLOOKUP(Table35[[#This Row],[Customer ID]],'Hospitalisation Details'!A:K,10,FALSE)</f>
        <v>tier - 2</v>
      </c>
      <c r="P852" t="str">
        <f>VLOOKUP(Table35[[#This Row],[Customer ID]],'Hospitalisation Details'!A:K,11,FALSE)</f>
        <v>R1013</v>
      </c>
    </row>
    <row r="853" spans="1:16" x14ac:dyDescent="0.3">
      <c r="A853" t="s">
        <v>1518</v>
      </c>
      <c r="B853" t="str">
        <f>VLOOKUP(Table35[[#This Row],[Customer ID]], 'Customer Names'!F:G, 2, FALSE)</f>
        <v>Burton, Mrs.  Amy</v>
      </c>
      <c r="C853">
        <v>32.15</v>
      </c>
      <c r="D853" s="22" t="str" cm="1">
        <f t="array" ref="D853">_xlfn.IFS(Table35[[#This Row],[BMI]]&lt;18.5, "Underweight ", Table35[[#This Row],[BMI]]&lt;24.9, "Normal Weight", Table35[[#This Row],[BMI]]&lt;29.9, "Overweight ", TRUE, "Obesity")</f>
        <v>Obesity</v>
      </c>
      <c r="E853" s="22">
        <v>4.0199999999999996</v>
      </c>
      <c r="F853" s="22" t="str" cm="1">
        <f t="array" ref="F853">_xlfn.IFS(Table35[[#This Row],[HBA1C]]&lt;5.7, "Normal", Table35[[#This Row],[HBA1C]]&lt;6.4, "Prediabetes ", TRUE, "Diabetes")</f>
        <v>Normal</v>
      </c>
      <c r="G853" s="23" t="s">
        <v>2381</v>
      </c>
      <c r="H853" s="22" t="s">
        <v>2379</v>
      </c>
      <c r="I853" s="22" t="s">
        <v>2381</v>
      </c>
      <c r="J853" s="22">
        <v>1</v>
      </c>
      <c r="K853" t="s">
        <v>2379</v>
      </c>
      <c r="L853" s="25">
        <f>VLOOKUP(Table35[[#This Row],[Customer ID]],'Hospitalisation Details'!A:E,5,FALSE)</f>
        <v>25349</v>
      </c>
      <c r="M853" s="27">
        <f>VLOOKUP(Table35[[#This Row],[Customer ID]],'Hospitalisation Details'!A:K,8,FALSE)</f>
        <v>12579.92</v>
      </c>
      <c r="N853" t="str">
        <f>VLOOKUP(Table35[[#This Row],[Customer ID]],'Hospitalisation Details'!A:K,9, FALSE)</f>
        <v>tier - 3</v>
      </c>
      <c r="O853" t="str">
        <f>VLOOKUP(Table35[[#This Row],[Customer ID]],'Hospitalisation Details'!A:K,10,FALSE)</f>
        <v>tier - 1</v>
      </c>
      <c r="P853" t="str">
        <f>VLOOKUP(Table35[[#This Row],[Customer ID]],'Hospitalisation Details'!A:K,11,FALSE)</f>
        <v>R1025</v>
      </c>
    </row>
    <row r="854" spans="1:16" x14ac:dyDescent="0.3">
      <c r="A854" t="s">
        <v>1517</v>
      </c>
      <c r="B854" t="str">
        <f>VLOOKUP(Table35[[#This Row],[Customer ID]], 'Customer Names'!F:G, 2, FALSE)</f>
        <v>Ricardi, Mr.  Joshua</v>
      </c>
      <c r="C854">
        <v>43.4</v>
      </c>
      <c r="D854" s="22" t="str" cm="1">
        <f t="array" ref="D854">_xlfn.IFS(Table35[[#This Row],[BMI]]&lt;18.5, "Underweight ", Table35[[#This Row],[BMI]]&lt;24.9, "Normal Weight", Table35[[#This Row],[BMI]]&lt;29.9, "Overweight ", TRUE, "Obesity")</f>
        <v>Obesity</v>
      </c>
      <c r="E854" s="22">
        <v>8.81</v>
      </c>
      <c r="F854" s="22" t="str" cm="1">
        <f t="array" ref="F854">_xlfn.IFS(Table35[[#This Row],[HBA1C]]&lt;5.7, "Normal", Table35[[#This Row],[HBA1C]]&lt;6.4, "Prediabetes ", TRUE, "Diabetes")</f>
        <v>Diabetes</v>
      </c>
      <c r="G854" s="23" t="s">
        <v>2381</v>
      </c>
      <c r="H854" s="22" t="s">
        <v>2379</v>
      </c>
      <c r="I854" s="22" t="s">
        <v>2379</v>
      </c>
      <c r="J854" s="22">
        <v>2</v>
      </c>
      <c r="K854" t="s">
        <v>2379</v>
      </c>
      <c r="L854" s="25">
        <f>VLOOKUP(Table35[[#This Row],[Customer ID]],'Hospitalisation Details'!A:E,5,FALSE)</f>
        <v>22399</v>
      </c>
      <c r="M854" s="27">
        <f>VLOOKUP(Table35[[#This Row],[Customer ID]],'Hospitalisation Details'!A:K,8,FALSE)</f>
        <v>12574.05</v>
      </c>
      <c r="N854" t="str">
        <f>VLOOKUP(Table35[[#This Row],[Customer ID]],'Hospitalisation Details'!A:K,9, FALSE)</f>
        <v>tier - 3</v>
      </c>
      <c r="O854" t="str">
        <f>VLOOKUP(Table35[[#This Row],[Customer ID]],'Hospitalisation Details'!A:K,10,FALSE)</f>
        <v>tier - 1</v>
      </c>
      <c r="P854" t="str">
        <f>VLOOKUP(Table35[[#This Row],[Customer ID]],'Hospitalisation Details'!A:K,11,FALSE)</f>
        <v>R1011</v>
      </c>
    </row>
    <row r="855" spans="1:16" x14ac:dyDescent="0.3">
      <c r="A855" t="s">
        <v>1516</v>
      </c>
      <c r="B855" t="str">
        <f>VLOOKUP(Table35[[#This Row],[Customer ID]], 'Customer Names'!F:G, 2, FALSE)</f>
        <v>Joslyn, Mr.  C Fred</v>
      </c>
      <c r="C855">
        <v>31.57</v>
      </c>
      <c r="D855" s="22" t="str" cm="1">
        <f t="array" ref="D855">_xlfn.IFS(Table35[[#This Row],[BMI]]&lt;18.5, "Underweight ", Table35[[#This Row],[BMI]]&lt;24.9, "Normal Weight", Table35[[#This Row],[BMI]]&lt;29.9, "Overweight ", TRUE, "Obesity")</f>
        <v>Obesity</v>
      </c>
      <c r="E855" s="22">
        <v>7.92</v>
      </c>
      <c r="F855" s="22" t="str" cm="1">
        <f t="array" ref="F855">_xlfn.IFS(Table35[[#This Row],[HBA1C]]&lt;5.7, "Normal", Table35[[#This Row],[HBA1C]]&lt;6.4, "Prediabetes ", TRUE, "Diabetes")</f>
        <v>Diabetes</v>
      </c>
      <c r="G855" s="23" t="s">
        <v>2381</v>
      </c>
      <c r="H855" s="22" t="s">
        <v>2379</v>
      </c>
      <c r="I855" s="22" t="s">
        <v>2379</v>
      </c>
      <c r="J855" s="22">
        <v>2</v>
      </c>
      <c r="K855" t="s">
        <v>2379</v>
      </c>
      <c r="L855" s="25">
        <f>VLOOKUP(Table35[[#This Row],[Customer ID]],'Hospitalisation Details'!A:E,5,FALSE)</f>
        <v>22368</v>
      </c>
      <c r="M855" s="27">
        <f>VLOOKUP(Table35[[#This Row],[Customer ID]],'Hospitalisation Details'!A:K,8,FALSE)</f>
        <v>12557.61</v>
      </c>
      <c r="N855" t="str">
        <f>VLOOKUP(Table35[[#This Row],[Customer ID]],'Hospitalisation Details'!A:K,9, FALSE)</f>
        <v>tier - 3</v>
      </c>
      <c r="O855" t="str">
        <f>VLOOKUP(Table35[[#This Row],[Customer ID]],'Hospitalisation Details'!A:K,10,FALSE)</f>
        <v>tier - 3</v>
      </c>
      <c r="P855" t="str">
        <f>VLOOKUP(Table35[[#This Row],[Customer ID]],'Hospitalisation Details'!A:K,11,FALSE)</f>
        <v>R1013</v>
      </c>
    </row>
    <row r="856" spans="1:16" x14ac:dyDescent="0.3">
      <c r="A856" t="s">
        <v>1515</v>
      </c>
      <c r="B856" t="str">
        <f>VLOOKUP(Table35[[#This Row],[Customer ID]], 'Customer Names'!F:G, 2, FALSE)</f>
        <v>Bennie, Mr.  Jeremy</v>
      </c>
      <c r="C856">
        <v>24.32</v>
      </c>
      <c r="D856" s="22" t="str" cm="1">
        <f t="array" ref="D856">_xlfn.IFS(Table35[[#This Row],[BMI]]&lt;18.5, "Underweight ", Table35[[#This Row],[BMI]]&lt;24.9, "Normal Weight", Table35[[#This Row],[BMI]]&lt;29.9, "Overweight ", TRUE, "Obesity")</f>
        <v>Normal Weight</v>
      </c>
      <c r="E856" s="22">
        <v>7.48</v>
      </c>
      <c r="F856" s="22" t="str" cm="1">
        <f t="array" ref="F856">_xlfn.IFS(Table35[[#This Row],[HBA1C]]&lt;5.7, "Normal", Table35[[#This Row],[HBA1C]]&lt;6.4, "Prediabetes ", TRUE, "Diabetes")</f>
        <v>Diabetes</v>
      </c>
      <c r="G856" s="23" t="s">
        <v>2379</v>
      </c>
      <c r="H856" s="22" t="s">
        <v>2379</v>
      </c>
      <c r="I856" s="22" t="s">
        <v>2379</v>
      </c>
      <c r="J856" s="22">
        <v>0</v>
      </c>
      <c r="K856" t="s">
        <v>2379</v>
      </c>
      <c r="L856" s="25">
        <f>VLOOKUP(Table35[[#This Row],[Customer ID]],'Hospitalisation Details'!A:E,5,FALSE)</f>
        <v>22693</v>
      </c>
      <c r="M856" s="27">
        <f>VLOOKUP(Table35[[#This Row],[Customer ID]],'Hospitalisation Details'!A:K,8,FALSE)</f>
        <v>12523.6</v>
      </c>
      <c r="N856" t="str">
        <f>VLOOKUP(Table35[[#This Row],[Customer ID]],'Hospitalisation Details'!A:K,9, FALSE)</f>
        <v>tier - 3</v>
      </c>
      <c r="O856" t="str">
        <f>VLOOKUP(Table35[[#This Row],[Customer ID]],'Hospitalisation Details'!A:K,10,FALSE)</f>
        <v>tier - 3</v>
      </c>
      <c r="P856" t="str">
        <f>VLOOKUP(Table35[[#This Row],[Customer ID]],'Hospitalisation Details'!A:K,11,FALSE)</f>
        <v>R1012</v>
      </c>
    </row>
    <row r="857" spans="1:16" x14ac:dyDescent="0.3">
      <c r="A857" t="s">
        <v>1514</v>
      </c>
      <c r="B857" t="str">
        <f>VLOOKUP(Table35[[#This Row],[Customer ID]], 'Customer Names'!F:G, 2, FALSE)</f>
        <v>Kanyane, Mr.  Patrick Sr.</v>
      </c>
      <c r="C857">
        <v>31.07</v>
      </c>
      <c r="D857" s="22" t="str" cm="1">
        <f t="array" ref="D857">_xlfn.IFS(Table35[[#This Row],[BMI]]&lt;18.5, "Underweight ", Table35[[#This Row],[BMI]]&lt;24.9, "Normal Weight", Table35[[#This Row],[BMI]]&lt;29.9, "Overweight ", TRUE, "Obesity")</f>
        <v>Obesity</v>
      </c>
      <c r="E857" s="22">
        <v>4.62</v>
      </c>
      <c r="F857" s="22" t="str" cm="1">
        <f t="array" ref="F857">_xlfn.IFS(Table35[[#This Row],[HBA1C]]&lt;5.7, "Normal", Table35[[#This Row],[HBA1C]]&lt;6.4, "Prediabetes ", TRUE, "Diabetes")</f>
        <v>Normal</v>
      </c>
      <c r="G857" s="23" t="s">
        <v>2381</v>
      </c>
      <c r="H857" s="22" t="s">
        <v>2379</v>
      </c>
      <c r="I857" s="22" t="s">
        <v>2379</v>
      </c>
      <c r="J857" s="22">
        <v>2</v>
      </c>
      <c r="K857" t="s">
        <v>2379</v>
      </c>
      <c r="L857" s="25">
        <f>VLOOKUP(Table35[[#This Row],[Customer ID]],'Hospitalisation Details'!A:E,5,FALSE)</f>
        <v>24119</v>
      </c>
      <c r="M857" s="27">
        <f>VLOOKUP(Table35[[#This Row],[Customer ID]],'Hospitalisation Details'!A:K,8,FALSE)</f>
        <v>12499.88</v>
      </c>
      <c r="N857" t="str">
        <f>VLOOKUP(Table35[[#This Row],[Customer ID]],'Hospitalisation Details'!A:K,9, FALSE)</f>
        <v>tier - 3</v>
      </c>
      <c r="O857" t="str">
        <f>VLOOKUP(Table35[[#This Row],[Customer ID]],'Hospitalisation Details'!A:K,10,FALSE)</f>
        <v>tier - 2</v>
      </c>
      <c r="P857" t="str">
        <f>VLOOKUP(Table35[[#This Row],[Customer ID]],'Hospitalisation Details'!A:K,11,FALSE)</f>
        <v>R1012</v>
      </c>
    </row>
    <row r="858" spans="1:16" x14ac:dyDescent="0.3">
      <c r="A858" t="s">
        <v>1513</v>
      </c>
      <c r="B858" t="str">
        <f>VLOOKUP(Table35[[#This Row],[Customer ID]], 'Customer Names'!F:G, 2, FALSE)</f>
        <v>McFadden, Ms.  Kelly M.</v>
      </c>
      <c r="C858">
        <v>35.814999999999998</v>
      </c>
      <c r="D858" s="22" t="str" cm="1">
        <f t="array" ref="D858">_xlfn.IFS(Table35[[#This Row],[BMI]]&lt;18.5, "Underweight ", Table35[[#This Row],[BMI]]&lt;24.9, "Normal Weight", Table35[[#This Row],[BMI]]&lt;29.9, "Overweight ", TRUE, "Obesity")</f>
        <v>Obesity</v>
      </c>
      <c r="E858" s="22">
        <v>8.4700000000000006</v>
      </c>
      <c r="F858" s="22" t="str" cm="1">
        <f t="array" ref="F858">_xlfn.IFS(Table35[[#This Row],[HBA1C]]&lt;5.7, "Normal", Table35[[#This Row],[HBA1C]]&lt;6.4, "Prediabetes ", TRUE, "Diabetes")</f>
        <v>Diabetes</v>
      </c>
      <c r="G858" s="23" t="s">
        <v>2379</v>
      </c>
      <c r="H858" s="22" t="s">
        <v>2379</v>
      </c>
      <c r="I858" s="22" t="s">
        <v>2379</v>
      </c>
      <c r="J858" s="22">
        <v>0</v>
      </c>
      <c r="K858" t="s">
        <v>2379</v>
      </c>
      <c r="L858" s="25">
        <f>VLOOKUP(Table35[[#This Row],[Customer ID]],'Hospitalisation Details'!A:E,5,FALSE)</f>
        <v>25175</v>
      </c>
      <c r="M858" s="27">
        <f>VLOOKUP(Table35[[#This Row],[Customer ID]],'Hospitalisation Details'!A:K,8,FALSE)</f>
        <v>12495.29</v>
      </c>
      <c r="N858" t="str">
        <f>VLOOKUP(Table35[[#This Row],[Customer ID]],'Hospitalisation Details'!A:K,9, FALSE)</f>
        <v>tier - 3</v>
      </c>
      <c r="O858" t="str">
        <f>VLOOKUP(Table35[[#This Row],[Customer ID]],'Hospitalisation Details'!A:K,10,FALSE)</f>
        <v>tier - 3</v>
      </c>
      <c r="P858" t="str">
        <f>VLOOKUP(Table35[[#This Row],[Customer ID]],'Hospitalisation Details'!A:K,11,FALSE)</f>
        <v>R1012</v>
      </c>
    </row>
    <row r="859" spans="1:16" x14ac:dyDescent="0.3">
      <c r="A859" t="s">
        <v>1512</v>
      </c>
      <c r="B859" t="str">
        <f>VLOOKUP(Table35[[#This Row],[Customer ID]], 'Customer Names'!F:G, 2, FALSE)</f>
        <v>Connolly, Ms.  Katherine</v>
      </c>
      <c r="C859">
        <v>40.81</v>
      </c>
      <c r="D859" s="22" t="str" cm="1">
        <f t="array" ref="D859">_xlfn.IFS(Table35[[#This Row],[BMI]]&lt;18.5, "Underweight ", Table35[[#This Row],[BMI]]&lt;24.9, "Normal Weight", Table35[[#This Row],[BMI]]&lt;29.9, "Overweight ", TRUE, "Obesity")</f>
        <v>Obesity</v>
      </c>
      <c r="E859" s="22">
        <v>10.58</v>
      </c>
      <c r="F859" s="22" t="str" cm="1">
        <f t="array" ref="F859">_xlfn.IFS(Table35[[#This Row],[HBA1C]]&lt;5.7, "Normal", Table35[[#This Row],[HBA1C]]&lt;6.4, "Prediabetes ", TRUE, "Diabetes")</f>
        <v>Diabetes</v>
      </c>
      <c r="G859" s="23" t="s">
        <v>2381</v>
      </c>
      <c r="H859" s="22" t="s">
        <v>2379</v>
      </c>
      <c r="I859" s="22" t="s">
        <v>2379</v>
      </c>
      <c r="J859" s="22">
        <v>0</v>
      </c>
      <c r="K859" t="s">
        <v>2379</v>
      </c>
      <c r="L859" s="25">
        <f>VLOOKUP(Table35[[#This Row],[Customer ID]],'Hospitalisation Details'!A:E,5,FALSE)</f>
        <v>24777</v>
      </c>
      <c r="M859" s="27">
        <f>VLOOKUP(Table35[[#This Row],[Customer ID]],'Hospitalisation Details'!A:K,8,FALSE)</f>
        <v>12485.8</v>
      </c>
      <c r="N859" t="str">
        <f>VLOOKUP(Table35[[#This Row],[Customer ID]],'Hospitalisation Details'!A:K,9, FALSE)</f>
        <v>tier - 3</v>
      </c>
      <c r="O859" t="str">
        <f>VLOOKUP(Table35[[#This Row],[Customer ID]],'Hospitalisation Details'!A:K,10,FALSE)</f>
        <v>tier - 3</v>
      </c>
      <c r="P859" t="str">
        <f>VLOOKUP(Table35[[#This Row],[Customer ID]],'Hospitalisation Details'!A:K,11,FALSE)</f>
        <v>R1013</v>
      </c>
    </row>
    <row r="860" spans="1:16" x14ac:dyDescent="0.3">
      <c r="A860" t="s">
        <v>1511</v>
      </c>
      <c r="B860" t="str">
        <f>VLOOKUP(Table35[[#This Row],[Customer ID]], 'Customer Names'!F:G, 2, FALSE)</f>
        <v>Merino, Ms.  Keila L</v>
      </c>
      <c r="C860">
        <v>24.605</v>
      </c>
      <c r="D860" s="22" t="str" cm="1">
        <f t="array" ref="D860">_xlfn.IFS(Table35[[#This Row],[BMI]]&lt;18.5, "Underweight ", Table35[[#This Row],[BMI]]&lt;24.9, "Normal Weight", Table35[[#This Row],[BMI]]&lt;29.9, "Overweight ", TRUE, "Obesity")</f>
        <v>Normal Weight</v>
      </c>
      <c r="E860" s="22">
        <v>7.48</v>
      </c>
      <c r="F860" s="22" t="str" cm="1">
        <f t="array" ref="F860">_xlfn.IFS(Table35[[#This Row],[HBA1C]]&lt;5.7, "Normal", Table35[[#This Row],[HBA1C]]&lt;6.4, "Prediabetes ", TRUE, "Diabetes")</f>
        <v>Diabetes</v>
      </c>
      <c r="G860" s="23" t="s">
        <v>2379</v>
      </c>
      <c r="H860" s="22" t="s">
        <v>2379</v>
      </c>
      <c r="I860" s="22" t="s">
        <v>2379</v>
      </c>
      <c r="J860" s="22">
        <v>0</v>
      </c>
      <c r="K860" t="s">
        <v>2379</v>
      </c>
      <c r="L860" s="25">
        <f>VLOOKUP(Table35[[#This Row],[Customer ID]],'Hospitalisation Details'!A:E,5,FALSE)</f>
        <v>25123</v>
      </c>
      <c r="M860" s="27">
        <f>VLOOKUP(Table35[[#This Row],[Customer ID]],'Hospitalisation Details'!A:K,8,FALSE)</f>
        <v>12479.71</v>
      </c>
      <c r="N860" t="str">
        <f>VLOOKUP(Table35[[#This Row],[Customer ID]],'Hospitalisation Details'!A:K,9, FALSE)</f>
        <v>tier - 3</v>
      </c>
      <c r="O860" t="str">
        <f>VLOOKUP(Table35[[#This Row],[Customer ID]],'Hospitalisation Details'!A:K,10,FALSE)</f>
        <v>tier - 3</v>
      </c>
      <c r="P860" t="str">
        <f>VLOOKUP(Table35[[#This Row],[Customer ID]],'Hospitalisation Details'!A:K,11,FALSE)</f>
        <v>R1012</v>
      </c>
    </row>
    <row r="861" spans="1:16" x14ac:dyDescent="0.3">
      <c r="A861" t="s">
        <v>1510</v>
      </c>
      <c r="B861" t="str">
        <f>VLOOKUP(Table35[[#This Row],[Customer ID]], 'Customer Names'!F:G, 2, FALSE)</f>
        <v>Baird, Ms.  Zanae E</v>
      </c>
      <c r="C861">
        <v>21.47</v>
      </c>
      <c r="D861" s="22" t="str" cm="1">
        <f t="array" ref="D861">_xlfn.IFS(Table35[[#This Row],[BMI]]&lt;18.5, "Underweight ", Table35[[#This Row],[BMI]]&lt;24.9, "Normal Weight", Table35[[#This Row],[BMI]]&lt;29.9, "Overweight ", TRUE, "Obesity")</f>
        <v>Normal Weight</v>
      </c>
      <c r="E861" s="22">
        <v>7.82</v>
      </c>
      <c r="F861" s="22" t="str" cm="1">
        <f t="array" ref="F861">_xlfn.IFS(Table35[[#This Row],[HBA1C]]&lt;5.7, "Normal", Table35[[#This Row],[HBA1C]]&lt;6.4, "Prediabetes ", TRUE, "Diabetes")</f>
        <v>Diabetes</v>
      </c>
      <c r="G861" s="23" t="s">
        <v>2379</v>
      </c>
      <c r="H861" s="22" t="s">
        <v>2379</v>
      </c>
      <c r="I861" s="22" t="s">
        <v>2379</v>
      </c>
      <c r="J861" s="22">
        <v>0</v>
      </c>
      <c r="K861" t="s">
        <v>2379</v>
      </c>
      <c r="L861" s="25">
        <f>VLOOKUP(Table35[[#This Row],[Customer ID]],'Hospitalisation Details'!A:E,5,FALSE)</f>
        <v>25107</v>
      </c>
      <c r="M861" s="27">
        <f>VLOOKUP(Table35[[#This Row],[Customer ID]],'Hospitalisation Details'!A:K,8,FALSE)</f>
        <v>12475.35</v>
      </c>
      <c r="N861" t="str">
        <f>VLOOKUP(Table35[[#This Row],[Customer ID]],'Hospitalisation Details'!A:K,9, FALSE)</f>
        <v>tier - 3</v>
      </c>
      <c r="O861" t="str">
        <f>VLOOKUP(Table35[[#This Row],[Customer ID]],'Hospitalisation Details'!A:K,10,FALSE)</f>
        <v>tier - 1</v>
      </c>
      <c r="P861" t="str">
        <f>VLOOKUP(Table35[[#This Row],[Customer ID]],'Hospitalisation Details'!A:K,11,FALSE)</f>
        <v>R1012</v>
      </c>
    </row>
    <row r="862" spans="1:16" x14ac:dyDescent="0.3">
      <c r="A862" t="s">
        <v>1509</v>
      </c>
      <c r="B862" t="str">
        <f>VLOOKUP(Table35[[#This Row],[Customer ID]], 'Customer Names'!F:G, 2, FALSE)</f>
        <v>Locatelli, Mr.  Alex</v>
      </c>
      <c r="C862">
        <v>52.89</v>
      </c>
      <c r="D862" s="22" t="str" cm="1">
        <f t="array" ref="D862">_xlfn.IFS(Table35[[#This Row],[BMI]]&lt;18.5, "Underweight ", Table35[[#This Row],[BMI]]&lt;24.9, "Normal Weight", Table35[[#This Row],[BMI]]&lt;29.9, "Overweight ", TRUE, "Obesity")</f>
        <v>Obesity</v>
      </c>
      <c r="E862" s="22">
        <v>4.96</v>
      </c>
      <c r="F862" s="22" t="str" cm="1">
        <f t="array" ref="F862">_xlfn.IFS(Table35[[#This Row],[HBA1C]]&lt;5.7, "Normal", Table35[[#This Row],[HBA1C]]&lt;6.4, "Prediabetes ", TRUE, "Diabetes")</f>
        <v>Normal</v>
      </c>
      <c r="G862" s="23" t="s">
        <v>2381</v>
      </c>
      <c r="H862" s="22" t="s">
        <v>2379</v>
      </c>
      <c r="I862" s="22" t="s">
        <v>2379</v>
      </c>
      <c r="J862" s="22">
        <v>1</v>
      </c>
      <c r="K862" t="s">
        <v>2379</v>
      </c>
      <c r="L862" s="25">
        <f>VLOOKUP(Table35[[#This Row],[Customer ID]],'Hospitalisation Details'!A:E,5,FALSE)</f>
        <v>34920</v>
      </c>
      <c r="M862" s="27">
        <f>VLOOKUP(Table35[[#This Row],[Customer ID]],'Hospitalisation Details'!A:K,8,FALSE)</f>
        <v>12452.25</v>
      </c>
      <c r="N862" t="str">
        <f>VLOOKUP(Table35[[#This Row],[Customer ID]],'Hospitalisation Details'!A:K,9, FALSE)</f>
        <v>tier - 3</v>
      </c>
      <c r="O862" t="str">
        <f>VLOOKUP(Table35[[#This Row],[Customer ID]],'Hospitalisation Details'!A:K,10,FALSE)</f>
        <v>tier - 3</v>
      </c>
      <c r="P862" t="str">
        <f>VLOOKUP(Table35[[#This Row],[Customer ID]],'Hospitalisation Details'!A:K,11,FALSE)</f>
        <v>R1012</v>
      </c>
    </row>
    <row r="863" spans="1:16" x14ac:dyDescent="0.3">
      <c r="A863" t="s">
        <v>1508</v>
      </c>
      <c r="B863" t="str">
        <f>VLOOKUP(Table35[[#This Row],[Customer ID]], 'Customer Names'!F:G, 2, FALSE)</f>
        <v>Brake, Ms.  Kathryn</v>
      </c>
      <c r="C863">
        <v>32.965000000000003</v>
      </c>
      <c r="D863" s="22" t="str" cm="1">
        <f t="array" ref="D863">_xlfn.IFS(Table35[[#This Row],[BMI]]&lt;18.5, "Underweight ", Table35[[#This Row],[BMI]]&lt;24.9, "Normal Weight", Table35[[#This Row],[BMI]]&lt;29.9, "Overweight ", TRUE, "Obesity")</f>
        <v>Obesity</v>
      </c>
      <c r="E863" s="22">
        <v>6.15</v>
      </c>
      <c r="F863" s="22" t="str" cm="1">
        <f t="array" ref="F863">_xlfn.IFS(Table35[[#This Row],[HBA1C]]&lt;5.7, "Normal", Table35[[#This Row],[HBA1C]]&lt;6.4, "Prediabetes ", TRUE, "Diabetes")</f>
        <v xml:space="preserve">Prediabetes </v>
      </c>
      <c r="G863" s="23" t="s">
        <v>2381</v>
      </c>
      <c r="H863" s="22" t="s">
        <v>2379</v>
      </c>
      <c r="I863" s="22" t="s">
        <v>2379</v>
      </c>
      <c r="J863" s="22">
        <v>1</v>
      </c>
      <c r="K863" t="s">
        <v>2379</v>
      </c>
      <c r="L863" s="25">
        <f>VLOOKUP(Table35[[#This Row],[Customer ID]],'Hospitalisation Details'!A:E,5,FALSE)</f>
        <v>23562</v>
      </c>
      <c r="M863" s="27">
        <f>VLOOKUP(Table35[[#This Row],[Customer ID]],'Hospitalisation Details'!A:K,8,FALSE)</f>
        <v>12430.95</v>
      </c>
      <c r="N863" t="str">
        <f>VLOOKUP(Table35[[#This Row],[Customer ID]],'Hospitalisation Details'!A:K,9, FALSE)</f>
        <v>tier - 3</v>
      </c>
      <c r="O863" t="str">
        <f>VLOOKUP(Table35[[#This Row],[Customer ID]],'Hospitalisation Details'!A:K,10,FALSE)</f>
        <v>tier - 3</v>
      </c>
      <c r="P863" t="str">
        <f>VLOOKUP(Table35[[#This Row],[Customer ID]],'Hospitalisation Details'!A:K,11,FALSE)</f>
        <v>R1024</v>
      </c>
    </row>
    <row r="864" spans="1:16" x14ac:dyDescent="0.3">
      <c r="A864" t="s">
        <v>1507</v>
      </c>
      <c r="B864" t="str">
        <f>VLOOKUP(Table35[[#This Row],[Customer ID]], 'Customer Names'!F:G, 2, FALSE)</f>
        <v>Jacobs, Mr.  Jason L.</v>
      </c>
      <c r="C864">
        <v>36.799999999999997</v>
      </c>
      <c r="D864" s="22" t="str" cm="1">
        <f t="array" ref="D864">_xlfn.IFS(Table35[[#This Row],[BMI]]&lt;18.5, "Underweight ", Table35[[#This Row],[BMI]]&lt;24.9, "Normal Weight", Table35[[#This Row],[BMI]]&lt;29.9, "Overweight ", TRUE, "Obesity")</f>
        <v>Obesity</v>
      </c>
      <c r="E864" s="22">
        <v>4.62</v>
      </c>
      <c r="F864" s="22" t="str" cm="1">
        <f t="array" ref="F864">_xlfn.IFS(Table35[[#This Row],[HBA1C]]&lt;5.7, "Normal", Table35[[#This Row],[HBA1C]]&lt;6.4, "Prediabetes ", TRUE, "Diabetes")</f>
        <v>Normal</v>
      </c>
      <c r="G864" s="23" t="s">
        <v>2379</v>
      </c>
      <c r="H864" s="22" t="s">
        <v>2379</v>
      </c>
      <c r="I864" s="22" t="s">
        <v>2381</v>
      </c>
      <c r="J864" s="22">
        <v>1</v>
      </c>
      <c r="K864" t="s">
        <v>2379</v>
      </c>
      <c r="L864" s="25">
        <f>VLOOKUP(Table35[[#This Row],[Customer ID]],'Hospitalisation Details'!A:E,5,FALSE)</f>
        <v>29020</v>
      </c>
      <c r="M864" s="27">
        <f>VLOOKUP(Table35[[#This Row],[Customer ID]],'Hospitalisation Details'!A:K,8,FALSE)</f>
        <v>12408.29</v>
      </c>
      <c r="N864" t="str">
        <f>VLOOKUP(Table35[[#This Row],[Customer ID]],'Hospitalisation Details'!A:K,9, FALSE)</f>
        <v>tier - 3</v>
      </c>
      <c r="O864" t="str">
        <f>VLOOKUP(Table35[[#This Row],[Customer ID]],'Hospitalisation Details'!A:K,10,FALSE)</f>
        <v>tier - 1</v>
      </c>
      <c r="P864" t="str">
        <f>VLOOKUP(Table35[[#This Row],[Customer ID]],'Hospitalisation Details'!A:K,11,FALSE)</f>
        <v>R1022</v>
      </c>
    </row>
    <row r="865" spans="1:16" x14ac:dyDescent="0.3">
      <c r="A865" t="s">
        <v>1506</v>
      </c>
      <c r="B865" t="str">
        <f>VLOOKUP(Table35[[#This Row],[Customer ID]], 'Customer Names'!F:G, 2, FALSE)</f>
        <v>Vaught, Mr.  Benjamin J.</v>
      </c>
      <c r="C865">
        <v>34.299999999999997</v>
      </c>
      <c r="D865" s="22" t="str" cm="1">
        <f t="array" ref="D865">_xlfn.IFS(Table35[[#This Row],[BMI]]&lt;18.5, "Underweight ", Table35[[#This Row],[BMI]]&lt;24.9, "Normal Weight", Table35[[#This Row],[BMI]]&lt;29.9, "Overweight ", TRUE, "Obesity")</f>
        <v>Obesity</v>
      </c>
      <c r="E865" s="22">
        <v>4.87</v>
      </c>
      <c r="F865" s="22" t="str" cm="1">
        <f t="array" ref="F865">_xlfn.IFS(Table35[[#This Row],[HBA1C]]&lt;5.7, "Normal", Table35[[#This Row],[HBA1C]]&lt;6.4, "Prediabetes ", TRUE, "Diabetes")</f>
        <v>Normal</v>
      </c>
      <c r="G865" s="23" t="s">
        <v>2379</v>
      </c>
      <c r="H865" s="22" t="s">
        <v>2379</v>
      </c>
      <c r="I865" s="22" t="s">
        <v>2379</v>
      </c>
      <c r="J865" s="22">
        <v>2</v>
      </c>
      <c r="K865" t="s">
        <v>2379</v>
      </c>
      <c r="L865" s="25">
        <f>VLOOKUP(Table35[[#This Row],[Customer ID]],'Hospitalisation Details'!A:E,5,FALSE)</f>
        <v>26440</v>
      </c>
      <c r="M865" s="27">
        <f>VLOOKUP(Table35[[#This Row],[Customer ID]],'Hospitalisation Details'!A:K,8,FALSE)</f>
        <v>12407.3</v>
      </c>
      <c r="N865" t="str">
        <f>VLOOKUP(Table35[[#This Row],[Customer ID]],'Hospitalisation Details'!A:K,9, FALSE)</f>
        <v>tier - 3</v>
      </c>
      <c r="O865" t="str">
        <f>VLOOKUP(Table35[[#This Row],[Customer ID]],'Hospitalisation Details'!A:K,10,FALSE)</f>
        <v>tier - 2</v>
      </c>
      <c r="P865" t="str">
        <f>VLOOKUP(Table35[[#This Row],[Customer ID]],'Hospitalisation Details'!A:K,11,FALSE)</f>
        <v>R1021</v>
      </c>
    </row>
    <row r="866" spans="1:16" x14ac:dyDescent="0.3">
      <c r="A866" t="s">
        <v>1505</v>
      </c>
      <c r="B866" t="str">
        <f>VLOOKUP(Table35[[#This Row],[Customer ID]], 'Customer Names'!F:G, 2, FALSE)</f>
        <v>Monteleone, Mr.  Steven M.</v>
      </c>
      <c r="C866">
        <v>35.244999999999997</v>
      </c>
      <c r="D866" s="22" t="str" cm="1">
        <f t="array" ref="D866">_xlfn.IFS(Table35[[#This Row],[BMI]]&lt;18.5, "Underweight ", Table35[[#This Row],[BMI]]&lt;24.9, "Normal Weight", Table35[[#This Row],[BMI]]&lt;29.9, "Overweight ", TRUE, "Obesity")</f>
        <v>Obesity</v>
      </c>
      <c r="E866" s="22">
        <v>4.63</v>
      </c>
      <c r="F866" s="22" t="str" cm="1">
        <f t="array" ref="F866">_xlfn.IFS(Table35[[#This Row],[HBA1C]]&lt;5.7, "Normal", Table35[[#This Row],[HBA1C]]&lt;6.4, "Prediabetes ", TRUE, "Diabetes")</f>
        <v>Normal</v>
      </c>
      <c r="G866" s="23" t="s">
        <v>2379</v>
      </c>
      <c r="H866" s="22" t="s">
        <v>2379</v>
      </c>
      <c r="I866" s="22" t="s">
        <v>2379</v>
      </c>
      <c r="J866" s="22">
        <v>0</v>
      </c>
      <c r="K866" t="s">
        <v>2379</v>
      </c>
      <c r="L866" s="25">
        <f>VLOOKUP(Table35[[#This Row],[Customer ID]],'Hospitalisation Details'!A:E,5,FALSE)</f>
        <v>32627</v>
      </c>
      <c r="M866" s="27">
        <f>VLOOKUP(Table35[[#This Row],[Customer ID]],'Hospitalisation Details'!A:K,8,FALSE)</f>
        <v>12404.88</v>
      </c>
      <c r="N866" t="str">
        <f>VLOOKUP(Table35[[#This Row],[Customer ID]],'Hospitalisation Details'!A:K,9, FALSE)</f>
        <v>tier - 3</v>
      </c>
      <c r="O866" t="str">
        <f>VLOOKUP(Table35[[#This Row],[Customer ID]],'Hospitalisation Details'!A:K,10,FALSE)</f>
        <v>tier - 3</v>
      </c>
      <c r="P866" t="str">
        <f>VLOOKUP(Table35[[#This Row],[Customer ID]],'Hospitalisation Details'!A:K,11,FALSE)</f>
        <v>R1016</v>
      </c>
    </row>
    <row r="867" spans="1:16" x14ac:dyDescent="0.3">
      <c r="A867" t="s">
        <v>1504</v>
      </c>
      <c r="B867" t="str">
        <f>VLOOKUP(Table35[[#This Row],[Customer ID]], 'Customer Names'!F:G, 2, FALSE)</f>
        <v>Verdugo, Mrs.  Erika</v>
      </c>
      <c r="C867">
        <v>26.23</v>
      </c>
      <c r="D867" s="22" t="str" cm="1">
        <f t="array" ref="D867">_xlfn.IFS(Table35[[#This Row],[BMI]]&lt;18.5, "Underweight ", Table35[[#This Row],[BMI]]&lt;24.9, "Normal Weight", Table35[[#This Row],[BMI]]&lt;29.9, "Overweight ", TRUE, "Obesity")</f>
        <v xml:space="preserve">Overweight </v>
      </c>
      <c r="E867" s="22">
        <v>11.93</v>
      </c>
      <c r="F867" s="22" t="str" cm="1">
        <f t="array" ref="F867">_xlfn.IFS(Table35[[#This Row],[HBA1C]]&lt;5.7, "Normal", Table35[[#This Row],[HBA1C]]&lt;6.4, "Prediabetes ", TRUE, "Diabetes")</f>
        <v>Diabetes</v>
      </c>
      <c r="G867" s="23" t="s">
        <v>2379</v>
      </c>
      <c r="H867" s="22" t="s">
        <v>2379</v>
      </c>
      <c r="I867" s="22" t="s">
        <v>2379</v>
      </c>
      <c r="J867" s="22">
        <v>0</v>
      </c>
      <c r="K867" t="s">
        <v>2379</v>
      </c>
      <c r="L867" s="25">
        <f>VLOOKUP(Table35[[#This Row],[Customer ID]],'Hospitalisation Details'!A:E,5,FALSE)</f>
        <v>22731</v>
      </c>
      <c r="M867" s="27">
        <f>VLOOKUP(Table35[[#This Row],[Customer ID]],'Hospitalisation Details'!A:K,8,FALSE)</f>
        <v>12369.89</v>
      </c>
      <c r="N867" t="str">
        <f>VLOOKUP(Table35[[#This Row],[Customer ID]],'Hospitalisation Details'!A:K,9, FALSE)</f>
        <v>tier - 3</v>
      </c>
      <c r="O867" t="str">
        <f>VLOOKUP(Table35[[#This Row],[Customer ID]],'Hospitalisation Details'!A:K,10,FALSE)</f>
        <v>tier - 2</v>
      </c>
      <c r="P867" t="str">
        <f>VLOOKUP(Table35[[#This Row],[Customer ID]],'Hospitalisation Details'!A:K,11,FALSE)</f>
        <v>R1024</v>
      </c>
    </row>
    <row r="868" spans="1:16" x14ac:dyDescent="0.3">
      <c r="A868" t="s">
        <v>1503</v>
      </c>
      <c r="B868" t="str">
        <f>VLOOKUP(Table35[[#This Row],[Customer ID]], 'Customer Names'!F:G, 2, FALSE)</f>
        <v>Sellers, Mr.  Chad</v>
      </c>
      <c r="C868">
        <v>36.1</v>
      </c>
      <c r="D868" s="22" t="str" cm="1">
        <f t="array" ref="D868">_xlfn.IFS(Table35[[#This Row],[BMI]]&lt;18.5, "Underweight ", Table35[[#This Row],[BMI]]&lt;24.9, "Normal Weight", Table35[[#This Row],[BMI]]&lt;29.9, "Overweight ", TRUE, "Obesity")</f>
        <v>Obesity</v>
      </c>
      <c r="E868" s="22">
        <v>5.65</v>
      </c>
      <c r="F868" s="22" t="str" cm="1">
        <f t="array" ref="F868">_xlfn.IFS(Table35[[#This Row],[HBA1C]]&lt;5.7, "Normal", Table35[[#This Row],[HBA1C]]&lt;6.4, "Prediabetes ", TRUE, "Diabetes")</f>
        <v>Normal</v>
      </c>
      <c r="G868" s="23" t="s">
        <v>2381</v>
      </c>
      <c r="H868" s="22" t="s">
        <v>2379</v>
      </c>
      <c r="I868" s="22" t="s">
        <v>2379</v>
      </c>
      <c r="J868" s="22">
        <v>2</v>
      </c>
      <c r="K868" t="s">
        <v>2379</v>
      </c>
      <c r="L868" s="25">
        <f>VLOOKUP(Table35[[#This Row],[Customer ID]],'Hospitalisation Details'!A:E,5,FALSE)</f>
        <v>24167</v>
      </c>
      <c r="M868" s="27">
        <f>VLOOKUP(Table35[[#This Row],[Customer ID]],'Hospitalisation Details'!A:K,8,FALSE)</f>
        <v>12363.55</v>
      </c>
      <c r="N868" t="str">
        <f>VLOOKUP(Table35[[#This Row],[Customer ID]],'Hospitalisation Details'!A:K,9, FALSE)</f>
        <v>tier - 3</v>
      </c>
      <c r="O868" t="str">
        <f>VLOOKUP(Table35[[#This Row],[Customer ID]],'Hospitalisation Details'!A:K,10,FALSE)</f>
        <v>tier - 3</v>
      </c>
      <c r="P868" t="str">
        <f>VLOOKUP(Table35[[#This Row],[Customer ID]],'Hospitalisation Details'!A:K,11,FALSE)</f>
        <v>R1011</v>
      </c>
    </row>
    <row r="869" spans="1:16" x14ac:dyDescent="0.3">
      <c r="A869" t="s">
        <v>1502</v>
      </c>
      <c r="B869" t="str">
        <f>VLOOKUP(Table35[[#This Row],[Customer ID]], 'Customer Names'!F:G, 2, FALSE)</f>
        <v>Bowman, Mr.  Mark</v>
      </c>
      <c r="C869">
        <v>37.1</v>
      </c>
      <c r="D869" s="22" t="str" cm="1">
        <f t="array" ref="D869">_xlfn.IFS(Table35[[#This Row],[BMI]]&lt;18.5, "Underweight ", Table35[[#This Row],[BMI]]&lt;24.9, "Normal Weight", Table35[[#This Row],[BMI]]&lt;29.9, "Overweight ", TRUE, "Obesity")</f>
        <v>Obesity</v>
      </c>
      <c r="E869" s="22">
        <v>11.21</v>
      </c>
      <c r="F869" s="22" t="str" cm="1">
        <f t="array" ref="F869">_xlfn.IFS(Table35[[#This Row],[HBA1C]]&lt;5.7, "Normal", Table35[[#This Row],[HBA1C]]&lt;6.4, "Prediabetes ", TRUE, "Diabetes")</f>
        <v>Diabetes</v>
      </c>
      <c r="G869" s="23" t="s">
        <v>2381</v>
      </c>
      <c r="H869" s="22" t="s">
        <v>2379</v>
      </c>
      <c r="I869" s="22" t="s">
        <v>2381</v>
      </c>
      <c r="J869" s="22">
        <v>1</v>
      </c>
      <c r="K869" t="s">
        <v>2379</v>
      </c>
      <c r="L869" s="25">
        <f>VLOOKUP(Table35[[#This Row],[Customer ID]],'Hospitalisation Details'!A:E,5,FALSE)</f>
        <v>23033</v>
      </c>
      <c r="M869" s="27">
        <f>VLOOKUP(Table35[[#This Row],[Customer ID]],'Hospitalisation Details'!A:K,8,FALSE)</f>
        <v>12347.17</v>
      </c>
      <c r="N869" t="str">
        <f>VLOOKUP(Table35[[#This Row],[Customer ID]],'Hospitalisation Details'!A:K,9, FALSE)</f>
        <v>tier - 3</v>
      </c>
      <c r="O869" t="str">
        <f>VLOOKUP(Table35[[#This Row],[Customer ID]],'Hospitalisation Details'!A:K,10,FALSE)</f>
        <v>tier - 3</v>
      </c>
      <c r="P869" t="str">
        <f>VLOOKUP(Table35[[#This Row],[Customer ID]],'Hospitalisation Details'!A:K,11,FALSE)</f>
        <v>R1011</v>
      </c>
    </row>
    <row r="870" spans="1:16" x14ac:dyDescent="0.3">
      <c r="A870" t="s">
        <v>1501</v>
      </c>
      <c r="B870" t="str">
        <f>VLOOKUP(Table35[[#This Row],[Customer ID]], 'Customer Names'!F:G, 2, FALSE)</f>
        <v>Marley, Mr.  David</v>
      </c>
      <c r="C870">
        <v>27.5</v>
      </c>
      <c r="D870" s="22" t="str" cm="1">
        <f t="array" ref="D870">_xlfn.IFS(Table35[[#This Row],[BMI]]&lt;18.5, "Underweight ", Table35[[#This Row],[BMI]]&lt;24.9, "Normal Weight", Table35[[#This Row],[BMI]]&lt;29.9, "Overweight ", TRUE, "Obesity")</f>
        <v xml:space="preserve">Overweight </v>
      </c>
      <c r="E870" s="22">
        <v>10.62</v>
      </c>
      <c r="F870" s="22" t="str" cm="1">
        <f t="array" ref="F870">_xlfn.IFS(Table35[[#This Row],[HBA1C]]&lt;5.7, "Normal", Table35[[#This Row],[HBA1C]]&lt;6.4, "Prediabetes ", TRUE, "Diabetes")</f>
        <v>Diabetes</v>
      </c>
      <c r="G870" s="23" t="s">
        <v>2381</v>
      </c>
      <c r="H870" s="22" t="s">
        <v>2379</v>
      </c>
      <c r="I870" s="22" t="s">
        <v>2381</v>
      </c>
      <c r="J870" s="22">
        <v>1</v>
      </c>
      <c r="K870" t="s">
        <v>2379</v>
      </c>
      <c r="L870" s="25">
        <f>VLOOKUP(Table35[[#This Row],[Customer ID]],'Hospitalisation Details'!A:E,5,FALSE)</f>
        <v>23347</v>
      </c>
      <c r="M870" s="27">
        <f>VLOOKUP(Table35[[#This Row],[Customer ID]],'Hospitalisation Details'!A:K,8,FALSE)</f>
        <v>12333.83</v>
      </c>
      <c r="N870" t="str">
        <f>VLOOKUP(Table35[[#This Row],[Customer ID]],'Hospitalisation Details'!A:K,9, FALSE)</f>
        <v>tier - 3</v>
      </c>
      <c r="O870" t="str">
        <f>VLOOKUP(Table35[[#This Row],[Customer ID]],'Hospitalisation Details'!A:K,10,FALSE)</f>
        <v>tier - 2</v>
      </c>
      <c r="P870" t="str">
        <f>VLOOKUP(Table35[[#This Row],[Customer ID]],'Hospitalisation Details'!A:K,11,FALSE)</f>
        <v>R1011</v>
      </c>
    </row>
    <row r="871" spans="1:16" x14ac:dyDescent="0.3">
      <c r="A871" t="s">
        <v>1500</v>
      </c>
      <c r="B871" t="str">
        <f>VLOOKUP(Table35[[#This Row],[Customer ID]], 'Customer Names'!F:G, 2, FALSE)</f>
        <v>Grey, Mr.  Matthew R</v>
      </c>
      <c r="C871">
        <v>24.7</v>
      </c>
      <c r="D871" s="22" t="str" cm="1">
        <f t="array" ref="D871">_xlfn.IFS(Table35[[#This Row],[BMI]]&lt;18.5, "Underweight ", Table35[[#This Row],[BMI]]&lt;24.9, "Normal Weight", Table35[[#This Row],[BMI]]&lt;29.9, "Overweight ", TRUE, "Obesity")</f>
        <v>Normal Weight</v>
      </c>
      <c r="E871" s="22">
        <v>10.7</v>
      </c>
      <c r="F871" s="22" t="str" cm="1">
        <f t="array" ref="F871">_xlfn.IFS(Table35[[#This Row],[HBA1C]]&lt;5.7, "Normal", Table35[[#This Row],[HBA1C]]&lt;6.4, "Prediabetes ", TRUE, "Diabetes")</f>
        <v>Diabetes</v>
      </c>
      <c r="G871" s="23" t="s">
        <v>2381</v>
      </c>
      <c r="H871" s="22" t="s">
        <v>2379</v>
      </c>
      <c r="I871" s="22" t="s">
        <v>2381</v>
      </c>
      <c r="J871" s="22">
        <v>1</v>
      </c>
      <c r="K871" t="s">
        <v>2379</v>
      </c>
      <c r="L871" s="25">
        <f>VLOOKUP(Table35[[#This Row],[Customer ID]],'Hospitalisation Details'!A:E,5,FALSE)</f>
        <v>23344</v>
      </c>
      <c r="M871" s="27">
        <f>VLOOKUP(Table35[[#This Row],[Customer ID]],'Hospitalisation Details'!A:K,8,FALSE)</f>
        <v>12323.94</v>
      </c>
      <c r="N871" t="str">
        <f>VLOOKUP(Table35[[#This Row],[Customer ID]],'Hospitalisation Details'!A:K,9, FALSE)</f>
        <v>tier - 3</v>
      </c>
      <c r="O871" t="str">
        <f>VLOOKUP(Table35[[#This Row],[Customer ID]],'Hospitalisation Details'!A:K,10,FALSE)</f>
        <v>tier - 3</v>
      </c>
      <c r="P871" t="str">
        <f>VLOOKUP(Table35[[#This Row],[Customer ID]],'Hospitalisation Details'!A:K,11,FALSE)</f>
        <v>R1017</v>
      </c>
    </row>
    <row r="872" spans="1:16" x14ac:dyDescent="0.3">
      <c r="A872" t="s">
        <v>1499</v>
      </c>
      <c r="B872" t="str">
        <f>VLOOKUP(Table35[[#This Row],[Customer ID]], 'Customer Names'!F:G, 2, FALSE)</f>
        <v>O'Rourke, Mrs.  Orla</v>
      </c>
      <c r="C872">
        <v>26.78</v>
      </c>
      <c r="D872" s="22" t="str" cm="1">
        <f t="array" ref="D872">_xlfn.IFS(Table35[[#This Row],[BMI]]&lt;18.5, "Underweight ", Table35[[#This Row],[BMI]]&lt;24.9, "Normal Weight", Table35[[#This Row],[BMI]]&lt;29.9, "Overweight ", TRUE, "Obesity")</f>
        <v xml:space="preserve">Overweight </v>
      </c>
      <c r="E872" s="22">
        <v>10.02</v>
      </c>
      <c r="F872" s="22" t="str" cm="1">
        <f t="array" ref="F872">_xlfn.IFS(Table35[[#This Row],[HBA1C]]&lt;5.7, "Normal", Table35[[#This Row],[HBA1C]]&lt;6.4, "Prediabetes ", TRUE, "Diabetes")</f>
        <v>Diabetes</v>
      </c>
      <c r="G872" s="23" t="s">
        <v>2381</v>
      </c>
      <c r="H872" s="22" t="s">
        <v>2379</v>
      </c>
      <c r="I872" s="22" t="s">
        <v>2381</v>
      </c>
      <c r="J872" s="22">
        <v>1</v>
      </c>
      <c r="K872" t="s">
        <v>2379</v>
      </c>
      <c r="L872" s="25">
        <f>VLOOKUP(Table35[[#This Row],[Customer ID]],'Hospitalisation Details'!A:E,5,FALSE)</f>
        <v>23312</v>
      </c>
      <c r="M872" s="27">
        <f>VLOOKUP(Table35[[#This Row],[Customer ID]],'Hospitalisation Details'!A:K,8,FALSE)</f>
        <v>12299.59</v>
      </c>
      <c r="N872" t="str">
        <f>VLOOKUP(Table35[[#This Row],[Customer ID]],'Hospitalisation Details'!A:K,9, FALSE)</f>
        <v>tier - 3</v>
      </c>
      <c r="O872" t="str">
        <f>VLOOKUP(Table35[[#This Row],[Customer ID]],'Hospitalisation Details'!A:K,10,FALSE)</f>
        <v>tier - 1</v>
      </c>
      <c r="P872" t="str">
        <f>VLOOKUP(Table35[[#This Row],[Customer ID]],'Hospitalisation Details'!A:K,11,FALSE)</f>
        <v>R1025</v>
      </c>
    </row>
    <row r="873" spans="1:16" x14ac:dyDescent="0.3">
      <c r="A873" t="s">
        <v>1498</v>
      </c>
      <c r="B873" t="str">
        <f>VLOOKUP(Table35[[#This Row],[Customer ID]], 'Customer Names'!F:G, 2, FALSE)</f>
        <v>Fatehali, Ms.  Shaista S</v>
      </c>
      <c r="C873">
        <v>45.8</v>
      </c>
      <c r="D873" s="22" t="str" cm="1">
        <f t="array" ref="D873">_xlfn.IFS(Table35[[#This Row],[BMI]]&lt;18.5, "Underweight ", Table35[[#This Row],[BMI]]&lt;24.9, "Normal Weight", Table35[[#This Row],[BMI]]&lt;29.9, "Overweight ", TRUE, "Obesity")</f>
        <v>Obesity</v>
      </c>
      <c r="E873" s="22">
        <v>4.8499999999999996</v>
      </c>
      <c r="F873" s="22" t="str" cm="1">
        <f t="array" ref="F873">_xlfn.IFS(Table35[[#This Row],[HBA1C]]&lt;5.7, "Normal", Table35[[#This Row],[HBA1C]]&lt;6.4, "Prediabetes ", TRUE, "Diabetes")</f>
        <v>Normal</v>
      </c>
      <c r="G873" s="23" t="s">
        <v>2379</v>
      </c>
      <c r="H873" s="22" t="s">
        <v>2379</v>
      </c>
      <c r="I873" s="22" t="s">
        <v>2379</v>
      </c>
      <c r="J873" s="22">
        <v>0</v>
      </c>
      <c r="K873" t="s">
        <v>2379</v>
      </c>
      <c r="L873" s="25">
        <f>VLOOKUP(Table35[[#This Row],[Customer ID]],'Hospitalisation Details'!A:E,5,FALSE)</f>
        <v>33145</v>
      </c>
      <c r="M873" s="27">
        <f>VLOOKUP(Table35[[#This Row],[Customer ID]],'Hospitalisation Details'!A:K,8,FALSE)</f>
        <v>12282.38</v>
      </c>
      <c r="N873" t="str">
        <f>VLOOKUP(Table35[[#This Row],[Customer ID]],'Hospitalisation Details'!A:K,9, FALSE)</f>
        <v>tier - 3</v>
      </c>
      <c r="O873" t="str">
        <f>VLOOKUP(Table35[[#This Row],[Customer ID]],'Hospitalisation Details'!A:K,10,FALSE)</f>
        <v>tier - 1</v>
      </c>
      <c r="P873" t="str">
        <f>VLOOKUP(Table35[[#This Row],[Customer ID]],'Hospitalisation Details'!A:K,11,FALSE)</f>
        <v>R1011</v>
      </c>
    </row>
    <row r="874" spans="1:16" x14ac:dyDescent="0.3">
      <c r="A874" t="s">
        <v>1497</v>
      </c>
      <c r="B874" t="str">
        <f>VLOOKUP(Table35[[#This Row],[Customer ID]], 'Customer Names'!F:G, 2, FALSE)</f>
        <v>Piza-Taylor, Mrs.  Emily</v>
      </c>
      <c r="C874">
        <v>29</v>
      </c>
      <c r="D874" s="22" t="str" cm="1">
        <f t="array" ref="D874">_xlfn.IFS(Table35[[#This Row],[BMI]]&lt;18.5, "Underweight ", Table35[[#This Row],[BMI]]&lt;24.9, "Normal Weight", Table35[[#This Row],[BMI]]&lt;29.9, "Overweight ", TRUE, "Obesity")</f>
        <v xml:space="preserve">Overweight </v>
      </c>
      <c r="E874" s="22">
        <v>4.3899999999999997</v>
      </c>
      <c r="F874" s="22" t="str" cm="1">
        <f t="array" ref="F874">_xlfn.IFS(Table35[[#This Row],[HBA1C]]&lt;5.7, "Normal", Table35[[#This Row],[HBA1C]]&lt;6.4, "Prediabetes ", TRUE, "Diabetes")</f>
        <v>Normal</v>
      </c>
      <c r="G874" s="23" t="s">
        <v>2381</v>
      </c>
      <c r="H874" s="22" t="s">
        <v>2379</v>
      </c>
      <c r="I874" s="22" t="s">
        <v>2379</v>
      </c>
      <c r="J874" s="22">
        <v>2</v>
      </c>
      <c r="K874" t="s">
        <v>2379</v>
      </c>
      <c r="L874" s="25">
        <f>VLOOKUP(Table35[[#This Row],[Customer ID]],'Hospitalisation Details'!A:E,5,FALSE)</f>
        <v>24335</v>
      </c>
      <c r="M874" s="27">
        <f>VLOOKUP(Table35[[#This Row],[Customer ID]],'Hospitalisation Details'!A:K,8,FALSE)</f>
        <v>12282.03</v>
      </c>
      <c r="N874" t="str">
        <f>VLOOKUP(Table35[[#This Row],[Customer ID]],'Hospitalisation Details'!A:K,9, FALSE)</f>
        <v>tier - 3</v>
      </c>
      <c r="O874" t="str">
        <f>VLOOKUP(Table35[[#This Row],[Customer ID]],'Hospitalisation Details'!A:K,10,FALSE)</f>
        <v>tier - 1</v>
      </c>
      <c r="P874" t="str">
        <f>VLOOKUP(Table35[[#This Row],[Customer ID]],'Hospitalisation Details'!A:K,11,FALSE)</f>
        <v>R1025</v>
      </c>
    </row>
    <row r="875" spans="1:16" x14ac:dyDescent="0.3">
      <c r="A875" t="s">
        <v>1496</v>
      </c>
      <c r="B875" t="str">
        <f>VLOOKUP(Table35[[#This Row],[Customer ID]], 'Customer Names'!F:G, 2, FALSE)</f>
        <v>Cavanaugh, Ms.  Julie A.</v>
      </c>
      <c r="C875">
        <v>33.534999999999997</v>
      </c>
      <c r="D875" s="22" t="str" cm="1">
        <f t="array" ref="D875">_xlfn.IFS(Table35[[#This Row],[BMI]]&lt;18.5, "Underweight ", Table35[[#This Row],[BMI]]&lt;24.9, "Normal Weight", Table35[[#This Row],[BMI]]&lt;29.9, "Overweight ", TRUE, "Obesity")</f>
        <v>Obesity</v>
      </c>
      <c r="E875" s="22">
        <v>8.24</v>
      </c>
      <c r="F875" s="22" t="str" cm="1">
        <f t="array" ref="F875">_xlfn.IFS(Table35[[#This Row],[HBA1C]]&lt;5.7, "Normal", Table35[[#This Row],[HBA1C]]&lt;6.4, "Prediabetes ", TRUE, "Diabetes")</f>
        <v>Diabetes</v>
      </c>
      <c r="G875" s="23" t="s">
        <v>2381</v>
      </c>
      <c r="H875" s="22" t="s">
        <v>2379</v>
      </c>
      <c r="I875" s="22" t="s">
        <v>2379</v>
      </c>
      <c r="J875" s="22">
        <v>0</v>
      </c>
      <c r="K875" t="s">
        <v>2379</v>
      </c>
      <c r="L875" s="25">
        <f>VLOOKUP(Table35[[#This Row],[Customer ID]],'Hospitalisation Details'!A:E,5,FALSE)</f>
        <v>24681</v>
      </c>
      <c r="M875" s="27">
        <f>VLOOKUP(Table35[[#This Row],[Customer ID]],'Hospitalisation Details'!A:K,8,FALSE)</f>
        <v>12269.69</v>
      </c>
      <c r="N875" t="str">
        <f>VLOOKUP(Table35[[#This Row],[Customer ID]],'Hospitalisation Details'!A:K,9, FALSE)</f>
        <v>tier - 3</v>
      </c>
      <c r="O875" t="str">
        <f>VLOOKUP(Table35[[#This Row],[Customer ID]],'Hospitalisation Details'!A:K,10,FALSE)</f>
        <v>tier - 2</v>
      </c>
      <c r="P875" t="str">
        <f>VLOOKUP(Table35[[#This Row],[Customer ID]],'Hospitalisation Details'!A:K,11,FALSE)</f>
        <v>R1012</v>
      </c>
    </row>
    <row r="876" spans="1:16" x14ac:dyDescent="0.3">
      <c r="A876" t="s">
        <v>1495</v>
      </c>
      <c r="B876" t="str">
        <f>VLOOKUP(Table35[[#This Row],[Customer ID]], 'Customer Names'!F:G, 2, FALSE)</f>
        <v>Amako, Ms.  Megumi</v>
      </c>
      <c r="C876">
        <v>32.774999999999999</v>
      </c>
      <c r="D876" s="22" t="str" cm="1">
        <f t="array" ref="D876">_xlfn.IFS(Table35[[#This Row],[BMI]]&lt;18.5, "Underweight ", Table35[[#This Row],[BMI]]&lt;24.9, "Normal Weight", Table35[[#This Row],[BMI]]&lt;29.9, "Overweight ", TRUE, "Obesity")</f>
        <v>Obesity</v>
      </c>
      <c r="E876" s="22">
        <v>9.77</v>
      </c>
      <c r="F876" s="22" t="str" cm="1">
        <f t="array" ref="F876">_xlfn.IFS(Table35[[#This Row],[HBA1C]]&lt;5.7, "Normal", Table35[[#This Row],[HBA1C]]&lt;6.4, "Prediabetes ", TRUE, "Diabetes")</f>
        <v>Diabetes</v>
      </c>
      <c r="G876" s="23" t="s">
        <v>2381</v>
      </c>
      <c r="H876" s="22" t="s">
        <v>2379</v>
      </c>
      <c r="I876" s="22" t="s">
        <v>2379</v>
      </c>
      <c r="J876" s="22">
        <v>0</v>
      </c>
      <c r="K876" t="s">
        <v>2379</v>
      </c>
      <c r="L876" s="25">
        <f>VLOOKUP(Table35[[#This Row],[Customer ID]],'Hospitalisation Details'!A:E,5,FALSE)</f>
        <v>24653</v>
      </c>
      <c r="M876" s="27">
        <f>VLOOKUP(Table35[[#This Row],[Customer ID]],'Hospitalisation Details'!A:K,8,FALSE)</f>
        <v>12268.63</v>
      </c>
      <c r="N876" t="str">
        <f>VLOOKUP(Table35[[#This Row],[Customer ID]],'Hospitalisation Details'!A:K,9, FALSE)</f>
        <v>tier - 3</v>
      </c>
      <c r="O876" t="str">
        <f>VLOOKUP(Table35[[#This Row],[Customer ID]],'Hospitalisation Details'!A:K,10,FALSE)</f>
        <v>tier - 1</v>
      </c>
      <c r="P876" t="str">
        <f>VLOOKUP(Table35[[#This Row],[Customer ID]],'Hospitalisation Details'!A:K,11,FALSE)</f>
        <v>R1012</v>
      </c>
    </row>
    <row r="877" spans="1:16" x14ac:dyDescent="0.3">
      <c r="A877" t="s">
        <v>1494</v>
      </c>
      <c r="B877" t="str">
        <f>VLOOKUP(Table35[[#This Row],[Customer ID]], 'Customer Names'!F:G, 2, FALSE)</f>
        <v>Musa, Ms.  Skylar</v>
      </c>
      <c r="C877">
        <v>37.51</v>
      </c>
      <c r="D877" s="22" t="str" cm="1">
        <f t="array" ref="D877">_xlfn.IFS(Table35[[#This Row],[BMI]]&lt;18.5, "Underweight ", Table35[[#This Row],[BMI]]&lt;24.9, "Normal Weight", Table35[[#This Row],[BMI]]&lt;29.9, "Overweight ", TRUE, "Obesity")</f>
        <v>Obesity</v>
      </c>
      <c r="E877" s="22">
        <v>5.5</v>
      </c>
      <c r="F877" s="22" t="str" cm="1">
        <f t="array" ref="F877">_xlfn.IFS(Table35[[#This Row],[HBA1C]]&lt;5.7, "Normal", Table35[[#This Row],[HBA1C]]&lt;6.4, "Prediabetes ", TRUE, "Diabetes")</f>
        <v>Normal</v>
      </c>
      <c r="G877" s="23" t="s">
        <v>2381</v>
      </c>
      <c r="H877" s="22" t="s">
        <v>2379</v>
      </c>
      <c r="I877" s="22" t="s">
        <v>2379</v>
      </c>
      <c r="J877" s="22">
        <v>2</v>
      </c>
      <c r="K877" t="s">
        <v>2379</v>
      </c>
      <c r="L877" s="25">
        <f>VLOOKUP(Table35[[#This Row],[Customer ID]],'Hospitalisation Details'!A:E,5,FALSE)</f>
        <v>24233</v>
      </c>
      <c r="M877" s="27">
        <f>VLOOKUP(Table35[[#This Row],[Customer ID]],'Hospitalisation Details'!A:K,8,FALSE)</f>
        <v>12265.51</v>
      </c>
      <c r="N877" t="str">
        <f>VLOOKUP(Table35[[#This Row],[Customer ID]],'Hospitalisation Details'!A:K,9, FALSE)</f>
        <v>tier - 3</v>
      </c>
      <c r="O877" t="str">
        <f>VLOOKUP(Table35[[#This Row],[Customer ID]],'Hospitalisation Details'!A:K,10,FALSE)</f>
        <v>tier - 3</v>
      </c>
      <c r="P877" t="str">
        <f>VLOOKUP(Table35[[#This Row],[Customer ID]],'Hospitalisation Details'!A:K,11,FALSE)</f>
        <v>R1013</v>
      </c>
    </row>
    <row r="878" spans="1:16" x14ac:dyDescent="0.3">
      <c r="A878" t="s">
        <v>1493</v>
      </c>
      <c r="B878" t="str">
        <f>VLOOKUP(Table35[[#This Row],[Customer ID]], 'Customer Names'!F:G, 2, FALSE)</f>
        <v>Phillippi, Mrs.  Victoria</v>
      </c>
      <c r="C878">
        <v>39.86</v>
      </c>
      <c r="D878" s="22" t="str" cm="1">
        <f t="array" ref="D878">_xlfn.IFS(Table35[[#This Row],[BMI]]&lt;18.5, "Underweight ", Table35[[#This Row],[BMI]]&lt;24.9, "Normal Weight", Table35[[#This Row],[BMI]]&lt;29.9, "Overweight ", TRUE, "Obesity")</f>
        <v>Obesity</v>
      </c>
      <c r="E878" s="22">
        <v>11.84</v>
      </c>
      <c r="F878" s="22" t="str" cm="1">
        <f t="array" ref="F878">_xlfn.IFS(Table35[[#This Row],[HBA1C]]&lt;5.7, "Normal", Table35[[#This Row],[HBA1C]]&lt;6.4, "Prediabetes ", TRUE, "Diabetes")</f>
        <v>Diabetes</v>
      </c>
      <c r="G878" s="23" t="s">
        <v>2381</v>
      </c>
      <c r="H878" s="22" t="s">
        <v>2379</v>
      </c>
      <c r="I878" s="22" t="s">
        <v>2379</v>
      </c>
      <c r="J878" s="22">
        <v>1</v>
      </c>
      <c r="K878" t="s">
        <v>2379</v>
      </c>
      <c r="L878" s="25">
        <f>VLOOKUP(Table35[[#This Row],[Customer ID]],'Hospitalisation Details'!A:E,5,FALSE)</f>
        <v>31515</v>
      </c>
      <c r="M878" s="27">
        <f>VLOOKUP(Table35[[#This Row],[Customer ID]],'Hospitalisation Details'!A:K,8,FALSE)</f>
        <v>12255.04</v>
      </c>
      <c r="N878" t="str">
        <f>VLOOKUP(Table35[[#This Row],[Customer ID]],'Hospitalisation Details'!A:K,9, FALSE)</f>
        <v>tier - 3</v>
      </c>
      <c r="O878" t="str">
        <f>VLOOKUP(Table35[[#This Row],[Customer ID]],'Hospitalisation Details'!A:K,10,FALSE)</f>
        <v>tier - 2</v>
      </c>
      <c r="P878" t="str">
        <f>VLOOKUP(Table35[[#This Row],[Customer ID]],'Hospitalisation Details'!A:K,11,FALSE)</f>
        <v>R1026</v>
      </c>
    </row>
    <row r="879" spans="1:16" x14ac:dyDescent="0.3">
      <c r="A879" t="s">
        <v>1492</v>
      </c>
      <c r="B879" t="str">
        <f>VLOOKUP(Table35[[#This Row],[Customer ID]], 'Customer Names'!F:G, 2, FALSE)</f>
        <v>Hoskins, Mrs.  Amanda L</v>
      </c>
      <c r="C879">
        <v>42.13</v>
      </c>
      <c r="D879" s="22" t="str" cm="1">
        <f t="array" ref="D879">_xlfn.IFS(Table35[[#This Row],[BMI]]&lt;18.5, "Underweight ", Table35[[#This Row],[BMI]]&lt;24.9, "Normal Weight", Table35[[#This Row],[BMI]]&lt;29.9, "Overweight ", TRUE, "Obesity")</f>
        <v>Obesity</v>
      </c>
      <c r="E879" s="22">
        <v>4.66</v>
      </c>
      <c r="F879" s="22" t="str" cm="1">
        <f t="array" ref="F879">_xlfn.IFS(Table35[[#This Row],[HBA1C]]&lt;5.7, "Normal", Table35[[#This Row],[HBA1C]]&lt;6.4, "Prediabetes ", TRUE, "Diabetes")</f>
        <v>Normal</v>
      </c>
      <c r="G879" s="23" t="s">
        <v>2379</v>
      </c>
      <c r="H879" s="22" t="s">
        <v>2379</v>
      </c>
      <c r="I879" s="22" t="s">
        <v>2379</v>
      </c>
      <c r="J879" s="22">
        <v>0</v>
      </c>
      <c r="K879" t="s">
        <v>2379</v>
      </c>
      <c r="L879" s="25">
        <f>VLOOKUP(Table35[[#This Row],[Customer ID]],'Hospitalisation Details'!A:E,5,FALSE)</f>
        <v>32590</v>
      </c>
      <c r="M879" s="27">
        <f>VLOOKUP(Table35[[#This Row],[Customer ID]],'Hospitalisation Details'!A:K,8,FALSE)</f>
        <v>12254.44</v>
      </c>
      <c r="N879" t="str">
        <f>VLOOKUP(Table35[[#This Row],[Customer ID]],'Hospitalisation Details'!A:K,9, FALSE)</f>
        <v>tier - 3</v>
      </c>
      <c r="O879" t="str">
        <f>VLOOKUP(Table35[[#This Row],[Customer ID]],'Hospitalisation Details'!A:K,10,FALSE)</f>
        <v>tier - 3</v>
      </c>
      <c r="P879" t="str">
        <f>VLOOKUP(Table35[[#This Row],[Customer ID]],'Hospitalisation Details'!A:K,11,FALSE)</f>
        <v>R1026</v>
      </c>
    </row>
    <row r="880" spans="1:16" x14ac:dyDescent="0.3">
      <c r="A880" t="s">
        <v>1491</v>
      </c>
      <c r="B880" t="str">
        <f>VLOOKUP(Table35[[#This Row],[Customer ID]], 'Customer Names'!F:G, 2, FALSE)</f>
        <v>Imbalzano Zegar, Ms.  Renee</v>
      </c>
      <c r="C880">
        <v>35.99</v>
      </c>
      <c r="D880" s="22" t="str" cm="1">
        <f t="array" ref="D880">_xlfn.IFS(Table35[[#This Row],[BMI]]&lt;18.5, "Underweight ", Table35[[#This Row],[BMI]]&lt;24.9, "Normal Weight", Table35[[#This Row],[BMI]]&lt;29.9, "Overweight ", TRUE, "Obesity")</f>
        <v>Obesity</v>
      </c>
      <c r="E880" s="22">
        <v>11.11</v>
      </c>
      <c r="F880" s="22" t="str" cm="1">
        <f t="array" ref="F880">_xlfn.IFS(Table35[[#This Row],[HBA1C]]&lt;5.7, "Normal", Table35[[#This Row],[HBA1C]]&lt;6.4, "Prediabetes ", TRUE, "Diabetes")</f>
        <v>Diabetes</v>
      </c>
      <c r="G880" s="23" t="s">
        <v>2379</v>
      </c>
      <c r="H880" s="22" t="s">
        <v>2379</v>
      </c>
      <c r="I880" s="22" t="s">
        <v>2379</v>
      </c>
      <c r="J880" s="22">
        <v>0</v>
      </c>
      <c r="K880" t="s">
        <v>2379</v>
      </c>
      <c r="L880" s="25">
        <f>VLOOKUP(Table35[[#This Row],[Customer ID]],'Hospitalisation Details'!A:E,5,FALSE)</f>
        <v>27083</v>
      </c>
      <c r="M880" s="27">
        <f>VLOOKUP(Table35[[#This Row],[Customer ID]],'Hospitalisation Details'!A:K,8,FALSE)</f>
        <v>12245.17</v>
      </c>
      <c r="N880" t="str">
        <f>VLOOKUP(Table35[[#This Row],[Customer ID]],'Hospitalisation Details'!A:K,9, FALSE)</f>
        <v>tier - 3</v>
      </c>
      <c r="O880" t="str">
        <f>VLOOKUP(Table35[[#This Row],[Customer ID]],'Hospitalisation Details'!A:K,10,FALSE)</f>
        <v>tier - 1</v>
      </c>
      <c r="P880" t="str">
        <f>VLOOKUP(Table35[[#This Row],[Customer ID]],'Hospitalisation Details'!A:K,11,FALSE)</f>
        <v>R1012</v>
      </c>
    </row>
    <row r="881" spans="1:16" x14ac:dyDescent="0.3">
      <c r="A881" t="s">
        <v>1490</v>
      </c>
      <c r="B881" t="str">
        <f>VLOOKUP(Table35[[#This Row],[Customer ID]], 'Customer Names'!F:G, 2, FALSE)</f>
        <v>Triedman, Ms.  Nellie A.</v>
      </c>
      <c r="C881">
        <v>35.200000000000003</v>
      </c>
      <c r="D881" s="22" t="str" cm="1">
        <f t="array" ref="D881">_xlfn.IFS(Table35[[#This Row],[BMI]]&lt;18.5, "Underweight ", Table35[[#This Row],[BMI]]&lt;24.9, "Normal Weight", Table35[[#This Row],[BMI]]&lt;29.9, "Overweight ", TRUE, "Obesity")</f>
        <v>Obesity</v>
      </c>
      <c r="E881" s="22">
        <v>7.72</v>
      </c>
      <c r="F881" s="22" t="str" cm="1">
        <f t="array" ref="F881">_xlfn.IFS(Table35[[#This Row],[HBA1C]]&lt;5.7, "Normal", Table35[[#This Row],[HBA1C]]&lt;6.4, "Prediabetes ", TRUE, "Diabetes")</f>
        <v>Diabetes</v>
      </c>
      <c r="G881" s="23" t="s">
        <v>2381</v>
      </c>
      <c r="H881" s="22" t="s">
        <v>2379</v>
      </c>
      <c r="I881" s="22" t="s">
        <v>2381</v>
      </c>
      <c r="J881" s="22">
        <v>1</v>
      </c>
      <c r="K881" t="s">
        <v>2379</v>
      </c>
      <c r="L881" s="25">
        <f>VLOOKUP(Table35[[#This Row],[Customer ID]],'Hospitalisation Details'!A:E,5,FALSE)</f>
        <v>23028</v>
      </c>
      <c r="M881" s="27">
        <f>VLOOKUP(Table35[[#This Row],[Customer ID]],'Hospitalisation Details'!A:K,8,FALSE)</f>
        <v>12244.53</v>
      </c>
      <c r="N881" t="str">
        <f>VLOOKUP(Table35[[#This Row],[Customer ID]],'Hospitalisation Details'!A:K,9, FALSE)</f>
        <v>tier - 3</v>
      </c>
      <c r="O881" t="str">
        <f>VLOOKUP(Table35[[#This Row],[Customer ID]],'Hospitalisation Details'!A:K,10,FALSE)</f>
        <v>tier - 1</v>
      </c>
      <c r="P881" t="str">
        <f>VLOOKUP(Table35[[#This Row],[Customer ID]],'Hospitalisation Details'!A:K,11,FALSE)</f>
        <v>R1013</v>
      </c>
    </row>
    <row r="882" spans="1:16" x14ac:dyDescent="0.3">
      <c r="A882" t="s">
        <v>1489</v>
      </c>
      <c r="B882" t="str">
        <f>VLOOKUP(Table35[[#This Row],[Customer ID]], 'Customer Names'!F:G, 2, FALSE)</f>
        <v>Lovuolo, Ms.  Tamara</v>
      </c>
      <c r="C882">
        <v>29.91</v>
      </c>
      <c r="D882" s="22" t="str" cm="1">
        <f t="array" ref="D882">_xlfn.IFS(Table35[[#This Row],[BMI]]&lt;18.5, "Underweight ", Table35[[#This Row],[BMI]]&lt;24.9, "Normal Weight", Table35[[#This Row],[BMI]]&lt;29.9, "Overweight ", TRUE, "Obesity")</f>
        <v>Obesity</v>
      </c>
      <c r="E882" s="22">
        <v>5.55</v>
      </c>
      <c r="F882" s="22" t="str" cm="1">
        <f t="array" ref="F882">_xlfn.IFS(Table35[[#This Row],[HBA1C]]&lt;5.7, "Normal", Table35[[#This Row],[HBA1C]]&lt;6.4, "Prediabetes ", TRUE, "Diabetes")</f>
        <v>Normal</v>
      </c>
      <c r="G882" s="23" t="s">
        <v>2381</v>
      </c>
      <c r="H882" s="22" t="s">
        <v>2379</v>
      </c>
      <c r="I882" s="22" t="s">
        <v>2379</v>
      </c>
      <c r="J882" s="22">
        <v>2</v>
      </c>
      <c r="K882" t="s">
        <v>2379</v>
      </c>
      <c r="L882" s="25">
        <f>VLOOKUP(Table35[[#This Row],[Customer ID]],'Hospitalisation Details'!A:E,5,FALSE)</f>
        <v>24470</v>
      </c>
      <c r="M882" s="27">
        <f>VLOOKUP(Table35[[#This Row],[Customer ID]],'Hospitalisation Details'!A:K,8,FALSE)</f>
        <v>12237.73</v>
      </c>
      <c r="N882" t="str">
        <f>VLOOKUP(Table35[[#This Row],[Customer ID]],'Hospitalisation Details'!A:K,9, FALSE)</f>
        <v>tier - 3</v>
      </c>
      <c r="O882" t="str">
        <f>VLOOKUP(Table35[[#This Row],[Customer ID]],'Hospitalisation Details'!A:K,10,FALSE)</f>
        <v>tier - 3</v>
      </c>
      <c r="P882" t="str">
        <f>VLOOKUP(Table35[[#This Row],[Customer ID]],'Hospitalisation Details'!A:K,11,FALSE)</f>
        <v>R1012</v>
      </c>
    </row>
    <row r="883" spans="1:16" x14ac:dyDescent="0.3">
      <c r="A883" t="s">
        <v>1488</v>
      </c>
      <c r="B883" t="str">
        <f>VLOOKUP(Table35[[#This Row],[Customer ID]], 'Customer Names'!F:G, 2, FALSE)</f>
        <v>Chung, Ms.  Joan</v>
      </c>
      <c r="C883">
        <v>36.479999999999997</v>
      </c>
      <c r="D883" s="22" t="str" cm="1">
        <f t="array" ref="D883">_xlfn.IFS(Table35[[#This Row],[BMI]]&lt;18.5, "Underweight ", Table35[[#This Row],[BMI]]&lt;24.9, "Normal Weight", Table35[[#This Row],[BMI]]&lt;29.9, "Overweight ", TRUE, "Obesity")</f>
        <v>Obesity</v>
      </c>
      <c r="E883" s="22">
        <v>5.05</v>
      </c>
      <c r="F883" s="22" t="str" cm="1">
        <f t="array" ref="F883">_xlfn.IFS(Table35[[#This Row],[HBA1C]]&lt;5.7, "Normal", Table35[[#This Row],[HBA1C]]&lt;6.4, "Prediabetes ", TRUE, "Diabetes")</f>
        <v>Normal</v>
      </c>
      <c r="G883" s="23" t="s">
        <v>2381</v>
      </c>
      <c r="H883" s="22" t="s">
        <v>2379</v>
      </c>
      <c r="I883" s="22" t="s">
        <v>2379</v>
      </c>
      <c r="J883" s="22">
        <v>1</v>
      </c>
      <c r="K883" t="s">
        <v>2379</v>
      </c>
      <c r="L883" s="25">
        <f>VLOOKUP(Table35[[#This Row],[Customer ID]],'Hospitalisation Details'!A:E,5,FALSE)</f>
        <v>23696</v>
      </c>
      <c r="M883" s="27">
        <f>VLOOKUP(Table35[[#This Row],[Customer ID]],'Hospitalisation Details'!A:K,8,FALSE)</f>
        <v>12235.84</v>
      </c>
      <c r="N883" t="str">
        <f>VLOOKUP(Table35[[#This Row],[Customer ID]],'Hospitalisation Details'!A:K,9, FALSE)</f>
        <v>tier - 3</v>
      </c>
      <c r="O883" t="str">
        <f>VLOOKUP(Table35[[#This Row],[Customer ID]],'Hospitalisation Details'!A:K,10,FALSE)</f>
        <v>tier - 3</v>
      </c>
      <c r="P883" t="str">
        <f>VLOOKUP(Table35[[#This Row],[Customer ID]],'Hospitalisation Details'!A:K,11,FALSE)</f>
        <v>R1012</v>
      </c>
    </row>
    <row r="884" spans="1:16" x14ac:dyDescent="0.3">
      <c r="A884" t="s">
        <v>1487</v>
      </c>
      <c r="B884" t="str">
        <f>VLOOKUP(Table35[[#This Row],[Customer ID]], 'Customer Names'!F:G, 2, FALSE)</f>
        <v>Newsom, Ms.  Aimee J.</v>
      </c>
      <c r="C884">
        <v>27.5</v>
      </c>
      <c r="D884" s="22" t="str" cm="1">
        <f t="array" ref="D884">_xlfn.IFS(Table35[[#This Row],[BMI]]&lt;18.5, "Underweight ", Table35[[#This Row],[BMI]]&lt;24.9, "Normal Weight", Table35[[#This Row],[BMI]]&lt;29.9, "Overweight ", TRUE, "Obesity")</f>
        <v xml:space="preserve">Overweight </v>
      </c>
      <c r="E884" s="22">
        <v>8.69</v>
      </c>
      <c r="F884" s="22" t="str" cm="1">
        <f t="array" ref="F884">_xlfn.IFS(Table35[[#This Row],[HBA1C]]&lt;5.7, "Normal", Table35[[#This Row],[HBA1C]]&lt;6.4, "Prediabetes ", TRUE, "Diabetes")</f>
        <v>Diabetes</v>
      </c>
      <c r="G884" s="23" t="s">
        <v>2381</v>
      </c>
      <c r="H884" s="22" t="s">
        <v>2379</v>
      </c>
      <c r="I884" s="22" t="s">
        <v>2381</v>
      </c>
      <c r="J884" s="22">
        <v>1</v>
      </c>
      <c r="K884" t="s">
        <v>2379</v>
      </c>
      <c r="L884" s="25">
        <f>VLOOKUP(Table35[[#This Row],[Customer ID]],'Hospitalisation Details'!A:E,5,FALSE)</f>
        <v>23303</v>
      </c>
      <c r="M884" s="27">
        <f>VLOOKUP(Table35[[#This Row],[Customer ID]],'Hospitalisation Details'!A:K,8,FALSE)</f>
        <v>12233.83</v>
      </c>
      <c r="N884" t="str">
        <f>VLOOKUP(Table35[[#This Row],[Customer ID]],'Hospitalisation Details'!A:K,9, FALSE)</f>
        <v>tier - 3</v>
      </c>
      <c r="O884" t="str">
        <f>VLOOKUP(Table35[[#This Row],[Customer ID]],'Hospitalisation Details'!A:K,10,FALSE)</f>
        <v>tier - 1</v>
      </c>
      <c r="P884" t="str">
        <f>VLOOKUP(Table35[[#This Row],[Customer ID]],'Hospitalisation Details'!A:K,11,FALSE)</f>
        <v>R1011</v>
      </c>
    </row>
    <row r="885" spans="1:16" x14ac:dyDescent="0.3">
      <c r="A885" t="s">
        <v>1486</v>
      </c>
      <c r="B885" t="str">
        <f>VLOOKUP(Table35[[#This Row],[Customer ID]], 'Customer Names'!F:G, 2, FALSE)</f>
        <v>Harrington, Ms.  Suzanne</v>
      </c>
      <c r="C885">
        <v>33.44</v>
      </c>
      <c r="D885" s="22" t="str" cm="1">
        <f t="array" ref="D885">_xlfn.IFS(Table35[[#This Row],[BMI]]&lt;18.5, "Underweight ", Table35[[#This Row],[BMI]]&lt;24.9, "Normal Weight", Table35[[#This Row],[BMI]]&lt;29.9, "Overweight ", TRUE, "Obesity")</f>
        <v>Obesity</v>
      </c>
      <c r="E885" s="22">
        <v>5.9</v>
      </c>
      <c r="F885" s="22" t="str" cm="1">
        <f t="array" ref="F885">_xlfn.IFS(Table35[[#This Row],[HBA1C]]&lt;5.7, "Normal", Table35[[#This Row],[HBA1C]]&lt;6.4, "Prediabetes ", TRUE, "Diabetes")</f>
        <v xml:space="preserve">Prediabetes </v>
      </c>
      <c r="G885" s="23" t="s">
        <v>2381</v>
      </c>
      <c r="H885" s="22" t="s">
        <v>2379</v>
      </c>
      <c r="I885" s="22" t="s">
        <v>2379</v>
      </c>
      <c r="J885" s="22">
        <v>1</v>
      </c>
      <c r="K885" t="s">
        <v>2379</v>
      </c>
      <c r="L885" s="25">
        <f>VLOOKUP(Table35[[#This Row],[Customer ID]],'Hospitalisation Details'!A:E,5,FALSE)</f>
        <v>23644</v>
      </c>
      <c r="M885" s="27">
        <f>VLOOKUP(Table35[[#This Row],[Customer ID]],'Hospitalisation Details'!A:K,8,FALSE)</f>
        <v>12231.61</v>
      </c>
      <c r="N885" t="str">
        <f>VLOOKUP(Table35[[#This Row],[Customer ID]],'Hospitalisation Details'!A:K,9, FALSE)</f>
        <v>tier - 3</v>
      </c>
      <c r="O885" t="str">
        <f>VLOOKUP(Table35[[#This Row],[Customer ID]],'Hospitalisation Details'!A:K,10,FALSE)</f>
        <v>tier - 3</v>
      </c>
      <c r="P885" t="str">
        <f>VLOOKUP(Table35[[#This Row],[Customer ID]],'Hospitalisation Details'!A:K,11,FALSE)</f>
        <v>R1012</v>
      </c>
    </row>
    <row r="886" spans="1:16" x14ac:dyDescent="0.3">
      <c r="A886" t="s">
        <v>1485</v>
      </c>
      <c r="B886" t="str">
        <f>VLOOKUP(Table35[[#This Row],[Customer ID]], 'Customer Names'!F:G, 2, FALSE)</f>
        <v>Hoffman, Ms.  Kristin A.</v>
      </c>
      <c r="C886">
        <v>28.215</v>
      </c>
      <c r="D886" s="22" t="str" cm="1">
        <f t="array" ref="D886">_xlfn.IFS(Table35[[#This Row],[BMI]]&lt;18.5, "Underweight ", Table35[[#This Row],[BMI]]&lt;24.9, "Normal Weight", Table35[[#This Row],[BMI]]&lt;29.9, "Overweight ", TRUE, "Obesity")</f>
        <v xml:space="preserve">Overweight </v>
      </c>
      <c r="E886" s="22">
        <v>6.29</v>
      </c>
      <c r="F886" s="22" t="str" cm="1">
        <f t="array" ref="F886">_xlfn.IFS(Table35[[#This Row],[HBA1C]]&lt;5.7, "Normal", Table35[[#This Row],[HBA1C]]&lt;6.4, "Prediabetes ", TRUE, "Diabetes")</f>
        <v xml:space="preserve">Prediabetes </v>
      </c>
      <c r="G886" s="23" t="s">
        <v>2381</v>
      </c>
      <c r="H886" s="22" t="s">
        <v>2379</v>
      </c>
      <c r="I886" s="22" t="s">
        <v>2379</v>
      </c>
      <c r="J886" s="22">
        <v>1</v>
      </c>
      <c r="K886" t="s">
        <v>2379</v>
      </c>
      <c r="L886" s="25">
        <f>VLOOKUP(Table35[[#This Row],[Customer ID]],'Hospitalisation Details'!A:E,5,FALSE)</f>
        <v>23591</v>
      </c>
      <c r="M886" s="27">
        <f>VLOOKUP(Table35[[#This Row],[Customer ID]],'Hospitalisation Details'!A:K,8,FALSE)</f>
        <v>12224.35</v>
      </c>
      <c r="N886" t="str">
        <f>VLOOKUP(Table35[[#This Row],[Customer ID]],'Hospitalisation Details'!A:K,9, FALSE)</f>
        <v>tier - 3</v>
      </c>
      <c r="O886" t="str">
        <f>VLOOKUP(Table35[[#This Row],[Customer ID]],'Hospitalisation Details'!A:K,10,FALSE)</f>
        <v>tier - 1</v>
      </c>
      <c r="P886" t="str">
        <f>VLOOKUP(Table35[[#This Row],[Customer ID]],'Hospitalisation Details'!A:K,11,FALSE)</f>
        <v>R1012</v>
      </c>
    </row>
    <row r="887" spans="1:16" x14ac:dyDescent="0.3">
      <c r="A887" t="s">
        <v>1484</v>
      </c>
      <c r="B887" t="str">
        <f>VLOOKUP(Table35[[#This Row],[Customer ID]], 'Customer Names'!F:G, 2, FALSE)</f>
        <v>Van Vugt, Ms.  Bronwyn</v>
      </c>
      <c r="C887">
        <v>27.17</v>
      </c>
      <c r="D887" s="22" t="str" cm="1">
        <f t="array" ref="D887">_xlfn.IFS(Table35[[#This Row],[BMI]]&lt;18.5, "Underweight ", Table35[[#This Row],[BMI]]&lt;24.9, "Normal Weight", Table35[[#This Row],[BMI]]&lt;29.9, "Overweight ", TRUE, "Obesity")</f>
        <v xml:space="preserve">Overweight </v>
      </c>
      <c r="E887" s="22">
        <v>5.84</v>
      </c>
      <c r="F887" s="22" t="str" cm="1">
        <f t="array" ref="F887">_xlfn.IFS(Table35[[#This Row],[HBA1C]]&lt;5.7, "Normal", Table35[[#This Row],[HBA1C]]&lt;6.4, "Prediabetes ", TRUE, "Diabetes")</f>
        <v xml:space="preserve">Prediabetes </v>
      </c>
      <c r="G887" s="23" t="s">
        <v>2381</v>
      </c>
      <c r="H887" s="22" t="s">
        <v>2379</v>
      </c>
      <c r="I887" s="22" t="s">
        <v>2379</v>
      </c>
      <c r="J887" s="22">
        <v>1</v>
      </c>
      <c r="K887" t="s">
        <v>2379</v>
      </c>
      <c r="L887" s="25">
        <f>VLOOKUP(Table35[[#This Row],[Customer ID]],'Hospitalisation Details'!A:E,5,FALSE)</f>
        <v>23578</v>
      </c>
      <c r="M887" s="27">
        <f>VLOOKUP(Table35[[#This Row],[Customer ID]],'Hospitalisation Details'!A:K,8,FALSE)</f>
        <v>12222.9</v>
      </c>
      <c r="N887" t="str">
        <f>VLOOKUP(Table35[[#This Row],[Customer ID]],'Hospitalisation Details'!A:K,9, FALSE)</f>
        <v>tier - 3</v>
      </c>
      <c r="O887" t="str">
        <f>VLOOKUP(Table35[[#This Row],[Customer ID]],'Hospitalisation Details'!A:K,10,FALSE)</f>
        <v>tier - 2</v>
      </c>
      <c r="P887" t="str">
        <f>VLOOKUP(Table35[[#This Row],[Customer ID]],'Hospitalisation Details'!A:K,11,FALSE)</f>
        <v>R1012</v>
      </c>
    </row>
    <row r="888" spans="1:16" x14ac:dyDescent="0.3">
      <c r="A888" t="s">
        <v>1483</v>
      </c>
      <c r="B888" t="str">
        <f>VLOOKUP(Table35[[#This Row],[Customer ID]], 'Customer Names'!F:G, 2, FALSE)</f>
        <v>Feehley, Ms.  Taylor J</v>
      </c>
      <c r="C888">
        <v>35.380000000000003</v>
      </c>
      <c r="D888" s="22" t="str" cm="1">
        <f t="array" ref="D888">_xlfn.IFS(Table35[[#This Row],[BMI]]&lt;18.5, "Underweight ", Table35[[#This Row],[BMI]]&lt;24.9, "Normal Weight", Table35[[#This Row],[BMI]]&lt;29.9, "Overweight ", TRUE, "Obesity")</f>
        <v>Obesity</v>
      </c>
      <c r="E888" s="22">
        <v>6.12</v>
      </c>
      <c r="F888" s="22" t="str" cm="1">
        <f t="array" ref="F888">_xlfn.IFS(Table35[[#This Row],[HBA1C]]&lt;5.7, "Normal", Table35[[#This Row],[HBA1C]]&lt;6.4, "Prediabetes ", TRUE, "Diabetes")</f>
        <v xml:space="preserve">Prediabetes </v>
      </c>
      <c r="G888" s="23" t="s">
        <v>2379</v>
      </c>
      <c r="H888" s="22" t="s">
        <v>2379</v>
      </c>
      <c r="I888" s="22" t="s">
        <v>2379</v>
      </c>
      <c r="J888" s="22">
        <v>0</v>
      </c>
      <c r="K888" t="s">
        <v>2379</v>
      </c>
      <c r="L888" s="25">
        <f>VLOOKUP(Table35[[#This Row],[Customer ID]],'Hospitalisation Details'!A:E,5,FALSE)</f>
        <v>28290</v>
      </c>
      <c r="M888" s="27">
        <f>VLOOKUP(Table35[[#This Row],[Customer ID]],'Hospitalisation Details'!A:K,8,FALSE)</f>
        <v>12218.7</v>
      </c>
      <c r="N888" t="str">
        <f>VLOOKUP(Table35[[#This Row],[Customer ID]],'Hospitalisation Details'!A:K,9, FALSE)</f>
        <v>tier - 3</v>
      </c>
      <c r="O888" t="str">
        <f>VLOOKUP(Table35[[#This Row],[Customer ID]],'Hospitalisation Details'!A:K,10,FALSE)</f>
        <v>tier - 1</v>
      </c>
      <c r="P888" t="str">
        <f>VLOOKUP(Table35[[#This Row],[Customer ID]],'Hospitalisation Details'!A:K,11,FALSE)</f>
        <v>R1012</v>
      </c>
    </row>
    <row r="889" spans="1:16" x14ac:dyDescent="0.3">
      <c r="A889" t="s">
        <v>1482</v>
      </c>
      <c r="B889" t="str">
        <f>VLOOKUP(Table35[[#This Row],[Customer ID]], 'Customer Names'!F:G, 2, FALSE)</f>
        <v>Ashworth, Mrs.  Kimberly M.</v>
      </c>
      <c r="C889">
        <v>43.48</v>
      </c>
      <c r="D889" s="22" t="str" cm="1">
        <f t="array" ref="D889">_xlfn.IFS(Table35[[#This Row],[BMI]]&lt;18.5, "Underweight ", Table35[[#This Row],[BMI]]&lt;24.9, "Normal Weight", Table35[[#This Row],[BMI]]&lt;29.9, "Overweight ", TRUE, "Obesity")</f>
        <v>Obesity</v>
      </c>
      <c r="E889" s="22">
        <v>6.24</v>
      </c>
      <c r="F889" s="22" t="str" cm="1">
        <f t="array" ref="F889">_xlfn.IFS(Table35[[#This Row],[HBA1C]]&lt;5.7, "Normal", Table35[[#This Row],[HBA1C]]&lt;6.4, "Prediabetes ", TRUE, "Diabetes")</f>
        <v xml:space="preserve">Prediabetes </v>
      </c>
      <c r="G889" s="23" t="s">
        <v>2379</v>
      </c>
      <c r="H889" s="22" t="s">
        <v>2379</v>
      </c>
      <c r="I889" s="22" t="s">
        <v>2379</v>
      </c>
      <c r="J889" s="22">
        <v>0</v>
      </c>
      <c r="K889" t="s">
        <v>2379</v>
      </c>
      <c r="L889" s="25">
        <f>VLOOKUP(Table35[[#This Row],[Customer ID]],'Hospitalisation Details'!A:E,5,FALSE)</f>
        <v>33387</v>
      </c>
      <c r="M889" s="27">
        <f>VLOOKUP(Table35[[#This Row],[Customer ID]],'Hospitalisation Details'!A:K,8,FALSE)</f>
        <v>12198.64</v>
      </c>
      <c r="N889" t="str">
        <f>VLOOKUP(Table35[[#This Row],[Customer ID]],'Hospitalisation Details'!A:K,9, FALSE)</f>
        <v>tier - 3</v>
      </c>
      <c r="O889" t="str">
        <f>VLOOKUP(Table35[[#This Row],[Customer ID]],'Hospitalisation Details'!A:K,10,FALSE)</f>
        <v>tier - 3</v>
      </c>
      <c r="P889" t="str">
        <f>VLOOKUP(Table35[[#This Row],[Customer ID]],'Hospitalisation Details'!A:K,11,FALSE)</f>
        <v>R1026</v>
      </c>
    </row>
    <row r="890" spans="1:16" x14ac:dyDescent="0.3">
      <c r="A890" t="s">
        <v>1481</v>
      </c>
      <c r="B890" t="str">
        <f>VLOOKUP(Table35[[#This Row],[Customer ID]], 'Customer Names'!F:G, 2, FALSE)</f>
        <v>Hansen, Mr.  Joshua E.</v>
      </c>
      <c r="C890">
        <v>41.73</v>
      </c>
      <c r="D890" s="22" t="str" cm="1">
        <f t="array" ref="D890">_xlfn.IFS(Table35[[#This Row],[BMI]]&lt;18.5, "Underweight ", Table35[[#This Row],[BMI]]&lt;24.9, "Normal Weight", Table35[[#This Row],[BMI]]&lt;29.9, "Overweight ", TRUE, "Obesity")</f>
        <v>Obesity</v>
      </c>
      <c r="E890" s="22">
        <v>6.25</v>
      </c>
      <c r="F890" s="22" t="str" cm="1">
        <f t="array" ref="F890">_xlfn.IFS(Table35[[#This Row],[HBA1C]]&lt;5.7, "Normal", Table35[[#This Row],[HBA1C]]&lt;6.4, "Prediabetes ", TRUE, "Diabetes")</f>
        <v xml:space="preserve">Prediabetes </v>
      </c>
      <c r="G890" s="23" t="s">
        <v>2379</v>
      </c>
      <c r="H890" s="22" t="s">
        <v>2379</v>
      </c>
      <c r="I890" s="22" t="s">
        <v>2379</v>
      </c>
      <c r="J890" s="22">
        <v>1</v>
      </c>
      <c r="K890" t="s">
        <v>2379</v>
      </c>
      <c r="L890" s="25">
        <f>VLOOKUP(Table35[[#This Row],[Customer ID]],'Hospitalisation Details'!A:E,5,FALSE)</f>
        <v>31872</v>
      </c>
      <c r="M890" s="27">
        <f>VLOOKUP(Table35[[#This Row],[Customer ID]],'Hospitalisation Details'!A:K,8,FALSE)</f>
        <v>12148.2</v>
      </c>
      <c r="N890" t="str">
        <f>VLOOKUP(Table35[[#This Row],[Customer ID]],'Hospitalisation Details'!A:K,9, FALSE)</f>
        <v>tier - 3</v>
      </c>
      <c r="O890" t="str">
        <f>VLOOKUP(Table35[[#This Row],[Customer ID]],'Hospitalisation Details'!A:K,10,FALSE)</f>
        <v>tier - 3</v>
      </c>
      <c r="P890" t="str">
        <f>VLOOKUP(Table35[[#This Row],[Customer ID]],'Hospitalisation Details'!A:K,11,FALSE)</f>
        <v>R1012</v>
      </c>
    </row>
    <row r="891" spans="1:16" x14ac:dyDescent="0.3">
      <c r="A891" t="s">
        <v>1480</v>
      </c>
      <c r="B891" t="str">
        <f>VLOOKUP(Table35[[#This Row],[Customer ID]], 'Customer Names'!F:G, 2, FALSE)</f>
        <v>Czyz, Mr.  Jeffrey</v>
      </c>
      <c r="C891">
        <v>28.9</v>
      </c>
      <c r="D891" s="22" t="str" cm="1">
        <f t="array" ref="D891">_xlfn.IFS(Table35[[#This Row],[BMI]]&lt;18.5, "Underweight ", Table35[[#This Row],[BMI]]&lt;24.9, "Normal Weight", Table35[[#This Row],[BMI]]&lt;29.9, "Overweight ", TRUE, "Obesity")</f>
        <v xml:space="preserve">Overweight </v>
      </c>
      <c r="E891" s="22">
        <v>11.96</v>
      </c>
      <c r="F891" s="22" t="str" cm="1">
        <f t="array" ref="F891">_xlfn.IFS(Table35[[#This Row],[HBA1C]]&lt;5.7, "Normal", Table35[[#This Row],[HBA1C]]&lt;6.4, "Prediabetes ", TRUE, "Diabetes")</f>
        <v>Diabetes</v>
      </c>
      <c r="G891" s="23" t="s">
        <v>2379</v>
      </c>
      <c r="H891" s="22" t="s">
        <v>2379</v>
      </c>
      <c r="I891" s="22" t="s">
        <v>2379</v>
      </c>
      <c r="J891" s="22">
        <v>0</v>
      </c>
      <c r="K891" t="s">
        <v>2379</v>
      </c>
      <c r="L891" s="25">
        <f>VLOOKUP(Table35[[#This Row],[Customer ID]],'Hospitalisation Details'!A:E,5,FALSE)</f>
        <v>22720</v>
      </c>
      <c r="M891" s="27">
        <f>VLOOKUP(Table35[[#This Row],[Customer ID]],'Hospitalisation Details'!A:K,8,FALSE)</f>
        <v>12146.97</v>
      </c>
      <c r="N891" t="str">
        <f>VLOOKUP(Table35[[#This Row],[Customer ID]],'Hospitalisation Details'!A:K,9, FALSE)</f>
        <v>tier - 3</v>
      </c>
      <c r="O891" t="str">
        <f>VLOOKUP(Table35[[#This Row],[Customer ID]],'Hospitalisation Details'!A:K,10,FALSE)</f>
        <v>tier - 3</v>
      </c>
      <c r="P891" t="str">
        <f>VLOOKUP(Table35[[#This Row],[Customer ID]],'Hospitalisation Details'!A:K,11,FALSE)</f>
        <v>R1011</v>
      </c>
    </row>
    <row r="892" spans="1:16" x14ac:dyDescent="0.3">
      <c r="A892" t="s">
        <v>1479</v>
      </c>
      <c r="B892" t="str">
        <f>VLOOKUP(Table35[[#This Row],[Customer ID]], 'Customer Names'!F:G, 2, FALSE)</f>
        <v>Bauder, Mr.  Andrew R</v>
      </c>
      <c r="C892">
        <v>25.74</v>
      </c>
      <c r="D892" s="22" t="str" cm="1">
        <f t="array" ref="D892">_xlfn.IFS(Table35[[#This Row],[BMI]]&lt;18.5, "Underweight ", Table35[[#This Row],[BMI]]&lt;24.9, "Normal Weight", Table35[[#This Row],[BMI]]&lt;29.9, "Overweight ", TRUE, "Obesity")</f>
        <v xml:space="preserve">Overweight </v>
      </c>
      <c r="E892" s="22">
        <v>7.69</v>
      </c>
      <c r="F892" s="22" t="str" cm="1">
        <f t="array" ref="F892">_xlfn.IFS(Table35[[#This Row],[HBA1C]]&lt;5.7, "Normal", Table35[[#This Row],[HBA1C]]&lt;6.4, "Prediabetes ", TRUE, "Diabetes")</f>
        <v>Diabetes</v>
      </c>
      <c r="G892" s="23" t="s">
        <v>2379</v>
      </c>
      <c r="H892" s="22" t="s">
        <v>2379</v>
      </c>
      <c r="I892" s="22" t="s">
        <v>2379</v>
      </c>
      <c r="J892" s="22">
        <v>0</v>
      </c>
      <c r="K892" t="s">
        <v>2379</v>
      </c>
      <c r="L892" s="25">
        <f>VLOOKUP(Table35[[#This Row],[Customer ID]],'Hospitalisation Details'!A:E,5,FALSE)</f>
        <v>22681</v>
      </c>
      <c r="M892" s="27">
        <f>VLOOKUP(Table35[[#This Row],[Customer ID]],'Hospitalisation Details'!A:K,8,FALSE)</f>
        <v>12142.58</v>
      </c>
      <c r="N892" t="str">
        <f>VLOOKUP(Table35[[#This Row],[Customer ID]],'Hospitalisation Details'!A:K,9, FALSE)</f>
        <v>tier - 3</v>
      </c>
      <c r="O892" t="str">
        <f>VLOOKUP(Table35[[#This Row],[Customer ID]],'Hospitalisation Details'!A:K,10,FALSE)</f>
        <v>tier - 2</v>
      </c>
      <c r="P892" t="str">
        <f>VLOOKUP(Table35[[#This Row],[Customer ID]],'Hospitalisation Details'!A:K,11,FALSE)</f>
        <v>R1013</v>
      </c>
    </row>
    <row r="893" spans="1:16" x14ac:dyDescent="0.3">
      <c r="A893" t="s">
        <v>1478</v>
      </c>
      <c r="B893" t="str">
        <f>VLOOKUP(Table35[[#This Row],[Customer ID]], 'Customer Names'!F:G, 2, FALSE)</f>
        <v>Mendoza, Mr.  Francisco J. Sr.</v>
      </c>
      <c r="C893">
        <v>36.06</v>
      </c>
      <c r="D893" s="22" t="str" cm="1">
        <f t="array" ref="D893">_xlfn.IFS(Table35[[#This Row],[BMI]]&lt;18.5, "Underweight ", Table35[[#This Row],[BMI]]&lt;24.9, "Normal Weight", Table35[[#This Row],[BMI]]&lt;29.9, "Overweight ", TRUE, "Obesity")</f>
        <v>Obesity</v>
      </c>
      <c r="E893" s="22">
        <v>8.83</v>
      </c>
      <c r="F893" s="22" t="str" cm="1">
        <f t="array" ref="F893">_xlfn.IFS(Table35[[#This Row],[HBA1C]]&lt;5.7, "Normal", Table35[[#This Row],[HBA1C]]&lt;6.4, "Prediabetes ", TRUE, "Diabetes")</f>
        <v>Diabetes</v>
      </c>
      <c r="G893" s="23" t="s">
        <v>2379</v>
      </c>
      <c r="H893" s="22" t="s">
        <v>2379</v>
      </c>
      <c r="I893" s="22" t="s">
        <v>2379</v>
      </c>
      <c r="J893" s="22">
        <v>0</v>
      </c>
      <c r="K893" t="s">
        <v>2379</v>
      </c>
      <c r="L893" s="25">
        <f>VLOOKUP(Table35[[#This Row],[Customer ID]],'Hospitalisation Details'!A:E,5,FALSE)</f>
        <v>27045</v>
      </c>
      <c r="M893" s="27">
        <f>VLOOKUP(Table35[[#This Row],[Customer ID]],'Hospitalisation Details'!A:K,8,FALSE)</f>
        <v>12137.6</v>
      </c>
      <c r="N893" t="str">
        <f>VLOOKUP(Table35[[#This Row],[Customer ID]],'Hospitalisation Details'!A:K,9, FALSE)</f>
        <v>tier - 3</v>
      </c>
      <c r="O893" t="str">
        <f>VLOOKUP(Table35[[#This Row],[Customer ID]],'Hospitalisation Details'!A:K,10,FALSE)</f>
        <v>tier - 3</v>
      </c>
      <c r="P893" t="str">
        <f>VLOOKUP(Table35[[#This Row],[Customer ID]],'Hospitalisation Details'!A:K,11,FALSE)</f>
        <v>R1012</v>
      </c>
    </row>
    <row r="894" spans="1:16" x14ac:dyDescent="0.3">
      <c r="A894" t="s">
        <v>1477</v>
      </c>
      <c r="B894" t="str">
        <f>VLOOKUP(Table35[[#This Row],[Customer ID]], 'Customer Names'!F:G, 2, FALSE)</f>
        <v>Glass, Mrs.  Rhonda</v>
      </c>
      <c r="C894">
        <v>43.28</v>
      </c>
      <c r="D894" s="22" t="str" cm="1">
        <f t="array" ref="D894">_xlfn.IFS(Table35[[#This Row],[BMI]]&lt;18.5, "Underweight ", Table35[[#This Row],[BMI]]&lt;24.9, "Normal Weight", Table35[[#This Row],[BMI]]&lt;29.9, "Overweight ", TRUE, "Obesity")</f>
        <v>Obesity</v>
      </c>
      <c r="E894" s="22">
        <v>4.41</v>
      </c>
      <c r="F894" s="22" t="str" cm="1">
        <f t="array" ref="F894">_xlfn.IFS(Table35[[#This Row],[HBA1C]]&lt;5.7, "Normal", Table35[[#This Row],[HBA1C]]&lt;6.4, "Prediabetes ", TRUE, "Diabetes")</f>
        <v>Normal</v>
      </c>
      <c r="G894" s="23" t="s">
        <v>2379</v>
      </c>
      <c r="H894" s="22" t="s">
        <v>2379</v>
      </c>
      <c r="I894" s="22" t="s">
        <v>2379</v>
      </c>
      <c r="J894" s="22">
        <v>0</v>
      </c>
      <c r="K894" t="s">
        <v>2379</v>
      </c>
      <c r="L894" s="25">
        <f>VLOOKUP(Table35[[#This Row],[Customer ID]],'Hospitalisation Details'!A:E,5,FALSE)</f>
        <v>33578</v>
      </c>
      <c r="M894" s="27">
        <f>VLOOKUP(Table35[[#This Row],[Customer ID]],'Hospitalisation Details'!A:K,8,FALSE)</f>
        <v>12130.8</v>
      </c>
      <c r="N894" t="str">
        <f>VLOOKUP(Table35[[#This Row],[Customer ID]],'Hospitalisation Details'!A:K,9, FALSE)</f>
        <v>tier - 3</v>
      </c>
      <c r="O894" t="str">
        <f>VLOOKUP(Table35[[#This Row],[Customer ID]],'Hospitalisation Details'!A:K,10,FALSE)</f>
        <v>tier - 3</v>
      </c>
      <c r="P894" t="str">
        <f>VLOOKUP(Table35[[#This Row],[Customer ID]],'Hospitalisation Details'!A:K,11,FALSE)</f>
        <v>R1026</v>
      </c>
    </row>
    <row r="895" spans="1:16" x14ac:dyDescent="0.3">
      <c r="A895" t="s">
        <v>1476</v>
      </c>
      <c r="B895" t="str">
        <f>VLOOKUP(Table35[[#This Row],[Customer ID]], 'Customer Names'!F:G, 2, FALSE)</f>
        <v>Butcher, Mr.  John</v>
      </c>
      <c r="C895">
        <v>28.785</v>
      </c>
      <c r="D895" s="22" t="str" cm="1">
        <f t="array" ref="D895">_xlfn.IFS(Table35[[#This Row],[BMI]]&lt;18.5, "Underweight ", Table35[[#This Row],[BMI]]&lt;24.9, "Normal Weight", Table35[[#This Row],[BMI]]&lt;29.9, "Overweight ", TRUE, "Obesity")</f>
        <v xml:space="preserve">Overweight </v>
      </c>
      <c r="E895" s="22">
        <v>9.1</v>
      </c>
      <c r="F895" s="22" t="str" cm="1">
        <f t="array" ref="F895">_xlfn.IFS(Table35[[#This Row],[HBA1C]]&lt;5.7, "Normal", Table35[[#This Row],[HBA1C]]&lt;6.4, "Prediabetes ", TRUE, "Diabetes")</f>
        <v>Diabetes</v>
      </c>
      <c r="G895" s="23" t="s">
        <v>2381</v>
      </c>
      <c r="H895" s="22" t="s">
        <v>2379</v>
      </c>
      <c r="I895" s="22" t="s">
        <v>2381</v>
      </c>
      <c r="J895" s="22">
        <v>1</v>
      </c>
      <c r="K895" t="s">
        <v>2379</v>
      </c>
      <c r="L895" s="25">
        <f>VLOOKUP(Table35[[#This Row],[Customer ID]],'Hospitalisation Details'!A:E,5,FALSE)</f>
        <v>23319</v>
      </c>
      <c r="M895" s="27">
        <f>VLOOKUP(Table35[[#This Row],[Customer ID]],'Hospitalisation Details'!A:K,8,FALSE)</f>
        <v>12129.61</v>
      </c>
      <c r="N895" t="str">
        <f>VLOOKUP(Table35[[#This Row],[Customer ID]],'Hospitalisation Details'!A:K,9, FALSE)</f>
        <v>tier - 3</v>
      </c>
      <c r="O895" t="str">
        <f>VLOOKUP(Table35[[#This Row],[Customer ID]],'Hospitalisation Details'!A:K,10,FALSE)</f>
        <v>tier - 1</v>
      </c>
      <c r="P895" t="str">
        <f>VLOOKUP(Table35[[#This Row],[Customer ID]],'Hospitalisation Details'!A:K,11,FALSE)</f>
        <v>R1012</v>
      </c>
    </row>
    <row r="896" spans="1:16" x14ac:dyDescent="0.3">
      <c r="A896" t="s">
        <v>1475</v>
      </c>
      <c r="B896" t="str">
        <f>VLOOKUP(Table35[[#This Row],[Customer ID]], 'Customer Names'!F:G, 2, FALSE)</f>
        <v>Traiser, Mr.  Miles J.</v>
      </c>
      <c r="C896">
        <v>25.46</v>
      </c>
      <c r="D896" s="22" t="str" cm="1">
        <f t="array" ref="D896">_xlfn.IFS(Table35[[#This Row],[BMI]]&lt;18.5, "Underweight ", Table35[[#This Row],[BMI]]&lt;24.9, "Normal Weight", Table35[[#This Row],[BMI]]&lt;29.9, "Overweight ", TRUE, "Obesity")</f>
        <v xml:space="preserve">Overweight </v>
      </c>
      <c r="E896" s="22">
        <v>11.52</v>
      </c>
      <c r="F896" s="22" t="str" cm="1">
        <f t="array" ref="F896">_xlfn.IFS(Table35[[#This Row],[HBA1C]]&lt;5.7, "Normal", Table35[[#This Row],[HBA1C]]&lt;6.4, "Prediabetes ", TRUE, "Diabetes")</f>
        <v>Diabetes</v>
      </c>
      <c r="G896" s="23" t="s">
        <v>2381</v>
      </c>
      <c r="H896" s="22" t="s">
        <v>2379</v>
      </c>
      <c r="I896" s="22" t="s">
        <v>2381</v>
      </c>
      <c r="J896" s="22">
        <v>1</v>
      </c>
      <c r="K896" t="s">
        <v>2379</v>
      </c>
      <c r="L896" s="25">
        <f>VLOOKUP(Table35[[#This Row],[Customer ID]],'Hospitalisation Details'!A:E,5,FALSE)</f>
        <v>23304</v>
      </c>
      <c r="M896" s="27">
        <f>VLOOKUP(Table35[[#This Row],[Customer ID]],'Hospitalisation Details'!A:K,8,FALSE)</f>
        <v>12124.99</v>
      </c>
      <c r="N896" t="str">
        <f>VLOOKUP(Table35[[#This Row],[Customer ID]],'Hospitalisation Details'!A:K,9, FALSE)</f>
        <v>tier - 3</v>
      </c>
      <c r="O896" t="str">
        <f>VLOOKUP(Table35[[#This Row],[Customer ID]],'Hospitalisation Details'!A:K,10,FALSE)</f>
        <v>tier - 1</v>
      </c>
      <c r="P896" t="str">
        <f>VLOOKUP(Table35[[#This Row],[Customer ID]],'Hospitalisation Details'!A:K,11,FALSE)</f>
        <v>R1012</v>
      </c>
    </row>
    <row r="897" spans="1:16" x14ac:dyDescent="0.3">
      <c r="A897" t="s">
        <v>1474</v>
      </c>
      <c r="B897" t="str">
        <f>VLOOKUP(Table35[[#This Row],[Customer ID]], 'Customer Names'!F:G, 2, FALSE)</f>
        <v>Mudy-Mader, Ms.  Justyna I.</v>
      </c>
      <c r="C897">
        <v>30.8</v>
      </c>
      <c r="D897" s="22" t="str" cm="1">
        <f t="array" ref="D897">_xlfn.IFS(Table35[[#This Row],[BMI]]&lt;18.5, "Underweight ", Table35[[#This Row],[BMI]]&lt;24.9, "Normal Weight", Table35[[#This Row],[BMI]]&lt;29.9, "Overweight ", TRUE, "Obesity")</f>
        <v>Obesity</v>
      </c>
      <c r="E897" s="22">
        <v>10.95</v>
      </c>
      <c r="F897" s="22" t="str" cm="1">
        <f t="array" ref="F897">_xlfn.IFS(Table35[[#This Row],[HBA1C]]&lt;5.7, "Normal", Table35[[#This Row],[HBA1C]]&lt;6.4, "Prediabetes ", TRUE, "Diabetes")</f>
        <v>Diabetes</v>
      </c>
      <c r="G897" s="23" t="s">
        <v>2379</v>
      </c>
      <c r="H897" s="22" t="s">
        <v>2379</v>
      </c>
      <c r="I897" s="22" t="s">
        <v>2379</v>
      </c>
      <c r="J897" s="22">
        <v>0</v>
      </c>
      <c r="K897" t="s">
        <v>2379</v>
      </c>
      <c r="L897" s="25">
        <f>VLOOKUP(Table35[[#This Row],[Customer ID]],'Hospitalisation Details'!A:E,5,FALSE)</f>
        <v>25106</v>
      </c>
      <c r="M897" s="27">
        <f>VLOOKUP(Table35[[#This Row],[Customer ID]],'Hospitalisation Details'!A:K,8,FALSE)</f>
        <v>12105.32</v>
      </c>
      <c r="N897" t="str">
        <f>VLOOKUP(Table35[[#This Row],[Customer ID]],'Hospitalisation Details'!A:K,9, FALSE)</f>
        <v>tier - 3</v>
      </c>
      <c r="O897" t="str">
        <f>VLOOKUP(Table35[[#This Row],[Customer ID]],'Hospitalisation Details'!A:K,10,FALSE)</f>
        <v>tier - 3</v>
      </c>
      <c r="P897" t="str">
        <f>VLOOKUP(Table35[[#This Row],[Customer ID]],'Hospitalisation Details'!A:K,11,FALSE)</f>
        <v>R1011</v>
      </c>
    </row>
    <row r="898" spans="1:16" x14ac:dyDescent="0.3">
      <c r="A898" t="s">
        <v>1473</v>
      </c>
      <c r="B898" t="str">
        <f>VLOOKUP(Table35[[#This Row],[Customer ID]], 'Customer Names'!F:G, 2, FALSE)</f>
        <v>Rogers, Ms.  Lucille</v>
      </c>
      <c r="C898">
        <v>28.88</v>
      </c>
      <c r="D898" s="22" t="str" cm="1">
        <f t="array" ref="D898">_xlfn.IFS(Table35[[#This Row],[BMI]]&lt;18.5, "Underweight ", Table35[[#This Row],[BMI]]&lt;24.9, "Normal Weight", Table35[[#This Row],[BMI]]&lt;29.9, "Overweight ", TRUE, "Obesity")</f>
        <v xml:space="preserve">Overweight </v>
      </c>
      <c r="E898" s="22">
        <v>11.5</v>
      </c>
      <c r="F898" s="22" t="str" cm="1">
        <f t="array" ref="F898">_xlfn.IFS(Table35[[#This Row],[HBA1C]]&lt;5.7, "Normal", Table35[[#This Row],[HBA1C]]&lt;6.4, "Prediabetes ", TRUE, "Diabetes")</f>
        <v>Diabetes</v>
      </c>
      <c r="G898" s="23" t="s">
        <v>2379</v>
      </c>
      <c r="H898" s="22" t="s">
        <v>2379</v>
      </c>
      <c r="I898" s="22" t="s">
        <v>2379</v>
      </c>
      <c r="J898" s="22">
        <v>0</v>
      </c>
      <c r="K898" t="s">
        <v>2379</v>
      </c>
      <c r="L898" s="25">
        <f>VLOOKUP(Table35[[#This Row],[Customer ID]],'Hospitalisation Details'!A:E,5,FALSE)</f>
        <v>25059</v>
      </c>
      <c r="M898" s="27">
        <f>VLOOKUP(Table35[[#This Row],[Customer ID]],'Hospitalisation Details'!A:K,8,FALSE)</f>
        <v>12096.65</v>
      </c>
      <c r="N898" t="str">
        <f>VLOOKUP(Table35[[#This Row],[Customer ID]],'Hospitalisation Details'!A:K,9, FALSE)</f>
        <v>tier - 3</v>
      </c>
      <c r="O898" t="str">
        <f>VLOOKUP(Table35[[#This Row],[Customer ID]],'Hospitalisation Details'!A:K,10,FALSE)</f>
        <v>tier - 1</v>
      </c>
      <c r="P898" t="str">
        <f>VLOOKUP(Table35[[#This Row],[Customer ID]],'Hospitalisation Details'!A:K,11,FALSE)</f>
        <v>R1024</v>
      </c>
    </row>
    <row r="899" spans="1:16" x14ac:dyDescent="0.3">
      <c r="A899" t="s">
        <v>1472</v>
      </c>
      <c r="B899" t="str">
        <f>VLOOKUP(Table35[[#This Row],[Customer ID]], 'Customer Names'!F:G, 2, FALSE)</f>
        <v>Woo, Ms.  April</v>
      </c>
      <c r="C899">
        <v>23</v>
      </c>
      <c r="D899" s="22" t="str" cm="1">
        <f t="array" ref="D899">_xlfn.IFS(Table35[[#This Row],[BMI]]&lt;18.5, "Underweight ", Table35[[#This Row],[BMI]]&lt;24.9, "Normal Weight", Table35[[#This Row],[BMI]]&lt;29.9, "Overweight ", TRUE, "Obesity")</f>
        <v>Normal Weight</v>
      </c>
      <c r="E899" s="22">
        <v>9.8800000000000008</v>
      </c>
      <c r="F899" s="22" t="str" cm="1">
        <f t="array" ref="F899">_xlfn.IFS(Table35[[#This Row],[HBA1C]]&lt;5.7, "Normal", Table35[[#This Row],[HBA1C]]&lt;6.4, "Prediabetes ", TRUE, "Diabetes")</f>
        <v>Diabetes</v>
      </c>
      <c r="G899" s="23" t="s">
        <v>2379</v>
      </c>
      <c r="H899" s="22" t="s">
        <v>2379</v>
      </c>
      <c r="I899" s="22" t="s">
        <v>2379</v>
      </c>
      <c r="J899" s="22">
        <v>0</v>
      </c>
      <c r="K899" t="s">
        <v>2379</v>
      </c>
      <c r="L899" s="25">
        <f>VLOOKUP(Table35[[#This Row],[Customer ID]],'Hospitalisation Details'!A:E,5,FALSE)</f>
        <v>25040</v>
      </c>
      <c r="M899" s="27">
        <f>VLOOKUP(Table35[[#This Row],[Customer ID]],'Hospitalisation Details'!A:K,8,FALSE)</f>
        <v>12094.48</v>
      </c>
      <c r="N899" t="str">
        <f>VLOOKUP(Table35[[#This Row],[Customer ID]],'Hospitalisation Details'!A:K,9, FALSE)</f>
        <v>tier - 3</v>
      </c>
      <c r="O899" t="str">
        <f>VLOOKUP(Table35[[#This Row],[Customer ID]],'Hospitalisation Details'!A:K,10,FALSE)</f>
        <v>tier - 3</v>
      </c>
      <c r="P899" t="str">
        <f>VLOOKUP(Table35[[#This Row],[Customer ID]],'Hospitalisation Details'!A:K,11,FALSE)</f>
        <v>R1011</v>
      </c>
    </row>
    <row r="900" spans="1:16" x14ac:dyDescent="0.3">
      <c r="A900" t="s">
        <v>1471</v>
      </c>
      <c r="B900" t="str">
        <f>VLOOKUP(Table35[[#This Row],[Customer ID]], 'Customer Names'!F:G, 2, FALSE)</f>
        <v>Walsh, Mr.  Robert</v>
      </c>
      <c r="C900">
        <v>38.25</v>
      </c>
      <c r="D900" s="22" t="str" cm="1">
        <f t="array" ref="D900">_xlfn.IFS(Table35[[#This Row],[BMI]]&lt;18.5, "Underweight ", Table35[[#This Row],[BMI]]&lt;24.9, "Normal Weight", Table35[[#This Row],[BMI]]&lt;29.9, "Overweight ", TRUE, "Obesity")</f>
        <v>Obesity</v>
      </c>
      <c r="E900" s="22">
        <v>6.2</v>
      </c>
      <c r="F900" s="22" t="str" cm="1">
        <f t="array" ref="F900">_xlfn.IFS(Table35[[#This Row],[HBA1C]]&lt;5.7, "Normal", Table35[[#This Row],[HBA1C]]&lt;6.4, "Prediabetes ", TRUE, "Diabetes")</f>
        <v xml:space="preserve">Prediabetes </v>
      </c>
      <c r="G900" s="23" t="s">
        <v>2379</v>
      </c>
      <c r="H900" s="22" t="s">
        <v>2379</v>
      </c>
      <c r="I900" s="22" t="s">
        <v>2379</v>
      </c>
      <c r="J900" s="22">
        <v>1</v>
      </c>
      <c r="K900" t="s">
        <v>2379</v>
      </c>
      <c r="L900" s="25">
        <f>VLOOKUP(Table35[[#This Row],[Customer ID]],'Hospitalisation Details'!A:E,5,FALSE)</f>
        <v>30835</v>
      </c>
      <c r="M900" s="27">
        <f>VLOOKUP(Table35[[#This Row],[Customer ID]],'Hospitalisation Details'!A:K,8,FALSE)</f>
        <v>12091.34</v>
      </c>
      <c r="N900" t="str">
        <f>VLOOKUP(Table35[[#This Row],[Customer ID]],'Hospitalisation Details'!A:K,9, FALSE)</f>
        <v>tier - 3</v>
      </c>
      <c r="O900" t="str">
        <f>VLOOKUP(Table35[[#This Row],[Customer ID]],'Hospitalisation Details'!A:K,10,FALSE)</f>
        <v>tier - 2</v>
      </c>
      <c r="P900" t="str">
        <f>VLOOKUP(Table35[[#This Row],[Customer ID]],'Hospitalisation Details'!A:K,11,FALSE)</f>
        <v>R1022</v>
      </c>
    </row>
    <row r="901" spans="1:16" x14ac:dyDescent="0.3">
      <c r="A901" t="s">
        <v>1470</v>
      </c>
      <c r="B901" t="str">
        <f>VLOOKUP(Table35[[#This Row],[Customer ID]], 'Customer Names'!F:G, 2, FALSE)</f>
        <v>White, Mrs.  Alyssa</v>
      </c>
      <c r="C901">
        <v>39.25</v>
      </c>
      <c r="D901" s="22" t="str" cm="1">
        <f t="array" ref="D901">_xlfn.IFS(Table35[[#This Row],[BMI]]&lt;18.5, "Underweight ", Table35[[#This Row],[BMI]]&lt;24.9, "Normal Weight", Table35[[#This Row],[BMI]]&lt;29.9, "Overweight ", TRUE, "Obesity")</f>
        <v>Obesity</v>
      </c>
      <c r="E901" s="22">
        <v>8.41</v>
      </c>
      <c r="F901" s="22" t="str" cm="1">
        <f t="array" ref="F901">_xlfn.IFS(Table35[[#This Row],[HBA1C]]&lt;5.7, "Normal", Table35[[#This Row],[HBA1C]]&lt;6.4, "Prediabetes ", TRUE, "Diabetes")</f>
        <v>Diabetes</v>
      </c>
      <c r="G901" s="23" t="s">
        <v>2381</v>
      </c>
      <c r="H901" s="22" t="s">
        <v>2379</v>
      </c>
      <c r="I901" s="22" t="s">
        <v>2379</v>
      </c>
      <c r="J901" s="22">
        <v>1</v>
      </c>
      <c r="K901" t="s">
        <v>2379</v>
      </c>
      <c r="L901" s="25">
        <f>VLOOKUP(Table35[[#This Row],[Customer ID]],'Hospitalisation Details'!A:E,5,FALSE)</f>
        <v>31539</v>
      </c>
      <c r="M901" s="27">
        <f>VLOOKUP(Table35[[#This Row],[Customer ID]],'Hospitalisation Details'!A:K,8,FALSE)</f>
        <v>12048.13</v>
      </c>
      <c r="N901" t="str">
        <f>VLOOKUP(Table35[[#This Row],[Customer ID]],'Hospitalisation Details'!A:K,9, FALSE)</f>
        <v>tier - 3</v>
      </c>
      <c r="O901" t="str">
        <f>VLOOKUP(Table35[[#This Row],[Customer ID]],'Hospitalisation Details'!A:K,10,FALSE)</f>
        <v>tier - 2</v>
      </c>
      <c r="P901" t="str">
        <f>VLOOKUP(Table35[[#This Row],[Customer ID]],'Hospitalisation Details'!A:K,11,FALSE)</f>
        <v>R1026</v>
      </c>
    </row>
    <row r="902" spans="1:16" x14ac:dyDescent="0.3">
      <c r="A902" t="s">
        <v>1469</v>
      </c>
      <c r="B902" t="str">
        <f>VLOOKUP(Table35[[#This Row],[Customer ID]], 'Customer Names'!F:G, 2, FALSE)</f>
        <v>Sheppard, Ms.  Jessica E.</v>
      </c>
      <c r="C902">
        <v>26.6</v>
      </c>
      <c r="D902" s="22" t="str" cm="1">
        <f t="array" ref="D902">_xlfn.IFS(Table35[[#This Row],[BMI]]&lt;18.5, "Underweight ", Table35[[#This Row],[BMI]]&lt;24.9, "Normal Weight", Table35[[#This Row],[BMI]]&lt;29.9, "Overweight ", TRUE, "Obesity")</f>
        <v xml:space="preserve">Overweight </v>
      </c>
      <c r="E902" s="22">
        <v>5.07</v>
      </c>
      <c r="F902" s="22" t="str" cm="1">
        <f t="array" ref="F902">_xlfn.IFS(Table35[[#This Row],[HBA1C]]&lt;5.7, "Normal", Table35[[#This Row],[HBA1C]]&lt;6.4, "Prediabetes ", TRUE, "Diabetes")</f>
        <v>Normal</v>
      </c>
      <c r="G902" s="23" t="s">
        <v>2381</v>
      </c>
      <c r="H902" s="22" t="s">
        <v>2379</v>
      </c>
      <c r="I902" s="22" t="s">
        <v>2379</v>
      </c>
      <c r="J902" s="22">
        <v>2</v>
      </c>
      <c r="K902" t="s">
        <v>2379</v>
      </c>
      <c r="L902" s="25">
        <f>VLOOKUP(Table35[[#This Row],[Customer ID]],'Hospitalisation Details'!A:E,5,FALSE)</f>
        <v>24221</v>
      </c>
      <c r="M902" s="27">
        <f>VLOOKUP(Table35[[#This Row],[Customer ID]],'Hospitalisation Details'!A:K,8,FALSE)</f>
        <v>12044.34</v>
      </c>
      <c r="N902" t="str">
        <f>VLOOKUP(Table35[[#This Row],[Customer ID]],'Hospitalisation Details'!A:K,9, FALSE)</f>
        <v>tier - 3</v>
      </c>
      <c r="O902" t="str">
        <f>VLOOKUP(Table35[[#This Row],[Customer ID]],'Hospitalisation Details'!A:K,10,FALSE)</f>
        <v>tier - 1</v>
      </c>
      <c r="P902" t="str">
        <f>VLOOKUP(Table35[[#This Row],[Customer ID]],'Hospitalisation Details'!A:K,11,FALSE)</f>
        <v>R1012</v>
      </c>
    </row>
    <row r="903" spans="1:16" x14ac:dyDescent="0.3">
      <c r="A903" t="s">
        <v>1468</v>
      </c>
      <c r="B903" t="str">
        <f>VLOOKUP(Table35[[#This Row],[Customer ID]], 'Customer Names'!F:G, 2, FALSE)</f>
        <v>Doran, Mr.  Patrick J.</v>
      </c>
      <c r="C903">
        <v>35.700000000000003</v>
      </c>
      <c r="D903" s="22" t="str" cm="1">
        <f t="array" ref="D903">_xlfn.IFS(Table35[[#This Row],[BMI]]&lt;18.5, "Underweight ", Table35[[#This Row],[BMI]]&lt;24.9, "Normal Weight", Table35[[#This Row],[BMI]]&lt;29.9, "Overweight ", TRUE, "Obesity")</f>
        <v>Obesity</v>
      </c>
      <c r="E903" s="22">
        <v>4.0599999999999996</v>
      </c>
      <c r="F903" s="22" t="str" cm="1">
        <f t="array" ref="F903">_xlfn.IFS(Table35[[#This Row],[HBA1C]]&lt;5.7, "Normal", Table35[[#This Row],[HBA1C]]&lt;6.4, "Prediabetes ", TRUE, "Diabetes")</f>
        <v>Normal</v>
      </c>
      <c r="G903" s="23" t="s">
        <v>2379</v>
      </c>
      <c r="H903" s="22" t="s">
        <v>2379</v>
      </c>
      <c r="I903" s="22" t="s">
        <v>2381</v>
      </c>
      <c r="J903" s="22">
        <v>1</v>
      </c>
      <c r="K903" t="s">
        <v>2379</v>
      </c>
      <c r="L903" s="25">
        <f>VLOOKUP(Table35[[#This Row],[Customer ID]],'Hospitalisation Details'!A:E,5,FALSE)</f>
        <v>28930</v>
      </c>
      <c r="M903" s="27">
        <f>VLOOKUP(Table35[[#This Row],[Customer ID]],'Hospitalisation Details'!A:K,8,FALSE)</f>
        <v>12035.18</v>
      </c>
      <c r="N903" t="str">
        <f>VLOOKUP(Table35[[#This Row],[Customer ID]],'Hospitalisation Details'!A:K,9, FALSE)</f>
        <v>tier - 3</v>
      </c>
      <c r="O903" t="str">
        <f>VLOOKUP(Table35[[#This Row],[Customer ID]],'Hospitalisation Details'!A:K,10,FALSE)</f>
        <v>tier - 3</v>
      </c>
      <c r="P903" t="str">
        <f>VLOOKUP(Table35[[#This Row],[Customer ID]],'Hospitalisation Details'!A:K,11,FALSE)</f>
        <v>R1021</v>
      </c>
    </row>
    <row r="904" spans="1:16" x14ac:dyDescent="0.3">
      <c r="A904" t="s">
        <v>1467</v>
      </c>
      <c r="B904" t="str">
        <f>VLOOKUP(Table35[[#This Row],[Customer ID]], 'Customer Names'!F:G, 2, FALSE)</f>
        <v>Labrosse, Ms.  Emilie</v>
      </c>
      <c r="C904">
        <v>20.100000000000001</v>
      </c>
      <c r="D904" s="22" t="str" cm="1">
        <f t="array" ref="D904">_xlfn.IFS(Table35[[#This Row],[BMI]]&lt;18.5, "Underweight ", Table35[[#This Row],[BMI]]&lt;24.9, "Normal Weight", Table35[[#This Row],[BMI]]&lt;29.9, "Overweight ", TRUE, "Obesity")</f>
        <v>Normal Weight</v>
      </c>
      <c r="E904" s="22">
        <v>10.52</v>
      </c>
      <c r="F904" s="22" t="str" cm="1">
        <f t="array" ref="F904">_xlfn.IFS(Table35[[#This Row],[HBA1C]]&lt;5.7, "Normal", Table35[[#This Row],[HBA1C]]&lt;6.4, "Prediabetes ", TRUE, "Diabetes")</f>
        <v>Diabetes</v>
      </c>
      <c r="G904" s="23" t="s">
        <v>2379</v>
      </c>
      <c r="H904" s="22" t="s">
        <v>2379</v>
      </c>
      <c r="I904" s="22" t="s">
        <v>2379</v>
      </c>
      <c r="J904" s="22">
        <v>0</v>
      </c>
      <c r="K904" t="s">
        <v>2379</v>
      </c>
      <c r="L904" s="25">
        <f>VLOOKUP(Table35[[#This Row],[Customer ID]],'Hospitalisation Details'!A:E,5,FALSE)</f>
        <v>23802</v>
      </c>
      <c r="M904" s="27">
        <f>VLOOKUP(Table35[[#This Row],[Customer ID]],'Hospitalisation Details'!A:K,8,FALSE)</f>
        <v>12032.33</v>
      </c>
      <c r="N904" t="str">
        <f>VLOOKUP(Table35[[#This Row],[Customer ID]],'Hospitalisation Details'!A:K,9, FALSE)</f>
        <v>tier - 3</v>
      </c>
      <c r="O904" t="str">
        <f>VLOOKUP(Table35[[#This Row],[Customer ID]],'Hospitalisation Details'!A:K,10,FALSE)</f>
        <v>tier - 1</v>
      </c>
      <c r="P904" t="str">
        <f>VLOOKUP(Table35[[#This Row],[Customer ID]],'Hospitalisation Details'!A:K,11,FALSE)</f>
        <v>R1011</v>
      </c>
    </row>
    <row r="905" spans="1:16" x14ac:dyDescent="0.3">
      <c r="A905" t="s">
        <v>1466</v>
      </c>
      <c r="B905" t="str">
        <f>VLOOKUP(Table35[[#This Row],[Customer ID]], 'Customer Names'!F:G, 2, FALSE)</f>
        <v>Thomas, Ms.  Caitlin B.</v>
      </c>
      <c r="C905">
        <v>22.23</v>
      </c>
      <c r="D905" s="22" t="str" cm="1">
        <f t="array" ref="D905">_xlfn.IFS(Table35[[#This Row],[BMI]]&lt;18.5, "Underweight ", Table35[[#This Row],[BMI]]&lt;24.9, "Normal Weight", Table35[[#This Row],[BMI]]&lt;29.9, "Overweight ", TRUE, "Obesity")</f>
        <v>Normal Weight</v>
      </c>
      <c r="E905" s="22">
        <v>9.65</v>
      </c>
      <c r="F905" s="22" t="str" cm="1">
        <f t="array" ref="F905">_xlfn.IFS(Table35[[#This Row],[HBA1C]]&lt;5.7, "Normal", Table35[[#This Row],[HBA1C]]&lt;6.4, "Prediabetes ", TRUE, "Diabetes")</f>
        <v>Diabetes</v>
      </c>
      <c r="G905" s="23" t="s">
        <v>2379</v>
      </c>
      <c r="H905" s="22" t="s">
        <v>2379</v>
      </c>
      <c r="I905" s="22" t="s">
        <v>2379</v>
      </c>
      <c r="J905" s="22">
        <v>0</v>
      </c>
      <c r="K905" t="s">
        <v>2379</v>
      </c>
      <c r="L905" s="25">
        <f>VLOOKUP(Table35[[#This Row],[Customer ID]],'Hospitalisation Details'!A:E,5,FALSE)</f>
        <v>23751</v>
      </c>
      <c r="M905" s="27">
        <f>VLOOKUP(Table35[[#This Row],[Customer ID]],'Hospitalisation Details'!A:K,8,FALSE)</f>
        <v>12029.29</v>
      </c>
      <c r="N905" t="str">
        <f>VLOOKUP(Table35[[#This Row],[Customer ID]],'Hospitalisation Details'!A:K,9, FALSE)</f>
        <v>tier - 3</v>
      </c>
      <c r="O905" t="str">
        <f>VLOOKUP(Table35[[#This Row],[Customer ID]],'Hospitalisation Details'!A:K,10,FALSE)</f>
        <v>tier - 2</v>
      </c>
      <c r="P905" t="str">
        <f>VLOOKUP(Table35[[#This Row],[Customer ID]],'Hospitalisation Details'!A:K,11,FALSE)</f>
        <v>R1024</v>
      </c>
    </row>
    <row r="906" spans="1:16" x14ac:dyDescent="0.3">
      <c r="A906" t="s">
        <v>1465</v>
      </c>
      <c r="B906" t="str">
        <f>VLOOKUP(Table35[[#This Row],[Customer ID]], 'Customer Names'!F:G, 2, FALSE)</f>
        <v>Lesniak, Mr.  Joseph W</v>
      </c>
      <c r="C906">
        <v>36.47</v>
      </c>
      <c r="D906" s="22" t="str" cm="1">
        <f t="array" ref="D906">_xlfn.IFS(Table35[[#This Row],[BMI]]&lt;18.5, "Underweight ", Table35[[#This Row],[BMI]]&lt;24.9, "Normal Weight", Table35[[#This Row],[BMI]]&lt;29.9, "Overweight ", TRUE, "Obesity")</f>
        <v>Obesity</v>
      </c>
      <c r="E906" s="22">
        <v>6.21</v>
      </c>
      <c r="F906" s="22" t="str" cm="1">
        <f t="array" ref="F906">_xlfn.IFS(Table35[[#This Row],[HBA1C]]&lt;5.7, "Normal", Table35[[#This Row],[HBA1C]]&lt;6.4, "Prediabetes ", TRUE, "Diabetes")</f>
        <v xml:space="preserve">Prediabetes </v>
      </c>
      <c r="G906" s="23" t="s">
        <v>2379</v>
      </c>
      <c r="H906" s="22" t="s">
        <v>2379</v>
      </c>
      <c r="I906" s="22" t="s">
        <v>2379</v>
      </c>
      <c r="J906" s="22">
        <v>0</v>
      </c>
      <c r="K906" t="s">
        <v>2379</v>
      </c>
      <c r="L906" s="25">
        <f>VLOOKUP(Table35[[#This Row],[Customer ID]],'Hospitalisation Details'!A:E,5,FALSE)</f>
        <v>30302</v>
      </c>
      <c r="M906" s="27">
        <f>VLOOKUP(Table35[[#This Row],[Customer ID]],'Hospitalisation Details'!A:K,8,FALSE)</f>
        <v>12001.29</v>
      </c>
      <c r="N906" t="str">
        <f>VLOOKUP(Table35[[#This Row],[Customer ID]],'Hospitalisation Details'!A:K,9, FALSE)</f>
        <v>tier - 3</v>
      </c>
      <c r="O906" t="str">
        <f>VLOOKUP(Table35[[#This Row],[Customer ID]],'Hospitalisation Details'!A:K,10,FALSE)</f>
        <v>tier - 3</v>
      </c>
      <c r="P906" t="str">
        <f>VLOOKUP(Table35[[#This Row],[Customer ID]],'Hospitalisation Details'!A:K,11,FALSE)</f>
        <v>R1021</v>
      </c>
    </row>
    <row r="907" spans="1:16" x14ac:dyDescent="0.3">
      <c r="A907" t="s">
        <v>1464</v>
      </c>
      <c r="B907" t="str">
        <f>VLOOKUP(Table35[[#This Row],[Customer ID]], 'Customer Names'!F:G, 2, FALSE)</f>
        <v>Prowse, Ms.  Wendy</v>
      </c>
      <c r="C907">
        <v>49.64</v>
      </c>
      <c r="D907" s="22" t="str" cm="1">
        <f t="array" ref="D907">_xlfn.IFS(Table35[[#This Row],[BMI]]&lt;18.5, "Underweight ", Table35[[#This Row],[BMI]]&lt;24.9, "Normal Weight", Table35[[#This Row],[BMI]]&lt;29.9, "Overweight ", TRUE, "Obesity")</f>
        <v>Obesity</v>
      </c>
      <c r="E907" s="22">
        <v>4.76</v>
      </c>
      <c r="F907" s="22" t="str" cm="1">
        <f t="array" ref="F907">_xlfn.IFS(Table35[[#This Row],[HBA1C]]&lt;5.7, "Normal", Table35[[#This Row],[HBA1C]]&lt;6.4, "Prediabetes ", TRUE, "Diabetes")</f>
        <v>Normal</v>
      </c>
      <c r="G907" s="23" t="s">
        <v>2379</v>
      </c>
      <c r="H907" s="22" t="s">
        <v>2379</v>
      </c>
      <c r="I907" s="22" t="s">
        <v>2381</v>
      </c>
      <c r="J907" s="22">
        <v>1</v>
      </c>
      <c r="K907" t="s">
        <v>2379</v>
      </c>
      <c r="L907" s="25">
        <f>VLOOKUP(Table35[[#This Row],[Customer ID]],'Hospitalisation Details'!A:E,5,FALSE)</f>
        <v>34285</v>
      </c>
      <c r="M907" s="27">
        <f>VLOOKUP(Table35[[#This Row],[Customer ID]],'Hospitalisation Details'!A:K,8,FALSE)</f>
        <v>11994.89</v>
      </c>
      <c r="N907" t="str">
        <f>VLOOKUP(Table35[[#This Row],[Customer ID]],'Hospitalisation Details'!A:K,9, FALSE)</f>
        <v>tier - 3</v>
      </c>
      <c r="O907" t="str">
        <f>VLOOKUP(Table35[[#This Row],[Customer ID]],'Hospitalisation Details'!A:K,10,FALSE)</f>
        <v>tier - 2</v>
      </c>
      <c r="P907" t="str">
        <f>VLOOKUP(Table35[[#This Row],[Customer ID]],'Hospitalisation Details'!A:K,11,FALSE)</f>
        <v>R1012</v>
      </c>
    </row>
    <row r="908" spans="1:16" x14ac:dyDescent="0.3">
      <c r="A908" t="s">
        <v>1463</v>
      </c>
      <c r="B908" t="str">
        <f>VLOOKUP(Table35[[#This Row],[Customer ID]], 'Customer Names'!F:G, 2, FALSE)</f>
        <v>Seigel, Mrs.  Leah L.</v>
      </c>
      <c r="C908">
        <v>36.799999999999997</v>
      </c>
      <c r="D908" s="22" t="str" cm="1">
        <f t="array" ref="D908">_xlfn.IFS(Table35[[#This Row],[BMI]]&lt;18.5, "Underweight ", Table35[[#This Row],[BMI]]&lt;24.9, "Normal Weight", Table35[[#This Row],[BMI]]&lt;29.9, "Overweight ", TRUE, "Obesity")</f>
        <v>Obesity</v>
      </c>
      <c r="E908" s="22">
        <v>5.73</v>
      </c>
      <c r="F908" s="22" t="str" cm="1">
        <f t="array" ref="F908">_xlfn.IFS(Table35[[#This Row],[HBA1C]]&lt;5.7, "Normal", Table35[[#This Row],[HBA1C]]&lt;6.4, "Prediabetes ", TRUE, "Diabetes")</f>
        <v xml:space="preserve">Prediabetes </v>
      </c>
      <c r="G908" s="23" t="s">
        <v>2381</v>
      </c>
      <c r="H908" s="22" t="s">
        <v>2379</v>
      </c>
      <c r="I908" s="22" t="s">
        <v>2381</v>
      </c>
      <c r="J908" s="22">
        <v>1</v>
      </c>
      <c r="K908" t="s">
        <v>2379</v>
      </c>
      <c r="L908" s="25">
        <f>VLOOKUP(Table35[[#This Row],[Customer ID]],'Hospitalisation Details'!A:E,5,FALSE)</f>
        <v>30593</v>
      </c>
      <c r="M908" s="27">
        <f>VLOOKUP(Table35[[#This Row],[Customer ID]],'Hospitalisation Details'!A:K,8,FALSE)</f>
        <v>11987.68</v>
      </c>
      <c r="N908" t="str">
        <f>VLOOKUP(Table35[[#This Row],[Customer ID]],'Hospitalisation Details'!A:K,9, FALSE)</f>
        <v>tier - 3</v>
      </c>
      <c r="O908" t="str">
        <f>VLOOKUP(Table35[[#This Row],[Customer ID]],'Hospitalisation Details'!A:K,10,FALSE)</f>
        <v>tier - 2</v>
      </c>
      <c r="P908" t="str">
        <f>VLOOKUP(Table35[[#This Row],[Customer ID]],'Hospitalisation Details'!A:K,11,FALSE)</f>
        <v>R1026</v>
      </c>
    </row>
    <row r="909" spans="1:16" x14ac:dyDescent="0.3">
      <c r="A909" t="s">
        <v>1462</v>
      </c>
      <c r="B909" t="str">
        <f>VLOOKUP(Table35[[#This Row],[Customer ID]], 'Customer Names'!F:G, 2, FALSE)</f>
        <v>Blas, Mr.  Wayne L.</v>
      </c>
      <c r="C909">
        <v>33.880000000000003</v>
      </c>
      <c r="D909" s="22" t="str" cm="1">
        <f t="array" ref="D909">_xlfn.IFS(Table35[[#This Row],[BMI]]&lt;18.5, "Underweight ", Table35[[#This Row],[BMI]]&lt;24.9, "Normal Weight", Table35[[#This Row],[BMI]]&lt;29.9, "Overweight ", TRUE, "Obesity")</f>
        <v>Obesity</v>
      </c>
      <c r="E909" s="22">
        <v>10.78</v>
      </c>
      <c r="F909" s="22" t="str" cm="1">
        <f t="array" ref="F909">_xlfn.IFS(Table35[[#This Row],[HBA1C]]&lt;5.7, "Normal", Table35[[#This Row],[HBA1C]]&lt;6.4, "Prediabetes ", TRUE, "Diabetes")</f>
        <v>Diabetes</v>
      </c>
      <c r="G909" s="23" t="s">
        <v>2381</v>
      </c>
      <c r="H909" s="22" t="s">
        <v>2379</v>
      </c>
      <c r="I909" s="22" t="s">
        <v>2379</v>
      </c>
      <c r="J909" s="22">
        <v>0</v>
      </c>
      <c r="K909" t="s">
        <v>2379</v>
      </c>
      <c r="L909" s="25">
        <f>VLOOKUP(Table35[[#This Row],[Customer ID]],'Hospitalisation Details'!A:E,5,FALSE)</f>
        <v>24737</v>
      </c>
      <c r="M909" s="27">
        <f>VLOOKUP(Table35[[#This Row],[Customer ID]],'Hospitalisation Details'!A:K,8,FALSE)</f>
        <v>11987.17</v>
      </c>
      <c r="N909" t="str">
        <f>VLOOKUP(Table35[[#This Row],[Customer ID]],'Hospitalisation Details'!A:K,9, FALSE)</f>
        <v>tier - 3</v>
      </c>
      <c r="O909" t="str">
        <f>VLOOKUP(Table35[[#This Row],[Customer ID]],'Hospitalisation Details'!A:K,10,FALSE)</f>
        <v>tier - 3</v>
      </c>
      <c r="P909" t="str">
        <f>VLOOKUP(Table35[[#This Row],[Customer ID]],'Hospitalisation Details'!A:K,11,FALSE)</f>
        <v>R1013</v>
      </c>
    </row>
    <row r="910" spans="1:16" x14ac:dyDescent="0.3">
      <c r="A910" t="s">
        <v>1461</v>
      </c>
      <c r="B910" t="str">
        <f>VLOOKUP(Table35[[#This Row],[Customer ID]], 'Customer Names'!F:G, 2, FALSE)</f>
        <v>Simpson, Mr.  Jason M.</v>
      </c>
      <c r="C910">
        <v>32.01</v>
      </c>
      <c r="D910" s="22" t="str" cm="1">
        <f t="array" ref="D910">_xlfn.IFS(Table35[[#This Row],[BMI]]&lt;18.5, "Underweight ", Table35[[#This Row],[BMI]]&lt;24.9, "Normal Weight", Table35[[#This Row],[BMI]]&lt;29.9, "Overweight ", TRUE, "Obesity")</f>
        <v>Obesity</v>
      </c>
      <c r="E910" s="22">
        <v>5.08</v>
      </c>
      <c r="F910" s="22" t="str" cm="1">
        <f t="array" ref="F910">_xlfn.IFS(Table35[[#This Row],[HBA1C]]&lt;5.7, "Normal", Table35[[#This Row],[HBA1C]]&lt;6.4, "Prediabetes ", TRUE, "Diabetes")</f>
        <v>Normal</v>
      </c>
      <c r="G910" s="23" t="s">
        <v>2381</v>
      </c>
      <c r="H910" s="22" t="s">
        <v>2379</v>
      </c>
      <c r="I910" s="22" t="s">
        <v>2379</v>
      </c>
      <c r="J910" s="22">
        <v>1</v>
      </c>
      <c r="K910" t="s">
        <v>2379</v>
      </c>
      <c r="L910" s="25">
        <f>VLOOKUP(Table35[[#This Row],[Customer ID]],'Hospitalisation Details'!A:E,5,FALSE)</f>
        <v>23618</v>
      </c>
      <c r="M910" s="27">
        <f>VLOOKUP(Table35[[#This Row],[Customer ID]],'Hospitalisation Details'!A:K,8,FALSE)</f>
        <v>11946.63</v>
      </c>
      <c r="N910" t="str">
        <f>VLOOKUP(Table35[[#This Row],[Customer ID]],'Hospitalisation Details'!A:K,9, FALSE)</f>
        <v>tier - 3</v>
      </c>
      <c r="O910" t="str">
        <f>VLOOKUP(Table35[[#This Row],[Customer ID]],'Hospitalisation Details'!A:K,10,FALSE)</f>
        <v>tier - 2</v>
      </c>
      <c r="P910" t="str">
        <f>VLOOKUP(Table35[[#This Row],[Customer ID]],'Hospitalisation Details'!A:K,11,FALSE)</f>
        <v>R1013</v>
      </c>
    </row>
    <row r="911" spans="1:16" x14ac:dyDescent="0.3">
      <c r="A911" t="s">
        <v>1460</v>
      </c>
      <c r="B911" t="str">
        <f>VLOOKUP(Table35[[#This Row],[Customer ID]], 'Customer Names'!F:G, 2, FALSE)</f>
        <v>Gierman, Mr.  Floris</v>
      </c>
      <c r="C911">
        <v>33.630000000000003</v>
      </c>
      <c r="D911" s="22" t="str" cm="1">
        <f t="array" ref="D911">_xlfn.IFS(Table35[[#This Row],[BMI]]&lt;18.5, "Underweight ", Table35[[#This Row],[BMI]]&lt;24.9, "Normal Weight", Table35[[#This Row],[BMI]]&lt;29.9, "Overweight ", TRUE, "Obesity")</f>
        <v>Obesity</v>
      </c>
      <c r="E911" s="22">
        <v>11.39</v>
      </c>
      <c r="F911" s="22" t="str" cm="1">
        <f t="array" ref="F911">_xlfn.IFS(Table35[[#This Row],[HBA1C]]&lt;5.7, "Normal", Table35[[#This Row],[HBA1C]]&lt;6.4, "Prediabetes ", TRUE, "Diabetes")</f>
        <v>Diabetes</v>
      </c>
      <c r="G911" s="23" t="s">
        <v>2379</v>
      </c>
      <c r="H911" s="22" t="s">
        <v>2379</v>
      </c>
      <c r="I911" s="22" t="s">
        <v>2379</v>
      </c>
      <c r="J911" s="22">
        <v>0</v>
      </c>
      <c r="K911" t="s">
        <v>2379</v>
      </c>
      <c r="L911" s="25">
        <f>VLOOKUP(Table35[[#This Row],[Customer ID]],'Hospitalisation Details'!A:E,5,FALSE)</f>
        <v>23924</v>
      </c>
      <c r="M911" s="27">
        <f>VLOOKUP(Table35[[#This Row],[Customer ID]],'Hospitalisation Details'!A:K,8,FALSE)</f>
        <v>11945.13</v>
      </c>
      <c r="N911" t="str">
        <f>VLOOKUP(Table35[[#This Row],[Customer ID]],'Hospitalisation Details'!A:K,9, FALSE)</f>
        <v>tier - 3</v>
      </c>
      <c r="O911" t="str">
        <f>VLOOKUP(Table35[[#This Row],[Customer ID]],'Hospitalisation Details'!A:K,10,FALSE)</f>
        <v>tier - 2</v>
      </c>
      <c r="P911" t="str">
        <f>VLOOKUP(Table35[[#This Row],[Customer ID]],'Hospitalisation Details'!A:K,11,FALSE)</f>
        <v>R1012</v>
      </c>
    </row>
    <row r="912" spans="1:16" x14ac:dyDescent="0.3">
      <c r="A912" t="s">
        <v>1459</v>
      </c>
      <c r="B912" t="str">
        <f>VLOOKUP(Table35[[#This Row],[Customer ID]], 'Customer Names'!F:G, 2, FALSE)</f>
        <v>Jeuland, Mr.  Marc</v>
      </c>
      <c r="C912">
        <v>34.865000000000002</v>
      </c>
      <c r="D912" s="22" t="str" cm="1">
        <f t="array" ref="D912">_xlfn.IFS(Table35[[#This Row],[BMI]]&lt;18.5, "Underweight ", Table35[[#This Row],[BMI]]&lt;24.9, "Normal Weight", Table35[[#This Row],[BMI]]&lt;29.9, "Overweight ", TRUE, "Obesity")</f>
        <v>Obesity</v>
      </c>
      <c r="E912" s="22">
        <v>5.35</v>
      </c>
      <c r="F912" s="22" t="str" cm="1">
        <f t="array" ref="F912">_xlfn.IFS(Table35[[#This Row],[HBA1C]]&lt;5.7, "Normal", Table35[[#This Row],[HBA1C]]&lt;6.4, "Prediabetes ", TRUE, "Diabetes")</f>
        <v>Normal</v>
      </c>
      <c r="G912" s="23" t="s">
        <v>2381</v>
      </c>
      <c r="H912" s="22" t="s">
        <v>2379</v>
      </c>
      <c r="I912" s="22" t="s">
        <v>2379</v>
      </c>
      <c r="J912" s="22">
        <v>1</v>
      </c>
      <c r="K912" t="s">
        <v>2379</v>
      </c>
      <c r="L912" s="25">
        <f>VLOOKUP(Table35[[#This Row],[Customer ID]],'Hospitalisation Details'!A:E,5,FALSE)</f>
        <v>23553</v>
      </c>
      <c r="M912" s="27">
        <f>VLOOKUP(Table35[[#This Row],[Customer ID]],'Hospitalisation Details'!A:K,8,FALSE)</f>
        <v>11944.59</v>
      </c>
      <c r="N912" t="str">
        <f>VLOOKUP(Table35[[#This Row],[Customer ID]],'Hospitalisation Details'!A:K,9, FALSE)</f>
        <v>tier - 3</v>
      </c>
      <c r="O912" t="str">
        <f>VLOOKUP(Table35[[#This Row],[Customer ID]],'Hospitalisation Details'!A:K,10,FALSE)</f>
        <v>tier - 2</v>
      </c>
      <c r="P912" t="str">
        <f>VLOOKUP(Table35[[#This Row],[Customer ID]],'Hospitalisation Details'!A:K,11,FALSE)</f>
        <v>R1016</v>
      </c>
    </row>
    <row r="913" spans="1:16" x14ac:dyDescent="0.3">
      <c r="A913" t="s">
        <v>1458</v>
      </c>
      <c r="B913" t="str">
        <f>VLOOKUP(Table35[[#This Row],[Customer ID]], 'Customer Names'!F:G, 2, FALSE)</f>
        <v>Chorney, Mr.  Christopher</v>
      </c>
      <c r="C913">
        <v>43.11</v>
      </c>
      <c r="D913" s="22" t="str" cm="1">
        <f t="array" ref="D913">_xlfn.IFS(Table35[[#This Row],[BMI]]&lt;18.5, "Underweight ", Table35[[#This Row],[BMI]]&lt;24.9, "Normal Weight", Table35[[#This Row],[BMI]]&lt;29.9, "Overweight ", TRUE, "Obesity")</f>
        <v>Obesity</v>
      </c>
      <c r="E913" s="22">
        <v>5.6</v>
      </c>
      <c r="F913" s="22" t="str" cm="1">
        <f t="array" ref="F913">_xlfn.IFS(Table35[[#This Row],[HBA1C]]&lt;5.7, "Normal", Table35[[#This Row],[HBA1C]]&lt;6.4, "Prediabetes ", TRUE, "Diabetes")</f>
        <v>Normal</v>
      </c>
      <c r="G913" s="23" t="s">
        <v>2379</v>
      </c>
      <c r="H913" s="22" t="s">
        <v>2379</v>
      </c>
      <c r="I913" s="22" t="s">
        <v>2379</v>
      </c>
      <c r="J913" s="22">
        <v>0</v>
      </c>
      <c r="K913" t="s">
        <v>2379</v>
      </c>
      <c r="L913" s="25">
        <f>VLOOKUP(Table35[[#This Row],[Customer ID]],'Hospitalisation Details'!A:E,5,FALSE)</f>
        <v>33377</v>
      </c>
      <c r="M913" s="27">
        <f>VLOOKUP(Table35[[#This Row],[Customer ID]],'Hospitalisation Details'!A:K,8,FALSE)</f>
        <v>11941.83</v>
      </c>
      <c r="N913" t="str">
        <f>VLOOKUP(Table35[[#This Row],[Customer ID]],'Hospitalisation Details'!A:K,9, FALSE)</f>
        <v>tier - 3</v>
      </c>
      <c r="O913" t="str">
        <f>VLOOKUP(Table35[[#This Row],[Customer ID]],'Hospitalisation Details'!A:K,10,FALSE)</f>
        <v>tier - 1</v>
      </c>
      <c r="P913" t="str">
        <f>VLOOKUP(Table35[[#This Row],[Customer ID]],'Hospitalisation Details'!A:K,11,FALSE)</f>
        <v>R1023</v>
      </c>
    </row>
    <row r="914" spans="1:16" x14ac:dyDescent="0.3">
      <c r="A914" t="s">
        <v>1457</v>
      </c>
      <c r="B914" t="str">
        <f>VLOOKUP(Table35[[#This Row],[Customer ID]], 'Customer Names'!F:G, 2, FALSE)</f>
        <v>Rook, Mr.  Kevin</v>
      </c>
      <c r="C914">
        <v>30.305</v>
      </c>
      <c r="D914" s="22" t="str" cm="1">
        <f t="array" ref="D914">_xlfn.IFS(Table35[[#This Row],[BMI]]&lt;18.5, "Underweight ", Table35[[#This Row],[BMI]]&lt;24.9, "Normal Weight", Table35[[#This Row],[BMI]]&lt;29.9, "Overweight ", TRUE, "Obesity")</f>
        <v>Obesity</v>
      </c>
      <c r="E914" s="22">
        <v>4.2699999999999996</v>
      </c>
      <c r="F914" s="22" t="str" cm="1">
        <f t="array" ref="F914">_xlfn.IFS(Table35[[#This Row],[HBA1C]]&lt;5.7, "Normal", Table35[[#This Row],[HBA1C]]&lt;6.4, "Prediabetes ", TRUE, "Diabetes")</f>
        <v>Normal</v>
      </c>
      <c r="G914" s="23" t="s">
        <v>2381</v>
      </c>
      <c r="H914" s="22" t="s">
        <v>2379</v>
      </c>
      <c r="I914" s="22" t="s">
        <v>2379</v>
      </c>
      <c r="J914" s="22">
        <v>1</v>
      </c>
      <c r="K914" t="s">
        <v>2379</v>
      </c>
      <c r="L914" s="25">
        <f>VLOOKUP(Table35[[#This Row],[Customer ID]],'Hospitalisation Details'!A:E,5,FALSE)</f>
        <v>23469</v>
      </c>
      <c r="M914" s="27">
        <f>VLOOKUP(Table35[[#This Row],[Customer ID]],'Hospitalisation Details'!A:K,8,FALSE)</f>
        <v>11938.26</v>
      </c>
      <c r="N914" t="str">
        <f>VLOOKUP(Table35[[#This Row],[Customer ID]],'Hospitalisation Details'!A:K,9, FALSE)</f>
        <v>tier - 3</v>
      </c>
      <c r="O914" t="str">
        <f>VLOOKUP(Table35[[#This Row],[Customer ID]],'Hospitalisation Details'!A:K,10,FALSE)</f>
        <v>tier - 3</v>
      </c>
      <c r="P914" t="str">
        <f>VLOOKUP(Table35[[#This Row],[Customer ID]],'Hospitalisation Details'!A:K,11,FALSE)</f>
        <v>R1019</v>
      </c>
    </row>
    <row r="915" spans="1:16" x14ac:dyDescent="0.3">
      <c r="A915" t="s">
        <v>1456</v>
      </c>
      <c r="B915" t="str">
        <f>VLOOKUP(Table35[[#This Row],[Customer ID]], 'Customer Names'!F:G, 2, FALSE)</f>
        <v>Wright, Mr.  Aharon N</v>
      </c>
      <c r="C915">
        <v>25.175000000000001</v>
      </c>
      <c r="D915" s="22" t="str" cm="1">
        <f t="array" ref="D915">_xlfn.IFS(Table35[[#This Row],[BMI]]&lt;18.5, "Underweight ", Table35[[#This Row],[BMI]]&lt;24.9, "Normal Weight", Table35[[#This Row],[BMI]]&lt;29.9, "Overweight ", TRUE, "Obesity")</f>
        <v xml:space="preserve">Overweight </v>
      </c>
      <c r="E915" s="22">
        <v>5.57</v>
      </c>
      <c r="F915" s="22" t="str" cm="1">
        <f t="array" ref="F915">_xlfn.IFS(Table35[[#This Row],[HBA1C]]&lt;5.7, "Normal", Table35[[#This Row],[HBA1C]]&lt;6.4, "Prediabetes ", TRUE, "Diabetes")</f>
        <v>Normal</v>
      </c>
      <c r="G915" s="23" t="s">
        <v>2381</v>
      </c>
      <c r="H915" s="22" t="s">
        <v>2379</v>
      </c>
      <c r="I915" s="22" t="s">
        <v>2379</v>
      </c>
      <c r="J915" s="22">
        <v>1</v>
      </c>
      <c r="K915" t="s">
        <v>2379</v>
      </c>
      <c r="L915" s="25">
        <f>VLOOKUP(Table35[[#This Row],[Customer ID]],'Hospitalisation Details'!A:E,5,FALSE)</f>
        <v>23456</v>
      </c>
      <c r="M915" s="27">
        <f>VLOOKUP(Table35[[#This Row],[Customer ID]],'Hospitalisation Details'!A:K,8,FALSE)</f>
        <v>11931.13</v>
      </c>
      <c r="N915" t="str">
        <f>VLOOKUP(Table35[[#This Row],[Customer ID]],'Hospitalisation Details'!A:K,9, FALSE)</f>
        <v>tier - 3</v>
      </c>
      <c r="O915" t="str">
        <f>VLOOKUP(Table35[[#This Row],[Customer ID]],'Hospitalisation Details'!A:K,10,FALSE)</f>
        <v>tier - 1</v>
      </c>
      <c r="P915" t="str">
        <f>VLOOKUP(Table35[[#This Row],[Customer ID]],'Hospitalisation Details'!A:K,11,FALSE)</f>
        <v>R1019</v>
      </c>
    </row>
    <row r="916" spans="1:16" x14ac:dyDescent="0.3">
      <c r="A916" t="s">
        <v>1455</v>
      </c>
      <c r="B916" t="str">
        <f>VLOOKUP(Table35[[#This Row],[Customer ID]], 'Customer Names'!F:G, 2, FALSE)</f>
        <v>Chin, Mr.  Lawrence D.</v>
      </c>
      <c r="C916">
        <v>26.8</v>
      </c>
      <c r="D916" s="22" t="str" cm="1">
        <f t="array" ref="D916">_xlfn.IFS(Table35[[#This Row],[BMI]]&lt;18.5, "Underweight ", Table35[[#This Row],[BMI]]&lt;24.9, "Normal Weight", Table35[[#This Row],[BMI]]&lt;29.9, "Overweight ", TRUE, "Obesity")</f>
        <v xml:space="preserve">Overweight </v>
      </c>
      <c r="E916" s="22">
        <v>5.68</v>
      </c>
      <c r="F916" s="22" t="str" cm="1">
        <f t="array" ref="F916">_xlfn.IFS(Table35[[#This Row],[HBA1C]]&lt;5.7, "Normal", Table35[[#This Row],[HBA1C]]&lt;6.4, "Prediabetes ", TRUE, "Diabetes")</f>
        <v>Normal</v>
      </c>
      <c r="G916" s="23" t="s">
        <v>2381</v>
      </c>
      <c r="H916" s="22" t="s">
        <v>2379</v>
      </c>
      <c r="I916" s="22" t="s">
        <v>2379</v>
      </c>
      <c r="J916" s="22">
        <v>1</v>
      </c>
      <c r="K916" t="s">
        <v>2379</v>
      </c>
      <c r="L916" s="25">
        <f>VLOOKUP(Table35[[#This Row],[Customer ID]],'Hospitalisation Details'!A:E,5,FALSE)</f>
        <v>23426</v>
      </c>
      <c r="M916" s="27">
        <f>VLOOKUP(Table35[[#This Row],[Customer ID]],'Hospitalisation Details'!A:K,8,FALSE)</f>
        <v>11918.2</v>
      </c>
      <c r="N916" t="str">
        <f>VLOOKUP(Table35[[#This Row],[Customer ID]],'Hospitalisation Details'!A:K,9, FALSE)</f>
        <v>tier - 3</v>
      </c>
      <c r="O916" t="str">
        <f>VLOOKUP(Table35[[#This Row],[Customer ID]],'Hospitalisation Details'!A:K,10,FALSE)</f>
        <v>tier - 1</v>
      </c>
      <c r="P916" t="str">
        <f>VLOOKUP(Table35[[#This Row],[Customer ID]],'Hospitalisation Details'!A:K,11,FALSE)</f>
        <v>R1021</v>
      </c>
    </row>
    <row r="917" spans="1:16" x14ac:dyDescent="0.3">
      <c r="A917" t="s">
        <v>1454</v>
      </c>
      <c r="B917" t="str">
        <f>VLOOKUP(Table35[[#This Row],[Customer ID]], 'Customer Names'!F:G, 2, FALSE)</f>
        <v>White, Mr.  Malcolm</v>
      </c>
      <c r="C917">
        <v>21.78</v>
      </c>
      <c r="D917" s="22" t="str" cm="1">
        <f t="array" ref="D917">_xlfn.IFS(Table35[[#This Row],[BMI]]&lt;18.5, "Underweight ", Table35[[#This Row],[BMI]]&lt;24.9, "Normal Weight", Table35[[#This Row],[BMI]]&lt;29.9, "Overweight ", TRUE, "Obesity")</f>
        <v>Normal Weight</v>
      </c>
      <c r="E917" s="22">
        <v>5.3</v>
      </c>
      <c r="F917" s="22" t="str" cm="1">
        <f t="array" ref="F917">_xlfn.IFS(Table35[[#This Row],[HBA1C]]&lt;5.7, "Normal", Table35[[#This Row],[HBA1C]]&lt;6.4, "Prediabetes ", TRUE, "Diabetes")</f>
        <v>Normal</v>
      </c>
      <c r="G917" s="23" t="s">
        <v>2379</v>
      </c>
      <c r="H917" s="22" t="s">
        <v>2380</v>
      </c>
      <c r="I917" s="22" t="s">
        <v>2379</v>
      </c>
      <c r="J917" s="22">
        <v>1</v>
      </c>
      <c r="K917" t="s">
        <v>2379</v>
      </c>
      <c r="L917" s="25">
        <f>VLOOKUP(Table35[[#This Row],[Customer ID]],'Hospitalisation Details'!A:E,5,FALSE)</f>
        <v>37988</v>
      </c>
      <c r="M917" s="27">
        <f>VLOOKUP(Table35[[#This Row],[Customer ID]],'Hospitalisation Details'!A:K,8,FALSE)</f>
        <v>11884.05</v>
      </c>
      <c r="N917" t="str">
        <f>VLOOKUP(Table35[[#This Row],[Customer ID]],'Hospitalisation Details'!A:K,9, FALSE)</f>
        <v>tier - 3</v>
      </c>
      <c r="O917" t="str">
        <f>VLOOKUP(Table35[[#This Row],[Customer ID]],'Hospitalisation Details'!A:K,10,FALSE)</f>
        <v>tier - 3</v>
      </c>
      <c r="P917" t="str">
        <f>VLOOKUP(Table35[[#This Row],[Customer ID]],'Hospitalisation Details'!A:K,11,FALSE)</f>
        <v>R1013</v>
      </c>
    </row>
    <row r="918" spans="1:16" x14ac:dyDescent="0.3">
      <c r="A918" t="s">
        <v>1453</v>
      </c>
      <c r="B918" t="str">
        <f>VLOOKUP(Table35[[#This Row],[Customer ID]], 'Customer Names'!F:G, 2, FALSE)</f>
        <v>Savage, Ms.  Anna E.</v>
      </c>
      <c r="C918">
        <v>30.14</v>
      </c>
      <c r="D918" s="22" t="str" cm="1">
        <f t="array" ref="D918">_xlfn.IFS(Table35[[#This Row],[BMI]]&lt;18.5, "Underweight ", Table35[[#This Row],[BMI]]&lt;24.9, "Normal Weight", Table35[[#This Row],[BMI]]&lt;29.9, "Overweight ", TRUE, "Obesity")</f>
        <v>Obesity</v>
      </c>
      <c r="E918" s="22">
        <v>9.4499999999999993</v>
      </c>
      <c r="F918" s="22" t="str" cm="1">
        <f t="array" ref="F918">_xlfn.IFS(Table35[[#This Row],[HBA1C]]&lt;5.7, "Normal", Table35[[#This Row],[HBA1C]]&lt;6.4, "Prediabetes ", TRUE, "Diabetes")</f>
        <v>Diabetes</v>
      </c>
      <c r="G918" s="23" t="s">
        <v>2381</v>
      </c>
      <c r="H918" s="22" t="s">
        <v>2379</v>
      </c>
      <c r="I918" s="22" t="s">
        <v>2379</v>
      </c>
      <c r="J918" s="22">
        <v>0</v>
      </c>
      <c r="K918" t="s">
        <v>2379</v>
      </c>
      <c r="L918" s="25">
        <f>VLOOKUP(Table35[[#This Row],[Customer ID]],'Hospitalisation Details'!A:E,5,FALSE)</f>
        <v>24835</v>
      </c>
      <c r="M918" s="27">
        <f>VLOOKUP(Table35[[#This Row],[Customer ID]],'Hospitalisation Details'!A:K,8,FALSE)</f>
        <v>11881.97</v>
      </c>
      <c r="N918" t="str">
        <f>VLOOKUP(Table35[[#This Row],[Customer ID]],'Hospitalisation Details'!A:K,9, FALSE)</f>
        <v>tier - 3</v>
      </c>
      <c r="O918" t="str">
        <f>VLOOKUP(Table35[[#This Row],[Customer ID]],'Hospitalisation Details'!A:K,10,FALSE)</f>
        <v>tier - 1</v>
      </c>
      <c r="P918" t="str">
        <f>VLOOKUP(Table35[[#This Row],[Customer ID]],'Hospitalisation Details'!A:K,11,FALSE)</f>
        <v>R1013</v>
      </c>
    </row>
    <row r="919" spans="1:16" x14ac:dyDescent="0.3">
      <c r="A919" t="s">
        <v>1452</v>
      </c>
      <c r="B919" t="str">
        <f>VLOOKUP(Table35[[#This Row],[Customer ID]], 'Customer Names'!F:G, 2, FALSE)</f>
        <v>Hitchings, Ms.  Jenny</v>
      </c>
      <c r="C919">
        <v>29.7</v>
      </c>
      <c r="D919" s="22" t="str" cm="1">
        <f t="array" ref="D919">_xlfn.IFS(Table35[[#This Row],[BMI]]&lt;18.5, "Underweight ", Table35[[#This Row],[BMI]]&lt;24.9, "Normal Weight", Table35[[#This Row],[BMI]]&lt;29.9, "Overweight ", TRUE, "Obesity")</f>
        <v xml:space="preserve">Overweight </v>
      </c>
      <c r="E919" s="22">
        <v>6.79</v>
      </c>
      <c r="F919" s="22" t="str" cm="1">
        <f t="array" ref="F919">_xlfn.IFS(Table35[[#This Row],[HBA1C]]&lt;5.7, "Normal", Table35[[#This Row],[HBA1C]]&lt;6.4, "Prediabetes ", TRUE, "Diabetes")</f>
        <v>Diabetes</v>
      </c>
      <c r="G919" s="23" t="s">
        <v>2381</v>
      </c>
      <c r="H919" s="22" t="s">
        <v>2379</v>
      </c>
      <c r="I919" s="22" t="s">
        <v>2379</v>
      </c>
      <c r="J919" s="22">
        <v>0</v>
      </c>
      <c r="K919" t="s">
        <v>2379</v>
      </c>
      <c r="L919" s="25">
        <f>VLOOKUP(Table35[[#This Row],[Customer ID]],'Hospitalisation Details'!A:E,5,FALSE)</f>
        <v>24790</v>
      </c>
      <c r="M919" s="27">
        <f>VLOOKUP(Table35[[#This Row],[Customer ID]],'Hospitalisation Details'!A:K,8,FALSE)</f>
        <v>11881.36</v>
      </c>
      <c r="N919" t="str">
        <f>VLOOKUP(Table35[[#This Row],[Customer ID]],'Hospitalisation Details'!A:K,9, FALSE)</f>
        <v>tier - 3</v>
      </c>
      <c r="O919" t="str">
        <f>VLOOKUP(Table35[[#This Row],[Customer ID]],'Hospitalisation Details'!A:K,10,FALSE)</f>
        <v>tier - 2</v>
      </c>
      <c r="P919" t="str">
        <f>VLOOKUP(Table35[[#This Row],[Customer ID]],'Hospitalisation Details'!A:K,11,FALSE)</f>
        <v>R1011</v>
      </c>
    </row>
    <row r="920" spans="1:16" x14ac:dyDescent="0.3">
      <c r="A920" t="s">
        <v>1451</v>
      </c>
      <c r="B920" t="str">
        <f>VLOOKUP(Table35[[#This Row],[Customer ID]], 'Customer Names'!F:G, 2, FALSE)</f>
        <v>Truitt, Ms.  Melissa L</v>
      </c>
      <c r="C920">
        <v>32.395000000000003</v>
      </c>
      <c r="D920" s="22" t="str" cm="1">
        <f t="array" ref="D920">_xlfn.IFS(Table35[[#This Row],[BMI]]&lt;18.5, "Underweight ", Table35[[#This Row],[BMI]]&lt;24.9, "Normal Weight", Table35[[#This Row],[BMI]]&lt;29.9, "Overweight ", TRUE, "Obesity")</f>
        <v>Obesity</v>
      </c>
      <c r="E920" s="22">
        <v>11.1</v>
      </c>
      <c r="F920" s="22" t="str" cm="1">
        <f t="array" ref="F920">_xlfn.IFS(Table35[[#This Row],[HBA1C]]&lt;5.7, "Normal", Table35[[#This Row],[HBA1C]]&lt;6.4, "Prediabetes ", TRUE, "Diabetes")</f>
        <v>Diabetes</v>
      </c>
      <c r="G920" s="23" t="s">
        <v>2381</v>
      </c>
      <c r="H920" s="22" t="s">
        <v>2379</v>
      </c>
      <c r="I920" s="22" t="s">
        <v>2379</v>
      </c>
      <c r="J920" s="22">
        <v>0</v>
      </c>
      <c r="K920" t="s">
        <v>2379</v>
      </c>
      <c r="L920" s="25">
        <f>VLOOKUP(Table35[[#This Row],[Customer ID]],'Hospitalisation Details'!A:E,5,FALSE)</f>
        <v>24769</v>
      </c>
      <c r="M920" s="27">
        <f>VLOOKUP(Table35[[#This Row],[Customer ID]],'Hospitalisation Details'!A:K,8,FALSE)</f>
        <v>11879.1</v>
      </c>
      <c r="N920" t="str">
        <f>VLOOKUP(Table35[[#This Row],[Customer ID]],'Hospitalisation Details'!A:K,9, FALSE)</f>
        <v>tier - 3</v>
      </c>
      <c r="O920" t="str">
        <f>VLOOKUP(Table35[[#This Row],[Customer ID]],'Hospitalisation Details'!A:K,10,FALSE)</f>
        <v>tier - 3</v>
      </c>
      <c r="P920" t="str">
        <f>VLOOKUP(Table35[[#This Row],[Customer ID]],'Hospitalisation Details'!A:K,11,FALSE)</f>
        <v>R1024</v>
      </c>
    </row>
    <row r="921" spans="1:16" x14ac:dyDescent="0.3">
      <c r="A921" t="s">
        <v>1450</v>
      </c>
      <c r="B921" t="str">
        <f>VLOOKUP(Table35[[#This Row],[Customer ID]], 'Customer Names'!F:G, 2, FALSE)</f>
        <v>Chang, Ms.  Chia J.</v>
      </c>
      <c r="C921">
        <v>36.64</v>
      </c>
      <c r="D921" s="22" t="str" cm="1">
        <f t="array" ref="D921">_xlfn.IFS(Table35[[#This Row],[BMI]]&lt;18.5, "Underweight ", Table35[[#This Row],[BMI]]&lt;24.9, "Normal Weight", Table35[[#This Row],[BMI]]&lt;29.9, "Overweight ", TRUE, "Obesity")</f>
        <v>Obesity</v>
      </c>
      <c r="E921" s="22">
        <v>7.26</v>
      </c>
      <c r="F921" s="22" t="str" cm="1">
        <f t="array" ref="F921">_xlfn.IFS(Table35[[#This Row],[HBA1C]]&lt;5.7, "Normal", Table35[[#This Row],[HBA1C]]&lt;6.4, "Prediabetes ", TRUE, "Diabetes")</f>
        <v>Diabetes</v>
      </c>
      <c r="G921" s="23" t="s">
        <v>2379</v>
      </c>
      <c r="H921" s="22" t="s">
        <v>2379</v>
      </c>
      <c r="I921" s="22" t="s">
        <v>2379</v>
      </c>
      <c r="J921" s="22">
        <v>0</v>
      </c>
      <c r="K921" t="s">
        <v>2379</v>
      </c>
      <c r="L921" s="25">
        <f>VLOOKUP(Table35[[#This Row],[Customer ID]],'Hospitalisation Details'!A:E,5,FALSE)</f>
        <v>27279</v>
      </c>
      <c r="M921" s="27">
        <f>VLOOKUP(Table35[[#This Row],[Customer ID]],'Hospitalisation Details'!A:K,8,FALSE)</f>
        <v>11858.56</v>
      </c>
      <c r="N921" t="str">
        <f>VLOOKUP(Table35[[#This Row],[Customer ID]],'Hospitalisation Details'!A:K,9, FALSE)</f>
        <v>tier - 3</v>
      </c>
      <c r="O921" t="str">
        <f>VLOOKUP(Table35[[#This Row],[Customer ID]],'Hospitalisation Details'!A:K,10,FALSE)</f>
        <v>tier - 3</v>
      </c>
      <c r="P921" t="str">
        <f>VLOOKUP(Table35[[#This Row],[Customer ID]],'Hospitalisation Details'!A:K,11,FALSE)</f>
        <v>R1011</v>
      </c>
    </row>
    <row r="922" spans="1:16" x14ac:dyDescent="0.3">
      <c r="A922" t="s">
        <v>1449</v>
      </c>
      <c r="B922" t="str">
        <f>VLOOKUP(Table35[[#This Row],[Customer ID]], 'Customer Names'!F:G, 2, FALSE)</f>
        <v>Frey, Ms.  Laura A</v>
      </c>
      <c r="C922">
        <v>39.049999999999997</v>
      </c>
      <c r="D922" s="22" t="str" cm="1">
        <f t="array" ref="D922">_xlfn.IFS(Table35[[#This Row],[BMI]]&lt;18.5, "Underweight ", Table35[[#This Row],[BMI]]&lt;24.9, "Normal Weight", Table35[[#This Row],[BMI]]&lt;29.9, "Overweight ", TRUE, "Obesity")</f>
        <v>Obesity</v>
      </c>
      <c r="E922" s="22">
        <v>5.27</v>
      </c>
      <c r="F922" s="22" t="str" cm="1">
        <f t="array" ref="F922">_xlfn.IFS(Table35[[#This Row],[HBA1C]]&lt;5.7, "Normal", Table35[[#This Row],[HBA1C]]&lt;6.4, "Prediabetes ", TRUE, "Diabetes")</f>
        <v>Normal</v>
      </c>
      <c r="G922" s="23" t="s">
        <v>2381</v>
      </c>
      <c r="H922" s="22" t="s">
        <v>2379</v>
      </c>
      <c r="I922" s="22" t="s">
        <v>2379</v>
      </c>
      <c r="J922" s="22">
        <v>1</v>
      </c>
      <c r="K922" t="s">
        <v>2379</v>
      </c>
      <c r="L922" s="25">
        <f>VLOOKUP(Table35[[#This Row],[Customer ID]],'Hospitalisation Details'!A:E,5,FALSE)</f>
        <v>23618</v>
      </c>
      <c r="M922" s="27">
        <f>VLOOKUP(Table35[[#This Row],[Customer ID]],'Hospitalisation Details'!A:K,8,FALSE)</f>
        <v>11856.41</v>
      </c>
      <c r="N922" t="str">
        <f>VLOOKUP(Table35[[#This Row],[Customer ID]],'Hospitalisation Details'!A:K,9, FALSE)</f>
        <v>tier - 3</v>
      </c>
      <c r="O922" t="str">
        <f>VLOOKUP(Table35[[#This Row],[Customer ID]],'Hospitalisation Details'!A:K,10,FALSE)</f>
        <v>tier - 2</v>
      </c>
      <c r="P922" t="str">
        <f>VLOOKUP(Table35[[#This Row],[Customer ID]],'Hospitalisation Details'!A:K,11,FALSE)</f>
        <v>R1013</v>
      </c>
    </row>
    <row r="923" spans="1:16" x14ac:dyDescent="0.3">
      <c r="A923" t="s">
        <v>1448</v>
      </c>
      <c r="B923" t="str">
        <f>VLOOKUP(Table35[[#This Row],[Customer ID]], 'Customer Names'!F:G, 2, FALSE)</f>
        <v>Krishna, Ms.  Aditi</v>
      </c>
      <c r="C923">
        <v>33.1</v>
      </c>
      <c r="D923" s="22" t="str" cm="1">
        <f t="array" ref="D923">_xlfn.IFS(Table35[[#This Row],[BMI]]&lt;18.5, "Underweight ", Table35[[#This Row],[BMI]]&lt;24.9, "Normal Weight", Table35[[#This Row],[BMI]]&lt;29.9, "Overweight ", TRUE, "Obesity")</f>
        <v>Obesity</v>
      </c>
      <c r="E923" s="22">
        <v>5.46</v>
      </c>
      <c r="F923" s="22" t="str" cm="1">
        <f t="array" ref="F923">_xlfn.IFS(Table35[[#This Row],[HBA1C]]&lt;5.7, "Normal", Table35[[#This Row],[HBA1C]]&lt;6.4, "Prediabetes ", TRUE, "Diabetes")</f>
        <v>Normal</v>
      </c>
      <c r="G923" s="23" t="s">
        <v>2381</v>
      </c>
      <c r="H923" s="22" t="s">
        <v>2379</v>
      </c>
      <c r="I923" s="22" t="s">
        <v>2379</v>
      </c>
      <c r="J923" s="22">
        <v>1</v>
      </c>
      <c r="K923" t="s">
        <v>2379</v>
      </c>
      <c r="L923" s="25">
        <f>VLOOKUP(Table35[[#This Row],[Customer ID]],'Hospitalisation Details'!A:E,5,FALSE)</f>
        <v>23585</v>
      </c>
      <c r="M923" s="27">
        <f>VLOOKUP(Table35[[#This Row],[Customer ID]],'Hospitalisation Details'!A:K,8,FALSE)</f>
        <v>11848.14</v>
      </c>
      <c r="N923" t="str">
        <f>VLOOKUP(Table35[[#This Row],[Customer ID]],'Hospitalisation Details'!A:K,9, FALSE)</f>
        <v>tier - 3</v>
      </c>
      <c r="O923" t="str">
        <f>VLOOKUP(Table35[[#This Row],[Customer ID]],'Hospitalisation Details'!A:K,10,FALSE)</f>
        <v>tier - 2</v>
      </c>
      <c r="P923" t="str">
        <f>VLOOKUP(Table35[[#This Row],[Customer ID]],'Hospitalisation Details'!A:K,11,FALSE)</f>
        <v>R1011</v>
      </c>
    </row>
    <row r="924" spans="1:16" x14ac:dyDescent="0.3">
      <c r="A924" t="s">
        <v>1447</v>
      </c>
      <c r="B924" t="str">
        <f>VLOOKUP(Table35[[#This Row],[Customer ID]], 'Customer Names'!F:G, 2, FALSE)</f>
        <v>Maher, Ms.  Leah A.</v>
      </c>
      <c r="C924">
        <v>31.824999999999999</v>
      </c>
      <c r="D924" s="22" t="str" cm="1">
        <f t="array" ref="D924">_xlfn.IFS(Table35[[#This Row],[BMI]]&lt;18.5, "Underweight ", Table35[[#This Row],[BMI]]&lt;24.9, "Normal Weight", Table35[[#This Row],[BMI]]&lt;29.9, "Overweight ", TRUE, "Obesity")</f>
        <v>Obesity</v>
      </c>
      <c r="E924" s="22">
        <v>8.1300000000000008</v>
      </c>
      <c r="F924" s="22" t="str" cm="1">
        <f t="array" ref="F924">_xlfn.IFS(Table35[[#This Row],[HBA1C]]&lt;5.7, "Normal", Table35[[#This Row],[HBA1C]]&lt;6.4, "Prediabetes ", TRUE, "Diabetes")</f>
        <v>Diabetes</v>
      </c>
      <c r="G924" s="23" t="s">
        <v>2379</v>
      </c>
      <c r="H924" s="22" t="s">
        <v>2379</v>
      </c>
      <c r="I924" s="22" t="s">
        <v>2379</v>
      </c>
      <c r="J924" s="22">
        <v>0</v>
      </c>
      <c r="K924" t="s">
        <v>2379</v>
      </c>
      <c r="L924" s="25">
        <f>VLOOKUP(Table35[[#This Row],[Customer ID]],'Hospitalisation Details'!A:E,5,FALSE)</f>
        <v>23903</v>
      </c>
      <c r="M924" s="27">
        <f>VLOOKUP(Table35[[#This Row],[Customer ID]],'Hospitalisation Details'!A:K,8,FALSE)</f>
        <v>11842.62</v>
      </c>
      <c r="N924" t="str">
        <f>VLOOKUP(Table35[[#This Row],[Customer ID]],'Hospitalisation Details'!A:K,9, FALSE)</f>
        <v>tier - 3</v>
      </c>
      <c r="O924" t="str">
        <f>VLOOKUP(Table35[[#This Row],[Customer ID]],'Hospitalisation Details'!A:K,10,FALSE)</f>
        <v>tier - 3</v>
      </c>
      <c r="P924" t="str">
        <f>VLOOKUP(Table35[[#This Row],[Customer ID]],'Hospitalisation Details'!A:K,11,FALSE)</f>
        <v>R1012</v>
      </c>
    </row>
    <row r="925" spans="1:16" x14ac:dyDescent="0.3">
      <c r="A925" t="s">
        <v>1446</v>
      </c>
      <c r="B925" t="str">
        <f>VLOOKUP(Table35[[#This Row],[Customer ID]], 'Customer Names'!F:G, 2, FALSE)</f>
        <v>Boivin, Ms.  Marianne</v>
      </c>
      <c r="C925">
        <v>29</v>
      </c>
      <c r="D925" s="22" t="str" cm="1">
        <f t="array" ref="D925">_xlfn.IFS(Table35[[#This Row],[BMI]]&lt;18.5, "Underweight ", Table35[[#This Row],[BMI]]&lt;24.9, "Normal Weight", Table35[[#This Row],[BMI]]&lt;29.9, "Overweight ", TRUE, "Obesity")</f>
        <v xml:space="preserve">Overweight </v>
      </c>
      <c r="E925" s="22">
        <v>4.25</v>
      </c>
      <c r="F925" s="22" t="str" cm="1">
        <f t="array" ref="F925">_xlfn.IFS(Table35[[#This Row],[HBA1C]]&lt;5.7, "Normal", Table35[[#This Row],[HBA1C]]&lt;6.4, "Prediabetes ", TRUE, "Diabetes")</f>
        <v>Normal</v>
      </c>
      <c r="G925" s="23" t="s">
        <v>2381</v>
      </c>
      <c r="H925" s="22" t="s">
        <v>2379</v>
      </c>
      <c r="I925" s="22" t="s">
        <v>2379</v>
      </c>
      <c r="J925" s="22">
        <v>1</v>
      </c>
      <c r="K925" t="s">
        <v>2379</v>
      </c>
      <c r="L925" s="25">
        <f>VLOOKUP(Table35[[#This Row],[Customer ID]],'Hospitalisation Details'!A:E,5,FALSE)</f>
        <v>23508</v>
      </c>
      <c r="M925" s="27">
        <f>VLOOKUP(Table35[[#This Row],[Customer ID]],'Hospitalisation Details'!A:K,8,FALSE)</f>
        <v>11842.44</v>
      </c>
      <c r="N925" t="str">
        <f>VLOOKUP(Table35[[#This Row],[Customer ID]],'Hospitalisation Details'!A:K,9, FALSE)</f>
        <v>tier - 3</v>
      </c>
      <c r="O925" t="str">
        <f>VLOOKUP(Table35[[#This Row],[Customer ID]],'Hospitalisation Details'!A:K,10,FALSE)</f>
        <v>tier - 2</v>
      </c>
      <c r="P925" t="str">
        <f>VLOOKUP(Table35[[#This Row],[Customer ID]],'Hospitalisation Details'!A:K,11,FALSE)</f>
        <v>R1011</v>
      </c>
    </row>
    <row r="926" spans="1:16" x14ac:dyDescent="0.3">
      <c r="A926" t="s">
        <v>1445</v>
      </c>
      <c r="B926" t="str">
        <f>VLOOKUP(Table35[[#This Row],[Customer ID]], 'Customer Names'!F:G, 2, FALSE)</f>
        <v>McAlister, Ms.  Carla</v>
      </c>
      <c r="C926">
        <v>30.495000000000001</v>
      </c>
      <c r="D926" s="22" t="str" cm="1">
        <f t="array" ref="D926">_xlfn.IFS(Table35[[#This Row],[BMI]]&lt;18.5, "Underweight ", Table35[[#This Row],[BMI]]&lt;24.9, "Normal Weight", Table35[[#This Row],[BMI]]&lt;29.9, "Overweight ", TRUE, "Obesity")</f>
        <v>Obesity</v>
      </c>
      <c r="E926" s="22">
        <v>8.68</v>
      </c>
      <c r="F926" s="22" t="str" cm="1">
        <f t="array" ref="F926">_xlfn.IFS(Table35[[#This Row],[HBA1C]]&lt;5.7, "Normal", Table35[[#This Row],[HBA1C]]&lt;6.4, "Prediabetes ", TRUE, "Diabetes")</f>
        <v>Diabetes</v>
      </c>
      <c r="G926" s="23" t="s">
        <v>2379</v>
      </c>
      <c r="H926" s="22" t="s">
        <v>2379</v>
      </c>
      <c r="I926" s="22" t="s">
        <v>2379</v>
      </c>
      <c r="J926" s="22">
        <v>0</v>
      </c>
      <c r="K926" t="s">
        <v>2379</v>
      </c>
      <c r="L926" s="25">
        <f>VLOOKUP(Table35[[#This Row],[Customer ID]],'Hospitalisation Details'!A:E,5,FALSE)</f>
        <v>23857</v>
      </c>
      <c r="M926" s="27">
        <f>VLOOKUP(Table35[[#This Row],[Customer ID]],'Hospitalisation Details'!A:K,8,FALSE)</f>
        <v>11840.78</v>
      </c>
      <c r="N926" t="str">
        <f>VLOOKUP(Table35[[#This Row],[Customer ID]],'Hospitalisation Details'!A:K,9, FALSE)</f>
        <v>tier - 3</v>
      </c>
      <c r="O926" t="str">
        <f>VLOOKUP(Table35[[#This Row],[Customer ID]],'Hospitalisation Details'!A:K,10,FALSE)</f>
        <v>tier - 2</v>
      </c>
      <c r="P926" t="str">
        <f>VLOOKUP(Table35[[#This Row],[Customer ID]],'Hospitalisation Details'!A:K,11,FALSE)</f>
        <v>R1012</v>
      </c>
    </row>
    <row r="927" spans="1:16" x14ac:dyDescent="0.3">
      <c r="A927" t="s">
        <v>1444</v>
      </c>
      <c r="B927" t="str">
        <f>VLOOKUP(Table35[[#This Row],[Customer ID]], 'Customer Names'!F:G, 2, FALSE)</f>
        <v>Akhmedova, Ms.  Oksana</v>
      </c>
      <c r="C927">
        <v>25.2</v>
      </c>
      <c r="D927" s="22" t="str" cm="1">
        <f t="array" ref="D927">_xlfn.IFS(Table35[[#This Row],[BMI]]&lt;18.5, "Underweight ", Table35[[#This Row],[BMI]]&lt;24.9, "Normal Weight", Table35[[#This Row],[BMI]]&lt;29.9, "Overweight ", TRUE, "Obesity")</f>
        <v xml:space="preserve">Overweight </v>
      </c>
      <c r="E927" s="22">
        <v>6.25</v>
      </c>
      <c r="F927" s="22" t="str" cm="1">
        <f t="array" ref="F927">_xlfn.IFS(Table35[[#This Row],[HBA1C]]&lt;5.7, "Normal", Table35[[#This Row],[HBA1C]]&lt;6.4, "Prediabetes ", TRUE, "Diabetes")</f>
        <v xml:space="preserve">Prediabetes </v>
      </c>
      <c r="G927" s="23" t="s">
        <v>2381</v>
      </c>
      <c r="H927" s="22" t="s">
        <v>2379</v>
      </c>
      <c r="I927" s="22" t="s">
        <v>2379</v>
      </c>
      <c r="J927" s="22">
        <v>1</v>
      </c>
      <c r="K927" t="s">
        <v>2379</v>
      </c>
      <c r="L927" s="25">
        <f>VLOOKUP(Table35[[#This Row],[Customer ID]],'Hospitalisation Details'!A:E,5,FALSE)</f>
        <v>23447</v>
      </c>
      <c r="M927" s="27">
        <f>VLOOKUP(Table35[[#This Row],[Customer ID]],'Hospitalisation Details'!A:K,8,FALSE)</f>
        <v>11837.16</v>
      </c>
      <c r="N927" t="str">
        <f>VLOOKUP(Table35[[#This Row],[Customer ID]],'Hospitalisation Details'!A:K,9, FALSE)</f>
        <v>tier - 3</v>
      </c>
      <c r="O927" t="str">
        <f>VLOOKUP(Table35[[#This Row],[Customer ID]],'Hospitalisation Details'!A:K,10,FALSE)</f>
        <v>tier - 3</v>
      </c>
      <c r="P927" t="str">
        <f>VLOOKUP(Table35[[#This Row],[Customer ID]],'Hospitalisation Details'!A:K,11,FALSE)</f>
        <v>R1011</v>
      </c>
    </row>
    <row r="928" spans="1:16" x14ac:dyDescent="0.3">
      <c r="A928" t="s">
        <v>1443</v>
      </c>
      <c r="B928" t="str">
        <f>VLOOKUP(Table35[[#This Row],[Customer ID]], 'Customer Names'!F:G, 2, FALSE)</f>
        <v>Tucker, Ms.  Rebecca B.</v>
      </c>
      <c r="C928">
        <v>22.77</v>
      </c>
      <c r="D928" s="22" t="str" cm="1">
        <f t="array" ref="D928">_xlfn.IFS(Table35[[#This Row],[BMI]]&lt;18.5, "Underweight ", Table35[[#This Row],[BMI]]&lt;24.9, "Normal Weight", Table35[[#This Row],[BMI]]&lt;29.9, "Overweight ", TRUE, "Obesity")</f>
        <v>Normal Weight</v>
      </c>
      <c r="E928" s="22">
        <v>4.47</v>
      </c>
      <c r="F928" s="22" t="str" cm="1">
        <f t="array" ref="F928">_xlfn.IFS(Table35[[#This Row],[HBA1C]]&lt;5.7, "Normal", Table35[[#This Row],[HBA1C]]&lt;6.4, "Prediabetes ", TRUE, "Diabetes")</f>
        <v>Normal</v>
      </c>
      <c r="G928" s="23" t="s">
        <v>2381</v>
      </c>
      <c r="H928" s="22" t="s">
        <v>2379</v>
      </c>
      <c r="I928" s="22" t="s">
        <v>2379</v>
      </c>
      <c r="J928" s="22">
        <v>1</v>
      </c>
      <c r="K928" t="s">
        <v>2379</v>
      </c>
      <c r="L928" s="25">
        <f>VLOOKUP(Table35[[#This Row],[Customer ID]],'Hospitalisation Details'!A:E,5,FALSE)</f>
        <v>23434</v>
      </c>
      <c r="M928" s="27">
        <f>VLOOKUP(Table35[[#This Row],[Customer ID]],'Hospitalisation Details'!A:K,8,FALSE)</f>
        <v>11833.78</v>
      </c>
      <c r="N928" t="str">
        <f>VLOOKUP(Table35[[#This Row],[Customer ID]],'Hospitalisation Details'!A:K,9, FALSE)</f>
        <v>tier - 3</v>
      </c>
      <c r="O928" t="str">
        <f>VLOOKUP(Table35[[#This Row],[Customer ID]],'Hospitalisation Details'!A:K,10,FALSE)</f>
        <v>tier - 3</v>
      </c>
      <c r="P928" t="str">
        <f>VLOOKUP(Table35[[#This Row],[Customer ID]],'Hospitalisation Details'!A:K,11,FALSE)</f>
        <v>R1013</v>
      </c>
    </row>
    <row r="929" spans="1:16" x14ac:dyDescent="0.3">
      <c r="A929" t="s">
        <v>1442</v>
      </c>
      <c r="B929" t="str">
        <f>VLOOKUP(Table35[[#This Row],[Customer ID]], 'Customer Names'!F:G, 2, FALSE)</f>
        <v>Gramelspacher, Ms.  Maria A.</v>
      </c>
      <c r="C929">
        <v>23.18</v>
      </c>
      <c r="D929" s="22" t="str" cm="1">
        <f t="array" ref="D929">_xlfn.IFS(Table35[[#This Row],[BMI]]&lt;18.5, "Underweight ", Table35[[#This Row],[BMI]]&lt;24.9, "Normal Weight", Table35[[#This Row],[BMI]]&lt;29.9, "Overweight ", TRUE, "Obesity")</f>
        <v>Normal Weight</v>
      </c>
      <c r="E929" s="22">
        <v>8.31</v>
      </c>
      <c r="F929" s="22" t="str" cm="1">
        <f t="array" ref="F929">_xlfn.IFS(Table35[[#This Row],[HBA1C]]&lt;5.7, "Normal", Table35[[#This Row],[HBA1C]]&lt;6.4, "Prediabetes ", TRUE, "Diabetes")</f>
        <v>Diabetes</v>
      </c>
      <c r="G929" s="23" t="s">
        <v>2379</v>
      </c>
      <c r="H929" s="22" t="s">
        <v>2379</v>
      </c>
      <c r="I929" s="22" t="s">
        <v>2379</v>
      </c>
      <c r="J929" s="22">
        <v>0</v>
      </c>
      <c r="K929" t="s">
        <v>2379</v>
      </c>
      <c r="L929" s="25">
        <f>VLOOKUP(Table35[[#This Row],[Customer ID]],'Hospitalisation Details'!A:E,5,FALSE)</f>
        <v>23745</v>
      </c>
      <c r="M929" s="27">
        <f>VLOOKUP(Table35[[#This Row],[Customer ID]],'Hospitalisation Details'!A:K,8,FALSE)</f>
        <v>11830.61</v>
      </c>
      <c r="N929" t="str">
        <f>VLOOKUP(Table35[[#This Row],[Customer ID]],'Hospitalisation Details'!A:K,9, FALSE)</f>
        <v>tier - 3</v>
      </c>
      <c r="O929" t="str">
        <f>VLOOKUP(Table35[[#This Row],[Customer ID]],'Hospitalisation Details'!A:K,10,FALSE)</f>
        <v>tier - 1</v>
      </c>
      <c r="P929" t="str">
        <f>VLOOKUP(Table35[[#This Row],[Customer ID]],'Hospitalisation Details'!A:K,11,FALSE)</f>
        <v>R1012</v>
      </c>
    </row>
    <row r="930" spans="1:16" x14ac:dyDescent="0.3">
      <c r="A930" t="s">
        <v>1441</v>
      </c>
      <c r="B930" t="str">
        <f>VLOOKUP(Table35[[#This Row],[Customer ID]], 'Customer Names'!F:G, 2, FALSE)</f>
        <v>Goldsmith, Mrs.  Lisa M</v>
      </c>
      <c r="C930">
        <v>35.409999999999997</v>
      </c>
      <c r="D930" s="22" t="str" cm="1">
        <f t="array" ref="D930">_xlfn.IFS(Table35[[#This Row],[BMI]]&lt;18.5, "Underweight ", Table35[[#This Row],[BMI]]&lt;24.9, "Normal Weight", Table35[[#This Row],[BMI]]&lt;29.9, "Overweight ", TRUE, "Obesity")</f>
        <v>Obesity</v>
      </c>
      <c r="E930" s="22">
        <v>5.68</v>
      </c>
      <c r="F930" s="22" t="str" cm="1">
        <f t="array" ref="F930">_xlfn.IFS(Table35[[#This Row],[HBA1C]]&lt;5.7, "Normal", Table35[[#This Row],[HBA1C]]&lt;6.4, "Prediabetes ", TRUE, "Diabetes")</f>
        <v>Normal</v>
      </c>
      <c r="G930" s="23" t="s">
        <v>2379</v>
      </c>
      <c r="H930" s="22" t="s">
        <v>2379</v>
      </c>
      <c r="I930" s="22" t="s">
        <v>2379</v>
      </c>
      <c r="J930" s="22">
        <v>0</v>
      </c>
      <c r="K930" t="s">
        <v>2379</v>
      </c>
      <c r="L930" s="25">
        <f>VLOOKUP(Table35[[#This Row],[Customer ID]],'Hospitalisation Details'!A:E,5,FALSE)</f>
        <v>30305</v>
      </c>
      <c r="M930" s="27">
        <f>VLOOKUP(Table35[[#This Row],[Customer ID]],'Hospitalisation Details'!A:K,8,FALSE)</f>
        <v>11773.06</v>
      </c>
      <c r="N930" t="str">
        <f>VLOOKUP(Table35[[#This Row],[Customer ID]],'Hospitalisation Details'!A:K,9, FALSE)</f>
        <v>tier - 3</v>
      </c>
      <c r="O930" t="str">
        <f>VLOOKUP(Table35[[#This Row],[Customer ID]],'Hospitalisation Details'!A:K,10,FALSE)</f>
        <v>tier - 3</v>
      </c>
      <c r="P930" t="str">
        <f>VLOOKUP(Table35[[#This Row],[Customer ID]],'Hospitalisation Details'!A:K,11,FALSE)</f>
        <v>R1026</v>
      </c>
    </row>
    <row r="931" spans="1:16" x14ac:dyDescent="0.3">
      <c r="A931" t="s">
        <v>1440</v>
      </c>
      <c r="B931" t="str">
        <f>VLOOKUP(Table35[[#This Row],[Customer ID]], 'Customer Names'!F:G, 2, FALSE)</f>
        <v>Tranter, Mr.  Steve Jr.</v>
      </c>
      <c r="C931">
        <v>32.11</v>
      </c>
      <c r="D931" s="22" t="str" cm="1">
        <f t="array" ref="D931">_xlfn.IFS(Table35[[#This Row],[BMI]]&lt;18.5, "Underweight ", Table35[[#This Row],[BMI]]&lt;24.9, "Normal Weight", Table35[[#This Row],[BMI]]&lt;29.9, "Overweight ", TRUE, "Obesity")</f>
        <v>Obesity</v>
      </c>
      <c r="E931" s="22">
        <v>4.75</v>
      </c>
      <c r="F931" s="22" t="str" cm="1">
        <f t="array" ref="F931">_xlfn.IFS(Table35[[#This Row],[HBA1C]]&lt;5.7, "Normal", Table35[[#This Row],[HBA1C]]&lt;6.4, "Prediabetes ", TRUE, "Diabetes")</f>
        <v>Normal</v>
      </c>
      <c r="G931" s="23" t="s">
        <v>2381</v>
      </c>
      <c r="H931" s="22" t="s">
        <v>2379</v>
      </c>
      <c r="I931" s="22" t="s">
        <v>2379</v>
      </c>
      <c r="J931" s="22">
        <v>2</v>
      </c>
      <c r="K931" t="s">
        <v>2379</v>
      </c>
      <c r="L931" s="25">
        <f>VLOOKUP(Table35[[#This Row],[Customer ID]],'Hospitalisation Details'!A:E,5,FALSE)</f>
        <v>24436</v>
      </c>
      <c r="M931" s="27">
        <f>VLOOKUP(Table35[[#This Row],[Customer ID]],'Hospitalisation Details'!A:K,8,FALSE)</f>
        <v>11763</v>
      </c>
      <c r="N931" t="str">
        <f>VLOOKUP(Table35[[#This Row],[Customer ID]],'Hospitalisation Details'!A:K,9, FALSE)</f>
        <v>tier - 3</v>
      </c>
      <c r="O931" t="str">
        <f>VLOOKUP(Table35[[#This Row],[Customer ID]],'Hospitalisation Details'!A:K,10,FALSE)</f>
        <v>tier - 3</v>
      </c>
      <c r="P931" t="str">
        <f>VLOOKUP(Table35[[#This Row],[Customer ID]],'Hospitalisation Details'!A:K,11,FALSE)</f>
        <v>R1016</v>
      </c>
    </row>
    <row r="932" spans="1:16" x14ac:dyDescent="0.3">
      <c r="A932" t="s">
        <v>1439</v>
      </c>
      <c r="B932" t="str">
        <f>VLOOKUP(Table35[[#This Row],[Customer ID]], 'Customer Names'!F:G, 2, FALSE)</f>
        <v>Tu, Mrs.  Tiffany</v>
      </c>
      <c r="C932">
        <v>34.479999999999997</v>
      </c>
      <c r="D932" s="22" t="str" cm="1">
        <f t="array" ref="D932">_xlfn.IFS(Table35[[#This Row],[BMI]]&lt;18.5, "Underweight ", Table35[[#This Row],[BMI]]&lt;24.9, "Normal Weight", Table35[[#This Row],[BMI]]&lt;29.9, "Overweight ", TRUE, "Obesity")</f>
        <v>Obesity</v>
      </c>
      <c r="E932" s="22">
        <v>6.31</v>
      </c>
      <c r="F932" s="22" t="str" cm="1">
        <f t="array" ref="F932">_xlfn.IFS(Table35[[#This Row],[HBA1C]]&lt;5.7, "Normal", Table35[[#This Row],[HBA1C]]&lt;6.4, "Prediabetes ", TRUE, "Diabetes")</f>
        <v xml:space="preserve">Prediabetes </v>
      </c>
      <c r="G932" s="23" t="s">
        <v>2379</v>
      </c>
      <c r="H932" s="22" t="s">
        <v>2379</v>
      </c>
      <c r="I932" s="22" t="s">
        <v>2381</v>
      </c>
      <c r="J932" s="22">
        <v>1</v>
      </c>
      <c r="K932" t="s">
        <v>2379</v>
      </c>
      <c r="L932" s="25">
        <f>VLOOKUP(Table35[[#This Row],[Customer ID]],'Hospitalisation Details'!A:E,5,FALSE)</f>
        <v>29134</v>
      </c>
      <c r="M932" s="27">
        <f>VLOOKUP(Table35[[#This Row],[Customer ID]],'Hospitalisation Details'!A:K,8,FALSE)</f>
        <v>11752.68</v>
      </c>
      <c r="N932" t="str">
        <f>VLOOKUP(Table35[[#This Row],[Customer ID]],'Hospitalisation Details'!A:K,9, FALSE)</f>
        <v>tier - 3</v>
      </c>
      <c r="O932" t="str">
        <f>VLOOKUP(Table35[[#This Row],[Customer ID]],'Hospitalisation Details'!A:K,10,FALSE)</f>
        <v>tier - 1</v>
      </c>
      <c r="P932" t="str">
        <f>VLOOKUP(Table35[[#This Row],[Customer ID]],'Hospitalisation Details'!A:K,11,FALSE)</f>
        <v>R1026</v>
      </c>
    </row>
    <row r="933" spans="1:16" x14ac:dyDescent="0.3">
      <c r="A933" t="s">
        <v>1438</v>
      </c>
      <c r="B933" t="str">
        <f>VLOOKUP(Table35[[#This Row],[Customer ID]], 'Customer Names'!F:G, 2, FALSE)</f>
        <v>Kaczka, Mr.  Greg</v>
      </c>
      <c r="C933">
        <v>34.39</v>
      </c>
      <c r="D933" s="22" t="str" cm="1">
        <f t="array" ref="D933">_xlfn.IFS(Table35[[#This Row],[BMI]]&lt;18.5, "Underweight ", Table35[[#This Row],[BMI]]&lt;24.9, "Normal Weight", Table35[[#This Row],[BMI]]&lt;29.9, "Overweight ", TRUE, "Obesity")</f>
        <v>Obesity</v>
      </c>
      <c r="E933" s="22">
        <v>6.28</v>
      </c>
      <c r="F933" s="22" t="str" cm="1">
        <f t="array" ref="F933">_xlfn.IFS(Table35[[#This Row],[HBA1C]]&lt;5.7, "Normal", Table35[[#This Row],[HBA1C]]&lt;6.4, "Prediabetes ", TRUE, "Diabetes")</f>
        <v xml:space="preserve">Prediabetes </v>
      </c>
      <c r="G933" s="23" t="s">
        <v>2381</v>
      </c>
      <c r="H933" s="22" t="s">
        <v>2379</v>
      </c>
      <c r="I933" s="22" t="s">
        <v>2379</v>
      </c>
      <c r="J933" s="22">
        <v>1</v>
      </c>
      <c r="K933" t="s">
        <v>2379</v>
      </c>
      <c r="L933" s="25">
        <f>VLOOKUP(Table35[[#This Row],[Customer ID]],'Hospitalisation Details'!A:E,5,FALSE)</f>
        <v>23622</v>
      </c>
      <c r="M933" s="27">
        <f>VLOOKUP(Table35[[#This Row],[Customer ID]],'Hospitalisation Details'!A:K,8,FALSE)</f>
        <v>11743.93</v>
      </c>
      <c r="N933" t="str">
        <f>VLOOKUP(Table35[[#This Row],[Customer ID]],'Hospitalisation Details'!A:K,9, FALSE)</f>
        <v>tier - 3</v>
      </c>
      <c r="O933" t="str">
        <f>VLOOKUP(Table35[[#This Row],[Customer ID]],'Hospitalisation Details'!A:K,10,FALSE)</f>
        <v>tier - 1</v>
      </c>
      <c r="P933" t="str">
        <f>VLOOKUP(Table35[[#This Row],[Customer ID]],'Hospitalisation Details'!A:K,11,FALSE)</f>
        <v>R1012</v>
      </c>
    </row>
    <row r="934" spans="1:16" x14ac:dyDescent="0.3">
      <c r="A934" t="s">
        <v>1437</v>
      </c>
      <c r="B934" t="str">
        <f>VLOOKUP(Table35[[#This Row],[Customer ID]], 'Customer Names'!F:G, 2, FALSE)</f>
        <v>Hunter, Mr.  Dale</v>
      </c>
      <c r="C934">
        <v>26.4</v>
      </c>
      <c r="D934" s="22" t="str" cm="1">
        <f t="array" ref="D934">_xlfn.IFS(Table35[[#This Row],[BMI]]&lt;18.5, "Underweight ", Table35[[#This Row],[BMI]]&lt;24.9, "Normal Weight", Table35[[#This Row],[BMI]]&lt;29.9, "Overweight ", TRUE, "Obesity")</f>
        <v xml:space="preserve">Overweight </v>
      </c>
      <c r="E934" s="22">
        <v>9.2899999999999991</v>
      </c>
      <c r="F934" s="22" t="str" cm="1">
        <f t="array" ref="F934">_xlfn.IFS(Table35[[#This Row],[HBA1C]]&lt;5.7, "Normal", Table35[[#This Row],[HBA1C]]&lt;6.4, "Prediabetes ", TRUE, "Diabetes")</f>
        <v>Diabetes</v>
      </c>
      <c r="G934" s="23" t="s">
        <v>2381</v>
      </c>
      <c r="H934" s="22" t="s">
        <v>2379</v>
      </c>
      <c r="I934" s="22" t="s">
        <v>2381</v>
      </c>
      <c r="J934" s="22">
        <v>1</v>
      </c>
      <c r="K934" t="s">
        <v>2379</v>
      </c>
      <c r="L934" s="25">
        <f>VLOOKUP(Table35[[#This Row],[Customer ID]],'Hospitalisation Details'!A:E,5,FALSE)</f>
        <v>23232</v>
      </c>
      <c r="M934" s="27">
        <f>VLOOKUP(Table35[[#This Row],[Customer ID]],'Hospitalisation Details'!A:K,8,FALSE)</f>
        <v>11743.3</v>
      </c>
      <c r="N934" t="str">
        <f>VLOOKUP(Table35[[#This Row],[Customer ID]],'Hospitalisation Details'!A:K,9, FALSE)</f>
        <v>tier - 3</v>
      </c>
      <c r="O934" t="str">
        <f>VLOOKUP(Table35[[#This Row],[Customer ID]],'Hospitalisation Details'!A:K,10,FALSE)</f>
        <v>tier - 3</v>
      </c>
      <c r="P934" t="str">
        <f>VLOOKUP(Table35[[#This Row],[Customer ID]],'Hospitalisation Details'!A:K,11,FALSE)</f>
        <v>R1013</v>
      </c>
    </row>
    <row r="935" spans="1:16" x14ac:dyDescent="0.3">
      <c r="A935" t="s">
        <v>1436</v>
      </c>
      <c r="B935" t="str">
        <f>VLOOKUP(Table35[[#This Row],[Customer ID]], 'Customer Names'!F:G, 2, FALSE)</f>
        <v>Moran, Ms.  Brittany A.</v>
      </c>
      <c r="C935">
        <v>28.1</v>
      </c>
      <c r="D935" s="22" t="str" cm="1">
        <f t="array" ref="D935">_xlfn.IFS(Table35[[#This Row],[BMI]]&lt;18.5, "Underweight ", Table35[[#This Row],[BMI]]&lt;24.9, "Normal Weight", Table35[[#This Row],[BMI]]&lt;29.9, "Overweight ", TRUE, "Obesity")</f>
        <v xml:space="preserve">Overweight </v>
      </c>
      <c r="E935" s="22">
        <v>5.79</v>
      </c>
      <c r="F935" s="22" t="str" cm="1">
        <f t="array" ref="F935">_xlfn.IFS(Table35[[#This Row],[HBA1C]]&lt;5.7, "Normal", Table35[[#This Row],[HBA1C]]&lt;6.4, "Prediabetes ", TRUE, "Diabetes")</f>
        <v xml:space="preserve">Prediabetes </v>
      </c>
      <c r="G935" s="23" t="s">
        <v>2381</v>
      </c>
      <c r="H935" s="22" t="s">
        <v>2379</v>
      </c>
      <c r="I935" s="22" t="s">
        <v>2381</v>
      </c>
      <c r="J935" s="22">
        <v>1</v>
      </c>
      <c r="K935" t="s">
        <v>2379</v>
      </c>
      <c r="L935" s="25">
        <f>VLOOKUP(Table35[[#This Row],[Customer ID]],'Hospitalisation Details'!A:E,5,FALSE)</f>
        <v>25396</v>
      </c>
      <c r="M935" s="27">
        <f>VLOOKUP(Table35[[#This Row],[Customer ID]],'Hospitalisation Details'!A:K,8,FALSE)</f>
        <v>11741.73</v>
      </c>
      <c r="N935" t="str">
        <f>VLOOKUP(Table35[[#This Row],[Customer ID]],'Hospitalisation Details'!A:K,9, FALSE)</f>
        <v>tier - 3</v>
      </c>
      <c r="O935" t="str">
        <f>VLOOKUP(Table35[[#This Row],[Customer ID]],'Hospitalisation Details'!A:K,10,FALSE)</f>
        <v>tier - 1</v>
      </c>
      <c r="P935" t="str">
        <f>VLOOKUP(Table35[[#This Row],[Customer ID]],'Hospitalisation Details'!A:K,11,FALSE)</f>
        <v>R1011</v>
      </c>
    </row>
    <row r="936" spans="1:16" x14ac:dyDescent="0.3">
      <c r="A936" t="s">
        <v>1435</v>
      </c>
      <c r="B936" t="str">
        <f>VLOOKUP(Table35[[#This Row],[Customer ID]], 'Customer Names'!F:G, 2, FALSE)</f>
        <v>Ashby, Mr.  Robert S</v>
      </c>
      <c r="C936">
        <v>27</v>
      </c>
      <c r="D936" s="22" t="str" cm="1">
        <f t="array" ref="D936">_xlfn.IFS(Table35[[#This Row],[BMI]]&lt;18.5, "Underweight ", Table35[[#This Row],[BMI]]&lt;24.9, "Normal Weight", Table35[[#This Row],[BMI]]&lt;29.9, "Overweight ", TRUE, "Obesity")</f>
        <v xml:space="preserve">Overweight </v>
      </c>
      <c r="E936" s="22">
        <v>4.54</v>
      </c>
      <c r="F936" s="22" t="str" cm="1">
        <f t="array" ref="F936">_xlfn.IFS(Table35[[#This Row],[HBA1C]]&lt;5.7, "Normal", Table35[[#This Row],[HBA1C]]&lt;6.4, "Prediabetes ", TRUE, "Diabetes")</f>
        <v>Normal</v>
      </c>
      <c r="G936" s="23" t="s">
        <v>2381</v>
      </c>
      <c r="H936" s="22" t="s">
        <v>2379</v>
      </c>
      <c r="I936" s="22" t="s">
        <v>2379</v>
      </c>
      <c r="J936" s="22">
        <v>1</v>
      </c>
      <c r="K936" t="s">
        <v>2379</v>
      </c>
      <c r="L936" s="25">
        <f>VLOOKUP(Table35[[#This Row],[Customer ID]],'Hospitalisation Details'!A:E,5,FALSE)</f>
        <v>32299</v>
      </c>
      <c r="M936" s="27">
        <f>VLOOKUP(Table35[[#This Row],[Customer ID]],'Hospitalisation Details'!A:K,8,FALSE)</f>
        <v>11737.85</v>
      </c>
      <c r="N936" t="str">
        <f>VLOOKUP(Table35[[#This Row],[Customer ID]],'Hospitalisation Details'!A:K,9, FALSE)</f>
        <v>tier - 3</v>
      </c>
      <c r="O936" t="str">
        <f>VLOOKUP(Table35[[#This Row],[Customer ID]],'Hospitalisation Details'!A:K,10,FALSE)</f>
        <v>tier - 1</v>
      </c>
      <c r="P936" t="str">
        <f>VLOOKUP(Table35[[#This Row],[Customer ID]],'Hospitalisation Details'!A:K,11,FALSE)</f>
        <v>R1011</v>
      </c>
    </row>
    <row r="937" spans="1:16" x14ac:dyDescent="0.3">
      <c r="A937" t="s">
        <v>1434</v>
      </c>
      <c r="B937" t="str">
        <f>VLOOKUP(Table35[[#This Row],[Customer ID]], 'Customer Names'!F:G, 2, FALSE)</f>
        <v>Ausen, Mr.  Cameron</v>
      </c>
      <c r="C937">
        <v>28.594999999999999</v>
      </c>
      <c r="D937" s="22" t="str" cm="1">
        <f t="array" ref="D937">_xlfn.IFS(Table35[[#This Row],[BMI]]&lt;18.5, "Underweight ", Table35[[#This Row],[BMI]]&lt;24.9, "Normal Weight", Table35[[#This Row],[BMI]]&lt;29.9, "Overweight ", TRUE, "Obesity")</f>
        <v xml:space="preserve">Overweight </v>
      </c>
      <c r="E937" s="22">
        <v>4.68</v>
      </c>
      <c r="F937" s="22" t="str" cm="1">
        <f t="array" ref="F937">_xlfn.IFS(Table35[[#This Row],[HBA1C]]&lt;5.7, "Normal", Table35[[#This Row],[HBA1C]]&lt;6.4, "Prediabetes ", TRUE, "Diabetes")</f>
        <v>Normal</v>
      </c>
      <c r="G937" s="23" t="s">
        <v>2381</v>
      </c>
      <c r="H937" s="22" t="s">
        <v>2379</v>
      </c>
      <c r="I937" s="22" t="s">
        <v>2379</v>
      </c>
      <c r="J937" s="22">
        <v>1</v>
      </c>
      <c r="K937" t="s">
        <v>2379</v>
      </c>
      <c r="L937" s="25">
        <f>VLOOKUP(Table35[[#This Row],[Customer ID]],'Hospitalisation Details'!A:E,5,FALSE)</f>
        <v>23506</v>
      </c>
      <c r="M937" s="27">
        <f>VLOOKUP(Table35[[#This Row],[Customer ID]],'Hospitalisation Details'!A:K,8,FALSE)</f>
        <v>11735.88</v>
      </c>
      <c r="N937" t="str">
        <f>VLOOKUP(Table35[[#This Row],[Customer ID]],'Hospitalisation Details'!A:K,9, FALSE)</f>
        <v>tier - 3</v>
      </c>
      <c r="O937" t="str">
        <f>VLOOKUP(Table35[[#This Row],[Customer ID]],'Hospitalisation Details'!A:K,10,FALSE)</f>
        <v>tier - 1</v>
      </c>
      <c r="P937" t="str">
        <f>VLOOKUP(Table35[[#This Row],[Customer ID]],'Hospitalisation Details'!A:K,11,FALSE)</f>
        <v>R1012</v>
      </c>
    </row>
    <row r="938" spans="1:16" x14ac:dyDescent="0.3">
      <c r="A938" t="s">
        <v>1433</v>
      </c>
      <c r="B938" t="str">
        <f>VLOOKUP(Table35[[#This Row],[Customer ID]], 'Customer Names'!F:G, 2, FALSE)</f>
        <v>Savage, Mrs.  Ulrike</v>
      </c>
      <c r="C938">
        <v>36.799999999999997</v>
      </c>
      <c r="D938" s="22" t="str" cm="1">
        <f t="array" ref="D938">_xlfn.IFS(Table35[[#This Row],[BMI]]&lt;18.5, "Underweight ", Table35[[#This Row],[BMI]]&lt;24.9, "Normal Weight", Table35[[#This Row],[BMI]]&lt;29.9, "Overweight ", TRUE, "Obesity")</f>
        <v>Obesity</v>
      </c>
      <c r="E938" s="22">
        <v>5.88</v>
      </c>
      <c r="F938" s="22" t="str" cm="1">
        <f t="array" ref="F938">_xlfn.IFS(Table35[[#This Row],[HBA1C]]&lt;5.7, "Normal", Table35[[#This Row],[HBA1C]]&lt;6.4, "Prediabetes ", TRUE, "Diabetes")</f>
        <v xml:space="preserve">Prediabetes </v>
      </c>
      <c r="G938" s="23" t="s">
        <v>2379</v>
      </c>
      <c r="H938" s="22" t="s">
        <v>2379</v>
      </c>
      <c r="I938" s="22" t="s">
        <v>2379</v>
      </c>
      <c r="J938" s="22">
        <v>1</v>
      </c>
      <c r="K938" t="s">
        <v>2379</v>
      </c>
      <c r="L938" s="25">
        <f>VLOOKUP(Table35[[#This Row],[Customer ID]],'Hospitalisation Details'!A:E,5,FALSE)</f>
        <v>30798</v>
      </c>
      <c r="M938" s="27">
        <f>VLOOKUP(Table35[[#This Row],[Customer ID]],'Hospitalisation Details'!A:K,8,FALSE)</f>
        <v>11730.82</v>
      </c>
      <c r="N938" t="str">
        <f>VLOOKUP(Table35[[#This Row],[Customer ID]],'Hospitalisation Details'!A:K,9, FALSE)</f>
        <v>tier - 3</v>
      </c>
      <c r="O938" t="str">
        <f>VLOOKUP(Table35[[#This Row],[Customer ID]],'Hospitalisation Details'!A:K,10,FALSE)</f>
        <v>tier - 3</v>
      </c>
      <c r="P938" t="str">
        <f>VLOOKUP(Table35[[#This Row],[Customer ID]],'Hospitalisation Details'!A:K,11,FALSE)</f>
        <v>R1026</v>
      </c>
    </row>
    <row r="939" spans="1:16" x14ac:dyDescent="0.3">
      <c r="A939" t="s">
        <v>1432</v>
      </c>
      <c r="B939" t="str">
        <f>VLOOKUP(Table35[[#This Row],[Customer ID]], 'Customer Names'!F:G, 2, FALSE)</f>
        <v>O'Leary, Ms.  Katlyn A.</v>
      </c>
      <c r="C939">
        <v>23.75</v>
      </c>
      <c r="D939" s="22" t="str" cm="1">
        <f t="array" ref="D939">_xlfn.IFS(Table35[[#This Row],[BMI]]&lt;18.5, "Underweight ", Table35[[#This Row],[BMI]]&lt;24.9, "Normal Weight", Table35[[#This Row],[BMI]]&lt;29.9, "Overweight ", TRUE, "Obesity")</f>
        <v>Normal Weight</v>
      </c>
      <c r="E939" s="22">
        <v>5.42</v>
      </c>
      <c r="F939" s="22" t="str" cm="1">
        <f t="array" ref="F939">_xlfn.IFS(Table35[[#This Row],[HBA1C]]&lt;5.7, "Normal", Table35[[#This Row],[HBA1C]]&lt;6.4, "Prediabetes ", TRUE, "Diabetes")</f>
        <v>Normal</v>
      </c>
      <c r="G939" s="23" t="s">
        <v>2381</v>
      </c>
      <c r="H939" s="22" t="s">
        <v>2379</v>
      </c>
      <c r="I939" s="22" t="s">
        <v>2381</v>
      </c>
      <c r="J939" s="22">
        <v>1</v>
      </c>
      <c r="K939" t="s">
        <v>2379</v>
      </c>
      <c r="L939" s="25">
        <f>VLOOKUP(Table35[[#This Row],[Customer ID]],'Hospitalisation Details'!A:E,5,FALSE)</f>
        <v>25274</v>
      </c>
      <c r="M939" s="27">
        <f>VLOOKUP(Table35[[#This Row],[Customer ID]],'Hospitalisation Details'!A:K,8,FALSE)</f>
        <v>11729.68</v>
      </c>
      <c r="N939" t="str">
        <f>VLOOKUP(Table35[[#This Row],[Customer ID]],'Hospitalisation Details'!A:K,9, FALSE)</f>
        <v>tier - 3</v>
      </c>
      <c r="O939" t="str">
        <f>VLOOKUP(Table35[[#This Row],[Customer ID]],'Hospitalisation Details'!A:K,10,FALSE)</f>
        <v>tier - 1</v>
      </c>
      <c r="P939" t="str">
        <f>VLOOKUP(Table35[[#This Row],[Customer ID]],'Hospitalisation Details'!A:K,11,FALSE)</f>
        <v>R1024</v>
      </c>
    </row>
    <row r="940" spans="1:16" x14ac:dyDescent="0.3">
      <c r="A940" t="s">
        <v>1431</v>
      </c>
      <c r="B940" t="str">
        <f>VLOOKUP(Table35[[#This Row],[Customer ID]], 'Customer Names'!F:G, 2, FALSE)</f>
        <v>Scoville, Mr.  Morgan B.</v>
      </c>
      <c r="C940">
        <v>35.619999999999997</v>
      </c>
      <c r="D940" s="22" t="str" cm="1">
        <f t="array" ref="D940">_xlfn.IFS(Table35[[#This Row],[BMI]]&lt;18.5, "Underweight ", Table35[[#This Row],[BMI]]&lt;24.9, "Normal Weight", Table35[[#This Row],[BMI]]&lt;29.9, "Overweight ", TRUE, "Obesity")</f>
        <v>Obesity</v>
      </c>
      <c r="E940" s="22">
        <v>4.16</v>
      </c>
      <c r="F940" s="22" t="str" cm="1">
        <f t="array" ref="F940">_xlfn.IFS(Table35[[#This Row],[HBA1C]]&lt;5.7, "Normal", Table35[[#This Row],[HBA1C]]&lt;6.4, "Prediabetes ", TRUE, "Diabetes")</f>
        <v>Normal</v>
      </c>
      <c r="G940" s="23" t="s">
        <v>2379</v>
      </c>
      <c r="H940" s="22" t="s">
        <v>2379</v>
      </c>
      <c r="I940" s="22" t="s">
        <v>2379</v>
      </c>
      <c r="J940" s="22">
        <v>0</v>
      </c>
      <c r="K940" t="s">
        <v>2379</v>
      </c>
      <c r="L940" s="25">
        <f>VLOOKUP(Table35[[#This Row],[Customer ID]],'Hospitalisation Details'!A:E,5,FALSE)</f>
        <v>30003</v>
      </c>
      <c r="M940" s="27">
        <f>VLOOKUP(Table35[[#This Row],[Customer ID]],'Hospitalisation Details'!A:K,8,FALSE)</f>
        <v>11712.97</v>
      </c>
      <c r="N940" t="str">
        <f>VLOOKUP(Table35[[#This Row],[Customer ID]],'Hospitalisation Details'!A:K,9, FALSE)</f>
        <v>tier - 3</v>
      </c>
      <c r="O940" t="str">
        <f>VLOOKUP(Table35[[#This Row],[Customer ID]],'Hospitalisation Details'!A:K,10,FALSE)</f>
        <v>tier - 2</v>
      </c>
      <c r="P940" t="str">
        <f>VLOOKUP(Table35[[#This Row],[Customer ID]],'Hospitalisation Details'!A:K,11,FALSE)</f>
        <v>R1021</v>
      </c>
    </row>
    <row r="941" spans="1:16" x14ac:dyDescent="0.3">
      <c r="A941" t="s">
        <v>1430</v>
      </c>
      <c r="B941" t="str">
        <f>VLOOKUP(Table35[[#This Row],[Customer ID]], 'Customer Names'!F:G, 2, FALSE)</f>
        <v>Kaus, Mr.  Peter</v>
      </c>
      <c r="C941">
        <v>30.69</v>
      </c>
      <c r="D941" s="22" t="str" cm="1">
        <f t="array" ref="D941">_xlfn.IFS(Table35[[#This Row],[BMI]]&lt;18.5, "Underweight ", Table35[[#This Row],[BMI]]&lt;24.9, "Normal Weight", Table35[[#This Row],[BMI]]&lt;29.9, "Overweight ", TRUE, "Obesity")</f>
        <v>Obesity</v>
      </c>
      <c r="E941" s="22">
        <v>7.05</v>
      </c>
      <c r="F941" s="22" t="str" cm="1">
        <f t="array" ref="F941">_xlfn.IFS(Table35[[#This Row],[HBA1C]]&lt;5.7, "Normal", Table35[[#This Row],[HBA1C]]&lt;6.4, "Prediabetes ", TRUE, "Diabetes")</f>
        <v>Diabetes</v>
      </c>
      <c r="G941" s="23" t="s">
        <v>2381</v>
      </c>
      <c r="H941" s="22" t="s">
        <v>2379</v>
      </c>
      <c r="I941" s="22" t="s">
        <v>2379</v>
      </c>
      <c r="J941" s="22">
        <v>2</v>
      </c>
      <c r="K941" t="s">
        <v>2379</v>
      </c>
      <c r="L941" s="25">
        <f>VLOOKUP(Table35[[#This Row],[Customer ID]],'Hospitalisation Details'!A:E,5,FALSE)</f>
        <v>25569</v>
      </c>
      <c r="M941" s="27">
        <f>VLOOKUP(Table35[[#This Row],[Customer ID]],'Hospitalisation Details'!A:K,8,FALSE)</f>
        <v>11696.52</v>
      </c>
      <c r="N941" t="str">
        <f>VLOOKUP(Table35[[#This Row],[Customer ID]],'Hospitalisation Details'!A:K,9, FALSE)</f>
        <v>tier - 3</v>
      </c>
      <c r="O941" t="str">
        <f>VLOOKUP(Table35[[#This Row],[Customer ID]],'Hospitalisation Details'!A:K,10,FALSE)</f>
        <v>tier - 1</v>
      </c>
      <c r="P941" t="str">
        <f>VLOOKUP(Table35[[#This Row],[Customer ID]],'Hospitalisation Details'!A:K,11,FALSE)</f>
        <v>R1021</v>
      </c>
    </row>
    <row r="942" spans="1:16" x14ac:dyDescent="0.3">
      <c r="A942" t="s">
        <v>1429</v>
      </c>
      <c r="B942" t="str">
        <f>VLOOKUP(Table35[[#This Row],[Customer ID]], 'Customer Names'!F:G, 2, FALSE)</f>
        <v>Rainey, Ms.  Chandler</v>
      </c>
      <c r="C942">
        <v>35.799999999999997</v>
      </c>
      <c r="D942" s="22" t="str" cm="1">
        <f t="array" ref="D942">_xlfn.IFS(Table35[[#This Row],[BMI]]&lt;18.5, "Underweight ", Table35[[#This Row],[BMI]]&lt;24.9, "Normal Weight", Table35[[#This Row],[BMI]]&lt;29.9, "Overweight ", TRUE, "Obesity")</f>
        <v>Obesity</v>
      </c>
      <c r="E942" s="22">
        <v>5.63</v>
      </c>
      <c r="F942" s="22" t="str" cm="1">
        <f t="array" ref="F942">_xlfn.IFS(Table35[[#This Row],[HBA1C]]&lt;5.7, "Normal", Table35[[#This Row],[HBA1C]]&lt;6.4, "Prediabetes ", TRUE, "Diabetes")</f>
        <v>Normal</v>
      </c>
      <c r="G942" s="23" t="s">
        <v>2381</v>
      </c>
      <c r="H942" s="22" t="s">
        <v>2379</v>
      </c>
      <c r="I942" s="22" t="s">
        <v>2379</v>
      </c>
      <c r="J942" s="22">
        <v>2</v>
      </c>
      <c r="K942" t="s">
        <v>2379</v>
      </c>
      <c r="L942" s="25">
        <f>VLOOKUP(Table35[[#This Row],[Customer ID]],'Hospitalisation Details'!A:E,5,FALSE)</f>
        <v>24450</v>
      </c>
      <c r="M942" s="27">
        <f>VLOOKUP(Table35[[#This Row],[Customer ID]],'Hospitalisation Details'!A:K,8,FALSE)</f>
        <v>11674.13</v>
      </c>
      <c r="N942" t="str">
        <f>VLOOKUP(Table35[[#This Row],[Customer ID]],'Hospitalisation Details'!A:K,9, FALSE)</f>
        <v>tier - 3</v>
      </c>
      <c r="O942" t="str">
        <f>VLOOKUP(Table35[[#This Row],[Customer ID]],'Hospitalisation Details'!A:K,10,FALSE)</f>
        <v>tier - 1</v>
      </c>
      <c r="P942" t="str">
        <f>VLOOKUP(Table35[[#This Row],[Customer ID]],'Hospitalisation Details'!A:K,11,FALSE)</f>
        <v>R1011</v>
      </c>
    </row>
    <row r="943" spans="1:16" x14ac:dyDescent="0.3">
      <c r="A943" t="s">
        <v>1428</v>
      </c>
      <c r="B943" t="str">
        <f>VLOOKUP(Table35[[#This Row],[Customer ID]], 'Customer Names'!F:G, 2, FALSE)</f>
        <v>Rasch, Ms.  Silvana M.</v>
      </c>
      <c r="C943">
        <v>28.785</v>
      </c>
      <c r="D943" s="22" t="str" cm="1">
        <f t="array" ref="D943">_xlfn.IFS(Table35[[#This Row],[BMI]]&lt;18.5, "Underweight ", Table35[[#This Row],[BMI]]&lt;24.9, "Normal Weight", Table35[[#This Row],[BMI]]&lt;29.9, "Overweight ", TRUE, "Obesity")</f>
        <v xml:space="preserve">Overweight </v>
      </c>
      <c r="E943" s="22">
        <v>4.24</v>
      </c>
      <c r="F943" s="22" t="str" cm="1">
        <f t="array" ref="F943">_xlfn.IFS(Table35[[#This Row],[HBA1C]]&lt;5.7, "Normal", Table35[[#This Row],[HBA1C]]&lt;6.4, "Prediabetes ", TRUE, "Diabetes")</f>
        <v>Normal</v>
      </c>
      <c r="G943" s="23" t="s">
        <v>2381</v>
      </c>
      <c r="H943" s="22" t="s">
        <v>2379</v>
      </c>
      <c r="I943" s="22" t="s">
        <v>2379</v>
      </c>
      <c r="J943" s="22">
        <v>2</v>
      </c>
      <c r="K943" t="s">
        <v>2379</v>
      </c>
      <c r="L943" s="25">
        <f>VLOOKUP(Table35[[#This Row],[Customer ID]],'Hospitalisation Details'!A:E,5,FALSE)</f>
        <v>24434</v>
      </c>
      <c r="M943" s="27">
        <f>VLOOKUP(Table35[[#This Row],[Customer ID]],'Hospitalisation Details'!A:K,8,FALSE)</f>
        <v>11658.38</v>
      </c>
      <c r="N943" t="str">
        <f>VLOOKUP(Table35[[#This Row],[Customer ID]],'Hospitalisation Details'!A:K,9, FALSE)</f>
        <v>tier - 3</v>
      </c>
      <c r="O943" t="str">
        <f>VLOOKUP(Table35[[#This Row],[Customer ID]],'Hospitalisation Details'!A:K,10,FALSE)</f>
        <v>tier - 3</v>
      </c>
      <c r="P943" t="str">
        <f>VLOOKUP(Table35[[#This Row],[Customer ID]],'Hospitalisation Details'!A:K,11,FALSE)</f>
        <v>R1024</v>
      </c>
    </row>
    <row r="944" spans="1:16" x14ac:dyDescent="0.3">
      <c r="A944" t="s">
        <v>1427</v>
      </c>
      <c r="B944" t="str">
        <f>VLOOKUP(Table35[[#This Row],[Customer ID]], 'Customer Names'!F:G, 2, FALSE)</f>
        <v>Plunkett, Ms.  Natty</v>
      </c>
      <c r="C944">
        <v>28.594999999999999</v>
      </c>
      <c r="D944" s="22" t="str" cm="1">
        <f t="array" ref="D944">_xlfn.IFS(Table35[[#This Row],[BMI]]&lt;18.5, "Underweight ", Table35[[#This Row],[BMI]]&lt;24.9, "Normal Weight", Table35[[#This Row],[BMI]]&lt;29.9, "Overweight ", TRUE, "Obesity")</f>
        <v xml:space="preserve">Overweight </v>
      </c>
      <c r="E944" s="22">
        <v>4.96</v>
      </c>
      <c r="F944" s="22" t="str" cm="1">
        <f t="array" ref="F944">_xlfn.IFS(Table35[[#This Row],[HBA1C]]&lt;5.7, "Normal", Table35[[#This Row],[HBA1C]]&lt;6.4, "Prediabetes ", TRUE, "Diabetes")</f>
        <v>Normal</v>
      </c>
      <c r="G944" s="23" t="s">
        <v>2381</v>
      </c>
      <c r="H944" s="22" t="s">
        <v>2379</v>
      </c>
      <c r="I944" s="22" t="s">
        <v>2379</v>
      </c>
      <c r="J944" s="22">
        <v>2</v>
      </c>
      <c r="K944" t="s">
        <v>2379</v>
      </c>
      <c r="L944" s="25">
        <f>VLOOKUP(Table35[[#This Row],[Customer ID]],'Hospitalisation Details'!A:E,5,FALSE)</f>
        <v>24386</v>
      </c>
      <c r="M944" s="27">
        <f>VLOOKUP(Table35[[#This Row],[Customer ID]],'Hospitalisation Details'!A:K,8,FALSE)</f>
        <v>11658.12</v>
      </c>
      <c r="N944" t="str">
        <f>VLOOKUP(Table35[[#This Row],[Customer ID]],'Hospitalisation Details'!A:K,9, FALSE)</f>
        <v>tier - 3</v>
      </c>
      <c r="O944" t="str">
        <f>VLOOKUP(Table35[[#This Row],[Customer ID]],'Hospitalisation Details'!A:K,10,FALSE)</f>
        <v>tier - 1</v>
      </c>
      <c r="P944" t="str">
        <f>VLOOKUP(Table35[[#This Row],[Customer ID]],'Hospitalisation Details'!A:K,11,FALSE)</f>
        <v>R1024</v>
      </c>
    </row>
    <row r="945" spans="1:16" x14ac:dyDescent="0.3">
      <c r="A945" t="s">
        <v>1426</v>
      </c>
      <c r="B945" t="str">
        <f>VLOOKUP(Table35[[#This Row],[Customer ID]], 'Customer Names'!F:G, 2, FALSE)</f>
        <v>Murphy, Mr.  Nicholas T</v>
      </c>
      <c r="C945">
        <v>48.75</v>
      </c>
      <c r="D945" s="22" t="str" cm="1">
        <f t="array" ref="D945">_xlfn.IFS(Table35[[#This Row],[BMI]]&lt;18.5, "Underweight ", Table35[[#This Row],[BMI]]&lt;24.9, "Normal Weight", Table35[[#This Row],[BMI]]&lt;29.9, "Overweight ", TRUE, "Obesity")</f>
        <v>Obesity</v>
      </c>
      <c r="E945" s="22">
        <v>4.34</v>
      </c>
      <c r="F945" s="22" t="str" cm="1">
        <f t="array" ref="F945">_xlfn.IFS(Table35[[#This Row],[HBA1C]]&lt;5.7, "Normal", Table35[[#This Row],[HBA1C]]&lt;6.4, "Prediabetes ", TRUE, "Diabetes")</f>
        <v>Normal</v>
      </c>
      <c r="G945" s="23" t="s">
        <v>2379</v>
      </c>
      <c r="H945" s="22" t="s">
        <v>2379</v>
      </c>
      <c r="I945" s="22" t="s">
        <v>2379</v>
      </c>
      <c r="J945" s="22">
        <v>0</v>
      </c>
      <c r="K945" t="s">
        <v>2379</v>
      </c>
      <c r="L945" s="25">
        <f>VLOOKUP(Table35[[#This Row],[Customer ID]],'Hospitalisation Details'!A:E,5,FALSE)</f>
        <v>34597</v>
      </c>
      <c r="M945" s="27">
        <f>VLOOKUP(Table35[[#This Row],[Customer ID]],'Hospitalisation Details'!A:K,8,FALSE)</f>
        <v>11657.81</v>
      </c>
      <c r="N945" t="str">
        <f>VLOOKUP(Table35[[#This Row],[Customer ID]],'Hospitalisation Details'!A:K,9, FALSE)</f>
        <v>tier - 3</v>
      </c>
      <c r="O945" t="str">
        <f>VLOOKUP(Table35[[#This Row],[Customer ID]],'Hospitalisation Details'!A:K,10,FALSE)</f>
        <v>tier - 2</v>
      </c>
      <c r="P945" t="str">
        <f>VLOOKUP(Table35[[#This Row],[Customer ID]],'Hospitalisation Details'!A:K,11,FALSE)</f>
        <v>R1023</v>
      </c>
    </row>
    <row r="946" spans="1:16" x14ac:dyDescent="0.3">
      <c r="A946" t="s">
        <v>1425</v>
      </c>
      <c r="B946" t="str">
        <f>VLOOKUP(Table35[[#This Row],[Customer ID]], 'Customer Names'!F:G, 2, FALSE)</f>
        <v>Gusmer, Ms.  Rebecca</v>
      </c>
      <c r="C946">
        <v>28.31</v>
      </c>
      <c r="D946" s="22" t="str" cm="1">
        <f t="array" ref="D946">_xlfn.IFS(Table35[[#This Row],[BMI]]&lt;18.5, "Underweight ", Table35[[#This Row],[BMI]]&lt;24.9, "Normal Weight", Table35[[#This Row],[BMI]]&lt;29.9, "Overweight ", TRUE, "Obesity")</f>
        <v xml:space="preserve">Overweight </v>
      </c>
      <c r="E946" s="22">
        <v>5.43</v>
      </c>
      <c r="F946" s="22" t="str" cm="1">
        <f t="array" ref="F946">_xlfn.IFS(Table35[[#This Row],[HBA1C]]&lt;5.7, "Normal", Table35[[#This Row],[HBA1C]]&lt;6.4, "Prediabetes ", TRUE, "Diabetes")</f>
        <v>Normal</v>
      </c>
      <c r="G946" s="23" t="s">
        <v>2381</v>
      </c>
      <c r="H946" s="22" t="s">
        <v>2379</v>
      </c>
      <c r="I946" s="22" t="s">
        <v>2379</v>
      </c>
      <c r="J946" s="22">
        <v>2</v>
      </c>
      <c r="K946" t="s">
        <v>2379</v>
      </c>
      <c r="L946" s="25">
        <f>VLOOKUP(Table35[[#This Row],[Customer ID]],'Hospitalisation Details'!A:E,5,FALSE)</f>
        <v>24323</v>
      </c>
      <c r="M946" s="27">
        <f>VLOOKUP(Table35[[#This Row],[Customer ID]],'Hospitalisation Details'!A:K,8,FALSE)</f>
        <v>11657.72</v>
      </c>
      <c r="N946" t="str">
        <f>VLOOKUP(Table35[[#This Row],[Customer ID]],'Hospitalisation Details'!A:K,9, FALSE)</f>
        <v>tier - 3</v>
      </c>
      <c r="O946" t="str">
        <f>VLOOKUP(Table35[[#This Row],[Customer ID]],'Hospitalisation Details'!A:K,10,FALSE)</f>
        <v>tier - 2</v>
      </c>
      <c r="P946" t="str">
        <f>VLOOKUP(Table35[[#This Row],[Customer ID]],'Hospitalisation Details'!A:K,11,FALSE)</f>
        <v>R1024</v>
      </c>
    </row>
    <row r="947" spans="1:16" x14ac:dyDescent="0.3">
      <c r="A947" t="s">
        <v>1424</v>
      </c>
      <c r="B947" t="str">
        <f>VLOOKUP(Table35[[#This Row],[Customer ID]], 'Customer Names'!F:G, 2, FALSE)</f>
        <v>Loftus, Mr.  John</v>
      </c>
      <c r="C947">
        <v>38.39</v>
      </c>
      <c r="D947" s="22" t="str" cm="1">
        <f t="array" ref="D947">_xlfn.IFS(Table35[[#This Row],[BMI]]&lt;18.5, "Underweight ", Table35[[#This Row],[BMI]]&lt;24.9, "Normal Weight", Table35[[#This Row],[BMI]]&lt;29.9, "Overweight ", TRUE, "Obesity")</f>
        <v>Obesity</v>
      </c>
      <c r="E947" s="22">
        <v>8.33</v>
      </c>
      <c r="F947" s="22" t="str" cm="1">
        <f t="array" ref="F947">_xlfn.IFS(Table35[[#This Row],[HBA1C]]&lt;5.7, "Normal", Table35[[#This Row],[HBA1C]]&lt;6.4, "Prediabetes ", TRUE, "Diabetes")</f>
        <v>Diabetes</v>
      </c>
      <c r="G947" s="23" t="s">
        <v>2381</v>
      </c>
      <c r="H947" s="22" t="s">
        <v>2379</v>
      </c>
      <c r="I947" s="22" t="s">
        <v>2379</v>
      </c>
      <c r="J947" s="22">
        <v>1</v>
      </c>
      <c r="K947" t="s">
        <v>2379</v>
      </c>
      <c r="L947" s="25">
        <f>VLOOKUP(Table35[[#This Row],[Customer ID]],'Hospitalisation Details'!A:E,5,FALSE)</f>
        <v>31610</v>
      </c>
      <c r="M947" s="27">
        <f>VLOOKUP(Table35[[#This Row],[Customer ID]],'Hospitalisation Details'!A:K,8,FALSE)</f>
        <v>11625.11</v>
      </c>
      <c r="N947" t="str">
        <f>VLOOKUP(Table35[[#This Row],[Customer ID]],'Hospitalisation Details'!A:K,9, FALSE)</f>
        <v>tier - 3</v>
      </c>
      <c r="O947" t="str">
        <f>VLOOKUP(Table35[[#This Row],[Customer ID]],'Hospitalisation Details'!A:K,10,FALSE)</f>
        <v>tier - 3</v>
      </c>
      <c r="P947" t="str">
        <f>VLOOKUP(Table35[[#This Row],[Customer ID]],'Hospitalisation Details'!A:K,11,FALSE)</f>
        <v>R1022</v>
      </c>
    </row>
    <row r="948" spans="1:16" x14ac:dyDescent="0.3">
      <c r="A948" t="s">
        <v>1423</v>
      </c>
      <c r="B948" t="str">
        <f>VLOOKUP(Table35[[#This Row],[Customer ID]], 'Customer Names'!F:G, 2, FALSE)</f>
        <v>Scott, Mr.  Antony G</v>
      </c>
      <c r="C948">
        <v>25.87</v>
      </c>
      <c r="D948" s="22" t="str" cm="1">
        <f t="array" ref="D948">_xlfn.IFS(Table35[[#This Row],[BMI]]&lt;18.5, "Underweight ", Table35[[#This Row],[BMI]]&lt;24.9, "Normal Weight", Table35[[#This Row],[BMI]]&lt;29.9, "Overweight ", TRUE, "Obesity")</f>
        <v xml:space="preserve">Overweight </v>
      </c>
      <c r="E948" s="22">
        <v>5.63</v>
      </c>
      <c r="F948" s="22" t="str" cm="1">
        <f t="array" ref="F948">_xlfn.IFS(Table35[[#This Row],[HBA1C]]&lt;5.7, "Normal", Table35[[#This Row],[HBA1C]]&lt;6.4, "Prediabetes ", TRUE, "Diabetes")</f>
        <v>Normal</v>
      </c>
      <c r="G948" s="23" t="s">
        <v>2381</v>
      </c>
      <c r="H948" s="22" t="s">
        <v>2379</v>
      </c>
      <c r="I948" s="22" t="s">
        <v>2379</v>
      </c>
      <c r="J948" s="22">
        <v>1</v>
      </c>
      <c r="K948" t="s">
        <v>2379</v>
      </c>
      <c r="L948" s="25">
        <f>VLOOKUP(Table35[[#This Row],[Customer ID]],'Hospitalisation Details'!A:E,5,FALSE)</f>
        <v>23548</v>
      </c>
      <c r="M948" s="27">
        <f>VLOOKUP(Table35[[#This Row],[Customer ID]],'Hospitalisation Details'!A:K,8,FALSE)</f>
        <v>11602.75</v>
      </c>
      <c r="N948" t="str">
        <f>VLOOKUP(Table35[[#This Row],[Customer ID]],'Hospitalisation Details'!A:K,9, FALSE)</f>
        <v>tier - 3</v>
      </c>
      <c r="O948" t="str">
        <f>VLOOKUP(Table35[[#This Row],[Customer ID]],'Hospitalisation Details'!A:K,10,FALSE)</f>
        <v>tier - 1</v>
      </c>
      <c r="P948" t="str">
        <f>VLOOKUP(Table35[[#This Row],[Customer ID]],'Hospitalisation Details'!A:K,11,FALSE)</f>
        <v>R1020</v>
      </c>
    </row>
    <row r="949" spans="1:16" x14ac:dyDescent="0.3">
      <c r="A949" t="s">
        <v>1422</v>
      </c>
      <c r="B949" t="str">
        <f>VLOOKUP(Table35[[#This Row],[Customer ID]], 'Customer Names'!F:G, 2, FALSE)</f>
        <v>Alvarez, Mr.  Eric</v>
      </c>
      <c r="C949">
        <v>43.7</v>
      </c>
      <c r="D949" s="22" t="str" cm="1">
        <f t="array" ref="D949">_xlfn.IFS(Table35[[#This Row],[BMI]]&lt;18.5, "Underweight ", Table35[[#This Row],[BMI]]&lt;24.9, "Normal Weight", Table35[[#This Row],[BMI]]&lt;29.9, "Overweight ", TRUE, "Obesity")</f>
        <v>Obesity</v>
      </c>
      <c r="E949" s="22">
        <v>7.23</v>
      </c>
      <c r="F949" s="22" t="str" cm="1">
        <f t="array" ref="F949">_xlfn.IFS(Table35[[#This Row],[HBA1C]]&lt;5.7, "Normal", Table35[[#This Row],[HBA1C]]&lt;6.4, "Prediabetes ", TRUE, "Diabetes")</f>
        <v>Diabetes</v>
      </c>
      <c r="G949" s="23" t="s">
        <v>2379</v>
      </c>
      <c r="H949" s="22" t="s">
        <v>2379</v>
      </c>
      <c r="I949" s="22" t="s">
        <v>2379</v>
      </c>
      <c r="J949" s="22">
        <v>0</v>
      </c>
      <c r="K949" t="s">
        <v>2379</v>
      </c>
      <c r="L949" s="25">
        <f>VLOOKUP(Table35[[#This Row],[Customer ID]],'Hospitalisation Details'!A:E,5,FALSE)</f>
        <v>23868</v>
      </c>
      <c r="M949" s="27">
        <f>VLOOKUP(Table35[[#This Row],[Customer ID]],'Hospitalisation Details'!A:K,8,FALSE)</f>
        <v>11576.13</v>
      </c>
      <c r="N949" t="str">
        <f>VLOOKUP(Table35[[#This Row],[Customer ID]],'Hospitalisation Details'!A:K,9, FALSE)</f>
        <v>tier - 3</v>
      </c>
      <c r="O949" t="str">
        <f>VLOOKUP(Table35[[#This Row],[Customer ID]],'Hospitalisation Details'!A:K,10,FALSE)</f>
        <v>tier - 3</v>
      </c>
      <c r="P949" t="str">
        <f>VLOOKUP(Table35[[#This Row],[Customer ID]],'Hospitalisation Details'!A:K,11,FALSE)</f>
        <v>R1011</v>
      </c>
    </row>
    <row r="950" spans="1:16" x14ac:dyDescent="0.3">
      <c r="A950" t="s">
        <v>1421</v>
      </c>
      <c r="B950" t="str">
        <f>VLOOKUP(Table35[[#This Row],[Customer ID]], 'Customer Names'!F:G, 2, FALSE)</f>
        <v>Petersson, Mr.  Erik</v>
      </c>
      <c r="C950">
        <v>40.945</v>
      </c>
      <c r="D950" s="22" t="str" cm="1">
        <f t="array" ref="D950">_xlfn.IFS(Table35[[#This Row],[BMI]]&lt;18.5, "Underweight ", Table35[[#This Row],[BMI]]&lt;24.9, "Normal Weight", Table35[[#This Row],[BMI]]&lt;29.9, "Overweight ", TRUE, "Obesity")</f>
        <v>Obesity</v>
      </c>
      <c r="E950" s="22">
        <v>10.57</v>
      </c>
      <c r="F950" s="22" t="str" cm="1">
        <f t="array" ref="F950">_xlfn.IFS(Table35[[#This Row],[HBA1C]]&lt;5.7, "Normal", Table35[[#This Row],[HBA1C]]&lt;6.4, "Prediabetes ", TRUE, "Diabetes")</f>
        <v>Diabetes</v>
      </c>
      <c r="G950" s="23" t="s">
        <v>2379</v>
      </c>
      <c r="H950" s="22" t="s">
        <v>2379</v>
      </c>
      <c r="I950" s="22" t="s">
        <v>2379</v>
      </c>
      <c r="J950" s="22">
        <v>0</v>
      </c>
      <c r="K950" t="s">
        <v>2379</v>
      </c>
      <c r="L950" s="25">
        <f>VLOOKUP(Table35[[#This Row],[Customer ID]],'Hospitalisation Details'!A:E,5,FALSE)</f>
        <v>23857</v>
      </c>
      <c r="M950" s="27">
        <f>VLOOKUP(Table35[[#This Row],[Customer ID]],'Hospitalisation Details'!A:K,8,FALSE)</f>
        <v>11566.3</v>
      </c>
      <c r="N950" t="str">
        <f>VLOOKUP(Table35[[#This Row],[Customer ID]],'Hospitalisation Details'!A:K,9, FALSE)</f>
        <v>tier - 3</v>
      </c>
      <c r="O950" t="str">
        <f>VLOOKUP(Table35[[#This Row],[Customer ID]],'Hospitalisation Details'!A:K,10,FALSE)</f>
        <v>tier - 3</v>
      </c>
      <c r="P950" t="str">
        <f>VLOOKUP(Table35[[#This Row],[Customer ID]],'Hospitalisation Details'!A:K,11,FALSE)</f>
        <v>R1016</v>
      </c>
    </row>
    <row r="951" spans="1:16" x14ac:dyDescent="0.3">
      <c r="A951" t="s">
        <v>1420</v>
      </c>
      <c r="B951" t="str">
        <f>VLOOKUP(Table35[[#This Row],[Customer ID]], 'Customer Names'!F:G, 2, FALSE)</f>
        <v>Liaw, Mr.  Matthew T</v>
      </c>
      <c r="C951">
        <v>27.94</v>
      </c>
      <c r="D951" s="22" t="str" cm="1">
        <f t="array" ref="D951">_xlfn.IFS(Table35[[#This Row],[BMI]]&lt;18.5, "Underweight ", Table35[[#This Row],[BMI]]&lt;24.9, "Normal Weight", Table35[[#This Row],[BMI]]&lt;29.9, "Overweight ", TRUE, "Obesity")</f>
        <v xml:space="preserve">Overweight </v>
      </c>
      <c r="E951" s="22">
        <v>7.92</v>
      </c>
      <c r="F951" s="22" t="str" cm="1">
        <f t="array" ref="F951">_xlfn.IFS(Table35[[#This Row],[HBA1C]]&lt;5.7, "Normal", Table35[[#This Row],[HBA1C]]&lt;6.4, "Prediabetes ", TRUE, "Diabetes")</f>
        <v>Diabetes</v>
      </c>
      <c r="G951" s="23" t="s">
        <v>2379</v>
      </c>
      <c r="H951" s="22" t="s">
        <v>2379</v>
      </c>
      <c r="I951" s="22" t="s">
        <v>2379</v>
      </c>
      <c r="J951" s="22">
        <v>0</v>
      </c>
      <c r="K951" t="s">
        <v>2379</v>
      </c>
      <c r="L951" s="25">
        <f>VLOOKUP(Table35[[#This Row],[Customer ID]],'Hospitalisation Details'!A:E,5,FALSE)</f>
        <v>23828</v>
      </c>
      <c r="M951" s="27">
        <f>VLOOKUP(Table35[[#This Row],[Customer ID]],'Hospitalisation Details'!A:K,8,FALSE)</f>
        <v>11554.22</v>
      </c>
      <c r="N951" t="str">
        <f>VLOOKUP(Table35[[#This Row],[Customer ID]],'Hospitalisation Details'!A:K,9, FALSE)</f>
        <v>tier - 3</v>
      </c>
      <c r="O951" t="str">
        <f>VLOOKUP(Table35[[#This Row],[Customer ID]],'Hospitalisation Details'!A:K,10,FALSE)</f>
        <v>tier - 1</v>
      </c>
      <c r="P951" t="str">
        <f>VLOOKUP(Table35[[#This Row],[Customer ID]],'Hospitalisation Details'!A:K,11,FALSE)</f>
        <v>R1013</v>
      </c>
    </row>
    <row r="952" spans="1:16" x14ac:dyDescent="0.3">
      <c r="A952" t="s">
        <v>1419</v>
      </c>
      <c r="B952" t="str">
        <f>VLOOKUP(Table35[[#This Row],[Customer ID]], 'Customer Names'!F:G, 2, FALSE)</f>
        <v>Tripaldi, Ms.  Cassandra</v>
      </c>
      <c r="C952">
        <v>31.9</v>
      </c>
      <c r="D952" s="22" t="str" cm="1">
        <f t="array" ref="D952">_xlfn.IFS(Table35[[#This Row],[BMI]]&lt;18.5, "Underweight ", Table35[[#This Row],[BMI]]&lt;24.9, "Normal Weight", Table35[[#This Row],[BMI]]&lt;29.9, "Overweight ", TRUE, "Obesity")</f>
        <v>Obesity</v>
      </c>
      <c r="E952" s="22">
        <v>10.119999999999999</v>
      </c>
      <c r="F952" s="22" t="str" cm="1">
        <f t="array" ref="F952">_xlfn.IFS(Table35[[#This Row],[HBA1C]]&lt;5.7, "Normal", Table35[[#This Row],[HBA1C]]&lt;6.4, "Prediabetes ", TRUE, "Diabetes")</f>
        <v>Diabetes</v>
      </c>
      <c r="G952" s="23" t="s">
        <v>2379</v>
      </c>
      <c r="H952" s="22" t="s">
        <v>2379</v>
      </c>
      <c r="I952" s="22" t="s">
        <v>2379</v>
      </c>
      <c r="J952" s="22">
        <v>2</v>
      </c>
      <c r="K952" t="s">
        <v>2379</v>
      </c>
      <c r="L952" s="25">
        <f>VLOOKUP(Table35[[#This Row],[Customer ID]],'Hospitalisation Details'!A:E,5,FALSE)</f>
        <v>26718</v>
      </c>
      <c r="M952" s="27">
        <f>VLOOKUP(Table35[[#This Row],[Customer ID]],'Hospitalisation Details'!A:K,8,FALSE)</f>
        <v>11552.9</v>
      </c>
      <c r="N952" t="str">
        <f>VLOOKUP(Table35[[#This Row],[Customer ID]],'Hospitalisation Details'!A:K,9, FALSE)</f>
        <v>tier - 3</v>
      </c>
      <c r="O952" t="str">
        <f>VLOOKUP(Table35[[#This Row],[Customer ID]],'Hospitalisation Details'!A:K,10,FALSE)</f>
        <v>tier - 2</v>
      </c>
      <c r="P952" t="str">
        <f>VLOOKUP(Table35[[#This Row],[Customer ID]],'Hospitalisation Details'!A:K,11,FALSE)</f>
        <v>R1011</v>
      </c>
    </row>
    <row r="953" spans="1:16" x14ac:dyDescent="0.3">
      <c r="A953" t="s">
        <v>1418</v>
      </c>
      <c r="B953" t="str">
        <f>VLOOKUP(Table35[[#This Row],[Customer ID]], 'Customer Names'!F:G, 2, FALSE)</f>
        <v>Kelley, Ms.  Rosemary C</v>
      </c>
      <c r="C953">
        <v>31.64</v>
      </c>
      <c r="D953" s="22" t="str" cm="1">
        <f t="array" ref="D953">_xlfn.IFS(Table35[[#This Row],[BMI]]&lt;18.5, "Underweight ", Table35[[#This Row],[BMI]]&lt;24.9, "Normal Weight", Table35[[#This Row],[BMI]]&lt;29.9, "Overweight ", TRUE, "Obesity")</f>
        <v>Obesity</v>
      </c>
      <c r="E953" s="22">
        <v>7.91</v>
      </c>
      <c r="F953" s="22" t="str" cm="1">
        <f t="array" ref="F953">_xlfn.IFS(Table35[[#This Row],[HBA1C]]&lt;5.7, "Normal", Table35[[#This Row],[HBA1C]]&lt;6.4, "Prediabetes ", TRUE, "Diabetes")</f>
        <v>Diabetes</v>
      </c>
      <c r="G953" s="23" t="s">
        <v>2379</v>
      </c>
      <c r="H953" s="22" t="s">
        <v>2379</v>
      </c>
      <c r="I953" s="22" t="s">
        <v>2379</v>
      </c>
      <c r="J953" s="22">
        <v>0</v>
      </c>
      <c r="K953" t="s">
        <v>2379</v>
      </c>
      <c r="L953" s="25">
        <f>VLOOKUP(Table35[[#This Row],[Customer ID]],'Hospitalisation Details'!A:E,5,FALSE)</f>
        <v>25934</v>
      </c>
      <c r="M953" s="27">
        <f>VLOOKUP(Table35[[#This Row],[Customer ID]],'Hospitalisation Details'!A:K,8,FALSE)</f>
        <v>11540.25</v>
      </c>
      <c r="N953" t="str">
        <f>VLOOKUP(Table35[[#This Row],[Customer ID]],'Hospitalisation Details'!A:K,9, FALSE)</f>
        <v>tier - 3</v>
      </c>
      <c r="O953" t="str">
        <f>VLOOKUP(Table35[[#This Row],[Customer ID]],'Hospitalisation Details'!A:K,10,FALSE)</f>
        <v>tier - 1</v>
      </c>
      <c r="P953" t="str">
        <f>VLOOKUP(Table35[[#This Row],[Customer ID]],'Hospitalisation Details'!A:K,11,FALSE)</f>
        <v>R1012</v>
      </c>
    </row>
    <row r="954" spans="1:16" x14ac:dyDescent="0.3">
      <c r="A954" t="s">
        <v>1417</v>
      </c>
      <c r="B954" t="str">
        <f>VLOOKUP(Table35[[#This Row],[Customer ID]], 'Customer Names'!F:G, 2, FALSE)</f>
        <v>Endara, Ms.  Carrie A.</v>
      </c>
      <c r="C954">
        <v>46.7</v>
      </c>
      <c r="D954" s="22" t="str" cm="1">
        <f t="array" ref="D954">_xlfn.IFS(Table35[[#This Row],[BMI]]&lt;18.5, "Underweight ", Table35[[#This Row],[BMI]]&lt;24.9, "Normal Weight", Table35[[#This Row],[BMI]]&lt;29.9, "Overweight ", TRUE, "Obesity")</f>
        <v>Obesity</v>
      </c>
      <c r="E954" s="22">
        <v>10.9</v>
      </c>
      <c r="F954" s="22" t="str" cm="1">
        <f t="array" ref="F954">_xlfn.IFS(Table35[[#This Row],[HBA1C]]&lt;5.7, "Normal", Table35[[#This Row],[HBA1C]]&lt;6.4, "Prediabetes ", TRUE, "Diabetes")</f>
        <v>Diabetes</v>
      </c>
      <c r="G954" s="23" t="s">
        <v>2379</v>
      </c>
      <c r="H954" s="22" t="s">
        <v>2379</v>
      </c>
      <c r="I954" s="22" t="s">
        <v>2379</v>
      </c>
      <c r="J954" s="22">
        <v>0</v>
      </c>
      <c r="K954" t="s">
        <v>2379</v>
      </c>
      <c r="L954" s="25">
        <f>VLOOKUP(Table35[[#This Row],[Customer ID]],'Hospitalisation Details'!A:E,5,FALSE)</f>
        <v>25186</v>
      </c>
      <c r="M954" s="27">
        <f>VLOOKUP(Table35[[#This Row],[Customer ID]],'Hospitalisation Details'!A:K,8,FALSE)</f>
        <v>11538.42</v>
      </c>
      <c r="N954" t="str">
        <f>VLOOKUP(Table35[[#This Row],[Customer ID]],'Hospitalisation Details'!A:K,9, FALSE)</f>
        <v>tier - 3</v>
      </c>
      <c r="O954" t="str">
        <f>VLOOKUP(Table35[[#This Row],[Customer ID]],'Hospitalisation Details'!A:K,10,FALSE)</f>
        <v>tier - 1</v>
      </c>
      <c r="P954" t="str">
        <f>VLOOKUP(Table35[[#This Row],[Customer ID]],'Hospitalisation Details'!A:K,11,FALSE)</f>
        <v>R1011</v>
      </c>
    </row>
    <row r="955" spans="1:16" x14ac:dyDescent="0.3">
      <c r="A955" t="s">
        <v>1416</v>
      </c>
      <c r="B955" t="str">
        <f>VLOOKUP(Table35[[#This Row],[Customer ID]], 'Customer Names'!F:G, 2, FALSE)</f>
        <v>Valle, Mr.  Gerardo Sr.</v>
      </c>
      <c r="C955">
        <v>18.335000000000001</v>
      </c>
      <c r="D955" s="22" t="str" cm="1">
        <f t="array" ref="D955">_xlfn.IFS(Table35[[#This Row],[BMI]]&lt;18.5, "Underweight ", Table35[[#This Row],[BMI]]&lt;24.9, "Normal Weight", Table35[[#This Row],[BMI]]&lt;29.9, "Overweight ", TRUE, "Obesity")</f>
        <v xml:space="preserve">Underweight </v>
      </c>
      <c r="E955" s="22">
        <v>11.83</v>
      </c>
      <c r="F955" s="22" t="str" cm="1">
        <f t="array" ref="F955">_xlfn.IFS(Table35[[#This Row],[HBA1C]]&lt;5.7, "Normal", Table35[[#This Row],[HBA1C]]&lt;6.4, "Prediabetes ", TRUE, "Diabetes")</f>
        <v>Diabetes</v>
      </c>
      <c r="G955" s="23" t="s">
        <v>2379</v>
      </c>
      <c r="H955" s="22" t="s">
        <v>2379</v>
      </c>
      <c r="I955" s="22" t="s">
        <v>2379</v>
      </c>
      <c r="J955" s="22">
        <v>0</v>
      </c>
      <c r="K955" t="s">
        <v>2379</v>
      </c>
      <c r="L955" s="25">
        <f>VLOOKUP(Table35[[#This Row],[Customer ID]],'Hospitalisation Details'!A:E,5,FALSE)</f>
        <v>24049</v>
      </c>
      <c r="M955" s="27">
        <f>VLOOKUP(Table35[[#This Row],[Customer ID]],'Hospitalisation Details'!A:K,8,FALSE)</f>
        <v>11534.87</v>
      </c>
      <c r="N955" t="str">
        <f>VLOOKUP(Table35[[#This Row],[Customer ID]],'Hospitalisation Details'!A:K,9, FALSE)</f>
        <v>tier - 3</v>
      </c>
      <c r="O955" t="str">
        <f>VLOOKUP(Table35[[#This Row],[Customer ID]],'Hospitalisation Details'!A:K,10,FALSE)</f>
        <v>tier - 1</v>
      </c>
      <c r="P955" t="str">
        <f>VLOOKUP(Table35[[#This Row],[Customer ID]],'Hospitalisation Details'!A:K,11,FALSE)</f>
        <v>R1017</v>
      </c>
    </row>
    <row r="956" spans="1:16" x14ac:dyDescent="0.3">
      <c r="A956" t="s">
        <v>1415</v>
      </c>
      <c r="B956" t="str">
        <f>VLOOKUP(Table35[[#This Row],[Customer ID]], 'Customer Names'!F:G, 2, FALSE)</f>
        <v>Germain, Mr.  Matthew R.</v>
      </c>
      <c r="C956">
        <v>31.24</v>
      </c>
      <c r="D956" s="22" t="str" cm="1">
        <f t="array" ref="D956">_xlfn.IFS(Table35[[#This Row],[BMI]]&lt;18.5, "Underweight ", Table35[[#This Row],[BMI]]&lt;24.9, "Normal Weight", Table35[[#This Row],[BMI]]&lt;29.9, "Overweight ", TRUE, "Obesity")</f>
        <v>Obesity</v>
      </c>
      <c r="E956" s="22">
        <v>7.42</v>
      </c>
      <c r="F956" s="22" t="str" cm="1">
        <f t="array" ref="F956">_xlfn.IFS(Table35[[#This Row],[HBA1C]]&lt;5.7, "Normal", Table35[[#This Row],[HBA1C]]&lt;6.4, "Prediabetes ", TRUE, "Diabetes")</f>
        <v>Diabetes</v>
      </c>
      <c r="G956" s="23" t="s">
        <v>2381</v>
      </c>
      <c r="H956" s="22" t="s">
        <v>2379</v>
      </c>
      <c r="I956" s="22" t="s">
        <v>2379</v>
      </c>
      <c r="J956" s="22">
        <v>2</v>
      </c>
      <c r="K956" t="s">
        <v>2379</v>
      </c>
      <c r="L956" s="25">
        <f>VLOOKUP(Table35[[#This Row],[Customer ID]],'Hospitalisation Details'!A:E,5,FALSE)</f>
        <v>25864</v>
      </c>
      <c r="M956" s="27">
        <f>VLOOKUP(Table35[[#This Row],[Customer ID]],'Hospitalisation Details'!A:K,8,FALSE)</f>
        <v>11530.12</v>
      </c>
      <c r="N956" t="str">
        <f>VLOOKUP(Table35[[#This Row],[Customer ID]],'Hospitalisation Details'!A:K,9, FALSE)</f>
        <v>tier - 3</v>
      </c>
      <c r="O956" t="str">
        <f>VLOOKUP(Table35[[#This Row],[Customer ID]],'Hospitalisation Details'!A:K,10,FALSE)</f>
        <v>tier - 1</v>
      </c>
      <c r="P956" t="str">
        <f>VLOOKUP(Table35[[#This Row],[Customer ID]],'Hospitalisation Details'!A:K,11,FALSE)</f>
        <v>R1012</v>
      </c>
    </row>
    <row r="957" spans="1:16" x14ac:dyDescent="0.3">
      <c r="A957" t="s">
        <v>1414</v>
      </c>
      <c r="B957" t="str">
        <f>VLOOKUP(Table35[[#This Row],[Customer ID]], 'Customer Names'!F:G, 2, FALSE)</f>
        <v>Finecey, Mrs.  Meghan E</v>
      </c>
      <c r="C957">
        <v>39.22</v>
      </c>
      <c r="D957" s="22" t="str" cm="1">
        <f t="array" ref="D957">_xlfn.IFS(Table35[[#This Row],[BMI]]&lt;18.5, "Underweight ", Table35[[#This Row],[BMI]]&lt;24.9, "Normal Weight", Table35[[#This Row],[BMI]]&lt;29.9, "Overweight ", TRUE, "Obesity")</f>
        <v>Obesity</v>
      </c>
      <c r="E957" s="22">
        <v>5.62</v>
      </c>
      <c r="F957" s="22" t="str" cm="1">
        <f t="array" ref="F957">_xlfn.IFS(Table35[[#This Row],[HBA1C]]&lt;5.7, "Normal", Table35[[#This Row],[HBA1C]]&lt;6.4, "Prediabetes ", TRUE, "Diabetes")</f>
        <v>Normal</v>
      </c>
      <c r="G957" s="23" t="s">
        <v>2381</v>
      </c>
      <c r="H957" s="22" t="s">
        <v>2379</v>
      </c>
      <c r="I957" s="22" t="s">
        <v>2379</v>
      </c>
      <c r="J957" s="22">
        <v>1</v>
      </c>
      <c r="K957" t="s">
        <v>2379</v>
      </c>
      <c r="L957" s="25">
        <f>VLOOKUP(Table35[[#This Row],[Customer ID]],'Hospitalisation Details'!A:E,5,FALSE)</f>
        <v>32398</v>
      </c>
      <c r="M957" s="27">
        <f>VLOOKUP(Table35[[#This Row],[Customer ID]],'Hospitalisation Details'!A:K,8,FALSE)</f>
        <v>11524.25</v>
      </c>
      <c r="N957" t="str">
        <f>VLOOKUP(Table35[[#This Row],[Customer ID]],'Hospitalisation Details'!A:K,9, FALSE)</f>
        <v>tier - 3</v>
      </c>
      <c r="O957" t="str">
        <f>VLOOKUP(Table35[[#This Row],[Customer ID]],'Hospitalisation Details'!A:K,10,FALSE)</f>
        <v>tier - 1</v>
      </c>
      <c r="P957" t="str">
        <f>VLOOKUP(Table35[[#This Row],[Customer ID]],'Hospitalisation Details'!A:K,11,FALSE)</f>
        <v>R1026</v>
      </c>
    </row>
    <row r="958" spans="1:16" x14ac:dyDescent="0.3">
      <c r="A958" t="s">
        <v>1413</v>
      </c>
      <c r="B958" t="str">
        <f>VLOOKUP(Table35[[#This Row],[Customer ID]], 'Customer Names'!F:G, 2, FALSE)</f>
        <v>Mendoza, Mr.  Eric</v>
      </c>
      <c r="C958">
        <v>24.414999999999999</v>
      </c>
      <c r="D958" s="22" t="str" cm="1">
        <f t="array" ref="D958">_xlfn.IFS(Table35[[#This Row],[BMI]]&lt;18.5, "Underweight ", Table35[[#This Row],[BMI]]&lt;24.9, "Normal Weight", Table35[[#This Row],[BMI]]&lt;29.9, "Overweight ", TRUE, "Obesity")</f>
        <v>Normal Weight</v>
      </c>
      <c r="E958" s="22">
        <v>7.16</v>
      </c>
      <c r="F958" s="22" t="str" cm="1">
        <f t="array" ref="F958">_xlfn.IFS(Table35[[#This Row],[HBA1C]]&lt;5.7, "Normal", Table35[[#This Row],[HBA1C]]&lt;6.4, "Prediabetes ", TRUE, "Diabetes")</f>
        <v>Diabetes</v>
      </c>
      <c r="G958" s="23" t="s">
        <v>2379</v>
      </c>
      <c r="H958" s="22" t="s">
        <v>2379</v>
      </c>
      <c r="I958" s="22" t="s">
        <v>2379</v>
      </c>
      <c r="J958" s="22">
        <v>0</v>
      </c>
      <c r="K958" t="s">
        <v>2379</v>
      </c>
      <c r="L958" s="25">
        <f>VLOOKUP(Table35[[#This Row],[Customer ID]],'Hospitalisation Details'!A:E,5,FALSE)</f>
        <v>26164</v>
      </c>
      <c r="M958" s="27">
        <f>VLOOKUP(Table35[[#This Row],[Customer ID]],'Hospitalisation Details'!A:K,8,FALSE)</f>
        <v>11520.1</v>
      </c>
      <c r="N958" t="str">
        <f>VLOOKUP(Table35[[#This Row],[Customer ID]],'Hospitalisation Details'!A:K,9, FALSE)</f>
        <v>tier - 3</v>
      </c>
      <c r="O958" t="str">
        <f>VLOOKUP(Table35[[#This Row],[Customer ID]],'Hospitalisation Details'!A:K,10,FALSE)</f>
        <v>tier - 1</v>
      </c>
      <c r="P958" t="str">
        <f>VLOOKUP(Table35[[#This Row],[Customer ID]],'Hospitalisation Details'!A:K,11,FALSE)</f>
        <v>R1012</v>
      </c>
    </row>
    <row r="959" spans="1:16" x14ac:dyDescent="0.3">
      <c r="A959" t="s">
        <v>1412</v>
      </c>
      <c r="B959" t="str">
        <f>VLOOKUP(Table35[[#This Row],[Customer ID]], 'Customer Names'!F:G, 2, FALSE)</f>
        <v>Roe, Ms.  Lisa B</v>
      </c>
      <c r="C959">
        <v>32.299999999999997</v>
      </c>
      <c r="D959" s="22" t="str" cm="1">
        <f t="array" ref="D959">_xlfn.IFS(Table35[[#This Row],[BMI]]&lt;18.5, "Underweight ", Table35[[#This Row],[BMI]]&lt;24.9, "Normal Weight", Table35[[#This Row],[BMI]]&lt;29.9, "Overweight ", TRUE, "Obesity")</f>
        <v>Obesity</v>
      </c>
      <c r="E959" s="22">
        <v>9.89</v>
      </c>
      <c r="F959" s="22" t="str" cm="1">
        <f t="array" ref="F959">_xlfn.IFS(Table35[[#This Row],[HBA1C]]&lt;5.7, "Normal", Table35[[#This Row],[HBA1C]]&lt;6.4, "Prediabetes ", TRUE, "Diabetes")</f>
        <v>Diabetes</v>
      </c>
      <c r="G959" s="23" t="s">
        <v>2379</v>
      </c>
      <c r="H959" s="22" t="s">
        <v>2379</v>
      </c>
      <c r="I959" s="22" t="s">
        <v>2379</v>
      </c>
      <c r="J959" s="22">
        <v>0</v>
      </c>
      <c r="K959" t="s">
        <v>2379</v>
      </c>
      <c r="L959" s="25">
        <f>VLOOKUP(Table35[[#This Row],[Customer ID]],'Hospitalisation Details'!A:E,5,FALSE)</f>
        <v>25043</v>
      </c>
      <c r="M959" s="27">
        <f>VLOOKUP(Table35[[#This Row],[Customer ID]],'Hospitalisation Details'!A:K,8,FALSE)</f>
        <v>11512.41</v>
      </c>
      <c r="N959" t="str">
        <f>VLOOKUP(Table35[[#This Row],[Customer ID]],'Hospitalisation Details'!A:K,9, FALSE)</f>
        <v>tier - 3</v>
      </c>
      <c r="O959" t="str">
        <f>VLOOKUP(Table35[[#This Row],[Customer ID]],'Hospitalisation Details'!A:K,10,FALSE)</f>
        <v>tier - 1</v>
      </c>
      <c r="P959" t="str">
        <f>VLOOKUP(Table35[[#This Row],[Customer ID]],'Hospitalisation Details'!A:K,11,FALSE)</f>
        <v>R1024</v>
      </c>
    </row>
    <row r="960" spans="1:16" x14ac:dyDescent="0.3">
      <c r="A960" t="s">
        <v>1411</v>
      </c>
      <c r="B960" t="str">
        <f>VLOOKUP(Table35[[#This Row],[Customer ID]], 'Customer Names'!F:G, 2, FALSE)</f>
        <v>Webb, Mrs.  Jane R.</v>
      </c>
      <c r="C960">
        <v>39.94</v>
      </c>
      <c r="D960" s="22" t="str" cm="1">
        <f t="array" ref="D960">_xlfn.IFS(Table35[[#This Row],[BMI]]&lt;18.5, "Underweight ", Table35[[#This Row],[BMI]]&lt;24.9, "Normal Weight", Table35[[#This Row],[BMI]]&lt;29.9, "Overweight ", TRUE, "Obesity")</f>
        <v>Obesity</v>
      </c>
      <c r="E960" s="22">
        <v>5.14</v>
      </c>
      <c r="F960" s="22" t="str" cm="1">
        <f t="array" ref="F960">_xlfn.IFS(Table35[[#This Row],[HBA1C]]&lt;5.7, "Normal", Table35[[#This Row],[HBA1C]]&lt;6.4, "Prediabetes ", TRUE, "Diabetes")</f>
        <v>Normal</v>
      </c>
      <c r="G960" s="23" t="s">
        <v>2379</v>
      </c>
      <c r="H960" s="22" t="s">
        <v>2379</v>
      </c>
      <c r="I960" s="22" t="s">
        <v>2379</v>
      </c>
      <c r="J960" s="22">
        <v>0</v>
      </c>
      <c r="K960" t="s">
        <v>2379</v>
      </c>
      <c r="L960" s="25">
        <f>VLOOKUP(Table35[[#This Row],[Customer ID]],'Hospitalisation Details'!A:E,5,FALSE)</f>
        <v>32665</v>
      </c>
      <c r="M960" s="27">
        <f>VLOOKUP(Table35[[#This Row],[Customer ID]],'Hospitalisation Details'!A:K,8,FALSE)</f>
        <v>11511.61</v>
      </c>
      <c r="N960" t="str">
        <f>VLOOKUP(Table35[[#This Row],[Customer ID]],'Hospitalisation Details'!A:K,9, FALSE)</f>
        <v>tier - 3</v>
      </c>
      <c r="O960" t="str">
        <f>VLOOKUP(Table35[[#This Row],[Customer ID]],'Hospitalisation Details'!A:K,10,FALSE)</f>
        <v>tier - 3</v>
      </c>
      <c r="P960" t="str">
        <f>VLOOKUP(Table35[[#This Row],[Customer ID]],'Hospitalisation Details'!A:K,11,FALSE)</f>
        <v>R1026</v>
      </c>
    </row>
    <row r="961" spans="1:16" x14ac:dyDescent="0.3">
      <c r="A961" t="s">
        <v>1410</v>
      </c>
      <c r="B961" t="str">
        <f>VLOOKUP(Table35[[#This Row],[Customer ID]], 'Customer Names'!F:G, 2, FALSE)</f>
        <v>Stocker, Ms.  Allison M</v>
      </c>
      <c r="C961">
        <v>30</v>
      </c>
      <c r="D961" s="22" t="str" cm="1">
        <f t="array" ref="D961">_xlfn.IFS(Table35[[#This Row],[BMI]]&lt;18.5, "Underweight ", Table35[[#This Row],[BMI]]&lt;24.9, "Normal Weight", Table35[[#This Row],[BMI]]&lt;29.9, "Overweight ", TRUE, "Obesity")</f>
        <v>Obesity</v>
      </c>
      <c r="E961" s="22">
        <v>5.61</v>
      </c>
      <c r="F961" s="22" t="str" cm="1">
        <f t="array" ref="F961">_xlfn.IFS(Table35[[#This Row],[HBA1C]]&lt;5.7, "Normal", Table35[[#This Row],[HBA1C]]&lt;6.4, "Prediabetes ", TRUE, "Diabetes")</f>
        <v>Normal</v>
      </c>
      <c r="G961" s="23" t="s">
        <v>2381</v>
      </c>
      <c r="H961" s="22" t="s">
        <v>2379</v>
      </c>
      <c r="I961" s="22" t="s">
        <v>2381</v>
      </c>
      <c r="J961" s="22">
        <v>1</v>
      </c>
      <c r="K961" t="s">
        <v>2379</v>
      </c>
      <c r="L961" s="25">
        <f>VLOOKUP(Table35[[#This Row],[Customer ID]],'Hospitalisation Details'!A:E,5,FALSE)</f>
        <v>25334</v>
      </c>
      <c r="M961" s="27">
        <f>VLOOKUP(Table35[[#This Row],[Customer ID]],'Hospitalisation Details'!A:K,8,FALSE)</f>
        <v>11497.69</v>
      </c>
      <c r="N961" t="str">
        <f>VLOOKUP(Table35[[#This Row],[Customer ID]],'Hospitalisation Details'!A:K,9, FALSE)</f>
        <v>tier - 3</v>
      </c>
      <c r="O961" t="str">
        <f>VLOOKUP(Table35[[#This Row],[Customer ID]],'Hospitalisation Details'!A:K,10,FALSE)</f>
        <v>tier - 1</v>
      </c>
      <c r="P961" t="str">
        <f>VLOOKUP(Table35[[#This Row],[Customer ID]],'Hospitalisation Details'!A:K,11,FALSE)</f>
        <v>R1012</v>
      </c>
    </row>
    <row r="962" spans="1:16" x14ac:dyDescent="0.3">
      <c r="A962" t="s">
        <v>1409</v>
      </c>
      <c r="B962" t="str">
        <f>VLOOKUP(Table35[[#This Row],[Customer ID]], 'Customer Names'!F:G, 2, FALSE)</f>
        <v>Jacobson, Mrs.  Sarah E.</v>
      </c>
      <c r="C962">
        <v>35.340000000000003</v>
      </c>
      <c r="D962" s="22" t="str" cm="1">
        <f t="array" ref="D962">_xlfn.IFS(Table35[[#This Row],[BMI]]&lt;18.5, "Underweight ", Table35[[#This Row],[BMI]]&lt;24.9, "Normal Weight", Table35[[#This Row],[BMI]]&lt;29.9, "Overweight ", TRUE, "Obesity")</f>
        <v>Obesity</v>
      </c>
      <c r="E962" s="22">
        <v>5.51</v>
      </c>
      <c r="F962" s="22" t="str" cm="1">
        <f t="array" ref="F962">_xlfn.IFS(Table35[[#This Row],[HBA1C]]&lt;5.7, "Normal", Table35[[#This Row],[HBA1C]]&lt;6.4, "Prediabetes ", TRUE, "Diabetes")</f>
        <v>Normal</v>
      </c>
      <c r="G962" s="23" t="s">
        <v>2381</v>
      </c>
      <c r="H962" s="22" t="s">
        <v>2379</v>
      </c>
      <c r="I962" s="22" t="s">
        <v>2381</v>
      </c>
      <c r="J962" s="22">
        <v>1</v>
      </c>
      <c r="K962" t="s">
        <v>2379</v>
      </c>
      <c r="L962" s="25">
        <f>VLOOKUP(Table35[[#This Row],[Customer ID]],'Hospitalisation Details'!A:E,5,FALSE)</f>
        <v>30413</v>
      </c>
      <c r="M962" s="27">
        <f>VLOOKUP(Table35[[#This Row],[Customer ID]],'Hospitalisation Details'!A:K,8,FALSE)</f>
        <v>11492.46</v>
      </c>
      <c r="N962" t="str">
        <f>VLOOKUP(Table35[[#This Row],[Customer ID]],'Hospitalisation Details'!A:K,9, FALSE)</f>
        <v>tier - 3</v>
      </c>
      <c r="O962" t="str">
        <f>VLOOKUP(Table35[[#This Row],[Customer ID]],'Hospitalisation Details'!A:K,10,FALSE)</f>
        <v>tier - 3</v>
      </c>
      <c r="P962" t="str">
        <f>VLOOKUP(Table35[[#This Row],[Customer ID]],'Hospitalisation Details'!A:K,11,FALSE)</f>
        <v>R1026</v>
      </c>
    </row>
    <row r="963" spans="1:16" x14ac:dyDescent="0.3">
      <c r="A963" t="s">
        <v>1408</v>
      </c>
      <c r="B963" t="str">
        <f>VLOOKUP(Table35[[#This Row],[Customer ID]], 'Customer Names'!F:G, 2, FALSE)</f>
        <v>Shaw, Mr.  Philip J</v>
      </c>
      <c r="C963">
        <v>32.204999999999998</v>
      </c>
      <c r="D963" s="22" t="str" cm="1">
        <f t="array" ref="D963">_xlfn.IFS(Table35[[#This Row],[BMI]]&lt;18.5, "Underweight ", Table35[[#This Row],[BMI]]&lt;24.9, "Normal Weight", Table35[[#This Row],[BMI]]&lt;29.9, "Overweight ", TRUE, "Obesity")</f>
        <v>Obesity</v>
      </c>
      <c r="E963" s="22">
        <v>8.3800000000000008</v>
      </c>
      <c r="F963" s="22" t="str" cm="1">
        <f t="array" ref="F963">_xlfn.IFS(Table35[[#This Row],[HBA1C]]&lt;5.7, "Normal", Table35[[#This Row],[HBA1C]]&lt;6.4, "Prediabetes ", TRUE, "Diabetes")</f>
        <v>Diabetes</v>
      </c>
      <c r="G963" s="23" t="s">
        <v>2381</v>
      </c>
      <c r="H963" s="22" t="s">
        <v>2379</v>
      </c>
      <c r="I963" s="22" t="s">
        <v>2379</v>
      </c>
      <c r="J963" s="22">
        <v>2</v>
      </c>
      <c r="K963" t="s">
        <v>2379</v>
      </c>
      <c r="L963" s="25">
        <f>VLOOKUP(Table35[[#This Row],[Customer ID]],'Hospitalisation Details'!A:E,5,FALSE)</f>
        <v>25640</v>
      </c>
      <c r="M963" s="27">
        <f>VLOOKUP(Table35[[#This Row],[Customer ID]],'Hospitalisation Details'!A:K,8,FALSE)</f>
        <v>11488.32</v>
      </c>
      <c r="N963" t="str">
        <f>VLOOKUP(Table35[[#This Row],[Customer ID]],'Hospitalisation Details'!A:K,9, FALSE)</f>
        <v>tier - 3</v>
      </c>
      <c r="O963" t="str">
        <f>VLOOKUP(Table35[[#This Row],[Customer ID]],'Hospitalisation Details'!A:K,10,FALSE)</f>
        <v>tier - 1</v>
      </c>
      <c r="P963" t="str">
        <f>VLOOKUP(Table35[[#This Row],[Customer ID]],'Hospitalisation Details'!A:K,11,FALSE)</f>
        <v>R1014</v>
      </c>
    </row>
    <row r="964" spans="1:16" x14ac:dyDescent="0.3">
      <c r="A964" t="s">
        <v>1407</v>
      </c>
      <c r="B964" t="str">
        <f>VLOOKUP(Table35[[#This Row],[Customer ID]], 'Customer Names'!F:G, 2, FALSE)</f>
        <v>Goodwin, Ms.  Jillian A.</v>
      </c>
      <c r="C964">
        <v>33.880000000000003</v>
      </c>
      <c r="D964" s="22" t="str" cm="1">
        <f t="array" ref="D964">_xlfn.IFS(Table35[[#This Row],[BMI]]&lt;18.5, "Underweight ", Table35[[#This Row],[BMI]]&lt;24.9, "Normal Weight", Table35[[#This Row],[BMI]]&lt;29.9, "Overweight ", TRUE, "Obesity")</f>
        <v>Obesity</v>
      </c>
      <c r="E964" s="22">
        <v>4.68</v>
      </c>
      <c r="F964" s="22" t="str" cm="1">
        <f t="array" ref="F964">_xlfn.IFS(Table35[[#This Row],[HBA1C]]&lt;5.7, "Normal", Table35[[#This Row],[HBA1C]]&lt;6.4, "Prediabetes ", TRUE, "Diabetes")</f>
        <v>Normal</v>
      </c>
      <c r="G964" s="23" t="s">
        <v>2379</v>
      </c>
      <c r="H964" s="22" t="s">
        <v>2380</v>
      </c>
      <c r="I964" s="22" t="s">
        <v>2379</v>
      </c>
      <c r="J964" s="22">
        <v>1</v>
      </c>
      <c r="K964" t="s">
        <v>2379</v>
      </c>
      <c r="L964" s="25">
        <f>VLOOKUP(Table35[[#This Row],[Customer ID]],'Hospitalisation Details'!A:E,5,FALSE)</f>
        <v>38027</v>
      </c>
      <c r="M964" s="27">
        <f>VLOOKUP(Table35[[#This Row],[Customer ID]],'Hospitalisation Details'!A:K,8,FALSE)</f>
        <v>11482.63</v>
      </c>
      <c r="N964" t="str">
        <f>VLOOKUP(Table35[[#This Row],[Customer ID]],'Hospitalisation Details'!A:K,9, FALSE)</f>
        <v>tier - 3</v>
      </c>
      <c r="O964" t="str">
        <f>VLOOKUP(Table35[[#This Row],[Customer ID]],'Hospitalisation Details'!A:K,10,FALSE)</f>
        <v>tier - 2</v>
      </c>
      <c r="P964" t="str">
        <f>VLOOKUP(Table35[[#This Row],[Customer ID]],'Hospitalisation Details'!A:K,11,FALSE)</f>
        <v>R1013</v>
      </c>
    </row>
    <row r="965" spans="1:16" x14ac:dyDescent="0.3">
      <c r="A965" t="s">
        <v>1406</v>
      </c>
      <c r="B965" t="str">
        <f>VLOOKUP(Table35[[#This Row],[Customer ID]], 'Customer Names'!F:G, 2, FALSE)</f>
        <v>Brock, Mrs.  Laura D</v>
      </c>
      <c r="C965">
        <v>26.63</v>
      </c>
      <c r="D965" s="22" t="str" cm="1">
        <f t="array" ref="D965">_xlfn.IFS(Table35[[#This Row],[BMI]]&lt;18.5, "Underweight ", Table35[[#This Row],[BMI]]&lt;24.9, "Normal Weight", Table35[[#This Row],[BMI]]&lt;29.9, "Overweight ", TRUE, "Obesity")</f>
        <v xml:space="preserve">Overweight </v>
      </c>
      <c r="E965" s="22">
        <v>4.3600000000000003</v>
      </c>
      <c r="F965" s="22" t="str" cm="1">
        <f t="array" ref="F965">_xlfn.IFS(Table35[[#This Row],[HBA1C]]&lt;5.7, "Normal", Table35[[#This Row],[HBA1C]]&lt;6.4, "Prediabetes ", TRUE, "Diabetes")</f>
        <v>Normal</v>
      </c>
      <c r="G965" s="23" t="s">
        <v>2381</v>
      </c>
      <c r="H965" s="22" t="s">
        <v>2379</v>
      </c>
      <c r="I965" s="22" t="s">
        <v>2379</v>
      </c>
      <c r="J965" s="22">
        <v>2</v>
      </c>
      <c r="K965" t="s">
        <v>2379</v>
      </c>
      <c r="L965" s="25">
        <f>VLOOKUP(Table35[[#This Row],[Customer ID]],'Hospitalisation Details'!A:E,5,FALSE)</f>
        <v>24114</v>
      </c>
      <c r="M965" s="27">
        <f>VLOOKUP(Table35[[#This Row],[Customer ID]],'Hospitalisation Details'!A:K,8,FALSE)</f>
        <v>11478.14</v>
      </c>
      <c r="N965" t="str">
        <f>VLOOKUP(Table35[[#This Row],[Customer ID]],'Hospitalisation Details'!A:K,9, FALSE)</f>
        <v>tier - 3</v>
      </c>
      <c r="O965" t="str">
        <f>VLOOKUP(Table35[[#This Row],[Customer ID]],'Hospitalisation Details'!A:K,10,FALSE)</f>
        <v>tier - 2</v>
      </c>
      <c r="P965" t="str">
        <f>VLOOKUP(Table35[[#This Row],[Customer ID]],'Hospitalisation Details'!A:K,11,FALSE)</f>
        <v>R1025</v>
      </c>
    </row>
    <row r="966" spans="1:16" x14ac:dyDescent="0.3">
      <c r="A966" t="s">
        <v>1405</v>
      </c>
      <c r="B966" t="str">
        <f>VLOOKUP(Table35[[#This Row],[Customer ID]], 'Customer Names'!F:G, 2, FALSE)</f>
        <v>Papp, Ms.  Megan E.</v>
      </c>
      <c r="C966">
        <v>28.7</v>
      </c>
      <c r="D966" s="22" t="str" cm="1">
        <f t="array" ref="D966">_xlfn.IFS(Table35[[#This Row],[BMI]]&lt;18.5, "Underweight ", Table35[[#This Row],[BMI]]&lt;24.9, "Normal Weight", Table35[[#This Row],[BMI]]&lt;29.9, "Overweight ", TRUE, "Obesity")</f>
        <v xml:space="preserve">Overweight </v>
      </c>
      <c r="E966" s="22">
        <v>7.74</v>
      </c>
      <c r="F966" s="22" t="str" cm="1">
        <f t="array" ref="F966">_xlfn.IFS(Table35[[#This Row],[HBA1C]]&lt;5.7, "Normal", Table35[[#This Row],[HBA1C]]&lt;6.4, "Prediabetes ", TRUE, "Diabetes")</f>
        <v>Diabetes</v>
      </c>
      <c r="G966" s="23" t="s">
        <v>2379</v>
      </c>
      <c r="H966" s="22" t="s">
        <v>2379</v>
      </c>
      <c r="I966" s="22" t="s">
        <v>2379</v>
      </c>
      <c r="J966" s="22">
        <v>0</v>
      </c>
      <c r="K966" t="s">
        <v>2379</v>
      </c>
      <c r="L966" s="25">
        <f>VLOOKUP(Table35[[#This Row],[Customer ID]],'Hospitalisation Details'!A:E,5,FALSE)</f>
        <v>24099</v>
      </c>
      <c r="M966" s="27">
        <f>VLOOKUP(Table35[[#This Row],[Customer ID]],'Hospitalisation Details'!A:K,8,FALSE)</f>
        <v>11455.28</v>
      </c>
      <c r="N966" t="str">
        <f>VLOOKUP(Table35[[#This Row],[Customer ID]],'Hospitalisation Details'!A:K,9, FALSE)</f>
        <v>tier - 3</v>
      </c>
      <c r="O966" t="str">
        <f>VLOOKUP(Table35[[#This Row],[Customer ID]],'Hospitalisation Details'!A:K,10,FALSE)</f>
        <v>tier - 2</v>
      </c>
      <c r="P966" t="str">
        <f>VLOOKUP(Table35[[#This Row],[Customer ID]],'Hospitalisation Details'!A:K,11,FALSE)</f>
        <v>R1011</v>
      </c>
    </row>
    <row r="967" spans="1:16" x14ac:dyDescent="0.3">
      <c r="A967" t="s">
        <v>1404</v>
      </c>
      <c r="B967" t="str">
        <f>VLOOKUP(Table35[[#This Row],[Customer ID]], 'Customer Names'!F:G, 2, FALSE)</f>
        <v>Siragusa, Ms.  Shannon J.</v>
      </c>
      <c r="C967">
        <v>25.65</v>
      </c>
      <c r="D967" s="22" t="str" cm="1">
        <f t="array" ref="D967">_xlfn.IFS(Table35[[#This Row],[BMI]]&lt;18.5, "Underweight ", Table35[[#This Row],[BMI]]&lt;24.9, "Normal Weight", Table35[[#This Row],[BMI]]&lt;29.9, "Overweight ", TRUE, "Obesity")</f>
        <v xml:space="preserve">Overweight </v>
      </c>
      <c r="E967" s="22">
        <v>4.05</v>
      </c>
      <c r="F967" s="22" t="str" cm="1">
        <f t="array" ref="F967">_xlfn.IFS(Table35[[#This Row],[HBA1C]]&lt;5.7, "Normal", Table35[[#This Row],[HBA1C]]&lt;6.4, "Prediabetes ", TRUE, "Diabetes")</f>
        <v>Normal</v>
      </c>
      <c r="G967" s="23" t="s">
        <v>2381</v>
      </c>
      <c r="H967" s="22" t="s">
        <v>2379</v>
      </c>
      <c r="I967" s="22" t="s">
        <v>2379</v>
      </c>
      <c r="J967" s="22">
        <v>2</v>
      </c>
      <c r="K967" t="s">
        <v>2379</v>
      </c>
      <c r="L967" s="25">
        <f>VLOOKUP(Table35[[#This Row],[Customer ID]],'Hospitalisation Details'!A:E,5,FALSE)</f>
        <v>24425</v>
      </c>
      <c r="M967" s="27">
        <f>VLOOKUP(Table35[[#This Row],[Customer ID]],'Hospitalisation Details'!A:K,8,FALSE)</f>
        <v>11454.02</v>
      </c>
      <c r="N967" t="str">
        <f>VLOOKUP(Table35[[#This Row],[Customer ID]],'Hospitalisation Details'!A:K,9, FALSE)</f>
        <v>tier - 3</v>
      </c>
      <c r="O967" t="str">
        <f>VLOOKUP(Table35[[#This Row],[Customer ID]],'Hospitalisation Details'!A:K,10,FALSE)</f>
        <v>tier - 1</v>
      </c>
      <c r="P967" t="str">
        <f>VLOOKUP(Table35[[#This Row],[Customer ID]],'Hospitalisation Details'!A:K,11,FALSE)</f>
        <v>R1012</v>
      </c>
    </row>
    <row r="968" spans="1:16" x14ac:dyDescent="0.3">
      <c r="A968" t="s">
        <v>1403</v>
      </c>
      <c r="B968" t="str">
        <f>VLOOKUP(Table35[[#This Row],[Customer ID]], 'Customer Names'!F:G, 2, FALSE)</f>
        <v>Pizarro, Ms.  Rachelle M</v>
      </c>
      <c r="C968">
        <v>36.384999999999998</v>
      </c>
      <c r="D968" s="22" t="str" cm="1">
        <f t="array" ref="D968">_xlfn.IFS(Table35[[#This Row],[BMI]]&lt;18.5, "Underweight ", Table35[[#This Row],[BMI]]&lt;24.9, "Normal Weight", Table35[[#This Row],[BMI]]&lt;29.9, "Overweight ", TRUE, "Obesity")</f>
        <v>Obesity</v>
      </c>
      <c r="E968" s="22">
        <v>11.49</v>
      </c>
      <c r="F968" s="22" t="str" cm="1">
        <f t="array" ref="F968">_xlfn.IFS(Table35[[#This Row],[HBA1C]]&lt;5.7, "Normal", Table35[[#This Row],[HBA1C]]&lt;6.4, "Prediabetes ", TRUE, "Diabetes")</f>
        <v>Diabetes</v>
      </c>
      <c r="G968" s="23" t="s">
        <v>2379</v>
      </c>
      <c r="H968" s="22" t="s">
        <v>2379</v>
      </c>
      <c r="I968" s="22" t="s">
        <v>2379</v>
      </c>
      <c r="J968" s="22">
        <v>0</v>
      </c>
      <c r="K968" t="s">
        <v>2379</v>
      </c>
      <c r="L968" s="25">
        <f>VLOOKUP(Table35[[#This Row],[Customer ID]],'Hospitalisation Details'!A:E,5,FALSE)</f>
        <v>26218</v>
      </c>
      <c r="M968" s="27">
        <f>VLOOKUP(Table35[[#This Row],[Customer ID]],'Hospitalisation Details'!A:K,8,FALSE)</f>
        <v>11436.74</v>
      </c>
      <c r="N968" t="str">
        <f>VLOOKUP(Table35[[#This Row],[Customer ID]],'Hospitalisation Details'!A:K,9, FALSE)</f>
        <v>tier - 3</v>
      </c>
      <c r="O968" t="str">
        <f>VLOOKUP(Table35[[#This Row],[Customer ID]],'Hospitalisation Details'!A:K,10,FALSE)</f>
        <v>tier - 3</v>
      </c>
      <c r="P968" t="str">
        <f>VLOOKUP(Table35[[#This Row],[Customer ID]],'Hospitalisation Details'!A:K,11,FALSE)</f>
        <v>R1012</v>
      </c>
    </row>
    <row r="969" spans="1:16" x14ac:dyDescent="0.3">
      <c r="A969" t="s">
        <v>1402</v>
      </c>
      <c r="B969" t="str">
        <f>VLOOKUP(Table35[[#This Row],[Customer ID]], 'Customer Names'!F:G, 2, FALSE)</f>
        <v>Strange, Mr.  Casey</v>
      </c>
      <c r="C969">
        <v>34.69</v>
      </c>
      <c r="D969" s="22" t="str" cm="1">
        <f t="array" ref="D969">_xlfn.IFS(Table35[[#This Row],[BMI]]&lt;18.5, "Underweight ", Table35[[#This Row],[BMI]]&lt;24.9, "Normal Weight", Table35[[#This Row],[BMI]]&lt;29.9, "Overweight ", TRUE, "Obesity")</f>
        <v>Obesity</v>
      </c>
      <c r="E969" s="22">
        <v>5.65</v>
      </c>
      <c r="F969" s="22" t="str" cm="1">
        <f t="array" ref="F969">_xlfn.IFS(Table35[[#This Row],[HBA1C]]&lt;5.7, "Normal", Table35[[#This Row],[HBA1C]]&lt;6.4, "Prediabetes ", TRUE, "Diabetes")</f>
        <v>Normal</v>
      </c>
      <c r="G969" s="23" t="s">
        <v>2379</v>
      </c>
      <c r="H969" s="22" t="s">
        <v>2379</v>
      </c>
      <c r="I969" s="22" t="s">
        <v>2379</v>
      </c>
      <c r="J969" s="22">
        <v>0</v>
      </c>
      <c r="K969" t="s">
        <v>2379</v>
      </c>
      <c r="L969" s="25">
        <f>VLOOKUP(Table35[[#This Row],[Customer ID]],'Hospitalisation Details'!A:E,5,FALSE)</f>
        <v>29481</v>
      </c>
      <c r="M969" s="27">
        <f>VLOOKUP(Table35[[#This Row],[Customer ID]],'Hospitalisation Details'!A:K,8,FALSE)</f>
        <v>11435.74</v>
      </c>
      <c r="N969" t="str">
        <f>VLOOKUP(Table35[[#This Row],[Customer ID]],'Hospitalisation Details'!A:K,9, FALSE)</f>
        <v>tier - 3</v>
      </c>
      <c r="O969" t="str">
        <f>VLOOKUP(Table35[[#This Row],[Customer ID]],'Hospitalisation Details'!A:K,10,FALSE)</f>
        <v>tier - 3</v>
      </c>
      <c r="P969" t="str">
        <f>VLOOKUP(Table35[[#This Row],[Customer ID]],'Hospitalisation Details'!A:K,11,FALSE)</f>
        <v>R1021</v>
      </c>
    </row>
    <row r="970" spans="1:16" x14ac:dyDescent="0.3">
      <c r="A970" t="s">
        <v>1401</v>
      </c>
      <c r="B970" t="str">
        <f>VLOOKUP(Table35[[#This Row],[Customer ID]], 'Customer Names'!F:G, 2, FALSE)</f>
        <v>Eidinger, Ms.  Jessica L</v>
      </c>
      <c r="C970">
        <v>37.68</v>
      </c>
      <c r="D970" s="22" t="str" cm="1">
        <f t="array" ref="D970">_xlfn.IFS(Table35[[#This Row],[BMI]]&lt;18.5, "Underweight ", Table35[[#This Row],[BMI]]&lt;24.9, "Normal Weight", Table35[[#This Row],[BMI]]&lt;29.9, "Overweight ", TRUE, "Obesity")</f>
        <v>Obesity</v>
      </c>
      <c r="E970" s="22">
        <v>4.29</v>
      </c>
      <c r="F970" s="22" t="str" cm="1">
        <f t="array" ref="F970">_xlfn.IFS(Table35[[#This Row],[HBA1C]]&lt;5.7, "Normal", Table35[[#This Row],[HBA1C]]&lt;6.4, "Prediabetes ", TRUE, "Diabetes")</f>
        <v>Normal</v>
      </c>
      <c r="G970" s="23" t="s">
        <v>2381</v>
      </c>
      <c r="H970" s="22" t="s">
        <v>2379</v>
      </c>
      <c r="I970" s="22" t="s">
        <v>2379</v>
      </c>
      <c r="J970" s="22">
        <v>0</v>
      </c>
      <c r="K970" t="s">
        <v>2379</v>
      </c>
      <c r="L970" s="25">
        <f>VLOOKUP(Table35[[#This Row],[Customer ID]],'Hospitalisation Details'!A:E,5,FALSE)</f>
        <v>31268</v>
      </c>
      <c r="M970" s="27">
        <f>VLOOKUP(Table35[[#This Row],[Customer ID]],'Hospitalisation Details'!A:K,8,FALSE)</f>
        <v>11419.49</v>
      </c>
      <c r="N970" t="str">
        <f>VLOOKUP(Table35[[#This Row],[Customer ID]],'Hospitalisation Details'!A:K,9, FALSE)</f>
        <v>tier - 3</v>
      </c>
      <c r="O970" t="str">
        <f>VLOOKUP(Table35[[#This Row],[Customer ID]],'Hospitalisation Details'!A:K,10,FALSE)</f>
        <v>tier - 1</v>
      </c>
      <c r="P970" t="str">
        <f>VLOOKUP(Table35[[#This Row],[Customer ID]],'Hospitalisation Details'!A:K,11,FALSE)</f>
        <v>R1012</v>
      </c>
    </row>
    <row r="971" spans="1:16" x14ac:dyDescent="0.3">
      <c r="A971" t="s">
        <v>1400</v>
      </c>
      <c r="B971" t="str">
        <f>VLOOKUP(Table35[[#This Row],[Customer ID]], 'Customer Names'!F:G, 2, FALSE)</f>
        <v>Ginsburg, Mr.  Brandon F</v>
      </c>
      <c r="C971">
        <v>35.49</v>
      </c>
      <c r="D971" s="22" t="str" cm="1">
        <f t="array" ref="D971">_xlfn.IFS(Table35[[#This Row],[BMI]]&lt;18.5, "Underweight ", Table35[[#This Row],[BMI]]&lt;24.9, "Normal Weight", Table35[[#This Row],[BMI]]&lt;29.9, "Overweight ", TRUE, "Obesity")</f>
        <v>Obesity</v>
      </c>
      <c r="E971" s="22">
        <v>4.74</v>
      </c>
      <c r="F971" s="22" t="str" cm="1">
        <f t="array" ref="F971">_xlfn.IFS(Table35[[#This Row],[HBA1C]]&lt;5.7, "Normal", Table35[[#This Row],[HBA1C]]&lt;6.4, "Prediabetes ", TRUE, "Diabetes")</f>
        <v>Normal</v>
      </c>
      <c r="G971" s="23" t="s">
        <v>2381</v>
      </c>
      <c r="H971" s="22" t="s">
        <v>2379</v>
      </c>
      <c r="I971" s="22" t="s">
        <v>2381</v>
      </c>
      <c r="J971" s="22">
        <v>1</v>
      </c>
      <c r="K971" t="s">
        <v>2379</v>
      </c>
      <c r="L971" s="25">
        <f>VLOOKUP(Table35[[#This Row],[Customer ID]],'Hospitalisation Details'!A:E,5,FALSE)</f>
        <v>30520</v>
      </c>
      <c r="M971" s="27">
        <f>VLOOKUP(Table35[[#This Row],[Customer ID]],'Hospitalisation Details'!A:K,8,FALSE)</f>
        <v>11412.02</v>
      </c>
      <c r="N971" t="str">
        <f>VLOOKUP(Table35[[#This Row],[Customer ID]],'Hospitalisation Details'!A:K,9, FALSE)</f>
        <v>tier - 3</v>
      </c>
      <c r="O971" t="str">
        <f>VLOOKUP(Table35[[#This Row],[Customer ID]],'Hospitalisation Details'!A:K,10,FALSE)</f>
        <v>tier - 1</v>
      </c>
      <c r="P971" t="str">
        <f>VLOOKUP(Table35[[#This Row],[Customer ID]],'Hospitalisation Details'!A:K,11,FALSE)</f>
        <v>R1021</v>
      </c>
    </row>
    <row r="972" spans="1:16" x14ac:dyDescent="0.3">
      <c r="A972" t="s">
        <v>1399</v>
      </c>
      <c r="B972" t="str">
        <f>VLOOKUP(Table35[[#This Row],[Customer ID]], 'Customer Names'!F:G, 2, FALSE)</f>
        <v>Truex, Ms.  Melissa</v>
      </c>
      <c r="C972">
        <v>44.7</v>
      </c>
      <c r="D972" s="22" t="str" cm="1">
        <f t="array" ref="D972">_xlfn.IFS(Table35[[#This Row],[BMI]]&lt;18.5, "Underweight ", Table35[[#This Row],[BMI]]&lt;24.9, "Normal Weight", Table35[[#This Row],[BMI]]&lt;29.9, "Overweight ", TRUE, "Obesity")</f>
        <v>Obesity</v>
      </c>
      <c r="E972" s="22">
        <v>7.6</v>
      </c>
      <c r="F972" s="22" t="str" cm="1">
        <f t="array" ref="F972">_xlfn.IFS(Table35[[#This Row],[HBA1C]]&lt;5.7, "Normal", Table35[[#This Row],[HBA1C]]&lt;6.4, "Prediabetes ", TRUE, "Diabetes")</f>
        <v>Diabetes</v>
      </c>
      <c r="G972" s="23" t="s">
        <v>2381</v>
      </c>
      <c r="H972" s="22" t="s">
        <v>2379</v>
      </c>
      <c r="I972" s="22" t="s">
        <v>2379</v>
      </c>
      <c r="J972" s="22">
        <v>2</v>
      </c>
      <c r="K972" t="s">
        <v>2379</v>
      </c>
      <c r="L972" s="25">
        <f>VLOOKUP(Table35[[#This Row],[Customer ID]],'Hospitalisation Details'!A:E,5,FALSE)</f>
        <v>25726</v>
      </c>
      <c r="M972" s="27">
        <f>VLOOKUP(Table35[[#This Row],[Customer ID]],'Hospitalisation Details'!A:K,8,FALSE)</f>
        <v>11411.69</v>
      </c>
      <c r="N972" t="str">
        <f>VLOOKUP(Table35[[#This Row],[Customer ID]],'Hospitalisation Details'!A:K,9, FALSE)</f>
        <v>tier - 3</v>
      </c>
      <c r="O972" t="str">
        <f>VLOOKUP(Table35[[#This Row],[Customer ID]],'Hospitalisation Details'!A:K,10,FALSE)</f>
        <v>tier - 2</v>
      </c>
      <c r="P972" t="str">
        <f>VLOOKUP(Table35[[#This Row],[Customer ID]],'Hospitalisation Details'!A:K,11,FALSE)</f>
        <v>R1011</v>
      </c>
    </row>
    <row r="973" spans="1:16" x14ac:dyDescent="0.3">
      <c r="A973" t="s">
        <v>1398</v>
      </c>
      <c r="B973" t="str">
        <f>VLOOKUP(Table35[[#This Row],[Customer ID]], 'Customer Names'!F:G, 2, FALSE)</f>
        <v>Higgins, Ms.  Danielle N</v>
      </c>
      <c r="C973">
        <v>38.380000000000003</v>
      </c>
      <c r="D973" s="22" t="str" cm="1">
        <f t="array" ref="D973">_xlfn.IFS(Table35[[#This Row],[BMI]]&lt;18.5, "Underweight ", Table35[[#This Row],[BMI]]&lt;24.9, "Normal Weight", Table35[[#This Row],[BMI]]&lt;29.9, "Overweight ", TRUE, "Obesity")</f>
        <v>Obesity</v>
      </c>
      <c r="E973" s="22">
        <v>8.5</v>
      </c>
      <c r="F973" s="22" t="str" cm="1">
        <f t="array" ref="F973">_xlfn.IFS(Table35[[#This Row],[HBA1C]]&lt;5.7, "Normal", Table35[[#This Row],[HBA1C]]&lt;6.4, "Prediabetes ", TRUE, "Diabetes")</f>
        <v>Diabetes</v>
      </c>
      <c r="G973" s="23" t="s">
        <v>2381</v>
      </c>
      <c r="H973" s="22" t="s">
        <v>2379</v>
      </c>
      <c r="I973" s="22" t="s">
        <v>2379</v>
      </c>
      <c r="J973" s="22">
        <v>2</v>
      </c>
      <c r="K973" t="s">
        <v>2379</v>
      </c>
      <c r="L973" s="25">
        <f>VLOOKUP(Table35[[#This Row],[Customer ID]],'Hospitalisation Details'!A:E,5,FALSE)</f>
        <v>25690</v>
      </c>
      <c r="M973" s="27">
        <f>VLOOKUP(Table35[[#This Row],[Customer ID]],'Hospitalisation Details'!A:K,8,FALSE)</f>
        <v>11396.9</v>
      </c>
      <c r="N973" t="str">
        <f>VLOOKUP(Table35[[#This Row],[Customer ID]],'Hospitalisation Details'!A:K,9, FALSE)</f>
        <v>tier - 3</v>
      </c>
      <c r="O973" t="str">
        <f>VLOOKUP(Table35[[#This Row],[Customer ID]],'Hospitalisation Details'!A:K,10,FALSE)</f>
        <v>tier - 3</v>
      </c>
      <c r="P973" t="str">
        <f>VLOOKUP(Table35[[#This Row],[Customer ID]],'Hospitalisation Details'!A:K,11,FALSE)</f>
        <v>R1024</v>
      </c>
    </row>
    <row r="974" spans="1:16" x14ac:dyDescent="0.3">
      <c r="A974" t="s">
        <v>1397</v>
      </c>
      <c r="B974" t="str">
        <f>VLOOKUP(Table35[[#This Row],[Customer ID]], 'Customer Names'!F:G, 2, FALSE)</f>
        <v>McCurdy, Mr.  Matthew</v>
      </c>
      <c r="C974">
        <v>35.244999999999997</v>
      </c>
      <c r="D974" s="22" t="str" cm="1">
        <f t="array" ref="D974">_xlfn.IFS(Table35[[#This Row],[BMI]]&lt;18.5, "Underweight ", Table35[[#This Row],[BMI]]&lt;24.9, "Normal Weight", Table35[[#This Row],[BMI]]&lt;29.9, "Overweight ", TRUE, "Obesity")</f>
        <v>Obesity</v>
      </c>
      <c r="E974" s="22">
        <v>11.22</v>
      </c>
      <c r="F974" s="22" t="str" cm="1">
        <f t="array" ref="F974">_xlfn.IFS(Table35[[#This Row],[HBA1C]]&lt;5.7, "Normal", Table35[[#This Row],[HBA1C]]&lt;6.4, "Prediabetes ", TRUE, "Diabetes")</f>
        <v>Diabetes</v>
      </c>
      <c r="G974" s="23" t="s">
        <v>2381</v>
      </c>
      <c r="H974" s="22" t="s">
        <v>2379</v>
      </c>
      <c r="I974" s="22" t="s">
        <v>2379</v>
      </c>
      <c r="J974" s="22">
        <v>0</v>
      </c>
      <c r="K974" t="s">
        <v>2379</v>
      </c>
      <c r="L974" s="25">
        <f>VLOOKUP(Table35[[#This Row],[Customer ID]],'Hospitalisation Details'!A:E,5,FALSE)</f>
        <v>24581</v>
      </c>
      <c r="M974" s="27">
        <f>VLOOKUP(Table35[[#This Row],[Customer ID]],'Hospitalisation Details'!A:K,8,FALSE)</f>
        <v>11394.07</v>
      </c>
      <c r="N974" t="str">
        <f>VLOOKUP(Table35[[#This Row],[Customer ID]],'Hospitalisation Details'!A:K,9, FALSE)</f>
        <v>tier - 3</v>
      </c>
      <c r="O974" t="str">
        <f>VLOOKUP(Table35[[#This Row],[Customer ID]],'Hospitalisation Details'!A:K,10,FALSE)</f>
        <v>tier - 1</v>
      </c>
      <c r="P974" t="str">
        <f>VLOOKUP(Table35[[#This Row],[Customer ID]],'Hospitalisation Details'!A:K,11,FALSE)</f>
        <v>R1018</v>
      </c>
    </row>
    <row r="975" spans="1:16" x14ac:dyDescent="0.3">
      <c r="A975" t="s">
        <v>1396</v>
      </c>
      <c r="B975" t="str">
        <f>VLOOKUP(Table35[[#This Row],[Customer ID]], 'Customer Names'!F:G, 2, FALSE)</f>
        <v>Hughes, Mrs.  Bettina</v>
      </c>
      <c r="C975">
        <v>49.84</v>
      </c>
      <c r="D975" s="22" t="str" cm="1">
        <f t="array" ref="D975">_xlfn.IFS(Table35[[#This Row],[BMI]]&lt;18.5, "Underweight ", Table35[[#This Row],[BMI]]&lt;24.9, "Normal Weight", Table35[[#This Row],[BMI]]&lt;29.9, "Overweight ", TRUE, "Obesity")</f>
        <v>Obesity</v>
      </c>
      <c r="E975" s="22">
        <v>5.0999999999999996</v>
      </c>
      <c r="F975" s="22" t="str" cm="1">
        <f t="array" ref="F975">_xlfn.IFS(Table35[[#This Row],[HBA1C]]&lt;5.7, "Normal", Table35[[#This Row],[HBA1C]]&lt;6.4, "Prediabetes ", TRUE, "Diabetes")</f>
        <v>Normal</v>
      </c>
      <c r="G975" s="23" t="s">
        <v>2381</v>
      </c>
      <c r="H975" s="22" t="s">
        <v>2379</v>
      </c>
      <c r="I975" s="22" t="s">
        <v>2381</v>
      </c>
      <c r="J975" s="22">
        <v>1</v>
      </c>
      <c r="K975" t="s">
        <v>2379</v>
      </c>
      <c r="L975" s="25">
        <f>VLOOKUP(Table35[[#This Row],[Customer ID]],'Hospitalisation Details'!A:E,5,FALSE)</f>
        <v>35517</v>
      </c>
      <c r="M975" s="27">
        <f>VLOOKUP(Table35[[#This Row],[Customer ID]],'Hospitalisation Details'!A:K,8,FALSE)</f>
        <v>11388.27</v>
      </c>
      <c r="N975" t="str">
        <f>VLOOKUP(Table35[[#This Row],[Customer ID]],'Hospitalisation Details'!A:K,9, FALSE)</f>
        <v>tier - 3</v>
      </c>
      <c r="O975" t="str">
        <f>VLOOKUP(Table35[[#This Row],[Customer ID]],'Hospitalisation Details'!A:K,10,FALSE)</f>
        <v>tier - 2</v>
      </c>
      <c r="P975" t="str">
        <f>VLOOKUP(Table35[[#This Row],[Customer ID]],'Hospitalisation Details'!A:K,11,FALSE)</f>
        <v>R1026</v>
      </c>
    </row>
    <row r="976" spans="1:16" x14ac:dyDescent="0.3">
      <c r="A976" t="s">
        <v>1395</v>
      </c>
      <c r="B976" t="str">
        <f>VLOOKUP(Table35[[#This Row],[Customer ID]], 'Customer Names'!F:G, 2, FALSE)</f>
        <v>Varner, Mr.  Alexander</v>
      </c>
      <c r="C976">
        <v>49.06</v>
      </c>
      <c r="D976" s="22" t="str" cm="1">
        <f t="array" ref="D976">_xlfn.IFS(Table35[[#This Row],[BMI]]&lt;18.5, "Underweight ", Table35[[#This Row],[BMI]]&lt;24.9, "Normal Weight", Table35[[#This Row],[BMI]]&lt;29.9, "Overweight ", TRUE, "Obesity")</f>
        <v>Obesity</v>
      </c>
      <c r="E976" s="22">
        <v>5.43</v>
      </c>
      <c r="F976" s="22" t="str" cm="1">
        <f t="array" ref="F976">_xlfn.IFS(Table35[[#This Row],[HBA1C]]&lt;5.7, "Normal", Table35[[#This Row],[HBA1C]]&lt;6.4, "Prediabetes ", TRUE, "Diabetes")</f>
        <v>Normal</v>
      </c>
      <c r="G976" s="23" t="s">
        <v>2381</v>
      </c>
      <c r="H976" s="22" t="s">
        <v>2379</v>
      </c>
      <c r="I976" s="22" t="s">
        <v>2379</v>
      </c>
      <c r="J976" s="22">
        <v>1</v>
      </c>
      <c r="K976" t="s">
        <v>2379</v>
      </c>
      <c r="L976" s="25">
        <f>VLOOKUP(Table35[[#This Row],[Customer ID]],'Hospitalisation Details'!A:E,5,FALSE)</f>
        <v>23420</v>
      </c>
      <c r="M976" s="27">
        <f>VLOOKUP(Table35[[#This Row],[Customer ID]],'Hospitalisation Details'!A:K,8,FALSE)</f>
        <v>11381.33</v>
      </c>
      <c r="N976" t="str">
        <f>VLOOKUP(Table35[[#This Row],[Customer ID]],'Hospitalisation Details'!A:K,9, FALSE)</f>
        <v>tier - 3</v>
      </c>
      <c r="O976" t="str">
        <f>VLOOKUP(Table35[[#This Row],[Customer ID]],'Hospitalisation Details'!A:K,10,FALSE)</f>
        <v>tier - 2</v>
      </c>
      <c r="P976" t="str">
        <f>VLOOKUP(Table35[[#This Row],[Customer ID]],'Hospitalisation Details'!A:K,11,FALSE)</f>
        <v>R1013</v>
      </c>
    </row>
    <row r="977" spans="1:16" x14ac:dyDescent="0.3">
      <c r="A977" t="s">
        <v>1394</v>
      </c>
      <c r="B977" t="str">
        <f>VLOOKUP(Table35[[#This Row],[Customer ID]], 'Customer Names'!F:G, 2, FALSE)</f>
        <v>Dahmen, Mrs.  Holli</v>
      </c>
      <c r="C977">
        <v>30.88</v>
      </c>
      <c r="D977" s="22" t="str" cm="1">
        <f t="array" ref="D977">_xlfn.IFS(Table35[[#This Row],[BMI]]&lt;18.5, "Underweight ", Table35[[#This Row],[BMI]]&lt;24.9, "Normal Weight", Table35[[#This Row],[BMI]]&lt;29.9, "Overweight ", TRUE, "Obesity")</f>
        <v>Obesity</v>
      </c>
      <c r="E977" s="22">
        <v>5.82</v>
      </c>
      <c r="F977" s="22" t="str" cm="1">
        <f t="array" ref="F977">_xlfn.IFS(Table35[[#This Row],[HBA1C]]&lt;5.7, "Normal", Table35[[#This Row],[HBA1C]]&lt;6.4, "Prediabetes ", TRUE, "Diabetes")</f>
        <v xml:space="preserve">Prediabetes </v>
      </c>
      <c r="G977" s="23" t="s">
        <v>2379</v>
      </c>
      <c r="H977" s="22" t="s">
        <v>2379</v>
      </c>
      <c r="I977" s="22" t="s">
        <v>2379</v>
      </c>
      <c r="J977" s="22">
        <v>2</v>
      </c>
      <c r="K977" t="s">
        <v>2379</v>
      </c>
      <c r="L977" s="25">
        <f>VLOOKUP(Table35[[#This Row],[Customer ID]],'Hospitalisation Details'!A:E,5,FALSE)</f>
        <v>26304</v>
      </c>
      <c r="M977" s="27">
        <f>VLOOKUP(Table35[[#This Row],[Customer ID]],'Hospitalisation Details'!A:K,8,FALSE)</f>
        <v>11378.57</v>
      </c>
      <c r="N977" t="str">
        <f>VLOOKUP(Table35[[#This Row],[Customer ID]],'Hospitalisation Details'!A:K,9, FALSE)</f>
        <v>tier - 3</v>
      </c>
      <c r="O977" t="str">
        <f>VLOOKUP(Table35[[#This Row],[Customer ID]],'Hospitalisation Details'!A:K,10,FALSE)</f>
        <v>tier - 2</v>
      </c>
      <c r="P977" t="str">
        <f>VLOOKUP(Table35[[#This Row],[Customer ID]],'Hospitalisation Details'!A:K,11,FALSE)</f>
        <v>R1025</v>
      </c>
    </row>
    <row r="978" spans="1:16" x14ac:dyDescent="0.3">
      <c r="A978" t="s">
        <v>1393</v>
      </c>
      <c r="B978" t="str">
        <f>VLOOKUP(Table35[[#This Row],[Customer ID]], 'Customer Names'!F:G, 2, FALSE)</f>
        <v>Young, Mrs.  Heather C</v>
      </c>
      <c r="C978">
        <v>33.35</v>
      </c>
      <c r="D978" s="22" t="str" cm="1">
        <f t="array" ref="D978">_xlfn.IFS(Table35[[#This Row],[BMI]]&lt;18.5, "Underweight ", Table35[[#This Row],[BMI]]&lt;24.9, "Normal Weight", Table35[[#This Row],[BMI]]&lt;29.9, "Overweight ", TRUE, "Obesity")</f>
        <v>Obesity</v>
      </c>
      <c r="E978" s="22">
        <v>6.05</v>
      </c>
      <c r="F978" s="22" t="str" cm="1">
        <f t="array" ref="F978">_xlfn.IFS(Table35[[#This Row],[HBA1C]]&lt;5.7, "Normal", Table35[[#This Row],[HBA1C]]&lt;6.4, "Prediabetes ", TRUE, "Diabetes")</f>
        <v xml:space="preserve">Prediabetes </v>
      </c>
      <c r="G978" s="23" t="s">
        <v>2379</v>
      </c>
      <c r="H978" s="22" t="s">
        <v>2379</v>
      </c>
      <c r="I978" s="22" t="s">
        <v>2381</v>
      </c>
      <c r="J978" s="22">
        <v>1</v>
      </c>
      <c r="K978" t="s">
        <v>2379</v>
      </c>
      <c r="L978" s="25">
        <f>VLOOKUP(Table35[[#This Row],[Customer ID]],'Hospitalisation Details'!A:E,5,FALSE)</f>
        <v>29196</v>
      </c>
      <c r="M978" s="27">
        <f>VLOOKUP(Table35[[#This Row],[Customer ID]],'Hospitalisation Details'!A:K,8,FALSE)</f>
        <v>11369.39</v>
      </c>
      <c r="N978" t="str">
        <f>VLOOKUP(Table35[[#This Row],[Customer ID]],'Hospitalisation Details'!A:K,9, FALSE)</f>
        <v>tier - 3</v>
      </c>
      <c r="O978" t="str">
        <f>VLOOKUP(Table35[[#This Row],[Customer ID]],'Hospitalisation Details'!A:K,10,FALSE)</f>
        <v>tier - 1</v>
      </c>
      <c r="P978" t="str">
        <f>VLOOKUP(Table35[[#This Row],[Customer ID]],'Hospitalisation Details'!A:K,11,FALSE)</f>
        <v>R1026</v>
      </c>
    </row>
    <row r="979" spans="1:16" x14ac:dyDescent="0.3">
      <c r="A979" t="s">
        <v>1392</v>
      </c>
      <c r="B979" t="str">
        <f>VLOOKUP(Table35[[#This Row],[Customer ID]], 'Customer Names'!F:G, 2, FALSE)</f>
        <v>Fraser, Mr.  Kyle</v>
      </c>
      <c r="C979">
        <v>38</v>
      </c>
      <c r="D979" s="22" t="str" cm="1">
        <f t="array" ref="D979">_xlfn.IFS(Table35[[#This Row],[BMI]]&lt;18.5, "Underweight ", Table35[[#This Row],[BMI]]&lt;24.9, "Normal Weight", Table35[[#This Row],[BMI]]&lt;29.9, "Overweight ", TRUE, "Obesity")</f>
        <v>Obesity</v>
      </c>
      <c r="E979" s="22">
        <v>6.38</v>
      </c>
      <c r="F979" s="22" t="str" cm="1">
        <f t="array" ref="F979">_xlfn.IFS(Table35[[#This Row],[HBA1C]]&lt;5.7, "Normal", Table35[[#This Row],[HBA1C]]&lt;6.4, "Prediabetes ", TRUE, "Diabetes")</f>
        <v xml:space="preserve">Prediabetes </v>
      </c>
      <c r="G979" s="23" t="s">
        <v>2381</v>
      </c>
      <c r="H979" s="22" t="s">
        <v>2379</v>
      </c>
      <c r="I979" s="22" t="s">
        <v>2379</v>
      </c>
      <c r="J979" s="22">
        <v>1</v>
      </c>
      <c r="K979" t="s">
        <v>2379</v>
      </c>
      <c r="L979" s="25">
        <f>VLOOKUP(Table35[[#This Row],[Customer ID]],'Hospitalisation Details'!A:E,5,FALSE)</f>
        <v>23694</v>
      </c>
      <c r="M979" s="27">
        <f>VLOOKUP(Table35[[#This Row],[Customer ID]],'Hospitalisation Details'!A:K,8,FALSE)</f>
        <v>11365.95</v>
      </c>
      <c r="N979" t="str">
        <f>VLOOKUP(Table35[[#This Row],[Customer ID]],'Hospitalisation Details'!A:K,9, FALSE)</f>
        <v>tier - 3</v>
      </c>
      <c r="O979" t="str">
        <f>VLOOKUP(Table35[[#This Row],[Customer ID]],'Hospitalisation Details'!A:K,10,FALSE)</f>
        <v>tier - 2</v>
      </c>
      <c r="P979" t="str">
        <f>VLOOKUP(Table35[[#This Row],[Customer ID]],'Hospitalisation Details'!A:K,11,FALSE)</f>
        <v>R1011</v>
      </c>
    </row>
    <row r="980" spans="1:16" x14ac:dyDescent="0.3">
      <c r="A980" t="s">
        <v>1391</v>
      </c>
      <c r="B980" t="str">
        <f>VLOOKUP(Table35[[#This Row],[Customer ID]], 'Customer Names'!F:G, 2, FALSE)</f>
        <v>Deeg, Mr.  Thomas J</v>
      </c>
      <c r="C980">
        <v>36.08</v>
      </c>
      <c r="D980" s="22" t="str" cm="1">
        <f t="array" ref="D980">_xlfn.IFS(Table35[[#This Row],[BMI]]&lt;18.5, "Underweight ", Table35[[#This Row],[BMI]]&lt;24.9, "Normal Weight", Table35[[#This Row],[BMI]]&lt;29.9, "Overweight ", TRUE, "Obesity")</f>
        <v>Obesity</v>
      </c>
      <c r="E980" s="22">
        <v>5.73</v>
      </c>
      <c r="F980" s="22" t="str" cm="1">
        <f t="array" ref="F980">_xlfn.IFS(Table35[[#This Row],[HBA1C]]&lt;5.7, "Normal", Table35[[#This Row],[HBA1C]]&lt;6.4, "Prediabetes ", TRUE, "Diabetes")</f>
        <v xml:space="preserve">Prediabetes </v>
      </c>
      <c r="G980" s="23" t="s">
        <v>2381</v>
      </c>
      <c r="H980" s="22" t="s">
        <v>2379</v>
      </c>
      <c r="I980" s="22" t="s">
        <v>2379</v>
      </c>
      <c r="J980" s="22">
        <v>1</v>
      </c>
      <c r="K980" t="s">
        <v>2379</v>
      </c>
      <c r="L980" s="25">
        <f>VLOOKUP(Table35[[#This Row],[Customer ID]],'Hospitalisation Details'!A:E,5,FALSE)</f>
        <v>23653</v>
      </c>
      <c r="M980" s="27">
        <f>VLOOKUP(Table35[[#This Row],[Customer ID]],'Hospitalisation Details'!A:K,8,FALSE)</f>
        <v>11363.28</v>
      </c>
      <c r="N980" t="str">
        <f>VLOOKUP(Table35[[#This Row],[Customer ID]],'Hospitalisation Details'!A:K,9, FALSE)</f>
        <v>tier - 3</v>
      </c>
      <c r="O980" t="str">
        <f>VLOOKUP(Table35[[#This Row],[Customer ID]],'Hospitalisation Details'!A:K,10,FALSE)</f>
        <v>tier - 1</v>
      </c>
      <c r="P980" t="str">
        <f>VLOOKUP(Table35[[#This Row],[Customer ID]],'Hospitalisation Details'!A:K,11,FALSE)</f>
        <v>R1013</v>
      </c>
    </row>
    <row r="981" spans="1:16" x14ac:dyDescent="0.3">
      <c r="A981" t="s">
        <v>1390</v>
      </c>
      <c r="B981" t="str">
        <f>VLOOKUP(Table35[[#This Row],[Customer ID]], 'Customer Names'!F:G, 2, FALSE)</f>
        <v>Robertson, Mr.  Chris</v>
      </c>
      <c r="C981">
        <v>35.700000000000003</v>
      </c>
      <c r="D981" s="22" t="str" cm="1">
        <f t="array" ref="D981">_xlfn.IFS(Table35[[#This Row],[BMI]]&lt;18.5, "Underweight ", Table35[[#This Row],[BMI]]&lt;24.9, "Normal Weight", Table35[[#This Row],[BMI]]&lt;29.9, "Overweight ", TRUE, "Obesity")</f>
        <v>Obesity</v>
      </c>
      <c r="E981" s="22">
        <v>5.47</v>
      </c>
      <c r="F981" s="22" t="str" cm="1">
        <f t="array" ref="F981">_xlfn.IFS(Table35[[#This Row],[HBA1C]]&lt;5.7, "Normal", Table35[[#This Row],[HBA1C]]&lt;6.4, "Prediabetes ", TRUE, "Diabetes")</f>
        <v>Normal</v>
      </c>
      <c r="G981" s="23" t="s">
        <v>2381</v>
      </c>
      <c r="H981" s="22" t="s">
        <v>2379</v>
      </c>
      <c r="I981" s="22" t="s">
        <v>2379</v>
      </c>
      <c r="J981" s="22">
        <v>1</v>
      </c>
      <c r="K981" t="s">
        <v>2379</v>
      </c>
      <c r="L981" s="25">
        <f>VLOOKUP(Table35[[#This Row],[Customer ID]],'Hospitalisation Details'!A:E,5,FALSE)</f>
        <v>23624</v>
      </c>
      <c r="M981" s="27">
        <f>VLOOKUP(Table35[[#This Row],[Customer ID]],'Hospitalisation Details'!A:K,8,FALSE)</f>
        <v>11362.76</v>
      </c>
      <c r="N981" t="str">
        <f>VLOOKUP(Table35[[#This Row],[Customer ID]],'Hospitalisation Details'!A:K,9, FALSE)</f>
        <v>tier - 3</v>
      </c>
      <c r="O981" t="str">
        <f>VLOOKUP(Table35[[#This Row],[Customer ID]],'Hospitalisation Details'!A:K,10,FALSE)</f>
        <v>tier - 1</v>
      </c>
      <c r="P981" t="str">
        <f>VLOOKUP(Table35[[#This Row],[Customer ID]],'Hospitalisation Details'!A:K,11,FALSE)</f>
        <v>R1011</v>
      </c>
    </row>
    <row r="982" spans="1:16" x14ac:dyDescent="0.3">
      <c r="A982" t="s">
        <v>1389</v>
      </c>
      <c r="B982" t="str">
        <f>VLOOKUP(Table35[[#This Row],[Customer ID]], 'Customer Names'!F:G, 2, FALSE)</f>
        <v>Peck, Mr.  Graham</v>
      </c>
      <c r="C982">
        <v>34.01</v>
      </c>
      <c r="D982" s="22" t="str" cm="1">
        <f t="array" ref="D982">_xlfn.IFS(Table35[[#This Row],[BMI]]&lt;18.5, "Underweight ", Table35[[#This Row],[BMI]]&lt;24.9, "Normal Weight", Table35[[#This Row],[BMI]]&lt;29.9, "Overweight ", TRUE, "Obesity")</f>
        <v>Obesity</v>
      </c>
      <c r="E982" s="22">
        <v>11.3</v>
      </c>
      <c r="F982" s="22" t="str" cm="1">
        <f t="array" ref="F982">_xlfn.IFS(Table35[[#This Row],[HBA1C]]&lt;5.7, "Normal", Table35[[#This Row],[HBA1C]]&lt;6.4, "Prediabetes ", TRUE, "Diabetes")</f>
        <v>Diabetes</v>
      </c>
      <c r="G982" s="23" t="s">
        <v>2379</v>
      </c>
      <c r="H982" s="22" t="s">
        <v>2379</v>
      </c>
      <c r="I982" s="22" t="s">
        <v>2379</v>
      </c>
      <c r="J982" s="22">
        <v>0</v>
      </c>
      <c r="K982" t="s">
        <v>2379</v>
      </c>
      <c r="L982" s="25">
        <f>VLOOKUP(Table35[[#This Row],[Customer ID]],'Hospitalisation Details'!A:E,5,FALSE)</f>
        <v>23980</v>
      </c>
      <c r="M982" s="27">
        <f>VLOOKUP(Table35[[#This Row],[Customer ID]],'Hospitalisation Details'!A:K,8,FALSE)</f>
        <v>11356.66</v>
      </c>
      <c r="N982" t="str">
        <f>VLOOKUP(Table35[[#This Row],[Customer ID]],'Hospitalisation Details'!A:K,9, FALSE)</f>
        <v>tier - 3</v>
      </c>
      <c r="O982" t="str">
        <f>VLOOKUP(Table35[[#This Row],[Customer ID]],'Hospitalisation Details'!A:K,10,FALSE)</f>
        <v>tier - 3</v>
      </c>
      <c r="P982" t="str">
        <f>VLOOKUP(Table35[[#This Row],[Customer ID]],'Hospitalisation Details'!A:K,11,FALSE)</f>
        <v>R1012</v>
      </c>
    </row>
    <row r="983" spans="1:16" x14ac:dyDescent="0.3">
      <c r="A983" t="s">
        <v>1388</v>
      </c>
      <c r="B983" t="str">
        <f>VLOOKUP(Table35[[#This Row],[Customer ID]], 'Customer Names'!F:G, 2, FALSE)</f>
        <v>Burger, Mr.  Garrett</v>
      </c>
      <c r="C983">
        <v>31.54</v>
      </c>
      <c r="D983" s="22" t="str" cm="1">
        <f t="array" ref="D983">_xlfn.IFS(Table35[[#This Row],[BMI]]&lt;18.5, "Underweight ", Table35[[#This Row],[BMI]]&lt;24.9, "Normal Weight", Table35[[#This Row],[BMI]]&lt;29.9, "Overweight ", TRUE, "Obesity")</f>
        <v>Obesity</v>
      </c>
      <c r="E983" s="22">
        <v>6.72</v>
      </c>
      <c r="F983" s="22" t="str" cm="1">
        <f t="array" ref="F983">_xlfn.IFS(Table35[[#This Row],[HBA1C]]&lt;5.7, "Normal", Table35[[#This Row],[HBA1C]]&lt;6.4, "Prediabetes ", TRUE, "Diabetes")</f>
        <v>Diabetes</v>
      </c>
      <c r="G983" s="23" t="s">
        <v>2379</v>
      </c>
      <c r="H983" s="22" t="s">
        <v>2379</v>
      </c>
      <c r="I983" s="22" t="s">
        <v>2379</v>
      </c>
      <c r="J983" s="22">
        <v>0</v>
      </c>
      <c r="K983" t="s">
        <v>2379</v>
      </c>
      <c r="L983" s="25">
        <f>VLOOKUP(Table35[[#This Row],[Customer ID]],'Hospitalisation Details'!A:E,5,FALSE)</f>
        <v>23952</v>
      </c>
      <c r="M983" s="27">
        <f>VLOOKUP(Table35[[#This Row],[Customer ID]],'Hospitalisation Details'!A:K,8,FALSE)</f>
        <v>11353.23</v>
      </c>
      <c r="N983" t="str">
        <f>VLOOKUP(Table35[[#This Row],[Customer ID]],'Hospitalisation Details'!A:K,9, FALSE)</f>
        <v>tier - 3</v>
      </c>
      <c r="O983" t="str">
        <f>VLOOKUP(Table35[[#This Row],[Customer ID]],'Hospitalisation Details'!A:K,10,FALSE)</f>
        <v>tier - 1</v>
      </c>
      <c r="P983" t="str">
        <f>VLOOKUP(Table35[[#This Row],[Customer ID]],'Hospitalisation Details'!A:K,11,FALSE)</f>
        <v>R1012</v>
      </c>
    </row>
    <row r="984" spans="1:16" x14ac:dyDescent="0.3">
      <c r="A984" t="s">
        <v>1387</v>
      </c>
      <c r="B984" t="str">
        <f>VLOOKUP(Table35[[#This Row],[Customer ID]], 'Customer Names'!F:G, 2, FALSE)</f>
        <v>Blain, Mr.  Andrew</v>
      </c>
      <c r="C984">
        <v>23.3</v>
      </c>
      <c r="D984" s="22" t="str" cm="1">
        <f t="array" ref="D984">_xlfn.IFS(Table35[[#This Row],[BMI]]&lt;18.5, "Underweight ", Table35[[#This Row],[BMI]]&lt;24.9, "Normal Weight", Table35[[#This Row],[BMI]]&lt;29.9, "Overweight ", TRUE, "Obesity")</f>
        <v>Normal Weight</v>
      </c>
      <c r="E984" s="22">
        <v>5.36</v>
      </c>
      <c r="F984" s="22" t="str" cm="1">
        <f t="array" ref="F984">_xlfn.IFS(Table35[[#This Row],[HBA1C]]&lt;5.7, "Normal", Table35[[#This Row],[HBA1C]]&lt;6.4, "Prediabetes ", TRUE, "Diabetes")</f>
        <v>Normal</v>
      </c>
      <c r="G984" s="23" t="s">
        <v>2381</v>
      </c>
      <c r="H984" s="22" t="s">
        <v>2379</v>
      </c>
      <c r="I984" s="22" t="s">
        <v>2379</v>
      </c>
      <c r="J984" s="22">
        <v>1</v>
      </c>
      <c r="K984" t="s">
        <v>2379</v>
      </c>
      <c r="L984" s="25">
        <f>VLOOKUP(Table35[[#This Row],[Customer ID]],'Hospitalisation Details'!A:E,5,FALSE)</f>
        <v>23540</v>
      </c>
      <c r="M984" s="27">
        <f>VLOOKUP(Table35[[#This Row],[Customer ID]],'Hospitalisation Details'!A:K,8,FALSE)</f>
        <v>11345.52</v>
      </c>
      <c r="N984" t="str">
        <f>VLOOKUP(Table35[[#This Row],[Customer ID]],'Hospitalisation Details'!A:K,9, FALSE)</f>
        <v>tier - 3</v>
      </c>
      <c r="O984" t="str">
        <f>VLOOKUP(Table35[[#This Row],[Customer ID]],'Hospitalisation Details'!A:K,10,FALSE)</f>
        <v>tier - 3</v>
      </c>
      <c r="P984" t="str">
        <f>VLOOKUP(Table35[[#This Row],[Customer ID]],'Hospitalisation Details'!A:K,11,FALSE)</f>
        <v>R1011</v>
      </c>
    </row>
    <row r="985" spans="1:16" x14ac:dyDescent="0.3">
      <c r="A985" t="s">
        <v>1386</v>
      </c>
      <c r="B985" t="str">
        <f>VLOOKUP(Table35[[#This Row],[Customer ID]], 'Customer Names'!F:G, 2, FALSE)</f>
        <v>Winters, Mrs.  Annabelle M</v>
      </c>
      <c r="C985">
        <v>27.75</v>
      </c>
      <c r="D985" s="22" t="str" cm="1">
        <f t="array" ref="D985">_xlfn.IFS(Table35[[#This Row],[BMI]]&lt;18.5, "Underweight ", Table35[[#This Row],[BMI]]&lt;24.9, "Normal Weight", Table35[[#This Row],[BMI]]&lt;29.9, "Overweight ", TRUE, "Obesity")</f>
        <v xml:space="preserve">Overweight </v>
      </c>
      <c r="E985" s="22">
        <v>9.8800000000000008</v>
      </c>
      <c r="F985" s="22" t="str" cm="1">
        <f t="array" ref="F985">_xlfn.IFS(Table35[[#This Row],[HBA1C]]&lt;5.7, "Normal", Table35[[#This Row],[HBA1C]]&lt;6.4, "Prediabetes ", TRUE, "Diabetes")</f>
        <v>Diabetes</v>
      </c>
      <c r="G985" s="23" t="s">
        <v>2379</v>
      </c>
      <c r="H985" s="22" t="s">
        <v>2379</v>
      </c>
      <c r="I985" s="22" t="s">
        <v>2379</v>
      </c>
      <c r="J985" s="22">
        <v>0</v>
      </c>
      <c r="K985" t="s">
        <v>2379</v>
      </c>
      <c r="L985" s="25">
        <f>VLOOKUP(Table35[[#This Row],[Customer ID]],'Hospitalisation Details'!A:E,5,FALSE)</f>
        <v>24960</v>
      </c>
      <c r="M985" s="27">
        <f>VLOOKUP(Table35[[#This Row],[Customer ID]],'Hospitalisation Details'!A:K,8,FALSE)</f>
        <v>11344.32</v>
      </c>
      <c r="N985" t="str">
        <f>VLOOKUP(Table35[[#This Row],[Customer ID]],'Hospitalisation Details'!A:K,9, FALSE)</f>
        <v>tier - 3</v>
      </c>
      <c r="O985" t="str">
        <f>VLOOKUP(Table35[[#This Row],[Customer ID]],'Hospitalisation Details'!A:K,10,FALSE)</f>
        <v>tier - 2</v>
      </c>
      <c r="P985" t="str">
        <f>VLOOKUP(Table35[[#This Row],[Customer ID]],'Hospitalisation Details'!A:K,11,FALSE)</f>
        <v>R1025</v>
      </c>
    </row>
    <row r="986" spans="1:16" x14ac:dyDescent="0.3">
      <c r="A986" t="s">
        <v>1385</v>
      </c>
      <c r="B986" t="str">
        <f>VLOOKUP(Table35[[#This Row],[Customer ID]], 'Customer Names'!F:G, 2, FALSE)</f>
        <v>McCue, Mr.  Daniel T.</v>
      </c>
      <c r="C986">
        <v>42.46</v>
      </c>
      <c r="D986" s="22" t="str" cm="1">
        <f t="array" ref="D986">_xlfn.IFS(Table35[[#This Row],[BMI]]&lt;18.5, "Underweight ", Table35[[#This Row],[BMI]]&lt;24.9, "Normal Weight", Table35[[#This Row],[BMI]]&lt;29.9, "Overweight ", TRUE, "Obesity")</f>
        <v>Obesity</v>
      </c>
      <c r="E986" s="22">
        <v>4.1100000000000003</v>
      </c>
      <c r="F986" s="22" t="str" cm="1">
        <f t="array" ref="F986">_xlfn.IFS(Table35[[#This Row],[HBA1C]]&lt;5.7, "Normal", Table35[[#This Row],[HBA1C]]&lt;6.4, "Prediabetes ", TRUE, "Diabetes")</f>
        <v>Normal</v>
      </c>
      <c r="G986" s="23" t="s">
        <v>2379</v>
      </c>
      <c r="H986" s="22" t="s">
        <v>2379</v>
      </c>
      <c r="I986" s="22" t="s">
        <v>2379</v>
      </c>
      <c r="J986" s="22">
        <v>0</v>
      </c>
      <c r="K986" t="s">
        <v>2379</v>
      </c>
      <c r="L986" s="25">
        <f>VLOOKUP(Table35[[#This Row],[Customer ID]],'Hospitalisation Details'!A:E,5,FALSE)</f>
        <v>32617</v>
      </c>
      <c r="M986" s="27">
        <f>VLOOKUP(Table35[[#This Row],[Customer ID]],'Hospitalisation Details'!A:K,8,FALSE)</f>
        <v>11326.71</v>
      </c>
      <c r="N986" t="str">
        <f>VLOOKUP(Table35[[#This Row],[Customer ID]],'Hospitalisation Details'!A:K,9, FALSE)</f>
        <v>tier - 3</v>
      </c>
      <c r="O986" t="str">
        <f>VLOOKUP(Table35[[#This Row],[Customer ID]],'Hospitalisation Details'!A:K,10,FALSE)</f>
        <v>tier - 3</v>
      </c>
      <c r="P986" t="str">
        <f>VLOOKUP(Table35[[#This Row],[Customer ID]],'Hospitalisation Details'!A:K,11,FALSE)</f>
        <v>R1013</v>
      </c>
    </row>
    <row r="987" spans="1:16" x14ac:dyDescent="0.3">
      <c r="A987" t="s">
        <v>1384</v>
      </c>
      <c r="B987" t="str">
        <f>VLOOKUP(Table35[[#This Row],[Customer ID]], 'Customer Names'!F:G, 2, FALSE)</f>
        <v>Webster, Ms.  Deanne</v>
      </c>
      <c r="C987">
        <v>54.47</v>
      </c>
      <c r="D987" s="22" t="str" cm="1">
        <f t="array" ref="D987">_xlfn.IFS(Table35[[#This Row],[BMI]]&lt;18.5, "Underweight ", Table35[[#This Row],[BMI]]&lt;24.9, "Normal Weight", Table35[[#This Row],[BMI]]&lt;29.9, "Overweight ", TRUE, "Obesity")</f>
        <v>Obesity</v>
      </c>
      <c r="E987" s="22">
        <v>7.48</v>
      </c>
      <c r="F987" s="22" t="str" cm="1">
        <f t="array" ref="F987">_xlfn.IFS(Table35[[#This Row],[HBA1C]]&lt;5.7, "Normal", Table35[[#This Row],[HBA1C]]&lt;6.4, "Prediabetes ", TRUE, "Diabetes")</f>
        <v>Diabetes</v>
      </c>
      <c r="G987" s="23" t="s">
        <v>2379</v>
      </c>
      <c r="H987" s="22" t="s">
        <v>2379</v>
      </c>
      <c r="I987" s="22" t="s">
        <v>2379</v>
      </c>
      <c r="J987" s="22">
        <v>0</v>
      </c>
      <c r="K987" t="s">
        <v>2379</v>
      </c>
      <c r="L987" s="25">
        <f>VLOOKUP(Table35[[#This Row],[Customer ID]],'Hospitalisation Details'!A:E,5,FALSE)</f>
        <v>37335</v>
      </c>
      <c r="M987" s="27">
        <f>VLOOKUP(Table35[[#This Row],[Customer ID]],'Hospitalisation Details'!A:K,8,FALSE)</f>
        <v>11321.49</v>
      </c>
      <c r="N987" t="str">
        <f>VLOOKUP(Table35[[#This Row],[Customer ID]],'Hospitalisation Details'!A:K,9, FALSE)</f>
        <v>tier - 3</v>
      </c>
      <c r="O987" t="str">
        <f>VLOOKUP(Table35[[#This Row],[Customer ID]],'Hospitalisation Details'!A:K,10,FALSE)</f>
        <v>tier - 3</v>
      </c>
      <c r="P987" t="str">
        <f>VLOOKUP(Table35[[#This Row],[Customer ID]],'Hospitalisation Details'!A:K,11,FALSE)</f>
        <v>R1012</v>
      </c>
    </row>
    <row r="988" spans="1:16" x14ac:dyDescent="0.3">
      <c r="A988" t="s">
        <v>1383</v>
      </c>
      <c r="B988" t="str">
        <f>VLOOKUP(Table35[[#This Row],[Customer ID]], 'Customer Names'!F:G, 2, FALSE)</f>
        <v>Anderson, Ms.  Carrie</v>
      </c>
      <c r="C988">
        <v>24.93</v>
      </c>
      <c r="D988" s="22" t="str" cm="1">
        <f t="array" ref="D988">_xlfn.IFS(Table35[[#This Row],[BMI]]&lt;18.5, "Underweight ", Table35[[#This Row],[BMI]]&lt;24.9, "Normal Weight", Table35[[#This Row],[BMI]]&lt;29.9, "Overweight ", TRUE, "Obesity")</f>
        <v xml:space="preserve">Overweight </v>
      </c>
      <c r="E988" s="22">
        <v>9.18</v>
      </c>
      <c r="F988" s="22" t="str" cm="1">
        <f t="array" ref="F988">_xlfn.IFS(Table35[[#This Row],[HBA1C]]&lt;5.7, "Normal", Table35[[#This Row],[HBA1C]]&lt;6.4, "Prediabetes ", TRUE, "Diabetes")</f>
        <v>Diabetes</v>
      </c>
      <c r="G988" s="23" t="s">
        <v>2381</v>
      </c>
      <c r="H988" s="22" t="s">
        <v>2379</v>
      </c>
      <c r="I988" s="22" t="s">
        <v>2381</v>
      </c>
      <c r="J988" s="22">
        <v>1</v>
      </c>
      <c r="K988" t="s">
        <v>2379</v>
      </c>
      <c r="L988" s="25">
        <f>VLOOKUP(Table35[[#This Row],[Customer ID]],'Hospitalisation Details'!A:E,5,FALSE)</f>
        <v>23053</v>
      </c>
      <c r="M988" s="27">
        <f>VLOOKUP(Table35[[#This Row],[Customer ID]],'Hospitalisation Details'!A:K,8,FALSE)</f>
        <v>11319.12</v>
      </c>
      <c r="N988" t="str">
        <f>VLOOKUP(Table35[[#This Row],[Customer ID]],'Hospitalisation Details'!A:K,9, FALSE)</f>
        <v>tier - 3</v>
      </c>
      <c r="O988" t="str">
        <f>VLOOKUP(Table35[[#This Row],[Customer ID]],'Hospitalisation Details'!A:K,10,FALSE)</f>
        <v>tier - 1</v>
      </c>
      <c r="P988" t="str">
        <f>VLOOKUP(Table35[[#This Row],[Customer ID]],'Hospitalisation Details'!A:K,11,FALSE)</f>
        <v>R1012</v>
      </c>
    </row>
    <row r="989" spans="1:16" x14ac:dyDescent="0.3">
      <c r="A989" t="s">
        <v>1382</v>
      </c>
      <c r="B989" t="str">
        <f>VLOOKUP(Table35[[#This Row],[Customer ID]], 'Customer Names'!F:G, 2, FALSE)</f>
        <v>Chiappone, Mrs.  Suzanne</v>
      </c>
      <c r="C989">
        <v>48.12</v>
      </c>
      <c r="D989" s="22" t="str" cm="1">
        <f t="array" ref="D989">_xlfn.IFS(Table35[[#This Row],[BMI]]&lt;18.5, "Underweight ", Table35[[#This Row],[BMI]]&lt;24.9, "Normal Weight", Table35[[#This Row],[BMI]]&lt;29.9, "Overweight ", TRUE, "Obesity")</f>
        <v>Obesity</v>
      </c>
      <c r="E989" s="22">
        <v>4.51</v>
      </c>
      <c r="F989" s="22" t="str" cm="1">
        <f t="array" ref="F989">_xlfn.IFS(Table35[[#This Row],[HBA1C]]&lt;5.7, "Normal", Table35[[#This Row],[HBA1C]]&lt;6.4, "Prediabetes ", TRUE, "Diabetes")</f>
        <v>Normal</v>
      </c>
      <c r="G989" s="23" t="s">
        <v>2381</v>
      </c>
      <c r="H989" s="22" t="s">
        <v>2379</v>
      </c>
      <c r="I989" s="22" t="s">
        <v>2379</v>
      </c>
      <c r="J989" s="22">
        <v>1</v>
      </c>
      <c r="K989" t="s">
        <v>2379</v>
      </c>
      <c r="L989" s="25">
        <f>VLOOKUP(Table35[[#This Row],[Customer ID]],'Hospitalisation Details'!A:E,5,FALSE)</f>
        <v>34709</v>
      </c>
      <c r="M989" s="27">
        <f>VLOOKUP(Table35[[#This Row],[Customer ID]],'Hospitalisation Details'!A:K,8,FALSE)</f>
        <v>11318.57</v>
      </c>
      <c r="N989" t="str">
        <f>VLOOKUP(Table35[[#This Row],[Customer ID]],'Hospitalisation Details'!A:K,9, FALSE)</f>
        <v>tier - 3</v>
      </c>
      <c r="O989" t="str">
        <f>VLOOKUP(Table35[[#This Row],[Customer ID]],'Hospitalisation Details'!A:K,10,FALSE)</f>
        <v>tier - 2</v>
      </c>
      <c r="P989" t="str">
        <f>VLOOKUP(Table35[[#This Row],[Customer ID]],'Hospitalisation Details'!A:K,11,FALSE)</f>
        <v>R1026</v>
      </c>
    </row>
    <row r="990" spans="1:16" x14ac:dyDescent="0.3">
      <c r="A990" t="s">
        <v>1381</v>
      </c>
      <c r="B990" t="str">
        <f>VLOOKUP(Table35[[#This Row],[Customer ID]], 'Customer Names'!F:G, 2, FALSE)</f>
        <v>Opie, Ms.  Jasmine P.</v>
      </c>
      <c r="C990">
        <v>24.91</v>
      </c>
      <c r="D990" s="22" t="str" cm="1">
        <f t="array" ref="D990">_xlfn.IFS(Table35[[#This Row],[BMI]]&lt;18.5, "Underweight ", Table35[[#This Row],[BMI]]&lt;24.9, "Normal Weight", Table35[[#This Row],[BMI]]&lt;29.9, "Overweight ", TRUE, "Obesity")</f>
        <v xml:space="preserve">Overweight </v>
      </c>
      <c r="E990" s="22">
        <v>7.33</v>
      </c>
      <c r="F990" s="22" t="str" cm="1">
        <f t="array" ref="F990">_xlfn.IFS(Table35[[#This Row],[HBA1C]]&lt;5.7, "Normal", Table35[[#This Row],[HBA1C]]&lt;6.4, "Prediabetes ", TRUE, "Diabetes")</f>
        <v>Diabetes</v>
      </c>
      <c r="G990" s="23" t="s">
        <v>2381</v>
      </c>
      <c r="H990" s="22" t="s">
        <v>2379</v>
      </c>
      <c r="I990" s="22" t="s">
        <v>2381</v>
      </c>
      <c r="J990" s="22">
        <v>1</v>
      </c>
      <c r="K990" t="s">
        <v>2379</v>
      </c>
      <c r="L990" s="25">
        <f>VLOOKUP(Table35[[#This Row],[Customer ID]],'Hospitalisation Details'!A:E,5,FALSE)</f>
        <v>23367</v>
      </c>
      <c r="M990" s="27">
        <f>VLOOKUP(Table35[[#This Row],[Customer ID]],'Hospitalisation Details'!A:K,8,FALSE)</f>
        <v>11312.33</v>
      </c>
      <c r="N990" t="str">
        <f>VLOOKUP(Table35[[#This Row],[Customer ID]],'Hospitalisation Details'!A:K,9, FALSE)</f>
        <v>tier - 3</v>
      </c>
      <c r="O990" t="str">
        <f>VLOOKUP(Table35[[#This Row],[Customer ID]],'Hospitalisation Details'!A:K,10,FALSE)</f>
        <v>tier - 3</v>
      </c>
      <c r="P990" t="str">
        <f>VLOOKUP(Table35[[#This Row],[Customer ID]],'Hospitalisation Details'!A:K,11,FALSE)</f>
        <v>R1012</v>
      </c>
    </row>
    <row r="991" spans="1:16" x14ac:dyDescent="0.3">
      <c r="A991" t="s">
        <v>1380</v>
      </c>
      <c r="B991" t="str">
        <f>VLOOKUP(Table35[[#This Row],[Customer ID]], 'Customer Names'!F:G, 2, FALSE)</f>
        <v>Donnelly, Ms.  Jennifer</v>
      </c>
      <c r="C991">
        <v>27.645</v>
      </c>
      <c r="D991" s="22" t="str" cm="1">
        <f t="array" ref="D991">_xlfn.IFS(Table35[[#This Row],[BMI]]&lt;18.5, "Underweight ", Table35[[#This Row],[BMI]]&lt;24.9, "Normal Weight", Table35[[#This Row],[BMI]]&lt;29.9, "Overweight ", TRUE, "Obesity")</f>
        <v xml:space="preserve">Overweight </v>
      </c>
      <c r="E991" s="22">
        <v>10.56</v>
      </c>
      <c r="F991" s="22" t="str" cm="1">
        <f t="array" ref="F991">_xlfn.IFS(Table35[[#This Row],[HBA1C]]&lt;5.7, "Normal", Table35[[#This Row],[HBA1C]]&lt;6.4, "Prediabetes ", TRUE, "Diabetes")</f>
        <v>Diabetes</v>
      </c>
      <c r="G991" s="23" t="s">
        <v>2379</v>
      </c>
      <c r="H991" s="22" t="s">
        <v>2379</v>
      </c>
      <c r="I991" s="22" t="s">
        <v>2379</v>
      </c>
      <c r="J991" s="22">
        <v>0</v>
      </c>
      <c r="K991" t="s">
        <v>2379</v>
      </c>
      <c r="L991" s="25">
        <f>VLOOKUP(Table35[[#This Row],[Customer ID]],'Hospitalisation Details'!A:E,5,FALSE)</f>
        <v>25148</v>
      </c>
      <c r="M991" s="27">
        <f>VLOOKUP(Table35[[#This Row],[Customer ID]],'Hospitalisation Details'!A:K,8,FALSE)</f>
        <v>11305.93</v>
      </c>
      <c r="N991" t="str">
        <f>VLOOKUP(Table35[[#This Row],[Customer ID]],'Hospitalisation Details'!A:K,9, FALSE)</f>
        <v>tier - 3</v>
      </c>
      <c r="O991" t="str">
        <f>VLOOKUP(Table35[[#This Row],[Customer ID]],'Hospitalisation Details'!A:K,10,FALSE)</f>
        <v>tier - 1</v>
      </c>
      <c r="P991" t="str">
        <f>VLOOKUP(Table35[[#This Row],[Customer ID]],'Hospitalisation Details'!A:K,11,FALSE)</f>
        <v>R1012</v>
      </c>
    </row>
    <row r="992" spans="1:16" x14ac:dyDescent="0.3">
      <c r="A992" t="s">
        <v>1379</v>
      </c>
      <c r="B992" t="str">
        <f>VLOOKUP(Table35[[#This Row],[Customer ID]], 'Customer Names'!F:G, 2, FALSE)</f>
        <v>Rall, Ms.  Tracie</v>
      </c>
      <c r="C992">
        <v>33.700000000000003</v>
      </c>
      <c r="D992" s="22" t="str" cm="1">
        <f t="array" ref="D992">_xlfn.IFS(Table35[[#This Row],[BMI]]&lt;18.5, "Underweight ", Table35[[#This Row],[BMI]]&lt;24.9, "Normal Weight", Table35[[#This Row],[BMI]]&lt;29.9, "Overweight ", TRUE, "Obesity")</f>
        <v>Obesity</v>
      </c>
      <c r="E992" s="22">
        <v>4.01</v>
      </c>
      <c r="F992" s="22" t="str" cm="1">
        <f t="array" ref="F992">_xlfn.IFS(Table35[[#This Row],[HBA1C]]&lt;5.7, "Normal", Table35[[#This Row],[HBA1C]]&lt;6.4, "Prediabetes ", TRUE, "Diabetes")</f>
        <v>Normal</v>
      </c>
      <c r="G992" s="23" t="s">
        <v>2379</v>
      </c>
      <c r="H992" s="22" t="s">
        <v>2379</v>
      </c>
      <c r="I992" s="22" t="s">
        <v>2379</v>
      </c>
      <c r="J992" s="22">
        <v>2</v>
      </c>
      <c r="K992" t="s">
        <v>2379</v>
      </c>
      <c r="L992" s="25">
        <f>VLOOKUP(Table35[[#This Row],[Customer ID]],'Hospitalisation Details'!A:E,5,FALSE)</f>
        <v>26597</v>
      </c>
      <c r="M992" s="27">
        <f>VLOOKUP(Table35[[#This Row],[Customer ID]],'Hospitalisation Details'!A:K,8,FALSE)</f>
        <v>11299.34</v>
      </c>
      <c r="N992" t="str">
        <f>VLOOKUP(Table35[[#This Row],[Customer ID]],'Hospitalisation Details'!A:K,9, FALSE)</f>
        <v>tier - 3</v>
      </c>
      <c r="O992" t="str">
        <f>VLOOKUP(Table35[[#This Row],[Customer ID]],'Hospitalisation Details'!A:K,10,FALSE)</f>
        <v>tier - 2</v>
      </c>
      <c r="P992" t="str">
        <f>VLOOKUP(Table35[[#This Row],[Customer ID]],'Hospitalisation Details'!A:K,11,FALSE)</f>
        <v>R1011</v>
      </c>
    </row>
    <row r="993" spans="1:16" x14ac:dyDescent="0.3">
      <c r="A993" t="s">
        <v>1378</v>
      </c>
      <c r="B993" t="str">
        <f>VLOOKUP(Table35[[#This Row],[Customer ID]], 'Customer Names'!F:G, 2, FALSE)</f>
        <v>Mitchell, Mr.  Tristan D.</v>
      </c>
      <c r="C993">
        <v>38.93</v>
      </c>
      <c r="D993" s="22" t="str" cm="1">
        <f t="array" ref="D993">_xlfn.IFS(Table35[[#This Row],[BMI]]&lt;18.5, "Underweight ", Table35[[#This Row],[BMI]]&lt;24.9, "Normal Weight", Table35[[#This Row],[BMI]]&lt;29.9, "Overweight ", TRUE, "Obesity")</f>
        <v>Obesity</v>
      </c>
      <c r="E993" s="22">
        <v>5.64</v>
      </c>
      <c r="F993" s="22" t="str" cm="1">
        <f t="array" ref="F993">_xlfn.IFS(Table35[[#This Row],[HBA1C]]&lt;5.7, "Normal", Table35[[#This Row],[HBA1C]]&lt;6.4, "Prediabetes ", TRUE, "Diabetes")</f>
        <v>Normal</v>
      </c>
      <c r="G993" s="23" t="s">
        <v>2381</v>
      </c>
      <c r="H993" s="22" t="s">
        <v>2379</v>
      </c>
      <c r="I993" s="22" t="s">
        <v>2379</v>
      </c>
      <c r="J993" s="22">
        <v>1</v>
      </c>
      <c r="K993" t="s">
        <v>2379</v>
      </c>
      <c r="L993" s="25">
        <f>VLOOKUP(Table35[[#This Row],[Customer ID]],'Hospitalisation Details'!A:E,5,FALSE)</f>
        <v>32400</v>
      </c>
      <c r="M993" s="27">
        <f>VLOOKUP(Table35[[#This Row],[Customer ID]],'Hospitalisation Details'!A:K,8,FALSE)</f>
        <v>11294.57</v>
      </c>
      <c r="N993" t="str">
        <f>VLOOKUP(Table35[[#This Row],[Customer ID]],'Hospitalisation Details'!A:K,9, FALSE)</f>
        <v>tier - 3</v>
      </c>
      <c r="O993" t="str">
        <f>VLOOKUP(Table35[[#This Row],[Customer ID]],'Hospitalisation Details'!A:K,10,FALSE)</f>
        <v>tier - 1</v>
      </c>
      <c r="P993" t="str">
        <f>VLOOKUP(Table35[[#This Row],[Customer ID]],'Hospitalisation Details'!A:K,11,FALSE)</f>
        <v>R1022</v>
      </c>
    </row>
    <row r="994" spans="1:16" x14ac:dyDescent="0.3">
      <c r="A994" t="s">
        <v>1377</v>
      </c>
      <c r="B994" t="str">
        <f>VLOOKUP(Table35[[#This Row],[Customer ID]], 'Customer Names'!F:G, 2, FALSE)</f>
        <v>Chen, Mr.  Peiweng</v>
      </c>
      <c r="C994">
        <v>32.774999999999999</v>
      </c>
      <c r="D994" s="22" t="str" cm="1">
        <f t="array" ref="D994">_xlfn.IFS(Table35[[#This Row],[BMI]]&lt;18.5, "Underweight ", Table35[[#This Row],[BMI]]&lt;24.9, "Normal Weight", Table35[[#This Row],[BMI]]&lt;29.9, "Overweight ", TRUE, "Obesity")</f>
        <v>Obesity</v>
      </c>
      <c r="E994" s="22">
        <v>8.02</v>
      </c>
      <c r="F994" s="22" t="str" cm="1">
        <f t="array" ref="F994">_xlfn.IFS(Table35[[#This Row],[HBA1C]]&lt;5.7, "Normal", Table35[[#This Row],[HBA1C]]&lt;6.4, "Prediabetes ", TRUE, "Diabetes")</f>
        <v>Diabetes</v>
      </c>
      <c r="G994" s="23" t="s">
        <v>2381</v>
      </c>
      <c r="H994" s="22" t="s">
        <v>2379</v>
      </c>
      <c r="I994" s="22" t="s">
        <v>2379</v>
      </c>
      <c r="J994" s="22">
        <v>2</v>
      </c>
      <c r="K994" t="s">
        <v>2379</v>
      </c>
      <c r="L994" s="25">
        <f>VLOOKUP(Table35[[#This Row],[Customer ID]],'Hospitalisation Details'!A:E,5,FALSE)</f>
        <v>25802</v>
      </c>
      <c r="M994" s="27">
        <f>VLOOKUP(Table35[[#This Row],[Customer ID]],'Hospitalisation Details'!A:K,8,FALSE)</f>
        <v>11289.11</v>
      </c>
      <c r="N994" t="str">
        <f>VLOOKUP(Table35[[#This Row],[Customer ID]],'Hospitalisation Details'!A:K,9, FALSE)</f>
        <v>tier - 3</v>
      </c>
      <c r="O994" t="str">
        <f>VLOOKUP(Table35[[#This Row],[Customer ID]],'Hospitalisation Details'!A:K,10,FALSE)</f>
        <v>tier - 1</v>
      </c>
      <c r="P994" t="str">
        <f>VLOOKUP(Table35[[#This Row],[Customer ID]],'Hospitalisation Details'!A:K,11,FALSE)</f>
        <v>R1012</v>
      </c>
    </row>
    <row r="995" spans="1:16" x14ac:dyDescent="0.3">
      <c r="A995" t="s">
        <v>1376</v>
      </c>
      <c r="B995" t="str">
        <f>VLOOKUP(Table35[[#This Row],[Customer ID]], 'Customer Names'!F:G, 2, FALSE)</f>
        <v>Tufaro, Ms.  Theresa M.</v>
      </c>
      <c r="C995">
        <v>29.83</v>
      </c>
      <c r="D995" s="22" t="str" cm="1">
        <f t="array" ref="D995">_xlfn.IFS(Table35[[#This Row],[BMI]]&lt;18.5, "Underweight ", Table35[[#This Row],[BMI]]&lt;24.9, "Normal Weight", Table35[[#This Row],[BMI]]&lt;29.9, "Overweight ", TRUE, "Obesity")</f>
        <v xml:space="preserve">Overweight </v>
      </c>
      <c r="E995" s="22">
        <v>7.2</v>
      </c>
      <c r="F995" s="22" t="str" cm="1">
        <f t="array" ref="F995">_xlfn.IFS(Table35[[#This Row],[HBA1C]]&lt;5.7, "Normal", Table35[[#This Row],[HBA1C]]&lt;6.4, "Prediabetes ", TRUE, "Diabetes")</f>
        <v>Diabetes</v>
      </c>
      <c r="G995" s="23" t="s">
        <v>2381</v>
      </c>
      <c r="H995" s="22" t="s">
        <v>2379</v>
      </c>
      <c r="I995" s="22" t="s">
        <v>2379</v>
      </c>
      <c r="J995" s="22">
        <v>0</v>
      </c>
      <c r="K995" t="s">
        <v>2379</v>
      </c>
      <c r="L995" s="25">
        <f>VLOOKUP(Table35[[#This Row],[Customer ID]],'Hospitalisation Details'!A:E,5,FALSE)</f>
        <v>24667</v>
      </c>
      <c r="M995" s="27">
        <f>VLOOKUP(Table35[[#This Row],[Customer ID]],'Hospitalisation Details'!A:K,8,FALSE)</f>
        <v>11286.54</v>
      </c>
      <c r="N995" t="str">
        <f>VLOOKUP(Table35[[#This Row],[Customer ID]],'Hospitalisation Details'!A:K,9, FALSE)</f>
        <v>tier - 3</v>
      </c>
      <c r="O995" t="str">
        <f>VLOOKUP(Table35[[#This Row],[Customer ID]],'Hospitalisation Details'!A:K,10,FALSE)</f>
        <v>tier - 3</v>
      </c>
      <c r="P995" t="str">
        <f>VLOOKUP(Table35[[#This Row],[Customer ID]],'Hospitalisation Details'!A:K,11,FALSE)</f>
        <v>R1024</v>
      </c>
    </row>
    <row r="996" spans="1:16" x14ac:dyDescent="0.3">
      <c r="A996" t="s">
        <v>1375</v>
      </c>
      <c r="B996" t="str">
        <f>VLOOKUP(Table35[[#This Row],[Customer ID]], 'Customer Names'!F:G, 2, FALSE)</f>
        <v>Peters, Mr.  Daniel J</v>
      </c>
      <c r="C996">
        <v>28.31</v>
      </c>
      <c r="D996" s="22" t="str" cm="1">
        <f t="array" ref="D996">_xlfn.IFS(Table35[[#This Row],[BMI]]&lt;18.5, "Underweight ", Table35[[#This Row],[BMI]]&lt;24.9, "Normal Weight", Table35[[#This Row],[BMI]]&lt;29.9, "Overweight ", TRUE, "Obesity")</f>
        <v xml:space="preserve">Overweight </v>
      </c>
      <c r="E996" s="22">
        <v>4.55</v>
      </c>
      <c r="F996" s="22" t="str" cm="1">
        <f t="array" ref="F996">_xlfn.IFS(Table35[[#This Row],[HBA1C]]&lt;5.7, "Normal", Table35[[#This Row],[HBA1C]]&lt;6.4, "Prediabetes ", TRUE, "Diabetes")</f>
        <v>Normal</v>
      </c>
      <c r="G996" s="23" t="s">
        <v>2379</v>
      </c>
      <c r="H996" s="22" t="s">
        <v>2380</v>
      </c>
      <c r="I996" s="22" t="s">
        <v>2379</v>
      </c>
      <c r="J996" s="22">
        <v>1</v>
      </c>
      <c r="K996" t="s">
        <v>2379</v>
      </c>
      <c r="L996" s="25">
        <f>VLOOKUP(Table35[[#This Row],[Customer ID]],'Hospitalisation Details'!A:E,5,FALSE)</f>
        <v>38142</v>
      </c>
      <c r="M996" s="27">
        <f>VLOOKUP(Table35[[#This Row],[Customer ID]],'Hospitalisation Details'!A:K,8,FALSE)</f>
        <v>11272.33</v>
      </c>
      <c r="N996" t="str">
        <f>VLOOKUP(Table35[[#This Row],[Customer ID]],'Hospitalisation Details'!A:K,9, FALSE)</f>
        <v>tier - 3</v>
      </c>
      <c r="O996" t="str">
        <f>VLOOKUP(Table35[[#This Row],[Customer ID]],'Hospitalisation Details'!A:K,10,FALSE)</f>
        <v>tier - 2</v>
      </c>
      <c r="P996" t="str">
        <f>VLOOKUP(Table35[[#This Row],[Customer ID]],'Hospitalisation Details'!A:K,11,FALSE)</f>
        <v>R1019</v>
      </c>
    </row>
    <row r="997" spans="1:16" x14ac:dyDescent="0.3">
      <c r="A997" t="s">
        <v>1374</v>
      </c>
      <c r="B997" t="str">
        <f>VLOOKUP(Table35[[#This Row],[Customer ID]], 'Customer Names'!F:G, 2, FALSE)</f>
        <v>Susedik, Mrs.  Courtney M.</v>
      </c>
      <c r="C997">
        <v>29.79</v>
      </c>
      <c r="D997" s="22" t="str" cm="1">
        <f t="array" ref="D997">_xlfn.IFS(Table35[[#This Row],[BMI]]&lt;18.5, "Underweight ", Table35[[#This Row],[BMI]]&lt;24.9, "Normal Weight", Table35[[#This Row],[BMI]]&lt;29.9, "Overweight ", TRUE, "Obesity")</f>
        <v xml:space="preserve">Overweight </v>
      </c>
      <c r="E997" s="22">
        <v>9.0299999999999994</v>
      </c>
      <c r="F997" s="22" t="str" cm="1">
        <f t="array" ref="F997">_xlfn.IFS(Table35[[#This Row],[HBA1C]]&lt;5.7, "Normal", Table35[[#This Row],[HBA1C]]&lt;6.4, "Prediabetes ", TRUE, "Diabetes")</f>
        <v>Diabetes</v>
      </c>
      <c r="G997" s="23" t="s">
        <v>2379</v>
      </c>
      <c r="H997" s="22" t="s">
        <v>2379</v>
      </c>
      <c r="I997" s="22" t="s">
        <v>2379</v>
      </c>
      <c r="J997" s="22">
        <v>0</v>
      </c>
      <c r="K997" t="s">
        <v>2379</v>
      </c>
      <c r="L997" s="25">
        <f>VLOOKUP(Table35[[#This Row],[Customer ID]],'Hospitalisation Details'!A:E,5,FALSE)</f>
        <v>26079</v>
      </c>
      <c r="M997" s="27">
        <f>VLOOKUP(Table35[[#This Row],[Customer ID]],'Hospitalisation Details'!A:K,8,FALSE)</f>
        <v>11265.71</v>
      </c>
      <c r="N997" t="str">
        <f>VLOOKUP(Table35[[#This Row],[Customer ID]],'Hospitalisation Details'!A:K,9, FALSE)</f>
        <v>tier - 3</v>
      </c>
      <c r="O997" t="str">
        <f>VLOOKUP(Table35[[#This Row],[Customer ID]],'Hospitalisation Details'!A:K,10,FALSE)</f>
        <v>tier - 1</v>
      </c>
      <c r="P997" t="str">
        <f>VLOOKUP(Table35[[#This Row],[Customer ID]],'Hospitalisation Details'!A:K,11,FALSE)</f>
        <v>R1025</v>
      </c>
    </row>
    <row r="998" spans="1:16" x14ac:dyDescent="0.3">
      <c r="A998" t="s">
        <v>1373</v>
      </c>
      <c r="B998" t="str">
        <f>VLOOKUP(Table35[[#This Row],[Customer ID]], 'Customer Names'!F:G, 2, FALSE)</f>
        <v>Garcia, Mr.  Jose A.</v>
      </c>
      <c r="C998">
        <v>36.6</v>
      </c>
      <c r="D998" s="22" t="str" cm="1">
        <f t="array" ref="D998">_xlfn.IFS(Table35[[#This Row],[BMI]]&lt;18.5, "Underweight ", Table35[[#This Row],[BMI]]&lt;24.9, "Normal Weight", Table35[[#This Row],[BMI]]&lt;29.9, "Overweight ", TRUE, "Obesity")</f>
        <v>Obesity</v>
      </c>
      <c r="E998" s="22">
        <v>5.2</v>
      </c>
      <c r="F998" s="22" t="str" cm="1">
        <f t="array" ref="F998">_xlfn.IFS(Table35[[#This Row],[HBA1C]]&lt;5.7, "Normal", Table35[[#This Row],[HBA1C]]&lt;6.4, "Prediabetes ", TRUE, "Diabetes")</f>
        <v>Normal</v>
      </c>
      <c r="G998" s="23" t="s">
        <v>2381</v>
      </c>
      <c r="H998" s="22" t="s">
        <v>2379</v>
      </c>
      <c r="I998" s="22" t="s">
        <v>2381</v>
      </c>
      <c r="J998" s="22">
        <v>1</v>
      </c>
      <c r="K998" t="s">
        <v>2379</v>
      </c>
      <c r="L998" s="25">
        <f>VLOOKUP(Table35[[#This Row],[Customer ID]],'Hospitalisation Details'!A:E,5,FALSE)</f>
        <v>25304</v>
      </c>
      <c r="M998" s="27">
        <f>VLOOKUP(Table35[[#This Row],[Customer ID]],'Hospitalisation Details'!A:K,8,FALSE)</f>
        <v>11264.54</v>
      </c>
      <c r="N998" t="str">
        <f>VLOOKUP(Table35[[#This Row],[Customer ID]],'Hospitalisation Details'!A:K,9, FALSE)</f>
        <v>tier - 3</v>
      </c>
      <c r="O998" t="str">
        <f>VLOOKUP(Table35[[#This Row],[Customer ID]],'Hospitalisation Details'!A:K,10,FALSE)</f>
        <v>tier - 2</v>
      </c>
      <c r="P998" t="str">
        <f>VLOOKUP(Table35[[#This Row],[Customer ID]],'Hospitalisation Details'!A:K,11,FALSE)</f>
        <v>R1011</v>
      </c>
    </row>
    <row r="999" spans="1:16" x14ac:dyDescent="0.3">
      <c r="A999" t="s">
        <v>1372</v>
      </c>
      <c r="B999" t="str">
        <f>VLOOKUP(Table35[[#This Row],[Customer ID]], 'Customer Names'!F:G, 2, FALSE)</f>
        <v>Deady, Mrs.  Lauren</v>
      </c>
      <c r="C999">
        <v>35.93</v>
      </c>
      <c r="D999" s="22" t="str" cm="1">
        <f t="array" ref="D999">_xlfn.IFS(Table35[[#This Row],[BMI]]&lt;18.5, "Underweight ", Table35[[#This Row],[BMI]]&lt;24.9, "Normal Weight", Table35[[#This Row],[BMI]]&lt;29.9, "Overweight ", TRUE, "Obesity")</f>
        <v>Obesity</v>
      </c>
      <c r="E999" s="22">
        <v>8.3000000000000007</v>
      </c>
      <c r="F999" s="22" t="str" cm="1">
        <f t="array" ref="F999">_xlfn.IFS(Table35[[#This Row],[HBA1C]]&lt;5.7, "Normal", Table35[[#This Row],[HBA1C]]&lt;6.4, "Prediabetes ", TRUE, "Diabetes")</f>
        <v>Diabetes</v>
      </c>
      <c r="G999" s="23" t="s">
        <v>2381</v>
      </c>
      <c r="H999" s="22" t="s">
        <v>2379</v>
      </c>
      <c r="I999" s="22" t="s">
        <v>2379</v>
      </c>
      <c r="J999" s="22">
        <v>0</v>
      </c>
      <c r="K999" t="s">
        <v>2379</v>
      </c>
      <c r="L999" s="25">
        <f>VLOOKUP(Table35[[#This Row],[Customer ID]],'Hospitalisation Details'!A:E,5,FALSE)</f>
        <v>29647</v>
      </c>
      <c r="M999" s="27">
        <f>VLOOKUP(Table35[[#This Row],[Customer ID]],'Hospitalisation Details'!A:K,8,FALSE)</f>
        <v>11255.29</v>
      </c>
      <c r="N999" t="str">
        <f>VLOOKUP(Table35[[#This Row],[Customer ID]],'Hospitalisation Details'!A:K,9, FALSE)</f>
        <v>tier - 3</v>
      </c>
      <c r="O999" t="str">
        <f>VLOOKUP(Table35[[#This Row],[Customer ID]],'Hospitalisation Details'!A:K,10,FALSE)</f>
        <v>tier - 1</v>
      </c>
      <c r="P999" t="str">
        <f>VLOOKUP(Table35[[#This Row],[Customer ID]],'Hospitalisation Details'!A:K,11,FALSE)</f>
        <v>R1026</v>
      </c>
    </row>
    <row r="1000" spans="1:16" x14ac:dyDescent="0.3">
      <c r="A1000" t="s">
        <v>1371</v>
      </c>
      <c r="B1000" t="str">
        <f>VLOOKUP(Table35[[#This Row],[Customer ID]], 'Customer Names'!F:G, 2, FALSE)</f>
        <v>Campbell, Mr.  Jonathon M.</v>
      </c>
      <c r="C1000">
        <v>28.6</v>
      </c>
      <c r="D1000" s="22" t="str" cm="1">
        <f t="array" ref="D1000">_xlfn.IFS(Table35[[#This Row],[BMI]]&lt;18.5, "Underweight ", Table35[[#This Row],[BMI]]&lt;24.9, "Normal Weight", Table35[[#This Row],[BMI]]&lt;29.9, "Overweight ", TRUE, "Obesity")</f>
        <v xml:space="preserve">Overweight </v>
      </c>
      <c r="E1000" s="22">
        <v>5.56</v>
      </c>
      <c r="F1000" s="22" t="str" cm="1">
        <f t="array" ref="F1000">_xlfn.IFS(Table35[[#This Row],[HBA1C]]&lt;5.7, "Normal", Table35[[#This Row],[HBA1C]]&lt;6.4, "Prediabetes ", TRUE, "Diabetes")</f>
        <v>Normal</v>
      </c>
      <c r="G1000" s="23" t="s">
        <v>2381</v>
      </c>
      <c r="H1000" s="22" t="s">
        <v>2379</v>
      </c>
      <c r="I1000" s="22" t="s">
        <v>2381</v>
      </c>
      <c r="J1000" s="22">
        <v>1</v>
      </c>
      <c r="K1000" t="s">
        <v>2379</v>
      </c>
      <c r="L1000" s="25">
        <f>VLOOKUP(Table35[[#This Row],[Customer ID]],'Hospitalisation Details'!A:E,5,FALSE)</f>
        <v>25254</v>
      </c>
      <c r="M1000" s="27">
        <f>VLOOKUP(Table35[[#This Row],[Customer ID]],'Hospitalisation Details'!A:K,8,FALSE)</f>
        <v>11253.42</v>
      </c>
      <c r="N1000" t="str">
        <f>VLOOKUP(Table35[[#This Row],[Customer ID]],'Hospitalisation Details'!A:K,9, FALSE)</f>
        <v>tier - 3</v>
      </c>
      <c r="O1000" t="str">
        <f>VLOOKUP(Table35[[#This Row],[Customer ID]],'Hospitalisation Details'!A:K,10,FALSE)</f>
        <v>tier - 1</v>
      </c>
      <c r="P1000" t="str">
        <f>VLOOKUP(Table35[[#This Row],[Customer ID]],'Hospitalisation Details'!A:K,11,FALSE)</f>
        <v>R1011</v>
      </c>
    </row>
    <row r="1001" spans="1:16" x14ac:dyDescent="0.3">
      <c r="A1001" t="s">
        <v>1370</v>
      </c>
      <c r="B1001" t="str">
        <f>VLOOKUP(Table35[[#This Row],[Customer ID]], 'Customer Names'!F:G, 2, FALSE)</f>
        <v>Schaefer, Mrs.  Stephanie A</v>
      </c>
      <c r="C1001">
        <v>39.17</v>
      </c>
      <c r="D1001" s="22" t="str" cm="1">
        <f t="array" ref="D1001">_xlfn.IFS(Table35[[#This Row],[BMI]]&lt;18.5, "Underweight ", Table35[[#This Row],[BMI]]&lt;24.9, "Normal Weight", Table35[[#This Row],[BMI]]&lt;29.9, "Overweight ", TRUE, "Obesity")</f>
        <v>Obesity</v>
      </c>
      <c r="E1001" s="22">
        <v>4.1500000000000004</v>
      </c>
      <c r="F1001" s="22" t="str" cm="1">
        <f t="array" ref="F1001">_xlfn.IFS(Table35[[#This Row],[HBA1C]]&lt;5.7, "Normal", Table35[[#This Row],[HBA1C]]&lt;6.4, "Prediabetes ", TRUE, "Diabetes")</f>
        <v>Normal</v>
      </c>
      <c r="G1001" s="23" t="s">
        <v>2379</v>
      </c>
      <c r="H1001" s="22" t="s">
        <v>2379</v>
      </c>
      <c r="I1001" s="22" t="s">
        <v>2379</v>
      </c>
      <c r="J1001" s="22">
        <v>0</v>
      </c>
      <c r="K1001" t="s">
        <v>2379</v>
      </c>
      <c r="L1001" s="25">
        <f>VLOOKUP(Table35[[#This Row],[Customer ID]],'Hospitalisation Details'!A:E,5,FALSE)</f>
        <v>32525</v>
      </c>
      <c r="M1001" s="27">
        <f>VLOOKUP(Table35[[#This Row],[Customer ID]],'Hospitalisation Details'!A:K,8,FALSE)</f>
        <v>11250.43</v>
      </c>
      <c r="N1001" t="str">
        <f>VLOOKUP(Table35[[#This Row],[Customer ID]],'Hospitalisation Details'!A:K,9, FALSE)</f>
        <v>tier - 3</v>
      </c>
      <c r="O1001" t="str">
        <f>VLOOKUP(Table35[[#This Row],[Customer ID]],'Hospitalisation Details'!A:K,10,FALSE)</f>
        <v>tier - 2</v>
      </c>
      <c r="P1001" t="str">
        <f>VLOOKUP(Table35[[#This Row],[Customer ID]],'Hospitalisation Details'!A:K,11,FALSE)</f>
        <v>R1026</v>
      </c>
    </row>
    <row r="1002" spans="1:16" x14ac:dyDescent="0.3">
      <c r="A1002" t="s">
        <v>1369</v>
      </c>
      <c r="B1002" t="str">
        <f>VLOOKUP(Table35[[#This Row],[Customer ID]], 'Customer Names'!F:G, 2, FALSE)</f>
        <v>D'Alessandro, Mr.  Patrick</v>
      </c>
      <c r="C1002">
        <v>26.41</v>
      </c>
      <c r="D1002" s="22" t="str" cm="1">
        <f t="array" ref="D1002">_xlfn.IFS(Table35[[#This Row],[BMI]]&lt;18.5, "Underweight ", Table35[[#This Row],[BMI]]&lt;24.9, "Normal Weight", Table35[[#This Row],[BMI]]&lt;29.9, "Overweight ", TRUE, "Obesity")</f>
        <v xml:space="preserve">Overweight </v>
      </c>
      <c r="E1002" s="22">
        <v>5.99</v>
      </c>
      <c r="F1002" s="22" t="str" cm="1">
        <f t="array" ref="F1002">_xlfn.IFS(Table35[[#This Row],[HBA1C]]&lt;5.7, "Normal", Table35[[#This Row],[HBA1C]]&lt;6.4, "Prediabetes ", TRUE, "Diabetes")</f>
        <v xml:space="preserve">Prediabetes </v>
      </c>
      <c r="G1002" s="23" t="s">
        <v>2381</v>
      </c>
      <c r="H1002" s="22" t="s">
        <v>2379</v>
      </c>
      <c r="I1002" s="22" t="s">
        <v>2381</v>
      </c>
      <c r="J1002" s="22">
        <v>1</v>
      </c>
      <c r="K1002" t="s">
        <v>2379</v>
      </c>
      <c r="L1002" s="25">
        <f>VLOOKUP(Table35[[#This Row],[Customer ID]],'Hospitalisation Details'!A:E,5,FALSE)</f>
        <v>25567</v>
      </c>
      <c r="M1002" s="27">
        <f>VLOOKUP(Table35[[#This Row],[Customer ID]],'Hospitalisation Details'!A:K,8,FALSE)</f>
        <v>11244.38</v>
      </c>
      <c r="N1002" t="str">
        <f>VLOOKUP(Table35[[#This Row],[Customer ID]],'Hospitalisation Details'!A:K,9, FALSE)</f>
        <v>tier - 3</v>
      </c>
      <c r="O1002" t="str">
        <f>VLOOKUP(Table35[[#This Row],[Customer ID]],'Hospitalisation Details'!A:K,10,FALSE)</f>
        <v>tier - 1</v>
      </c>
      <c r="P1002" t="str">
        <f>VLOOKUP(Table35[[#This Row],[Customer ID]],'Hospitalisation Details'!A:K,11,FALSE)</f>
        <v>R1016</v>
      </c>
    </row>
    <row r="1003" spans="1:16" x14ac:dyDescent="0.3">
      <c r="A1003" t="s">
        <v>1368</v>
      </c>
      <c r="B1003" t="str">
        <f>VLOOKUP(Table35[[#This Row],[Customer ID]], 'Customer Names'!F:G, 2, FALSE)</f>
        <v>Wyss, Mrs.  Krista</v>
      </c>
      <c r="C1003">
        <v>30.63</v>
      </c>
      <c r="D1003" s="22" t="str" cm="1">
        <f t="array" ref="D1003">_xlfn.IFS(Table35[[#This Row],[BMI]]&lt;18.5, "Underweight ", Table35[[#This Row],[BMI]]&lt;24.9, "Normal Weight", Table35[[#This Row],[BMI]]&lt;29.9, "Overweight ", TRUE, "Obesity")</f>
        <v>Obesity</v>
      </c>
      <c r="E1003" s="22">
        <v>5.8</v>
      </c>
      <c r="F1003" s="22" t="str" cm="1">
        <f t="array" ref="F1003">_xlfn.IFS(Table35[[#This Row],[HBA1C]]&lt;5.7, "Normal", Table35[[#This Row],[HBA1C]]&lt;6.4, "Prediabetes ", TRUE, "Diabetes")</f>
        <v xml:space="preserve">Prediabetes </v>
      </c>
      <c r="G1003" s="23" t="s">
        <v>2381</v>
      </c>
      <c r="H1003" s="22" t="s">
        <v>2379</v>
      </c>
      <c r="I1003" s="22" t="s">
        <v>2379</v>
      </c>
      <c r="J1003" s="22">
        <v>0</v>
      </c>
      <c r="K1003" t="s">
        <v>2379</v>
      </c>
      <c r="L1003" s="25">
        <f>VLOOKUP(Table35[[#This Row],[Customer ID]],'Hospitalisation Details'!A:E,5,FALSE)</f>
        <v>28092</v>
      </c>
      <c r="M1003" s="27">
        <f>VLOOKUP(Table35[[#This Row],[Customer ID]],'Hospitalisation Details'!A:K,8,FALSE)</f>
        <v>11217.35</v>
      </c>
      <c r="N1003" t="str">
        <f>VLOOKUP(Table35[[#This Row],[Customer ID]],'Hospitalisation Details'!A:K,9, FALSE)</f>
        <v>tier - 3</v>
      </c>
      <c r="O1003" t="str">
        <f>VLOOKUP(Table35[[#This Row],[Customer ID]],'Hospitalisation Details'!A:K,10,FALSE)</f>
        <v>tier - 2</v>
      </c>
      <c r="P1003" t="str">
        <f>VLOOKUP(Table35[[#This Row],[Customer ID]],'Hospitalisation Details'!A:K,11,FALSE)</f>
        <v>R1025</v>
      </c>
    </row>
    <row r="1004" spans="1:16" x14ac:dyDescent="0.3">
      <c r="A1004" t="s">
        <v>1367</v>
      </c>
      <c r="B1004" t="str">
        <f>VLOOKUP(Table35[[#This Row],[Customer ID]], 'Customer Names'!F:G, 2, FALSE)</f>
        <v>Rose, Ms.  Jenessa</v>
      </c>
      <c r="C1004">
        <v>31.73</v>
      </c>
      <c r="D1004" s="22" t="str" cm="1">
        <f t="array" ref="D1004">_xlfn.IFS(Table35[[#This Row],[BMI]]&lt;18.5, "Underweight ", Table35[[#This Row],[BMI]]&lt;24.9, "Normal Weight", Table35[[#This Row],[BMI]]&lt;29.9, "Overweight ", TRUE, "Obesity")</f>
        <v>Obesity</v>
      </c>
      <c r="E1004" s="22">
        <v>7.32</v>
      </c>
      <c r="F1004" s="22" t="str" cm="1">
        <f t="array" ref="F1004">_xlfn.IFS(Table35[[#This Row],[HBA1C]]&lt;5.7, "Normal", Table35[[#This Row],[HBA1C]]&lt;6.4, "Prediabetes ", TRUE, "Diabetes")</f>
        <v>Diabetes</v>
      </c>
      <c r="G1004" s="23" t="s">
        <v>2381</v>
      </c>
      <c r="H1004" s="22" t="s">
        <v>2379</v>
      </c>
      <c r="I1004" s="22" t="s">
        <v>2379</v>
      </c>
      <c r="J1004" s="22">
        <v>2</v>
      </c>
      <c r="K1004" t="s">
        <v>2379</v>
      </c>
      <c r="L1004" s="25">
        <f>VLOOKUP(Table35[[#This Row],[Customer ID]],'Hospitalisation Details'!A:E,5,FALSE)</f>
        <v>25855</v>
      </c>
      <c r="M1004" s="27">
        <f>VLOOKUP(Table35[[#This Row],[Customer ID]],'Hospitalisation Details'!A:K,8,FALSE)</f>
        <v>11187.66</v>
      </c>
      <c r="N1004" t="str">
        <f>VLOOKUP(Table35[[#This Row],[Customer ID]],'Hospitalisation Details'!A:K,9, FALSE)</f>
        <v>tier - 3</v>
      </c>
      <c r="O1004" t="str">
        <f>VLOOKUP(Table35[[#This Row],[Customer ID]],'Hospitalisation Details'!A:K,10,FALSE)</f>
        <v>tier - 2</v>
      </c>
      <c r="P1004" t="str">
        <f>VLOOKUP(Table35[[#This Row],[Customer ID]],'Hospitalisation Details'!A:K,11,FALSE)</f>
        <v>R1012</v>
      </c>
    </row>
    <row r="1005" spans="1:16" x14ac:dyDescent="0.3">
      <c r="A1005" t="s">
        <v>1366</v>
      </c>
      <c r="B1005" t="str">
        <f>VLOOKUP(Table35[[#This Row],[Customer ID]], 'Customer Names'!F:G, 2, FALSE)</f>
        <v>Hopper, Mr.  Ryan M.</v>
      </c>
      <c r="C1005">
        <v>30.7</v>
      </c>
      <c r="D1005" s="22" t="str" cm="1">
        <f t="array" ref="D1005">_xlfn.IFS(Table35[[#This Row],[BMI]]&lt;18.5, "Underweight ", Table35[[#This Row],[BMI]]&lt;24.9, "Normal Weight", Table35[[#This Row],[BMI]]&lt;29.9, "Overweight ", TRUE, "Obesity")</f>
        <v>Obesity</v>
      </c>
      <c r="E1005" s="22">
        <v>5.16</v>
      </c>
      <c r="F1005" s="22" t="str" cm="1">
        <f t="array" ref="F1005">_xlfn.IFS(Table35[[#This Row],[HBA1C]]&lt;5.7, "Normal", Table35[[#This Row],[HBA1C]]&lt;6.4, "Prediabetes ", TRUE, "Diabetes")</f>
        <v>Normal</v>
      </c>
      <c r="G1005" s="23" t="s">
        <v>2379</v>
      </c>
      <c r="H1005" s="22" t="s">
        <v>2379</v>
      </c>
      <c r="I1005" s="22" t="s">
        <v>2379</v>
      </c>
      <c r="J1005" s="22">
        <v>2</v>
      </c>
      <c r="K1005" t="s">
        <v>2379</v>
      </c>
      <c r="L1005" s="25">
        <f>VLOOKUP(Table35[[#This Row],[Customer ID]],'Hospitalisation Details'!A:E,5,FALSE)</f>
        <v>26545</v>
      </c>
      <c r="M1005" s="27">
        <f>VLOOKUP(Table35[[#This Row],[Customer ID]],'Hospitalisation Details'!A:K,8,FALSE)</f>
        <v>11186.2</v>
      </c>
      <c r="N1005" t="str">
        <f>VLOOKUP(Table35[[#This Row],[Customer ID]],'Hospitalisation Details'!A:K,9, FALSE)</f>
        <v>tier - 3</v>
      </c>
      <c r="O1005" t="str">
        <f>VLOOKUP(Table35[[#This Row],[Customer ID]],'Hospitalisation Details'!A:K,10,FALSE)</f>
        <v>tier - 2</v>
      </c>
      <c r="P1005" t="str">
        <f>VLOOKUP(Table35[[#This Row],[Customer ID]],'Hospitalisation Details'!A:K,11,FALSE)</f>
        <v>R1021</v>
      </c>
    </row>
    <row r="1006" spans="1:16" x14ac:dyDescent="0.3">
      <c r="A1006" t="s">
        <v>1365</v>
      </c>
      <c r="B1006" t="str">
        <f>VLOOKUP(Table35[[#This Row],[Customer ID]], 'Customer Names'!F:G, 2, FALSE)</f>
        <v>Finneran, Mr.  Thomas</v>
      </c>
      <c r="C1006">
        <v>25.934999999999999</v>
      </c>
      <c r="D1006" s="22" t="str" cm="1">
        <f t="array" ref="D1006">_xlfn.IFS(Table35[[#This Row],[BMI]]&lt;18.5, "Underweight ", Table35[[#This Row],[BMI]]&lt;24.9, "Normal Weight", Table35[[#This Row],[BMI]]&lt;29.9, "Overweight ", TRUE, "Obesity")</f>
        <v xml:space="preserve">Overweight </v>
      </c>
      <c r="E1006" s="22">
        <v>5.96</v>
      </c>
      <c r="F1006" s="22" t="str" cm="1">
        <f t="array" ref="F1006">_xlfn.IFS(Table35[[#This Row],[HBA1C]]&lt;5.7, "Normal", Table35[[#This Row],[HBA1C]]&lt;6.4, "Prediabetes ", TRUE, "Diabetes")</f>
        <v xml:space="preserve">Prediabetes </v>
      </c>
      <c r="G1006" s="23" t="s">
        <v>2381</v>
      </c>
      <c r="H1006" s="22" t="s">
        <v>2379</v>
      </c>
      <c r="I1006" s="22" t="s">
        <v>2379</v>
      </c>
      <c r="J1006" s="22">
        <v>2</v>
      </c>
      <c r="K1006" t="s">
        <v>2379</v>
      </c>
      <c r="L1006" s="25">
        <f>VLOOKUP(Table35[[#This Row],[Customer ID]],'Hospitalisation Details'!A:E,5,FALSE)</f>
        <v>24325</v>
      </c>
      <c r="M1006" s="27">
        <f>VLOOKUP(Table35[[#This Row],[Customer ID]],'Hospitalisation Details'!A:K,8,FALSE)</f>
        <v>11165.42</v>
      </c>
      <c r="N1006" t="str">
        <f>VLOOKUP(Table35[[#This Row],[Customer ID]],'Hospitalisation Details'!A:K,9, FALSE)</f>
        <v>tier - 3</v>
      </c>
      <c r="O1006" t="str">
        <f>VLOOKUP(Table35[[#This Row],[Customer ID]],'Hospitalisation Details'!A:K,10,FALSE)</f>
        <v>tier - 1</v>
      </c>
      <c r="P1006" t="str">
        <f>VLOOKUP(Table35[[#This Row],[Customer ID]],'Hospitalisation Details'!A:K,11,FALSE)</f>
        <v>R1016</v>
      </c>
    </row>
    <row r="1007" spans="1:16" x14ac:dyDescent="0.3">
      <c r="A1007" t="s">
        <v>1364</v>
      </c>
      <c r="B1007" t="str">
        <f>VLOOKUP(Table35[[#This Row],[Customer ID]], 'Customer Names'!F:G, 2, FALSE)</f>
        <v>Basham, Ms.  Amanda N.</v>
      </c>
      <c r="C1007">
        <v>35.9</v>
      </c>
      <c r="D1007" s="22" t="str" cm="1">
        <f t="array" ref="D1007">_xlfn.IFS(Table35[[#This Row],[BMI]]&lt;18.5, "Underweight ", Table35[[#This Row],[BMI]]&lt;24.9, "Normal Weight", Table35[[#This Row],[BMI]]&lt;29.9, "Overweight ", TRUE, "Obesity")</f>
        <v>Obesity</v>
      </c>
      <c r="E1007" s="22">
        <v>4.8499999999999996</v>
      </c>
      <c r="F1007" s="22" t="str" cm="1">
        <f t="array" ref="F1007">_xlfn.IFS(Table35[[#This Row],[HBA1C]]&lt;5.7, "Normal", Table35[[#This Row],[HBA1C]]&lt;6.4, "Prediabetes ", TRUE, "Diabetes")</f>
        <v>Normal</v>
      </c>
      <c r="G1007" s="23" t="s">
        <v>2381</v>
      </c>
      <c r="H1007" s="22" t="s">
        <v>2379</v>
      </c>
      <c r="I1007" s="22" t="s">
        <v>2381</v>
      </c>
      <c r="J1007" s="22">
        <v>1</v>
      </c>
      <c r="K1007" t="s">
        <v>2379</v>
      </c>
      <c r="L1007" s="25">
        <f>VLOOKUP(Table35[[#This Row],[Customer ID]],'Hospitalisation Details'!A:E,5,FALSE)</f>
        <v>25409</v>
      </c>
      <c r="M1007" s="27">
        <f>VLOOKUP(Table35[[#This Row],[Customer ID]],'Hospitalisation Details'!A:K,8,FALSE)</f>
        <v>11163.57</v>
      </c>
      <c r="N1007" t="str">
        <f>VLOOKUP(Table35[[#This Row],[Customer ID]],'Hospitalisation Details'!A:K,9, FALSE)</f>
        <v>tier - 3</v>
      </c>
      <c r="O1007" t="str">
        <f>VLOOKUP(Table35[[#This Row],[Customer ID]],'Hospitalisation Details'!A:K,10,FALSE)</f>
        <v>tier - 2</v>
      </c>
      <c r="P1007" t="str">
        <f>VLOOKUP(Table35[[#This Row],[Customer ID]],'Hospitalisation Details'!A:K,11,FALSE)</f>
        <v>R1011</v>
      </c>
    </row>
    <row r="1008" spans="1:16" x14ac:dyDescent="0.3">
      <c r="A1008" t="s">
        <v>1363</v>
      </c>
      <c r="B1008" t="str">
        <f>VLOOKUP(Table35[[#This Row],[Customer ID]], 'Customer Names'!F:G, 2, FALSE)</f>
        <v>Inman, Ms.  Teresa P.</v>
      </c>
      <c r="C1008">
        <v>26.7</v>
      </c>
      <c r="D1008" s="22" t="str" cm="1">
        <f t="array" ref="D1008">_xlfn.IFS(Table35[[#This Row],[BMI]]&lt;18.5, "Underweight ", Table35[[#This Row],[BMI]]&lt;24.9, "Normal Weight", Table35[[#This Row],[BMI]]&lt;29.9, "Overweight ", TRUE, "Obesity")</f>
        <v xml:space="preserve">Overweight </v>
      </c>
      <c r="E1008" s="22">
        <v>5.09</v>
      </c>
      <c r="F1008" s="22" t="str" cm="1">
        <f t="array" ref="F1008">_xlfn.IFS(Table35[[#This Row],[HBA1C]]&lt;5.7, "Normal", Table35[[#This Row],[HBA1C]]&lt;6.4, "Prediabetes ", TRUE, "Diabetes")</f>
        <v>Normal</v>
      </c>
      <c r="G1008" s="23" t="s">
        <v>2381</v>
      </c>
      <c r="H1008" s="22" t="s">
        <v>2379</v>
      </c>
      <c r="I1008" s="22" t="s">
        <v>2381</v>
      </c>
      <c r="J1008" s="22">
        <v>1</v>
      </c>
      <c r="K1008" t="s">
        <v>2379</v>
      </c>
      <c r="L1008" s="25">
        <f>VLOOKUP(Table35[[#This Row],[Customer ID]],'Hospitalisation Details'!A:E,5,FALSE)</f>
        <v>25384</v>
      </c>
      <c r="M1008" s="27">
        <f>VLOOKUP(Table35[[#This Row],[Customer ID]],'Hospitalisation Details'!A:K,8,FALSE)</f>
        <v>11150.78</v>
      </c>
      <c r="N1008" t="str">
        <f>VLOOKUP(Table35[[#This Row],[Customer ID]],'Hospitalisation Details'!A:K,9, FALSE)</f>
        <v>tier - 3</v>
      </c>
      <c r="O1008" t="str">
        <f>VLOOKUP(Table35[[#This Row],[Customer ID]],'Hospitalisation Details'!A:K,10,FALSE)</f>
        <v>tier - 2</v>
      </c>
      <c r="P1008" t="str">
        <f>VLOOKUP(Table35[[#This Row],[Customer ID]],'Hospitalisation Details'!A:K,11,FALSE)</f>
        <v>R1011</v>
      </c>
    </row>
    <row r="1009" spans="1:16" x14ac:dyDescent="0.3">
      <c r="A1009" t="s">
        <v>1362</v>
      </c>
      <c r="B1009" t="str">
        <f>VLOOKUP(Table35[[#This Row],[Customer ID]], 'Customer Names'!F:G, 2, FALSE)</f>
        <v>Oscal, Mr.  Dorian</v>
      </c>
      <c r="C1009">
        <v>33.71</v>
      </c>
      <c r="D1009" s="22" t="str" cm="1">
        <f t="array" ref="D1009">_xlfn.IFS(Table35[[#This Row],[BMI]]&lt;18.5, "Underweight ", Table35[[#This Row],[BMI]]&lt;24.9, "Normal Weight", Table35[[#This Row],[BMI]]&lt;29.9, "Overweight ", TRUE, "Obesity")</f>
        <v>Obesity</v>
      </c>
      <c r="E1009" s="22">
        <v>4.9400000000000004</v>
      </c>
      <c r="F1009" s="22" t="str" cm="1">
        <f t="array" ref="F1009">_xlfn.IFS(Table35[[#This Row],[HBA1C]]&lt;5.7, "Normal", Table35[[#This Row],[HBA1C]]&lt;6.4, "Prediabetes ", TRUE, "Diabetes")</f>
        <v>Normal</v>
      </c>
      <c r="G1009" s="23" t="s">
        <v>2379</v>
      </c>
      <c r="H1009" s="22" t="s">
        <v>2379</v>
      </c>
      <c r="I1009" s="22" t="s">
        <v>2379</v>
      </c>
      <c r="J1009" s="22">
        <v>0</v>
      </c>
      <c r="K1009" t="s">
        <v>2379</v>
      </c>
      <c r="L1009" s="25">
        <f>VLOOKUP(Table35[[#This Row],[Customer ID]],'Hospitalisation Details'!A:E,5,FALSE)</f>
        <v>29361</v>
      </c>
      <c r="M1009" s="27">
        <f>VLOOKUP(Table35[[#This Row],[Customer ID]],'Hospitalisation Details'!A:K,8,FALSE)</f>
        <v>11103.33</v>
      </c>
      <c r="N1009" t="str">
        <f>VLOOKUP(Table35[[#This Row],[Customer ID]],'Hospitalisation Details'!A:K,9, FALSE)</f>
        <v>tier - 3</v>
      </c>
      <c r="O1009" t="str">
        <f>VLOOKUP(Table35[[#This Row],[Customer ID]],'Hospitalisation Details'!A:K,10,FALSE)</f>
        <v>tier - 1</v>
      </c>
      <c r="P1009" t="str">
        <f>VLOOKUP(Table35[[#This Row],[Customer ID]],'Hospitalisation Details'!A:K,11,FALSE)</f>
        <v>R1021</v>
      </c>
    </row>
    <row r="1010" spans="1:16" x14ac:dyDescent="0.3">
      <c r="A1010" t="s">
        <v>1361</v>
      </c>
      <c r="B1010" t="str">
        <f>VLOOKUP(Table35[[#This Row],[Customer ID]], 'Customer Names'!F:G, 2, FALSE)</f>
        <v>Craft, Ms.  Amy</v>
      </c>
      <c r="C1010">
        <v>41.91</v>
      </c>
      <c r="D1010" s="22" t="str" cm="1">
        <f t="array" ref="D1010">_xlfn.IFS(Table35[[#This Row],[BMI]]&lt;18.5, "Underweight ", Table35[[#This Row],[BMI]]&lt;24.9, "Normal Weight", Table35[[#This Row],[BMI]]&lt;29.9, "Overweight ", TRUE, "Obesity")</f>
        <v>Obesity</v>
      </c>
      <c r="E1010" s="22">
        <v>4.92</v>
      </c>
      <c r="F1010" s="22" t="str" cm="1">
        <f t="array" ref="F1010">_xlfn.IFS(Table35[[#This Row],[HBA1C]]&lt;5.7, "Normal", Table35[[#This Row],[HBA1C]]&lt;6.4, "Prediabetes ", TRUE, "Diabetes")</f>
        <v>Normal</v>
      </c>
      <c r="G1010" s="23" t="s">
        <v>2381</v>
      </c>
      <c r="H1010" s="22" t="s">
        <v>2379</v>
      </c>
      <c r="I1010" s="22" t="s">
        <v>2379</v>
      </c>
      <c r="J1010" s="22">
        <v>2</v>
      </c>
      <c r="K1010" t="s">
        <v>2379</v>
      </c>
      <c r="L1010" s="25">
        <f>VLOOKUP(Table35[[#This Row],[Customer ID]],'Hospitalisation Details'!A:E,5,FALSE)</f>
        <v>24202</v>
      </c>
      <c r="M1010" s="27">
        <f>VLOOKUP(Table35[[#This Row],[Customer ID]],'Hospitalisation Details'!A:K,8,FALSE)</f>
        <v>11093.62</v>
      </c>
      <c r="N1010" t="str">
        <f>VLOOKUP(Table35[[#This Row],[Customer ID]],'Hospitalisation Details'!A:K,9, FALSE)</f>
        <v>tier - 3</v>
      </c>
      <c r="O1010" t="str">
        <f>VLOOKUP(Table35[[#This Row],[Customer ID]],'Hospitalisation Details'!A:K,10,FALSE)</f>
        <v>tier - 1</v>
      </c>
      <c r="P1010" t="str">
        <f>VLOOKUP(Table35[[#This Row],[Customer ID]],'Hospitalisation Details'!A:K,11,FALSE)</f>
        <v>R1013</v>
      </c>
    </row>
    <row r="1011" spans="1:16" x14ac:dyDescent="0.3">
      <c r="A1011" t="s">
        <v>1360</v>
      </c>
      <c r="B1011" t="str">
        <f>VLOOKUP(Table35[[#This Row],[Customer ID]], 'Customer Names'!F:G, 2, FALSE)</f>
        <v>Kebede, Ms.  Aberu</v>
      </c>
      <c r="C1011">
        <v>39.82</v>
      </c>
      <c r="D1011" s="22" t="str" cm="1">
        <f t="array" ref="D1011">_xlfn.IFS(Table35[[#This Row],[BMI]]&lt;18.5, "Underweight ", Table35[[#This Row],[BMI]]&lt;24.9, "Normal Weight", Table35[[#This Row],[BMI]]&lt;29.9, "Overweight ", TRUE, "Obesity")</f>
        <v>Obesity</v>
      </c>
      <c r="E1011" s="22">
        <v>6.05</v>
      </c>
      <c r="F1011" s="22" t="str" cm="1">
        <f t="array" ref="F1011">_xlfn.IFS(Table35[[#This Row],[HBA1C]]&lt;5.7, "Normal", Table35[[#This Row],[HBA1C]]&lt;6.4, "Prediabetes ", TRUE, "Diabetes")</f>
        <v xml:space="preserve">Prediabetes </v>
      </c>
      <c r="G1011" s="23" t="s">
        <v>2381</v>
      </c>
      <c r="H1011" s="22" t="s">
        <v>2379</v>
      </c>
      <c r="I1011" s="22" t="s">
        <v>2379</v>
      </c>
      <c r="J1011" s="22">
        <v>2</v>
      </c>
      <c r="K1011" t="s">
        <v>2379</v>
      </c>
      <c r="L1011" s="25">
        <f>VLOOKUP(Table35[[#This Row],[Customer ID]],'Hospitalisation Details'!A:E,5,FALSE)</f>
        <v>24175</v>
      </c>
      <c r="M1011" s="27">
        <f>VLOOKUP(Table35[[#This Row],[Customer ID]],'Hospitalisation Details'!A:K,8,FALSE)</f>
        <v>11090.72</v>
      </c>
      <c r="N1011" t="str">
        <f>VLOOKUP(Table35[[#This Row],[Customer ID]],'Hospitalisation Details'!A:K,9, FALSE)</f>
        <v>tier - 3</v>
      </c>
      <c r="O1011" t="str">
        <f>VLOOKUP(Table35[[#This Row],[Customer ID]],'Hospitalisation Details'!A:K,10,FALSE)</f>
        <v>tier - 1</v>
      </c>
      <c r="P1011" t="str">
        <f>VLOOKUP(Table35[[#This Row],[Customer ID]],'Hospitalisation Details'!A:K,11,FALSE)</f>
        <v>R1013</v>
      </c>
    </row>
    <row r="1012" spans="1:16" x14ac:dyDescent="0.3">
      <c r="A1012" t="s">
        <v>1359</v>
      </c>
      <c r="B1012" t="str">
        <f>VLOOKUP(Table35[[#This Row],[Customer ID]], 'Customer Names'!F:G, 2, FALSE)</f>
        <v>Strobel, Ms.  Ashley</v>
      </c>
      <c r="C1012">
        <v>28.12</v>
      </c>
      <c r="D1012" s="22" t="str" cm="1">
        <f t="array" ref="D1012">_xlfn.IFS(Table35[[#This Row],[BMI]]&lt;18.5, "Underweight ", Table35[[#This Row],[BMI]]&lt;24.9, "Normal Weight", Table35[[#This Row],[BMI]]&lt;29.9, "Overweight ", TRUE, "Obesity")</f>
        <v xml:space="preserve">Overweight </v>
      </c>
      <c r="E1012" s="22">
        <v>4.67</v>
      </c>
      <c r="F1012" s="22" t="str" cm="1">
        <f t="array" ref="F1012">_xlfn.IFS(Table35[[#This Row],[HBA1C]]&lt;5.7, "Normal", Table35[[#This Row],[HBA1C]]&lt;6.4, "Prediabetes ", TRUE, "Diabetes")</f>
        <v>Normal</v>
      </c>
      <c r="G1012" s="23" t="s">
        <v>2379</v>
      </c>
      <c r="H1012" s="22" t="s">
        <v>2379</v>
      </c>
      <c r="I1012" s="22" t="s">
        <v>2379</v>
      </c>
      <c r="J1012" s="22">
        <v>2</v>
      </c>
      <c r="K1012" t="s">
        <v>2379</v>
      </c>
      <c r="L1012" s="25">
        <f>VLOOKUP(Table35[[#This Row],[Customer ID]],'Hospitalisation Details'!A:E,5,FALSE)</f>
        <v>26336</v>
      </c>
      <c r="M1012" s="27">
        <f>VLOOKUP(Table35[[#This Row],[Customer ID]],'Hospitalisation Details'!A:K,8,FALSE)</f>
        <v>11085.59</v>
      </c>
      <c r="N1012" t="str">
        <f>VLOOKUP(Table35[[#This Row],[Customer ID]],'Hospitalisation Details'!A:K,9, FALSE)</f>
        <v>tier - 3</v>
      </c>
      <c r="O1012" t="str">
        <f>VLOOKUP(Table35[[#This Row],[Customer ID]],'Hospitalisation Details'!A:K,10,FALSE)</f>
        <v>tier - 2</v>
      </c>
      <c r="P1012" t="str">
        <f>VLOOKUP(Table35[[#This Row],[Customer ID]],'Hospitalisation Details'!A:K,11,FALSE)</f>
        <v>R1012</v>
      </c>
    </row>
    <row r="1013" spans="1:16" x14ac:dyDescent="0.3">
      <c r="A1013" t="s">
        <v>1358</v>
      </c>
      <c r="B1013" t="str">
        <f>VLOOKUP(Table35[[#This Row],[Customer ID]], 'Customer Names'!F:G, 2, FALSE)</f>
        <v>Dalton, Ms.  Anna E</v>
      </c>
      <c r="C1013">
        <v>26.98</v>
      </c>
      <c r="D1013" s="22" t="str" cm="1">
        <f t="array" ref="D1013">_xlfn.IFS(Table35[[#This Row],[BMI]]&lt;18.5, "Underweight ", Table35[[#This Row],[BMI]]&lt;24.9, "Normal Weight", Table35[[#This Row],[BMI]]&lt;29.9, "Overweight ", TRUE, "Obesity")</f>
        <v xml:space="preserve">Overweight </v>
      </c>
      <c r="E1013" s="22">
        <v>9.81</v>
      </c>
      <c r="F1013" s="22" t="str" cm="1">
        <f t="array" ref="F1013">_xlfn.IFS(Table35[[#This Row],[HBA1C]]&lt;5.7, "Normal", Table35[[#This Row],[HBA1C]]&lt;6.4, "Prediabetes ", TRUE, "Diabetes")</f>
        <v>Diabetes</v>
      </c>
      <c r="G1013" s="23" t="s">
        <v>2381</v>
      </c>
      <c r="H1013" s="22" t="s">
        <v>2379</v>
      </c>
      <c r="I1013" s="22" t="s">
        <v>2379</v>
      </c>
      <c r="J1013" s="22">
        <v>0</v>
      </c>
      <c r="K1013" t="s">
        <v>2379</v>
      </c>
      <c r="L1013" s="25">
        <f>VLOOKUP(Table35[[#This Row],[Customer ID]],'Hospitalisation Details'!A:E,5,FALSE)</f>
        <v>24476</v>
      </c>
      <c r="M1013" s="27">
        <f>VLOOKUP(Table35[[#This Row],[Customer ID]],'Hospitalisation Details'!A:K,8,FALSE)</f>
        <v>11082.58</v>
      </c>
      <c r="N1013" t="str">
        <f>VLOOKUP(Table35[[#This Row],[Customer ID]],'Hospitalisation Details'!A:K,9, FALSE)</f>
        <v>tier - 3</v>
      </c>
      <c r="O1013" t="str">
        <f>VLOOKUP(Table35[[#This Row],[Customer ID]],'Hospitalisation Details'!A:K,10,FALSE)</f>
        <v>tier - 2</v>
      </c>
      <c r="P1013" t="str">
        <f>VLOOKUP(Table35[[#This Row],[Customer ID]],'Hospitalisation Details'!A:K,11,FALSE)</f>
        <v>R1012</v>
      </c>
    </row>
    <row r="1014" spans="1:16" x14ac:dyDescent="0.3">
      <c r="A1014" t="s">
        <v>1357</v>
      </c>
      <c r="B1014" t="str">
        <f>VLOOKUP(Table35[[#This Row],[Customer ID]], 'Customer Names'!F:G, 2, FALSE)</f>
        <v>Morimoto, Ms.  Tania K.</v>
      </c>
      <c r="C1014">
        <v>27.2</v>
      </c>
      <c r="D1014" s="22" t="str" cm="1">
        <f t="array" ref="D1014">_xlfn.IFS(Table35[[#This Row],[BMI]]&lt;18.5, "Underweight ", Table35[[#This Row],[BMI]]&lt;24.9, "Normal Weight", Table35[[#This Row],[BMI]]&lt;29.9, "Overweight ", TRUE, "Obesity")</f>
        <v xml:space="preserve">Overweight </v>
      </c>
      <c r="E1014" s="22">
        <v>6.06</v>
      </c>
      <c r="F1014" s="22" t="str" cm="1">
        <f t="array" ref="F1014">_xlfn.IFS(Table35[[#This Row],[HBA1C]]&lt;5.7, "Normal", Table35[[#This Row],[HBA1C]]&lt;6.4, "Prediabetes ", TRUE, "Diabetes")</f>
        <v xml:space="preserve">Prediabetes </v>
      </c>
      <c r="G1014" s="23" t="s">
        <v>2381</v>
      </c>
      <c r="H1014" s="22" t="s">
        <v>2379</v>
      </c>
      <c r="I1014" s="22" t="s">
        <v>2379</v>
      </c>
      <c r="J1014" s="22">
        <v>2</v>
      </c>
      <c r="K1014" t="s">
        <v>2379</v>
      </c>
      <c r="L1014" s="25">
        <f>VLOOKUP(Table35[[#This Row],[Customer ID]],'Hospitalisation Details'!A:E,5,FALSE)</f>
        <v>24461</v>
      </c>
      <c r="M1014" s="27">
        <f>VLOOKUP(Table35[[#This Row],[Customer ID]],'Hospitalisation Details'!A:K,8,FALSE)</f>
        <v>11073.18</v>
      </c>
      <c r="N1014" t="str">
        <f>VLOOKUP(Table35[[#This Row],[Customer ID]],'Hospitalisation Details'!A:K,9, FALSE)</f>
        <v>tier - 3</v>
      </c>
      <c r="O1014" t="str">
        <f>VLOOKUP(Table35[[#This Row],[Customer ID]],'Hospitalisation Details'!A:K,10,FALSE)</f>
        <v>tier - 3</v>
      </c>
      <c r="P1014" t="str">
        <f>VLOOKUP(Table35[[#This Row],[Customer ID]],'Hospitalisation Details'!A:K,11,FALSE)</f>
        <v>R1011</v>
      </c>
    </row>
    <row r="1015" spans="1:16" x14ac:dyDescent="0.3">
      <c r="A1015" t="s">
        <v>1356</v>
      </c>
      <c r="B1015" t="str">
        <f>VLOOKUP(Table35[[#This Row],[Customer ID]], 'Customer Names'!F:G, 2, FALSE)</f>
        <v>Manlove, Ms.  Ashley E</v>
      </c>
      <c r="C1015">
        <v>25.3</v>
      </c>
      <c r="D1015" s="22" t="str" cm="1">
        <f t="array" ref="D1015">_xlfn.IFS(Table35[[#This Row],[BMI]]&lt;18.5, "Underweight ", Table35[[#This Row],[BMI]]&lt;24.9, "Normal Weight", Table35[[#This Row],[BMI]]&lt;29.9, "Overweight ", TRUE, "Obesity")</f>
        <v xml:space="preserve">Overweight </v>
      </c>
      <c r="E1015" s="22">
        <v>5.19</v>
      </c>
      <c r="F1015" s="22" t="str" cm="1">
        <f t="array" ref="F1015">_xlfn.IFS(Table35[[#This Row],[HBA1C]]&lt;5.7, "Normal", Table35[[#This Row],[HBA1C]]&lt;6.4, "Prediabetes ", TRUE, "Diabetes")</f>
        <v>Normal</v>
      </c>
      <c r="G1015" s="23" t="s">
        <v>2381</v>
      </c>
      <c r="H1015" s="22" t="s">
        <v>2379</v>
      </c>
      <c r="I1015" s="22" t="s">
        <v>2379</v>
      </c>
      <c r="J1015" s="22">
        <v>2</v>
      </c>
      <c r="K1015" t="s">
        <v>2379</v>
      </c>
      <c r="L1015" s="25">
        <f>VLOOKUP(Table35[[#This Row],[Customer ID]],'Hospitalisation Details'!A:E,5,FALSE)</f>
        <v>24418</v>
      </c>
      <c r="M1015" s="27">
        <f>VLOOKUP(Table35[[#This Row],[Customer ID]],'Hospitalisation Details'!A:K,8,FALSE)</f>
        <v>11070.54</v>
      </c>
      <c r="N1015" t="str">
        <f>VLOOKUP(Table35[[#This Row],[Customer ID]],'Hospitalisation Details'!A:K,9, FALSE)</f>
        <v>tier - 3</v>
      </c>
      <c r="O1015" t="str">
        <f>VLOOKUP(Table35[[#This Row],[Customer ID]],'Hospitalisation Details'!A:K,10,FALSE)</f>
        <v>tier - 3</v>
      </c>
      <c r="P1015" t="str">
        <f>VLOOKUP(Table35[[#This Row],[Customer ID]],'Hospitalisation Details'!A:K,11,FALSE)</f>
        <v>R1011</v>
      </c>
    </row>
    <row r="1016" spans="1:16" x14ac:dyDescent="0.3">
      <c r="A1016" t="s">
        <v>1355</v>
      </c>
      <c r="B1016" t="str">
        <f>VLOOKUP(Table35[[#This Row],[Customer ID]], 'Customer Names'!F:G, 2, FALSE)</f>
        <v>Madzik, Ms.  Aleksandra</v>
      </c>
      <c r="C1016">
        <v>30.25</v>
      </c>
      <c r="D1016" s="22" t="str" cm="1">
        <f t="array" ref="D1016">_xlfn.IFS(Table35[[#This Row],[BMI]]&lt;18.5, "Underweight ", Table35[[#This Row],[BMI]]&lt;24.9, "Normal Weight", Table35[[#This Row],[BMI]]&lt;29.9, "Overweight ", TRUE, "Obesity")</f>
        <v>Obesity</v>
      </c>
      <c r="E1016" s="22">
        <v>10.16</v>
      </c>
      <c r="F1016" s="22" t="str" cm="1">
        <f t="array" ref="F1016">_xlfn.IFS(Table35[[#This Row],[HBA1C]]&lt;5.7, "Normal", Table35[[#This Row],[HBA1C]]&lt;6.4, "Prediabetes ", TRUE, "Diabetes")</f>
        <v>Diabetes</v>
      </c>
      <c r="G1016" s="23" t="s">
        <v>2379</v>
      </c>
      <c r="H1016" s="22" t="s">
        <v>2379</v>
      </c>
      <c r="I1016" s="22" t="s">
        <v>2379</v>
      </c>
      <c r="J1016" s="22">
        <v>0</v>
      </c>
      <c r="K1016" t="s">
        <v>2379</v>
      </c>
      <c r="L1016" s="25">
        <f>VLOOKUP(Table35[[#This Row],[Customer ID]],'Hospitalisation Details'!A:E,5,FALSE)</f>
        <v>26215</v>
      </c>
      <c r="M1016" s="27">
        <f>VLOOKUP(Table35[[#This Row],[Customer ID]],'Hospitalisation Details'!A:K,8,FALSE)</f>
        <v>11068.77</v>
      </c>
      <c r="N1016" t="str">
        <f>VLOOKUP(Table35[[#This Row],[Customer ID]],'Hospitalisation Details'!A:K,9, FALSE)</f>
        <v>tier - 3</v>
      </c>
      <c r="O1016" t="str">
        <f>VLOOKUP(Table35[[#This Row],[Customer ID]],'Hospitalisation Details'!A:K,10,FALSE)</f>
        <v>tier - 2</v>
      </c>
      <c r="P1016" t="str">
        <f>VLOOKUP(Table35[[#This Row],[Customer ID]],'Hospitalisation Details'!A:K,11,FALSE)</f>
        <v>R1012</v>
      </c>
    </row>
    <row r="1017" spans="1:16" x14ac:dyDescent="0.3">
      <c r="A1017" t="s">
        <v>1354</v>
      </c>
      <c r="B1017" t="str">
        <f>VLOOKUP(Table35[[#This Row],[Customer ID]], 'Customer Names'!F:G, 2, FALSE)</f>
        <v>Hobson, Ms.  Valery L</v>
      </c>
      <c r="C1017">
        <v>54</v>
      </c>
      <c r="D1017" s="22" t="str" cm="1">
        <f t="array" ref="D1017">_xlfn.IFS(Table35[[#This Row],[BMI]]&lt;18.5, "Underweight ", Table35[[#This Row],[BMI]]&lt;24.9, "Normal Weight", Table35[[#This Row],[BMI]]&lt;29.9, "Overweight ", TRUE, "Obesity")</f>
        <v>Obesity</v>
      </c>
      <c r="E1017" s="22">
        <v>4.68</v>
      </c>
      <c r="F1017" s="22" t="str" cm="1">
        <f t="array" ref="F1017">_xlfn.IFS(Table35[[#This Row],[HBA1C]]&lt;5.7, "Normal", Table35[[#This Row],[HBA1C]]&lt;6.4, "Prediabetes ", TRUE, "Diabetes")</f>
        <v>Normal</v>
      </c>
      <c r="G1017" s="23" t="s">
        <v>2381</v>
      </c>
      <c r="H1017" s="22" t="s">
        <v>2380</v>
      </c>
      <c r="I1017" s="22" t="s">
        <v>2379</v>
      </c>
      <c r="J1017" s="22">
        <v>2</v>
      </c>
      <c r="K1017" t="s">
        <v>2379</v>
      </c>
      <c r="L1017" s="25">
        <f>VLOOKUP(Table35[[#This Row],[Customer ID]],'Hospitalisation Details'!A:E,5,FALSE)</f>
        <v>36787</v>
      </c>
      <c r="M1017" s="27">
        <f>VLOOKUP(Table35[[#This Row],[Customer ID]],'Hospitalisation Details'!A:K,8,FALSE)</f>
        <v>11068.7</v>
      </c>
      <c r="N1017" t="str">
        <f>VLOOKUP(Table35[[#This Row],[Customer ID]],'Hospitalisation Details'!A:K,9, FALSE)</f>
        <v>tier - 3</v>
      </c>
      <c r="O1017" t="str">
        <f>VLOOKUP(Table35[[#This Row],[Customer ID]],'Hospitalisation Details'!A:K,10,FALSE)</f>
        <v>tier - 1</v>
      </c>
      <c r="P1017" t="str">
        <f>VLOOKUP(Table35[[#This Row],[Customer ID]],'Hospitalisation Details'!A:K,11,FALSE)</f>
        <v>R1011</v>
      </c>
    </row>
    <row r="1018" spans="1:16" x14ac:dyDescent="0.3">
      <c r="A1018" t="s">
        <v>1353</v>
      </c>
      <c r="B1018" t="str">
        <f>VLOOKUP(Table35[[#This Row],[Customer ID]], 'Customer Names'!F:G, 2, FALSE)</f>
        <v>Reyes, Mrs.  Joanna G.</v>
      </c>
      <c r="C1018">
        <v>51.86</v>
      </c>
      <c r="D1018" s="22" t="str" cm="1">
        <f t="array" ref="D1018">_xlfn.IFS(Table35[[#This Row],[BMI]]&lt;18.5, "Underweight ", Table35[[#This Row],[BMI]]&lt;24.9, "Normal Weight", Table35[[#This Row],[BMI]]&lt;29.9, "Overweight ", TRUE, "Obesity")</f>
        <v>Obesity</v>
      </c>
      <c r="E1018" s="22">
        <v>5.32</v>
      </c>
      <c r="F1018" s="22" t="str" cm="1">
        <f t="array" ref="F1018">_xlfn.IFS(Table35[[#This Row],[HBA1C]]&lt;5.7, "Normal", Table35[[#This Row],[HBA1C]]&lt;6.4, "Prediabetes ", TRUE, "Diabetes")</f>
        <v>Normal</v>
      </c>
      <c r="G1018" s="23" t="s">
        <v>2381</v>
      </c>
      <c r="H1018" s="22" t="s">
        <v>2379</v>
      </c>
      <c r="I1018" s="22" t="s">
        <v>2379</v>
      </c>
      <c r="J1018" s="22">
        <v>0</v>
      </c>
      <c r="K1018" t="s">
        <v>2379</v>
      </c>
      <c r="L1018" s="25">
        <f>VLOOKUP(Table35[[#This Row],[Customer ID]],'Hospitalisation Details'!A:E,5,FALSE)</f>
        <v>37120</v>
      </c>
      <c r="M1018" s="27">
        <f>VLOOKUP(Table35[[#This Row],[Customer ID]],'Hospitalisation Details'!A:K,8,FALSE)</f>
        <v>11046.02</v>
      </c>
      <c r="N1018" t="str">
        <f>VLOOKUP(Table35[[#This Row],[Customer ID]],'Hospitalisation Details'!A:K,9, FALSE)</f>
        <v>tier - 3</v>
      </c>
      <c r="O1018" t="str">
        <f>VLOOKUP(Table35[[#This Row],[Customer ID]],'Hospitalisation Details'!A:K,10,FALSE)</f>
        <v>tier - 1</v>
      </c>
      <c r="P1018" t="str">
        <f>VLOOKUP(Table35[[#This Row],[Customer ID]],'Hospitalisation Details'!A:K,11,FALSE)</f>
        <v>R1026</v>
      </c>
    </row>
    <row r="1019" spans="1:16" x14ac:dyDescent="0.3">
      <c r="A1019" t="s">
        <v>1352</v>
      </c>
      <c r="B1019" t="str">
        <f>VLOOKUP(Table35[[#This Row],[Customer ID]], 'Customer Names'!F:G, 2, FALSE)</f>
        <v>Tierney, Mrs.  Stefanie F.</v>
      </c>
      <c r="C1019">
        <v>31.39</v>
      </c>
      <c r="D1019" s="22" t="str" cm="1">
        <f t="array" ref="D1019">_xlfn.IFS(Table35[[#This Row],[BMI]]&lt;18.5, "Underweight ", Table35[[#This Row],[BMI]]&lt;24.9, "Normal Weight", Table35[[#This Row],[BMI]]&lt;29.9, "Overweight ", TRUE, "Obesity")</f>
        <v>Obesity</v>
      </c>
      <c r="E1019" s="22">
        <v>6.99</v>
      </c>
      <c r="F1019" s="22" t="str" cm="1">
        <f t="array" ref="F1019">_xlfn.IFS(Table35[[#This Row],[HBA1C]]&lt;5.7, "Normal", Table35[[#This Row],[HBA1C]]&lt;6.4, "Prediabetes ", TRUE, "Diabetes")</f>
        <v>Diabetes</v>
      </c>
      <c r="G1019" s="23" t="s">
        <v>2379</v>
      </c>
      <c r="H1019" s="22" t="s">
        <v>2379</v>
      </c>
      <c r="I1019" s="22" t="s">
        <v>2379</v>
      </c>
      <c r="J1019" s="22">
        <v>0</v>
      </c>
      <c r="K1019" t="s">
        <v>2379</v>
      </c>
      <c r="L1019" s="25">
        <f>VLOOKUP(Table35[[#This Row],[Customer ID]],'Hospitalisation Details'!A:E,5,FALSE)</f>
        <v>27240</v>
      </c>
      <c r="M1019" s="27">
        <f>VLOOKUP(Table35[[#This Row],[Customer ID]],'Hospitalisation Details'!A:K,8,FALSE)</f>
        <v>11037.85</v>
      </c>
      <c r="N1019" t="str">
        <f>VLOOKUP(Table35[[#This Row],[Customer ID]],'Hospitalisation Details'!A:K,9, FALSE)</f>
        <v>tier - 3</v>
      </c>
      <c r="O1019" t="str">
        <f>VLOOKUP(Table35[[#This Row],[Customer ID]],'Hospitalisation Details'!A:K,10,FALSE)</f>
        <v>tier - 2</v>
      </c>
      <c r="P1019" t="str">
        <f>VLOOKUP(Table35[[#This Row],[Customer ID]],'Hospitalisation Details'!A:K,11,FALSE)</f>
        <v>R1025</v>
      </c>
    </row>
    <row r="1020" spans="1:16" x14ac:dyDescent="0.3">
      <c r="A1020" t="s">
        <v>1351</v>
      </c>
      <c r="B1020" t="str">
        <f>VLOOKUP(Table35[[#This Row],[Customer ID]], 'Customer Names'!F:G, 2, FALSE)</f>
        <v>Gabris, Mr.  Stephen</v>
      </c>
      <c r="C1020">
        <v>39.97</v>
      </c>
      <c r="D1020" s="22" t="str" cm="1">
        <f t="array" ref="D1020">_xlfn.IFS(Table35[[#This Row],[BMI]]&lt;18.5, "Underweight ", Table35[[#This Row],[BMI]]&lt;24.9, "Normal Weight", Table35[[#This Row],[BMI]]&lt;29.9, "Overweight ", TRUE, "Obesity")</f>
        <v>Obesity</v>
      </c>
      <c r="E1020" s="22">
        <v>5.55</v>
      </c>
      <c r="F1020" s="22" t="str" cm="1">
        <f t="array" ref="F1020">_xlfn.IFS(Table35[[#This Row],[HBA1C]]&lt;5.7, "Normal", Table35[[#This Row],[HBA1C]]&lt;6.4, "Prediabetes ", TRUE, "Diabetes")</f>
        <v>Normal</v>
      </c>
      <c r="G1020" s="23" t="s">
        <v>2379</v>
      </c>
      <c r="H1020" s="22" t="s">
        <v>2379</v>
      </c>
      <c r="I1020" s="22" t="s">
        <v>2379</v>
      </c>
      <c r="J1020" s="22">
        <v>0</v>
      </c>
      <c r="K1020" t="s">
        <v>2379</v>
      </c>
      <c r="L1020" s="25">
        <f>VLOOKUP(Table35[[#This Row],[Customer ID]],'Hospitalisation Details'!A:E,5,FALSE)</f>
        <v>32684</v>
      </c>
      <c r="M1020" s="27">
        <f>VLOOKUP(Table35[[#This Row],[Customer ID]],'Hospitalisation Details'!A:K,8,FALSE)</f>
        <v>11037.51</v>
      </c>
      <c r="N1020" t="str">
        <f>VLOOKUP(Table35[[#This Row],[Customer ID]],'Hospitalisation Details'!A:K,9, FALSE)</f>
        <v>tier - 3</v>
      </c>
      <c r="O1020" t="str">
        <f>VLOOKUP(Table35[[#This Row],[Customer ID]],'Hospitalisation Details'!A:K,10,FALSE)</f>
        <v>tier - 1</v>
      </c>
      <c r="P1020" t="str">
        <f>VLOOKUP(Table35[[#This Row],[Customer ID]],'Hospitalisation Details'!A:K,11,FALSE)</f>
        <v>R1012</v>
      </c>
    </row>
    <row r="1021" spans="1:16" x14ac:dyDescent="0.3">
      <c r="A1021" t="s">
        <v>1350</v>
      </c>
      <c r="B1021" t="str">
        <f>VLOOKUP(Table35[[#This Row],[Customer ID]], 'Customer Names'!F:G, 2, FALSE)</f>
        <v>Howard, Ms.  Liza J.</v>
      </c>
      <c r="C1021">
        <v>41.23</v>
      </c>
      <c r="D1021" s="22" t="str" cm="1">
        <f t="array" ref="D1021">_xlfn.IFS(Table35[[#This Row],[BMI]]&lt;18.5, "Underweight ", Table35[[#This Row],[BMI]]&lt;24.9, "Normal Weight", Table35[[#This Row],[BMI]]&lt;29.9, "Overweight ", TRUE, "Obesity")</f>
        <v>Obesity</v>
      </c>
      <c r="E1021" s="22">
        <v>6.94</v>
      </c>
      <c r="F1021" s="22" t="str" cm="1">
        <f t="array" ref="F1021">_xlfn.IFS(Table35[[#This Row],[HBA1C]]&lt;5.7, "Normal", Table35[[#This Row],[HBA1C]]&lt;6.4, "Prediabetes ", TRUE, "Diabetes")</f>
        <v>Diabetes</v>
      </c>
      <c r="G1021" s="23" t="s">
        <v>2379</v>
      </c>
      <c r="H1021" s="22" t="s">
        <v>2379</v>
      </c>
      <c r="I1021" s="22" t="s">
        <v>2379</v>
      </c>
      <c r="J1021" s="22">
        <v>0</v>
      </c>
      <c r="K1021" t="s">
        <v>2379</v>
      </c>
      <c r="L1021" s="25">
        <f>VLOOKUP(Table35[[#This Row],[Customer ID]],'Hospitalisation Details'!A:E,5,FALSE)</f>
        <v>27159</v>
      </c>
      <c r="M1021" s="27">
        <f>VLOOKUP(Table35[[#This Row],[Customer ID]],'Hospitalisation Details'!A:K,8,FALSE)</f>
        <v>11033.66</v>
      </c>
      <c r="N1021" t="str">
        <f>VLOOKUP(Table35[[#This Row],[Customer ID]],'Hospitalisation Details'!A:K,9, FALSE)</f>
        <v>tier - 3</v>
      </c>
      <c r="O1021" t="str">
        <f>VLOOKUP(Table35[[#This Row],[Customer ID]],'Hospitalisation Details'!A:K,10,FALSE)</f>
        <v>tier - 3</v>
      </c>
      <c r="P1021" t="str">
        <f>VLOOKUP(Table35[[#This Row],[Customer ID]],'Hospitalisation Details'!A:K,11,FALSE)</f>
        <v>R1012</v>
      </c>
    </row>
    <row r="1022" spans="1:16" x14ac:dyDescent="0.3">
      <c r="A1022" t="s">
        <v>1349</v>
      </c>
      <c r="B1022" t="str">
        <f>VLOOKUP(Table35[[#This Row],[Customer ID]], 'Customer Names'!F:G, 2, FALSE)</f>
        <v>Kallay, Mr.  Ian M.</v>
      </c>
      <c r="C1022">
        <v>49.45</v>
      </c>
      <c r="D1022" s="22" t="str" cm="1">
        <f t="array" ref="D1022">_xlfn.IFS(Table35[[#This Row],[BMI]]&lt;18.5, "Underweight ", Table35[[#This Row],[BMI]]&lt;24.9, "Normal Weight", Table35[[#This Row],[BMI]]&lt;29.9, "Overweight ", TRUE, "Obesity")</f>
        <v>Obesity</v>
      </c>
      <c r="E1022" s="22">
        <v>4.2</v>
      </c>
      <c r="F1022" s="22" t="str" cm="1">
        <f t="array" ref="F1022">_xlfn.IFS(Table35[[#This Row],[HBA1C]]&lt;5.7, "Normal", Table35[[#This Row],[HBA1C]]&lt;6.4, "Prediabetes ", TRUE, "Diabetes")</f>
        <v>Normal</v>
      </c>
      <c r="G1022" s="23" t="s">
        <v>2381</v>
      </c>
      <c r="H1022" s="22" t="s">
        <v>2379</v>
      </c>
      <c r="I1022" s="22" t="s">
        <v>2379</v>
      </c>
      <c r="J1022" s="22">
        <v>0</v>
      </c>
      <c r="K1022" t="s">
        <v>2379</v>
      </c>
      <c r="L1022" s="25">
        <f>VLOOKUP(Table35[[#This Row],[Customer ID]],'Hospitalisation Details'!A:E,5,FALSE)</f>
        <v>35176</v>
      </c>
      <c r="M1022" s="27">
        <f>VLOOKUP(Table35[[#This Row],[Customer ID]],'Hospitalisation Details'!A:K,8,FALSE)</f>
        <v>11028.56</v>
      </c>
      <c r="N1022" t="str">
        <f>VLOOKUP(Table35[[#This Row],[Customer ID]],'Hospitalisation Details'!A:K,9, FALSE)</f>
        <v>tier - 3</v>
      </c>
      <c r="O1022" t="str">
        <f>VLOOKUP(Table35[[#This Row],[Customer ID]],'Hospitalisation Details'!A:K,10,FALSE)</f>
        <v>tier - 3</v>
      </c>
      <c r="P1022" t="str">
        <f>VLOOKUP(Table35[[#This Row],[Customer ID]],'Hospitalisation Details'!A:K,11,FALSE)</f>
        <v>R1012</v>
      </c>
    </row>
    <row r="1023" spans="1:16" x14ac:dyDescent="0.3">
      <c r="A1023" t="s">
        <v>1348</v>
      </c>
      <c r="B1023" t="str">
        <f>VLOOKUP(Table35[[#This Row],[Customer ID]], 'Customer Names'!F:G, 2, FALSE)</f>
        <v>Leguizamo, Ms.  Claudia L.</v>
      </c>
      <c r="C1023">
        <v>41.04</v>
      </c>
      <c r="D1023" s="22" t="str" cm="1">
        <f t="array" ref="D1023">_xlfn.IFS(Table35[[#This Row],[BMI]]&lt;18.5, "Underweight ", Table35[[#This Row],[BMI]]&lt;24.9, "Normal Weight", Table35[[#This Row],[BMI]]&lt;29.9, "Overweight ", TRUE, "Obesity")</f>
        <v>Obesity</v>
      </c>
      <c r="E1023" s="22">
        <v>5.59</v>
      </c>
      <c r="F1023" s="22" t="str" cm="1">
        <f t="array" ref="F1023">_xlfn.IFS(Table35[[#This Row],[HBA1C]]&lt;5.7, "Normal", Table35[[#This Row],[HBA1C]]&lt;6.4, "Prediabetes ", TRUE, "Diabetes")</f>
        <v>Normal</v>
      </c>
      <c r="G1023" s="23" t="s">
        <v>2379</v>
      </c>
      <c r="H1023" s="22" t="s">
        <v>2379</v>
      </c>
      <c r="I1023" s="22" t="s">
        <v>2379</v>
      </c>
      <c r="J1023" s="22">
        <v>0</v>
      </c>
      <c r="K1023" t="s">
        <v>2379</v>
      </c>
      <c r="L1023" s="25">
        <f>VLOOKUP(Table35[[#This Row],[Customer ID]],'Hospitalisation Details'!A:E,5,FALSE)</f>
        <v>33323</v>
      </c>
      <c r="M1023" s="27">
        <f>VLOOKUP(Table35[[#This Row],[Customer ID]],'Hospitalisation Details'!A:K,8,FALSE)</f>
        <v>11018.05</v>
      </c>
      <c r="N1023" t="str">
        <f>VLOOKUP(Table35[[#This Row],[Customer ID]],'Hospitalisation Details'!A:K,9, FALSE)</f>
        <v>tier - 3</v>
      </c>
      <c r="O1023" t="str">
        <f>VLOOKUP(Table35[[#This Row],[Customer ID]],'Hospitalisation Details'!A:K,10,FALSE)</f>
        <v>tier - 2</v>
      </c>
      <c r="P1023" t="str">
        <f>VLOOKUP(Table35[[#This Row],[Customer ID]],'Hospitalisation Details'!A:K,11,FALSE)</f>
        <v>R1012</v>
      </c>
    </row>
    <row r="1024" spans="1:16" x14ac:dyDescent="0.3">
      <c r="A1024" t="s">
        <v>1347</v>
      </c>
      <c r="B1024" t="str">
        <f>VLOOKUP(Table35[[#This Row],[Customer ID]], 'Customer Names'!F:G, 2, FALSE)</f>
        <v>Escartin, Ms.  Jessica M</v>
      </c>
      <c r="C1024">
        <v>27.93</v>
      </c>
      <c r="D1024" s="22" t="str" cm="1">
        <f t="array" ref="D1024">_xlfn.IFS(Table35[[#This Row],[BMI]]&lt;18.5, "Underweight ", Table35[[#This Row],[BMI]]&lt;24.9, "Normal Weight", Table35[[#This Row],[BMI]]&lt;29.9, "Overweight ", TRUE, "Obesity")</f>
        <v xml:space="preserve">Overweight </v>
      </c>
      <c r="E1024" s="22">
        <v>9.9600000000000009</v>
      </c>
      <c r="F1024" s="22" t="str" cm="1">
        <f t="array" ref="F1024">_xlfn.IFS(Table35[[#This Row],[HBA1C]]&lt;5.7, "Normal", Table35[[#This Row],[HBA1C]]&lt;6.4, "Prediabetes ", TRUE, "Diabetes")</f>
        <v>Diabetes</v>
      </c>
      <c r="G1024" s="23" t="s">
        <v>2379</v>
      </c>
      <c r="H1024" s="22" t="s">
        <v>2379</v>
      </c>
      <c r="I1024" s="22" t="s">
        <v>2379</v>
      </c>
      <c r="J1024" s="22">
        <v>0</v>
      </c>
      <c r="K1024" t="s">
        <v>2379</v>
      </c>
      <c r="L1024" s="25">
        <f>VLOOKUP(Table35[[#This Row],[Customer ID]],'Hospitalisation Details'!A:E,5,FALSE)</f>
        <v>27075</v>
      </c>
      <c r="M1024" s="27">
        <f>VLOOKUP(Table35[[#This Row],[Customer ID]],'Hospitalisation Details'!A:K,8,FALSE)</f>
        <v>11015.17</v>
      </c>
      <c r="N1024" t="str">
        <f>VLOOKUP(Table35[[#This Row],[Customer ID]],'Hospitalisation Details'!A:K,9, FALSE)</f>
        <v>tier - 3</v>
      </c>
      <c r="O1024" t="str">
        <f>VLOOKUP(Table35[[#This Row],[Customer ID]],'Hospitalisation Details'!A:K,10,FALSE)</f>
        <v>tier - 1</v>
      </c>
      <c r="P1024" t="str">
        <f>VLOOKUP(Table35[[#This Row],[Customer ID]],'Hospitalisation Details'!A:K,11,FALSE)</f>
        <v>R1012</v>
      </c>
    </row>
    <row r="1025" spans="1:16" x14ac:dyDescent="0.3">
      <c r="A1025" t="s">
        <v>1346</v>
      </c>
      <c r="B1025" t="str">
        <f>VLOOKUP(Table35[[#This Row],[Customer ID]], 'Customer Names'!F:G, 2, FALSE)</f>
        <v>Chorey, Mr.  Billy Jr.</v>
      </c>
      <c r="C1025">
        <v>21.01</v>
      </c>
      <c r="D1025" s="22" t="str" cm="1">
        <f t="array" ref="D1025">_xlfn.IFS(Table35[[#This Row],[BMI]]&lt;18.5, "Underweight ", Table35[[#This Row],[BMI]]&lt;24.9, "Normal Weight", Table35[[#This Row],[BMI]]&lt;29.9, "Overweight ", TRUE, "Obesity")</f>
        <v>Normal Weight</v>
      </c>
      <c r="E1025" s="22">
        <v>7.37</v>
      </c>
      <c r="F1025" s="22" t="str" cm="1">
        <f t="array" ref="F1025">_xlfn.IFS(Table35[[#This Row],[HBA1C]]&lt;5.7, "Normal", Table35[[#This Row],[HBA1C]]&lt;6.4, "Prediabetes ", TRUE, "Diabetes")</f>
        <v>Diabetes</v>
      </c>
      <c r="G1025" s="23" t="s">
        <v>2379</v>
      </c>
      <c r="H1025" s="22" t="s">
        <v>2379</v>
      </c>
      <c r="I1025" s="22" t="s">
        <v>2379</v>
      </c>
      <c r="J1025" s="22">
        <v>0</v>
      </c>
      <c r="K1025" t="s">
        <v>2379</v>
      </c>
      <c r="L1025" s="25">
        <f>VLOOKUP(Table35[[#This Row],[Customer ID]],'Hospitalisation Details'!A:E,5,FALSE)</f>
        <v>24861</v>
      </c>
      <c r="M1025" s="27">
        <f>VLOOKUP(Table35[[#This Row],[Customer ID]],'Hospitalisation Details'!A:K,8,FALSE)</f>
        <v>11013.71</v>
      </c>
      <c r="N1025" t="str">
        <f>VLOOKUP(Table35[[#This Row],[Customer ID]],'Hospitalisation Details'!A:K,9, FALSE)</f>
        <v>tier - 3</v>
      </c>
      <c r="O1025" t="str">
        <f>VLOOKUP(Table35[[#This Row],[Customer ID]],'Hospitalisation Details'!A:K,10,FALSE)</f>
        <v>tier - 1</v>
      </c>
      <c r="P1025" t="str">
        <f>VLOOKUP(Table35[[#This Row],[Customer ID]],'Hospitalisation Details'!A:K,11,FALSE)</f>
        <v>R1013</v>
      </c>
    </row>
    <row r="1026" spans="1:16" x14ac:dyDescent="0.3">
      <c r="A1026" t="s">
        <v>1345</v>
      </c>
      <c r="B1026" t="str">
        <f>VLOOKUP(Table35[[#This Row],[Customer ID]], 'Customer Names'!F:G, 2, FALSE)</f>
        <v>McVay, Mr.  David</v>
      </c>
      <c r="C1026">
        <v>52.37</v>
      </c>
      <c r="D1026" s="22" t="str" cm="1">
        <f t="array" ref="D1026">_xlfn.IFS(Table35[[#This Row],[BMI]]&lt;18.5, "Underweight ", Table35[[#This Row],[BMI]]&lt;24.9, "Normal Weight", Table35[[#This Row],[BMI]]&lt;29.9, "Overweight ", TRUE, "Obesity")</f>
        <v>Obesity</v>
      </c>
      <c r="E1026" s="22">
        <v>5.0599999999999996</v>
      </c>
      <c r="F1026" s="22" t="str" cm="1">
        <f t="array" ref="F1026">_xlfn.IFS(Table35[[#This Row],[HBA1C]]&lt;5.7, "Normal", Table35[[#This Row],[HBA1C]]&lt;6.4, "Prediabetes ", TRUE, "Diabetes")</f>
        <v>Normal</v>
      </c>
      <c r="G1026" s="23" t="s">
        <v>2381</v>
      </c>
      <c r="H1026" s="22" t="s">
        <v>2380</v>
      </c>
      <c r="I1026" s="22" t="s">
        <v>2379</v>
      </c>
      <c r="J1026" s="22">
        <v>2</v>
      </c>
      <c r="K1026" t="s">
        <v>2379</v>
      </c>
      <c r="L1026" s="25">
        <f>VLOOKUP(Table35[[#This Row],[Customer ID]],'Hospitalisation Details'!A:E,5,FALSE)</f>
        <v>36877</v>
      </c>
      <c r="M1026" s="27">
        <f>VLOOKUP(Table35[[#This Row],[Customer ID]],'Hospitalisation Details'!A:K,8,FALSE)</f>
        <v>10991.58</v>
      </c>
      <c r="N1026" t="str">
        <f>VLOOKUP(Table35[[#This Row],[Customer ID]],'Hospitalisation Details'!A:K,9, FALSE)</f>
        <v>tier - 3</v>
      </c>
      <c r="O1026" t="str">
        <f>VLOOKUP(Table35[[#This Row],[Customer ID]],'Hospitalisation Details'!A:K,10,FALSE)</f>
        <v>tier - 3</v>
      </c>
      <c r="P1026" t="str">
        <f>VLOOKUP(Table35[[#This Row],[Customer ID]],'Hospitalisation Details'!A:K,11,FALSE)</f>
        <v>R1012</v>
      </c>
    </row>
    <row r="1027" spans="1:16" x14ac:dyDescent="0.3">
      <c r="A1027" t="s">
        <v>1344</v>
      </c>
      <c r="B1027" t="str">
        <f>VLOOKUP(Table35[[#This Row],[Customer ID]], 'Customer Names'!F:G, 2, FALSE)</f>
        <v>Vinson, Mr.  Tim</v>
      </c>
      <c r="C1027">
        <v>40.369999999999997</v>
      </c>
      <c r="D1027" s="22" t="str" cm="1">
        <f t="array" ref="D1027">_xlfn.IFS(Table35[[#This Row],[BMI]]&lt;18.5, "Underweight ", Table35[[#This Row],[BMI]]&lt;24.9, "Normal Weight", Table35[[#This Row],[BMI]]&lt;29.9, "Overweight ", TRUE, "Obesity")</f>
        <v>Obesity</v>
      </c>
      <c r="E1027" s="22">
        <v>8.2100000000000009</v>
      </c>
      <c r="F1027" s="22" t="str" cm="1">
        <f t="array" ref="F1027">_xlfn.IFS(Table35[[#This Row],[HBA1C]]&lt;5.7, "Normal", Table35[[#This Row],[HBA1C]]&lt;6.4, "Prediabetes ", TRUE, "Diabetes")</f>
        <v>Diabetes</v>
      </c>
      <c r="G1027" s="23" t="s">
        <v>2379</v>
      </c>
      <c r="H1027" s="22" t="s">
        <v>2379</v>
      </c>
      <c r="I1027" s="22" t="s">
        <v>2379</v>
      </c>
      <c r="J1027" s="22">
        <v>0</v>
      </c>
      <c r="K1027" t="s">
        <v>2379</v>
      </c>
      <c r="L1027" s="25">
        <f>VLOOKUP(Table35[[#This Row],[Customer ID]],'Hospitalisation Details'!A:E,5,FALSE)</f>
        <v>24064</v>
      </c>
      <c r="M1027" s="27">
        <f>VLOOKUP(Table35[[#This Row],[Customer ID]],'Hospitalisation Details'!A:K,8,FALSE)</f>
        <v>10982.5</v>
      </c>
      <c r="N1027" t="str">
        <f>VLOOKUP(Table35[[#This Row],[Customer ID]],'Hospitalisation Details'!A:K,9, FALSE)</f>
        <v>tier - 3</v>
      </c>
      <c r="O1027" t="str">
        <f>VLOOKUP(Table35[[#This Row],[Customer ID]],'Hospitalisation Details'!A:K,10,FALSE)</f>
        <v>tier - 3</v>
      </c>
      <c r="P1027" t="str">
        <f>VLOOKUP(Table35[[#This Row],[Customer ID]],'Hospitalisation Details'!A:K,11,FALSE)</f>
        <v>R1013</v>
      </c>
    </row>
    <row r="1028" spans="1:16" x14ac:dyDescent="0.3">
      <c r="A1028" t="s">
        <v>1343</v>
      </c>
      <c r="B1028" t="str">
        <f>VLOOKUP(Table35[[#This Row],[Customer ID]], 'Customer Names'!F:G, 2, FALSE)</f>
        <v>Astrike-Davis, Ms.  Emma M</v>
      </c>
      <c r="C1028">
        <v>41.47</v>
      </c>
      <c r="D1028" s="22" t="str" cm="1">
        <f t="array" ref="D1028">_xlfn.IFS(Table35[[#This Row],[BMI]]&lt;18.5, "Underweight ", Table35[[#This Row],[BMI]]&lt;24.9, "Normal Weight", Table35[[#This Row],[BMI]]&lt;29.9, "Overweight ", TRUE, "Obesity")</f>
        <v>Obesity</v>
      </c>
      <c r="E1028" s="22">
        <v>10.34</v>
      </c>
      <c r="F1028" s="22" t="str" cm="1">
        <f t="array" ref="F1028">_xlfn.IFS(Table35[[#This Row],[HBA1C]]&lt;5.7, "Normal", Table35[[#This Row],[HBA1C]]&lt;6.4, "Prediabetes ", TRUE, "Diabetes")</f>
        <v>Diabetes</v>
      </c>
      <c r="G1028" s="23" t="s">
        <v>2379</v>
      </c>
      <c r="H1028" s="22" t="s">
        <v>2379</v>
      </c>
      <c r="I1028" s="22" t="s">
        <v>2379</v>
      </c>
      <c r="J1028" s="22">
        <v>2</v>
      </c>
      <c r="K1028" t="s">
        <v>2379</v>
      </c>
      <c r="L1028" s="25">
        <f>VLOOKUP(Table35[[#This Row],[Customer ID]],'Hospitalisation Details'!A:E,5,FALSE)</f>
        <v>26958</v>
      </c>
      <c r="M1028" s="27">
        <f>VLOOKUP(Table35[[#This Row],[Customer ID]],'Hospitalisation Details'!A:K,8,FALSE)</f>
        <v>10977.21</v>
      </c>
      <c r="N1028" t="str">
        <f>VLOOKUP(Table35[[#This Row],[Customer ID]],'Hospitalisation Details'!A:K,9, FALSE)</f>
        <v>tier - 3</v>
      </c>
      <c r="O1028" t="str">
        <f>VLOOKUP(Table35[[#This Row],[Customer ID]],'Hospitalisation Details'!A:K,10,FALSE)</f>
        <v>tier - 1</v>
      </c>
      <c r="P1028" t="str">
        <f>VLOOKUP(Table35[[#This Row],[Customer ID]],'Hospitalisation Details'!A:K,11,FALSE)</f>
        <v>R1013</v>
      </c>
    </row>
    <row r="1029" spans="1:16" x14ac:dyDescent="0.3">
      <c r="A1029" t="s">
        <v>1342</v>
      </c>
      <c r="B1029" t="str">
        <f>VLOOKUP(Table35[[#This Row],[Customer ID]], 'Customer Names'!F:G, 2, FALSE)</f>
        <v>Harder, Mr.  Tim</v>
      </c>
      <c r="C1029">
        <v>33.725000000000001</v>
      </c>
      <c r="D1029" s="22" t="str" cm="1">
        <f t="array" ref="D1029">_xlfn.IFS(Table35[[#This Row],[BMI]]&lt;18.5, "Underweight ", Table35[[#This Row],[BMI]]&lt;24.9, "Normal Weight", Table35[[#This Row],[BMI]]&lt;29.9, "Overweight ", TRUE, "Obesity")</f>
        <v>Obesity</v>
      </c>
      <c r="E1029" s="22">
        <v>5.51</v>
      </c>
      <c r="F1029" s="22" t="str" cm="1">
        <f t="array" ref="F1029">_xlfn.IFS(Table35[[#This Row],[HBA1C]]&lt;5.7, "Normal", Table35[[#This Row],[HBA1C]]&lt;6.4, "Prediabetes ", TRUE, "Diabetes")</f>
        <v>Normal</v>
      </c>
      <c r="G1029" s="23" t="s">
        <v>2381</v>
      </c>
      <c r="H1029" s="22" t="s">
        <v>2379</v>
      </c>
      <c r="I1029" s="22" t="s">
        <v>2379</v>
      </c>
      <c r="J1029" s="22">
        <v>2</v>
      </c>
      <c r="K1029" t="s">
        <v>2379</v>
      </c>
      <c r="L1029" s="25">
        <f>VLOOKUP(Table35[[#This Row],[Customer ID]],'Hospitalisation Details'!A:E,5,FALSE)</f>
        <v>24359</v>
      </c>
      <c r="M1029" s="27">
        <f>VLOOKUP(Table35[[#This Row],[Customer ID]],'Hospitalisation Details'!A:K,8,FALSE)</f>
        <v>10976.25</v>
      </c>
      <c r="N1029" t="str">
        <f>VLOOKUP(Table35[[#This Row],[Customer ID]],'Hospitalisation Details'!A:K,9, FALSE)</f>
        <v>tier - 3</v>
      </c>
      <c r="O1029" t="str">
        <f>VLOOKUP(Table35[[#This Row],[Customer ID]],'Hospitalisation Details'!A:K,10,FALSE)</f>
        <v>tier - 2</v>
      </c>
      <c r="P1029" t="str">
        <f>VLOOKUP(Table35[[#This Row],[Customer ID]],'Hospitalisation Details'!A:K,11,FALSE)</f>
        <v>R1012</v>
      </c>
    </row>
    <row r="1030" spans="1:16" x14ac:dyDescent="0.3">
      <c r="A1030" t="s">
        <v>1341</v>
      </c>
      <c r="B1030" t="str">
        <f>VLOOKUP(Table35[[#This Row],[Customer ID]], 'Customer Names'!F:G, 2, FALSE)</f>
        <v>Bell, Mr.  Patrick</v>
      </c>
      <c r="C1030">
        <v>28.1</v>
      </c>
      <c r="D1030" s="22" t="str" cm="1">
        <f t="array" ref="D1030">_xlfn.IFS(Table35[[#This Row],[BMI]]&lt;18.5, "Underweight ", Table35[[#This Row],[BMI]]&lt;24.9, "Normal Weight", Table35[[#This Row],[BMI]]&lt;29.9, "Overweight ", TRUE, "Obesity")</f>
        <v xml:space="preserve">Overweight </v>
      </c>
      <c r="E1030" s="22">
        <v>11.2</v>
      </c>
      <c r="F1030" s="22" t="str" cm="1">
        <f t="array" ref="F1030">_xlfn.IFS(Table35[[#This Row],[HBA1C]]&lt;5.7, "Normal", Table35[[#This Row],[HBA1C]]&lt;6.4, "Prediabetes ", TRUE, "Diabetes")</f>
        <v>Diabetes</v>
      </c>
      <c r="G1030" s="23" t="s">
        <v>2379</v>
      </c>
      <c r="H1030" s="22" t="s">
        <v>2379</v>
      </c>
      <c r="I1030" s="22" t="s">
        <v>2379</v>
      </c>
      <c r="J1030" s="22">
        <v>0</v>
      </c>
      <c r="K1030" t="s">
        <v>2379</v>
      </c>
      <c r="L1030" s="25">
        <f>VLOOKUP(Table35[[#This Row],[Customer ID]],'Hospitalisation Details'!A:E,5,FALSE)</f>
        <v>23973</v>
      </c>
      <c r="M1030" s="27">
        <f>VLOOKUP(Table35[[#This Row],[Customer ID]],'Hospitalisation Details'!A:K,8,FALSE)</f>
        <v>10965.45</v>
      </c>
      <c r="N1030" t="str">
        <f>VLOOKUP(Table35[[#This Row],[Customer ID]],'Hospitalisation Details'!A:K,9, FALSE)</f>
        <v>tier - 3</v>
      </c>
      <c r="O1030" t="str">
        <f>VLOOKUP(Table35[[#This Row],[Customer ID]],'Hospitalisation Details'!A:K,10,FALSE)</f>
        <v>tier - 2</v>
      </c>
      <c r="P1030" t="str">
        <f>VLOOKUP(Table35[[#This Row],[Customer ID]],'Hospitalisation Details'!A:K,11,FALSE)</f>
        <v>R1011</v>
      </c>
    </row>
    <row r="1031" spans="1:16" x14ac:dyDescent="0.3">
      <c r="A1031" t="s">
        <v>1340</v>
      </c>
      <c r="B1031" t="str">
        <f>VLOOKUP(Table35[[#This Row],[Customer ID]], 'Customer Names'!F:G, 2, FALSE)</f>
        <v>Dawes, Ms.  Bridget K.</v>
      </c>
      <c r="C1031">
        <v>37.43</v>
      </c>
      <c r="D1031" s="22" t="str" cm="1">
        <f t="array" ref="D1031">_xlfn.IFS(Table35[[#This Row],[BMI]]&lt;18.5, "Underweight ", Table35[[#This Row],[BMI]]&lt;24.9, "Normal Weight", Table35[[#This Row],[BMI]]&lt;29.9, "Overweight ", TRUE, "Obesity")</f>
        <v>Obesity</v>
      </c>
      <c r="E1031" s="22">
        <v>4.3499999999999996</v>
      </c>
      <c r="F1031" s="22" t="str" cm="1">
        <f t="array" ref="F1031">_xlfn.IFS(Table35[[#This Row],[HBA1C]]&lt;5.7, "Normal", Table35[[#This Row],[HBA1C]]&lt;6.4, "Prediabetes ", TRUE, "Diabetes")</f>
        <v>Normal</v>
      </c>
      <c r="G1031" s="23" t="s">
        <v>2381</v>
      </c>
      <c r="H1031" s="22" t="s">
        <v>2379</v>
      </c>
      <c r="I1031" s="22" t="s">
        <v>2381</v>
      </c>
      <c r="J1031" s="22">
        <v>1</v>
      </c>
      <c r="K1031" t="s">
        <v>2379</v>
      </c>
      <c r="L1031" s="25">
        <f>VLOOKUP(Table35[[#This Row],[Customer ID]],'Hospitalisation Details'!A:E,5,FALSE)</f>
        <v>25398</v>
      </c>
      <c r="M1031" s="27">
        <f>VLOOKUP(Table35[[#This Row],[Customer ID]],'Hospitalisation Details'!A:K,8,FALSE)</f>
        <v>10959.69</v>
      </c>
      <c r="N1031" t="str">
        <f>VLOOKUP(Table35[[#This Row],[Customer ID]],'Hospitalisation Details'!A:K,9, FALSE)</f>
        <v>tier - 3</v>
      </c>
      <c r="O1031" t="str">
        <f>VLOOKUP(Table35[[#This Row],[Customer ID]],'Hospitalisation Details'!A:K,10,FALSE)</f>
        <v>tier - 3</v>
      </c>
      <c r="P1031" t="str">
        <f>VLOOKUP(Table35[[#This Row],[Customer ID]],'Hospitalisation Details'!A:K,11,FALSE)</f>
        <v>R1012</v>
      </c>
    </row>
    <row r="1032" spans="1:16" x14ac:dyDescent="0.3">
      <c r="A1032" t="s">
        <v>1339</v>
      </c>
      <c r="B1032" t="str">
        <f>VLOOKUP(Table35[[#This Row],[Customer ID]], 'Customer Names'!F:G, 2, FALSE)</f>
        <v>Larios, Mr.  Gabriel</v>
      </c>
      <c r="C1032">
        <v>23.7</v>
      </c>
      <c r="D1032" s="22" t="str" cm="1">
        <f t="array" ref="D1032">_xlfn.IFS(Table35[[#This Row],[BMI]]&lt;18.5, "Underweight ", Table35[[#This Row],[BMI]]&lt;24.9, "Normal Weight", Table35[[#This Row],[BMI]]&lt;29.9, "Overweight ", TRUE, "Obesity")</f>
        <v>Normal Weight</v>
      </c>
      <c r="E1032" s="22">
        <v>10.45</v>
      </c>
      <c r="F1032" s="22" t="str" cm="1">
        <f t="array" ref="F1032">_xlfn.IFS(Table35[[#This Row],[HBA1C]]&lt;5.7, "Normal", Table35[[#This Row],[HBA1C]]&lt;6.4, "Prediabetes ", TRUE, "Diabetes")</f>
        <v>Diabetes</v>
      </c>
      <c r="G1032" s="23" t="s">
        <v>2379</v>
      </c>
      <c r="H1032" s="22" t="s">
        <v>2379</v>
      </c>
      <c r="I1032" s="22" t="s">
        <v>2379</v>
      </c>
      <c r="J1032" s="22">
        <v>0</v>
      </c>
      <c r="K1032" t="s">
        <v>2379</v>
      </c>
      <c r="L1032" s="25">
        <f>VLOOKUP(Table35[[#This Row],[Customer ID]],'Hospitalisation Details'!A:E,5,FALSE)</f>
        <v>23897</v>
      </c>
      <c r="M1032" s="27">
        <f>VLOOKUP(Table35[[#This Row],[Customer ID]],'Hospitalisation Details'!A:K,8,FALSE)</f>
        <v>10959.33</v>
      </c>
      <c r="N1032" t="str">
        <f>VLOOKUP(Table35[[#This Row],[Customer ID]],'Hospitalisation Details'!A:K,9, FALSE)</f>
        <v>tier - 3</v>
      </c>
      <c r="O1032" t="str">
        <f>VLOOKUP(Table35[[#This Row],[Customer ID]],'Hospitalisation Details'!A:K,10,FALSE)</f>
        <v>tier - 3</v>
      </c>
      <c r="P1032" t="str">
        <f>VLOOKUP(Table35[[#This Row],[Customer ID]],'Hospitalisation Details'!A:K,11,FALSE)</f>
        <v>R1011</v>
      </c>
    </row>
    <row r="1033" spans="1:16" x14ac:dyDescent="0.3">
      <c r="A1033" t="s">
        <v>1338</v>
      </c>
      <c r="B1033" t="str">
        <f>VLOOKUP(Table35[[#This Row],[Customer ID]], 'Customer Names'!F:G, 2, FALSE)</f>
        <v>Yaremczuk, Ms.  Natasha</v>
      </c>
      <c r="C1033">
        <v>24.795000000000002</v>
      </c>
      <c r="D1033" s="22" t="str" cm="1">
        <f t="array" ref="D1033">_xlfn.IFS(Table35[[#This Row],[BMI]]&lt;18.5, "Underweight ", Table35[[#This Row],[BMI]]&lt;24.9, "Normal Weight", Table35[[#This Row],[BMI]]&lt;29.9, "Overweight ", TRUE, "Obesity")</f>
        <v>Normal Weight</v>
      </c>
      <c r="E1033" s="22">
        <v>4.07</v>
      </c>
      <c r="F1033" s="22" t="str" cm="1">
        <f t="array" ref="F1033">_xlfn.IFS(Table35[[#This Row],[HBA1C]]&lt;5.7, "Normal", Table35[[#This Row],[HBA1C]]&lt;6.4, "Prediabetes ", TRUE, "Diabetes")</f>
        <v>Normal</v>
      </c>
      <c r="G1033" s="23" t="s">
        <v>2381</v>
      </c>
      <c r="H1033" s="22" t="s">
        <v>2379</v>
      </c>
      <c r="I1033" s="22" t="s">
        <v>2381</v>
      </c>
      <c r="J1033" s="22">
        <v>1</v>
      </c>
      <c r="K1033" t="s">
        <v>2379</v>
      </c>
      <c r="L1033" s="25">
        <f>VLOOKUP(Table35[[#This Row],[Customer ID]],'Hospitalisation Details'!A:E,5,FALSE)</f>
        <v>25333</v>
      </c>
      <c r="M1033" s="27">
        <f>VLOOKUP(Table35[[#This Row],[Customer ID]],'Hospitalisation Details'!A:K,8,FALSE)</f>
        <v>10942.13</v>
      </c>
      <c r="N1033" t="str">
        <f>VLOOKUP(Table35[[#This Row],[Customer ID]],'Hospitalisation Details'!A:K,9, FALSE)</f>
        <v>tier - 3</v>
      </c>
      <c r="O1033" t="str">
        <f>VLOOKUP(Table35[[#This Row],[Customer ID]],'Hospitalisation Details'!A:K,10,FALSE)</f>
        <v>tier - 3</v>
      </c>
      <c r="P1033" t="str">
        <f>VLOOKUP(Table35[[#This Row],[Customer ID]],'Hospitalisation Details'!A:K,11,FALSE)</f>
        <v>R1012</v>
      </c>
    </row>
    <row r="1034" spans="1:16" x14ac:dyDescent="0.3">
      <c r="A1034" t="s">
        <v>1337</v>
      </c>
      <c r="B1034" t="str">
        <f>VLOOKUP(Table35[[#This Row],[Customer ID]], 'Customer Names'!F:G, 2, FALSE)</f>
        <v>Knight, Ms.  Abby A.</v>
      </c>
      <c r="C1034">
        <v>31.9</v>
      </c>
      <c r="D1034" s="22" t="str" cm="1">
        <f t="array" ref="D1034">_xlfn.IFS(Table35[[#This Row],[BMI]]&lt;18.5, "Underweight ", Table35[[#This Row],[BMI]]&lt;24.9, "Normal Weight", Table35[[#This Row],[BMI]]&lt;29.9, "Overweight ", TRUE, "Obesity")</f>
        <v>Obesity</v>
      </c>
      <c r="E1034" s="22">
        <v>8.34</v>
      </c>
      <c r="F1034" s="22" t="str" cm="1">
        <f t="array" ref="F1034">_xlfn.IFS(Table35[[#This Row],[HBA1C]]&lt;5.7, "Normal", Table35[[#This Row],[HBA1C]]&lt;6.4, "Prediabetes ", TRUE, "Diabetes")</f>
        <v>Diabetes</v>
      </c>
      <c r="G1034" s="23" t="s">
        <v>2379</v>
      </c>
      <c r="H1034" s="22" t="s">
        <v>2379</v>
      </c>
      <c r="I1034" s="22" t="s">
        <v>2379</v>
      </c>
      <c r="J1034" s="22">
        <v>0</v>
      </c>
      <c r="K1034" t="s">
        <v>2379</v>
      </c>
      <c r="L1034" s="25">
        <f>VLOOKUP(Table35[[#This Row],[Customer ID]],'Hospitalisation Details'!A:E,5,FALSE)</f>
        <v>24940</v>
      </c>
      <c r="M1034" s="27">
        <f>VLOOKUP(Table35[[#This Row],[Customer ID]],'Hospitalisation Details'!A:K,8,FALSE)</f>
        <v>10928.85</v>
      </c>
      <c r="N1034" t="str">
        <f>VLOOKUP(Table35[[#This Row],[Customer ID]],'Hospitalisation Details'!A:K,9, FALSE)</f>
        <v>tier - 3</v>
      </c>
      <c r="O1034" t="str">
        <f>VLOOKUP(Table35[[#This Row],[Customer ID]],'Hospitalisation Details'!A:K,10,FALSE)</f>
        <v>tier - 3</v>
      </c>
      <c r="P1034" t="str">
        <f>VLOOKUP(Table35[[#This Row],[Customer ID]],'Hospitalisation Details'!A:K,11,FALSE)</f>
        <v>R1013</v>
      </c>
    </row>
    <row r="1035" spans="1:16" x14ac:dyDescent="0.3">
      <c r="A1035" t="s">
        <v>1336</v>
      </c>
      <c r="B1035" t="str">
        <f>VLOOKUP(Table35[[#This Row],[Customer ID]], 'Customer Names'!F:G, 2, FALSE)</f>
        <v>Eversman, Ms.  Michelle</v>
      </c>
      <c r="C1035">
        <v>32.68</v>
      </c>
      <c r="D1035" s="22" t="str" cm="1">
        <f t="array" ref="D1035">_xlfn.IFS(Table35[[#This Row],[BMI]]&lt;18.5, "Underweight ", Table35[[#This Row],[BMI]]&lt;24.9, "Normal Weight", Table35[[#This Row],[BMI]]&lt;29.9, "Overweight ", TRUE, "Obesity")</f>
        <v>Obesity</v>
      </c>
      <c r="E1035" s="22">
        <v>7.41</v>
      </c>
      <c r="F1035" s="22" t="str" cm="1">
        <f t="array" ref="F1035">_xlfn.IFS(Table35[[#This Row],[HBA1C]]&lt;5.7, "Normal", Table35[[#This Row],[HBA1C]]&lt;6.4, "Prediabetes ", TRUE, "Diabetes")</f>
        <v>Diabetes</v>
      </c>
      <c r="G1035" s="23" t="s">
        <v>2379</v>
      </c>
      <c r="H1035" s="22" t="s">
        <v>2379</v>
      </c>
      <c r="I1035" s="22" t="s">
        <v>2379</v>
      </c>
      <c r="J1035" s="22">
        <v>0</v>
      </c>
      <c r="K1035" t="s">
        <v>2379</v>
      </c>
      <c r="L1035" s="25">
        <f>VLOOKUP(Table35[[#This Row],[Customer ID]],'Hospitalisation Details'!A:E,5,FALSE)</f>
        <v>24910</v>
      </c>
      <c r="M1035" s="27">
        <f>VLOOKUP(Table35[[#This Row],[Customer ID]],'Hospitalisation Details'!A:K,8,FALSE)</f>
        <v>10923.93</v>
      </c>
      <c r="N1035" t="str">
        <f>VLOOKUP(Table35[[#This Row],[Customer ID]],'Hospitalisation Details'!A:K,9, FALSE)</f>
        <v>tier - 3</v>
      </c>
      <c r="O1035" t="str">
        <f>VLOOKUP(Table35[[#This Row],[Customer ID]],'Hospitalisation Details'!A:K,10,FALSE)</f>
        <v>tier - 1</v>
      </c>
      <c r="P1035" t="str">
        <f>VLOOKUP(Table35[[#This Row],[Customer ID]],'Hospitalisation Details'!A:K,11,FALSE)</f>
        <v>R1024</v>
      </c>
    </row>
    <row r="1036" spans="1:16" x14ac:dyDescent="0.3">
      <c r="A1036" t="s">
        <v>1335</v>
      </c>
      <c r="B1036" t="str">
        <f>VLOOKUP(Table35[[#This Row],[Customer ID]], 'Customer Names'!F:G, 2, FALSE)</f>
        <v>Hickory, Ms.  Mckendree</v>
      </c>
      <c r="C1036">
        <v>47.13</v>
      </c>
      <c r="D1036" s="22" t="str" cm="1">
        <f t="array" ref="D1036">_xlfn.IFS(Table35[[#This Row],[BMI]]&lt;18.5, "Underweight ", Table35[[#This Row],[BMI]]&lt;24.9, "Normal Weight", Table35[[#This Row],[BMI]]&lt;29.9, "Overweight ", TRUE, "Obesity")</f>
        <v>Obesity</v>
      </c>
      <c r="E1036" s="22">
        <v>4.3099999999999996</v>
      </c>
      <c r="F1036" s="22" t="str" cm="1">
        <f t="array" ref="F1036">_xlfn.IFS(Table35[[#This Row],[HBA1C]]&lt;5.7, "Normal", Table35[[#This Row],[HBA1C]]&lt;6.4, "Prediabetes ", TRUE, "Diabetes")</f>
        <v>Normal</v>
      </c>
      <c r="G1036" s="23" t="s">
        <v>2379</v>
      </c>
      <c r="H1036" s="22" t="s">
        <v>2379</v>
      </c>
      <c r="I1036" s="22" t="s">
        <v>2379</v>
      </c>
      <c r="J1036" s="22">
        <v>0</v>
      </c>
      <c r="K1036" t="s">
        <v>2379</v>
      </c>
      <c r="L1036" s="25">
        <f>VLOOKUP(Table35[[#This Row],[Customer ID]],'Hospitalisation Details'!A:E,5,FALSE)</f>
        <v>34371</v>
      </c>
      <c r="M1036" s="27">
        <f>VLOOKUP(Table35[[#This Row],[Customer ID]],'Hospitalisation Details'!A:K,8,FALSE)</f>
        <v>10886.66</v>
      </c>
      <c r="N1036" t="str">
        <f>VLOOKUP(Table35[[#This Row],[Customer ID]],'Hospitalisation Details'!A:K,9, FALSE)</f>
        <v>tier - 3</v>
      </c>
      <c r="O1036" t="str">
        <f>VLOOKUP(Table35[[#This Row],[Customer ID]],'Hospitalisation Details'!A:K,10,FALSE)</f>
        <v>tier - 3</v>
      </c>
      <c r="P1036" t="str">
        <f>VLOOKUP(Table35[[#This Row],[Customer ID]],'Hospitalisation Details'!A:K,11,FALSE)</f>
        <v>R1012</v>
      </c>
    </row>
    <row r="1037" spans="1:16" x14ac:dyDescent="0.3">
      <c r="A1037" t="s">
        <v>1334</v>
      </c>
      <c r="B1037" t="str">
        <f>VLOOKUP(Table35[[#This Row],[Customer ID]], 'Customer Names'!F:G, 2, FALSE)</f>
        <v>Mooney, Ms.  Tara</v>
      </c>
      <c r="C1037">
        <v>36.67</v>
      </c>
      <c r="D1037" s="22" t="str" cm="1">
        <f t="array" ref="D1037">_xlfn.IFS(Table35[[#This Row],[BMI]]&lt;18.5, "Underweight ", Table35[[#This Row],[BMI]]&lt;24.9, "Normal Weight", Table35[[#This Row],[BMI]]&lt;29.9, "Overweight ", TRUE, "Obesity")</f>
        <v>Obesity</v>
      </c>
      <c r="E1037" s="22">
        <v>10.83</v>
      </c>
      <c r="F1037" s="22" t="str" cm="1">
        <f t="array" ref="F1037">_xlfn.IFS(Table35[[#This Row],[HBA1C]]&lt;5.7, "Normal", Table35[[#This Row],[HBA1C]]&lt;6.4, "Prediabetes ", TRUE, "Diabetes")</f>
        <v>Diabetes</v>
      </c>
      <c r="G1037" s="23" t="s">
        <v>2379</v>
      </c>
      <c r="H1037" s="22" t="s">
        <v>2379</v>
      </c>
      <c r="I1037" s="22" t="s">
        <v>2379</v>
      </c>
      <c r="J1037" s="22">
        <v>0</v>
      </c>
      <c r="K1037" t="s">
        <v>2379</v>
      </c>
      <c r="L1037" s="25">
        <f>VLOOKUP(Table35[[#This Row],[Customer ID]],'Hospitalisation Details'!A:E,5,FALSE)</f>
        <v>25953</v>
      </c>
      <c r="M1037" s="27">
        <f>VLOOKUP(Table35[[#This Row],[Customer ID]],'Hospitalisation Details'!A:K,8,FALSE)</f>
        <v>10848.13</v>
      </c>
      <c r="N1037" t="str">
        <f>VLOOKUP(Table35[[#This Row],[Customer ID]],'Hospitalisation Details'!A:K,9, FALSE)</f>
        <v>tier - 3</v>
      </c>
      <c r="O1037" t="str">
        <f>VLOOKUP(Table35[[#This Row],[Customer ID]],'Hospitalisation Details'!A:K,10,FALSE)</f>
        <v>tier - 3</v>
      </c>
      <c r="P1037" t="str">
        <f>VLOOKUP(Table35[[#This Row],[Customer ID]],'Hospitalisation Details'!A:K,11,FALSE)</f>
        <v>R1012</v>
      </c>
    </row>
    <row r="1038" spans="1:16" x14ac:dyDescent="0.3">
      <c r="A1038" t="s">
        <v>1333</v>
      </c>
      <c r="B1038" t="str">
        <f>VLOOKUP(Table35[[#This Row],[Customer ID]], 'Customer Names'!F:G, 2, FALSE)</f>
        <v>Craighead, Mr.  Daniel</v>
      </c>
      <c r="C1038">
        <v>33.630000000000003</v>
      </c>
      <c r="D1038" s="22" t="str" cm="1">
        <f t="array" ref="D1038">_xlfn.IFS(Table35[[#This Row],[BMI]]&lt;18.5, "Underweight ", Table35[[#This Row],[BMI]]&lt;24.9, "Normal Weight", Table35[[#This Row],[BMI]]&lt;29.9, "Overweight ", TRUE, "Obesity")</f>
        <v>Obesity</v>
      </c>
      <c r="E1038" s="22">
        <v>11.31</v>
      </c>
      <c r="F1038" s="22" t="str" cm="1">
        <f t="array" ref="F1038">_xlfn.IFS(Table35[[#This Row],[HBA1C]]&lt;5.7, "Normal", Table35[[#This Row],[HBA1C]]&lt;6.4, "Prediabetes ", TRUE, "Diabetes")</f>
        <v>Diabetes</v>
      </c>
      <c r="G1038" s="23" t="s">
        <v>2379</v>
      </c>
      <c r="H1038" s="22" t="s">
        <v>2379</v>
      </c>
      <c r="I1038" s="22" t="s">
        <v>2379</v>
      </c>
      <c r="J1038" s="22">
        <v>0</v>
      </c>
      <c r="K1038" t="s">
        <v>2379</v>
      </c>
      <c r="L1038" s="25">
        <f>VLOOKUP(Table35[[#This Row],[Customer ID]],'Hospitalisation Details'!A:E,5,FALSE)</f>
        <v>25200</v>
      </c>
      <c r="M1038" s="27">
        <f>VLOOKUP(Table35[[#This Row],[Customer ID]],'Hospitalisation Details'!A:K,8,FALSE)</f>
        <v>10825.25</v>
      </c>
      <c r="N1038" t="str">
        <f>VLOOKUP(Table35[[#This Row],[Customer ID]],'Hospitalisation Details'!A:K,9, FALSE)</f>
        <v>tier - 3</v>
      </c>
      <c r="O1038" t="str">
        <f>VLOOKUP(Table35[[#This Row],[Customer ID]],'Hospitalisation Details'!A:K,10,FALSE)</f>
        <v>tier - 3</v>
      </c>
      <c r="P1038" t="str">
        <f>VLOOKUP(Table35[[#This Row],[Customer ID]],'Hospitalisation Details'!A:K,11,FALSE)</f>
        <v>R1012</v>
      </c>
    </row>
    <row r="1039" spans="1:16" x14ac:dyDescent="0.3">
      <c r="A1039" t="s">
        <v>1332</v>
      </c>
      <c r="B1039" t="str">
        <f>VLOOKUP(Table35[[#This Row],[Customer ID]], 'Customer Names'!F:G, 2, FALSE)</f>
        <v>Gardner, Mr.  Joshua P</v>
      </c>
      <c r="C1039">
        <v>32.67</v>
      </c>
      <c r="D1039" s="22" t="str" cm="1">
        <f t="array" ref="D1039">_xlfn.IFS(Table35[[#This Row],[BMI]]&lt;18.5, "Underweight ", Table35[[#This Row],[BMI]]&lt;24.9, "Normal Weight", Table35[[#This Row],[BMI]]&lt;29.9, "Overweight ", TRUE, "Obesity")</f>
        <v>Obesity</v>
      </c>
      <c r="E1039" s="22">
        <v>11.81</v>
      </c>
      <c r="F1039" s="22" t="str" cm="1">
        <f t="array" ref="F1039">_xlfn.IFS(Table35[[#This Row],[HBA1C]]&lt;5.7, "Normal", Table35[[#This Row],[HBA1C]]&lt;6.4, "Prediabetes ", TRUE, "Diabetes")</f>
        <v>Diabetes</v>
      </c>
      <c r="G1039" s="23" t="s">
        <v>2381</v>
      </c>
      <c r="H1039" s="22" t="s">
        <v>2379</v>
      </c>
      <c r="I1039" s="22" t="s">
        <v>2379</v>
      </c>
      <c r="J1039" s="22">
        <v>0</v>
      </c>
      <c r="K1039" t="s">
        <v>2379</v>
      </c>
      <c r="L1039" s="25">
        <f>VLOOKUP(Table35[[#This Row],[Customer ID]],'Hospitalisation Details'!A:E,5,FALSE)</f>
        <v>24778</v>
      </c>
      <c r="M1039" s="27">
        <f>VLOOKUP(Table35[[#This Row],[Customer ID]],'Hospitalisation Details'!A:K,8,FALSE)</f>
        <v>10807.49</v>
      </c>
      <c r="N1039" t="str">
        <f>VLOOKUP(Table35[[#This Row],[Customer ID]],'Hospitalisation Details'!A:K,9, FALSE)</f>
        <v>tier - 3</v>
      </c>
      <c r="O1039" t="str">
        <f>VLOOKUP(Table35[[#This Row],[Customer ID]],'Hospitalisation Details'!A:K,10,FALSE)</f>
        <v>tier - 2</v>
      </c>
      <c r="P1039" t="str">
        <f>VLOOKUP(Table35[[#This Row],[Customer ID]],'Hospitalisation Details'!A:K,11,FALSE)</f>
        <v>R1013</v>
      </c>
    </row>
    <row r="1040" spans="1:16" x14ac:dyDescent="0.3">
      <c r="A1040" t="s">
        <v>1331</v>
      </c>
      <c r="B1040" t="str">
        <f>VLOOKUP(Table35[[#This Row],[Customer ID]], 'Customer Names'!F:G, 2, FALSE)</f>
        <v>Lohrenz, Ms.  Erin C</v>
      </c>
      <c r="C1040">
        <v>33.299999999999997</v>
      </c>
      <c r="D1040" s="22" t="str" cm="1">
        <f t="array" ref="D1040">_xlfn.IFS(Table35[[#This Row],[BMI]]&lt;18.5, "Underweight ", Table35[[#This Row],[BMI]]&lt;24.9, "Normal Weight", Table35[[#This Row],[BMI]]&lt;29.9, "Overweight ", TRUE, "Obesity")</f>
        <v>Obesity</v>
      </c>
      <c r="E1040" s="22">
        <v>8.26</v>
      </c>
      <c r="F1040" s="22" t="str" cm="1">
        <f t="array" ref="F1040">_xlfn.IFS(Table35[[#This Row],[HBA1C]]&lt;5.7, "Normal", Table35[[#This Row],[HBA1C]]&lt;6.4, "Prediabetes ", TRUE, "Diabetes")</f>
        <v>Diabetes</v>
      </c>
      <c r="G1040" s="23" t="s">
        <v>2381</v>
      </c>
      <c r="H1040" s="22" t="s">
        <v>2379</v>
      </c>
      <c r="I1040" s="22" t="s">
        <v>2379</v>
      </c>
      <c r="J1040" s="22">
        <v>2</v>
      </c>
      <c r="K1040" t="s">
        <v>2379</v>
      </c>
      <c r="L1040" s="25">
        <f>VLOOKUP(Table35[[#This Row],[Customer ID]],'Hospitalisation Details'!A:E,5,FALSE)</f>
        <v>25859</v>
      </c>
      <c r="M1040" s="27">
        <f>VLOOKUP(Table35[[#This Row],[Customer ID]],'Hospitalisation Details'!A:K,8,FALSE)</f>
        <v>10806.84</v>
      </c>
      <c r="N1040" t="str">
        <f>VLOOKUP(Table35[[#This Row],[Customer ID]],'Hospitalisation Details'!A:K,9, FALSE)</f>
        <v>tier - 3</v>
      </c>
      <c r="O1040" t="str">
        <f>VLOOKUP(Table35[[#This Row],[Customer ID]],'Hospitalisation Details'!A:K,10,FALSE)</f>
        <v>tier - 2</v>
      </c>
      <c r="P1040" t="str">
        <f>VLOOKUP(Table35[[#This Row],[Customer ID]],'Hospitalisation Details'!A:K,11,FALSE)</f>
        <v>R1011</v>
      </c>
    </row>
    <row r="1041" spans="1:16" x14ac:dyDescent="0.3">
      <c r="A1041" t="s">
        <v>1330</v>
      </c>
      <c r="B1041" t="str">
        <f>VLOOKUP(Table35[[#This Row],[Customer ID]], 'Customer Names'!F:G, 2, FALSE)</f>
        <v>Demise, Ms.  Shure</v>
      </c>
      <c r="C1041">
        <v>30.78</v>
      </c>
      <c r="D1041" s="22" t="str" cm="1">
        <f t="array" ref="D1041">_xlfn.IFS(Table35[[#This Row],[BMI]]&lt;18.5, "Underweight ", Table35[[#This Row],[BMI]]&lt;24.9, "Normal Weight", Table35[[#This Row],[BMI]]&lt;29.9, "Overweight ", TRUE, "Obesity")</f>
        <v>Obesity</v>
      </c>
      <c r="E1041" s="22">
        <v>10.74</v>
      </c>
      <c r="F1041" s="22" t="str" cm="1">
        <f t="array" ref="F1041">_xlfn.IFS(Table35[[#This Row],[HBA1C]]&lt;5.7, "Normal", Table35[[#This Row],[HBA1C]]&lt;6.4, "Prediabetes ", TRUE, "Diabetes")</f>
        <v>Diabetes</v>
      </c>
      <c r="G1041" s="23" t="s">
        <v>2381</v>
      </c>
      <c r="H1041" s="22" t="s">
        <v>2379</v>
      </c>
      <c r="I1041" s="22" t="s">
        <v>2379</v>
      </c>
      <c r="J1041" s="22">
        <v>2</v>
      </c>
      <c r="K1041" t="s">
        <v>2379</v>
      </c>
      <c r="L1041" s="25">
        <f>VLOOKUP(Table35[[#This Row],[Customer ID]],'Hospitalisation Details'!A:E,5,FALSE)</f>
        <v>25839</v>
      </c>
      <c r="M1041" s="27">
        <f>VLOOKUP(Table35[[#This Row],[Customer ID]],'Hospitalisation Details'!A:K,8,FALSE)</f>
        <v>10797.34</v>
      </c>
      <c r="N1041" t="str">
        <f>VLOOKUP(Table35[[#This Row],[Customer ID]],'Hospitalisation Details'!A:K,9, FALSE)</f>
        <v>tier - 3</v>
      </c>
      <c r="O1041" t="str">
        <f>VLOOKUP(Table35[[#This Row],[Customer ID]],'Hospitalisation Details'!A:K,10,FALSE)</f>
        <v>tier - 2</v>
      </c>
      <c r="P1041" t="str">
        <f>VLOOKUP(Table35[[#This Row],[Customer ID]],'Hospitalisation Details'!A:K,11,FALSE)</f>
        <v>R1023</v>
      </c>
    </row>
    <row r="1042" spans="1:16" x14ac:dyDescent="0.3">
      <c r="A1042" t="s">
        <v>1329</v>
      </c>
      <c r="B1042" t="str">
        <f>VLOOKUP(Table35[[#This Row],[Customer ID]], 'Customer Names'!F:G, 2, FALSE)</f>
        <v>Nelson, Mr.  Richard</v>
      </c>
      <c r="C1042">
        <v>28.975000000000001</v>
      </c>
      <c r="D1042" s="22" t="str" cm="1">
        <f t="array" ref="D1042">_xlfn.IFS(Table35[[#This Row],[BMI]]&lt;18.5, "Underweight ", Table35[[#This Row],[BMI]]&lt;24.9, "Normal Weight", Table35[[#This Row],[BMI]]&lt;29.9, "Overweight ", TRUE, "Obesity")</f>
        <v xml:space="preserve">Overweight </v>
      </c>
      <c r="E1042" s="22">
        <v>7.69</v>
      </c>
      <c r="F1042" s="22" t="str" cm="1">
        <f t="array" ref="F1042">_xlfn.IFS(Table35[[#This Row],[HBA1C]]&lt;5.7, "Normal", Table35[[#This Row],[HBA1C]]&lt;6.4, "Prediabetes ", TRUE, "Diabetes")</f>
        <v>Diabetes</v>
      </c>
      <c r="G1042" s="23" t="s">
        <v>2381</v>
      </c>
      <c r="H1042" s="22" t="s">
        <v>2379</v>
      </c>
      <c r="I1042" s="22" t="s">
        <v>2379</v>
      </c>
      <c r="J1042" s="22">
        <v>0</v>
      </c>
      <c r="K1042" t="s">
        <v>2379</v>
      </c>
      <c r="L1042" s="25">
        <f>VLOOKUP(Table35[[#This Row],[Customer ID]],'Hospitalisation Details'!A:E,5,FALSE)</f>
        <v>24707</v>
      </c>
      <c r="M1042" s="27">
        <f>VLOOKUP(Table35[[#This Row],[Customer ID]],'Hospitalisation Details'!A:K,8,FALSE)</f>
        <v>10796.35</v>
      </c>
      <c r="N1042" t="str">
        <f>VLOOKUP(Table35[[#This Row],[Customer ID]],'Hospitalisation Details'!A:K,9, FALSE)</f>
        <v>tier - 3</v>
      </c>
      <c r="O1042" t="str">
        <f>VLOOKUP(Table35[[#This Row],[Customer ID]],'Hospitalisation Details'!A:K,10,FALSE)</f>
        <v>tier - 1</v>
      </c>
      <c r="P1042" t="str">
        <f>VLOOKUP(Table35[[#This Row],[Customer ID]],'Hospitalisation Details'!A:K,11,FALSE)</f>
        <v>R1019</v>
      </c>
    </row>
    <row r="1043" spans="1:16" x14ac:dyDescent="0.3">
      <c r="A1043" t="s">
        <v>1328</v>
      </c>
      <c r="B1043" t="str">
        <f>VLOOKUP(Table35[[#This Row],[Customer ID]], 'Customer Names'!F:G, 2, FALSE)</f>
        <v>Guitard, Ms.  Brenda</v>
      </c>
      <c r="C1043">
        <v>33.4</v>
      </c>
      <c r="D1043" s="22" t="str" cm="1">
        <f t="array" ref="D1043">_xlfn.IFS(Table35[[#This Row],[BMI]]&lt;18.5, "Underweight ", Table35[[#This Row],[BMI]]&lt;24.9, "Normal Weight", Table35[[#This Row],[BMI]]&lt;29.9, "Overweight ", TRUE, "Obesity")</f>
        <v>Obesity</v>
      </c>
      <c r="E1043" s="22">
        <v>4.84</v>
      </c>
      <c r="F1043" s="22" t="str" cm="1">
        <f t="array" ref="F1043">_xlfn.IFS(Table35[[#This Row],[HBA1C]]&lt;5.7, "Normal", Table35[[#This Row],[HBA1C]]&lt;6.4, "Prediabetes ", TRUE, "Diabetes")</f>
        <v>Normal</v>
      </c>
      <c r="G1043" s="23" t="s">
        <v>2379</v>
      </c>
      <c r="H1043" s="22" t="s">
        <v>2379</v>
      </c>
      <c r="I1043" s="22" t="s">
        <v>2379</v>
      </c>
      <c r="J1043" s="22">
        <v>0</v>
      </c>
      <c r="K1043" t="s">
        <v>2379</v>
      </c>
      <c r="L1043" s="25">
        <f>VLOOKUP(Table35[[#This Row],[Customer ID]],'Hospitalisation Details'!A:E,5,FALSE)</f>
        <v>36365</v>
      </c>
      <c r="M1043" s="27">
        <f>VLOOKUP(Table35[[#This Row],[Customer ID]],'Hospitalisation Details'!A:K,8,FALSE)</f>
        <v>10795.94</v>
      </c>
      <c r="N1043" t="str">
        <f>VLOOKUP(Table35[[#This Row],[Customer ID]],'Hospitalisation Details'!A:K,9, FALSE)</f>
        <v>tier - 3</v>
      </c>
      <c r="O1043" t="str">
        <f>VLOOKUP(Table35[[#This Row],[Customer ID]],'Hospitalisation Details'!A:K,10,FALSE)</f>
        <v>tier - 1</v>
      </c>
      <c r="P1043" t="str">
        <f>VLOOKUP(Table35[[#This Row],[Customer ID]],'Hospitalisation Details'!A:K,11,FALSE)</f>
        <v>R1011</v>
      </c>
    </row>
    <row r="1044" spans="1:16" x14ac:dyDescent="0.3">
      <c r="A1044" t="s">
        <v>1327</v>
      </c>
      <c r="B1044" t="str">
        <f>VLOOKUP(Table35[[#This Row],[Customer ID]], 'Customer Names'!F:G, 2, FALSE)</f>
        <v>Navas, Mr.  Joseph M</v>
      </c>
      <c r="C1044">
        <v>21.5</v>
      </c>
      <c r="D1044" s="22" t="str" cm="1">
        <f t="array" ref="D1044">_xlfn.IFS(Table35[[#This Row],[BMI]]&lt;18.5, "Underweight ", Table35[[#This Row],[BMI]]&lt;24.9, "Normal Weight", Table35[[#This Row],[BMI]]&lt;29.9, "Overweight ", TRUE, "Obesity")</f>
        <v>Normal Weight</v>
      </c>
      <c r="E1044" s="22">
        <v>9.77</v>
      </c>
      <c r="F1044" s="22" t="str" cm="1">
        <f t="array" ref="F1044">_xlfn.IFS(Table35[[#This Row],[HBA1C]]&lt;5.7, "Normal", Table35[[#This Row],[HBA1C]]&lt;6.4, "Prediabetes ", TRUE, "Diabetes")</f>
        <v>Diabetes</v>
      </c>
      <c r="G1044" s="23" t="s">
        <v>2381</v>
      </c>
      <c r="H1044" s="22" t="s">
        <v>2379</v>
      </c>
      <c r="I1044" s="22" t="s">
        <v>2379</v>
      </c>
      <c r="J1044" s="22">
        <v>0</v>
      </c>
      <c r="K1044" t="s">
        <v>2379</v>
      </c>
      <c r="L1044" s="25">
        <f>VLOOKUP(Table35[[#This Row],[Customer ID]],'Hospitalisation Details'!A:E,5,FALSE)</f>
        <v>24634</v>
      </c>
      <c r="M1044" s="27">
        <f>VLOOKUP(Table35[[#This Row],[Customer ID]],'Hospitalisation Details'!A:K,8,FALSE)</f>
        <v>10791.96</v>
      </c>
      <c r="N1044" t="str">
        <f>VLOOKUP(Table35[[#This Row],[Customer ID]],'Hospitalisation Details'!A:K,9, FALSE)</f>
        <v>tier - 3</v>
      </c>
      <c r="O1044" t="str">
        <f>VLOOKUP(Table35[[#This Row],[Customer ID]],'Hospitalisation Details'!A:K,10,FALSE)</f>
        <v>tier - 2</v>
      </c>
      <c r="P1044" t="str">
        <f>VLOOKUP(Table35[[#This Row],[Customer ID]],'Hospitalisation Details'!A:K,11,FALSE)</f>
        <v>R1011</v>
      </c>
    </row>
    <row r="1045" spans="1:16" x14ac:dyDescent="0.3">
      <c r="A1045" t="s">
        <v>1326</v>
      </c>
      <c r="B1045" t="str">
        <f>VLOOKUP(Table35[[#This Row],[Customer ID]], 'Customer Names'!F:G, 2, FALSE)</f>
        <v>Ptucha, Mr.  Stephen J.</v>
      </c>
      <c r="C1045">
        <v>38.14</v>
      </c>
      <c r="D1045" s="22" t="str" cm="1">
        <f t="array" ref="D1045">_xlfn.IFS(Table35[[#This Row],[BMI]]&lt;18.5, "Underweight ", Table35[[#This Row],[BMI]]&lt;24.9, "Normal Weight", Table35[[#This Row],[BMI]]&lt;29.9, "Overweight ", TRUE, "Obesity")</f>
        <v>Obesity</v>
      </c>
      <c r="E1045" s="22">
        <v>5.84</v>
      </c>
      <c r="F1045" s="22" t="str" cm="1">
        <f t="array" ref="F1045">_xlfn.IFS(Table35[[#This Row],[HBA1C]]&lt;5.7, "Normal", Table35[[#This Row],[HBA1C]]&lt;6.4, "Prediabetes ", TRUE, "Diabetes")</f>
        <v xml:space="preserve">Prediabetes </v>
      </c>
      <c r="G1045" s="23" t="s">
        <v>2379</v>
      </c>
      <c r="H1045" s="22" t="s">
        <v>2379</v>
      </c>
      <c r="I1045" s="22" t="s">
        <v>2379</v>
      </c>
      <c r="J1045" s="22">
        <v>0</v>
      </c>
      <c r="K1045" t="s">
        <v>2379</v>
      </c>
      <c r="L1045" s="25">
        <f>VLOOKUP(Table35[[#This Row],[Customer ID]],'Hospitalisation Details'!A:E,5,FALSE)</f>
        <v>32653</v>
      </c>
      <c r="M1045" s="27">
        <f>VLOOKUP(Table35[[#This Row],[Customer ID]],'Hospitalisation Details'!A:K,8,FALSE)</f>
        <v>10769.75</v>
      </c>
      <c r="N1045" t="str">
        <f>VLOOKUP(Table35[[#This Row],[Customer ID]],'Hospitalisation Details'!A:K,9, FALSE)</f>
        <v>tier - 3</v>
      </c>
      <c r="O1045" t="str">
        <f>VLOOKUP(Table35[[#This Row],[Customer ID]],'Hospitalisation Details'!A:K,10,FALSE)</f>
        <v>tier - 2</v>
      </c>
      <c r="P1045" t="str">
        <f>VLOOKUP(Table35[[#This Row],[Customer ID]],'Hospitalisation Details'!A:K,11,FALSE)</f>
        <v>R1022</v>
      </c>
    </row>
    <row r="1046" spans="1:16" x14ac:dyDescent="0.3">
      <c r="A1046" t="s">
        <v>1325</v>
      </c>
      <c r="B1046" t="str">
        <f>VLOOKUP(Table35[[#This Row],[Customer ID]], 'Customer Names'!F:G, 2, FALSE)</f>
        <v>Kirouac, Mrs.  Kathya</v>
      </c>
      <c r="C1046">
        <v>35.42</v>
      </c>
      <c r="D1046" s="22" t="str" cm="1">
        <f t="array" ref="D1046">_xlfn.IFS(Table35[[#This Row],[BMI]]&lt;18.5, "Underweight ", Table35[[#This Row],[BMI]]&lt;24.9, "Normal Weight", Table35[[#This Row],[BMI]]&lt;29.9, "Overweight ", TRUE, "Obesity")</f>
        <v>Obesity</v>
      </c>
      <c r="E1046" s="22">
        <v>8.6999999999999993</v>
      </c>
      <c r="F1046" s="22" t="str" cm="1">
        <f t="array" ref="F1046">_xlfn.IFS(Table35[[#This Row],[HBA1C]]&lt;5.7, "Normal", Table35[[#This Row],[HBA1C]]&lt;6.4, "Prediabetes ", TRUE, "Diabetes")</f>
        <v>Diabetes</v>
      </c>
      <c r="G1046" s="23" t="s">
        <v>2381</v>
      </c>
      <c r="H1046" s="22" t="s">
        <v>2379</v>
      </c>
      <c r="I1046" s="22" t="s">
        <v>2379</v>
      </c>
      <c r="J1046" s="22">
        <v>1</v>
      </c>
      <c r="K1046" t="s">
        <v>2379</v>
      </c>
      <c r="L1046" s="25">
        <f>VLOOKUP(Table35[[#This Row],[Customer ID]],'Hospitalisation Details'!A:E,5,FALSE)</f>
        <v>31531</v>
      </c>
      <c r="M1046" s="27">
        <f>VLOOKUP(Table35[[#This Row],[Customer ID]],'Hospitalisation Details'!A:K,8,FALSE)</f>
        <v>10749.02</v>
      </c>
      <c r="N1046" t="str">
        <f>VLOOKUP(Table35[[#This Row],[Customer ID]],'Hospitalisation Details'!A:K,9, FALSE)</f>
        <v>tier - 3</v>
      </c>
      <c r="O1046" t="str">
        <f>VLOOKUP(Table35[[#This Row],[Customer ID]],'Hospitalisation Details'!A:K,10,FALSE)</f>
        <v>tier - 1</v>
      </c>
      <c r="P1046" t="str">
        <f>VLOOKUP(Table35[[#This Row],[Customer ID]],'Hospitalisation Details'!A:K,11,FALSE)</f>
        <v>R1026</v>
      </c>
    </row>
    <row r="1047" spans="1:16" x14ac:dyDescent="0.3">
      <c r="A1047" t="s">
        <v>1324</v>
      </c>
      <c r="B1047" t="str">
        <f>VLOOKUP(Table35[[#This Row],[Customer ID]], 'Customer Names'!F:G, 2, FALSE)</f>
        <v>Toews, Mr.  Wesley</v>
      </c>
      <c r="C1047">
        <v>35.625</v>
      </c>
      <c r="D1047" s="22" t="str" cm="1">
        <f t="array" ref="D1047">_xlfn.IFS(Table35[[#This Row],[BMI]]&lt;18.5, "Underweight ", Table35[[#This Row],[BMI]]&lt;24.9, "Normal Weight", Table35[[#This Row],[BMI]]&lt;29.9, "Overweight ", TRUE, "Obesity")</f>
        <v>Obesity</v>
      </c>
      <c r="E1047" s="22">
        <v>10.79</v>
      </c>
      <c r="F1047" s="22" t="str" cm="1">
        <f t="array" ref="F1047">_xlfn.IFS(Table35[[#This Row],[HBA1C]]&lt;5.7, "Normal", Table35[[#This Row],[HBA1C]]&lt;6.4, "Prediabetes ", TRUE, "Diabetes")</f>
        <v>Diabetes</v>
      </c>
      <c r="G1047" s="23" t="s">
        <v>2379</v>
      </c>
      <c r="H1047" s="22" t="s">
        <v>2379</v>
      </c>
      <c r="I1047" s="22" t="s">
        <v>2379</v>
      </c>
      <c r="J1047" s="22">
        <v>0</v>
      </c>
      <c r="K1047" t="s">
        <v>2379</v>
      </c>
      <c r="L1047" s="25">
        <f>VLOOKUP(Table35[[#This Row],[Customer ID]],'Hospitalisation Details'!A:E,5,FALSE)</f>
        <v>27097</v>
      </c>
      <c r="M1047" s="27">
        <f>VLOOKUP(Table35[[#This Row],[Customer ID]],'Hospitalisation Details'!A:K,8,FALSE)</f>
        <v>10736.87</v>
      </c>
      <c r="N1047" t="str">
        <f>VLOOKUP(Table35[[#This Row],[Customer ID]],'Hospitalisation Details'!A:K,9, FALSE)</f>
        <v>tier - 3</v>
      </c>
      <c r="O1047" t="str">
        <f>VLOOKUP(Table35[[#This Row],[Customer ID]],'Hospitalisation Details'!A:K,10,FALSE)</f>
        <v>tier - 1</v>
      </c>
      <c r="P1047" t="str">
        <f>VLOOKUP(Table35[[#This Row],[Customer ID]],'Hospitalisation Details'!A:K,11,FALSE)</f>
        <v>R1016</v>
      </c>
    </row>
    <row r="1048" spans="1:16" x14ac:dyDescent="0.3">
      <c r="A1048" t="s">
        <v>1323</v>
      </c>
      <c r="B1048" t="str">
        <f>VLOOKUP(Table35[[#This Row],[Customer ID]], 'Customer Names'!F:G, 2, FALSE)</f>
        <v>Perry, Mr.  Tim</v>
      </c>
      <c r="C1048">
        <v>45.51</v>
      </c>
      <c r="D1048" s="22" t="str" cm="1">
        <f t="array" ref="D1048">_xlfn.IFS(Table35[[#This Row],[BMI]]&lt;18.5, "Underweight ", Table35[[#This Row],[BMI]]&lt;24.9, "Normal Weight", Table35[[#This Row],[BMI]]&lt;29.9, "Overweight ", TRUE, "Obesity")</f>
        <v>Obesity</v>
      </c>
      <c r="E1048" s="22">
        <v>4.32</v>
      </c>
      <c r="F1048" s="22" t="str" cm="1">
        <f t="array" ref="F1048">_xlfn.IFS(Table35[[#This Row],[HBA1C]]&lt;5.7, "Normal", Table35[[#This Row],[HBA1C]]&lt;6.4, "Prediabetes ", TRUE, "Diabetes")</f>
        <v>Normal</v>
      </c>
      <c r="G1048" s="23" t="s">
        <v>2379</v>
      </c>
      <c r="H1048" s="22" t="s">
        <v>2379</v>
      </c>
      <c r="I1048" s="22" t="s">
        <v>2379</v>
      </c>
      <c r="J1048" s="22">
        <v>1</v>
      </c>
      <c r="K1048" t="s">
        <v>2379</v>
      </c>
      <c r="L1048" s="25">
        <f>VLOOKUP(Table35[[#This Row],[Customer ID]],'Hospitalisation Details'!A:E,5,FALSE)</f>
        <v>33659</v>
      </c>
      <c r="M1048" s="27">
        <f>VLOOKUP(Table35[[#This Row],[Customer ID]],'Hospitalisation Details'!A:K,8,FALSE)</f>
        <v>10719.57</v>
      </c>
      <c r="N1048" t="str">
        <f>VLOOKUP(Table35[[#This Row],[Customer ID]],'Hospitalisation Details'!A:K,9, FALSE)</f>
        <v>tier - 3</v>
      </c>
      <c r="O1048" t="str">
        <f>VLOOKUP(Table35[[#This Row],[Customer ID]],'Hospitalisation Details'!A:K,10,FALSE)</f>
        <v>tier - 1</v>
      </c>
      <c r="P1048" t="str">
        <f>VLOOKUP(Table35[[#This Row],[Customer ID]],'Hospitalisation Details'!A:K,11,FALSE)</f>
        <v>R1012</v>
      </c>
    </row>
    <row r="1049" spans="1:16" x14ac:dyDescent="0.3">
      <c r="A1049" t="s">
        <v>1322</v>
      </c>
      <c r="B1049" t="str">
        <f>VLOOKUP(Table35[[#This Row],[Customer ID]], 'Customer Names'!F:G, 2, FALSE)</f>
        <v>Kretz, Ms.  Jamie L.</v>
      </c>
      <c r="C1049">
        <v>37.1</v>
      </c>
      <c r="D1049" s="22" t="str" cm="1">
        <f t="array" ref="D1049">_xlfn.IFS(Table35[[#This Row],[BMI]]&lt;18.5, "Underweight ", Table35[[#This Row],[BMI]]&lt;24.9, "Normal Weight", Table35[[#This Row],[BMI]]&lt;29.9, "Overweight ", TRUE, "Obesity")</f>
        <v>Obesity</v>
      </c>
      <c r="E1049" s="22">
        <v>7.19</v>
      </c>
      <c r="F1049" s="22" t="str" cm="1">
        <f t="array" ref="F1049">_xlfn.IFS(Table35[[#This Row],[HBA1C]]&lt;5.7, "Normal", Table35[[#This Row],[HBA1C]]&lt;6.4, "Prediabetes ", TRUE, "Diabetes")</f>
        <v>Diabetes</v>
      </c>
      <c r="G1049" s="23" t="s">
        <v>2381</v>
      </c>
      <c r="H1049" s="22" t="s">
        <v>2379</v>
      </c>
      <c r="I1049" s="22" t="s">
        <v>2379</v>
      </c>
      <c r="J1049" s="22">
        <v>0</v>
      </c>
      <c r="K1049" t="s">
        <v>2379</v>
      </c>
      <c r="L1049" s="25">
        <f>VLOOKUP(Table35[[#This Row],[Customer ID]],'Hospitalisation Details'!A:E,5,FALSE)</f>
        <v>24477</v>
      </c>
      <c r="M1049" s="27">
        <f>VLOOKUP(Table35[[#This Row],[Customer ID]],'Hospitalisation Details'!A:K,8,FALSE)</f>
        <v>10713.64</v>
      </c>
      <c r="N1049" t="str">
        <f>VLOOKUP(Table35[[#This Row],[Customer ID]],'Hospitalisation Details'!A:K,9, FALSE)</f>
        <v>tier - 3</v>
      </c>
      <c r="O1049" t="str">
        <f>VLOOKUP(Table35[[#This Row],[Customer ID]],'Hospitalisation Details'!A:K,10,FALSE)</f>
        <v>tier - 3</v>
      </c>
      <c r="P1049" t="str">
        <f>VLOOKUP(Table35[[#This Row],[Customer ID]],'Hospitalisation Details'!A:K,11,FALSE)</f>
        <v>R1011</v>
      </c>
    </row>
    <row r="1050" spans="1:16" x14ac:dyDescent="0.3">
      <c r="A1050" t="s">
        <v>1321</v>
      </c>
      <c r="B1050" t="str">
        <f>VLOOKUP(Table35[[#This Row],[Customer ID]], 'Customer Names'!F:G, 2, FALSE)</f>
        <v>Hempel, Ms.  Alexandra</v>
      </c>
      <c r="C1050">
        <v>30.5</v>
      </c>
      <c r="D1050" s="22" t="str" cm="1">
        <f t="array" ref="D1050">_xlfn.IFS(Table35[[#This Row],[BMI]]&lt;18.5, "Underweight ", Table35[[#This Row],[BMI]]&lt;24.9, "Normal Weight", Table35[[#This Row],[BMI]]&lt;29.9, "Overweight ", TRUE, "Obesity")</f>
        <v>Obesity</v>
      </c>
      <c r="E1050" s="22">
        <v>11.94</v>
      </c>
      <c r="F1050" s="22" t="str" cm="1">
        <f t="array" ref="F1050">_xlfn.IFS(Table35[[#This Row],[HBA1C]]&lt;5.7, "Normal", Table35[[#This Row],[HBA1C]]&lt;6.4, "Prediabetes ", TRUE, "Diabetes")</f>
        <v>Diabetes</v>
      </c>
      <c r="G1050" s="23" t="s">
        <v>2381</v>
      </c>
      <c r="H1050" s="22" t="s">
        <v>2379</v>
      </c>
      <c r="I1050" s="22" t="s">
        <v>2379</v>
      </c>
      <c r="J1050" s="22">
        <v>0</v>
      </c>
      <c r="K1050" t="s">
        <v>2379</v>
      </c>
      <c r="L1050" s="25">
        <f>VLOOKUP(Table35[[#This Row],[Customer ID]],'Hospitalisation Details'!A:E,5,FALSE)</f>
        <v>24836</v>
      </c>
      <c r="M1050" s="27">
        <f>VLOOKUP(Table35[[#This Row],[Customer ID]],'Hospitalisation Details'!A:K,8,FALSE)</f>
        <v>10704.47</v>
      </c>
      <c r="N1050" t="str">
        <f>VLOOKUP(Table35[[#This Row],[Customer ID]],'Hospitalisation Details'!A:K,9, FALSE)</f>
        <v>tier - 3</v>
      </c>
      <c r="O1050" t="str">
        <f>VLOOKUP(Table35[[#This Row],[Customer ID]],'Hospitalisation Details'!A:K,10,FALSE)</f>
        <v>tier - 2</v>
      </c>
      <c r="P1050" t="str">
        <f>VLOOKUP(Table35[[#This Row],[Customer ID]],'Hospitalisation Details'!A:K,11,FALSE)</f>
        <v>R1011</v>
      </c>
    </row>
    <row r="1051" spans="1:16" x14ac:dyDescent="0.3">
      <c r="A1051" t="s">
        <v>1320</v>
      </c>
      <c r="B1051" t="str">
        <f>VLOOKUP(Table35[[#This Row],[Customer ID]], 'Customer Names'!F:G, 2, FALSE)</f>
        <v>McBroom, Ms.  Tiffany</v>
      </c>
      <c r="C1051">
        <v>28.16</v>
      </c>
      <c r="D1051" s="22" t="str" cm="1">
        <f t="array" ref="D1051">_xlfn.IFS(Table35[[#This Row],[BMI]]&lt;18.5, "Underweight ", Table35[[#This Row],[BMI]]&lt;24.9, "Normal Weight", Table35[[#This Row],[BMI]]&lt;29.9, "Overweight ", TRUE, "Obesity")</f>
        <v xml:space="preserve">Overweight </v>
      </c>
      <c r="E1051" s="22">
        <v>5.56</v>
      </c>
      <c r="F1051" s="22" t="str" cm="1">
        <f t="array" ref="F1051">_xlfn.IFS(Table35[[#This Row],[HBA1C]]&lt;5.7, "Normal", Table35[[#This Row],[HBA1C]]&lt;6.4, "Prediabetes ", TRUE, "Diabetes")</f>
        <v>Normal</v>
      </c>
      <c r="G1051" s="23" t="s">
        <v>2379</v>
      </c>
      <c r="H1051" s="22" t="s">
        <v>2379</v>
      </c>
      <c r="I1051" s="22" t="s">
        <v>2379</v>
      </c>
      <c r="J1051" s="22">
        <v>2</v>
      </c>
      <c r="K1051" t="s">
        <v>2379</v>
      </c>
      <c r="L1051" s="25">
        <f>VLOOKUP(Table35[[#This Row],[Customer ID]],'Hospitalisation Details'!A:E,5,FALSE)</f>
        <v>26627</v>
      </c>
      <c r="M1051" s="27">
        <f>VLOOKUP(Table35[[#This Row],[Customer ID]],'Hospitalisation Details'!A:K,8,FALSE)</f>
        <v>10702.64</v>
      </c>
      <c r="N1051" t="str">
        <f>VLOOKUP(Table35[[#This Row],[Customer ID]],'Hospitalisation Details'!A:K,9, FALSE)</f>
        <v>tier - 3</v>
      </c>
      <c r="O1051" t="str">
        <f>VLOOKUP(Table35[[#This Row],[Customer ID]],'Hospitalisation Details'!A:K,10,FALSE)</f>
        <v>tier - 3</v>
      </c>
      <c r="P1051" t="str">
        <f>VLOOKUP(Table35[[#This Row],[Customer ID]],'Hospitalisation Details'!A:K,11,FALSE)</f>
        <v>R1013</v>
      </c>
    </row>
    <row r="1052" spans="1:16" x14ac:dyDescent="0.3">
      <c r="A1052" t="s">
        <v>1319</v>
      </c>
      <c r="B1052" t="str">
        <f>VLOOKUP(Table35[[#This Row],[Customer ID]], 'Customer Names'!F:G, 2, FALSE)</f>
        <v>Yoo, Mrs.  Rebecca J</v>
      </c>
      <c r="C1052">
        <v>29.1</v>
      </c>
      <c r="D1052" s="22" t="str" cm="1">
        <f t="array" ref="D1052">_xlfn.IFS(Table35[[#This Row],[BMI]]&lt;18.5, "Underweight ", Table35[[#This Row],[BMI]]&lt;24.9, "Normal Weight", Table35[[#This Row],[BMI]]&lt;29.9, "Overweight ", TRUE, "Obesity")</f>
        <v xml:space="preserve">Overweight </v>
      </c>
      <c r="E1052" s="22">
        <v>5.64</v>
      </c>
      <c r="F1052" s="22" t="str" cm="1">
        <f t="array" ref="F1052">_xlfn.IFS(Table35[[#This Row],[HBA1C]]&lt;5.7, "Normal", Table35[[#This Row],[HBA1C]]&lt;6.4, "Prediabetes ", TRUE, "Diabetes")</f>
        <v>Normal</v>
      </c>
      <c r="G1052" s="23" t="s">
        <v>2381</v>
      </c>
      <c r="H1052" s="22" t="s">
        <v>2379</v>
      </c>
      <c r="I1052" s="22" t="s">
        <v>2379</v>
      </c>
      <c r="J1052" s="22">
        <v>0</v>
      </c>
      <c r="K1052" t="s">
        <v>2379</v>
      </c>
      <c r="L1052" s="25">
        <f>VLOOKUP(Table35[[#This Row],[Customer ID]],'Hospitalisation Details'!A:E,5,FALSE)</f>
        <v>28063</v>
      </c>
      <c r="M1052" s="27">
        <f>VLOOKUP(Table35[[#This Row],[Customer ID]],'Hospitalisation Details'!A:K,8,FALSE)</f>
        <v>10698.38</v>
      </c>
      <c r="N1052" t="str">
        <f>VLOOKUP(Table35[[#This Row],[Customer ID]],'Hospitalisation Details'!A:K,9, FALSE)</f>
        <v>tier - 3</v>
      </c>
      <c r="O1052" t="str">
        <f>VLOOKUP(Table35[[#This Row],[Customer ID]],'Hospitalisation Details'!A:K,10,FALSE)</f>
        <v>tier - 1</v>
      </c>
      <c r="P1052" t="str">
        <f>VLOOKUP(Table35[[#This Row],[Customer ID]],'Hospitalisation Details'!A:K,11,FALSE)</f>
        <v>R1025</v>
      </c>
    </row>
    <row r="1053" spans="1:16" x14ac:dyDescent="0.3">
      <c r="A1053" t="s">
        <v>1318</v>
      </c>
      <c r="B1053" t="str">
        <f>VLOOKUP(Table35[[#This Row],[Customer ID]], 'Customer Names'!F:G, 2, FALSE)</f>
        <v>Rand, Mr.  Austin T.</v>
      </c>
      <c r="C1053">
        <v>30.22</v>
      </c>
      <c r="D1053" s="22" t="str" cm="1">
        <f t="array" ref="D1053">_xlfn.IFS(Table35[[#This Row],[BMI]]&lt;18.5, "Underweight ", Table35[[#This Row],[BMI]]&lt;24.9, "Normal Weight", Table35[[#This Row],[BMI]]&lt;29.9, "Overweight ", TRUE, "Obesity")</f>
        <v>Obesity</v>
      </c>
      <c r="E1053" s="22">
        <v>4.6500000000000004</v>
      </c>
      <c r="F1053" s="22" t="str" cm="1">
        <f t="array" ref="F1053">_xlfn.IFS(Table35[[#This Row],[HBA1C]]&lt;5.7, "Normal", Table35[[#This Row],[HBA1C]]&lt;6.4, "Prediabetes ", TRUE, "Diabetes")</f>
        <v>Normal</v>
      </c>
      <c r="G1053" s="23" t="s">
        <v>2379</v>
      </c>
      <c r="H1053" s="22" t="s">
        <v>2379</v>
      </c>
      <c r="I1053" s="22" t="s">
        <v>2379</v>
      </c>
      <c r="J1053" s="22">
        <v>0</v>
      </c>
      <c r="K1053" t="s">
        <v>2379</v>
      </c>
      <c r="L1053" s="25">
        <f>VLOOKUP(Table35[[#This Row],[Customer ID]],'Hospitalisation Details'!A:E,5,FALSE)</f>
        <v>28370</v>
      </c>
      <c r="M1053" s="27">
        <f>VLOOKUP(Table35[[#This Row],[Customer ID]],'Hospitalisation Details'!A:K,8,FALSE)</f>
        <v>10690.11</v>
      </c>
      <c r="N1053" t="str">
        <f>VLOOKUP(Table35[[#This Row],[Customer ID]],'Hospitalisation Details'!A:K,9, FALSE)</f>
        <v>tier - 3</v>
      </c>
      <c r="O1053" t="str">
        <f>VLOOKUP(Table35[[#This Row],[Customer ID]],'Hospitalisation Details'!A:K,10,FALSE)</f>
        <v>tier - 2</v>
      </c>
      <c r="P1053" t="str">
        <f>VLOOKUP(Table35[[#This Row],[Customer ID]],'Hospitalisation Details'!A:K,11,FALSE)</f>
        <v>R1021</v>
      </c>
    </row>
    <row r="1054" spans="1:16" x14ac:dyDescent="0.3">
      <c r="A1054" t="s">
        <v>1317</v>
      </c>
      <c r="B1054" t="str">
        <f>VLOOKUP(Table35[[#This Row],[Customer ID]], 'Customer Names'!F:G, 2, FALSE)</f>
        <v>Wolfe, Ms.  Jamie T</v>
      </c>
      <c r="C1054">
        <v>24.29</v>
      </c>
      <c r="D1054" s="22" t="str" cm="1">
        <f t="array" ref="D1054">_xlfn.IFS(Table35[[#This Row],[BMI]]&lt;18.5, "Underweight ", Table35[[#This Row],[BMI]]&lt;24.9, "Normal Weight", Table35[[#This Row],[BMI]]&lt;29.9, "Overweight ", TRUE, "Obesity")</f>
        <v>Normal Weight</v>
      </c>
      <c r="E1054" s="22">
        <v>9.0500000000000007</v>
      </c>
      <c r="F1054" s="22" t="str" cm="1">
        <f t="array" ref="F1054">_xlfn.IFS(Table35[[#This Row],[HBA1C]]&lt;5.7, "Normal", Table35[[#This Row],[HBA1C]]&lt;6.4, "Prediabetes ", TRUE, "Diabetes")</f>
        <v>Diabetes</v>
      </c>
      <c r="G1054" s="23" t="s">
        <v>2379</v>
      </c>
      <c r="H1054" s="22" t="s">
        <v>2379</v>
      </c>
      <c r="I1054" s="22" t="s">
        <v>2379</v>
      </c>
      <c r="J1054" s="22">
        <v>0</v>
      </c>
      <c r="K1054" t="s">
        <v>2379</v>
      </c>
      <c r="L1054" s="25">
        <f>VLOOKUP(Table35[[#This Row],[Customer ID]],'Hospitalisation Details'!A:E,5,FALSE)</f>
        <v>22865</v>
      </c>
      <c r="M1054" s="27">
        <f>VLOOKUP(Table35[[#This Row],[Customer ID]],'Hospitalisation Details'!A:K,8,FALSE)</f>
        <v>10676.83</v>
      </c>
      <c r="N1054" t="str">
        <f>VLOOKUP(Table35[[#This Row],[Customer ID]],'Hospitalisation Details'!A:K,9, FALSE)</f>
        <v>tier - 3</v>
      </c>
      <c r="O1054" t="str">
        <f>VLOOKUP(Table35[[#This Row],[Customer ID]],'Hospitalisation Details'!A:K,10,FALSE)</f>
        <v>tier - 3</v>
      </c>
      <c r="P1054" t="str">
        <f>VLOOKUP(Table35[[#This Row],[Customer ID]],'Hospitalisation Details'!A:K,11,FALSE)</f>
        <v>R1013</v>
      </c>
    </row>
    <row r="1055" spans="1:16" x14ac:dyDescent="0.3">
      <c r="A1055" t="s">
        <v>1316</v>
      </c>
      <c r="B1055" t="str">
        <f>VLOOKUP(Table35[[#This Row],[Customer ID]], 'Customer Names'!F:G, 2, FALSE)</f>
        <v>Vance, Mr.  Matthew T.</v>
      </c>
      <c r="C1055">
        <v>29.39</v>
      </c>
      <c r="D1055" s="22" t="str" cm="1">
        <f t="array" ref="D1055">_xlfn.IFS(Table35[[#This Row],[BMI]]&lt;18.5, "Underweight ", Table35[[#This Row],[BMI]]&lt;24.9, "Normal Weight", Table35[[#This Row],[BMI]]&lt;29.9, "Overweight ", TRUE, "Obesity")</f>
        <v xml:space="preserve">Overweight </v>
      </c>
      <c r="E1055" s="22">
        <v>4.5199999999999996</v>
      </c>
      <c r="F1055" s="22" t="str" cm="1">
        <f t="array" ref="F1055">_xlfn.IFS(Table35[[#This Row],[HBA1C]]&lt;5.7, "Normal", Table35[[#This Row],[HBA1C]]&lt;6.4, "Prediabetes ", TRUE, "Diabetes")</f>
        <v>Normal</v>
      </c>
      <c r="G1055" s="23" t="s">
        <v>2381</v>
      </c>
      <c r="H1055" s="22" t="s">
        <v>2379</v>
      </c>
      <c r="I1055" s="22" t="s">
        <v>2379</v>
      </c>
      <c r="J1055" s="22">
        <v>0</v>
      </c>
      <c r="K1055" t="s">
        <v>2379</v>
      </c>
      <c r="L1055" s="25">
        <f>VLOOKUP(Table35[[#This Row],[Customer ID]],'Hospitalisation Details'!A:E,5,FALSE)</f>
        <v>27963</v>
      </c>
      <c r="M1055" s="27">
        <f>VLOOKUP(Table35[[#This Row],[Customer ID]],'Hospitalisation Details'!A:K,8,FALSE)</f>
        <v>10665.44</v>
      </c>
      <c r="N1055" t="str">
        <f>VLOOKUP(Table35[[#This Row],[Customer ID]],'Hospitalisation Details'!A:K,9, FALSE)</f>
        <v>tier - 3</v>
      </c>
      <c r="O1055" t="str">
        <f>VLOOKUP(Table35[[#This Row],[Customer ID]],'Hospitalisation Details'!A:K,10,FALSE)</f>
        <v>tier - 2</v>
      </c>
      <c r="P1055" t="str">
        <f>VLOOKUP(Table35[[#This Row],[Customer ID]],'Hospitalisation Details'!A:K,11,FALSE)</f>
        <v>R1021</v>
      </c>
    </row>
    <row r="1056" spans="1:16" x14ac:dyDescent="0.3">
      <c r="A1056" t="s">
        <v>1315</v>
      </c>
      <c r="B1056" t="str">
        <f>VLOOKUP(Table35[[#This Row],[Customer ID]], 'Customer Names'!F:G, 2, FALSE)</f>
        <v>Burnett, Mrs.  Emily</v>
      </c>
      <c r="C1056">
        <v>25.66</v>
      </c>
      <c r="D1056" s="22" t="str" cm="1">
        <f t="array" ref="D1056">_xlfn.IFS(Table35[[#This Row],[BMI]]&lt;18.5, "Underweight ", Table35[[#This Row],[BMI]]&lt;24.9, "Normal Weight", Table35[[#This Row],[BMI]]&lt;29.9, "Overweight ", TRUE, "Obesity")</f>
        <v xml:space="preserve">Overweight </v>
      </c>
      <c r="E1056" s="22">
        <v>4.62</v>
      </c>
      <c r="F1056" s="22" t="str" cm="1">
        <f t="array" ref="F1056">_xlfn.IFS(Table35[[#This Row],[HBA1C]]&lt;5.7, "Normal", Table35[[#This Row],[HBA1C]]&lt;6.4, "Prediabetes ", TRUE, "Diabetes")</f>
        <v>Normal</v>
      </c>
      <c r="G1056" s="23" t="s">
        <v>2381</v>
      </c>
      <c r="H1056" s="22" t="s">
        <v>2379</v>
      </c>
      <c r="I1056" s="22" t="s">
        <v>2379</v>
      </c>
      <c r="J1056" s="22">
        <v>1</v>
      </c>
      <c r="K1056" t="s">
        <v>2379</v>
      </c>
      <c r="L1056" s="25">
        <f>VLOOKUP(Table35[[#This Row],[Customer ID]],'Hospitalisation Details'!A:E,5,FALSE)</f>
        <v>23536</v>
      </c>
      <c r="M1056" s="27">
        <f>VLOOKUP(Table35[[#This Row],[Customer ID]],'Hospitalisation Details'!A:K,8,FALSE)</f>
        <v>10627.81</v>
      </c>
      <c r="N1056" t="str">
        <f>VLOOKUP(Table35[[#This Row],[Customer ID]],'Hospitalisation Details'!A:K,9, FALSE)</f>
        <v>tier - 3</v>
      </c>
      <c r="O1056" t="str">
        <f>VLOOKUP(Table35[[#This Row],[Customer ID]],'Hospitalisation Details'!A:K,10,FALSE)</f>
        <v>tier - 3</v>
      </c>
      <c r="P1056" t="str">
        <f>VLOOKUP(Table35[[#This Row],[Customer ID]],'Hospitalisation Details'!A:K,11,FALSE)</f>
        <v>R1013</v>
      </c>
    </row>
    <row r="1057" spans="1:16" x14ac:dyDescent="0.3">
      <c r="A1057" t="s">
        <v>1314</v>
      </c>
      <c r="B1057" t="str">
        <f>VLOOKUP(Table35[[#This Row],[Customer ID]], 'Customer Names'!F:G, 2, FALSE)</f>
        <v>Clason, Ms.  Gillian</v>
      </c>
      <c r="C1057">
        <v>39.11</v>
      </c>
      <c r="D1057" s="22" t="str" cm="1">
        <f t="array" ref="D1057">_xlfn.IFS(Table35[[#This Row],[BMI]]&lt;18.5, "Underweight ", Table35[[#This Row],[BMI]]&lt;24.9, "Normal Weight", Table35[[#This Row],[BMI]]&lt;29.9, "Overweight ", TRUE, "Obesity")</f>
        <v>Obesity</v>
      </c>
      <c r="E1057" s="22">
        <v>5.87</v>
      </c>
      <c r="F1057" s="22" t="str" cm="1">
        <f t="array" ref="F1057">_xlfn.IFS(Table35[[#This Row],[HBA1C]]&lt;5.7, "Normal", Table35[[#This Row],[HBA1C]]&lt;6.4, "Prediabetes ", TRUE, "Diabetes")</f>
        <v xml:space="preserve">Prediabetes </v>
      </c>
      <c r="G1057" s="23" t="s">
        <v>2379</v>
      </c>
      <c r="H1057" s="22" t="s">
        <v>2379</v>
      </c>
      <c r="I1057" s="22" t="s">
        <v>2379</v>
      </c>
      <c r="J1057" s="22">
        <v>0</v>
      </c>
      <c r="K1057" t="s">
        <v>2379</v>
      </c>
      <c r="L1057" s="25">
        <f>VLOOKUP(Table35[[#This Row],[Customer ID]],'Hospitalisation Details'!A:E,5,FALSE)</f>
        <v>32999</v>
      </c>
      <c r="M1057" s="27">
        <f>VLOOKUP(Table35[[#This Row],[Customer ID]],'Hospitalisation Details'!A:K,8,FALSE)</f>
        <v>10620.26</v>
      </c>
      <c r="N1057" t="str">
        <f>VLOOKUP(Table35[[#This Row],[Customer ID]],'Hospitalisation Details'!A:K,9, FALSE)</f>
        <v>tier - 3</v>
      </c>
      <c r="O1057" t="str">
        <f>VLOOKUP(Table35[[#This Row],[Customer ID]],'Hospitalisation Details'!A:K,10,FALSE)</f>
        <v>tier - 3</v>
      </c>
      <c r="P1057" t="str">
        <f>VLOOKUP(Table35[[#This Row],[Customer ID]],'Hospitalisation Details'!A:K,11,FALSE)</f>
        <v>R1012</v>
      </c>
    </row>
    <row r="1058" spans="1:16" x14ac:dyDescent="0.3">
      <c r="A1058" t="s">
        <v>1313</v>
      </c>
      <c r="B1058" t="str">
        <f>VLOOKUP(Table35[[#This Row],[Customer ID]], 'Customer Names'!F:G, 2, FALSE)</f>
        <v>Donnelly, Mrs.  Brenn E.</v>
      </c>
      <c r="C1058">
        <v>43.78</v>
      </c>
      <c r="D1058" s="22" t="str" cm="1">
        <f t="array" ref="D1058">_xlfn.IFS(Table35[[#This Row],[BMI]]&lt;18.5, "Underweight ", Table35[[#This Row],[BMI]]&lt;24.9, "Normal Weight", Table35[[#This Row],[BMI]]&lt;29.9, "Overweight ", TRUE, "Obesity")</f>
        <v>Obesity</v>
      </c>
      <c r="E1058" s="22">
        <v>5.71</v>
      </c>
      <c r="F1058" s="22" t="str" cm="1">
        <f t="array" ref="F1058">_xlfn.IFS(Table35[[#This Row],[HBA1C]]&lt;5.7, "Normal", Table35[[#This Row],[HBA1C]]&lt;6.4, "Prediabetes ", TRUE, "Diabetes")</f>
        <v xml:space="preserve">Prediabetes </v>
      </c>
      <c r="G1058" s="23" t="s">
        <v>2379</v>
      </c>
      <c r="H1058" s="22" t="s">
        <v>2379</v>
      </c>
      <c r="I1058" s="22" t="s">
        <v>2379</v>
      </c>
      <c r="J1058" s="22">
        <v>1</v>
      </c>
      <c r="K1058" t="s">
        <v>2379</v>
      </c>
      <c r="L1058" s="25">
        <f>VLOOKUP(Table35[[#This Row],[Customer ID]],'Hospitalisation Details'!A:E,5,FALSE)</f>
        <v>33717</v>
      </c>
      <c r="M1058" s="27">
        <f>VLOOKUP(Table35[[#This Row],[Customer ID]],'Hospitalisation Details'!A:K,8,FALSE)</f>
        <v>10617.04</v>
      </c>
      <c r="N1058" t="str">
        <f>VLOOKUP(Table35[[#This Row],[Customer ID]],'Hospitalisation Details'!A:K,9, FALSE)</f>
        <v>tier - 3</v>
      </c>
      <c r="O1058" t="str">
        <f>VLOOKUP(Table35[[#This Row],[Customer ID]],'Hospitalisation Details'!A:K,10,FALSE)</f>
        <v>tier - 3</v>
      </c>
      <c r="P1058" t="str">
        <f>VLOOKUP(Table35[[#This Row],[Customer ID]],'Hospitalisation Details'!A:K,11,FALSE)</f>
        <v>R1026</v>
      </c>
    </row>
    <row r="1059" spans="1:16" x14ac:dyDescent="0.3">
      <c r="A1059" t="s">
        <v>1312</v>
      </c>
      <c r="B1059" t="str">
        <f>VLOOKUP(Table35[[#This Row],[Customer ID]], 'Customer Names'!F:G, 2, FALSE)</f>
        <v>Pietz, Ms.  Lisa M</v>
      </c>
      <c r="C1059">
        <v>24.35</v>
      </c>
      <c r="D1059" s="22" t="str" cm="1">
        <f t="array" ref="D1059">_xlfn.IFS(Table35[[#This Row],[BMI]]&lt;18.5, "Underweight ", Table35[[#This Row],[BMI]]&lt;24.9, "Normal Weight", Table35[[#This Row],[BMI]]&lt;29.9, "Overweight ", TRUE, "Obesity")</f>
        <v>Normal Weight</v>
      </c>
      <c r="E1059" s="22">
        <v>9.08</v>
      </c>
      <c r="F1059" s="22" t="str" cm="1">
        <f t="array" ref="F1059">_xlfn.IFS(Table35[[#This Row],[HBA1C]]&lt;5.7, "Normal", Table35[[#This Row],[HBA1C]]&lt;6.4, "Prediabetes ", TRUE, "Diabetes")</f>
        <v>Diabetes</v>
      </c>
      <c r="G1059" s="23" t="s">
        <v>2379</v>
      </c>
      <c r="H1059" s="22" t="s">
        <v>2379</v>
      </c>
      <c r="I1059" s="22" t="s">
        <v>2379</v>
      </c>
      <c r="J1059" s="22">
        <v>0</v>
      </c>
      <c r="K1059" t="s">
        <v>2379</v>
      </c>
      <c r="L1059" s="25">
        <f>VLOOKUP(Table35[[#This Row],[Customer ID]],'Hospitalisation Details'!A:E,5,FALSE)</f>
        <v>23828</v>
      </c>
      <c r="M1059" s="27">
        <f>VLOOKUP(Table35[[#This Row],[Customer ID]],'Hospitalisation Details'!A:K,8,FALSE)</f>
        <v>10608.67</v>
      </c>
      <c r="N1059" t="str">
        <f>VLOOKUP(Table35[[#This Row],[Customer ID]],'Hospitalisation Details'!A:K,9, FALSE)</f>
        <v>tier - 3</v>
      </c>
      <c r="O1059" t="str">
        <f>VLOOKUP(Table35[[#This Row],[Customer ID]],'Hospitalisation Details'!A:K,10,FALSE)</f>
        <v>tier - 3</v>
      </c>
      <c r="P1059" t="str">
        <f>VLOOKUP(Table35[[#This Row],[Customer ID]],'Hospitalisation Details'!A:K,11,FALSE)</f>
        <v>R1012</v>
      </c>
    </row>
    <row r="1060" spans="1:16" x14ac:dyDescent="0.3">
      <c r="A1060" t="s">
        <v>1311</v>
      </c>
      <c r="B1060" t="str">
        <f>VLOOKUP(Table35[[#This Row],[Customer ID]], 'Customer Names'!F:G, 2, FALSE)</f>
        <v>Tegenkamp, Mr.  Matt</v>
      </c>
      <c r="C1060">
        <v>40.299999999999997</v>
      </c>
      <c r="D1060" s="22" t="str" cm="1">
        <f t="array" ref="D1060">_xlfn.IFS(Table35[[#This Row],[BMI]]&lt;18.5, "Underweight ", Table35[[#This Row],[BMI]]&lt;24.9, "Normal Weight", Table35[[#This Row],[BMI]]&lt;29.9, "Overweight ", TRUE, "Obesity")</f>
        <v>Obesity</v>
      </c>
      <c r="E1060" s="22">
        <v>5.3</v>
      </c>
      <c r="F1060" s="22" t="str" cm="1">
        <f t="array" ref="F1060">_xlfn.IFS(Table35[[#This Row],[HBA1C]]&lt;5.7, "Normal", Table35[[#This Row],[HBA1C]]&lt;6.4, "Prediabetes ", TRUE, "Diabetes")</f>
        <v>Normal</v>
      </c>
      <c r="G1060" s="23" t="s">
        <v>2381</v>
      </c>
      <c r="H1060" s="22" t="s">
        <v>2379</v>
      </c>
      <c r="I1060" s="22" t="s">
        <v>2379</v>
      </c>
      <c r="J1060" s="22">
        <v>2</v>
      </c>
      <c r="K1060" t="s">
        <v>2379</v>
      </c>
      <c r="L1060" s="25">
        <f>VLOOKUP(Table35[[#This Row],[Customer ID]],'Hospitalisation Details'!A:E,5,FALSE)</f>
        <v>24140</v>
      </c>
      <c r="M1060" s="27">
        <f>VLOOKUP(Table35[[#This Row],[Customer ID]],'Hospitalisation Details'!A:K,8,FALSE)</f>
        <v>10602.39</v>
      </c>
      <c r="N1060" t="str">
        <f>VLOOKUP(Table35[[#This Row],[Customer ID]],'Hospitalisation Details'!A:K,9, FALSE)</f>
        <v>tier - 3</v>
      </c>
      <c r="O1060" t="str">
        <f>VLOOKUP(Table35[[#This Row],[Customer ID]],'Hospitalisation Details'!A:K,10,FALSE)</f>
        <v>tier - 3</v>
      </c>
      <c r="P1060" t="str">
        <f>VLOOKUP(Table35[[#This Row],[Customer ID]],'Hospitalisation Details'!A:K,11,FALSE)</f>
        <v>R1011</v>
      </c>
    </row>
    <row r="1061" spans="1:16" x14ac:dyDescent="0.3">
      <c r="A1061" t="s">
        <v>1310</v>
      </c>
      <c r="B1061" t="str">
        <f>VLOOKUP(Table35[[#This Row],[Customer ID]], 'Customer Names'!F:G, 2, FALSE)</f>
        <v>Dover, Mr.  Thomas A.</v>
      </c>
      <c r="C1061">
        <v>32.774999999999999</v>
      </c>
      <c r="D1061" s="22" t="str" cm="1">
        <f t="array" ref="D1061">_xlfn.IFS(Table35[[#This Row],[BMI]]&lt;18.5, "Underweight ", Table35[[#This Row],[BMI]]&lt;24.9, "Normal Weight", Table35[[#This Row],[BMI]]&lt;29.9, "Overweight ", TRUE, "Obesity")</f>
        <v>Obesity</v>
      </c>
      <c r="E1061" s="22">
        <v>11.76</v>
      </c>
      <c r="F1061" s="22" t="str" cm="1">
        <f t="array" ref="F1061">_xlfn.IFS(Table35[[#This Row],[HBA1C]]&lt;5.7, "Normal", Table35[[#This Row],[HBA1C]]&lt;6.4, "Prediabetes ", TRUE, "Diabetes")</f>
        <v>Diabetes</v>
      </c>
      <c r="G1061" s="23" t="s">
        <v>2381</v>
      </c>
      <c r="H1061" s="22" t="s">
        <v>2379</v>
      </c>
      <c r="I1061" s="22" t="s">
        <v>2379</v>
      </c>
      <c r="J1061" s="22">
        <v>0</v>
      </c>
      <c r="K1061" t="s">
        <v>2379</v>
      </c>
      <c r="L1061" s="25">
        <f>VLOOKUP(Table35[[#This Row],[Customer ID]],'Hospitalisation Details'!A:E,5,FALSE)</f>
        <v>24495</v>
      </c>
      <c r="M1061" s="27">
        <f>VLOOKUP(Table35[[#This Row],[Customer ID]],'Hospitalisation Details'!A:K,8,FALSE)</f>
        <v>10601.63</v>
      </c>
      <c r="N1061" t="str">
        <f>VLOOKUP(Table35[[#This Row],[Customer ID]],'Hospitalisation Details'!A:K,9, FALSE)</f>
        <v>tier - 3</v>
      </c>
      <c r="O1061" t="str">
        <f>VLOOKUP(Table35[[#This Row],[Customer ID]],'Hospitalisation Details'!A:K,10,FALSE)</f>
        <v>tier - 2</v>
      </c>
      <c r="P1061" t="str">
        <f>VLOOKUP(Table35[[#This Row],[Customer ID]],'Hospitalisation Details'!A:K,11,FALSE)</f>
        <v>R1012</v>
      </c>
    </row>
    <row r="1062" spans="1:16" x14ac:dyDescent="0.3">
      <c r="A1062" t="s">
        <v>1309</v>
      </c>
      <c r="B1062" t="str">
        <f>VLOOKUP(Table35[[#This Row],[Customer ID]], 'Customer Names'!F:G, 2, FALSE)</f>
        <v>Dockemeyer, Mr.  Kevin J</v>
      </c>
      <c r="C1062">
        <v>39.6</v>
      </c>
      <c r="D1062" s="22" t="str" cm="1">
        <f t="array" ref="D1062">_xlfn.IFS(Table35[[#This Row],[BMI]]&lt;18.5, "Underweight ", Table35[[#This Row],[BMI]]&lt;24.9, "Normal Weight", Table35[[#This Row],[BMI]]&lt;29.9, "Overweight ", TRUE, "Obesity")</f>
        <v>Obesity</v>
      </c>
      <c r="E1062" s="22">
        <v>5.1100000000000003</v>
      </c>
      <c r="F1062" s="22" t="str" cm="1">
        <f t="array" ref="F1062">_xlfn.IFS(Table35[[#This Row],[HBA1C]]&lt;5.7, "Normal", Table35[[#This Row],[HBA1C]]&lt;6.4, "Prediabetes ", TRUE, "Diabetes")</f>
        <v>Normal</v>
      </c>
      <c r="G1062" s="23" t="s">
        <v>2381</v>
      </c>
      <c r="H1062" s="22" t="s">
        <v>2379</v>
      </c>
      <c r="I1062" s="22" t="s">
        <v>2379</v>
      </c>
      <c r="J1062" s="22">
        <v>2</v>
      </c>
      <c r="K1062" t="s">
        <v>2379</v>
      </c>
      <c r="L1062" s="25">
        <f>VLOOKUP(Table35[[#This Row],[Customer ID]],'Hospitalisation Details'!A:E,5,FALSE)</f>
        <v>24461</v>
      </c>
      <c r="M1062" s="27">
        <f>VLOOKUP(Table35[[#This Row],[Customer ID]],'Hospitalisation Details'!A:K,8,FALSE)</f>
        <v>10601.41</v>
      </c>
      <c r="N1062" t="str">
        <f>VLOOKUP(Table35[[#This Row],[Customer ID]],'Hospitalisation Details'!A:K,9, FALSE)</f>
        <v>tier - 3</v>
      </c>
      <c r="O1062" t="str">
        <f>VLOOKUP(Table35[[#This Row],[Customer ID]],'Hospitalisation Details'!A:K,10,FALSE)</f>
        <v>tier - 2</v>
      </c>
      <c r="P1062" t="str">
        <f>VLOOKUP(Table35[[#This Row],[Customer ID]],'Hospitalisation Details'!A:K,11,FALSE)</f>
        <v>R1011</v>
      </c>
    </row>
    <row r="1063" spans="1:16" x14ac:dyDescent="0.3">
      <c r="A1063" t="s">
        <v>1308</v>
      </c>
      <c r="B1063" t="str">
        <f>VLOOKUP(Table35[[#This Row],[Customer ID]], 'Customer Names'!F:G, 2, FALSE)</f>
        <v>Steele, Mr.  William H. III</v>
      </c>
      <c r="C1063">
        <v>30.97</v>
      </c>
      <c r="D1063" s="22" t="str" cm="1">
        <f t="array" ref="D1063">_xlfn.IFS(Table35[[#This Row],[BMI]]&lt;18.5, "Underweight ", Table35[[#This Row],[BMI]]&lt;24.9, "Normal Weight", Table35[[#This Row],[BMI]]&lt;29.9, "Overweight ", TRUE, "Obesity")</f>
        <v>Obesity</v>
      </c>
      <c r="E1063" s="22">
        <v>5.54</v>
      </c>
      <c r="F1063" s="22" t="str" cm="1">
        <f t="array" ref="F1063">_xlfn.IFS(Table35[[#This Row],[HBA1C]]&lt;5.7, "Normal", Table35[[#This Row],[HBA1C]]&lt;6.4, "Prediabetes ", TRUE, "Diabetes")</f>
        <v>Normal</v>
      </c>
      <c r="G1063" s="23" t="s">
        <v>2379</v>
      </c>
      <c r="H1063" s="22" t="s">
        <v>2379</v>
      </c>
      <c r="I1063" s="22" t="s">
        <v>2379</v>
      </c>
      <c r="J1063" s="22">
        <v>2</v>
      </c>
      <c r="K1063" t="s">
        <v>2379</v>
      </c>
      <c r="L1063" s="25">
        <f>VLOOKUP(Table35[[#This Row],[Customer ID]],'Hospitalisation Details'!A:E,5,FALSE)</f>
        <v>26617</v>
      </c>
      <c r="M1063" s="27">
        <f>VLOOKUP(Table35[[#This Row],[Customer ID]],'Hospitalisation Details'!A:K,8,FALSE)</f>
        <v>10600.55</v>
      </c>
      <c r="N1063" t="str">
        <f>VLOOKUP(Table35[[#This Row],[Customer ID]],'Hospitalisation Details'!A:K,9, FALSE)</f>
        <v>tier - 3</v>
      </c>
      <c r="O1063" t="str">
        <f>VLOOKUP(Table35[[#This Row],[Customer ID]],'Hospitalisation Details'!A:K,10,FALSE)</f>
        <v>tier - 1</v>
      </c>
      <c r="P1063" t="str">
        <f>VLOOKUP(Table35[[#This Row],[Customer ID]],'Hospitalisation Details'!A:K,11,FALSE)</f>
        <v>R1012</v>
      </c>
    </row>
    <row r="1064" spans="1:16" x14ac:dyDescent="0.3">
      <c r="A1064" t="s">
        <v>1307</v>
      </c>
      <c r="B1064" t="str">
        <f>VLOOKUP(Table35[[#This Row],[Customer ID]], 'Customer Names'!F:G, 2, FALSE)</f>
        <v>Harel, Mr.  Gal</v>
      </c>
      <c r="C1064">
        <v>27.645</v>
      </c>
      <c r="D1064" s="22" t="str" cm="1">
        <f t="array" ref="D1064">_xlfn.IFS(Table35[[#This Row],[BMI]]&lt;18.5, "Underweight ", Table35[[#This Row],[BMI]]&lt;24.9, "Normal Weight", Table35[[#This Row],[BMI]]&lt;29.9, "Overweight ", TRUE, "Obesity")</f>
        <v xml:space="preserve">Overweight </v>
      </c>
      <c r="E1064" s="22">
        <v>8.8699999999999992</v>
      </c>
      <c r="F1064" s="22" t="str" cm="1">
        <f t="array" ref="F1064">_xlfn.IFS(Table35[[#This Row],[HBA1C]]&lt;5.7, "Normal", Table35[[#This Row],[HBA1C]]&lt;6.4, "Prediabetes ", TRUE, "Diabetes")</f>
        <v>Diabetes</v>
      </c>
      <c r="G1064" s="23" t="s">
        <v>2381</v>
      </c>
      <c r="H1064" s="22" t="s">
        <v>2379</v>
      </c>
      <c r="I1064" s="22" t="s">
        <v>2379</v>
      </c>
      <c r="J1064" s="22">
        <v>0</v>
      </c>
      <c r="K1064" t="s">
        <v>2379</v>
      </c>
      <c r="L1064" s="25">
        <f>VLOOKUP(Table35[[#This Row],[Customer ID]],'Hospitalisation Details'!A:E,5,FALSE)</f>
        <v>24774</v>
      </c>
      <c r="M1064" s="27">
        <f>VLOOKUP(Table35[[#This Row],[Customer ID]],'Hospitalisation Details'!A:K,8,FALSE)</f>
        <v>10594.5</v>
      </c>
      <c r="N1064" t="str">
        <f>VLOOKUP(Table35[[#This Row],[Customer ID]],'Hospitalisation Details'!A:K,9, FALSE)</f>
        <v>tier - 3</v>
      </c>
      <c r="O1064" t="str">
        <f>VLOOKUP(Table35[[#This Row],[Customer ID]],'Hospitalisation Details'!A:K,10,FALSE)</f>
        <v>tier - 1</v>
      </c>
      <c r="P1064" t="str">
        <f>VLOOKUP(Table35[[#This Row],[Customer ID]],'Hospitalisation Details'!A:K,11,FALSE)</f>
        <v>R1012</v>
      </c>
    </row>
    <row r="1065" spans="1:16" x14ac:dyDescent="0.3">
      <c r="A1065" t="s">
        <v>1306</v>
      </c>
      <c r="B1065" t="str">
        <f>VLOOKUP(Table35[[#This Row],[Customer ID]], 'Customer Names'!F:G, 2, FALSE)</f>
        <v>Aguila, Mr.  Anton</v>
      </c>
      <c r="C1065">
        <v>34.43</v>
      </c>
      <c r="D1065" s="22" t="str" cm="1">
        <f t="array" ref="D1065">_xlfn.IFS(Table35[[#This Row],[BMI]]&lt;18.5, "Underweight ", Table35[[#This Row],[BMI]]&lt;24.9, "Normal Weight", Table35[[#This Row],[BMI]]&lt;29.9, "Overweight ", TRUE, "Obesity")</f>
        <v>Obesity</v>
      </c>
      <c r="E1065" s="22">
        <v>5.96</v>
      </c>
      <c r="F1065" s="22" t="str" cm="1">
        <f t="array" ref="F1065">_xlfn.IFS(Table35[[#This Row],[HBA1C]]&lt;5.7, "Normal", Table35[[#This Row],[HBA1C]]&lt;6.4, "Prediabetes ", TRUE, "Diabetes")</f>
        <v xml:space="preserve">Prediabetes </v>
      </c>
      <c r="G1065" s="23" t="s">
        <v>2381</v>
      </c>
      <c r="H1065" s="22" t="s">
        <v>2379</v>
      </c>
      <c r="I1065" s="22" t="s">
        <v>2379</v>
      </c>
      <c r="J1065" s="22">
        <v>2</v>
      </c>
      <c r="K1065" t="s">
        <v>2379</v>
      </c>
      <c r="L1065" s="25">
        <f>VLOOKUP(Table35[[#This Row],[Customer ID]],'Hospitalisation Details'!A:E,5,FALSE)</f>
        <v>24353</v>
      </c>
      <c r="M1065" s="27">
        <f>VLOOKUP(Table35[[#This Row],[Customer ID]],'Hospitalisation Details'!A:K,8,FALSE)</f>
        <v>10594.23</v>
      </c>
      <c r="N1065" t="str">
        <f>VLOOKUP(Table35[[#This Row],[Customer ID]],'Hospitalisation Details'!A:K,9, FALSE)</f>
        <v>tier - 3</v>
      </c>
      <c r="O1065" t="str">
        <f>VLOOKUP(Table35[[#This Row],[Customer ID]],'Hospitalisation Details'!A:K,10,FALSE)</f>
        <v>tier - 3</v>
      </c>
      <c r="P1065" t="str">
        <f>VLOOKUP(Table35[[#This Row],[Customer ID]],'Hospitalisation Details'!A:K,11,FALSE)</f>
        <v>R1013</v>
      </c>
    </row>
    <row r="1066" spans="1:16" x14ac:dyDescent="0.3">
      <c r="A1066" t="s">
        <v>1305</v>
      </c>
      <c r="B1066" t="str">
        <f>VLOOKUP(Table35[[#This Row],[Customer ID]], 'Customer Names'!F:G, 2, FALSE)</f>
        <v>Vallejo Sarmiento, Ms.  Yazmin</v>
      </c>
      <c r="C1066">
        <v>39.6</v>
      </c>
      <c r="D1066" s="22" t="str" cm="1">
        <f t="array" ref="D1066">_xlfn.IFS(Table35[[#This Row],[BMI]]&lt;18.5, "Underweight ", Table35[[#This Row],[BMI]]&lt;24.9, "Normal Weight", Table35[[#This Row],[BMI]]&lt;29.9, "Overweight ", TRUE, "Obesity")</f>
        <v>Obesity</v>
      </c>
      <c r="E1066" s="22">
        <v>4.4400000000000004</v>
      </c>
      <c r="F1066" s="22" t="str" cm="1">
        <f t="array" ref="F1066">_xlfn.IFS(Table35[[#This Row],[HBA1C]]&lt;5.7, "Normal", Table35[[#This Row],[HBA1C]]&lt;6.4, "Prediabetes ", TRUE, "Diabetes")</f>
        <v>Normal</v>
      </c>
      <c r="G1066" s="23" t="s">
        <v>2381</v>
      </c>
      <c r="H1066" s="22" t="s">
        <v>2379</v>
      </c>
      <c r="I1066" s="22" t="s">
        <v>2381</v>
      </c>
      <c r="J1066" s="22">
        <v>1</v>
      </c>
      <c r="K1066" t="s">
        <v>2379</v>
      </c>
      <c r="L1066" s="25">
        <f>VLOOKUP(Table35[[#This Row],[Customer ID]],'Hospitalisation Details'!A:E,5,FALSE)</f>
        <v>25440</v>
      </c>
      <c r="M1066" s="27">
        <f>VLOOKUP(Table35[[#This Row],[Customer ID]],'Hospitalisation Details'!A:K,8,FALSE)</f>
        <v>10579.71</v>
      </c>
      <c r="N1066" t="str">
        <f>VLOOKUP(Table35[[#This Row],[Customer ID]],'Hospitalisation Details'!A:K,9, FALSE)</f>
        <v>tier - 3</v>
      </c>
      <c r="O1066" t="str">
        <f>VLOOKUP(Table35[[#This Row],[Customer ID]],'Hospitalisation Details'!A:K,10,FALSE)</f>
        <v>tier - 3</v>
      </c>
      <c r="P1066" t="str">
        <f>VLOOKUP(Table35[[#This Row],[Customer ID]],'Hospitalisation Details'!A:K,11,FALSE)</f>
        <v>R1013</v>
      </c>
    </row>
    <row r="1067" spans="1:16" x14ac:dyDescent="0.3">
      <c r="A1067" t="s">
        <v>1304</v>
      </c>
      <c r="B1067" t="str">
        <f>VLOOKUP(Table35[[#This Row],[Customer ID]], 'Customer Names'!F:G, 2, FALSE)</f>
        <v>Beisheim, Mr.  Florian</v>
      </c>
      <c r="C1067">
        <v>22.1</v>
      </c>
      <c r="D1067" s="22" t="str" cm="1">
        <f t="array" ref="D1067">_xlfn.IFS(Table35[[#This Row],[BMI]]&lt;18.5, "Underweight ", Table35[[#This Row],[BMI]]&lt;24.9, "Normal Weight", Table35[[#This Row],[BMI]]&lt;29.9, "Overweight ", TRUE, "Obesity")</f>
        <v>Normal Weight</v>
      </c>
      <c r="E1067" s="22">
        <v>4.6500000000000004</v>
      </c>
      <c r="F1067" s="22" t="str" cm="1">
        <f t="array" ref="F1067">_xlfn.IFS(Table35[[#This Row],[HBA1C]]&lt;5.7, "Normal", Table35[[#This Row],[HBA1C]]&lt;6.4, "Prediabetes ", TRUE, "Diabetes")</f>
        <v>Normal</v>
      </c>
      <c r="G1067" s="23" t="s">
        <v>2381</v>
      </c>
      <c r="H1067" s="22" t="s">
        <v>2379</v>
      </c>
      <c r="I1067" s="22" t="s">
        <v>2379</v>
      </c>
      <c r="J1067" s="22">
        <v>2</v>
      </c>
      <c r="K1067" t="s">
        <v>2379</v>
      </c>
      <c r="L1067" s="25">
        <f>VLOOKUP(Table35[[#This Row],[Customer ID]],'Hospitalisation Details'!A:E,5,FALSE)</f>
        <v>24299</v>
      </c>
      <c r="M1067" s="27">
        <f>VLOOKUP(Table35[[#This Row],[Customer ID]],'Hospitalisation Details'!A:K,8,FALSE)</f>
        <v>10577.09</v>
      </c>
      <c r="N1067" t="str">
        <f>VLOOKUP(Table35[[#This Row],[Customer ID]],'Hospitalisation Details'!A:K,9, FALSE)</f>
        <v>tier - 3</v>
      </c>
      <c r="O1067" t="str">
        <f>VLOOKUP(Table35[[#This Row],[Customer ID]],'Hospitalisation Details'!A:K,10,FALSE)</f>
        <v>tier - 3</v>
      </c>
      <c r="P1067" t="str">
        <f>VLOOKUP(Table35[[#This Row],[Customer ID]],'Hospitalisation Details'!A:K,11,FALSE)</f>
        <v>R1011</v>
      </c>
    </row>
    <row r="1068" spans="1:16" x14ac:dyDescent="0.3">
      <c r="A1068" t="s">
        <v>1303</v>
      </c>
      <c r="B1068" t="str">
        <f>VLOOKUP(Table35[[#This Row],[Customer ID]], 'Customer Names'!F:G, 2, FALSE)</f>
        <v>Lenhoff, Ms.  Karen L</v>
      </c>
      <c r="C1068">
        <v>33.25</v>
      </c>
      <c r="D1068" s="22" t="str" cm="1">
        <f t="array" ref="D1068">_xlfn.IFS(Table35[[#This Row],[BMI]]&lt;18.5, "Underweight ", Table35[[#This Row],[BMI]]&lt;24.9, "Normal Weight", Table35[[#This Row],[BMI]]&lt;29.9, "Overweight ", TRUE, "Obesity")</f>
        <v>Obesity</v>
      </c>
      <c r="E1068" s="22">
        <v>5.64</v>
      </c>
      <c r="F1068" s="22" t="str" cm="1">
        <f t="array" ref="F1068">_xlfn.IFS(Table35[[#This Row],[HBA1C]]&lt;5.7, "Normal", Table35[[#This Row],[HBA1C]]&lt;6.4, "Prediabetes ", TRUE, "Diabetes")</f>
        <v>Normal</v>
      </c>
      <c r="G1068" s="23" t="s">
        <v>2381</v>
      </c>
      <c r="H1068" s="22" t="s">
        <v>2379</v>
      </c>
      <c r="I1068" s="22" t="s">
        <v>2381</v>
      </c>
      <c r="J1068" s="22">
        <v>1</v>
      </c>
      <c r="K1068" t="s">
        <v>2379</v>
      </c>
      <c r="L1068" s="25">
        <f>VLOOKUP(Table35[[#This Row],[Customer ID]],'Hospitalisation Details'!A:E,5,FALSE)</f>
        <v>25371</v>
      </c>
      <c r="M1068" s="27">
        <f>VLOOKUP(Table35[[#This Row],[Customer ID]],'Hospitalisation Details'!A:K,8,FALSE)</f>
        <v>10564.88</v>
      </c>
      <c r="N1068" t="str">
        <f>VLOOKUP(Table35[[#This Row],[Customer ID]],'Hospitalisation Details'!A:K,9, FALSE)</f>
        <v>tier - 3</v>
      </c>
      <c r="O1068" t="str">
        <f>VLOOKUP(Table35[[#This Row],[Customer ID]],'Hospitalisation Details'!A:K,10,FALSE)</f>
        <v>tier - 1</v>
      </c>
      <c r="P1068" t="str">
        <f>VLOOKUP(Table35[[#This Row],[Customer ID]],'Hospitalisation Details'!A:K,11,FALSE)</f>
        <v>R1024</v>
      </c>
    </row>
    <row r="1069" spans="1:16" x14ac:dyDescent="0.3">
      <c r="A1069" t="s">
        <v>1302</v>
      </c>
      <c r="B1069" t="str">
        <f>VLOOKUP(Table35[[#This Row],[Customer ID]], 'Customer Names'!F:G, 2, FALSE)</f>
        <v>Wehrwein, Mr.  Scott</v>
      </c>
      <c r="C1069">
        <v>33.33</v>
      </c>
      <c r="D1069" s="22" t="str" cm="1">
        <f t="array" ref="D1069">_xlfn.IFS(Table35[[#This Row],[BMI]]&lt;18.5, "Underweight ", Table35[[#This Row],[BMI]]&lt;24.9, "Normal Weight", Table35[[#This Row],[BMI]]&lt;29.9, "Overweight ", TRUE, "Obesity")</f>
        <v>Obesity</v>
      </c>
      <c r="E1069" s="22">
        <v>10.19</v>
      </c>
      <c r="F1069" s="22" t="str" cm="1">
        <f t="array" ref="F1069">_xlfn.IFS(Table35[[#This Row],[HBA1C]]&lt;5.7, "Normal", Table35[[#This Row],[HBA1C]]&lt;6.4, "Prediabetes ", TRUE, "Diabetes")</f>
        <v>Diabetes</v>
      </c>
      <c r="G1069" s="23" t="s">
        <v>2379</v>
      </c>
      <c r="H1069" s="22" t="s">
        <v>2379</v>
      </c>
      <c r="I1069" s="22" t="s">
        <v>2379</v>
      </c>
      <c r="J1069" s="22">
        <v>0</v>
      </c>
      <c r="K1069" t="s">
        <v>2379</v>
      </c>
      <c r="L1069" s="25">
        <f>VLOOKUP(Table35[[#This Row],[Customer ID]],'Hospitalisation Details'!A:E,5,FALSE)</f>
        <v>26082</v>
      </c>
      <c r="M1069" s="27">
        <f>VLOOKUP(Table35[[#This Row],[Customer ID]],'Hospitalisation Details'!A:K,8,FALSE)</f>
        <v>10560.49</v>
      </c>
      <c r="N1069" t="str">
        <f>VLOOKUP(Table35[[#This Row],[Customer ID]],'Hospitalisation Details'!A:K,9, FALSE)</f>
        <v>tier - 3</v>
      </c>
      <c r="O1069" t="str">
        <f>VLOOKUP(Table35[[#This Row],[Customer ID]],'Hospitalisation Details'!A:K,10,FALSE)</f>
        <v>tier - 2</v>
      </c>
      <c r="P1069" t="str">
        <f>VLOOKUP(Table35[[#This Row],[Customer ID]],'Hospitalisation Details'!A:K,11,FALSE)</f>
        <v>R1013</v>
      </c>
    </row>
    <row r="1070" spans="1:16" x14ac:dyDescent="0.3">
      <c r="A1070" t="s">
        <v>1301</v>
      </c>
      <c r="B1070" t="str">
        <f>VLOOKUP(Table35[[#This Row],[Customer ID]], 'Customer Names'!F:G, 2, FALSE)</f>
        <v>Wallace, Ms.  Claire</v>
      </c>
      <c r="C1070">
        <v>30.5</v>
      </c>
      <c r="D1070" s="22" t="str" cm="1">
        <f t="array" ref="D1070">_xlfn.IFS(Table35[[#This Row],[BMI]]&lt;18.5, "Underweight ", Table35[[#This Row],[BMI]]&lt;24.9, "Normal Weight", Table35[[#This Row],[BMI]]&lt;29.9, "Overweight ", TRUE, "Obesity")</f>
        <v>Obesity</v>
      </c>
      <c r="E1070" s="22">
        <v>10.79</v>
      </c>
      <c r="F1070" s="22" t="str" cm="1">
        <f t="array" ref="F1070">_xlfn.IFS(Table35[[#This Row],[HBA1C]]&lt;5.7, "Normal", Table35[[#This Row],[HBA1C]]&lt;6.4, "Prediabetes ", TRUE, "Diabetes")</f>
        <v>Diabetes</v>
      </c>
      <c r="G1070" s="23" t="s">
        <v>2379</v>
      </c>
      <c r="H1070" s="22" t="s">
        <v>2379</v>
      </c>
      <c r="I1070" s="22" t="s">
        <v>2379</v>
      </c>
      <c r="J1070" s="22">
        <v>0</v>
      </c>
      <c r="K1070" t="s">
        <v>2379</v>
      </c>
      <c r="L1070" s="25">
        <f>VLOOKUP(Table35[[#This Row],[Customer ID]],'Hospitalisation Details'!A:E,5,FALSE)</f>
        <v>26049</v>
      </c>
      <c r="M1070" s="27">
        <f>VLOOKUP(Table35[[#This Row],[Customer ID]],'Hospitalisation Details'!A:K,8,FALSE)</f>
        <v>10546.48</v>
      </c>
      <c r="N1070" t="str">
        <f>VLOOKUP(Table35[[#This Row],[Customer ID]],'Hospitalisation Details'!A:K,9, FALSE)</f>
        <v>tier - 3</v>
      </c>
      <c r="O1070" t="str">
        <f>VLOOKUP(Table35[[#This Row],[Customer ID]],'Hospitalisation Details'!A:K,10,FALSE)</f>
        <v>tier - 3</v>
      </c>
      <c r="P1070" t="str">
        <f>VLOOKUP(Table35[[#This Row],[Customer ID]],'Hospitalisation Details'!A:K,11,FALSE)</f>
        <v>R1011</v>
      </c>
    </row>
    <row r="1071" spans="1:16" x14ac:dyDescent="0.3">
      <c r="A1071" t="s">
        <v>1300</v>
      </c>
      <c r="B1071" t="str">
        <f>VLOOKUP(Table35[[#This Row],[Customer ID]], 'Customer Names'!F:G, 2, FALSE)</f>
        <v>Markowitz, Ms.  Lynn M.</v>
      </c>
      <c r="C1071">
        <v>30.3</v>
      </c>
      <c r="D1071" s="22" t="str" cm="1">
        <f t="array" ref="D1071">_xlfn.IFS(Table35[[#This Row],[BMI]]&lt;18.5, "Underweight ", Table35[[#This Row],[BMI]]&lt;24.9, "Normal Weight", Table35[[#This Row],[BMI]]&lt;29.9, "Overweight ", TRUE, "Obesity")</f>
        <v>Obesity</v>
      </c>
      <c r="E1071" s="22">
        <v>4.24</v>
      </c>
      <c r="F1071" s="22" t="str" cm="1">
        <f t="array" ref="F1071">_xlfn.IFS(Table35[[#This Row],[HBA1C]]&lt;5.7, "Normal", Table35[[#This Row],[HBA1C]]&lt;6.4, "Prediabetes ", TRUE, "Diabetes")</f>
        <v>Normal</v>
      </c>
      <c r="G1071" s="23" t="s">
        <v>2379</v>
      </c>
      <c r="H1071" s="22" t="s">
        <v>2379</v>
      </c>
      <c r="I1071" s="22" t="s">
        <v>2379</v>
      </c>
      <c r="J1071" s="22">
        <v>0</v>
      </c>
      <c r="K1071" t="s">
        <v>2379</v>
      </c>
      <c r="L1071" s="25">
        <f>VLOOKUP(Table35[[#This Row],[Customer ID]],'Hospitalisation Details'!A:E,5,FALSE)</f>
        <v>28209</v>
      </c>
      <c r="M1071" s="27">
        <f>VLOOKUP(Table35[[#This Row],[Customer ID]],'Hospitalisation Details'!A:K,8,FALSE)</f>
        <v>10495.6</v>
      </c>
      <c r="N1071" t="str">
        <f>VLOOKUP(Table35[[#This Row],[Customer ID]],'Hospitalisation Details'!A:K,9, FALSE)</f>
        <v>tier - 3</v>
      </c>
      <c r="O1071" t="str">
        <f>VLOOKUP(Table35[[#This Row],[Customer ID]],'Hospitalisation Details'!A:K,10,FALSE)</f>
        <v>tier - 1</v>
      </c>
      <c r="P1071" t="str">
        <f>VLOOKUP(Table35[[#This Row],[Customer ID]],'Hospitalisation Details'!A:K,11,FALSE)</f>
        <v>R1012</v>
      </c>
    </row>
    <row r="1072" spans="1:16" x14ac:dyDescent="0.3">
      <c r="A1072" t="s">
        <v>1299</v>
      </c>
      <c r="B1072" t="str">
        <f>VLOOKUP(Table35[[#This Row],[Customer ID]], 'Customer Names'!F:G, 2, FALSE)</f>
        <v>Vos, Ms.  Sharon</v>
      </c>
      <c r="C1072">
        <v>26.22</v>
      </c>
      <c r="D1072" s="22" t="str" cm="1">
        <f t="array" ref="D1072">_xlfn.IFS(Table35[[#This Row],[BMI]]&lt;18.5, "Underweight ", Table35[[#This Row],[BMI]]&lt;24.9, "Normal Weight", Table35[[#This Row],[BMI]]&lt;29.9, "Overweight ", TRUE, "Obesity")</f>
        <v xml:space="preserve">Overweight </v>
      </c>
      <c r="E1072" s="22">
        <v>5.83</v>
      </c>
      <c r="F1072" s="22" t="str" cm="1">
        <f t="array" ref="F1072">_xlfn.IFS(Table35[[#This Row],[HBA1C]]&lt;5.7, "Normal", Table35[[#This Row],[HBA1C]]&lt;6.4, "Prediabetes ", TRUE, "Diabetes")</f>
        <v xml:space="preserve">Prediabetes </v>
      </c>
      <c r="G1072" s="23" t="s">
        <v>2379</v>
      </c>
      <c r="H1072" s="22" t="s">
        <v>2379</v>
      </c>
      <c r="I1072" s="22" t="s">
        <v>2379</v>
      </c>
      <c r="J1072" s="22">
        <v>2</v>
      </c>
      <c r="K1072" t="s">
        <v>2379</v>
      </c>
      <c r="L1072" s="25">
        <f>VLOOKUP(Table35[[#This Row],[Customer ID]],'Hospitalisation Details'!A:E,5,FALSE)</f>
        <v>26348</v>
      </c>
      <c r="M1072" s="27">
        <f>VLOOKUP(Table35[[#This Row],[Customer ID]],'Hospitalisation Details'!A:K,8,FALSE)</f>
        <v>10493.95</v>
      </c>
      <c r="N1072" t="str">
        <f>VLOOKUP(Table35[[#This Row],[Customer ID]],'Hospitalisation Details'!A:K,9, FALSE)</f>
        <v>tier - 3</v>
      </c>
      <c r="O1072" t="str">
        <f>VLOOKUP(Table35[[#This Row],[Customer ID]],'Hospitalisation Details'!A:K,10,FALSE)</f>
        <v>tier - 1</v>
      </c>
      <c r="P1072" t="str">
        <f>VLOOKUP(Table35[[#This Row],[Customer ID]],'Hospitalisation Details'!A:K,11,FALSE)</f>
        <v>R1012</v>
      </c>
    </row>
    <row r="1073" spans="1:16" x14ac:dyDescent="0.3">
      <c r="A1073" t="s">
        <v>1298</v>
      </c>
      <c r="B1073" t="str">
        <f>VLOOKUP(Table35[[#This Row],[Customer ID]], 'Customer Names'!F:G, 2, FALSE)</f>
        <v>McLeod, Mrs.  Candice</v>
      </c>
      <c r="C1073">
        <v>29.99</v>
      </c>
      <c r="D1073" s="22" t="str" cm="1">
        <f t="array" ref="D1073">_xlfn.IFS(Table35[[#This Row],[BMI]]&lt;18.5, "Underweight ", Table35[[#This Row],[BMI]]&lt;24.9, "Normal Weight", Table35[[#This Row],[BMI]]&lt;29.9, "Overweight ", TRUE, "Obesity")</f>
        <v>Obesity</v>
      </c>
      <c r="E1073" s="22">
        <v>11.85</v>
      </c>
      <c r="F1073" s="22" t="str" cm="1">
        <f t="array" ref="F1073">_xlfn.IFS(Table35[[#This Row],[HBA1C]]&lt;5.7, "Normal", Table35[[#This Row],[HBA1C]]&lt;6.4, "Prediabetes ", TRUE, "Diabetes")</f>
        <v>Diabetes</v>
      </c>
      <c r="G1073" s="23" t="s">
        <v>2379</v>
      </c>
      <c r="H1073" s="22" t="s">
        <v>2379</v>
      </c>
      <c r="I1073" s="22" t="s">
        <v>2379</v>
      </c>
      <c r="J1073" s="22">
        <v>0</v>
      </c>
      <c r="K1073" t="s">
        <v>2379</v>
      </c>
      <c r="L1073" s="25">
        <f>VLOOKUP(Table35[[#This Row],[Customer ID]],'Hospitalisation Details'!A:E,5,FALSE)</f>
        <v>28511</v>
      </c>
      <c r="M1073" s="27">
        <f>VLOOKUP(Table35[[#This Row],[Customer ID]],'Hospitalisation Details'!A:K,8,FALSE)</f>
        <v>10486.55</v>
      </c>
      <c r="N1073" t="str">
        <f>VLOOKUP(Table35[[#This Row],[Customer ID]],'Hospitalisation Details'!A:K,9, FALSE)</f>
        <v>tier - 3</v>
      </c>
      <c r="O1073" t="str">
        <f>VLOOKUP(Table35[[#This Row],[Customer ID]],'Hospitalisation Details'!A:K,10,FALSE)</f>
        <v>tier - 3</v>
      </c>
      <c r="P1073" t="str">
        <f>VLOOKUP(Table35[[#This Row],[Customer ID]],'Hospitalisation Details'!A:K,11,FALSE)</f>
        <v>R1025</v>
      </c>
    </row>
    <row r="1074" spans="1:16" x14ac:dyDescent="0.3">
      <c r="A1074" t="s">
        <v>1297</v>
      </c>
      <c r="B1074" t="str">
        <f>VLOOKUP(Table35[[#This Row],[Customer ID]], 'Customer Names'!F:G, 2, FALSE)</f>
        <v>Balcom, Ms.  Jennifer D</v>
      </c>
      <c r="C1074">
        <v>36.380000000000003</v>
      </c>
      <c r="D1074" s="22" t="str" cm="1">
        <f t="array" ref="D1074">_xlfn.IFS(Table35[[#This Row],[BMI]]&lt;18.5, "Underweight ", Table35[[#This Row],[BMI]]&lt;24.9, "Normal Weight", Table35[[#This Row],[BMI]]&lt;29.9, "Overweight ", TRUE, "Obesity")</f>
        <v>Obesity</v>
      </c>
      <c r="E1074" s="22">
        <v>5.98</v>
      </c>
      <c r="F1074" s="22" t="str" cm="1">
        <f t="array" ref="F1074">_xlfn.IFS(Table35[[#This Row],[HBA1C]]&lt;5.7, "Normal", Table35[[#This Row],[HBA1C]]&lt;6.4, "Prediabetes ", TRUE, "Diabetes")</f>
        <v xml:space="preserve">Prediabetes </v>
      </c>
      <c r="G1074" s="23" t="s">
        <v>2379</v>
      </c>
      <c r="H1074" s="22" t="s">
        <v>2379</v>
      </c>
      <c r="I1074" s="22" t="s">
        <v>2379</v>
      </c>
      <c r="J1074" s="22">
        <v>1</v>
      </c>
      <c r="K1074" t="s">
        <v>2379</v>
      </c>
      <c r="L1074" s="25">
        <f>VLOOKUP(Table35[[#This Row],[Customer ID]],'Hospitalisation Details'!A:E,5,FALSE)</f>
        <v>32139</v>
      </c>
      <c r="M1074" s="27">
        <f>VLOOKUP(Table35[[#This Row],[Customer ID]],'Hospitalisation Details'!A:K,8,FALSE)</f>
        <v>10464.83</v>
      </c>
      <c r="N1074" t="str">
        <f>VLOOKUP(Table35[[#This Row],[Customer ID]],'Hospitalisation Details'!A:K,9, FALSE)</f>
        <v>tier - 3</v>
      </c>
      <c r="O1074" t="str">
        <f>VLOOKUP(Table35[[#This Row],[Customer ID]],'Hospitalisation Details'!A:K,10,FALSE)</f>
        <v>tier - 1</v>
      </c>
      <c r="P1074" t="str">
        <f>VLOOKUP(Table35[[#This Row],[Customer ID]],'Hospitalisation Details'!A:K,11,FALSE)</f>
        <v>R1012</v>
      </c>
    </row>
    <row r="1075" spans="1:16" x14ac:dyDescent="0.3">
      <c r="A1075" t="s">
        <v>1296</v>
      </c>
      <c r="B1075" t="str">
        <f>VLOOKUP(Table35[[#This Row],[Customer ID]], 'Customer Names'!F:G, 2, FALSE)</f>
        <v>Dirth, Mr.  Eric</v>
      </c>
      <c r="C1075">
        <v>31.16</v>
      </c>
      <c r="D1075" s="22" t="str" cm="1">
        <f t="array" ref="D1075">_xlfn.IFS(Table35[[#This Row],[BMI]]&lt;18.5, "Underweight ", Table35[[#This Row],[BMI]]&lt;24.9, "Normal Weight", Table35[[#This Row],[BMI]]&lt;29.9, "Overweight ", TRUE, "Obesity")</f>
        <v>Obesity</v>
      </c>
      <c r="E1075" s="22">
        <v>4.26</v>
      </c>
      <c r="F1075" s="22" t="str" cm="1">
        <f t="array" ref="F1075">_xlfn.IFS(Table35[[#This Row],[HBA1C]]&lt;5.7, "Normal", Table35[[#This Row],[HBA1C]]&lt;6.4, "Prediabetes ", TRUE, "Diabetes")</f>
        <v>Normal</v>
      </c>
      <c r="G1075" s="23" t="s">
        <v>2381</v>
      </c>
      <c r="H1075" s="22" t="s">
        <v>2379</v>
      </c>
      <c r="I1075" s="22" t="s">
        <v>2381</v>
      </c>
      <c r="J1075" s="22">
        <v>1</v>
      </c>
      <c r="K1075" t="s">
        <v>2379</v>
      </c>
      <c r="L1075" s="25">
        <f>VLOOKUP(Table35[[#This Row],[Customer ID]],'Hospitalisation Details'!A:E,5,FALSE)</f>
        <v>25529</v>
      </c>
      <c r="M1075" s="27">
        <f>VLOOKUP(Table35[[#This Row],[Customer ID]],'Hospitalisation Details'!A:K,8,FALSE)</f>
        <v>10461.98</v>
      </c>
      <c r="N1075" t="str">
        <f>VLOOKUP(Table35[[#This Row],[Customer ID]],'Hospitalisation Details'!A:K,9, FALSE)</f>
        <v>tier - 3</v>
      </c>
      <c r="O1075" t="str">
        <f>VLOOKUP(Table35[[#This Row],[Customer ID]],'Hospitalisation Details'!A:K,10,FALSE)</f>
        <v>tier - 1</v>
      </c>
      <c r="P1075" t="str">
        <f>VLOOKUP(Table35[[#This Row],[Customer ID]],'Hospitalisation Details'!A:K,11,FALSE)</f>
        <v>R1012</v>
      </c>
    </row>
    <row r="1076" spans="1:16" x14ac:dyDescent="0.3">
      <c r="A1076" t="s">
        <v>1295</v>
      </c>
      <c r="B1076" t="str">
        <f>VLOOKUP(Table35[[#This Row],[Customer ID]], 'Customer Names'!F:G, 2, FALSE)</f>
        <v>Inglish, Mr.  Bryan</v>
      </c>
      <c r="C1076">
        <v>25.55</v>
      </c>
      <c r="D1076" s="22" t="str" cm="1">
        <f t="array" ref="D1076">_xlfn.IFS(Table35[[#This Row],[BMI]]&lt;18.5, "Underweight ", Table35[[#This Row],[BMI]]&lt;24.9, "Normal Weight", Table35[[#This Row],[BMI]]&lt;29.9, "Overweight ", TRUE, "Obesity")</f>
        <v xml:space="preserve">Overweight </v>
      </c>
      <c r="E1076" s="22">
        <v>4.96</v>
      </c>
      <c r="F1076" s="22" t="str" cm="1">
        <f t="array" ref="F1076">_xlfn.IFS(Table35[[#This Row],[HBA1C]]&lt;5.7, "Normal", Table35[[#This Row],[HBA1C]]&lt;6.4, "Prediabetes ", TRUE, "Diabetes")</f>
        <v>Normal</v>
      </c>
      <c r="G1076" s="23" t="s">
        <v>2381</v>
      </c>
      <c r="H1076" s="22" t="s">
        <v>2379</v>
      </c>
      <c r="I1076" s="22" t="s">
        <v>2379</v>
      </c>
      <c r="J1076" s="22">
        <v>1</v>
      </c>
      <c r="K1076" t="s">
        <v>2379</v>
      </c>
      <c r="L1076" s="25">
        <f>VLOOKUP(Table35[[#This Row],[Customer ID]],'Hospitalisation Details'!A:E,5,FALSE)</f>
        <v>23677</v>
      </c>
      <c r="M1076" s="27">
        <f>VLOOKUP(Table35[[#This Row],[Customer ID]],'Hospitalisation Details'!A:K,8,FALSE)</f>
        <v>10459.19</v>
      </c>
      <c r="N1076" t="str">
        <f>VLOOKUP(Table35[[#This Row],[Customer ID]],'Hospitalisation Details'!A:K,9, FALSE)</f>
        <v>tier - 3</v>
      </c>
      <c r="O1076" t="str">
        <f>VLOOKUP(Table35[[#This Row],[Customer ID]],'Hospitalisation Details'!A:K,10,FALSE)</f>
        <v>tier - 1</v>
      </c>
      <c r="P1076" t="str">
        <f>VLOOKUP(Table35[[#This Row],[Customer ID]],'Hospitalisation Details'!A:K,11,FALSE)</f>
        <v>R1013</v>
      </c>
    </row>
    <row r="1077" spans="1:16" x14ac:dyDescent="0.3">
      <c r="A1077" t="s">
        <v>1294</v>
      </c>
      <c r="B1077" t="str">
        <f>VLOOKUP(Table35[[#This Row],[Customer ID]], 'Customer Names'!F:G, 2, FALSE)</f>
        <v>Matthews, Mr.  Devon R.</v>
      </c>
      <c r="C1077">
        <v>28.77</v>
      </c>
      <c r="D1077" s="22" t="str" cm="1">
        <f t="array" ref="D1077">_xlfn.IFS(Table35[[#This Row],[BMI]]&lt;18.5, "Underweight ", Table35[[#This Row],[BMI]]&lt;24.9, "Normal Weight", Table35[[#This Row],[BMI]]&lt;29.9, "Overweight ", TRUE, "Obesity")</f>
        <v xml:space="preserve">Overweight </v>
      </c>
      <c r="E1077" s="22">
        <v>4</v>
      </c>
      <c r="F1077" s="22" t="str" cm="1">
        <f t="array" ref="F1077">_xlfn.IFS(Table35[[#This Row],[HBA1C]]&lt;5.7, "Normal", Table35[[#This Row],[HBA1C]]&lt;6.4, "Prediabetes ", TRUE, "Diabetes")</f>
        <v>Normal</v>
      </c>
      <c r="G1077" s="23" t="s">
        <v>2381</v>
      </c>
      <c r="H1077" s="22" t="s">
        <v>2379</v>
      </c>
      <c r="I1077" s="22" t="s">
        <v>2379</v>
      </c>
      <c r="J1077" s="22">
        <v>0</v>
      </c>
      <c r="K1077" t="s">
        <v>2379</v>
      </c>
      <c r="L1077" s="25">
        <f>VLOOKUP(Table35[[#This Row],[Customer ID]],'Hospitalisation Details'!A:E,5,FALSE)</f>
        <v>28006</v>
      </c>
      <c r="M1077" s="27">
        <f>VLOOKUP(Table35[[#This Row],[Customer ID]],'Hospitalisation Details'!A:K,8,FALSE)</f>
        <v>10455.14</v>
      </c>
      <c r="N1077" t="str">
        <f>VLOOKUP(Table35[[#This Row],[Customer ID]],'Hospitalisation Details'!A:K,9, FALSE)</f>
        <v>tier - 3</v>
      </c>
      <c r="O1077" t="str">
        <f>VLOOKUP(Table35[[#This Row],[Customer ID]],'Hospitalisation Details'!A:K,10,FALSE)</f>
        <v>tier - 2</v>
      </c>
      <c r="P1077" t="str">
        <f>VLOOKUP(Table35[[#This Row],[Customer ID]],'Hospitalisation Details'!A:K,11,FALSE)</f>
        <v>R1021</v>
      </c>
    </row>
    <row r="1078" spans="1:16" x14ac:dyDescent="0.3">
      <c r="A1078" t="s">
        <v>1293</v>
      </c>
      <c r="B1078" t="str">
        <f>VLOOKUP(Table35[[#This Row],[Customer ID]], 'Customer Names'!F:G, 2, FALSE)</f>
        <v>Massa-Musiak, Ms.  Elena</v>
      </c>
      <c r="C1078">
        <v>23.14</v>
      </c>
      <c r="D1078" s="22" t="str" cm="1">
        <f t="array" ref="D1078">_xlfn.IFS(Table35[[#This Row],[BMI]]&lt;18.5, "Underweight ", Table35[[#This Row],[BMI]]&lt;24.9, "Normal Weight", Table35[[#This Row],[BMI]]&lt;29.9, "Overweight ", TRUE, "Obesity")</f>
        <v>Normal Weight</v>
      </c>
      <c r="E1078" s="22">
        <v>4.1500000000000004</v>
      </c>
      <c r="F1078" s="22" t="str" cm="1">
        <f t="array" ref="F1078">_xlfn.IFS(Table35[[#This Row],[HBA1C]]&lt;5.7, "Normal", Table35[[#This Row],[HBA1C]]&lt;6.4, "Prediabetes ", TRUE, "Diabetes")</f>
        <v>Normal</v>
      </c>
      <c r="G1078" s="23" t="s">
        <v>2381</v>
      </c>
      <c r="H1078" s="22" t="s">
        <v>2379</v>
      </c>
      <c r="I1078" s="22" t="s">
        <v>2379</v>
      </c>
      <c r="J1078" s="22">
        <v>1</v>
      </c>
      <c r="K1078" t="s">
        <v>2379</v>
      </c>
      <c r="L1078" s="25">
        <f>VLOOKUP(Table35[[#This Row],[Customer ID]],'Hospitalisation Details'!A:E,5,FALSE)</f>
        <v>23603</v>
      </c>
      <c r="M1078" s="27">
        <f>VLOOKUP(Table35[[#This Row],[Customer ID]],'Hospitalisation Details'!A:K,8,FALSE)</f>
        <v>10455.1</v>
      </c>
      <c r="N1078" t="str">
        <f>VLOOKUP(Table35[[#This Row],[Customer ID]],'Hospitalisation Details'!A:K,9, FALSE)</f>
        <v>tier - 3</v>
      </c>
      <c r="O1078" t="str">
        <f>VLOOKUP(Table35[[#This Row],[Customer ID]],'Hospitalisation Details'!A:K,10,FALSE)</f>
        <v>tier - 1</v>
      </c>
      <c r="P1078" t="str">
        <f>VLOOKUP(Table35[[#This Row],[Customer ID]],'Hospitalisation Details'!A:K,11,FALSE)</f>
        <v>R1012</v>
      </c>
    </row>
    <row r="1079" spans="1:16" x14ac:dyDescent="0.3">
      <c r="A1079" t="s">
        <v>1292</v>
      </c>
      <c r="B1079" t="str">
        <f>VLOOKUP(Table35[[#This Row],[Customer ID]], 'Customer Names'!F:G, 2, FALSE)</f>
        <v>Bailey, Mr.  Chris</v>
      </c>
      <c r="C1079">
        <v>39.6</v>
      </c>
      <c r="D1079" s="22" t="str" cm="1">
        <f t="array" ref="D1079">_xlfn.IFS(Table35[[#This Row],[BMI]]&lt;18.5, "Underweight ", Table35[[#This Row],[BMI]]&lt;24.9, "Normal Weight", Table35[[#This Row],[BMI]]&lt;29.9, "Overweight ", TRUE, "Obesity")</f>
        <v>Obesity</v>
      </c>
      <c r="E1079" s="22">
        <v>11.36</v>
      </c>
      <c r="F1079" s="22" t="str" cm="1">
        <f t="array" ref="F1079">_xlfn.IFS(Table35[[#This Row],[HBA1C]]&lt;5.7, "Normal", Table35[[#This Row],[HBA1C]]&lt;6.4, "Prediabetes ", TRUE, "Diabetes")</f>
        <v>Diabetes</v>
      </c>
      <c r="G1079" s="23" t="s">
        <v>2379</v>
      </c>
      <c r="H1079" s="22" t="s">
        <v>2379</v>
      </c>
      <c r="I1079" s="22" t="s">
        <v>2379</v>
      </c>
      <c r="J1079" s="22">
        <v>0</v>
      </c>
      <c r="K1079" t="s">
        <v>2379</v>
      </c>
      <c r="L1079" s="25">
        <f>VLOOKUP(Table35[[#This Row],[Customer ID]],'Hospitalisation Details'!A:E,5,FALSE)</f>
        <v>25027</v>
      </c>
      <c r="M1079" s="27">
        <f>VLOOKUP(Table35[[#This Row],[Customer ID]],'Hospitalisation Details'!A:K,8,FALSE)</f>
        <v>10450.549999999999</v>
      </c>
      <c r="N1079" t="str">
        <f>VLOOKUP(Table35[[#This Row],[Customer ID]],'Hospitalisation Details'!A:K,9, FALSE)</f>
        <v>tier - 3</v>
      </c>
      <c r="O1079" t="str">
        <f>VLOOKUP(Table35[[#This Row],[Customer ID]],'Hospitalisation Details'!A:K,10,FALSE)</f>
        <v>tier - 1</v>
      </c>
      <c r="P1079" t="str">
        <f>VLOOKUP(Table35[[#This Row],[Customer ID]],'Hospitalisation Details'!A:K,11,FALSE)</f>
        <v>R1011</v>
      </c>
    </row>
    <row r="1080" spans="1:16" x14ac:dyDescent="0.3">
      <c r="A1080" t="s">
        <v>1291</v>
      </c>
      <c r="B1080" t="str">
        <f>VLOOKUP(Table35[[#This Row],[Customer ID]], 'Customer Names'!F:G, 2, FALSE)</f>
        <v>Jacoby, Mr.  Bert</v>
      </c>
      <c r="C1080">
        <v>29.2</v>
      </c>
      <c r="D1080" s="22" t="str" cm="1">
        <f t="array" ref="D1080">_xlfn.IFS(Table35[[#This Row],[BMI]]&lt;18.5, "Underweight ", Table35[[#This Row],[BMI]]&lt;24.9, "Normal Weight", Table35[[#This Row],[BMI]]&lt;29.9, "Overweight ", TRUE, "Obesity")</f>
        <v xml:space="preserve">Overweight </v>
      </c>
      <c r="E1080" s="22">
        <v>7.53</v>
      </c>
      <c r="F1080" s="22" t="str" cm="1">
        <f t="array" ref="F1080">_xlfn.IFS(Table35[[#This Row],[HBA1C]]&lt;5.7, "Normal", Table35[[#This Row],[HBA1C]]&lt;6.4, "Prediabetes ", TRUE, "Diabetes")</f>
        <v>Diabetes</v>
      </c>
      <c r="G1080" s="23" t="s">
        <v>2379</v>
      </c>
      <c r="H1080" s="22" t="s">
        <v>2379</v>
      </c>
      <c r="I1080" s="22" t="s">
        <v>2379</v>
      </c>
      <c r="J1080" s="22">
        <v>0</v>
      </c>
      <c r="K1080" t="s">
        <v>2379</v>
      </c>
      <c r="L1080" s="25">
        <f>VLOOKUP(Table35[[#This Row],[Customer ID]],'Hospitalisation Details'!A:E,5,FALSE)</f>
        <v>25018</v>
      </c>
      <c r="M1080" s="27">
        <f>VLOOKUP(Table35[[#This Row],[Customer ID]],'Hospitalisation Details'!A:K,8,FALSE)</f>
        <v>10436.1</v>
      </c>
      <c r="N1080" t="str">
        <f>VLOOKUP(Table35[[#This Row],[Customer ID]],'Hospitalisation Details'!A:K,9, FALSE)</f>
        <v>tier - 3</v>
      </c>
      <c r="O1080" t="str">
        <f>VLOOKUP(Table35[[#This Row],[Customer ID]],'Hospitalisation Details'!A:K,10,FALSE)</f>
        <v>tier - 3</v>
      </c>
      <c r="P1080" t="str">
        <f>VLOOKUP(Table35[[#This Row],[Customer ID]],'Hospitalisation Details'!A:K,11,FALSE)</f>
        <v>R1011</v>
      </c>
    </row>
    <row r="1081" spans="1:16" x14ac:dyDescent="0.3">
      <c r="A1081" t="s">
        <v>1290</v>
      </c>
      <c r="B1081" t="str">
        <f>VLOOKUP(Table35[[#This Row],[Customer ID]], 'Customer Names'!F:G, 2, FALSE)</f>
        <v>Crimmings, Mr.  John P.</v>
      </c>
      <c r="C1081">
        <v>32.774999999999999</v>
      </c>
      <c r="D1081" s="22" t="str" cm="1">
        <f t="array" ref="D1081">_xlfn.IFS(Table35[[#This Row],[BMI]]&lt;18.5, "Underweight ", Table35[[#This Row],[BMI]]&lt;24.9, "Normal Weight", Table35[[#This Row],[BMI]]&lt;29.9, "Overweight ", TRUE, "Obesity")</f>
        <v>Obesity</v>
      </c>
      <c r="E1081" s="22">
        <v>7.95</v>
      </c>
      <c r="F1081" s="22" t="str" cm="1">
        <f t="array" ref="F1081">_xlfn.IFS(Table35[[#This Row],[HBA1C]]&lt;5.7, "Normal", Table35[[#This Row],[HBA1C]]&lt;6.4, "Prediabetes ", TRUE, "Diabetes")</f>
        <v>Diabetes</v>
      </c>
      <c r="G1081" s="23" t="s">
        <v>2379</v>
      </c>
      <c r="H1081" s="22" t="s">
        <v>2379</v>
      </c>
      <c r="I1081" s="22" t="s">
        <v>2379</v>
      </c>
      <c r="J1081" s="22">
        <v>0</v>
      </c>
      <c r="K1081" t="s">
        <v>2379</v>
      </c>
      <c r="L1081" s="25">
        <f>VLOOKUP(Table35[[#This Row],[Customer ID]],'Hospitalisation Details'!A:E,5,FALSE)</f>
        <v>24981</v>
      </c>
      <c r="M1081" s="27">
        <f>VLOOKUP(Table35[[#This Row],[Customer ID]],'Hospitalisation Details'!A:K,8,FALSE)</f>
        <v>10435.07</v>
      </c>
      <c r="N1081" t="str">
        <f>VLOOKUP(Table35[[#This Row],[Customer ID]],'Hospitalisation Details'!A:K,9, FALSE)</f>
        <v>tier - 3</v>
      </c>
      <c r="O1081" t="str">
        <f>VLOOKUP(Table35[[#This Row],[Customer ID]],'Hospitalisation Details'!A:K,10,FALSE)</f>
        <v>tier - 1</v>
      </c>
      <c r="P1081" t="str">
        <f>VLOOKUP(Table35[[#This Row],[Customer ID]],'Hospitalisation Details'!A:K,11,FALSE)</f>
        <v>R1016</v>
      </c>
    </row>
    <row r="1082" spans="1:16" x14ac:dyDescent="0.3">
      <c r="A1082" t="s">
        <v>1289</v>
      </c>
      <c r="B1082" t="str">
        <f>VLOOKUP(Table35[[#This Row],[Customer ID]], 'Customer Names'!F:G, 2, FALSE)</f>
        <v>Crane, Mr.  Daniel P</v>
      </c>
      <c r="C1082">
        <v>24.035</v>
      </c>
      <c r="D1082" s="22" t="str" cm="1">
        <f t="array" ref="D1082">_xlfn.IFS(Table35[[#This Row],[BMI]]&lt;18.5, "Underweight ", Table35[[#This Row],[BMI]]&lt;24.9, "Normal Weight", Table35[[#This Row],[BMI]]&lt;29.9, "Overweight ", TRUE, "Obesity")</f>
        <v>Normal Weight</v>
      </c>
      <c r="E1082" s="22">
        <v>8.5</v>
      </c>
      <c r="F1082" s="22" t="str" cm="1">
        <f t="array" ref="F1082">_xlfn.IFS(Table35[[#This Row],[HBA1C]]&lt;5.7, "Normal", Table35[[#This Row],[HBA1C]]&lt;6.4, "Prediabetes ", TRUE, "Diabetes")</f>
        <v>Diabetes</v>
      </c>
      <c r="G1082" s="23" t="s">
        <v>2379</v>
      </c>
      <c r="H1082" s="22" t="s">
        <v>2379</v>
      </c>
      <c r="I1082" s="22" t="s">
        <v>2379</v>
      </c>
      <c r="J1082" s="22">
        <v>0</v>
      </c>
      <c r="K1082" t="s">
        <v>2379</v>
      </c>
      <c r="L1082" s="25">
        <f>VLOOKUP(Table35[[#This Row],[Customer ID]],'Hospitalisation Details'!A:E,5,FALSE)</f>
        <v>24955</v>
      </c>
      <c r="M1082" s="27">
        <f>VLOOKUP(Table35[[#This Row],[Customer ID]],'Hospitalisation Details'!A:K,8,FALSE)</f>
        <v>10422.92</v>
      </c>
      <c r="N1082" t="str">
        <f>VLOOKUP(Table35[[#This Row],[Customer ID]],'Hospitalisation Details'!A:K,9, FALSE)</f>
        <v>tier - 3</v>
      </c>
      <c r="O1082" t="str">
        <f>VLOOKUP(Table35[[#This Row],[Customer ID]],'Hospitalisation Details'!A:K,10,FALSE)</f>
        <v>tier - 1</v>
      </c>
      <c r="P1082" t="str">
        <f>VLOOKUP(Table35[[#This Row],[Customer ID]],'Hospitalisation Details'!A:K,11,FALSE)</f>
        <v>R1017</v>
      </c>
    </row>
    <row r="1083" spans="1:16" x14ac:dyDescent="0.3">
      <c r="A1083" t="s">
        <v>1288</v>
      </c>
      <c r="B1083" t="str">
        <f>VLOOKUP(Table35[[#This Row],[Customer ID]], 'Customer Names'!F:G, 2, FALSE)</f>
        <v>Swartzfager, Mrs.  Lisa K.</v>
      </c>
      <c r="C1083">
        <v>30.55</v>
      </c>
      <c r="D1083" s="22" t="str" cm="1">
        <f t="array" ref="D1083">_xlfn.IFS(Table35[[#This Row],[BMI]]&lt;18.5, "Underweight ", Table35[[#This Row],[BMI]]&lt;24.9, "Normal Weight", Table35[[#This Row],[BMI]]&lt;29.9, "Overweight ", TRUE, "Obesity")</f>
        <v>Obesity</v>
      </c>
      <c r="E1083" s="22">
        <v>5.89</v>
      </c>
      <c r="F1083" s="22" t="str" cm="1">
        <f t="array" ref="F1083">_xlfn.IFS(Table35[[#This Row],[HBA1C]]&lt;5.7, "Normal", Table35[[#This Row],[HBA1C]]&lt;6.4, "Prediabetes ", TRUE, "Diabetes")</f>
        <v xml:space="preserve">Prediabetes </v>
      </c>
      <c r="G1083" s="23" t="s">
        <v>2379</v>
      </c>
      <c r="H1083" s="22" t="s">
        <v>2379</v>
      </c>
      <c r="I1083" s="22" t="s">
        <v>2381</v>
      </c>
      <c r="J1083" s="22">
        <v>1</v>
      </c>
      <c r="K1083" t="s">
        <v>2379</v>
      </c>
      <c r="L1083" s="25">
        <f>VLOOKUP(Table35[[#This Row],[Customer ID]],'Hospitalisation Details'!A:E,5,FALSE)</f>
        <v>28939</v>
      </c>
      <c r="M1083" s="27">
        <f>VLOOKUP(Table35[[#This Row],[Customer ID]],'Hospitalisation Details'!A:K,8,FALSE)</f>
        <v>10419.65</v>
      </c>
      <c r="N1083" t="str">
        <f>VLOOKUP(Table35[[#This Row],[Customer ID]],'Hospitalisation Details'!A:K,9, FALSE)</f>
        <v>tier - 3</v>
      </c>
      <c r="O1083" t="str">
        <f>VLOOKUP(Table35[[#This Row],[Customer ID]],'Hospitalisation Details'!A:K,10,FALSE)</f>
        <v>tier - 2</v>
      </c>
      <c r="P1083" t="str">
        <f>VLOOKUP(Table35[[#This Row],[Customer ID]],'Hospitalisation Details'!A:K,11,FALSE)</f>
        <v>R1025</v>
      </c>
    </row>
    <row r="1084" spans="1:16" x14ac:dyDescent="0.3">
      <c r="A1084" t="s">
        <v>1287</v>
      </c>
      <c r="B1084" t="str">
        <f>VLOOKUP(Table35[[#This Row],[Customer ID]], 'Customer Names'!F:G, 2, FALSE)</f>
        <v>Clevenger, Mrs.  Kristine</v>
      </c>
      <c r="C1084">
        <v>28.81</v>
      </c>
      <c r="D1084" s="22" t="str" cm="1">
        <f t="array" ref="D1084">_xlfn.IFS(Table35[[#This Row],[BMI]]&lt;18.5, "Underweight ", Table35[[#This Row],[BMI]]&lt;24.9, "Normal Weight", Table35[[#This Row],[BMI]]&lt;29.9, "Overweight ", TRUE, "Obesity")</f>
        <v xml:space="preserve">Overweight </v>
      </c>
      <c r="E1084" s="22">
        <v>8.76</v>
      </c>
      <c r="F1084" s="22" t="str" cm="1">
        <f t="array" ref="F1084">_xlfn.IFS(Table35[[#This Row],[HBA1C]]&lt;5.7, "Normal", Table35[[#This Row],[HBA1C]]&lt;6.4, "Prediabetes ", TRUE, "Diabetes")</f>
        <v>Diabetes</v>
      </c>
      <c r="G1084" s="23" t="s">
        <v>2379</v>
      </c>
      <c r="H1084" s="22" t="s">
        <v>2379</v>
      </c>
      <c r="I1084" s="22" t="s">
        <v>2379</v>
      </c>
      <c r="J1084" s="22">
        <v>2</v>
      </c>
      <c r="K1084" t="s">
        <v>2379</v>
      </c>
      <c r="L1084" s="25">
        <f>VLOOKUP(Table35[[#This Row],[Customer ID]],'Hospitalisation Details'!A:E,5,FALSE)</f>
        <v>26706</v>
      </c>
      <c r="M1084" s="27">
        <f>VLOOKUP(Table35[[#This Row],[Customer ID]],'Hospitalisation Details'!A:K,8,FALSE)</f>
        <v>10419.59</v>
      </c>
      <c r="N1084" t="str">
        <f>VLOOKUP(Table35[[#This Row],[Customer ID]],'Hospitalisation Details'!A:K,9, FALSE)</f>
        <v>tier - 3</v>
      </c>
      <c r="O1084" t="str">
        <f>VLOOKUP(Table35[[#This Row],[Customer ID]],'Hospitalisation Details'!A:K,10,FALSE)</f>
        <v>tier - 2</v>
      </c>
      <c r="P1084" t="str">
        <f>VLOOKUP(Table35[[#This Row],[Customer ID]],'Hospitalisation Details'!A:K,11,FALSE)</f>
        <v>R1025</v>
      </c>
    </row>
    <row r="1085" spans="1:16" x14ac:dyDescent="0.3">
      <c r="A1085" t="s">
        <v>1286</v>
      </c>
      <c r="B1085" t="str">
        <f>VLOOKUP(Table35[[#This Row],[Customer ID]], 'Customer Names'!F:G, 2, FALSE)</f>
        <v>Reichardt, Mr.  Paul A</v>
      </c>
      <c r="C1085">
        <v>31.66</v>
      </c>
      <c r="D1085" s="22" t="str" cm="1">
        <f t="array" ref="D1085">_xlfn.IFS(Table35[[#This Row],[BMI]]&lt;18.5, "Underweight ", Table35[[#This Row],[BMI]]&lt;24.9, "Normal Weight", Table35[[#This Row],[BMI]]&lt;29.9, "Overweight ", TRUE, "Obesity")</f>
        <v>Obesity</v>
      </c>
      <c r="E1085" s="22">
        <v>4.1100000000000003</v>
      </c>
      <c r="F1085" s="22" t="str" cm="1">
        <f t="array" ref="F1085">_xlfn.IFS(Table35[[#This Row],[HBA1C]]&lt;5.7, "Normal", Table35[[#This Row],[HBA1C]]&lt;6.4, "Prediabetes ", TRUE, "Diabetes")</f>
        <v>Normal</v>
      </c>
      <c r="G1085" s="23" t="s">
        <v>2379</v>
      </c>
      <c r="H1085" s="22" t="s">
        <v>2379</v>
      </c>
      <c r="I1085" s="22" t="s">
        <v>2379</v>
      </c>
      <c r="J1085" s="22">
        <v>0</v>
      </c>
      <c r="K1085" t="s">
        <v>2379</v>
      </c>
      <c r="L1085" s="25">
        <f>VLOOKUP(Table35[[#This Row],[Customer ID]],'Hospitalisation Details'!A:E,5,FALSE)</f>
        <v>29244</v>
      </c>
      <c r="M1085" s="27">
        <f>VLOOKUP(Table35[[#This Row],[Customer ID]],'Hospitalisation Details'!A:K,8,FALSE)</f>
        <v>10407.98</v>
      </c>
      <c r="N1085" t="str">
        <f>VLOOKUP(Table35[[#This Row],[Customer ID]],'Hospitalisation Details'!A:K,9, FALSE)</f>
        <v>tier - 3</v>
      </c>
      <c r="O1085" t="str">
        <f>VLOOKUP(Table35[[#This Row],[Customer ID]],'Hospitalisation Details'!A:K,10,FALSE)</f>
        <v>tier - 1</v>
      </c>
      <c r="P1085" t="str">
        <f>VLOOKUP(Table35[[#This Row],[Customer ID]],'Hospitalisation Details'!A:K,11,FALSE)</f>
        <v>R1021</v>
      </c>
    </row>
    <row r="1086" spans="1:16" x14ac:dyDescent="0.3">
      <c r="A1086" t="s">
        <v>1285</v>
      </c>
      <c r="B1086" t="str">
        <f>VLOOKUP(Table35[[#This Row],[Customer ID]], 'Customer Names'!F:G, 2, FALSE)</f>
        <v>Morton, Mr.  Bryan</v>
      </c>
      <c r="C1086">
        <v>28.215</v>
      </c>
      <c r="D1086" s="22" t="str" cm="1">
        <f t="array" ref="D1086">_xlfn.IFS(Table35[[#This Row],[BMI]]&lt;18.5, "Underweight ", Table35[[#This Row],[BMI]]&lt;24.9, "Normal Weight", Table35[[#This Row],[BMI]]&lt;29.9, "Overweight ", TRUE, "Obesity")</f>
        <v xml:space="preserve">Overweight </v>
      </c>
      <c r="E1086" s="22">
        <v>7.56</v>
      </c>
      <c r="F1086" s="22" t="str" cm="1">
        <f t="array" ref="F1086">_xlfn.IFS(Table35[[#This Row],[HBA1C]]&lt;5.7, "Normal", Table35[[#This Row],[HBA1C]]&lt;6.4, "Prediabetes ", TRUE, "Diabetes")</f>
        <v>Diabetes</v>
      </c>
      <c r="G1086" s="23" t="s">
        <v>2381</v>
      </c>
      <c r="H1086" s="22" t="s">
        <v>2379</v>
      </c>
      <c r="I1086" s="22" t="s">
        <v>2379</v>
      </c>
      <c r="J1086" s="22">
        <v>1</v>
      </c>
      <c r="K1086" t="s">
        <v>2379</v>
      </c>
      <c r="L1086" s="25">
        <f>VLOOKUP(Table35[[#This Row],[Customer ID]],'Hospitalisation Details'!A:E,5,FALSE)</f>
        <v>27733</v>
      </c>
      <c r="M1086" s="27">
        <f>VLOOKUP(Table35[[#This Row],[Customer ID]],'Hospitalisation Details'!A:K,8,FALSE)</f>
        <v>10407.09</v>
      </c>
      <c r="N1086" t="str">
        <f>VLOOKUP(Table35[[#This Row],[Customer ID]],'Hospitalisation Details'!A:K,9, FALSE)</f>
        <v>tier - 3</v>
      </c>
      <c r="O1086" t="str">
        <f>VLOOKUP(Table35[[#This Row],[Customer ID]],'Hospitalisation Details'!A:K,10,FALSE)</f>
        <v>tier - 1</v>
      </c>
      <c r="P1086" t="str">
        <f>VLOOKUP(Table35[[#This Row],[Customer ID]],'Hospitalisation Details'!A:K,11,FALSE)</f>
        <v>R1015</v>
      </c>
    </row>
    <row r="1087" spans="1:16" x14ac:dyDescent="0.3">
      <c r="A1087" t="s">
        <v>1284</v>
      </c>
      <c r="B1087" t="str">
        <f>VLOOKUP(Table35[[#This Row],[Customer ID]], 'Customer Names'!F:G, 2, FALSE)</f>
        <v>Sunstrum, Mr.  Chris</v>
      </c>
      <c r="C1087">
        <v>26.12</v>
      </c>
      <c r="D1087" s="22" t="str" cm="1">
        <f t="array" ref="D1087">_xlfn.IFS(Table35[[#This Row],[BMI]]&lt;18.5, "Underweight ", Table35[[#This Row],[BMI]]&lt;24.9, "Normal Weight", Table35[[#This Row],[BMI]]&lt;29.9, "Overweight ", TRUE, "Obesity")</f>
        <v xml:space="preserve">Overweight </v>
      </c>
      <c r="E1087" s="22">
        <v>4.17</v>
      </c>
      <c r="F1087" s="22" t="str" cm="1">
        <f t="array" ref="F1087">_xlfn.IFS(Table35[[#This Row],[HBA1C]]&lt;5.7, "Normal", Table35[[#This Row],[HBA1C]]&lt;6.4, "Prediabetes ", TRUE, "Diabetes")</f>
        <v>Normal</v>
      </c>
      <c r="G1087" s="23" t="s">
        <v>2381</v>
      </c>
      <c r="H1087" s="22" t="s">
        <v>2379</v>
      </c>
      <c r="I1087" s="22" t="s">
        <v>2381</v>
      </c>
      <c r="J1087" s="22">
        <v>1</v>
      </c>
      <c r="K1087" t="s">
        <v>2379</v>
      </c>
      <c r="L1087" s="25">
        <f>VLOOKUP(Table35[[#This Row],[Customer ID]],'Hospitalisation Details'!A:E,5,FALSE)</f>
        <v>25514</v>
      </c>
      <c r="M1087" s="27">
        <f>VLOOKUP(Table35[[#This Row],[Customer ID]],'Hospitalisation Details'!A:K,8,FALSE)</f>
        <v>10403.27</v>
      </c>
      <c r="N1087" t="str">
        <f>VLOOKUP(Table35[[#This Row],[Customer ID]],'Hospitalisation Details'!A:K,9, FALSE)</f>
        <v>tier - 3</v>
      </c>
      <c r="O1087" t="str">
        <f>VLOOKUP(Table35[[#This Row],[Customer ID]],'Hospitalisation Details'!A:K,10,FALSE)</f>
        <v>tier - 2</v>
      </c>
      <c r="P1087" t="str">
        <f>VLOOKUP(Table35[[#This Row],[Customer ID]],'Hospitalisation Details'!A:K,11,FALSE)</f>
        <v>R1020</v>
      </c>
    </row>
    <row r="1088" spans="1:16" x14ac:dyDescent="0.3">
      <c r="A1088" t="s">
        <v>1283</v>
      </c>
      <c r="B1088" t="str">
        <f>VLOOKUP(Table35[[#This Row],[Customer ID]], 'Customer Names'!F:G, 2, FALSE)</f>
        <v>Frownfelter, Ms.  Milah B</v>
      </c>
      <c r="C1088">
        <v>36.630000000000003</v>
      </c>
      <c r="D1088" s="22" t="str" cm="1">
        <f t="array" ref="D1088">_xlfn.IFS(Table35[[#This Row],[BMI]]&lt;18.5, "Underweight ", Table35[[#This Row],[BMI]]&lt;24.9, "Normal Weight", Table35[[#This Row],[BMI]]&lt;29.9, "Overweight ", TRUE, "Obesity")</f>
        <v>Obesity</v>
      </c>
      <c r="E1088" s="22">
        <v>11.42</v>
      </c>
      <c r="F1088" s="22" t="str" cm="1">
        <f t="array" ref="F1088">_xlfn.IFS(Table35[[#This Row],[HBA1C]]&lt;5.7, "Normal", Table35[[#This Row],[HBA1C]]&lt;6.4, "Prediabetes ", TRUE, "Diabetes")</f>
        <v>Diabetes</v>
      </c>
      <c r="G1088" s="23" t="s">
        <v>2379</v>
      </c>
      <c r="H1088" s="22" t="s">
        <v>2379</v>
      </c>
      <c r="I1088" s="22" t="s">
        <v>2379</v>
      </c>
      <c r="J1088" s="22">
        <v>2</v>
      </c>
      <c r="K1088" t="s">
        <v>2379</v>
      </c>
      <c r="L1088" s="25">
        <f>VLOOKUP(Table35[[#This Row],[Customer ID]],'Hospitalisation Details'!A:E,5,FALSE)</f>
        <v>26956</v>
      </c>
      <c r="M1088" s="27">
        <f>VLOOKUP(Table35[[#This Row],[Customer ID]],'Hospitalisation Details'!A:K,8,FALSE)</f>
        <v>10381.48</v>
      </c>
      <c r="N1088" t="str">
        <f>VLOOKUP(Table35[[#This Row],[Customer ID]],'Hospitalisation Details'!A:K,9, FALSE)</f>
        <v>tier - 3</v>
      </c>
      <c r="O1088" t="str">
        <f>VLOOKUP(Table35[[#This Row],[Customer ID]],'Hospitalisation Details'!A:K,10,FALSE)</f>
        <v>tier - 3</v>
      </c>
      <c r="P1088" t="str">
        <f>VLOOKUP(Table35[[#This Row],[Customer ID]],'Hospitalisation Details'!A:K,11,FALSE)</f>
        <v>R1013</v>
      </c>
    </row>
    <row r="1089" spans="1:16" x14ac:dyDescent="0.3">
      <c r="A1089" t="s">
        <v>1282</v>
      </c>
      <c r="B1089" t="str">
        <f>VLOOKUP(Table35[[#This Row],[Customer ID]], 'Customer Names'!F:G, 2, FALSE)</f>
        <v>Richter, Ms.  Annette M.</v>
      </c>
      <c r="C1089">
        <v>33.344999999999999</v>
      </c>
      <c r="D1089" s="22" t="str" cm="1">
        <f t="array" ref="D1089">_xlfn.IFS(Table35[[#This Row],[BMI]]&lt;18.5, "Underweight ", Table35[[#This Row],[BMI]]&lt;24.9, "Normal Weight", Table35[[#This Row],[BMI]]&lt;29.9, "Overweight ", TRUE, "Obesity")</f>
        <v>Obesity</v>
      </c>
      <c r="E1089" s="22">
        <v>7.33</v>
      </c>
      <c r="F1089" s="22" t="str" cm="1">
        <f t="array" ref="F1089">_xlfn.IFS(Table35[[#This Row],[HBA1C]]&lt;5.7, "Normal", Table35[[#This Row],[HBA1C]]&lt;6.4, "Prediabetes ", TRUE, "Diabetes")</f>
        <v>Diabetes</v>
      </c>
      <c r="G1089" s="23" t="s">
        <v>2379</v>
      </c>
      <c r="H1089" s="22" t="s">
        <v>2379</v>
      </c>
      <c r="I1089" s="22" t="s">
        <v>2379</v>
      </c>
      <c r="J1089" s="22">
        <v>2</v>
      </c>
      <c r="K1089" t="s">
        <v>2379</v>
      </c>
      <c r="L1089" s="25">
        <f>VLOOKUP(Table35[[#This Row],[Customer ID]],'Hospitalisation Details'!A:E,5,FALSE)</f>
        <v>26936</v>
      </c>
      <c r="M1089" s="27">
        <f>VLOOKUP(Table35[[#This Row],[Customer ID]],'Hospitalisation Details'!A:K,8,FALSE)</f>
        <v>10370.91</v>
      </c>
      <c r="N1089" t="str">
        <f>VLOOKUP(Table35[[#This Row],[Customer ID]],'Hospitalisation Details'!A:K,9, FALSE)</f>
        <v>tier - 3</v>
      </c>
      <c r="O1089" t="str">
        <f>VLOOKUP(Table35[[#This Row],[Customer ID]],'Hospitalisation Details'!A:K,10,FALSE)</f>
        <v>tier - 3</v>
      </c>
      <c r="P1089" t="str">
        <f>VLOOKUP(Table35[[#This Row],[Customer ID]],'Hospitalisation Details'!A:K,11,FALSE)</f>
        <v>R1024</v>
      </c>
    </row>
    <row r="1090" spans="1:16" x14ac:dyDescent="0.3">
      <c r="A1090" t="s">
        <v>1281</v>
      </c>
      <c r="B1090" t="str">
        <f>VLOOKUP(Table35[[#This Row],[Customer ID]], 'Customer Names'!F:G, 2, FALSE)</f>
        <v>England, Mrs.  Yoko</v>
      </c>
      <c r="C1090">
        <v>27.11</v>
      </c>
      <c r="D1090" s="22" t="str" cm="1">
        <f t="array" ref="D1090">_xlfn.IFS(Table35[[#This Row],[BMI]]&lt;18.5, "Underweight ", Table35[[#This Row],[BMI]]&lt;24.9, "Normal Weight", Table35[[#This Row],[BMI]]&lt;29.9, "Overweight ", TRUE, "Obesity")</f>
        <v xml:space="preserve">Overweight </v>
      </c>
      <c r="E1090" s="22">
        <v>6.7</v>
      </c>
      <c r="F1090" s="22" t="str" cm="1">
        <f t="array" ref="F1090">_xlfn.IFS(Table35[[#This Row],[HBA1C]]&lt;5.7, "Normal", Table35[[#This Row],[HBA1C]]&lt;6.4, "Prediabetes ", TRUE, "Diabetes")</f>
        <v>Diabetes</v>
      </c>
      <c r="G1090" s="23" t="s">
        <v>2379</v>
      </c>
      <c r="H1090" s="22" t="s">
        <v>2379</v>
      </c>
      <c r="I1090" s="22" t="s">
        <v>2379</v>
      </c>
      <c r="J1090" s="22">
        <v>0</v>
      </c>
      <c r="K1090" t="s">
        <v>2379</v>
      </c>
      <c r="L1090" s="25">
        <f>VLOOKUP(Table35[[#This Row],[Customer ID]],'Hospitalisation Details'!A:E,5,FALSE)</f>
        <v>26151</v>
      </c>
      <c r="M1090" s="27">
        <f>VLOOKUP(Table35[[#This Row],[Customer ID]],'Hospitalisation Details'!A:K,8,FALSE)</f>
        <v>10356.67</v>
      </c>
      <c r="N1090" t="str">
        <f>VLOOKUP(Table35[[#This Row],[Customer ID]],'Hospitalisation Details'!A:K,9, FALSE)</f>
        <v>tier - 3</v>
      </c>
      <c r="O1090" t="str">
        <f>VLOOKUP(Table35[[#This Row],[Customer ID]],'Hospitalisation Details'!A:K,10,FALSE)</f>
        <v>tier - 1</v>
      </c>
      <c r="P1090" t="str">
        <f>VLOOKUP(Table35[[#This Row],[Customer ID]],'Hospitalisation Details'!A:K,11,FALSE)</f>
        <v>R1025</v>
      </c>
    </row>
    <row r="1091" spans="1:16" x14ac:dyDescent="0.3">
      <c r="A1091" t="s">
        <v>1280</v>
      </c>
      <c r="B1091" t="str">
        <f>VLOOKUP(Table35[[#This Row],[Customer ID]], 'Customer Names'!F:G, 2, FALSE)</f>
        <v>McLean, Ms.  Laura</v>
      </c>
      <c r="C1091">
        <v>26.6</v>
      </c>
      <c r="D1091" s="22" t="str" cm="1">
        <f t="array" ref="D1091">_xlfn.IFS(Table35[[#This Row],[BMI]]&lt;18.5, "Underweight ", Table35[[#This Row],[BMI]]&lt;24.9, "Normal Weight", Table35[[#This Row],[BMI]]&lt;29.9, "Overweight ", TRUE, "Obesity")</f>
        <v xml:space="preserve">Overweight </v>
      </c>
      <c r="E1091" s="22">
        <v>5.27</v>
      </c>
      <c r="F1091" s="22" t="str" cm="1">
        <f t="array" ref="F1091">_xlfn.IFS(Table35[[#This Row],[HBA1C]]&lt;5.7, "Normal", Table35[[#This Row],[HBA1C]]&lt;6.4, "Prediabetes ", TRUE, "Diabetes")</f>
        <v>Normal</v>
      </c>
      <c r="G1091" s="23" t="s">
        <v>2381</v>
      </c>
      <c r="H1091" s="22" t="s">
        <v>2379</v>
      </c>
      <c r="I1091" s="22" t="s">
        <v>2381</v>
      </c>
      <c r="J1091" s="22">
        <v>1</v>
      </c>
      <c r="K1091" t="s">
        <v>2379</v>
      </c>
      <c r="L1091" s="25">
        <f>VLOOKUP(Table35[[#This Row],[Customer ID]],'Hospitalisation Details'!A:E,5,FALSE)</f>
        <v>25401</v>
      </c>
      <c r="M1091" s="27">
        <f>VLOOKUP(Table35[[#This Row],[Customer ID]],'Hospitalisation Details'!A:K,8,FALSE)</f>
        <v>10355.64</v>
      </c>
      <c r="N1091" t="str">
        <f>VLOOKUP(Table35[[#This Row],[Customer ID]],'Hospitalisation Details'!A:K,9, FALSE)</f>
        <v>tier - 3</v>
      </c>
      <c r="O1091" t="str">
        <f>VLOOKUP(Table35[[#This Row],[Customer ID]],'Hospitalisation Details'!A:K,10,FALSE)</f>
        <v>tier - 1</v>
      </c>
      <c r="P1091" t="str">
        <f>VLOOKUP(Table35[[#This Row],[Customer ID]],'Hospitalisation Details'!A:K,11,FALSE)</f>
        <v>R1012</v>
      </c>
    </row>
    <row r="1092" spans="1:16" x14ac:dyDescent="0.3">
      <c r="A1092" t="s">
        <v>1279</v>
      </c>
      <c r="B1092" t="str">
        <f>VLOOKUP(Table35[[#This Row],[Customer ID]], 'Customer Names'!F:G, 2, FALSE)</f>
        <v>Gardner, Ms.  Tess A.</v>
      </c>
      <c r="C1092">
        <v>30.41</v>
      </c>
      <c r="D1092" s="22" t="str" cm="1">
        <f t="array" ref="D1092">_xlfn.IFS(Table35[[#This Row],[BMI]]&lt;18.5, "Underweight ", Table35[[#This Row],[BMI]]&lt;24.9, "Normal Weight", Table35[[#This Row],[BMI]]&lt;29.9, "Overweight ", TRUE, "Obesity")</f>
        <v>Obesity</v>
      </c>
      <c r="E1092" s="22">
        <v>7.72</v>
      </c>
      <c r="F1092" s="22" t="str" cm="1">
        <f t="array" ref="F1092">_xlfn.IFS(Table35[[#This Row],[HBA1C]]&lt;5.7, "Normal", Table35[[#This Row],[HBA1C]]&lt;6.4, "Prediabetes ", TRUE, "Diabetes")</f>
        <v>Diabetes</v>
      </c>
      <c r="G1092" s="23" t="s">
        <v>2379</v>
      </c>
      <c r="H1092" s="22" t="s">
        <v>2379</v>
      </c>
      <c r="I1092" s="22" t="s">
        <v>2379</v>
      </c>
      <c r="J1092" s="22">
        <v>0</v>
      </c>
      <c r="K1092" t="s">
        <v>2379</v>
      </c>
      <c r="L1092" s="25">
        <f>VLOOKUP(Table35[[#This Row],[Customer ID]],'Hospitalisation Details'!A:E,5,FALSE)</f>
        <v>27209</v>
      </c>
      <c r="M1092" s="27">
        <f>VLOOKUP(Table35[[#This Row],[Customer ID]],'Hospitalisation Details'!A:K,8,FALSE)</f>
        <v>10352.48</v>
      </c>
      <c r="N1092" t="str">
        <f>VLOOKUP(Table35[[#This Row],[Customer ID]],'Hospitalisation Details'!A:K,9, FALSE)</f>
        <v>tier - 3</v>
      </c>
      <c r="O1092" t="str">
        <f>VLOOKUP(Table35[[#This Row],[Customer ID]],'Hospitalisation Details'!A:K,10,FALSE)</f>
        <v>tier - 1</v>
      </c>
      <c r="P1092" t="str">
        <f>VLOOKUP(Table35[[#This Row],[Customer ID]],'Hospitalisation Details'!A:K,11,FALSE)</f>
        <v>R1012</v>
      </c>
    </row>
    <row r="1093" spans="1:16" x14ac:dyDescent="0.3">
      <c r="A1093" t="s">
        <v>1278</v>
      </c>
      <c r="B1093" t="str">
        <f>VLOOKUP(Table35[[#This Row],[Customer ID]], 'Customer Names'!F:G, 2, FALSE)</f>
        <v>Lane, Mr.  William G.</v>
      </c>
      <c r="C1093">
        <v>28.98</v>
      </c>
      <c r="D1093" s="22" t="str" cm="1">
        <f t="array" ref="D1093">_xlfn.IFS(Table35[[#This Row],[BMI]]&lt;18.5, "Underweight ", Table35[[#This Row],[BMI]]&lt;24.9, "Normal Weight", Table35[[#This Row],[BMI]]&lt;29.9, "Overweight ", TRUE, "Obesity")</f>
        <v xml:space="preserve">Overweight </v>
      </c>
      <c r="E1093" s="22">
        <v>8.68</v>
      </c>
      <c r="F1093" s="22" t="str" cm="1">
        <f t="array" ref="F1093">_xlfn.IFS(Table35[[#This Row],[HBA1C]]&lt;5.7, "Normal", Table35[[#This Row],[HBA1C]]&lt;6.4, "Prediabetes ", TRUE, "Diabetes")</f>
        <v>Diabetes</v>
      </c>
      <c r="G1093" s="23" t="s">
        <v>2379</v>
      </c>
      <c r="H1093" s="22" t="s">
        <v>2379</v>
      </c>
      <c r="I1093" s="22" t="s">
        <v>2379</v>
      </c>
      <c r="J1093" s="22">
        <v>2</v>
      </c>
      <c r="K1093" t="s">
        <v>2379</v>
      </c>
      <c r="L1093" s="25">
        <f>VLOOKUP(Table35[[#This Row],[Customer ID]],'Hospitalisation Details'!A:E,5,FALSE)</f>
        <v>26792</v>
      </c>
      <c r="M1093" s="27">
        <f>VLOOKUP(Table35[[#This Row],[Customer ID]],'Hospitalisation Details'!A:K,8,FALSE)</f>
        <v>10345.93</v>
      </c>
      <c r="N1093" t="str">
        <f>VLOOKUP(Table35[[#This Row],[Customer ID]],'Hospitalisation Details'!A:K,9, FALSE)</f>
        <v>tier - 3</v>
      </c>
      <c r="O1093" t="str">
        <f>VLOOKUP(Table35[[#This Row],[Customer ID]],'Hospitalisation Details'!A:K,10,FALSE)</f>
        <v>tier - 2</v>
      </c>
      <c r="P1093" t="str">
        <f>VLOOKUP(Table35[[#This Row],[Customer ID]],'Hospitalisation Details'!A:K,11,FALSE)</f>
        <v>R1021</v>
      </c>
    </row>
    <row r="1094" spans="1:16" x14ac:dyDescent="0.3">
      <c r="A1094" t="s">
        <v>1277</v>
      </c>
      <c r="B1094" t="str">
        <f>VLOOKUP(Table35[[#This Row],[Customer ID]], 'Customer Names'!F:G, 2, FALSE)</f>
        <v>Vonachen, Ms.  Paige</v>
      </c>
      <c r="C1094">
        <v>31.24</v>
      </c>
      <c r="D1094" s="22" t="str" cm="1">
        <f t="array" ref="D1094">_xlfn.IFS(Table35[[#This Row],[BMI]]&lt;18.5, "Underweight ", Table35[[#This Row],[BMI]]&lt;24.9, "Normal Weight", Table35[[#This Row],[BMI]]&lt;29.9, "Overweight ", TRUE, "Obesity")</f>
        <v>Obesity</v>
      </c>
      <c r="E1094" s="22">
        <v>9.8000000000000007</v>
      </c>
      <c r="F1094" s="22" t="str" cm="1">
        <f t="array" ref="F1094">_xlfn.IFS(Table35[[#This Row],[HBA1C]]&lt;5.7, "Normal", Table35[[#This Row],[HBA1C]]&lt;6.4, "Prediabetes ", TRUE, "Diabetes")</f>
        <v>Diabetes</v>
      </c>
      <c r="G1094" s="23" t="s">
        <v>2379</v>
      </c>
      <c r="H1094" s="22" t="s">
        <v>2379</v>
      </c>
      <c r="I1094" s="22" t="s">
        <v>2379</v>
      </c>
      <c r="J1094" s="22">
        <v>0</v>
      </c>
      <c r="K1094" t="s">
        <v>2379</v>
      </c>
      <c r="L1094" s="25">
        <f>VLOOKUP(Table35[[#This Row],[Customer ID]],'Hospitalisation Details'!A:E,5,FALSE)</f>
        <v>24947</v>
      </c>
      <c r="M1094" s="27">
        <f>VLOOKUP(Table35[[#This Row],[Customer ID]],'Hospitalisation Details'!A:K,8,FALSE)</f>
        <v>10338.93</v>
      </c>
      <c r="N1094" t="str">
        <f>VLOOKUP(Table35[[#This Row],[Customer ID]],'Hospitalisation Details'!A:K,9, FALSE)</f>
        <v>tier - 3</v>
      </c>
      <c r="O1094" t="str">
        <f>VLOOKUP(Table35[[#This Row],[Customer ID]],'Hospitalisation Details'!A:K,10,FALSE)</f>
        <v>tier - 1</v>
      </c>
      <c r="P1094" t="str">
        <f>VLOOKUP(Table35[[#This Row],[Customer ID]],'Hospitalisation Details'!A:K,11,FALSE)</f>
        <v>R1013</v>
      </c>
    </row>
    <row r="1095" spans="1:16" x14ac:dyDescent="0.3">
      <c r="A1095" t="s">
        <v>1276</v>
      </c>
      <c r="B1095" t="str">
        <f>VLOOKUP(Table35[[#This Row],[Customer ID]], 'Customer Names'!F:G, 2, FALSE)</f>
        <v>Smith, Mr.  Matthew J</v>
      </c>
      <c r="C1095">
        <v>31.54</v>
      </c>
      <c r="D1095" s="22" t="str" cm="1">
        <f t="array" ref="D1095">_xlfn.IFS(Table35[[#This Row],[BMI]]&lt;18.5, "Underweight ", Table35[[#This Row],[BMI]]&lt;24.9, "Normal Weight", Table35[[#This Row],[BMI]]&lt;29.9, "Overweight ", TRUE, "Obesity")</f>
        <v>Obesity</v>
      </c>
      <c r="E1095" s="22">
        <v>4.4400000000000004</v>
      </c>
      <c r="F1095" s="22" t="str" cm="1">
        <f t="array" ref="F1095">_xlfn.IFS(Table35[[#This Row],[HBA1C]]&lt;5.7, "Normal", Table35[[#This Row],[HBA1C]]&lt;6.4, "Prediabetes ", TRUE, "Diabetes")</f>
        <v>Normal</v>
      </c>
      <c r="G1095" s="23" t="s">
        <v>2379</v>
      </c>
      <c r="H1095" s="22" t="s">
        <v>2379</v>
      </c>
      <c r="I1095" s="22" t="s">
        <v>2379</v>
      </c>
      <c r="J1095" s="22">
        <v>0</v>
      </c>
      <c r="K1095" t="s">
        <v>2379</v>
      </c>
      <c r="L1095" s="25">
        <f>VLOOKUP(Table35[[#This Row],[Customer ID]],'Hospitalisation Details'!A:E,5,FALSE)</f>
        <v>30031</v>
      </c>
      <c r="M1095" s="27">
        <f>VLOOKUP(Table35[[#This Row],[Customer ID]],'Hospitalisation Details'!A:K,8,FALSE)</f>
        <v>10329.06</v>
      </c>
      <c r="N1095" t="str">
        <f>VLOOKUP(Table35[[#This Row],[Customer ID]],'Hospitalisation Details'!A:K,9, FALSE)</f>
        <v>tier - 3</v>
      </c>
      <c r="O1095" t="str">
        <f>VLOOKUP(Table35[[#This Row],[Customer ID]],'Hospitalisation Details'!A:K,10,FALSE)</f>
        <v>tier - 1</v>
      </c>
      <c r="P1095" t="str">
        <f>VLOOKUP(Table35[[#This Row],[Customer ID]],'Hospitalisation Details'!A:K,11,FALSE)</f>
        <v>R1021</v>
      </c>
    </row>
    <row r="1096" spans="1:16" x14ac:dyDescent="0.3">
      <c r="A1096" t="s">
        <v>1275</v>
      </c>
      <c r="B1096" t="str">
        <f>VLOOKUP(Table35[[#This Row],[Customer ID]], 'Customer Names'!F:G, 2, FALSE)</f>
        <v>Kidwell, Mr.  Matthew</v>
      </c>
      <c r="C1096">
        <v>38.6</v>
      </c>
      <c r="D1096" s="22" t="str" cm="1">
        <f t="array" ref="D1096">_xlfn.IFS(Table35[[#This Row],[BMI]]&lt;18.5, "Underweight ", Table35[[#This Row],[BMI]]&lt;24.9, "Normal Weight", Table35[[#This Row],[BMI]]&lt;29.9, "Overweight ", TRUE, "Obesity")</f>
        <v>Obesity</v>
      </c>
      <c r="E1096" s="22">
        <v>7.19</v>
      </c>
      <c r="F1096" s="22" t="str" cm="1">
        <f t="array" ref="F1096">_xlfn.IFS(Table35[[#This Row],[HBA1C]]&lt;5.7, "Normal", Table35[[#This Row],[HBA1C]]&lt;6.4, "Prediabetes ", TRUE, "Diabetes")</f>
        <v>Diabetes</v>
      </c>
      <c r="G1096" s="23" t="s">
        <v>2381</v>
      </c>
      <c r="H1096" s="22" t="s">
        <v>2379</v>
      </c>
      <c r="I1096" s="22" t="s">
        <v>2379</v>
      </c>
      <c r="J1096" s="22">
        <v>2</v>
      </c>
      <c r="K1096" t="s">
        <v>2379</v>
      </c>
      <c r="L1096" s="25">
        <f>VLOOKUP(Table35[[#This Row],[Customer ID]],'Hospitalisation Details'!A:E,5,FALSE)</f>
        <v>25600</v>
      </c>
      <c r="M1096" s="27">
        <f>VLOOKUP(Table35[[#This Row],[Customer ID]],'Hospitalisation Details'!A:K,8,FALSE)</f>
        <v>10325.209999999999</v>
      </c>
      <c r="N1096" t="str">
        <f>VLOOKUP(Table35[[#This Row],[Customer ID]],'Hospitalisation Details'!A:K,9, FALSE)</f>
        <v>tier - 3</v>
      </c>
      <c r="O1096" t="str">
        <f>VLOOKUP(Table35[[#This Row],[Customer ID]],'Hospitalisation Details'!A:K,10,FALSE)</f>
        <v>tier - 3</v>
      </c>
      <c r="P1096" t="str">
        <f>VLOOKUP(Table35[[#This Row],[Customer ID]],'Hospitalisation Details'!A:K,11,FALSE)</f>
        <v>R1011</v>
      </c>
    </row>
    <row r="1097" spans="1:16" x14ac:dyDescent="0.3">
      <c r="A1097" t="s">
        <v>1274</v>
      </c>
      <c r="B1097" t="str">
        <f>VLOOKUP(Table35[[#This Row],[Customer ID]], 'Customer Names'!F:G, 2, FALSE)</f>
        <v>Betancourth, Mrs.  Maria</v>
      </c>
      <c r="C1097">
        <v>37.950000000000003</v>
      </c>
      <c r="D1097" s="22" t="str" cm="1">
        <f t="array" ref="D1097">_xlfn.IFS(Table35[[#This Row],[BMI]]&lt;18.5, "Underweight ", Table35[[#This Row],[BMI]]&lt;24.9, "Normal Weight", Table35[[#This Row],[BMI]]&lt;29.9, "Overweight ", TRUE, "Obesity")</f>
        <v>Obesity</v>
      </c>
      <c r="E1097" s="22">
        <v>6.06</v>
      </c>
      <c r="F1097" s="22" t="str" cm="1">
        <f t="array" ref="F1097">_xlfn.IFS(Table35[[#This Row],[HBA1C]]&lt;5.7, "Normal", Table35[[#This Row],[HBA1C]]&lt;6.4, "Prediabetes ", TRUE, "Diabetes")</f>
        <v xml:space="preserve">Prediabetes </v>
      </c>
      <c r="G1097" s="23" t="s">
        <v>2379</v>
      </c>
      <c r="H1097" s="22" t="s">
        <v>2379</v>
      </c>
      <c r="I1097" s="22" t="s">
        <v>2379</v>
      </c>
      <c r="J1097" s="22">
        <v>0</v>
      </c>
      <c r="K1097" t="s">
        <v>2379</v>
      </c>
      <c r="L1097" s="25">
        <f>VLOOKUP(Table35[[#This Row],[Customer ID]],'Hospitalisation Details'!A:E,5,FALSE)</f>
        <v>33259</v>
      </c>
      <c r="M1097" s="27">
        <f>VLOOKUP(Table35[[#This Row],[Customer ID]],'Hospitalisation Details'!A:K,8,FALSE)</f>
        <v>10322.9</v>
      </c>
      <c r="N1097" t="str">
        <f>VLOOKUP(Table35[[#This Row],[Customer ID]],'Hospitalisation Details'!A:K,9, FALSE)</f>
        <v>tier - 3</v>
      </c>
      <c r="O1097" t="str">
        <f>VLOOKUP(Table35[[#This Row],[Customer ID]],'Hospitalisation Details'!A:K,10,FALSE)</f>
        <v>tier - 1</v>
      </c>
      <c r="P1097" t="str">
        <f>VLOOKUP(Table35[[#This Row],[Customer ID]],'Hospitalisation Details'!A:K,11,FALSE)</f>
        <v>R1026</v>
      </c>
    </row>
    <row r="1098" spans="1:16" x14ac:dyDescent="0.3">
      <c r="A1098" t="s">
        <v>1273</v>
      </c>
      <c r="B1098" t="str">
        <f>VLOOKUP(Table35[[#This Row],[Customer ID]], 'Customer Names'!F:G, 2, FALSE)</f>
        <v>Henstrom, Ms.  Stephanie D</v>
      </c>
      <c r="C1098">
        <v>38.97</v>
      </c>
      <c r="D1098" s="22" t="str" cm="1">
        <f t="array" ref="D1098">_xlfn.IFS(Table35[[#This Row],[BMI]]&lt;18.5, "Underweight ", Table35[[#This Row],[BMI]]&lt;24.9, "Normal Weight", Table35[[#This Row],[BMI]]&lt;29.9, "Overweight ", TRUE, "Obesity")</f>
        <v>Obesity</v>
      </c>
      <c r="E1098" s="22">
        <v>5.12</v>
      </c>
      <c r="F1098" s="22" t="str" cm="1">
        <f t="array" ref="F1098">_xlfn.IFS(Table35[[#This Row],[HBA1C]]&lt;5.7, "Normal", Table35[[#This Row],[HBA1C]]&lt;6.4, "Prediabetes ", TRUE, "Diabetes")</f>
        <v>Normal</v>
      </c>
      <c r="G1098" s="23" t="s">
        <v>2379</v>
      </c>
      <c r="H1098" s="22" t="s">
        <v>2379</v>
      </c>
      <c r="I1098" s="22" t="s">
        <v>2379</v>
      </c>
      <c r="J1098" s="22">
        <v>0</v>
      </c>
      <c r="K1098" t="s">
        <v>2379</v>
      </c>
      <c r="L1098" s="25">
        <f>VLOOKUP(Table35[[#This Row],[Customer ID]],'Hospitalisation Details'!A:E,5,FALSE)</f>
        <v>33589</v>
      </c>
      <c r="M1098" s="27">
        <f>VLOOKUP(Table35[[#This Row],[Customer ID]],'Hospitalisation Details'!A:K,8,FALSE)</f>
        <v>10315.91</v>
      </c>
      <c r="N1098" t="str">
        <f>VLOOKUP(Table35[[#This Row],[Customer ID]],'Hospitalisation Details'!A:K,9, FALSE)</f>
        <v>tier - 3</v>
      </c>
      <c r="O1098" t="str">
        <f>VLOOKUP(Table35[[#This Row],[Customer ID]],'Hospitalisation Details'!A:K,10,FALSE)</f>
        <v>tier - 2</v>
      </c>
      <c r="P1098" t="str">
        <f>VLOOKUP(Table35[[#This Row],[Customer ID]],'Hospitalisation Details'!A:K,11,FALSE)</f>
        <v>R1012</v>
      </c>
    </row>
    <row r="1099" spans="1:16" x14ac:dyDescent="0.3">
      <c r="A1099" t="s">
        <v>1272</v>
      </c>
      <c r="B1099" t="str">
        <f>VLOOKUP(Table35[[#This Row],[Customer ID]], 'Customer Names'!F:G, 2, FALSE)</f>
        <v>Pereira, Ms.  Tiffany</v>
      </c>
      <c r="C1099">
        <v>21.2</v>
      </c>
      <c r="D1099" s="22" t="str" cm="1">
        <f t="array" ref="D1099">_xlfn.IFS(Table35[[#This Row],[BMI]]&lt;18.5, "Underweight ", Table35[[#This Row],[BMI]]&lt;24.9, "Normal Weight", Table35[[#This Row],[BMI]]&lt;29.9, "Overweight ", TRUE, "Obesity")</f>
        <v>Normal Weight</v>
      </c>
      <c r="E1099" s="22">
        <v>10.72</v>
      </c>
      <c r="F1099" s="22" t="str" cm="1">
        <f t="array" ref="F1099">_xlfn.IFS(Table35[[#This Row],[HBA1C]]&lt;5.7, "Normal", Table35[[#This Row],[HBA1C]]&lt;6.4, "Prediabetes ", TRUE, "Diabetes")</f>
        <v>Diabetes</v>
      </c>
      <c r="G1099" s="23" t="s">
        <v>2379</v>
      </c>
      <c r="H1099" s="22" t="s">
        <v>2379</v>
      </c>
      <c r="I1099" s="22" t="s">
        <v>2379</v>
      </c>
      <c r="J1099" s="22">
        <v>0</v>
      </c>
      <c r="K1099" t="s">
        <v>2379</v>
      </c>
      <c r="L1099" s="25">
        <f>VLOOKUP(Table35[[#This Row],[Customer ID]],'Hospitalisation Details'!A:E,5,FALSE)</f>
        <v>22962</v>
      </c>
      <c r="M1099" s="27">
        <f>VLOOKUP(Table35[[#This Row],[Customer ID]],'Hospitalisation Details'!A:K,8,FALSE)</f>
        <v>10310.780000000001</v>
      </c>
      <c r="N1099" t="str">
        <f>VLOOKUP(Table35[[#This Row],[Customer ID]],'Hospitalisation Details'!A:K,9, FALSE)</f>
        <v>tier - 3</v>
      </c>
      <c r="O1099" t="str">
        <f>VLOOKUP(Table35[[#This Row],[Customer ID]],'Hospitalisation Details'!A:K,10,FALSE)</f>
        <v>tier - 3</v>
      </c>
      <c r="P1099" t="str">
        <f>VLOOKUP(Table35[[#This Row],[Customer ID]],'Hospitalisation Details'!A:K,11,FALSE)</f>
        <v>R1012</v>
      </c>
    </row>
    <row r="1100" spans="1:16" x14ac:dyDescent="0.3">
      <c r="A1100" t="s">
        <v>1271</v>
      </c>
      <c r="B1100" t="str">
        <f>VLOOKUP(Table35[[#This Row],[Customer ID]], 'Customer Names'!F:G, 2, FALSE)</f>
        <v>Black, Ms.  Sara M.</v>
      </c>
      <c r="C1100">
        <v>23.96</v>
      </c>
      <c r="D1100" s="22" t="str" cm="1">
        <f t="array" ref="D1100">_xlfn.IFS(Table35[[#This Row],[BMI]]&lt;18.5, "Underweight ", Table35[[#This Row],[BMI]]&lt;24.9, "Normal Weight", Table35[[#This Row],[BMI]]&lt;29.9, "Overweight ", TRUE, "Obesity")</f>
        <v>Normal Weight</v>
      </c>
      <c r="E1100" s="22">
        <v>9.58</v>
      </c>
      <c r="F1100" s="22" t="str" cm="1">
        <f t="array" ref="F1100">_xlfn.IFS(Table35[[#This Row],[HBA1C]]&lt;5.7, "Normal", Table35[[#This Row],[HBA1C]]&lt;6.4, "Prediabetes ", TRUE, "Diabetes")</f>
        <v>Diabetes</v>
      </c>
      <c r="G1100" s="23" t="s">
        <v>2381</v>
      </c>
      <c r="H1100" s="22" t="s">
        <v>2379</v>
      </c>
      <c r="I1100" s="22" t="s">
        <v>2381</v>
      </c>
      <c r="J1100" s="22">
        <v>1</v>
      </c>
      <c r="K1100" t="s">
        <v>2379</v>
      </c>
      <c r="L1100" s="25">
        <f>VLOOKUP(Table35[[#This Row],[Customer ID]],'Hospitalisation Details'!A:E,5,FALSE)</f>
        <v>23308</v>
      </c>
      <c r="M1100" s="27">
        <f>VLOOKUP(Table35[[#This Row],[Customer ID]],'Hospitalisation Details'!A:K,8,FALSE)</f>
        <v>10308.040000000001</v>
      </c>
      <c r="N1100" t="str">
        <f>VLOOKUP(Table35[[#This Row],[Customer ID]],'Hospitalisation Details'!A:K,9, FALSE)</f>
        <v>tier - 3</v>
      </c>
      <c r="O1100" t="str">
        <f>VLOOKUP(Table35[[#This Row],[Customer ID]],'Hospitalisation Details'!A:K,10,FALSE)</f>
        <v>tier - 1</v>
      </c>
      <c r="P1100" t="str">
        <f>VLOOKUP(Table35[[#This Row],[Customer ID]],'Hospitalisation Details'!A:K,11,FALSE)</f>
        <v>R1013</v>
      </c>
    </row>
    <row r="1101" spans="1:16" x14ac:dyDescent="0.3">
      <c r="A1101" t="s">
        <v>1270</v>
      </c>
      <c r="B1101" t="str">
        <f>VLOOKUP(Table35[[#This Row],[Customer ID]], 'Customer Names'!F:G, 2, FALSE)</f>
        <v>Brown, Mr.  Scott A.</v>
      </c>
      <c r="C1101">
        <v>35.93</v>
      </c>
      <c r="D1101" s="22" t="str" cm="1">
        <f t="array" ref="D1101">_xlfn.IFS(Table35[[#This Row],[BMI]]&lt;18.5, "Underweight ", Table35[[#This Row],[BMI]]&lt;24.9, "Normal Weight", Table35[[#This Row],[BMI]]&lt;29.9, "Overweight ", TRUE, "Obesity")</f>
        <v>Obesity</v>
      </c>
      <c r="E1101" s="22">
        <v>6.4</v>
      </c>
      <c r="F1101" s="22" t="str" cm="1">
        <f t="array" ref="F1101">_xlfn.IFS(Table35[[#This Row],[HBA1C]]&lt;5.7, "Normal", Table35[[#This Row],[HBA1C]]&lt;6.4, "Prediabetes ", TRUE, "Diabetes")</f>
        <v>Diabetes</v>
      </c>
      <c r="G1101" s="23" t="s">
        <v>2381</v>
      </c>
      <c r="H1101" s="22" t="s">
        <v>2379</v>
      </c>
      <c r="I1101" s="22" t="s">
        <v>2379</v>
      </c>
      <c r="J1101" s="22">
        <v>1</v>
      </c>
      <c r="K1101" t="s">
        <v>2379</v>
      </c>
      <c r="L1101" s="25">
        <f>VLOOKUP(Table35[[#This Row],[Customer ID]],'Hospitalisation Details'!A:E,5,FALSE)</f>
        <v>32400</v>
      </c>
      <c r="M1101" s="27">
        <f>VLOOKUP(Table35[[#This Row],[Customer ID]],'Hospitalisation Details'!A:K,8,FALSE)</f>
        <v>10276.99</v>
      </c>
      <c r="N1101" t="str">
        <f>VLOOKUP(Table35[[#This Row],[Customer ID]],'Hospitalisation Details'!A:K,9, FALSE)</f>
        <v>tier - 3</v>
      </c>
      <c r="O1101" t="str">
        <f>VLOOKUP(Table35[[#This Row],[Customer ID]],'Hospitalisation Details'!A:K,10,FALSE)</f>
        <v>tier - 1</v>
      </c>
      <c r="P1101" t="str">
        <f>VLOOKUP(Table35[[#This Row],[Customer ID]],'Hospitalisation Details'!A:K,11,FALSE)</f>
        <v>R1021</v>
      </c>
    </row>
    <row r="1102" spans="1:16" x14ac:dyDescent="0.3">
      <c r="A1102" t="s">
        <v>1269</v>
      </c>
      <c r="B1102" t="str">
        <f>VLOOKUP(Table35[[#This Row],[Customer ID]], 'Customer Names'!F:G, 2, FALSE)</f>
        <v>Reasoner, Mrs.  Lauren</v>
      </c>
      <c r="C1102">
        <v>26.11</v>
      </c>
      <c r="D1102" s="22" t="str" cm="1">
        <f t="array" ref="D1102">_xlfn.IFS(Table35[[#This Row],[BMI]]&lt;18.5, "Underweight ", Table35[[#This Row],[BMI]]&lt;24.9, "Normal Weight", Table35[[#This Row],[BMI]]&lt;29.9, "Overweight ", TRUE, "Obesity")</f>
        <v xml:space="preserve">Overweight </v>
      </c>
      <c r="E1102" s="22">
        <v>6.8</v>
      </c>
      <c r="F1102" s="22" t="str" cm="1">
        <f t="array" ref="F1102">_xlfn.IFS(Table35[[#This Row],[HBA1C]]&lt;5.7, "Normal", Table35[[#This Row],[HBA1C]]&lt;6.4, "Prediabetes ", TRUE, "Diabetes")</f>
        <v>Diabetes</v>
      </c>
      <c r="G1102" s="23" t="s">
        <v>2381</v>
      </c>
      <c r="H1102" s="22" t="s">
        <v>2379</v>
      </c>
      <c r="I1102" s="22" t="s">
        <v>2379</v>
      </c>
      <c r="J1102" s="22">
        <v>2</v>
      </c>
      <c r="K1102" t="s">
        <v>2379</v>
      </c>
      <c r="L1102" s="25">
        <f>VLOOKUP(Table35[[#This Row],[Customer ID]],'Hospitalisation Details'!A:E,5,FALSE)</f>
        <v>25801</v>
      </c>
      <c r="M1102" s="27">
        <f>VLOOKUP(Table35[[#This Row],[Customer ID]],'Hospitalisation Details'!A:K,8,FALSE)</f>
        <v>10274.33</v>
      </c>
      <c r="N1102" t="str">
        <f>VLOOKUP(Table35[[#This Row],[Customer ID]],'Hospitalisation Details'!A:K,9, FALSE)</f>
        <v>tier - 3</v>
      </c>
      <c r="O1102" t="str">
        <f>VLOOKUP(Table35[[#This Row],[Customer ID]],'Hospitalisation Details'!A:K,10,FALSE)</f>
        <v>tier - 1</v>
      </c>
      <c r="P1102" t="str">
        <f>VLOOKUP(Table35[[#This Row],[Customer ID]],'Hospitalisation Details'!A:K,11,FALSE)</f>
        <v>R1024</v>
      </c>
    </row>
    <row r="1103" spans="1:16" x14ac:dyDescent="0.3">
      <c r="A1103" t="s">
        <v>1268</v>
      </c>
      <c r="B1103" t="str">
        <f>VLOOKUP(Table35[[#This Row],[Customer ID]], 'Customer Names'!F:G, 2, FALSE)</f>
        <v>Wandzilak, Mr.  Scott</v>
      </c>
      <c r="C1103">
        <v>32.299999999999997</v>
      </c>
      <c r="D1103" s="22" t="str" cm="1">
        <f t="array" ref="D1103">_xlfn.IFS(Table35[[#This Row],[BMI]]&lt;18.5, "Underweight ", Table35[[#This Row],[BMI]]&lt;24.9, "Normal Weight", Table35[[#This Row],[BMI]]&lt;29.9, "Overweight ", TRUE, "Obesity")</f>
        <v>Obesity</v>
      </c>
      <c r="E1103" s="22">
        <v>9.48</v>
      </c>
      <c r="F1103" s="22" t="str" cm="1">
        <f t="array" ref="F1103">_xlfn.IFS(Table35[[#This Row],[HBA1C]]&lt;5.7, "Normal", Table35[[#This Row],[HBA1C]]&lt;6.4, "Prediabetes ", TRUE, "Diabetes")</f>
        <v>Diabetes</v>
      </c>
      <c r="G1103" s="23" t="s">
        <v>2379</v>
      </c>
      <c r="H1103" s="22" t="s">
        <v>2379</v>
      </c>
      <c r="I1103" s="22" t="s">
        <v>2379</v>
      </c>
      <c r="J1103" s="22">
        <v>2</v>
      </c>
      <c r="K1103" t="s">
        <v>2379</v>
      </c>
      <c r="L1103" s="25">
        <f>VLOOKUP(Table35[[#This Row],[Customer ID]],'Hospitalisation Details'!A:E,5,FALSE)</f>
        <v>26872</v>
      </c>
      <c r="M1103" s="27">
        <f>VLOOKUP(Table35[[#This Row],[Customer ID]],'Hospitalisation Details'!A:K,8,FALSE)</f>
        <v>10269.459999999999</v>
      </c>
      <c r="N1103" t="str">
        <f>VLOOKUP(Table35[[#This Row],[Customer ID]],'Hospitalisation Details'!A:K,9, FALSE)</f>
        <v>tier - 3</v>
      </c>
      <c r="O1103" t="str">
        <f>VLOOKUP(Table35[[#This Row],[Customer ID]],'Hospitalisation Details'!A:K,10,FALSE)</f>
        <v>tier - 3</v>
      </c>
      <c r="P1103" t="str">
        <f>VLOOKUP(Table35[[#This Row],[Customer ID]],'Hospitalisation Details'!A:K,11,FALSE)</f>
        <v>R1012</v>
      </c>
    </row>
    <row r="1104" spans="1:16" x14ac:dyDescent="0.3">
      <c r="A1104" t="s">
        <v>1267</v>
      </c>
      <c r="B1104" t="str">
        <f>VLOOKUP(Table35[[#This Row],[Customer ID]], 'Customer Names'!F:G, 2, FALSE)</f>
        <v>Carver, Mr.  Brian A.</v>
      </c>
      <c r="C1104">
        <v>28.69</v>
      </c>
      <c r="D1104" s="22" t="str" cm="1">
        <f t="array" ref="D1104">_xlfn.IFS(Table35[[#This Row],[BMI]]&lt;18.5, "Underweight ", Table35[[#This Row],[BMI]]&lt;24.9, "Normal Weight", Table35[[#This Row],[BMI]]&lt;29.9, "Overweight ", TRUE, "Obesity")</f>
        <v xml:space="preserve">Overweight </v>
      </c>
      <c r="E1104" s="22">
        <v>7.45</v>
      </c>
      <c r="F1104" s="22" t="str" cm="1">
        <f t="array" ref="F1104">_xlfn.IFS(Table35[[#This Row],[HBA1C]]&lt;5.7, "Normal", Table35[[#This Row],[HBA1C]]&lt;6.4, "Prediabetes ", TRUE, "Diabetes")</f>
        <v>Diabetes</v>
      </c>
      <c r="G1104" s="23" t="s">
        <v>2379</v>
      </c>
      <c r="H1104" s="22" t="s">
        <v>2379</v>
      </c>
      <c r="I1104" s="22" t="s">
        <v>2379</v>
      </c>
      <c r="J1104" s="22">
        <v>2</v>
      </c>
      <c r="K1104" t="s">
        <v>2379</v>
      </c>
      <c r="L1104" s="25">
        <f>VLOOKUP(Table35[[#This Row],[Customer ID]],'Hospitalisation Details'!A:E,5,FALSE)</f>
        <v>26820</v>
      </c>
      <c r="M1104" s="27">
        <f>VLOOKUP(Table35[[#This Row],[Customer ID]],'Hospitalisation Details'!A:K,8,FALSE)</f>
        <v>10264.44</v>
      </c>
      <c r="N1104" t="str">
        <f>VLOOKUP(Table35[[#This Row],[Customer ID]],'Hospitalisation Details'!A:K,9, FALSE)</f>
        <v>tier - 3</v>
      </c>
      <c r="O1104" t="str">
        <f>VLOOKUP(Table35[[#This Row],[Customer ID]],'Hospitalisation Details'!A:K,10,FALSE)</f>
        <v>tier - 2</v>
      </c>
      <c r="P1104" t="str">
        <f>VLOOKUP(Table35[[#This Row],[Customer ID]],'Hospitalisation Details'!A:K,11,FALSE)</f>
        <v>R1012</v>
      </c>
    </row>
    <row r="1105" spans="1:16" x14ac:dyDescent="0.3">
      <c r="A1105" t="s">
        <v>1266</v>
      </c>
      <c r="B1105" t="str">
        <f>VLOOKUP(Table35[[#This Row],[Customer ID]], 'Customer Names'!F:G, 2, FALSE)</f>
        <v>Borror, Ms.  Kaitlin R.</v>
      </c>
      <c r="C1105">
        <v>31.28</v>
      </c>
      <c r="D1105" s="22" t="str" cm="1">
        <f t="array" ref="D1105">_xlfn.IFS(Table35[[#This Row],[BMI]]&lt;18.5, "Underweight ", Table35[[#This Row],[BMI]]&lt;24.9, "Normal Weight", Table35[[#This Row],[BMI]]&lt;29.9, "Overweight ", TRUE, "Obesity")</f>
        <v>Obesity</v>
      </c>
      <c r="E1105" s="22">
        <v>6.94</v>
      </c>
      <c r="F1105" s="22" t="str" cm="1">
        <f t="array" ref="F1105">_xlfn.IFS(Table35[[#This Row],[HBA1C]]&lt;5.7, "Normal", Table35[[#This Row],[HBA1C]]&lt;6.4, "Prediabetes ", TRUE, "Diabetes")</f>
        <v>Diabetes</v>
      </c>
      <c r="G1105" s="23" t="s">
        <v>2381</v>
      </c>
      <c r="H1105" s="22" t="s">
        <v>2379</v>
      </c>
      <c r="I1105" s="22" t="s">
        <v>2379</v>
      </c>
      <c r="J1105" s="22">
        <v>1</v>
      </c>
      <c r="K1105" t="s">
        <v>2379</v>
      </c>
      <c r="L1105" s="25">
        <f>VLOOKUP(Table35[[#This Row],[Customer ID]],'Hospitalisation Details'!A:E,5,FALSE)</f>
        <v>27529</v>
      </c>
      <c r="M1105" s="27">
        <f>VLOOKUP(Table35[[#This Row],[Customer ID]],'Hospitalisation Details'!A:K,8,FALSE)</f>
        <v>10259.129999999999</v>
      </c>
      <c r="N1105" t="str">
        <f>VLOOKUP(Table35[[#This Row],[Customer ID]],'Hospitalisation Details'!A:K,9, FALSE)</f>
        <v>tier - 3</v>
      </c>
      <c r="O1105" t="str">
        <f>VLOOKUP(Table35[[#This Row],[Customer ID]],'Hospitalisation Details'!A:K,10,FALSE)</f>
        <v>tier - 2</v>
      </c>
      <c r="P1105" t="str">
        <f>VLOOKUP(Table35[[#This Row],[Customer ID]],'Hospitalisation Details'!A:K,11,FALSE)</f>
        <v>R1011</v>
      </c>
    </row>
    <row r="1106" spans="1:16" x14ac:dyDescent="0.3">
      <c r="A1106" t="s">
        <v>1265</v>
      </c>
      <c r="B1106" t="str">
        <f>VLOOKUP(Table35[[#This Row],[Customer ID]], 'Customer Names'!F:G, 2, FALSE)</f>
        <v>Saad, Mr.  Mohammad</v>
      </c>
      <c r="C1106">
        <v>30.21</v>
      </c>
      <c r="D1106" s="22" t="str" cm="1">
        <f t="array" ref="D1106">_xlfn.IFS(Table35[[#This Row],[BMI]]&lt;18.5, "Underweight ", Table35[[#This Row],[BMI]]&lt;24.9, "Normal Weight", Table35[[#This Row],[BMI]]&lt;29.9, "Overweight ", TRUE, "Obesity")</f>
        <v>Obesity</v>
      </c>
      <c r="E1106" s="22">
        <v>7.83</v>
      </c>
      <c r="F1106" s="22" t="str" cm="1">
        <f t="array" ref="F1106">_xlfn.IFS(Table35[[#This Row],[HBA1C]]&lt;5.7, "Normal", Table35[[#This Row],[HBA1C]]&lt;6.4, "Prediabetes ", TRUE, "Diabetes")</f>
        <v>Diabetes</v>
      </c>
      <c r="G1106" s="23" t="s">
        <v>2379</v>
      </c>
      <c r="H1106" s="22" t="s">
        <v>2379</v>
      </c>
      <c r="I1106" s="22" t="s">
        <v>2379</v>
      </c>
      <c r="J1106" s="22">
        <v>0</v>
      </c>
      <c r="K1106" t="s">
        <v>2379</v>
      </c>
      <c r="L1106" s="25">
        <f>VLOOKUP(Table35[[#This Row],[Customer ID]],'Hospitalisation Details'!A:E,5,FALSE)</f>
        <v>24951</v>
      </c>
      <c r="M1106" s="27">
        <f>VLOOKUP(Table35[[#This Row],[Customer ID]],'Hospitalisation Details'!A:K,8,FALSE)</f>
        <v>10231.5</v>
      </c>
      <c r="N1106" t="str">
        <f>VLOOKUP(Table35[[#This Row],[Customer ID]],'Hospitalisation Details'!A:K,9, FALSE)</f>
        <v>tier - 3</v>
      </c>
      <c r="O1106" t="str">
        <f>VLOOKUP(Table35[[#This Row],[Customer ID]],'Hospitalisation Details'!A:K,10,FALSE)</f>
        <v>tier - 1</v>
      </c>
      <c r="P1106" t="str">
        <f>VLOOKUP(Table35[[#This Row],[Customer ID]],'Hospitalisation Details'!A:K,11,FALSE)</f>
        <v>R1012</v>
      </c>
    </row>
    <row r="1107" spans="1:16" x14ac:dyDescent="0.3">
      <c r="A1107" t="s">
        <v>1264</v>
      </c>
      <c r="B1107" t="str">
        <f>VLOOKUP(Table35[[#This Row],[Customer ID]], 'Customer Names'!F:G, 2, FALSE)</f>
        <v>Paul, Mr.  Charlie</v>
      </c>
      <c r="C1107">
        <v>38.28</v>
      </c>
      <c r="D1107" s="22" t="str" cm="1">
        <f t="array" ref="D1107">_xlfn.IFS(Table35[[#This Row],[BMI]]&lt;18.5, "Underweight ", Table35[[#This Row],[BMI]]&lt;24.9, "Normal Weight", Table35[[#This Row],[BMI]]&lt;29.9, "Overweight ", TRUE, "Obesity")</f>
        <v>Obesity</v>
      </c>
      <c r="E1107" s="22">
        <v>10.17</v>
      </c>
      <c r="F1107" s="22" t="str" cm="1">
        <f t="array" ref="F1107">_xlfn.IFS(Table35[[#This Row],[HBA1C]]&lt;5.7, "Normal", Table35[[#This Row],[HBA1C]]&lt;6.4, "Prediabetes ", TRUE, "Diabetes")</f>
        <v>Diabetes</v>
      </c>
      <c r="G1107" s="23" t="s">
        <v>2381</v>
      </c>
      <c r="H1107" s="22" t="s">
        <v>2379</v>
      </c>
      <c r="I1107" s="22" t="s">
        <v>2379</v>
      </c>
      <c r="J1107" s="22">
        <v>0</v>
      </c>
      <c r="K1107" t="s">
        <v>2379</v>
      </c>
      <c r="L1107" s="25">
        <f>VLOOKUP(Table35[[#This Row],[Customer ID]],'Hospitalisation Details'!A:E,5,FALSE)</f>
        <v>24559</v>
      </c>
      <c r="M1107" s="27">
        <f>VLOOKUP(Table35[[#This Row],[Customer ID]],'Hospitalisation Details'!A:K,8,FALSE)</f>
        <v>10226.280000000001</v>
      </c>
      <c r="N1107" t="str">
        <f>VLOOKUP(Table35[[#This Row],[Customer ID]],'Hospitalisation Details'!A:K,9, FALSE)</f>
        <v>tier - 3</v>
      </c>
      <c r="O1107" t="str">
        <f>VLOOKUP(Table35[[#This Row],[Customer ID]],'Hospitalisation Details'!A:K,10,FALSE)</f>
        <v>tier - 3</v>
      </c>
      <c r="P1107" t="str">
        <f>VLOOKUP(Table35[[#This Row],[Customer ID]],'Hospitalisation Details'!A:K,11,FALSE)</f>
        <v>R1013</v>
      </c>
    </row>
    <row r="1108" spans="1:16" x14ac:dyDescent="0.3">
      <c r="A1108" t="s">
        <v>1263</v>
      </c>
      <c r="B1108" t="str">
        <f>VLOOKUP(Table35[[#This Row],[Customer ID]], 'Customer Names'!F:G, 2, FALSE)</f>
        <v>Trail, Mr.  Brent</v>
      </c>
      <c r="C1108">
        <v>29.9</v>
      </c>
      <c r="D1108" s="22" t="str" cm="1">
        <f t="array" ref="D1108">_xlfn.IFS(Table35[[#This Row],[BMI]]&lt;18.5, "Underweight ", Table35[[#This Row],[BMI]]&lt;24.9, "Normal Weight", Table35[[#This Row],[BMI]]&lt;29.9, "Overweight ", TRUE, "Obesity")</f>
        <v>Obesity</v>
      </c>
      <c r="E1108" s="22">
        <v>8.9600000000000009</v>
      </c>
      <c r="F1108" s="22" t="str" cm="1">
        <f t="array" ref="F1108">_xlfn.IFS(Table35[[#This Row],[HBA1C]]&lt;5.7, "Normal", Table35[[#This Row],[HBA1C]]&lt;6.4, "Prediabetes ", TRUE, "Diabetes")</f>
        <v>Diabetes</v>
      </c>
      <c r="G1108" s="23" t="s">
        <v>2381</v>
      </c>
      <c r="H1108" s="22" t="s">
        <v>2379</v>
      </c>
      <c r="I1108" s="22" t="s">
        <v>2379</v>
      </c>
      <c r="J1108" s="22">
        <v>0</v>
      </c>
      <c r="K1108" t="s">
        <v>2379</v>
      </c>
      <c r="L1108" s="25">
        <f>VLOOKUP(Table35[[#This Row],[Customer ID]],'Hospitalisation Details'!A:E,5,FALSE)</f>
        <v>24529</v>
      </c>
      <c r="M1108" s="27">
        <f>VLOOKUP(Table35[[#This Row],[Customer ID]],'Hospitalisation Details'!A:K,8,FALSE)</f>
        <v>10214.64</v>
      </c>
      <c r="N1108" t="str">
        <f>VLOOKUP(Table35[[#This Row],[Customer ID]],'Hospitalisation Details'!A:K,9, FALSE)</f>
        <v>tier - 3</v>
      </c>
      <c r="O1108" t="str">
        <f>VLOOKUP(Table35[[#This Row],[Customer ID]],'Hospitalisation Details'!A:K,10,FALSE)</f>
        <v>tier - 2</v>
      </c>
      <c r="P1108" t="str">
        <f>VLOOKUP(Table35[[#This Row],[Customer ID]],'Hospitalisation Details'!A:K,11,FALSE)</f>
        <v>R1011</v>
      </c>
    </row>
    <row r="1109" spans="1:16" x14ac:dyDescent="0.3">
      <c r="A1109" t="s">
        <v>1262</v>
      </c>
      <c r="B1109" t="str">
        <f>VLOOKUP(Table35[[#This Row],[Customer ID]], 'Customer Names'!F:G, 2, FALSE)</f>
        <v>Benton, Ms.  Kelli M</v>
      </c>
      <c r="C1109">
        <v>23.18</v>
      </c>
      <c r="D1109" s="22" t="str" cm="1">
        <f t="array" ref="D1109">_xlfn.IFS(Table35[[#This Row],[BMI]]&lt;18.5, "Underweight ", Table35[[#This Row],[BMI]]&lt;24.9, "Normal Weight", Table35[[#This Row],[BMI]]&lt;29.9, "Overweight ", TRUE, "Obesity")</f>
        <v>Normal Weight</v>
      </c>
      <c r="E1109" s="22">
        <v>6.96</v>
      </c>
      <c r="F1109" s="22" t="str" cm="1">
        <f t="array" ref="F1109">_xlfn.IFS(Table35[[#This Row],[HBA1C]]&lt;5.7, "Normal", Table35[[#This Row],[HBA1C]]&lt;6.4, "Prediabetes ", TRUE, "Diabetes")</f>
        <v>Diabetes</v>
      </c>
      <c r="G1109" s="23" t="s">
        <v>2381</v>
      </c>
      <c r="H1109" s="22" t="s">
        <v>2379</v>
      </c>
      <c r="I1109" s="22" t="s">
        <v>2379</v>
      </c>
      <c r="J1109" s="22">
        <v>2</v>
      </c>
      <c r="K1109" t="s">
        <v>2379</v>
      </c>
      <c r="L1109" s="25">
        <f>VLOOKUP(Table35[[#This Row],[Customer ID]],'Hospitalisation Details'!A:E,5,FALSE)</f>
        <v>25592</v>
      </c>
      <c r="M1109" s="27">
        <f>VLOOKUP(Table35[[#This Row],[Customer ID]],'Hospitalisation Details'!A:K,8,FALSE)</f>
        <v>10197.77</v>
      </c>
      <c r="N1109" t="str">
        <f>VLOOKUP(Table35[[#This Row],[Customer ID]],'Hospitalisation Details'!A:K,9, FALSE)</f>
        <v>tier - 3</v>
      </c>
      <c r="O1109" t="str">
        <f>VLOOKUP(Table35[[#This Row],[Customer ID]],'Hospitalisation Details'!A:K,10,FALSE)</f>
        <v>tier - 1</v>
      </c>
      <c r="P1109" t="str">
        <f>VLOOKUP(Table35[[#This Row],[Customer ID]],'Hospitalisation Details'!A:K,11,FALSE)</f>
        <v>R1024</v>
      </c>
    </row>
    <row r="1110" spans="1:16" x14ac:dyDescent="0.3">
      <c r="A1110" t="s">
        <v>1261</v>
      </c>
      <c r="B1110" t="str">
        <f>VLOOKUP(Table35[[#This Row],[Customer ID]], 'Customer Names'!F:G, 2, FALSE)</f>
        <v>Bauman, Mrs.  Sheridan H</v>
      </c>
      <c r="C1110">
        <v>33.020000000000003</v>
      </c>
      <c r="D1110" s="22" t="str" cm="1">
        <f t="array" ref="D1110">_xlfn.IFS(Table35[[#This Row],[BMI]]&lt;18.5, "Underweight ", Table35[[#This Row],[BMI]]&lt;24.9, "Normal Weight", Table35[[#This Row],[BMI]]&lt;29.9, "Overweight ", TRUE, "Obesity")</f>
        <v>Obesity</v>
      </c>
      <c r="E1110" s="22">
        <v>5.07</v>
      </c>
      <c r="F1110" s="22" t="str" cm="1">
        <f t="array" ref="F1110">_xlfn.IFS(Table35[[#This Row],[HBA1C]]&lt;5.7, "Normal", Table35[[#This Row],[HBA1C]]&lt;6.4, "Prediabetes ", TRUE, "Diabetes")</f>
        <v>Normal</v>
      </c>
      <c r="G1110" s="23" t="s">
        <v>2381</v>
      </c>
      <c r="H1110" s="22" t="s">
        <v>2379</v>
      </c>
      <c r="I1110" s="22" t="s">
        <v>2379</v>
      </c>
      <c r="J1110" s="22">
        <v>0</v>
      </c>
      <c r="K1110" t="s">
        <v>2379</v>
      </c>
      <c r="L1110" s="25">
        <f>VLOOKUP(Table35[[#This Row],[Customer ID]],'Hospitalisation Details'!A:E,5,FALSE)</f>
        <v>31397</v>
      </c>
      <c r="M1110" s="27">
        <f>VLOOKUP(Table35[[#This Row],[Customer ID]],'Hospitalisation Details'!A:K,8,FALSE)</f>
        <v>10191.82</v>
      </c>
      <c r="N1110" t="str">
        <f>VLOOKUP(Table35[[#This Row],[Customer ID]],'Hospitalisation Details'!A:K,9, FALSE)</f>
        <v>tier - 3</v>
      </c>
      <c r="O1110" t="str">
        <f>VLOOKUP(Table35[[#This Row],[Customer ID]],'Hospitalisation Details'!A:K,10,FALSE)</f>
        <v>tier - 2</v>
      </c>
      <c r="P1110" t="str">
        <f>VLOOKUP(Table35[[#This Row],[Customer ID]],'Hospitalisation Details'!A:K,11,FALSE)</f>
        <v>R1026</v>
      </c>
    </row>
    <row r="1111" spans="1:16" x14ac:dyDescent="0.3">
      <c r="A1111" t="s">
        <v>1260</v>
      </c>
      <c r="B1111" t="str">
        <f>VLOOKUP(Table35[[#This Row],[Customer ID]], 'Customer Names'!F:G, 2, FALSE)</f>
        <v>Bakula, Mrs.  Sarah M.</v>
      </c>
      <c r="C1111">
        <v>27.29</v>
      </c>
      <c r="D1111" s="22" t="str" cm="1">
        <f t="array" ref="D1111">_xlfn.IFS(Table35[[#This Row],[BMI]]&lt;18.5, "Underweight ", Table35[[#This Row],[BMI]]&lt;24.9, "Normal Weight", Table35[[#This Row],[BMI]]&lt;29.9, "Overweight ", TRUE, "Obesity")</f>
        <v xml:space="preserve">Overweight </v>
      </c>
      <c r="E1111" s="22">
        <v>5.85</v>
      </c>
      <c r="F1111" s="22" t="str" cm="1">
        <f t="array" ref="F1111">_xlfn.IFS(Table35[[#This Row],[HBA1C]]&lt;5.7, "Normal", Table35[[#This Row],[HBA1C]]&lt;6.4, "Prediabetes ", TRUE, "Diabetes")</f>
        <v xml:space="preserve">Prediabetes </v>
      </c>
      <c r="G1111" s="23" t="s">
        <v>2379</v>
      </c>
      <c r="H1111" s="22" t="s">
        <v>2379</v>
      </c>
      <c r="I1111" s="22" t="s">
        <v>2379</v>
      </c>
      <c r="J1111" s="22">
        <v>2</v>
      </c>
      <c r="K1111" t="s">
        <v>2379</v>
      </c>
      <c r="L1111" s="25">
        <f>VLOOKUP(Table35[[#This Row],[Customer ID]],'Hospitalisation Details'!A:E,5,FALSE)</f>
        <v>26613</v>
      </c>
      <c r="M1111" s="27">
        <f>VLOOKUP(Table35[[#This Row],[Customer ID]],'Hospitalisation Details'!A:K,8,FALSE)</f>
        <v>10160.870000000001</v>
      </c>
      <c r="N1111" t="str">
        <f>VLOOKUP(Table35[[#This Row],[Customer ID]],'Hospitalisation Details'!A:K,9, FALSE)</f>
        <v>tier - 3</v>
      </c>
      <c r="O1111" t="str">
        <f>VLOOKUP(Table35[[#This Row],[Customer ID]],'Hospitalisation Details'!A:K,10,FALSE)</f>
        <v>tier - 3</v>
      </c>
      <c r="P1111" t="str">
        <f>VLOOKUP(Table35[[#This Row],[Customer ID]],'Hospitalisation Details'!A:K,11,FALSE)</f>
        <v>R1025</v>
      </c>
    </row>
    <row r="1112" spans="1:16" x14ac:dyDescent="0.3">
      <c r="A1112" t="s">
        <v>1259</v>
      </c>
      <c r="B1112" t="str">
        <f>VLOOKUP(Table35[[#This Row],[Customer ID]], 'Customer Names'!F:G, 2, FALSE)</f>
        <v>Edwards, Ms.  Jennifer</v>
      </c>
      <c r="C1112">
        <v>23.18</v>
      </c>
      <c r="D1112" s="22" t="str" cm="1">
        <f t="array" ref="D1112">_xlfn.IFS(Table35[[#This Row],[BMI]]&lt;18.5, "Underweight ", Table35[[#This Row],[BMI]]&lt;24.9, "Normal Weight", Table35[[#This Row],[BMI]]&lt;29.9, "Overweight ", TRUE, "Obesity")</f>
        <v>Normal Weight</v>
      </c>
      <c r="E1112" s="22">
        <v>10.56</v>
      </c>
      <c r="F1112" s="22" t="str" cm="1">
        <f t="array" ref="F1112">_xlfn.IFS(Table35[[#This Row],[HBA1C]]&lt;5.7, "Normal", Table35[[#This Row],[HBA1C]]&lt;6.4, "Prediabetes ", TRUE, "Diabetes")</f>
        <v>Diabetes</v>
      </c>
      <c r="G1112" s="23" t="s">
        <v>2379</v>
      </c>
      <c r="H1112" s="22" t="s">
        <v>2379</v>
      </c>
      <c r="I1112" s="22" t="s">
        <v>2379</v>
      </c>
      <c r="J1112" s="22">
        <v>2</v>
      </c>
      <c r="K1112" t="s">
        <v>2379</v>
      </c>
      <c r="L1112" s="25">
        <f>VLOOKUP(Table35[[#This Row],[Customer ID]],'Hospitalisation Details'!A:E,5,FALSE)</f>
        <v>26950</v>
      </c>
      <c r="M1112" s="27">
        <f>VLOOKUP(Table35[[#This Row],[Customer ID]],'Hospitalisation Details'!A:K,8,FALSE)</f>
        <v>10156.780000000001</v>
      </c>
      <c r="N1112" t="str">
        <f>VLOOKUP(Table35[[#This Row],[Customer ID]],'Hospitalisation Details'!A:K,9, FALSE)</f>
        <v>tier - 3</v>
      </c>
      <c r="O1112" t="str">
        <f>VLOOKUP(Table35[[#This Row],[Customer ID]],'Hospitalisation Details'!A:K,10,FALSE)</f>
        <v>tier - 2</v>
      </c>
      <c r="P1112" t="str">
        <f>VLOOKUP(Table35[[#This Row],[Customer ID]],'Hospitalisation Details'!A:K,11,FALSE)</f>
        <v>R1012</v>
      </c>
    </row>
    <row r="1113" spans="1:16" x14ac:dyDescent="0.3">
      <c r="A1113" t="s">
        <v>1258</v>
      </c>
      <c r="B1113" t="str">
        <f>VLOOKUP(Table35[[#This Row],[Customer ID]], 'Customer Names'!F:G, 2, FALSE)</f>
        <v>Davis, Mrs.  Laura J</v>
      </c>
      <c r="C1113">
        <v>32.659999999999997</v>
      </c>
      <c r="D1113" s="22" t="str" cm="1">
        <f t="array" ref="D1113">_xlfn.IFS(Table35[[#This Row],[BMI]]&lt;18.5, "Underweight ", Table35[[#This Row],[BMI]]&lt;24.9, "Normal Weight", Table35[[#This Row],[BMI]]&lt;29.9, "Overweight ", TRUE, "Obesity")</f>
        <v>Obesity</v>
      </c>
      <c r="E1113" s="22">
        <v>8.92</v>
      </c>
      <c r="F1113" s="22" t="str" cm="1">
        <f t="array" ref="F1113">_xlfn.IFS(Table35[[#This Row],[HBA1C]]&lt;5.7, "Normal", Table35[[#This Row],[HBA1C]]&lt;6.4, "Prediabetes ", TRUE, "Diabetes")</f>
        <v>Diabetes</v>
      </c>
      <c r="G1113" s="23" t="s">
        <v>2381</v>
      </c>
      <c r="H1113" s="22" t="s">
        <v>2379</v>
      </c>
      <c r="I1113" s="22" t="s">
        <v>2379</v>
      </c>
      <c r="J1113" s="22">
        <v>0</v>
      </c>
      <c r="K1113" t="s">
        <v>2379</v>
      </c>
      <c r="L1113" s="25">
        <f>VLOOKUP(Table35[[#This Row],[Customer ID]],'Hospitalisation Details'!A:E,5,FALSE)</f>
        <v>29841</v>
      </c>
      <c r="M1113" s="27">
        <f>VLOOKUP(Table35[[#This Row],[Customer ID]],'Hospitalisation Details'!A:K,8,FALSE)</f>
        <v>10146.129999999999</v>
      </c>
      <c r="N1113" t="str">
        <f>VLOOKUP(Table35[[#This Row],[Customer ID]],'Hospitalisation Details'!A:K,9, FALSE)</f>
        <v>tier - 3</v>
      </c>
      <c r="O1113" t="str">
        <f>VLOOKUP(Table35[[#This Row],[Customer ID]],'Hospitalisation Details'!A:K,10,FALSE)</f>
        <v>tier - 1</v>
      </c>
      <c r="P1113" t="str">
        <f>VLOOKUP(Table35[[#This Row],[Customer ID]],'Hospitalisation Details'!A:K,11,FALSE)</f>
        <v>R1025</v>
      </c>
    </row>
    <row r="1114" spans="1:16" x14ac:dyDescent="0.3">
      <c r="A1114" t="s">
        <v>1257</v>
      </c>
      <c r="B1114" t="str">
        <f>VLOOKUP(Table35[[#This Row],[Customer ID]], 'Customer Names'!F:G, 2, FALSE)</f>
        <v>Weiler, Mr.  Thomas</v>
      </c>
      <c r="C1114">
        <v>30.78</v>
      </c>
      <c r="D1114" s="22" t="str" cm="1">
        <f t="array" ref="D1114">_xlfn.IFS(Table35[[#This Row],[BMI]]&lt;18.5, "Underweight ", Table35[[#This Row],[BMI]]&lt;24.9, "Normal Weight", Table35[[#This Row],[BMI]]&lt;29.9, "Overweight ", TRUE, "Obesity")</f>
        <v>Obesity</v>
      </c>
      <c r="E1114" s="22">
        <v>8.6300000000000008</v>
      </c>
      <c r="F1114" s="22" t="str" cm="1">
        <f t="array" ref="F1114">_xlfn.IFS(Table35[[#This Row],[HBA1C]]&lt;5.7, "Normal", Table35[[#This Row],[HBA1C]]&lt;6.4, "Prediabetes ", TRUE, "Diabetes")</f>
        <v>Diabetes</v>
      </c>
      <c r="G1114" s="23" t="s">
        <v>2379</v>
      </c>
      <c r="H1114" s="22" t="s">
        <v>2379</v>
      </c>
      <c r="I1114" s="22" t="s">
        <v>2379</v>
      </c>
      <c r="J1114" s="22">
        <v>0</v>
      </c>
      <c r="K1114" t="s">
        <v>2379</v>
      </c>
      <c r="L1114" s="25">
        <f>VLOOKUP(Table35[[#This Row],[Customer ID]],'Hospitalisation Details'!A:E,5,FALSE)</f>
        <v>27271</v>
      </c>
      <c r="M1114" s="27">
        <f>VLOOKUP(Table35[[#This Row],[Customer ID]],'Hospitalisation Details'!A:K,8,FALSE)</f>
        <v>10141.14</v>
      </c>
      <c r="N1114" t="str">
        <f>VLOOKUP(Table35[[#This Row],[Customer ID]],'Hospitalisation Details'!A:K,9, FALSE)</f>
        <v>tier - 3</v>
      </c>
      <c r="O1114" t="str">
        <f>VLOOKUP(Table35[[#This Row],[Customer ID]],'Hospitalisation Details'!A:K,10,FALSE)</f>
        <v>tier - 1</v>
      </c>
      <c r="P1114" t="str">
        <f>VLOOKUP(Table35[[#This Row],[Customer ID]],'Hospitalisation Details'!A:K,11,FALSE)</f>
        <v>R1016</v>
      </c>
    </row>
    <row r="1115" spans="1:16" x14ac:dyDescent="0.3">
      <c r="A1115" t="s">
        <v>1256</v>
      </c>
      <c r="B1115" t="str">
        <f>VLOOKUP(Table35[[#This Row],[Customer ID]], 'Customer Names'!F:G, 2, FALSE)</f>
        <v>Schaaf, Ms.  Gisele</v>
      </c>
      <c r="C1115">
        <v>47.2</v>
      </c>
      <c r="D1115" s="22" t="str" cm="1">
        <f t="array" ref="D1115">_xlfn.IFS(Table35[[#This Row],[BMI]]&lt;18.5, "Underweight ", Table35[[#This Row],[BMI]]&lt;24.9, "Normal Weight", Table35[[#This Row],[BMI]]&lt;29.9, "Overweight ", TRUE, "Obesity")</f>
        <v>Obesity</v>
      </c>
      <c r="E1115" s="22">
        <v>6.29</v>
      </c>
      <c r="F1115" s="22" t="str" cm="1">
        <f t="array" ref="F1115">_xlfn.IFS(Table35[[#This Row],[HBA1C]]&lt;5.7, "Normal", Table35[[#This Row],[HBA1C]]&lt;6.4, "Prediabetes ", TRUE, "Diabetes")</f>
        <v xml:space="preserve">Prediabetes </v>
      </c>
      <c r="G1115" s="23" t="s">
        <v>2381</v>
      </c>
      <c r="H1115" s="22" t="s">
        <v>2379</v>
      </c>
      <c r="I1115" s="22" t="s">
        <v>2381</v>
      </c>
      <c r="J1115" s="22">
        <v>1</v>
      </c>
      <c r="K1115" t="s">
        <v>2379</v>
      </c>
      <c r="L1115" s="25">
        <f>VLOOKUP(Table35[[#This Row],[Customer ID]],'Hospitalisation Details'!A:E,5,FALSE)</f>
        <v>35616</v>
      </c>
      <c r="M1115" s="27">
        <f>VLOOKUP(Table35[[#This Row],[Customer ID]],'Hospitalisation Details'!A:K,8,FALSE)</f>
        <v>10139.84</v>
      </c>
      <c r="N1115" t="str">
        <f>VLOOKUP(Table35[[#This Row],[Customer ID]],'Hospitalisation Details'!A:K,9, FALSE)</f>
        <v>tier - 3</v>
      </c>
      <c r="O1115" t="str">
        <f>VLOOKUP(Table35[[#This Row],[Customer ID]],'Hospitalisation Details'!A:K,10,FALSE)</f>
        <v>tier - 2</v>
      </c>
      <c r="P1115" t="str">
        <f>VLOOKUP(Table35[[#This Row],[Customer ID]],'Hospitalisation Details'!A:K,11,FALSE)</f>
        <v>R1012</v>
      </c>
    </row>
    <row r="1116" spans="1:16" x14ac:dyDescent="0.3">
      <c r="A1116" t="s">
        <v>1255</v>
      </c>
      <c r="B1116" t="str">
        <f>VLOOKUP(Table35[[#This Row],[Customer ID]], 'Customer Names'!F:G, 2, FALSE)</f>
        <v>Sack, Ms.  Myra L</v>
      </c>
      <c r="C1116">
        <v>31.6</v>
      </c>
      <c r="D1116" s="22" t="str" cm="1">
        <f t="array" ref="D1116">_xlfn.IFS(Table35[[#This Row],[BMI]]&lt;18.5, "Underweight ", Table35[[#This Row],[BMI]]&lt;24.9, "Normal Weight", Table35[[#This Row],[BMI]]&lt;29.9, "Overweight ", TRUE, "Obesity")</f>
        <v>Obesity</v>
      </c>
      <c r="E1116" s="22">
        <v>5.75</v>
      </c>
      <c r="F1116" s="22" t="str" cm="1">
        <f t="array" ref="F1116">_xlfn.IFS(Table35[[#This Row],[HBA1C]]&lt;5.7, "Normal", Table35[[#This Row],[HBA1C]]&lt;6.4, "Prediabetes ", TRUE, "Diabetes")</f>
        <v xml:space="preserve">Prediabetes </v>
      </c>
      <c r="G1116" s="23" t="s">
        <v>2379</v>
      </c>
      <c r="H1116" s="22" t="s">
        <v>2379</v>
      </c>
      <c r="I1116" s="22" t="s">
        <v>2379</v>
      </c>
      <c r="J1116" s="22">
        <v>2</v>
      </c>
      <c r="K1116" t="s">
        <v>2379</v>
      </c>
      <c r="L1116" s="25">
        <f>VLOOKUP(Table35[[#This Row],[Customer ID]],'Hospitalisation Details'!A:E,5,FALSE)</f>
        <v>26466</v>
      </c>
      <c r="M1116" s="27">
        <f>VLOOKUP(Table35[[#This Row],[Customer ID]],'Hospitalisation Details'!A:K,8,FALSE)</f>
        <v>10118.42</v>
      </c>
      <c r="N1116" t="str">
        <f>VLOOKUP(Table35[[#This Row],[Customer ID]],'Hospitalisation Details'!A:K,9, FALSE)</f>
        <v>tier - 3</v>
      </c>
      <c r="O1116" t="str">
        <f>VLOOKUP(Table35[[#This Row],[Customer ID]],'Hospitalisation Details'!A:K,10,FALSE)</f>
        <v>tier - 3</v>
      </c>
      <c r="P1116" t="str">
        <f>VLOOKUP(Table35[[#This Row],[Customer ID]],'Hospitalisation Details'!A:K,11,FALSE)</f>
        <v>R1011</v>
      </c>
    </row>
    <row r="1117" spans="1:16" x14ac:dyDescent="0.3">
      <c r="A1117" t="s">
        <v>1254</v>
      </c>
      <c r="B1117" t="str">
        <f>VLOOKUP(Table35[[#This Row],[Customer ID]], 'Customer Names'!F:G, 2, FALSE)</f>
        <v>Chenard, Ms.  Melissa M.</v>
      </c>
      <c r="C1117">
        <v>33.914999999999999</v>
      </c>
      <c r="D1117" s="22" t="str" cm="1">
        <f t="array" ref="D1117">_xlfn.IFS(Table35[[#This Row],[BMI]]&lt;18.5, "Underweight ", Table35[[#This Row],[BMI]]&lt;24.9, "Normal Weight", Table35[[#This Row],[BMI]]&lt;29.9, "Overweight ", TRUE, "Obesity")</f>
        <v>Obesity</v>
      </c>
      <c r="E1117" s="22">
        <v>6.66</v>
      </c>
      <c r="F1117" s="22" t="str" cm="1">
        <f t="array" ref="F1117">_xlfn.IFS(Table35[[#This Row],[HBA1C]]&lt;5.7, "Normal", Table35[[#This Row],[HBA1C]]&lt;6.4, "Prediabetes ", TRUE, "Diabetes")</f>
        <v>Diabetes</v>
      </c>
      <c r="G1117" s="23" t="s">
        <v>2381</v>
      </c>
      <c r="H1117" s="22" t="s">
        <v>2379</v>
      </c>
      <c r="I1117" s="22" t="s">
        <v>2379</v>
      </c>
      <c r="J1117" s="22">
        <v>1</v>
      </c>
      <c r="K1117" t="s">
        <v>2379</v>
      </c>
      <c r="L1117" s="25">
        <f>VLOOKUP(Table35[[#This Row],[Customer ID]],'Hospitalisation Details'!A:E,5,FALSE)</f>
        <v>27516</v>
      </c>
      <c r="M1117" s="27">
        <f>VLOOKUP(Table35[[#This Row],[Customer ID]],'Hospitalisation Details'!A:K,8,FALSE)</f>
        <v>10115.01</v>
      </c>
      <c r="N1117" t="str">
        <f>VLOOKUP(Table35[[#This Row],[Customer ID]],'Hospitalisation Details'!A:K,9, FALSE)</f>
        <v>tier - 3</v>
      </c>
      <c r="O1117" t="str">
        <f>VLOOKUP(Table35[[#This Row],[Customer ID]],'Hospitalisation Details'!A:K,10,FALSE)</f>
        <v>tier - 3</v>
      </c>
      <c r="P1117" t="str">
        <f>VLOOKUP(Table35[[#This Row],[Customer ID]],'Hospitalisation Details'!A:K,11,FALSE)</f>
        <v>R1012</v>
      </c>
    </row>
    <row r="1118" spans="1:16" x14ac:dyDescent="0.3">
      <c r="A1118" t="s">
        <v>1253</v>
      </c>
      <c r="B1118" t="str">
        <f>VLOOKUP(Table35[[#This Row],[Customer ID]], 'Customer Names'!F:G, 2, FALSE)</f>
        <v>Williamson, Ms.  Eleanor F.</v>
      </c>
      <c r="C1118">
        <v>23.54</v>
      </c>
      <c r="D1118" s="22" t="str" cm="1">
        <f t="array" ref="D1118">_xlfn.IFS(Table35[[#This Row],[BMI]]&lt;18.5, "Underweight ", Table35[[#This Row],[BMI]]&lt;24.9, "Normal Weight", Table35[[#This Row],[BMI]]&lt;29.9, "Overweight ", TRUE, "Obesity")</f>
        <v>Normal Weight</v>
      </c>
      <c r="E1118" s="22">
        <v>5.0999999999999996</v>
      </c>
      <c r="F1118" s="22" t="str" cm="1">
        <f t="array" ref="F1118">_xlfn.IFS(Table35[[#This Row],[HBA1C]]&lt;5.7, "Normal", Table35[[#This Row],[HBA1C]]&lt;6.4, "Prediabetes ", TRUE, "Diabetes")</f>
        <v>Normal</v>
      </c>
      <c r="G1118" s="23" t="s">
        <v>2379</v>
      </c>
      <c r="H1118" s="22" t="s">
        <v>2379</v>
      </c>
      <c r="I1118" s="22" t="s">
        <v>2379</v>
      </c>
      <c r="J1118" s="22">
        <v>2</v>
      </c>
      <c r="K1118" t="s">
        <v>2379</v>
      </c>
      <c r="L1118" s="25">
        <f>VLOOKUP(Table35[[#This Row],[Customer ID]],'Hospitalisation Details'!A:E,5,FALSE)</f>
        <v>26397</v>
      </c>
      <c r="M1118" s="27">
        <f>VLOOKUP(Table35[[#This Row],[Customer ID]],'Hospitalisation Details'!A:K,8,FALSE)</f>
        <v>10107.219999999999</v>
      </c>
      <c r="N1118" t="str">
        <f>VLOOKUP(Table35[[#This Row],[Customer ID]],'Hospitalisation Details'!A:K,9, FALSE)</f>
        <v>tier - 3</v>
      </c>
      <c r="O1118" t="str">
        <f>VLOOKUP(Table35[[#This Row],[Customer ID]],'Hospitalisation Details'!A:K,10,FALSE)</f>
        <v>tier - 1</v>
      </c>
      <c r="P1118" t="str">
        <f>VLOOKUP(Table35[[#This Row],[Customer ID]],'Hospitalisation Details'!A:K,11,FALSE)</f>
        <v>R1013</v>
      </c>
    </row>
    <row r="1119" spans="1:16" x14ac:dyDescent="0.3">
      <c r="A1119" t="s">
        <v>1252</v>
      </c>
      <c r="B1119" t="str">
        <f>VLOOKUP(Table35[[#This Row],[Customer ID]], 'Customer Names'!F:G, 2, FALSE)</f>
        <v>Dollas, Ms.  Elizabeth</v>
      </c>
      <c r="C1119">
        <v>27.074999999999999</v>
      </c>
      <c r="D1119" s="22" t="str" cm="1">
        <f t="array" ref="D1119">_xlfn.IFS(Table35[[#This Row],[BMI]]&lt;18.5, "Underweight ", Table35[[#This Row],[BMI]]&lt;24.9, "Normal Weight", Table35[[#This Row],[BMI]]&lt;29.9, "Overweight ", TRUE, "Obesity")</f>
        <v xml:space="preserve">Overweight </v>
      </c>
      <c r="E1119" s="22">
        <v>4.41</v>
      </c>
      <c r="F1119" s="22" t="str" cm="1">
        <f t="array" ref="F1119">_xlfn.IFS(Table35[[#This Row],[HBA1C]]&lt;5.7, "Normal", Table35[[#This Row],[HBA1C]]&lt;6.4, "Prediabetes ", TRUE, "Diabetes")</f>
        <v>Normal</v>
      </c>
      <c r="G1119" s="23" t="s">
        <v>2379</v>
      </c>
      <c r="H1119" s="22" t="s">
        <v>2379</v>
      </c>
      <c r="I1119" s="22" t="s">
        <v>2379</v>
      </c>
      <c r="J1119" s="22">
        <v>2</v>
      </c>
      <c r="K1119" t="s">
        <v>2379</v>
      </c>
      <c r="L1119" s="25">
        <f>VLOOKUP(Table35[[#This Row],[Customer ID]],'Hospitalisation Details'!A:E,5,FALSE)</f>
        <v>26377</v>
      </c>
      <c r="M1119" s="27">
        <f>VLOOKUP(Table35[[#This Row],[Customer ID]],'Hospitalisation Details'!A:K,8,FALSE)</f>
        <v>10106.129999999999</v>
      </c>
      <c r="N1119" t="str">
        <f>VLOOKUP(Table35[[#This Row],[Customer ID]],'Hospitalisation Details'!A:K,9, FALSE)</f>
        <v>tier - 3</v>
      </c>
      <c r="O1119" t="str">
        <f>VLOOKUP(Table35[[#This Row],[Customer ID]],'Hospitalisation Details'!A:K,10,FALSE)</f>
        <v>tier - 1</v>
      </c>
      <c r="P1119" t="str">
        <f>VLOOKUP(Table35[[#This Row],[Customer ID]],'Hospitalisation Details'!A:K,11,FALSE)</f>
        <v>R1024</v>
      </c>
    </row>
    <row r="1120" spans="1:16" x14ac:dyDescent="0.3">
      <c r="A1120" t="s">
        <v>1251</v>
      </c>
      <c r="B1120" t="str">
        <f>VLOOKUP(Table35[[#This Row],[Customer ID]], 'Customer Names'!F:G, 2, FALSE)</f>
        <v>Sprague, Mr.  Kenneth</v>
      </c>
      <c r="C1120">
        <v>25.8</v>
      </c>
      <c r="D1120" s="22" t="str" cm="1">
        <f t="array" ref="D1120">_xlfn.IFS(Table35[[#This Row],[BMI]]&lt;18.5, "Underweight ", Table35[[#This Row],[BMI]]&lt;24.9, "Normal Weight", Table35[[#This Row],[BMI]]&lt;29.9, "Overweight ", TRUE, "Obesity")</f>
        <v xml:space="preserve">Overweight </v>
      </c>
      <c r="E1120" s="22">
        <v>5.52</v>
      </c>
      <c r="F1120" s="22" t="str" cm="1">
        <f t="array" ref="F1120">_xlfn.IFS(Table35[[#This Row],[HBA1C]]&lt;5.7, "Normal", Table35[[#This Row],[HBA1C]]&lt;6.4, "Prediabetes ", TRUE, "Diabetes")</f>
        <v>Normal</v>
      </c>
      <c r="G1120" s="23" t="s">
        <v>2381</v>
      </c>
      <c r="H1120" s="22" t="s">
        <v>2379</v>
      </c>
      <c r="I1120" s="22" t="s">
        <v>2379</v>
      </c>
      <c r="J1120" s="22">
        <v>0</v>
      </c>
      <c r="K1120" t="s">
        <v>2379</v>
      </c>
      <c r="L1120" s="25">
        <f>VLOOKUP(Table35[[#This Row],[Customer ID]],'Hospitalisation Details'!A:E,5,FALSE)</f>
        <v>27809</v>
      </c>
      <c r="M1120" s="27">
        <f>VLOOKUP(Table35[[#This Row],[Customer ID]],'Hospitalisation Details'!A:K,8,FALSE)</f>
        <v>10096.969999999999</v>
      </c>
      <c r="N1120" t="str">
        <f>VLOOKUP(Table35[[#This Row],[Customer ID]],'Hospitalisation Details'!A:K,9, FALSE)</f>
        <v>tier - 3</v>
      </c>
      <c r="O1120" t="str">
        <f>VLOOKUP(Table35[[#This Row],[Customer ID]],'Hospitalisation Details'!A:K,10,FALSE)</f>
        <v>tier - 2</v>
      </c>
      <c r="P1120" t="str">
        <f>VLOOKUP(Table35[[#This Row],[Customer ID]],'Hospitalisation Details'!A:K,11,FALSE)</f>
        <v>R1011</v>
      </c>
    </row>
    <row r="1121" spans="1:16" x14ac:dyDescent="0.3">
      <c r="A1121" t="s">
        <v>1250</v>
      </c>
      <c r="B1121" t="str">
        <f>VLOOKUP(Table35[[#This Row],[Customer ID]], 'Customer Names'!F:G, 2, FALSE)</f>
        <v>Michell, Mr.  Robert G.</v>
      </c>
      <c r="C1121">
        <v>36.1</v>
      </c>
      <c r="D1121" s="22" t="str" cm="1">
        <f t="array" ref="D1121">_xlfn.IFS(Table35[[#This Row],[BMI]]&lt;18.5, "Underweight ", Table35[[#This Row],[BMI]]&lt;24.9, "Normal Weight", Table35[[#This Row],[BMI]]&lt;29.9, "Overweight ", TRUE, "Obesity")</f>
        <v>Obesity</v>
      </c>
      <c r="E1121" s="22">
        <v>4.62</v>
      </c>
      <c r="F1121" s="22" t="str" cm="1">
        <f t="array" ref="F1121">_xlfn.IFS(Table35[[#This Row],[HBA1C]]&lt;5.7, "Normal", Table35[[#This Row],[HBA1C]]&lt;6.4, "Prediabetes ", TRUE, "Diabetes")</f>
        <v>Normal</v>
      </c>
      <c r="G1121" s="23" t="s">
        <v>2381</v>
      </c>
      <c r="H1121" s="22" t="s">
        <v>2379</v>
      </c>
      <c r="I1121" s="22" t="s">
        <v>2381</v>
      </c>
      <c r="J1121" s="22">
        <v>1</v>
      </c>
      <c r="K1121" t="s">
        <v>2379</v>
      </c>
      <c r="L1121" s="25">
        <f>VLOOKUP(Table35[[#This Row],[Customer ID]],'Hospitalisation Details'!A:E,5,FALSE)</f>
        <v>25206</v>
      </c>
      <c r="M1121" s="27">
        <f>VLOOKUP(Table35[[#This Row],[Customer ID]],'Hospitalisation Details'!A:K,8,FALSE)</f>
        <v>10085.85</v>
      </c>
      <c r="N1121" t="str">
        <f>VLOOKUP(Table35[[#This Row],[Customer ID]],'Hospitalisation Details'!A:K,9, FALSE)</f>
        <v>tier - 3</v>
      </c>
      <c r="O1121" t="str">
        <f>VLOOKUP(Table35[[#This Row],[Customer ID]],'Hospitalisation Details'!A:K,10,FALSE)</f>
        <v>tier - 3</v>
      </c>
      <c r="P1121" t="str">
        <f>VLOOKUP(Table35[[#This Row],[Customer ID]],'Hospitalisation Details'!A:K,11,FALSE)</f>
        <v>R1011</v>
      </c>
    </row>
    <row r="1122" spans="1:16" x14ac:dyDescent="0.3">
      <c r="A1122" t="s">
        <v>1249</v>
      </c>
      <c r="B1122" t="str">
        <f>VLOOKUP(Table35[[#This Row],[Customer ID]], 'Customer Names'!F:G, 2, FALSE)</f>
        <v>Datwyler, Mr.  Thomas C.</v>
      </c>
      <c r="C1122">
        <v>30.495000000000001</v>
      </c>
      <c r="D1122" s="22" t="str" cm="1">
        <f t="array" ref="D1122">_xlfn.IFS(Table35[[#This Row],[BMI]]&lt;18.5, "Underweight ", Table35[[#This Row],[BMI]]&lt;24.9, "Normal Weight", Table35[[#This Row],[BMI]]&lt;29.9, "Overweight ", TRUE, "Obesity")</f>
        <v>Obesity</v>
      </c>
      <c r="E1122" s="22">
        <v>5.74</v>
      </c>
      <c r="F1122" s="22" t="str" cm="1">
        <f t="array" ref="F1122">_xlfn.IFS(Table35[[#This Row],[HBA1C]]&lt;5.7, "Normal", Table35[[#This Row],[HBA1C]]&lt;6.4, "Prediabetes ", TRUE, "Diabetes")</f>
        <v xml:space="preserve">Prediabetes </v>
      </c>
      <c r="G1122" s="23" t="s">
        <v>2381</v>
      </c>
      <c r="H1122" s="22" t="s">
        <v>2379</v>
      </c>
      <c r="I1122" s="22" t="s">
        <v>2381</v>
      </c>
      <c r="J1122" s="22">
        <v>1</v>
      </c>
      <c r="K1122" t="s">
        <v>2379</v>
      </c>
      <c r="L1122" s="25">
        <f>VLOOKUP(Table35[[#This Row],[Customer ID]],'Hospitalisation Details'!A:E,5,FALSE)</f>
        <v>25564</v>
      </c>
      <c r="M1122" s="27">
        <f>VLOOKUP(Table35[[#This Row],[Customer ID]],'Hospitalisation Details'!A:K,8,FALSE)</f>
        <v>10072.06</v>
      </c>
      <c r="N1122" t="str">
        <f>VLOOKUP(Table35[[#This Row],[Customer ID]],'Hospitalisation Details'!A:K,9, FALSE)</f>
        <v>tier - 3</v>
      </c>
      <c r="O1122" t="str">
        <f>VLOOKUP(Table35[[#This Row],[Customer ID]],'Hospitalisation Details'!A:K,10,FALSE)</f>
        <v>tier - 1</v>
      </c>
      <c r="P1122" t="str">
        <f>VLOOKUP(Table35[[#This Row],[Customer ID]],'Hospitalisation Details'!A:K,11,FALSE)</f>
        <v>R1017</v>
      </c>
    </row>
    <row r="1123" spans="1:16" x14ac:dyDescent="0.3">
      <c r="A1123" t="s">
        <v>1248</v>
      </c>
      <c r="B1123" t="str">
        <f>VLOOKUP(Table35[[#This Row],[Customer ID]], 'Customer Names'!F:G, 2, FALSE)</f>
        <v>Mead, Mr.  Matthew J.</v>
      </c>
      <c r="C1123">
        <v>21.4</v>
      </c>
      <c r="D1123" s="22" t="str" cm="1">
        <f t="array" ref="D1123">_xlfn.IFS(Table35[[#This Row],[BMI]]&lt;18.5, "Underweight ", Table35[[#This Row],[BMI]]&lt;24.9, "Normal Weight", Table35[[#This Row],[BMI]]&lt;29.9, "Overweight ", TRUE, "Obesity")</f>
        <v>Normal Weight</v>
      </c>
      <c r="E1123" s="22">
        <v>6.3</v>
      </c>
      <c r="F1123" s="22" t="str" cm="1">
        <f t="array" ref="F1123">_xlfn.IFS(Table35[[#This Row],[HBA1C]]&lt;5.7, "Normal", Table35[[#This Row],[HBA1C]]&lt;6.4, "Prediabetes ", TRUE, "Diabetes")</f>
        <v xml:space="preserve">Prediabetes </v>
      </c>
      <c r="G1123" s="23" t="s">
        <v>2381</v>
      </c>
      <c r="H1123" s="22" t="s">
        <v>2379</v>
      </c>
      <c r="I1123" s="22" t="s">
        <v>2381</v>
      </c>
      <c r="J1123" s="22">
        <v>1</v>
      </c>
      <c r="K1123" t="s">
        <v>2379</v>
      </c>
      <c r="L1123" s="25">
        <f>VLOOKUP(Table35[[#This Row],[Customer ID]],'Hospitalisation Details'!A:E,5,FALSE)</f>
        <v>25529</v>
      </c>
      <c r="M1123" s="27">
        <f>VLOOKUP(Table35[[#This Row],[Customer ID]],'Hospitalisation Details'!A:K,8,FALSE)</f>
        <v>10065.41</v>
      </c>
      <c r="N1123" t="str">
        <f>VLOOKUP(Table35[[#This Row],[Customer ID]],'Hospitalisation Details'!A:K,9, FALSE)</f>
        <v>tier - 3</v>
      </c>
      <c r="O1123" t="str">
        <f>VLOOKUP(Table35[[#This Row],[Customer ID]],'Hospitalisation Details'!A:K,10,FALSE)</f>
        <v>tier - 2</v>
      </c>
      <c r="P1123" t="str">
        <f>VLOOKUP(Table35[[#This Row],[Customer ID]],'Hospitalisation Details'!A:K,11,FALSE)</f>
        <v>R1011</v>
      </c>
    </row>
    <row r="1124" spans="1:16" x14ac:dyDescent="0.3">
      <c r="A1124" t="s">
        <v>1247</v>
      </c>
      <c r="B1124" t="str">
        <f>VLOOKUP(Table35[[#This Row],[Customer ID]], 'Customer Names'!F:G, 2, FALSE)</f>
        <v>Kennedy, Ms.  Mallory D.</v>
      </c>
      <c r="C1124">
        <v>32.299999999999997</v>
      </c>
      <c r="D1124" s="22" t="str" cm="1">
        <f t="array" ref="D1124">_xlfn.IFS(Table35[[#This Row],[BMI]]&lt;18.5, "Underweight ", Table35[[#This Row],[BMI]]&lt;24.9, "Normal Weight", Table35[[#This Row],[BMI]]&lt;29.9, "Overweight ", TRUE, "Obesity")</f>
        <v>Obesity</v>
      </c>
      <c r="E1124" s="22">
        <v>10.27</v>
      </c>
      <c r="F1124" s="22" t="str" cm="1">
        <f t="array" ref="F1124">_xlfn.IFS(Table35[[#This Row],[HBA1C]]&lt;5.7, "Normal", Table35[[#This Row],[HBA1C]]&lt;6.4, "Prediabetes ", TRUE, "Diabetes")</f>
        <v>Diabetes</v>
      </c>
      <c r="G1124" s="23" t="s">
        <v>2379</v>
      </c>
      <c r="H1124" s="22" t="s">
        <v>2379</v>
      </c>
      <c r="I1124" s="22" t="s">
        <v>2379</v>
      </c>
      <c r="J1124" s="22">
        <v>0</v>
      </c>
      <c r="K1124" t="s">
        <v>2379</v>
      </c>
      <c r="L1124" s="25">
        <f>VLOOKUP(Table35[[#This Row],[Customer ID]],'Hospitalisation Details'!A:E,5,FALSE)</f>
        <v>27332</v>
      </c>
      <c r="M1124" s="27">
        <f>VLOOKUP(Table35[[#This Row],[Customer ID]],'Hospitalisation Details'!A:K,8,FALSE)</f>
        <v>10043.25</v>
      </c>
      <c r="N1124" t="str">
        <f>VLOOKUP(Table35[[#This Row],[Customer ID]],'Hospitalisation Details'!A:K,9, FALSE)</f>
        <v>tier - 3</v>
      </c>
      <c r="O1124" t="str">
        <f>VLOOKUP(Table35[[#This Row],[Customer ID]],'Hospitalisation Details'!A:K,10,FALSE)</f>
        <v>tier - 2</v>
      </c>
      <c r="P1124" t="str">
        <f>VLOOKUP(Table35[[#This Row],[Customer ID]],'Hospitalisation Details'!A:K,11,FALSE)</f>
        <v>R1024</v>
      </c>
    </row>
    <row r="1125" spans="1:16" x14ac:dyDescent="0.3">
      <c r="A1125" t="s">
        <v>1246</v>
      </c>
      <c r="B1125" t="str">
        <f>VLOOKUP(Table35[[#This Row],[Customer ID]], 'Customer Names'!F:G, 2, FALSE)</f>
        <v>Czech, Mr.  Christopher D.</v>
      </c>
      <c r="C1125">
        <v>29.78</v>
      </c>
      <c r="D1125" s="22" t="str" cm="1">
        <f t="array" ref="D1125">_xlfn.IFS(Table35[[#This Row],[BMI]]&lt;18.5, "Underweight ", Table35[[#This Row],[BMI]]&lt;24.9, "Normal Weight", Table35[[#This Row],[BMI]]&lt;29.9, "Overweight ", TRUE, "Obesity")</f>
        <v xml:space="preserve">Overweight </v>
      </c>
      <c r="E1125" s="22">
        <v>5.85</v>
      </c>
      <c r="F1125" s="22" t="str" cm="1">
        <f t="array" ref="F1125">_xlfn.IFS(Table35[[#This Row],[HBA1C]]&lt;5.7, "Normal", Table35[[#This Row],[HBA1C]]&lt;6.4, "Prediabetes ", TRUE, "Diabetes")</f>
        <v xml:space="preserve">Prediabetes </v>
      </c>
      <c r="G1125" s="23" t="s">
        <v>2379</v>
      </c>
      <c r="H1125" s="22" t="s">
        <v>2379</v>
      </c>
      <c r="I1125" s="22" t="s">
        <v>2381</v>
      </c>
      <c r="J1125" s="22">
        <v>1</v>
      </c>
      <c r="K1125" t="s">
        <v>2379</v>
      </c>
      <c r="L1125" s="25">
        <f>VLOOKUP(Table35[[#This Row],[Customer ID]],'Hospitalisation Details'!A:E,5,FALSE)</f>
        <v>29126</v>
      </c>
      <c r="M1125" s="27">
        <f>VLOOKUP(Table35[[#This Row],[Customer ID]],'Hospitalisation Details'!A:K,8,FALSE)</f>
        <v>10027.15</v>
      </c>
      <c r="N1125" t="str">
        <f>VLOOKUP(Table35[[#This Row],[Customer ID]],'Hospitalisation Details'!A:K,9, FALSE)</f>
        <v>tier - 3</v>
      </c>
      <c r="O1125" t="str">
        <f>VLOOKUP(Table35[[#This Row],[Customer ID]],'Hospitalisation Details'!A:K,10,FALSE)</f>
        <v>tier - 1</v>
      </c>
      <c r="P1125" t="str">
        <f>VLOOKUP(Table35[[#This Row],[Customer ID]],'Hospitalisation Details'!A:K,11,FALSE)</f>
        <v>R1021</v>
      </c>
    </row>
    <row r="1126" spans="1:16" x14ac:dyDescent="0.3">
      <c r="A1126" t="s">
        <v>1245</v>
      </c>
      <c r="B1126" t="str">
        <f>VLOOKUP(Table35[[#This Row],[Customer ID]], 'Customer Names'!F:G, 2, FALSE)</f>
        <v>O'Brien, Mrs.  Jamie</v>
      </c>
      <c r="C1126">
        <v>34.76</v>
      </c>
      <c r="D1126" s="22" t="str" cm="1">
        <f t="array" ref="D1126">_xlfn.IFS(Table35[[#This Row],[BMI]]&lt;18.5, "Underweight ", Table35[[#This Row],[BMI]]&lt;24.9, "Normal Weight", Table35[[#This Row],[BMI]]&lt;29.9, "Overweight ", TRUE, "Obesity")</f>
        <v>Obesity</v>
      </c>
      <c r="E1126" s="22">
        <v>5.92</v>
      </c>
      <c r="F1126" s="22" t="str" cm="1">
        <f t="array" ref="F1126">_xlfn.IFS(Table35[[#This Row],[HBA1C]]&lt;5.7, "Normal", Table35[[#This Row],[HBA1C]]&lt;6.4, "Prediabetes ", TRUE, "Diabetes")</f>
        <v xml:space="preserve">Prediabetes </v>
      </c>
      <c r="G1126" s="23" t="s">
        <v>2381</v>
      </c>
      <c r="H1126" s="22" t="s">
        <v>2379</v>
      </c>
      <c r="I1126" s="22" t="s">
        <v>2379</v>
      </c>
      <c r="J1126" s="22">
        <v>1</v>
      </c>
      <c r="K1126" t="s">
        <v>2379</v>
      </c>
      <c r="L1126" s="25">
        <f>VLOOKUP(Table35[[#This Row],[Customer ID]],'Hospitalisation Details'!A:E,5,FALSE)</f>
        <v>32358</v>
      </c>
      <c r="M1126" s="27">
        <f>VLOOKUP(Table35[[#This Row],[Customer ID]],'Hospitalisation Details'!A:K,8,FALSE)</f>
        <v>10011.44</v>
      </c>
      <c r="N1126" t="str">
        <f>VLOOKUP(Table35[[#This Row],[Customer ID]],'Hospitalisation Details'!A:K,9, FALSE)</f>
        <v>tier - 3</v>
      </c>
      <c r="O1126" t="str">
        <f>VLOOKUP(Table35[[#This Row],[Customer ID]],'Hospitalisation Details'!A:K,10,FALSE)</f>
        <v>tier - 3</v>
      </c>
      <c r="P1126" t="str">
        <f>VLOOKUP(Table35[[#This Row],[Customer ID]],'Hospitalisation Details'!A:K,11,FALSE)</f>
        <v>R1026</v>
      </c>
    </row>
    <row r="1127" spans="1:16" x14ac:dyDescent="0.3">
      <c r="A1127" t="s">
        <v>1244</v>
      </c>
      <c r="B1127" t="str">
        <f>VLOOKUP(Table35[[#This Row],[Customer ID]], 'Customer Names'!F:G, 2, FALSE)</f>
        <v>Bachman, Ms.  Ariell</v>
      </c>
      <c r="C1127">
        <v>18.335000000000001</v>
      </c>
      <c r="D1127" s="22" t="str" cm="1">
        <f t="array" ref="D1127">_xlfn.IFS(Table35[[#This Row],[BMI]]&lt;18.5, "Underweight ", Table35[[#This Row],[BMI]]&lt;24.9, "Normal Weight", Table35[[#This Row],[BMI]]&lt;29.9, "Overweight ", TRUE, "Obesity")</f>
        <v xml:space="preserve">Underweight </v>
      </c>
      <c r="E1127" s="22">
        <v>10.01</v>
      </c>
      <c r="F1127" s="22" t="str" cm="1">
        <f t="array" ref="F1127">_xlfn.IFS(Table35[[#This Row],[HBA1C]]&lt;5.7, "Normal", Table35[[#This Row],[HBA1C]]&lt;6.4, "Prediabetes ", TRUE, "Diabetes")</f>
        <v>Diabetes</v>
      </c>
      <c r="G1127" s="23" t="s">
        <v>2381</v>
      </c>
      <c r="H1127" s="22" t="s">
        <v>2379</v>
      </c>
      <c r="I1127" s="22" t="s">
        <v>2379</v>
      </c>
      <c r="J1127" s="22">
        <v>2</v>
      </c>
      <c r="K1127" t="s">
        <v>2379</v>
      </c>
      <c r="L1127" s="25">
        <f>VLOOKUP(Table35[[#This Row],[Customer ID]],'Hospitalisation Details'!A:E,5,FALSE)</f>
        <v>25760</v>
      </c>
      <c r="M1127" s="27">
        <f>VLOOKUP(Table35[[#This Row],[Customer ID]],'Hospitalisation Details'!A:K,8,FALSE)</f>
        <v>9991.0400000000009</v>
      </c>
      <c r="N1127" t="str">
        <f>VLOOKUP(Table35[[#This Row],[Customer ID]],'Hospitalisation Details'!A:K,9, FALSE)</f>
        <v>tier - 2</v>
      </c>
      <c r="O1127" t="str">
        <f>VLOOKUP(Table35[[#This Row],[Customer ID]],'Hospitalisation Details'!A:K,10,FALSE)</f>
        <v>tier - 3</v>
      </c>
      <c r="P1127" t="str">
        <f>VLOOKUP(Table35[[#This Row],[Customer ID]],'Hospitalisation Details'!A:K,11,FALSE)</f>
        <v>R1012</v>
      </c>
    </row>
    <row r="1128" spans="1:16" x14ac:dyDescent="0.3">
      <c r="A1128" t="s">
        <v>1243</v>
      </c>
      <c r="B1128" t="str">
        <f>VLOOKUP(Table35[[#This Row],[Customer ID]], 'Customer Names'!F:G, 2, FALSE)</f>
        <v>Bednar, Mr.  Christopher</v>
      </c>
      <c r="C1128">
        <v>32.299999999999997</v>
      </c>
      <c r="D1128" s="22" t="str" cm="1">
        <f t="array" ref="D1128">_xlfn.IFS(Table35[[#This Row],[BMI]]&lt;18.5, "Underweight ", Table35[[#This Row],[BMI]]&lt;24.9, "Normal Weight", Table35[[#This Row],[BMI]]&lt;29.9, "Overweight ", TRUE, "Obesity")</f>
        <v>Obesity</v>
      </c>
      <c r="E1128" s="22">
        <v>9.59</v>
      </c>
      <c r="F1128" s="22" t="str" cm="1">
        <f t="array" ref="F1128">_xlfn.IFS(Table35[[#This Row],[HBA1C]]&lt;5.7, "Normal", Table35[[#This Row],[HBA1C]]&lt;6.4, "Prediabetes ", TRUE, "Diabetes")</f>
        <v>Diabetes</v>
      </c>
      <c r="G1128" s="23" t="s">
        <v>2379</v>
      </c>
      <c r="H1128" s="22" t="s">
        <v>2379</v>
      </c>
      <c r="I1128" s="22" t="s">
        <v>2379</v>
      </c>
      <c r="J1128" s="22">
        <v>0</v>
      </c>
      <c r="K1128" t="s">
        <v>2379</v>
      </c>
      <c r="L1128" s="25">
        <f>VLOOKUP(Table35[[#This Row],[Customer ID]],'Hospitalisation Details'!A:E,5,FALSE)</f>
        <v>26090</v>
      </c>
      <c r="M1128" s="27">
        <f>VLOOKUP(Table35[[#This Row],[Customer ID]],'Hospitalisation Details'!A:K,8,FALSE)</f>
        <v>9964.06</v>
      </c>
      <c r="N1128" t="str">
        <f>VLOOKUP(Table35[[#This Row],[Customer ID]],'Hospitalisation Details'!A:K,9, FALSE)</f>
        <v>tier - 2</v>
      </c>
      <c r="O1128" t="str">
        <f>VLOOKUP(Table35[[#This Row],[Customer ID]],'Hospitalisation Details'!A:K,10,FALSE)</f>
        <v>tier - 2</v>
      </c>
      <c r="P1128" t="str">
        <f>VLOOKUP(Table35[[#This Row],[Customer ID]],'Hospitalisation Details'!A:K,11,FALSE)</f>
        <v>R1019</v>
      </c>
    </row>
    <row r="1129" spans="1:16" x14ac:dyDescent="0.3">
      <c r="A1129" t="s">
        <v>1242</v>
      </c>
      <c r="B1129" t="str">
        <f>VLOOKUP(Table35[[#This Row],[Customer ID]], 'Customer Names'!F:G, 2, FALSE)</f>
        <v>Daye, Mr.  Ryan</v>
      </c>
      <c r="C1129">
        <v>27.74</v>
      </c>
      <c r="D1129" s="22" t="str" cm="1">
        <f t="array" ref="D1129">_xlfn.IFS(Table35[[#This Row],[BMI]]&lt;18.5, "Underweight ", Table35[[#This Row],[BMI]]&lt;24.9, "Normal Weight", Table35[[#This Row],[BMI]]&lt;29.9, "Overweight ", TRUE, "Obesity")</f>
        <v xml:space="preserve">Overweight </v>
      </c>
      <c r="E1129" s="22">
        <v>10.37</v>
      </c>
      <c r="F1129" s="22" t="str" cm="1">
        <f t="array" ref="F1129">_xlfn.IFS(Table35[[#This Row],[HBA1C]]&lt;5.7, "Normal", Table35[[#This Row],[HBA1C]]&lt;6.4, "Prediabetes ", TRUE, "Diabetes")</f>
        <v>Diabetes</v>
      </c>
      <c r="G1129" s="23" t="s">
        <v>2379</v>
      </c>
      <c r="H1129" s="22" t="s">
        <v>2379</v>
      </c>
      <c r="I1129" s="22" t="s">
        <v>2379</v>
      </c>
      <c r="J1129" s="22">
        <v>0</v>
      </c>
      <c r="K1129" t="s">
        <v>2379</v>
      </c>
      <c r="L1129" s="25">
        <f>VLOOKUP(Table35[[#This Row],[Customer ID]],'Hospitalisation Details'!A:E,5,FALSE)</f>
        <v>26079</v>
      </c>
      <c r="M1129" s="27">
        <f>VLOOKUP(Table35[[#This Row],[Customer ID]],'Hospitalisation Details'!A:K,8,FALSE)</f>
        <v>9957.7199999999993</v>
      </c>
      <c r="N1129" t="str">
        <f>VLOOKUP(Table35[[#This Row],[Customer ID]],'Hospitalisation Details'!A:K,9, FALSE)</f>
        <v>tier - 2</v>
      </c>
      <c r="O1129" t="str">
        <f>VLOOKUP(Table35[[#This Row],[Customer ID]],'Hospitalisation Details'!A:K,10,FALSE)</f>
        <v>tier - 3</v>
      </c>
      <c r="P1129" t="str">
        <f>VLOOKUP(Table35[[#This Row],[Customer ID]],'Hospitalisation Details'!A:K,11,FALSE)</f>
        <v>R1018</v>
      </c>
    </row>
    <row r="1130" spans="1:16" x14ac:dyDescent="0.3">
      <c r="A1130" t="s">
        <v>1241</v>
      </c>
      <c r="B1130" t="str">
        <f>VLOOKUP(Table35[[#This Row],[Customer ID]], 'Customer Names'!F:G, 2, FALSE)</f>
        <v>Clarke, Mr.  Thomas B.</v>
      </c>
      <c r="C1130">
        <v>24</v>
      </c>
      <c r="D1130" s="22" t="str" cm="1">
        <f t="array" ref="D1130">_xlfn.IFS(Table35[[#This Row],[BMI]]&lt;18.5, "Underweight ", Table35[[#This Row],[BMI]]&lt;24.9, "Normal Weight", Table35[[#This Row],[BMI]]&lt;29.9, "Overweight ", TRUE, "Obesity")</f>
        <v>Normal Weight</v>
      </c>
      <c r="E1130" s="22">
        <v>4.01</v>
      </c>
      <c r="F1130" s="22" t="str" cm="1">
        <f t="array" ref="F1130">_xlfn.IFS(Table35[[#This Row],[HBA1C]]&lt;5.7, "Normal", Table35[[#This Row],[HBA1C]]&lt;6.4, "Prediabetes ", TRUE, "Diabetes")</f>
        <v>Normal</v>
      </c>
      <c r="G1130" s="23" t="s">
        <v>2381</v>
      </c>
      <c r="H1130" s="22" t="s">
        <v>2379</v>
      </c>
      <c r="I1130" s="22" t="s">
        <v>2379</v>
      </c>
      <c r="J1130" s="22">
        <v>1</v>
      </c>
      <c r="K1130" t="s">
        <v>2379</v>
      </c>
      <c r="L1130" s="25">
        <f>VLOOKUP(Table35[[#This Row],[Customer ID]],'Hospitalisation Details'!A:E,5,FALSE)</f>
        <v>23478</v>
      </c>
      <c r="M1130" s="27">
        <f>VLOOKUP(Table35[[#This Row],[Customer ID]],'Hospitalisation Details'!A:K,8,FALSE)</f>
        <v>9933.44</v>
      </c>
      <c r="N1130" t="str">
        <f>VLOOKUP(Table35[[#This Row],[Customer ID]],'Hospitalisation Details'!A:K,9, FALSE)</f>
        <v>tier - 3</v>
      </c>
      <c r="O1130" t="str">
        <f>VLOOKUP(Table35[[#This Row],[Customer ID]],'Hospitalisation Details'!A:K,10,FALSE)</f>
        <v>tier - 3</v>
      </c>
      <c r="P1130" t="str">
        <f>VLOOKUP(Table35[[#This Row],[Customer ID]],'Hospitalisation Details'!A:K,11,FALSE)</f>
        <v>R1013</v>
      </c>
    </row>
    <row r="1131" spans="1:16" x14ac:dyDescent="0.3">
      <c r="A1131" t="s">
        <v>1240</v>
      </c>
      <c r="B1131" t="str">
        <f>VLOOKUP(Table35[[#This Row],[Customer ID]], 'Customer Names'!F:G, 2, FALSE)</f>
        <v>Koren, Ms.  Katie</v>
      </c>
      <c r="C1131">
        <v>31.78</v>
      </c>
      <c r="D1131" s="22" t="str" cm="1">
        <f t="array" ref="D1131">_xlfn.IFS(Table35[[#This Row],[BMI]]&lt;18.5, "Underweight ", Table35[[#This Row],[BMI]]&lt;24.9, "Normal Weight", Table35[[#This Row],[BMI]]&lt;29.9, "Overweight ", TRUE, "Obesity")</f>
        <v>Obesity</v>
      </c>
      <c r="E1131" s="22">
        <v>4.24</v>
      </c>
      <c r="F1131" s="22" t="str" cm="1">
        <f t="array" ref="F1131">_xlfn.IFS(Table35[[#This Row],[HBA1C]]&lt;5.7, "Normal", Table35[[#This Row],[HBA1C]]&lt;6.4, "Prediabetes ", TRUE, "Diabetes")</f>
        <v>Normal</v>
      </c>
      <c r="G1131" s="23" t="s">
        <v>2381</v>
      </c>
      <c r="H1131" s="22" t="s">
        <v>2379</v>
      </c>
      <c r="I1131" s="22" t="s">
        <v>2381</v>
      </c>
      <c r="J1131" s="22">
        <v>1</v>
      </c>
      <c r="K1131" t="s">
        <v>2379</v>
      </c>
      <c r="L1131" s="25">
        <f>VLOOKUP(Table35[[#This Row],[Customer ID]],'Hospitalisation Details'!A:E,5,FALSE)</f>
        <v>30378</v>
      </c>
      <c r="M1131" s="27">
        <f>VLOOKUP(Table35[[#This Row],[Customer ID]],'Hospitalisation Details'!A:K,8,FALSE)</f>
        <v>9931.9599999999991</v>
      </c>
      <c r="N1131" t="str">
        <f>VLOOKUP(Table35[[#This Row],[Customer ID]],'Hospitalisation Details'!A:K,9, FALSE)</f>
        <v>tier - 2</v>
      </c>
      <c r="O1131" t="str">
        <f>VLOOKUP(Table35[[#This Row],[Customer ID]],'Hospitalisation Details'!A:K,10,FALSE)</f>
        <v>tier - 2</v>
      </c>
      <c r="P1131" t="str">
        <f>VLOOKUP(Table35[[#This Row],[Customer ID]],'Hospitalisation Details'!A:K,11,FALSE)</f>
        <v>R1012</v>
      </c>
    </row>
    <row r="1132" spans="1:16" x14ac:dyDescent="0.3">
      <c r="A1132" t="s">
        <v>1239</v>
      </c>
      <c r="B1132" t="str">
        <f>VLOOKUP(Table35[[#This Row],[Customer ID]], 'Customer Names'!F:G, 2, FALSE)</f>
        <v>Kuramoto, Mrs.  Rachelle L</v>
      </c>
      <c r="C1132">
        <v>32.25</v>
      </c>
      <c r="D1132" s="22" t="str" cm="1">
        <f t="array" ref="D1132">_xlfn.IFS(Table35[[#This Row],[BMI]]&lt;18.5, "Underweight ", Table35[[#This Row],[BMI]]&lt;24.9, "Normal Weight", Table35[[#This Row],[BMI]]&lt;29.9, "Overweight ", TRUE, "Obesity")</f>
        <v>Obesity</v>
      </c>
      <c r="E1132" s="22">
        <v>5.36</v>
      </c>
      <c r="F1132" s="22" t="str" cm="1">
        <f t="array" ref="F1132">_xlfn.IFS(Table35[[#This Row],[HBA1C]]&lt;5.7, "Normal", Table35[[#This Row],[HBA1C]]&lt;6.4, "Prediabetes ", TRUE, "Diabetes")</f>
        <v>Normal</v>
      </c>
      <c r="G1132" s="23" t="s">
        <v>2381</v>
      </c>
      <c r="H1132" s="22" t="s">
        <v>2379</v>
      </c>
      <c r="I1132" s="22" t="s">
        <v>2379</v>
      </c>
      <c r="J1132" s="22">
        <v>0</v>
      </c>
      <c r="K1132" t="s">
        <v>2379</v>
      </c>
      <c r="L1132" s="25">
        <f>VLOOKUP(Table35[[#This Row],[Customer ID]],'Hospitalisation Details'!A:E,5,FALSE)</f>
        <v>31097</v>
      </c>
      <c r="M1132" s="27">
        <f>VLOOKUP(Table35[[#This Row],[Customer ID]],'Hospitalisation Details'!A:K,8,FALSE)</f>
        <v>9930.64</v>
      </c>
      <c r="N1132" t="str">
        <f>VLOOKUP(Table35[[#This Row],[Customer ID]],'Hospitalisation Details'!A:K,9, FALSE)</f>
        <v>tier - 2</v>
      </c>
      <c r="O1132" t="str">
        <f>VLOOKUP(Table35[[#This Row],[Customer ID]],'Hospitalisation Details'!A:K,10,FALSE)</f>
        <v>tier - 3</v>
      </c>
      <c r="P1132" t="str">
        <f>VLOOKUP(Table35[[#This Row],[Customer ID]],'Hospitalisation Details'!A:K,11,FALSE)</f>
        <v>R1025</v>
      </c>
    </row>
    <row r="1133" spans="1:16" x14ac:dyDescent="0.3">
      <c r="A1133" t="s">
        <v>1238</v>
      </c>
      <c r="B1133" t="str">
        <f>VLOOKUP(Table35[[#This Row],[Customer ID]], 'Customer Names'!F:G, 2, FALSE)</f>
        <v>Lynn, Ms.  Colleen</v>
      </c>
      <c r="C1133">
        <v>30.114999999999998</v>
      </c>
      <c r="D1133" s="22" t="str" cm="1">
        <f t="array" ref="D1133">_xlfn.IFS(Table35[[#This Row],[BMI]]&lt;18.5, "Underweight ", Table35[[#This Row],[BMI]]&lt;24.9, "Normal Weight", Table35[[#This Row],[BMI]]&lt;29.9, "Overweight ", TRUE, "Obesity")</f>
        <v>Obesity</v>
      </c>
      <c r="E1133" s="22">
        <v>4.99</v>
      </c>
      <c r="F1133" s="22" t="str" cm="1">
        <f t="array" ref="F1133">_xlfn.IFS(Table35[[#This Row],[HBA1C]]&lt;5.7, "Normal", Table35[[#This Row],[HBA1C]]&lt;6.4, "Prediabetes ", TRUE, "Diabetes")</f>
        <v>Normal</v>
      </c>
      <c r="G1133" s="23" t="s">
        <v>2379</v>
      </c>
      <c r="H1133" s="22" t="s">
        <v>2379</v>
      </c>
      <c r="I1133" s="22" t="s">
        <v>2379</v>
      </c>
      <c r="J1133" s="22">
        <v>2</v>
      </c>
      <c r="K1133" t="s">
        <v>2379</v>
      </c>
      <c r="L1133" s="25">
        <f>VLOOKUP(Table35[[#This Row],[Customer ID]],'Hospitalisation Details'!A:E,5,FALSE)</f>
        <v>26312</v>
      </c>
      <c r="M1133" s="27">
        <f>VLOOKUP(Table35[[#This Row],[Customer ID]],'Hospitalisation Details'!A:K,8,FALSE)</f>
        <v>9910.36</v>
      </c>
      <c r="N1133" t="str">
        <f>VLOOKUP(Table35[[#This Row],[Customer ID]],'Hospitalisation Details'!A:K,9, FALSE)</f>
        <v>tier - 2</v>
      </c>
      <c r="O1133" t="str">
        <f>VLOOKUP(Table35[[#This Row],[Customer ID]],'Hospitalisation Details'!A:K,10,FALSE)</f>
        <v>tier - 3</v>
      </c>
      <c r="P1133" t="str">
        <f>VLOOKUP(Table35[[#This Row],[Customer ID]],'Hospitalisation Details'!A:K,11,FALSE)</f>
        <v>R1012</v>
      </c>
    </row>
    <row r="1134" spans="1:16" x14ac:dyDescent="0.3">
      <c r="A1134" t="s">
        <v>1237</v>
      </c>
      <c r="B1134" t="str">
        <f>VLOOKUP(Table35[[#This Row],[Customer ID]], 'Customer Names'!F:G, 2, FALSE)</f>
        <v>Dierksen, Mr.  Gregory A</v>
      </c>
      <c r="C1134">
        <v>22.41</v>
      </c>
      <c r="D1134" s="22" t="str" cm="1">
        <f t="array" ref="D1134">_xlfn.IFS(Table35[[#This Row],[BMI]]&lt;18.5, "Underweight ", Table35[[#This Row],[BMI]]&lt;24.9, "Normal Weight", Table35[[#This Row],[BMI]]&lt;29.9, "Overweight ", TRUE, "Obesity")</f>
        <v>Normal Weight</v>
      </c>
      <c r="E1134" s="22">
        <v>8.68</v>
      </c>
      <c r="F1134" s="22" t="str" cm="1">
        <f t="array" ref="F1134">_xlfn.IFS(Table35[[#This Row],[HBA1C]]&lt;5.7, "Normal", Table35[[#This Row],[HBA1C]]&lt;6.4, "Prediabetes ", TRUE, "Diabetes")</f>
        <v>Diabetes</v>
      </c>
      <c r="G1134" s="23" t="s">
        <v>2379</v>
      </c>
      <c r="H1134" s="22" t="s">
        <v>2379</v>
      </c>
      <c r="I1134" s="22" t="s">
        <v>2379</v>
      </c>
      <c r="J1134" s="22">
        <v>0</v>
      </c>
      <c r="K1134" t="s">
        <v>2379</v>
      </c>
      <c r="L1134" s="25">
        <f>VLOOKUP(Table35[[#This Row],[Customer ID]],'Hospitalisation Details'!A:E,5,FALSE)</f>
        <v>22997</v>
      </c>
      <c r="M1134" s="27">
        <f>VLOOKUP(Table35[[#This Row],[Customer ID]],'Hospitalisation Details'!A:K,8,FALSE)</f>
        <v>9907.83</v>
      </c>
      <c r="N1134" t="str">
        <f>VLOOKUP(Table35[[#This Row],[Customer ID]],'Hospitalisation Details'!A:K,9, FALSE)</f>
        <v>tier - 3</v>
      </c>
      <c r="O1134" t="str">
        <f>VLOOKUP(Table35[[#This Row],[Customer ID]],'Hospitalisation Details'!A:K,10,FALSE)</f>
        <v>tier - 2</v>
      </c>
      <c r="P1134" t="str">
        <f>VLOOKUP(Table35[[#This Row],[Customer ID]],'Hospitalisation Details'!A:K,11,FALSE)</f>
        <v>R1013</v>
      </c>
    </row>
    <row r="1135" spans="1:16" x14ac:dyDescent="0.3">
      <c r="A1135" t="s">
        <v>1236</v>
      </c>
      <c r="B1135" t="str">
        <f>VLOOKUP(Table35[[#This Row],[Customer ID]], 'Customer Names'!F:G, 2, FALSE)</f>
        <v>Zoeller, Ms.  Lara</v>
      </c>
      <c r="C1135">
        <v>45.72</v>
      </c>
      <c r="D1135" s="22" t="str" cm="1">
        <f t="array" ref="D1135">_xlfn.IFS(Table35[[#This Row],[BMI]]&lt;18.5, "Underweight ", Table35[[#This Row],[BMI]]&lt;24.9, "Normal Weight", Table35[[#This Row],[BMI]]&lt;29.9, "Overweight ", TRUE, "Obesity")</f>
        <v>Obesity</v>
      </c>
      <c r="E1135" s="22">
        <v>4.2300000000000004</v>
      </c>
      <c r="F1135" s="22" t="str" cm="1">
        <f t="array" ref="F1135">_xlfn.IFS(Table35[[#This Row],[HBA1C]]&lt;5.7, "Normal", Table35[[#This Row],[HBA1C]]&lt;6.4, "Prediabetes ", TRUE, "Diabetes")</f>
        <v>Normal</v>
      </c>
      <c r="G1135" s="23" t="s">
        <v>2381</v>
      </c>
      <c r="H1135" s="22" t="s">
        <v>2379</v>
      </c>
      <c r="I1135" s="22" t="s">
        <v>2379</v>
      </c>
      <c r="J1135" s="22">
        <v>0</v>
      </c>
      <c r="K1135" t="s">
        <v>2379</v>
      </c>
      <c r="L1135" s="25">
        <f>VLOOKUP(Table35[[#This Row],[Customer ID]],'Hospitalisation Details'!A:E,5,FALSE)</f>
        <v>35377</v>
      </c>
      <c r="M1135" s="27">
        <f>VLOOKUP(Table35[[#This Row],[Customer ID]],'Hospitalisation Details'!A:K,8,FALSE)</f>
        <v>9894.69</v>
      </c>
      <c r="N1135" t="str">
        <f>VLOOKUP(Table35[[#This Row],[Customer ID]],'Hospitalisation Details'!A:K,9, FALSE)</f>
        <v>tier - 2</v>
      </c>
      <c r="O1135" t="str">
        <f>VLOOKUP(Table35[[#This Row],[Customer ID]],'Hospitalisation Details'!A:K,10,FALSE)</f>
        <v>tier - 3</v>
      </c>
      <c r="P1135" t="str">
        <f>VLOOKUP(Table35[[#This Row],[Customer ID]],'Hospitalisation Details'!A:K,11,FALSE)</f>
        <v>R1012</v>
      </c>
    </row>
    <row r="1136" spans="1:16" x14ac:dyDescent="0.3">
      <c r="A1136" t="s">
        <v>1235</v>
      </c>
      <c r="B1136" t="str">
        <f>VLOOKUP(Table35[[#This Row],[Customer ID]], 'Customer Names'!F:G, 2, FALSE)</f>
        <v>Flesch, Ms.  Megan</v>
      </c>
      <c r="C1136">
        <v>25</v>
      </c>
      <c r="D1136" s="22" t="str" cm="1">
        <f t="array" ref="D1136">_xlfn.IFS(Table35[[#This Row],[BMI]]&lt;18.5, "Underweight ", Table35[[#This Row],[BMI]]&lt;24.9, "Normal Weight", Table35[[#This Row],[BMI]]&lt;29.9, "Overweight ", TRUE, "Obesity")</f>
        <v xml:space="preserve">Overweight </v>
      </c>
      <c r="E1136" s="22">
        <v>5.32</v>
      </c>
      <c r="F1136" s="22" t="str" cm="1">
        <f t="array" ref="F1136">_xlfn.IFS(Table35[[#This Row],[HBA1C]]&lt;5.7, "Normal", Table35[[#This Row],[HBA1C]]&lt;6.4, "Prediabetes ", TRUE, "Diabetes")</f>
        <v>Normal</v>
      </c>
      <c r="G1136" s="23" t="s">
        <v>2381</v>
      </c>
      <c r="H1136" s="22" t="s">
        <v>2379</v>
      </c>
      <c r="I1136" s="22" t="s">
        <v>2379</v>
      </c>
      <c r="J1136" s="22">
        <v>2</v>
      </c>
      <c r="K1136" t="s">
        <v>2379</v>
      </c>
      <c r="L1136" s="25">
        <f>VLOOKUP(Table35[[#This Row],[Customer ID]],'Hospitalisation Details'!A:E,5,FALSE)</f>
        <v>24385</v>
      </c>
      <c r="M1136" s="27">
        <f>VLOOKUP(Table35[[#This Row],[Customer ID]],'Hospitalisation Details'!A:K,8,FALSE)</f>
        <v>9890.23</v>
      </c>
      <c r="N1136" t="str">
        <f>VLOOKUP(Table35[[#This Row],[Customer ID]],'Hospitalisation Details'!A:K,9, FALSE)</f>
        <v>tier - 3</v>
      </c>
      <c r="O1136" t="str">
        <f>VLOOKUP(Table35[[#This Row],[Customer ID]],'Hospitalisation Details'!A:K,10,FALSE)</f>
        <v>tier - 3</v>
      </c>
      <c r="P1136" t="str">
        <f>VLOOKUP(Table35[[#This Row],[Customer ID]],'Hospitalisation Details'!A:K,11,FALSE)</f>
        <v>R1013</v>
      </c>
    </row>
    <row r="1137" spans="1:16" x14ac:dyDescent="0.3">
      <c r="A1137" t="s">
        <v>1234</v>
      </c>
      <c r="B1137" t="str">
        <f>VLOOKUP(Table35[[#This Row],[Customer ID]], 'Customer Names'!F:G, 2, FALSE)</f>
        <v>Maltby, Ms.  Sara</v>
      </c>
      <c r="C1137">
        <v>39.5</v>
      </c>
      <c r="D1137" s="22" t="str" cm="1">
        <f t="array" ref="D1137">_xlfn.IFS(Table35[[#This Row],[BMI]]&lt;18.5, "Underweight ", Table35[[#This Row],[BMI]]&lt;24.9, "Normal Weight", Table35[[#This Row],[BMI]]&lt;29.9, "Overweight ", TRUE, "Obesity")</f>
        <v>Obesity</v>
      </c>
      <c r="E1137" s="22">
        <v>6.66</v>
      </c>
      <c r="F1137" s="22" t="str" cm="1">
        <f t="array" ref="F1137">_xlfn.IFS(Table35[[#This Row],[HBA1C]]&lt;5.7, "Normal", Table35[[#This Row],[HBA1C]]&lt;6.4, "Prediabetes ", TRUE, "Diabetes")</f>
        <v>Diabetes</v>
      </c>
      <c r="G1137" s="23" t="s">
        <v>2379</v>
      </c>
      <c r="H1137" s="22" t="s">
        <v>2379</v>
      </c>
      <c r="I1137" s="22" t="s">
        <v>2379</v>
      </c>
      <c r="J1137" s="22">
        <v>0</v>
      </c>
      <c r="K1137" t="s">
        <v>2379</v>
      </c>
      <c r="L1137" s="25">
        <f>VLOOKUP(Table35[[#This Row],[Customer ID]],'Hospitalisation Details'!A:E,5,FALSE)</f>
        <v>26184</v>
      </c>
      <c r="M1137" s="27">
        <f>VLOOKUP(Table35[[#This Row],[Customer ID]],'Hospitalisation Details'!A:K,8,FALSE)</f>
        <v>9880.07</v>
      </c>
      <c r="N1137" t="str">
        <f>VLOOKUP(Table35[[#This Row],[Customer ID]],'Hospitalisation Details'!A:K,9, FALSE)</f>
        <v>tier - 2</v>
      </c>
      <c r="O1137" t="str">
        <f>VLOOKUP(Table35[[#This Row],[Customer ID]],'Hospitalisation Details'!A:K,10,FALSE)</f>
        <v>tier - 3</v>
      </c>
      <c r="P1137" t="str">
        <f>VLOOKUP(Table35[[#This Row],[Customer ID]],'Hospitalisation Details'!A:K,11,FALSE)</f>
        <v>R1011</v>
      </c>
    </row>
    <row r="1138" spans="1:16" x14ac:dyDescent="0.3">
      <c r="A1138" t="s">
        <v>1233</v>
      </c>
      <c r="B1138" t="str">
        <f>VLOOKUP(Table35[[#This Row],[Customer ID]], 'Customer Names'!F:G, 2, FALSE)</f>
        <v>Custance, Ms.  Lucie J.</v>
      </c>
      <c r="C1138">
        <v>37.729999999999997</v>
      </c>
      <c r="D1138" s="22" t="str" cm="1">
        <f t="array" ref="D1138">_xlfn.IFS(Table35[[#This Row],[BMI]]&lt;18.5, "Underweight ", Table35[[#This Row],[BMI]]&lt;24.9, "Normal Weight", Table35[[#This Row],[BMI]]&lt;29.9, "Overweight ", TRUE, "Obesity")</f>
        <v>Obesity</v>
      </c>
      <c r="E1138" s="22">
        <v>7.4</v>
      </c>
      <c r="F1138" s="22" t="str" cm="1">
        <f t="array" ref="F1138">_xlfn.IFS(Table35[[#This Row],[HBA1C]]&lt;5.7, "Normal", Table35[[#This Row],[HBA1C]]&lt;6.4, "Prediabetes ", TRUE, "Diabetes")</f>
        <v>Diabetes</v>
      </c>
      <c r="G1138" s="23" t="s">
        <v>2379</v>
      </c>
      <c r="H1138" s="22" t="s">
        <v>2379</v>
      </c>
      <c r="I1138" s="22" t="s">
        <v>2379</v>
      </c>
      <c r="J1138" s="22">
        <v>0</v>
      </c>
      <c r="K1138" t="s">
        <v>2379</v>
      </c>
      <c r="L1138" s="25">
        <f>VLOOKUP(Table35[[#This Row],[Customer ID]],'Hospitalisation Details'!A:E,5,FALSE)</f>
        <v>26148</v>
      </c>
      <c r="M1138" s="27">
        <f>VLOOKUP(Table35[[#This Row],[Customer ID]],'Hospitalisation Details'!A:K,8,FALSE)</f>
        <v>9877.61</v>
      </c>
      <c r="N1138" t="str">
        <f>VLOOKUP(Table35[[#This Row],[Customer ID]],'Hospitalisation Details'!A:K,9, FALSE)</f>
        <v>tier - 2</v>
      </c>
      <c r="O1138" t="str">
        <f>VLOOKUP(Table35[[#This Row],[Customer ID]],'Hospitalisation Details'!A:K,10,FALSE)</f>
        <v>tier - 1</v>
      </c>
      <c r="P1138" t="str">
        <f>VLOOKUP(Table35[[#This Row],[Customer ID]],'Hospitalisation Details'!A:K,11,FALSE)</f>
        <v>R1013</v>
      </c>
    </row>
    <row r="1139" spans="1:16" x14ac:dyDescent="0.3">
      <c r="A1139" t="s">
        <v>1232</v>
      </c>
      <c r="B1139" t="str">
        <f>VLOOKUP(Table35[[#This Row],[Customer ID]], 'Customer Names'!F:G, 2, FALSE)</f>
        <v>Choi, Ms.  Elizabeth S.</v>
      </c>
      <c r="C1139">
        <v>40.659999999999997</v>
      </c>
      <c r="D1139" s="22" t="str" cm="1">
        <f t="array" ref="D1139">_xlfn.IFS(Table35[[#This Row],[BMI]]&lt;18.5, "Underweight ", Table35[[#This Row],[BMI]]&lt;24.9, "Normal Weight", Table35[[#This Row],[BMI]]&lt;29.9, "Overweight ", TRUE, "Obesity")</f>
        <v>Obesity</v>
      </c>
      <c r="E1139" s="22">
        <v>10.08</v>
      </c>
      <c r="F1139" s="22" t="str" cm="1">
        <f t="array" ref="F1139">_xlfn.IFS(Table35[[#This Row],[HBA1C]]&lt;5.7, "Normal", Table35[[#This Row],[HBA1C]]&lt;6.4, "Prediabetes ", TRUE, "Diabetes")</f>
        <v>Diabetes</v>
      </c>
      <c r="G1139" s="23" t="s">
        <v>2379</v>
      </c>
      <c r="H1139" s="22" t="s">
        <v>2379</v>
      </c>
      <c r="I1139" s="22" t="s">
        <v>2379</v>
      </c>
      <c r="J1139" s="22">
        <v>0</v>
      </c>
      <c r="K1139" t="s">
        <v>2379</v>
      </c>
      <c r="L1139" s="25">
        <f>VLOOKUP(Table35[[#This Row],[Customer ID]],'Hospitalisation Details'!A:E,5,FALSE)</f>
        <v>26117</v>
      </c>
      <c r="M1139" s="27">
        <f>VLOOKUP(Table35[[#This Row],[Customer ID]],'Hospitalisation Details'!A:K,8,FALSE)</f>
        <v>9875.68</v>
      </c>
      <c r="N1139" t="str">
        <f>VLOOKUP(Table35[[#This Row],[Customer ID]],'Hospitalisation Details'!A:K,9, FALSE)</f>
        <v>tier - 2</v>
      </c>
      <c r="O1139" t="str">
        <f>VLOOKUP(Table35[[#This Row],[Customer ID]],'Hospitalisation Details'!A:K,10,FALSE)</f>
        <v>tier - 3</v>
      </c>
      <c r="P1139" t="str">
        <f>VLOOKUP(Table35[[#This Row],[Customer ID]],'Hospitalisation Details'!A:K,11,FALSE)</f>
        <v>R1024</v>
      </c>
    </row>
    <row r="1140" spans="1:16" x14ac:dyDescent="0.3">
      <c r="A1140" t="s">
        <v>1231</v>
      </c>
      <c r="B1140" t="str">
        <f>VLOOKUP(Table35[[#This Row],[Customer ID]], 'Customer Names'!F:G, 2, FALSE)</f>
        <v>Barnett, Ms.  Carma S</v>
      </c>
      <c r="C1140">
        <v>34.200000000000003</v>
      </c>
      <c r="D1140" s="22" t="str" cm="1">
        <f t="array" ref="D1140">_xlfn.IFS(Table35[[#This Row],[BMI]]&lt;18.5, "Underweight ", Table35[[#This Row],[BMI]]&lt;24.9, "Normal Weight", Table35[[#This Row],[BMI]]&lt;29.9, "Overweight ", TRUE, "Obesity")</f>
        <v>Obesity</v>
      </c>
      <c r="E1140" s="22">
        <v>8.58</v>
      </c>
      <c r="F1140" s="22" t="str" cm="1">
        <f t="array" ref="F1140">_xlfn.IFS(Table35[[#This Row],[HBA1C]]&lt;5.7, "Normal", Table35[[#This Row],[HBA1C]]&lt;6.4, "Prediabetes ", TRUE, "Diabetes")</f>
        <v>Diabetes</v>
      </c>
      <c r="G1140" s="23" t="s">
        <v>2379</v>
      </c>
      <c r="H1140" s="22" t="s">
        <v>2379</v>
      </c>
      <c r="I1140" s="22" t="s">
        <v>2379</v>
      </c>
      <c r="J1140" s="22">
        <v>0</v>
      </c>
      <c r="K1140" t="s">
        <v>2379</v>
      </c>
      <c r="L1140" s="25">
        <f>VLOOKUP(Table35[[#This Row],[Customer ID]],'Hospitalisation Details'!A:E,5,FALSE)</f>
        <v>26106</v>
      </c>
      <c r="M1140" s="27">
        <f>VLOOKUP(Table35[[#This Row],[Customer ID]],'Hospitalisation Details'!A:K,8,FALSE)</f>
        <v>9872.7000000000007</v>
      </c>
      <c r="N1140" t="str">
        <f>VLOOKUP(Table35[[#This Row],[Customer ID]],'Hospitalisation Details'!A:K,9, FALSE)</f>
        <v>tier - 2</v>
      </c>
      <c r="O1140" t="str">
        <f>VLOOKUP(Table35[[#This Row],[Customer ID]],'Hospitalisation Details'!A:K,10,FALSE)</f>
        <v>tier - 2</v>
      </c>
      <c r="P1140" t="str">
        <f>VLOOKUP(Table35[[#This Row],[Customer ID]],'Hospitalisation Details'!A:K,11,FALSE)</f>
        <v>R1011</v>
      </c>
    </row>
    <row r="1141" spans="1:16" x14ac:dyDescent="0.3">
      <c r="A1141" t="s">
        <v>1230</v>
      </c>
      <c r="B1141" t="str">
        <f>VLOOKUP(Table35[[#This Row],[Customer ID]], 'Customer Names'!F:G, 2, FALSE)</f>
        <v>Proulx, Mr.  Ryan</v>
      </c>
      <c r="C1141">
        <v>46.51</v>
      </c>
      <c r="D1141" s="22" t="str" cm="1">
        <f t="array" ref="D1141">_xlfn.IFS(Table35[[#This Row],[BMI]]&lt;18.5, "Underweight ", Table35[[#This Row],[BMI]]&lt;24.9, "Normal Weight", Table35[[#This Row],[BMI]]&lt;29.9, "Overweight ", TRUE, "Obesity")</f>
        <v>Obesity</v>
      </c>
      <c r="E1141" s="22">
        <v>5.84</v>
      </c>
      <c r="F1141" s="22" t="str" cm="1">
        <f t="array" ref="F1141">_xlfn.IFS(Table35[[#This Row],[HBA1C]]&lt;5.7, "Normal", Table35[[#This Row],[HBA1C]]&lt;6.4, "Prediabetes ", TRUE, "Diabetes")</f>
        <v xml:space="preserve">Prediabetes </v>
      </c>
      <c r="G1141" s="23" t="s">
        <v>2379</v>
      </c>
      <c r="H1141" s="22" t="s">
        <v>2379</v>
      </c>
      <c r="I1141" s="22" t="s">
        <v>2379</v>
      </c>
      <c r="J1141" s="22">
        <v>1</v>
      </c>
      <c r="K1141" t="s">
        <v>2379</v>
      </c>
      <c r="L1141" s="25">
        <f>VLOOKUP(Table35[[#This Row],[Customer ID]],'Hospitalisation Details'!A:E,5,FALSE)</f>
        <v>35921</v>
      </c>
      <c r="M1141" s="27">
        <f>VLOOKUP(Table35[[#This Row],[Customer ID]],'Hospitalisation Details'!A:K,8,FALSE)</f>
        <v>9870.59</v>
      </c>
      <c r="N1141" t="str">
        <f>VLOOKUP(Table35[[#This Row],[Customer ID]],'Hospitalisation Details'!A:K,9, FALSE)</f>
        <v>tier - 2</v>
      </c>
      <c r="O1141" t="str">
        <f>VLOOKUP(Table35[[#This Row],[Customer ID]],'Hospitalisation Details'!A:K,10,FALSE)</f>
        <v>tier - 2</v>
      </c>
      <c r="P1141" t="str">
        <f>VLOOKUP(Table35[[#This Row],[Customer ID]],'Hospitalisation Details'!A:K,11,FALSE)</f>
        <v>R1023</v>
      </c>
    </row>
    <row r="1142" spans="1:16" x14ac:dyDescent="0.3">
      <c r="A1142" t="s">
        <v>1229</v>
      </c>
      <c r="B1142" t="str">
        <f>VLOOKUP(Table35[[#This Row],[Customer ID]], 'Customer Names'!F:G, 2, FALSE)</f>
        <v>Hamilton, Mr.  Daniel</v>
      </c>
      <c r="C1142">
        <v>28.88</v>
      </c>
      <c r="D1142" s="22" t="str" cm="1">
        <f t="array" ref="D1142">_xlfn.IFS(Table35[[#This Row],[BMI]]&lt;18.5, "Underweight ", Table35[[#This Row],[BMI]]&lt;24.9, "Normal Weight", Table35[[#This Row],[BMI]]&lt;29.9, "Overweight ", TRUE, "Obesity")</f>
        <v xml:space="preserve">Overweight </v>
      </c>
      <c r="E1142" s="22">
        <v>4.8600000000000003</v>
      </c>
      <c r="F1142" s="22" t="str" cm="1">
        <f t="array" ref="F1142">_xlfn.IFS(Table35[[#This Row],[HBA1C]]&lt;5.7, "Normal", Table35[[#This Row],[HBA1C]]&lt;6.4, "Prediabetes ", TRUE, "Diabetes")</f>
        <v>Normal</v>
      </c>
      <c r="G1142" s="23" t="s">
        <v>2381</v>
      </c>
      <c r="H1142" s="22" t="s">
        <v>2379</v>
      </c>
      <c r="I1142" s="22" t="s">
        <v>2381</v>
      </c>
      <c r="J1142" s="22">
        <v>1</v>
      </c>
      <c r="K1142" t="s">
        <v>2379</v>
      </c>
      <c r="L1142" s="25">
        <f>VLOOKUP(Table35[[#This Row],[Customer ID]],'Hospitalisation Details'!A:E,5,FALSE)</f>
        <v>25306</v>
      </c>
      <c r="M1142" s="27">
        <f>VLOOKUP(Table35[[#This Row],[Customer ID]],'Hospitalisation Details'!A:K,8,FALSE)</f>
        <v>9869.81</v>
      </c>
      <c r="N1142" t="str">
        <f>VLOOKUP(Table35[[#This Row],[Customer ID]],'Hospitalisation Details'!A:K,9, FALSE)</f>
        <v>tier - 3</v>
      </c>
      <c r="O1142" t="str">
        <f>VLOOKUP(Table35[[#This Row],[Customer ID]],'Hospitalisation Details'!A:K,10,FALSE)</f>
        <v>tier - 3</v>
      </c>
      <c r="P1142" t="str">
        <f>VLOOKUP(Table35[[#This Row],[Customer ID]],'Hospitalisation Details'!A:K,11,FALSE)</f>
        <v>R1012</v>
      </c>
    </row>
    <row r="1143" spans="1:16" x14ac:dyDescent="0.3">
      <c r="A1143" t="s">
        <v>1228</v>
      </c>
      <c r="B1143" t="str">
        <f>VLOOKUP(Table35[[#This Row],[Customer ID]], 'Customer Names'!F:G, 2, FALSE)</f>
        <v>Lundine, Ms.  Sarah</v>
      </c>
      <c r="C1143">
        <v>33.914999999999999</v>
      </c>
      <c r="D1143" s="22" t="str" cm="1">
        <f t="array" ref="D1143">_xlfn.IFS(Table35[[#This Row],[BMI]]&lt;18.5, "Underweight ", Table35[[#This Row],[BMI]]&lt;24.9, "Normal Weight", Table35[[#This Row],[BMI]]&lt;29.9, "Overweight ", TRUE, "Obesity")</f>
        <v>Obesity</v>
      </c>
      <c r="E1143" s="22">
        <v>11.52</v>
      </c>
      <c r="F1143" s="22" t="str" cm="1">
        <f t="array" ref="F1143">_xlfn.IFS(Table35[[#This Row],[HBA1C]]&lt;5.7, "Normal", Table35[[#This Row],[HBA1C]]&lt;6.4, "Prediabetes ", TRUE, "Diabetes")</f>
        <v>Diabetes</v>
      </c>
      <c r="G1143" s="23" t="s">
        <v>2379</v>
      </c>
      <c r="H1143" s="22" t="s">
        <v>2379</v>
      </c>
      <c r="I1143" s="22" t="s">
        <v>2379</v>
      </c>
      <c r="J1143" s="22">
        <v>0</v>
      </c>
      <c r="K1143" t="s">
        <v>2379</v>
      </c>
      <c r="L1143" s="25">
        <f>VLOOKUP(Table35[[#This Row],[Customer ID]],'Hospitalisation Details'!A:E,5,FALSE)</f>
        <v>26001</v>
      </c>
      <c r="M1143" s="27">
        <f>VLOOKUP(Table35[[#This Row],[Customer ID]],'Hospitalisation Details'!A:K,8,FALSE)</f>
        <v>9866.2999999999993</v>
      </c>
      <c r="N1143" t="str">
        <f>VLOOKUP(Table35[[#This Row],[Customer ID]],'Hospitalisation Details'!A:K,9, FALSE)</f>
        <v>tier - 2</v>
      </c>
      <c r="O1143" t="str">
        <f>VLOOKUP(Table35[[#This Row],[Customer ID]],'Hospitalisation Details'!A:K,10,FALSE)</f>
        <v>tier - 3</v>
      </c>
      <c r="P1143" t="str">
        <f>VLOOKUP(Table35[[#This Row],[Customer ID]],'Hospitalisation Details'!A:K,11,FALSE)</f>
        <v>R1024</v>
      </c>
    </row>
    <row r="1144" spans="1:16" x14ac:dyDescent="0.3">
      <c r="A1144" t="s">
        <v>1227</v>
      </c>
      <c r="B1144" t="str">
        <f>VLOOKUP(Table35[[#This Row],[Customer ID]], 'Customer Names'!F:G, 2, FALSE)</f>
        <v>Paullin, Mr.  Matthew J</v>
      </c>
      <c r="C1144">
        <v>24.32</v>
      </c>
      <c r="D1144" s="22" t="str" cm="1">
        <f t="array" ref="D1144">_xlfn.IFS(Table35[[#This Row],[BMI]]&lt;18.5, "Underweight ", Table35[[#This Row],[BMI]]&lt;24.9, "Normal Weight", Table35[[#This Row],[BMI]]&lt;29.9, "Overweight ", TRUE, "Obesity")</f>
        <v>Normal Weight</v>
      </c>
      <c r="E1144" s="22">
        <v>6.15</v>
      </c>
      <c r="F1144" s="22" t="str" cm="1">
        <f t="array" ref="F1144">_xlfn.IFS(Table35[[#This Row],[HBA1C]]&lt;5.7, "Normal", Table35[[#This Row],[HBA1C]]&lt;6.4, "Prediabetes ", TRUE, "Diabetes")</f>
        <v xml:space="preserve">Prediabetes </v>
      </c>
      <c r="G1144" s="23" t="s">
        <v>2381</v>
      </c>
      <c r="H1144" s="22" t="s">
        <v>2379</v>
      </c>
      <c r="I1144" s="22" t="s">
        <v>2381</v>
      </c>
      <c r="J1144" s="22">
        <v>1</v>
      </c>
      <c r="K1144" t="s">
        <v>2379</v>
      </c>
      <c r="L1144" s="25">
        <f>VLOOKUP(Table35[[#This Row],[Customer ID]],'Hospitalisation Details'!A:E,5,FALSE)</f>
        <v>25254</v>
      </c>
      <c r="M1144" s="27">
        <f>VLOOKUP(Table35[[#This Row],[Customer ID]],'Hospitalisation Details'!A:K,8,FALSE)</f>
        <v>9863.4699999999993</v>
      </c>
      <c r="N1144" t="str">
        <f>VLOOKUP(Table35[[#This Row],[Customer ID]],'Hospitalisation Details'!A:K,9, FALSE)</f>
        <v>tier - 3</v>
      </c>
      <c r="O1144" t="str">
        <f>VLOOKUP(Table35[[#This Row],[Customer ID]],'Hospitalisation Details'!A:K,10,FALSE)</f>
        <v>tier - 3</v>
      </c>
      <c r="P1144" t="str">
        <f>VLOOKUP(Table35[[#This Row],[Customer ID]],'Hospitalisation Details'!A:K,11,FALSE)</f>
        <v>R1012</v>
      </c>
    </row>
    <row r="1145" spans="1:16" x14ac:dyDescent="0.3">
      <c r="A1145" t="s">
        <v>1226</v>
      </c>
      <c r="B1145" t="str">
        <f>VLOOKUP(Table35[[#This Row],[Customer ID]], 'Customer Names'!F:G, 2, FALSE)</f>
        <v>Delucia, Ms.  Francesca</v>
      </c>
      <c r="C1145">
        <v>25.8</v>
      </c>
      <c r="D1145" s="22" t="str" cm="1">
        <f t="array" ref="D1145">_xlfn.IFS(Table35[[#This Row],[BMI]]&lt;18.5, "Underweight ", Table35[[#This Row],[BMI]]&lt;24.9, "Normal Weight", Table35[[#This Row],[BMI]]&lt;29.9, "Overweight ", TRUE, "Obesity")</f>
        <v xml:space="preserve">Overweight </v>
      </c>
      <c r="E1145" s="22">
        <v>9.94</v>
      </c>
      <c r="F1145" s="22" t="str" cm="1">
        <f t="array" ref="F1145">_xlfn.IFS(Table35[[#This Row],[HBA1C]]&lt;5.7, "Normal", Table35[[#This Row],[HBA1C]]&lt;6.4, "Prediabetes ", TRUE, "Diabetes")</f>
        <v>Diabetes</v>
      </c>
      <c r="G1145" s="23" t="s">
        <v>2379</v>
      </c>
      <c r="H1145" s="22" t="s">
        <v>2379</v>
      </c>
      <c r="I1145" s="22" t="s">
        <v>2379</v>
      </c>
      <c r="J1145" s="22">
        <v>0</v>
      </c>
      <c r="K1145" t="s">
        <v>2379</v>
      </c>
      <c r="L1145" s="25">
        <f>VLOOKUP(Table35[[#This Row],[Customer ID]],'Hospitalisation Details'!A:E,5,FALSE)</f>
        <v>25950</v>
      </c>
      <c r="M1145" s="27">
        <f>VLOOKUP(Table35[[#This Row],[Customer ID]],'Hospitalisation Details'!A:K,8,FALSE)</f>
        <v>9861.0300000000007</v>
      </c>
      <c r="N1145" t="str">
        <f>VLOOKUP(Table35[[#This Row],[Customer ID]],'Hospitalisation Details'!A:K,9, FALSE)</f>
        <v>tier - 2</v>
      </c>
      <c r="O1145" t="str">
        <f>VLOOKUP(Table35[[#This Row],[Customer ID]],'Hospitalisation Details'!A:K,10,FALSE)</f>
        <v>tier - 2</v>
      </c>
      <c r="P1145" t="str">
        <f>VLOOKUP(Table35[[#This Row],[Customer ID]],'Hospitalisation Details'!A:K,11,FALSE)</f>
        <v>R1011</v>
      </c>
    </row>
    <row r="1146" spans="1:16" x14ac:dyDescent="0.3">
      <c r="A1146" t="s">
        <v>1225</v>
      </c>
      <c r="B1146" t="str">
        <f>VLOOKUP(Table35[[#This Row],[Customer ID]], 'Customer Names'!F:G, 2, FALSE)</f>
        <v>Valentine, Ms.  Nicole</v>
      </c>
      <c r="C1146">
        <v>21.56</v>
      </c>
      <c r="D1146" s="22" t="str" cm="1">
        <f t="array" ref="D1146">_xlfn.IFS(Table35[[#This Row],[BMI]]&lt;18.5, "Underweight ", Table35[[#This Row],[BMI]]&lt;24.9, "Normal Weight", Table35[[#This Row],[BMI]]&lt;29.9, "Overweight ", TRUE, "Obesity")</f>
        <v>Normal Weight</v>
      </c>
      <c r="E1146" s="22">
        <v>10.56</v>
      </c>
      <c r="F1146" s="22" t="str" cm="1">
        <f t="array" ref="F1146">_xlfn.IFS(Table35[[#This Row],[HBA1C]]&lt;5.7, "Normal", Table35[[#This Row],[HBA1C]]&lt;6.4, "Prediabetes ", TRUE, "Diabetes")</f>
        <v>Diabetes</v>
      </c>
      <c r="G1146" s="23" t="s">
        <v>2379</v>
      </c>
      <c r="H1146" s="22" t="s">
        <v>2379</v>
      </c>
      <c r="I1146" s="22" t="s">
        <v>2379</v>
      </c>
      <c r="J1146" s="22">
        <v>0</v>
      </c>
      <c r="K1146" t="s">
        <v>2379</v>
      </c>
      <c r="L1146" s="25">
        <f>VLOOKUP(Table35[[#This Row],[Customer ID]],'Hospitalisation Details'!A:E,5,FALSE)</f>
        <v>26290</v>
      </c>
      <c r="M1146" s="27">
        <f>VLOOKUP(Table35[[#This Row],[Customer ID]],'Hospitalisation Details'!A:K,8,FALSE)</f>
        <v>9855.1299999999992</v>
      </c>
      <c r="N1146" t="str">
        <f>VLOOKUP(Table35[[#This Row],[Customer ID]],'Hospitalisation Details'!A:K,9, FALSE)</f>
        <v>tier - 2</v>
      </c>
      <c r="O1146" t="str">
        <f>VLOOKUP(Table35[[#This Row],[Customer ID]],'Hospitalisation Details'!A:K,10,FALSE)</f>
        <v>tier - 3</v>
      </c>
      <c r="P1146" t="str">
        <f>VLOOKUP(Table35[[#This Row],[Customer ID]],'Hospitalisation Details'!A:K,11,FALSE)</f>
        <v>R1013</v>
      </c>
    </row>
    <row r="1147" spans="1:16" x14ac:dyDescent="0.3">
      <c r="A1147" t="s">
        <v>1224</v>
      </c>
      <c r="B1147" t="str">
        <f>VLOOKUP(Table35[[#This Row],[Customer ID]], 'Customer Names'!F:G, 2, FALSE)</f>
        <v>Mohara, Mr.  Toshiyuki</v>
      </c>
      <c r="C1147">
        <v>31.6</v>
      </c>
      <c r="D1147" s="22" t="str" cm="1">
        <f t="array" ref="D1147">_xlfn.IFS(Table35[[#This Row],[BMI]]&lt;18.5, "Underweight ", Table35[[#This Row],[BMI]]&lt;24.9, "Normal Weight", Table35[[#This Row],[BMI]]&lt;29.9, "Overweight ", TRUE, "Obesity")</f>
        <v>Obesity</v>
      </c>
      <c r="E1147" s="22">
        <v>6.79</v>
      </c>
      <c r="F1147" s="22" t="str" cm="1">
        <f t="array" ref="F1147">_xlfn.IFS(Table35[[#This Row],[HBA1C]]&lt;5.7, "Normal", Table35[[#This Row],[HBA1C]]&lt;6.4, "Prediabetes ", TRUE, "Diabetes")</f>
        <v>Diabetes</v>
      </c>
      <c r="G1147" s="23" t="s">
        <v>2379</v>
      </c>
      <c r="H1147" s="22" t="s">
        <v>2379</v>
      </c>
      <c r="I1147" s="22" t="s">
        <v>2379</v>
      </c>
      <c r="J1147" s="22">
        <v>0</v>
      </c>
      <c r="K1147" t="s">
        <v>2379</v>
      </c>
      <c r="L1147" s="25">
        <f>VLOOKUP(Table35[[#This Row],[Customer ID]],'Hospitalisation Details'!A:E,5,FALSE)</f>
        <v>25146</v>
      </c>
      <c r="M1147" s="27">
        <f>VLOOKUP(Table35[[#This Row],[Customer ID]],'Hospitalisation Details'!A:K,8,FALSE)</f>
        <v>9850.43</v>
      </c>
      <c r="N1147" t="str">
        <f>VLOOKUP(Table35[[#This Row],[Customer ID]],'Hospitalisation Details'!A:K,9, FALSE)</f>
        <v>tier - 3</v>
      </c>
      <c r="O1147" t="str">
        <f>VLOOKUP(Table35[[#This Row],[Customer ID]],'Hospitalisation Details'!A:K,10,FALSE)</f>
        <v>tier - 3</v>
      </c>
      <c r="P1147" t="str">
        <f>VLOOKUP(Table35[[#This Row],[Customer ID]],'Hospitalisation Details'!A:K,11,FALSE)</f>
        <v>R1011</v>
      </c>
    </row>
    <row r="1148" spans="1:16" x14ac:dyDescent="0.3">
      <c r="A1148" t="s">
        <v>1223</v>
      </c>
      <c r="B1148" t="str">
        <f>VLOOKUP(Table35[[#This Row],[Customer ID]], 'Customer Names'!F:G, 2, FALSE)</f>
        <v>Fairbrother, Mr.  Tom L.</v>
      </c>
      <c r="C1148">
        <v>42.93</v>
      </c>
      <c r="D1148" s="22" t="str" cm="1">
        <f t="array" ref="D1148">_xlfn.IFS(Table35[[#This Row],[BMI]]&lt;18.5, "Underweight ", Table35[[#This Row],[BMI]]&lt;24.9, "Normal Weight", Table35[[#This Row],[BMI]]&lt;29.9, "Overweight ", TRUE, "Obesity")</f>
        <v>Obesity</v>
      </c>
      <c r="E1148" s="22">
        <v>4.8</v>
      </c>
      <c r="F1148" s="22" t="str" cm="1">
        <f t="array" ref="F1148">_xlfn.IFS(Table35[[#This Row],[HBA1C]]&lt;5.7, "Normal", Table35[[#This Row],[HBA1C]]&lt;6.4, "Prediabetes ", TRUE, "Diabetes")</f>
        <v>Normal</v>
      </c>
      <c r="G1148" s="23" t="s">
        <v>2379</v>
      </c>
      <c r="H1148" s="22" t="s">
        <v>2379</v>
      </c>
      <c r="I1148" s="22" t="s">
        <v>2379</v>
      </c>
      <c r="J1148" s="22">
        <v>1</v>
      </c>
      <c r="K1148" t="s">
        <v>2379</v>
      </c>
      <c r="L1148" s="25">
        <f>VLOOKUP(Table35[[#This Row],[Customer ID]],'Hospitalisation Details'!A:E,5,FALSE)</f>
        <v>33890</v>
      </c>
      <c r="M1148" s="27">
        <f>VLOOKUP(Table35[[#This Row],[Customer ID]],'Hospitalisation Details'!A:K,8,FALSE)</f>
        <v>9844.4500000000007</v>
      </c>
      <c r="N1148" t="str">
        <f>VLOOKUP(Table35[[#This Row],[Customer ID]],'Hospitalisation Details'!A:K,9, FALSE)</f>
        <v>tier - 2</v>
      </c>
      <c r="O1148" t="str">
        <f>VLOOKUP(Table35[[#This Row],[Customer ID]],'Hospitalisation Details'!A:K,10,FALSE)</f>
        <v>tier - 1</v>
      </c>
      <c r="P1148" t="str">
        <f>VLOOKUP(Table35[[#This Row],[Customer ID]],'Hospitalisation Details'!A:K,11,FALSE)</f>
        <v>R1012</v>
      </c>
    </row>
    <row r="1149" spans="1:16" x14ac:dyDescent="0.3">
      <c r="A1149" t="s">
        <v>1222</v>
      </c>
      <c r="B1149" t="str">
        <f>VLOOKUP(Table35[[#This Row],[Customer ID]], 'Customer Names'!F:G, 2, FALSE)</f>
        <v>Fagan, Mr.  Brian</v>
      </c>
      <c r="C1149">
        <v>26.72</v>
      </c>
      <c r="D1149" s="22" t="str" cm="1">
        <f t="array" ref="D1149">_xlfn.IFS(Table35[[#This Row],[BMI]]&lt;18.5, "Underweight ", Table35[[#This Row],[BMI]]&lt;24.9, "Normal Weight", Table35[[#This Row],[BMI]]&lt;29.9, "Overweight ", TRUE, "Obesity")</f>
        <v xml:space="preserve">Overweight </v>
      </c>
      <c r="E1149" s="22">
        <v>5.75</v>
      </c>
      <c r="F1149" s="22" t="str" cm="1">
        <f t="array" ref="F1149">_xlfn.IFS(Table35[[#This Row],[HBA1C]]&lt;5.7, "Normal", Table35[[#This Row],[HBA1C]]&lt;6.4, "Prediabetes ", TRUE, "Diabetes")</f>
        <v xml:space="preserve">Prediabetes </v>
      </c>
      <c r="G1149" s="23" t="s">
        <v>2379</v>
      </c>
      <c r="H1149" s="22" t="s">
        <v>2379</v>
      </c>
      <c r="I1149" s="22" t="s">
        <v>2379</v>
      </c>
      <c r="J1149" s="22">
        <v>2</v>
      </c>
      <c r="K1149" t="s">
        <v>2379</v>
      </c>
      <c r="L1149" s="25">
        <f>VLOOKUP(Table35[[#This Row],[Customer ID]],'Hospitalisation Details'!A:E,5,FALSE)</f>
        <v>26568</v>
      </c>
      <c r="M1149" s="27">
        <f>VLOOKUP(Table35[[#This Row],[Customer ID]],'Hospitalisation Details'!A:K,8,FALSE)</f>
        <v>9836.2099999999991</v>
      </c>
      <c r="N1149" t="str">
        <f>VLOOKUP(Table35[[#This Row],[Customer ID]],'Hospitalisation Details'!A:K,9, FALSE)</f>
        <v>tier - 2</v>
      </c>
      <c r="O1149" t="str">
        <f>VLOOKUP(Table35[[#This Row],[Customer ID]],'Hospitalisation Details'!A:K,10,FALSE)</f>
        <v>tier - 3</v>
      </c>
      <c r="P1149" t="str">
        <f>VLOOKUP(Table35[[#This Row],[Customer ID]],'Hospitalisation Details'!A:K,11,FALSE)</f>
        <v>R1021</v>
      </c>
    </row>
    <row r="1150" spans="1:16" x14ac:dyDescent="0.3">
      <c r="A1150" t="s">
        <v>1221</v>
      </c>
      <c r="B1150" t="str">
        <f>VLOOKUP(Table35[[#This Row],[Customer ID]], 'Customer Names'!F:G, 2, FALSE)</f>
        <v>Toth, Mr.  Matthew</v>
      </c>
      <c r="C1150">
        <v>26.67</v>
      </c>
      <c r="D1150" s="22" t="str" cm="1">
        <f t="array" ref="D1150">_xlfn.IFS(Table35[[#This Row],[BMI]]&lt;18.5, "Underweight ", Table35[[#This Row],[BMI]]&lt;24.9, "Normal Weight", Table35[[#This Row],[BMI]]&lt;29.9, "Overweight ", TRUE, "Obesity")</f>
        <v xml:space="preserve">Overweight </v>
      </c>
      <c r="E1150" s="22">
        <v>5.81</v>
      </c>
      <c r="F1150" s="22" t="str" cm="1">
        <f t="array" ref="F1150">_xlfn.IFS(Table35[[#This Row],[HBA1C]]&lt;5.7, "Normal", Table35[[#This Row],[HBA1C]]&lt;6.4, "Prediabetes ", TRUE, "Diabetes")</f>
        <v xml:space="preserve">Prediabetes </v>
      </c>
      <c r="G1150" s="23" t="s">
        <v>2379</v>
      </c>
      <c r="H1150" s="22" t="s">
        <v>2379</v>
      </c>
      <c r="I1150" s="22" t="s">
        <v>2379</v>
      </c>
      <c r="J1150" s="22">
        <v>2</v>
      </c>
      <c r="K1150" t="s">
        <v>2379</v>
      </c>
      <c r="L1150" s="25">
        <f>VLOOKUP(Table35[[#This Row],[Customer ID]],'Hospitalisation Details'!A:E,5,FALSE)</f>
        <v>26539</v>
      </c>
      <c r="M1150" s="27">
        <f>VLOOKUP(Table35[[#This Row],[Customer ID]],'Hospitalisation Details'!A:K,8,FALSE)</f>
        <v>9819.25</v>
      </c>
      <c r="N1150" t="str">
        <f>VLOOKUP(Table35[[#This Row],[Customer ID]],'Hospitalisation Details'!A:K,9, FALSE)</f>
        <v>tier - 2</v>
      </c>
      <c r="O1150" t="str">
        <f>VLOOKUP(Table35[[#This Row],[Customer ID]],'Hospitalisation Details'!A:K,10,FALSE)</f>
        <v>tier - 2</v>
      </c>
      <c r="P1150" t="str">
        <f>VLOOKUP(Table35[[#This Row],[Customer ID]],'Hospitalisation Details'!A:K,11,FALSE)</f>
        <v>R1021</v>
      </c>
    </row>
    <row r="1151" spans="1:16" x14ac:dyDescent="0.3">
      <c r="A1151" t="s">
        <v>1220</v>
      </c>
      <c r="B1151" t="str">
        <f>VLOOKUP(Table35[[#This Row],[Customer ID]], 'Customer Names'!F:G, 2, FALSE)</f>
        <v>Guinn, Ms.  Julee</v>
      </c>
      <c r="C1151">
        <v>42.68</v>
      </c>
      <c r="D1151" s="22" t="str" cm="1">
        <f t="array" ref="D1151">_xlfn.IFS(Table35[[#This Row],[BMI]]&lt;18.5, "Underweight ", Table35[[#This Row],[BMI]]&lt;24.9, "Normal Weight", Table35[[#This Row],[BMI]]&lt;29.9, "Overweight ", TRUE, "Obesity")</f>
        <v>Obesity</v>
      </c>
      <c r="E1151" s="22">
        <v>9.2799999999999994</v>
      </c>
      <c r="F1151" s="22" t="str" cm="1">
        <f t="array" ref="F1151">_xlfn.IFS(Table35[[#This Row],[HBA1C]]&lt;5.7, "Normal", Table35[[#This Row],[HBA1C]]&lt;6.4, "Prediabetes ", TRUE, "Diabetes")</f>
        <v>Diabetes</v>
      </c>
      <c r="G1151" s="23" t="s">
        <v>2379</v>
      </c>
      <c r="H1151" s="22" t="s">
        <v>2379</v>
      </c>
      <c r="I1151" s="22" t="s">
        <v>2379</v>
      </c>
      <c r="J1151" s="22">
        <v>2</v>
      </c>
      <c r="K1151" t="s">
        <v>2379</v>
      </c>
      <c r="L1151" s="25">
        <f>VLOOKUP(Table35[[#This Row],[Customer ID]],'Hospitalisation Details'!A:E,5,FALSE)</f>
        <v>26862</v>
      </c>
      <c r="M1151" s="27">
        <f>VLOOKUP(Table35[[#This Row],[Customer ID]],'Hospitalisation Details'!A:K,8,FALSE)</f>
        <v>9800.89</v>
      </c>
      <c r="N1151" t="str">
        <f>VLOOKUP(Table35[[#This Row],[Customer ID]],'Hospitalisation Details'!A:K,9, FALSE)</f>
        <v>tier - 2</v>
      </c>
      <c r="O1151" t="str">
        <f>VLOOKUP(Table35[[#This Row],[Customer ID]],'Hospitalisation Details'!A:K,10,FALSE)</f>
        <v>tier - 1</v>
      </c>
      <c r="P1151" t="str">
        <f>VLOOKUP(Table35[[#This Row],[Customer ID]],'Hospitalisation Details'!A:K,11,FALSE)</f>
        <v>R1013</v>
      </c>
    </row>
    <row r="1152" spans="1:16" x14ac:dyDescent="0.3">
      <c r="A1152" t="s">
        <v>1219</v>
      </c>
      <c r="B1152" t="str">
        <f>VLOOKUP(Table35[[#This Row],[Customer ID]], 'Customer Names'!F:G, 2, FALSE)</f>
        <v>Rogers, Mr.  Christopher M.</v>
      </c>
      <c r="C1152">
        <v>24.31</v>
      </c>
      <c r="D1152" s="22" t="str" cm="1">
        <f t="array" ref="D1152">_xlfn.IFS(Table35[[#This Row],[BMI]]&lt;18.5, "Underweight ", Table35[[#This Row],[BMI]]&lt;24.9, "Normal Weight", Table35[[#This Row],[BMI]]&lt;29.9, "Overweight ", TRUE, "Obesity")</f>
        <v>Normal Weight</v>
      </c>
      <c r="E1152" s="22">
        <v>6.37</v>
      </c>
      <c r="F1152" s="22" t="str" cm="1">
        <f t="array" ref="F1152">_xlfn.IFS(Table35[[#This Row],[HBA1C]]&lt;5.7, "Normal", Table35[[#This Row],[HBA1C]]&lt;6.4, "Prediabetes ", TRUE, "Diabetes")</f>
        <v xml:space="preserve">Prediabetes </v>
      </c>
      <c r="G1152" s="23" t="s">
        <v>2379</v>
      </c>
      <c r="H1152" s="22" t="s">
        <v>2379</v>
      </c>
      <c r="I1152" s="22" t="s">
        <v>2379</v>
      </c>
      <c r="J1152" s="22">
        <v>0</v>
      </c>
      <c r="K1152" t="s">
        <v>2379</v>
      </c>
      <c r="L1152" s="25">
        <f>VLOOKUP(Table35[[#This Row],[Customer ID]],'Hospitalisation Details'!A:E,5,FALSE)</f>
        <v>28283</v>
      </c>
      <c r="M1152" s="27">
        <f>VLOOKUP(Table35[[#This Row],[Customer ID]],'Hospitalisation Details'!A:K,8,FALSE)</f>
        <v>9788.8700000000008</v>
      </c>
      <c r="N1152" t="str">
        <f>VLOOKUP(Table35[[#This Row],[Customer ID]],'Hospitalisation Details'!A:K,9, FALSE)</f>
        <v>tier - 3</v>
      </c>
      <c r="O1152" t="str">
        <f>VLOOKUP(Table35[[#This Row],[Customer ID]],'Hospitalisation Details'!A:K,10,FALSE)</f>
        <v>tier - 2</v>
      </c>
      <c r="P1152" t="str">
        <f>VLOOKUP(Table35[[#This Row],[Customer ID]],'Hospitalisation Details'!A:K,11,FALSE)</f>
        <v>R1013</v>
      </c>
    </row>
    <row r="1153" spans="1:16" x14ac:dyDescent="0.3">
      <c r="A1153" t="s">
        <v>1218</v>
      </c>
      <c r="B1153" t="str">
        <f>VLOOKUP(Table35[[#This Row],[Customer ID]], 'Customer Names'!F:G, 2, FALSE)</f>
        <v>Diviney, Mr.  Ciaran</v>
      </c>
      <c r="C1153">
        <v>44.75</v>
      </c>
      <c r="D1153" s="22" t="str" cm="1">
        <f t="array" ref="D1153">_xlfn.IFS(Table35[[#This Row],[BMI]]&lt;18.5, "Underweight ", Table35[[#This Row],[BMI]]&lt;24.9, "Normal Weight", Table35[[#This Row],[BMI]]&lt;29.9, "Overweight ", TRUE, "Obesity")</f>
        <v>Obesity</v>
      </c>
      <c r="E1153" s="22">
        <v>5.09</v>
      </c>
      <c r="F1153" s="22" t="str" cm="1">
        <f t="array" ref="F1153">_xlfn.IFS(Table35[[#This Row],[HBA1C]]&lt;5.7, "Normal", Table35[[#This Row],[HBA1C]]&lt;6.4, "Prediabetes ", TRUE, "Diabetes")</f>
        <v>Normal</v>
      </c>
      <c r="G1153" s="23" t="s">
        <v>2381</v>
      </c>
      <c r="H1153" s="22" t="s">
        <v>2379</v>
      </c>
      <c r="I1153" s="22" t="s">
        <v>2379</v>
      </c>
      <c r="J1153" s="22">
        <v>0</v>
      </c>
      <c r="K1153" t="s">
        <v>2379</v>
      </c>
      <c r="L1153" s="25">
        <f>VLOOKUP(Table35[[#This Row],[Customer ID]],'Hospitalisation Details'!A:E,5,FALSE)</f>
        <v>35193</v>
      </c>
      <c r="M1153" s="27">
        <f>VLOOKUP(Table35[[#This Row],[Customer ID]],'Hospitalisation Details'!A:K,8,FALSE)</f>
        <v>9787.32</v>
      </c>
      <c r="N1153" t="str">
        <f>VLOOKUP(Table35[[#This Row],[Customer ID]],'Hospitalisation Details'!A:K,9, FALSE)</f>
        <v>tier - 2</v>
      </c>
      <c r="O1153" t="str">
        <f>VLOOKUP(Table35[[#This Row],[Customer ID]],'Hospitalisation Details'!A:K,10,FALSE)</f>
        <v>tier - 3</v>
      </c>
      <c r="P1153" t="str">
        <f>VLOOKUP(Table35[[#This Row],[Customer ID]],'Hospitalisation Details'!A:K,11,FALSE)</f>
        <v>R1023</v>
      </c>
    </row>
    <row r="1154" spans="1:16" x14ac:dyDescent="0.3">
      <c r="A1154" t="s">
        <v>1217</v>
      </c>
      <c r="B1154" t="str">
        <f>VLOOKUP(Table35[[#This Row],[Customer ID]], 'Customer Names'!F:G, 2, FALSE)</f>
        <v>Marlatt, Ms.  Kara</v>
      </c>
      <c r="C1154">
        <v>30.78</v>
      </c>
      <c r="D1154" s="22" t="str" cm="1">
        <f t="array" ref="D1154">_xlfn.IFS(Table35[[#This Row],[BMI]]&lt;18.5, "Underweight ", Table35[[#This Row],[BMI]]&lt;24.9, "Normal Weight", Table35[[#This Row],[BMI]]&lt;29.9, "Overweight ", TRUE, "Obesity")</f>
        <v>Obesity</v>
      </c>
      <c r="E1154" s="22">
        <v>7.94</v>
      </c>
      <c r="F1154" s="22" t="str" cm="1">
        <f t="array" ref="F1154">_xlfn.IFS(Table35[[#This Row],[HBA1C]]&lt;5.7, "Normal", Table35[[#This Row],[HBA1C]]&lt;6.4, "Prediabetes ", TRUE, "Diabetes")</f>
        <v>Diabetes</v>
      </c>
      <c r="G1154" s="23" t="s">
        <v>2379</v>
      </c>
      <c r="H1154" s="22" t="s">
        <v>2379</v>
      </c>
      <c r="I1154" s="22" t="s">
        <v>2379</v>
      </c>
      <c r="J1154" s="22">
        <v>2</v>
      </c>
      <c r="K1154" t="s">
        <v>2379</v>
      </c>
      <c r="L1154" s="25">
        <f>VLOOKUP(Table35[[#This Row],[Customer ID]],'Hospitalisation Details'!A:E,5,FALSE)</f>
        <v>26761</v>
      </c>
      <c r="M1154" s="27">
        <f>VLOOKUP(Table35[[#This Row],[Customer ID]],'Hospitalisation Details'!A:K,8,FALSE)</f>
        <v>9778.35</v>
      </c>
      <c r="N1154" t="str">
        <f>VLOOKUP(Table35[[#This Row],[Customer ID]],'Hospitalisation Details'!A:K,9, FALSE)</f>
        <v>tier - 2</v>
      </c>
      <c r="O1154" t="str">
        <f>VLOOKUP(Table35[[#This Row],[Customer ID]],'Hospitalisation Details'!A:K,10,FALSE)</f>
        <v>tier - 2</v>
      </c>
      <c r="P1154" t="str">
        <f>VLOOKUP(Table35[[#This Row],[Customer ID]],'Hospitalisation Details'!A:K,11,FALSE)</f>
        <v>R1024</v>
      </c>
    </row>
    <row r="1155" spans="1:16" x14ac:dyDescent="0.3">
      <c r="A1155" t="s">
        <v>1216</v>
      </c>
      <c r="B1155" t="str">
        <f>VLOOKUP(Table35[[#This Row],[Customer ID]], 'Customer Names'!F:G, 2, FALSE)</f>
        <v>Ohler, Ms.  Makie</v>
      </c>
      <c r="C1155">
        <v>21.86</v>
      </c>
      <c r="D1155" s="22" t="str" cm="1">
        <f t="array" ref="D1155">_xlfn.IFS(Table35[[#This Row],[BMI]]&lt;18.5, "Underweight ", Table35[[#This Row],[BMI]]&lt;24.9, "Normal Weight", Table35[[#This Row],[BMI]]&lt;29.9, "Overweight ", TRUE, "Obesity")</f>
        <v>Normal Weight</v>
      </c>
      <c r="E1155" s="22">
        <v>10.95</v>
      </c>
      <c r="F1155" s="22" t="str" cm="1">
        <f t="array" ref="F1155">_xlfn.IFS(Table35[[#This Row],[HBA1C]]&lt;5.7, "Normal", Table35[[#This Row],[HBA1C]]&lt;6.4, "Prediabetes ", TRUE, "Diabetes")</f>
        <v>Diabetes</v>
      </c>
      <c r="G1155" s="23" t="s">
        <v>2379</v>
      </c>
      <c r="H1155" s="22" t="s">
        <v>2379</v>
      </c>
      <c r="I1155" s="22" t="s">
        <v>2379</v>
      </c>
      <c r="J1155" s="22">
        <v>0</v>
      </c>
      <c r="K1155" t="s">
        <v>2379</v>
      </c>
      <c r="L1155" s="25">
        <f>VLOOKUP(Table35[[#This Row],[Customer ID]],'Hospitalisation Details'!A:E,5,FALSE)</f>
        <v>23806</v>
      </c>
      <c r="M1155" s="27">
        <f>VLOOKUP(Table35[[#This Row],[Customer ID]],'Hospitalisation Details'!A:K,8,FALSE)</f>
        <v>9764.08</v>
      </c>
      <c r="N1155" t="str">
        <f>VLOOKUP(Table35[[#This Row],[Customer ID]],'Hospitalisation Details'!A:K,9, FALSE)</f>
        <v>tier - 3</v>
      </c>
      <c r="O1155" t="str">
        <f>VLOOKUP(Table35[[#This Row],[Customer ID]],'Hospitalisation Details'!A:K,10,FALSE)</f>
        <v>tier - 1</v>
      </c>
      <c r="P1155" t="str">
        <f>VLOOKUP(Table35[[#This Row],[Customer ID]],'Hospitalisation Details'!A:K,11,FALSE)</f>
        <v>R1012</v>
      </c>
    </row>
    <row r="1156" spans="1:16" x14ac:dyDescent="0.3">
      <c r="A1156" t="s">
        <v>1215</v>
      </c>
      <c r="B1156" t="str">
        <f>VLOOKUP(Table35[[#This Row],[Customer ID]], 'Customer Names'!F:G, 2, FALSE)</f>
        <v>Mossler, Ms.  Emily E</v>
      </c>
      <c r="C1156">
        <v>49.09</v>
      </c>
      <c r="D1156" s="22" t="str" cm="1">
        <f t="array" ref="D1156">_xlfn.IFS(Table35[[#This Row],[BMI]]&lt;18.5, "Underweight ", Table35[[#This Row],[BMI]]&lt;24.9, "Normal Weight", Table35[[#This Row],[BMI]]&lt;29.9, "Overweight ", TRUE, "Obesity")</f>
        <v>Obesity</v>
      </c>
      <c r="E1156" s="22">
        <v>6.3</v>
      </c>
      <c r="F1156" s="22" t="str" cm="1">
        <f t="array" ref="F1156">_xlfn.IFS(Table35[[#This Row],[HBA1C]]&lt;5.7, "Normal", Table35[[#This Row],[HBA1C]]&lt;6.4, "Prediabetes ", TRUE, "Diabetes")</f>
        <v xml:space="preserve">Prediabetes </v>
      </c>
      <c r="G1156" s="23" t="s">
        <v>2381</v>
      </c>
      <c r="H1156" s="22" t="s">
        <v>2379</v>
      </c>
      <c r="I1156" s="22" t="s">
        <v>2379</v>
      </c>
      <c r="J1156" s="22">
        <v>0</v>
      </c>
      <c r="K1156" t="s">
        <v>2379</v>
      </c>
      <c r="L1156" s="25">
        <f>VLOOKUP(Table35[[#This Row],[Customer ID]],'Hospitalisation Details'!A:E,5,FALSE)</f>
        <v>36936</v>
      </c>
      <c r="M1156" s="27">
        <f>VLOOKUP(Table35[[#This Row],[Customer ID]],'Hospitalisation Details'!A:K,8,FALSE)</f>
        <v>9753.49</v>
      </c>
      <c r="N1156" t="str">
        <f>VLOOKUP(Table35[[#This Row],[Customer ID]],'Hospitalisation Details'!A:K,9, FALSE)</f>
        <v>tier - 2</v>
      </c>
      <c r="O1156" t="str">
        <f>VLOOKUP(Table35[[#This Row],[Customer ID]],'Hospitalisation Details'!A:K,10,FALSE)</f>
        <v>tier - 2</v>
      </c>
      <c r="P1156" t="str">
        <f>VLOOKUP(Table35[[#This Row],[Customer ID]],'Hospitalisation Details'!A:K,11,FALSE)</f>
        <v>R1012</v>
      </c>
    </row>
    <row r="1157" spans="1:16" x14ac:dyDescent="0.3">
      <c r="A1157" t="s">
        <v>1214</v>
      </c>
      <c r="B1157" t="str">
        <f>VLOOKUP(Table35[[#This Row],[Customer ID]], 'Customer Names'!F:G, 2, FALSE)</f>
        <v>Segall, Mr.  Cary</v>
      </c>
      <c r="C1157">
        <v>47.74</v>
      </c>
      <c r="D1157" s="22" t="str" cm="1">
        <f t="array" ref="D1157">_xlfn.IFS(Table35[[#This Row],[BMI]]&lt;18.5, "Underweight ", Table35[[#This Row],[BMI]]&lt;24.9, "Normal Weight", Table35[[#This Row],[BMI]]&lt;29.9, "Overweight ", TRUE, "Obesity")</f>
        <v>Obesity</v>
      </c>
      <c r="E1157" s="22">
        <v>8.0500000000000007</v>
      </c>
      <c r="F1157" s="22" t="str" cm="1">
        <f t="array" ref="F1157">_xlfn.IFS(Table35[[#This Row],[HBA1C]]&lt;5.7, "Normal", Table35[[#This Row],[HBA1C]]&lt;6.4, "Prediabetes ", TRUE, "Diabetes")</f>
        <v>Diabetes</v>
      </c>
      <c r="G1157" s="23" t="s">
        <v>2381</v>
      </c>
      <c r="H1157" s="22" t="s">
        <v>2379</v>
      </c>
      <c r="I1157" s="22" t="s">
        <v>2379</v>
      </c>
      <c r="J1157" s="22">
        <v>2</v>
      </c>
      <c r="K1157" t="s">
        <v>2379</v>
      </c>
      <c r="L1157" s="25">
        <f>VLOOKUP(Table35[[#This Row],[Customer ID]],'Hospitalisation Details'!A:E,5,FALSE)</f>
        <v>25572</v>
      </c>
      <c r="M1157" s="27">
        <f>VLOOKUP(Table35[[#This Row],[Customer ID]],'Hospitalisation Details'!A:K,8,FALSE)</f>
        <v>9748.91</v>
      </c>
      <c r="N1157" t="str">
        <f>VLOOKUP(Table35[[#This Row],[Customer ID]],'Hospitalisation Details'!A:K,9, FALSE)</f>
        <v>tier - 2</v>
      </c>
      <c r="O1157" t="str">
        <f>VLOOKUP(Table35[[#This Row],[Customer ID]],'Hospitalisation Details'!A:K,10,FALSE)</f>
        <v>tier - 1</v>
      </c>
      <c r="P1157" t="str">
        <f>VLOOKUP(Table35[[#This Row],[Customer ID]],'Hospitalisation Details'!A:K,11,FALSE)</f>
        <v>R1013</v>
      </c>
    </row>
    <row r="1158" spans="1:16" x14ac:dyDescent="0.3">
      <c r="A1158" t="s">
        <v>1213</v>
      </c>
      <c r="B1158" t="str">
        <f>VLOOKUP(Table35[[#This Row],[Customer ID]], 'Customer Names'!F:G, 2, FALSE)</f>
        <v>Sprieser, Mr.  Steven</v>
      </c>
      <c r="C1158">
        <v>30.2</v>
      </c>
      <c r="D1158" s="22" t="str" cm="1">
        <f t="array" ref="D1158">_xlfn.IFS(Table35[[#This Row],[BMI]]&lt;18.5, "Underweight ", Table35[[#This Row],[BMI]]&lt;24.9, "Normal Weight", Table35[[#This Row],[BMI]]&lt;29.9, "Overweight ", TRUE, "Obesity")</f>
        <v>Obesity</v>
      </c>
      <c r="E1158" s="22">
        <v>9.8800000000000008</v>
      </c>
      <c r="F1158" s="22" t="str" cm="1">
        <f t="array" ref="F1158">_xlfn.IFS(Table35[[#This Row],[HBA1C]]&lt;5.7, "Normal", Table35[[#This Row],[HBA1C]]&lt;6.4, "Prediabetes ", TRUE, "Diabetes")</f>
        <v>Diabetes</v>
      </c>
      <c r="G1158" s="23" t="s">
        <v>2381</v>
      </c>
      <c r="H1158" s="22" t="s">
        <v>2379</v>
      </c>
      <c r="I1158" s="22" t="s">
        <v>2379</v>
      </c>
      <c r="J1158" s="22">
        <v>2</v>
      </c>
      <c r="K1158" t="s">
        <v>2379</v>
      </c>
      <c r="L1158" s="25">
        <f>VLOOKUP(Table35[[#This Row],[Customer ID]],'Hospitalisation Details'!A:E,5,FALSE)</f>
        <v>25920</v>
      </c>
      <c r="M1158" s="27">
        <f>VLOOKUP(Table35[[#This Row],[Customer ID]],'Hospitalisation Details'!A:K,8,FALSE)</f>
        <v>9724.5300000000007</v>
      </c>
      <c r="N1158" t="str">
        <f>VLOOKUP(Table35[[#This Row],[Customer ID]],'Hospitalisation Details'!A:K,9, FALSE)</f>
        <v>tier - 3</v>
      </c>
      <c r="O1158" t="str">
        <f>VLOOKUP(Table35[[#This Row],[Customer ID]],'Hospitalisation Details'!A:K,10,FALSE)</f>
        <v>tier - 1</v>
      </c>
      <c r="P1158" t="str">
        <f>VLOOKUP(Table35[[#This Row],[Customer ID]],'Hospitalisation Details'!A:K,11,FALSE)</f>
        <v>R1011</v>
      </c>
    </row>
    <row r="1159" spans="1:16" x14ac:dyDescent="0.3">
      <c r="A1159" t="s">
        <v>1212</v>
      </c>
      <c r="B1159" t="str">
        <f>VLOOKUP(Table35[[#This Row],[Customer ID]], 'Customer Names'!F:G, 2, FALSE)</f>
        <v>Blanco, Mr.  Jose Antonio Sr.</v>
      </c>
      <c r="C1159">
        <v>33.25</v>
      </c>
      <c r="D1159" s="22" t="str" cm="1">
        <f t="array" ref="D1159">_xlfn.IFS(Table35[[#This Row],[BMI]]&lt;18.5, "Underweight ", Table35[[#This Row],[BMI]]&lt;24.9, "Normal Weight", Table35[[#This Row],[BMI]]&lt;29.9, "Overweight ", TRUE, "Obesity")</f>
        <v>Obesity</v>
      </c>
      <c r="E1159" s="22">
        <v>7.42</v>
      </c>
      <c r="F1159" s="22" t="str" cm="1">
        <f t="array" ref="F1159">_xlfn.IFS(Table35[[#This Row],[HBA1C]]&lt;5.7, "Normal", Table35[[#This Row],[HBA1C]]&lt;6.4, "Prediabetes ", TRUE, "Diabetes")</f>
        <v>Diabetes</v>
      </c>
      <c r="G1159" s="23" t="s">
        <v>2381</v>
      </c>
      <c r="H1159" s="22" t="s">
        <v>2379</v>
      </c>
      <c r="I1159" s="22" t="s">
        <v>2379</v>
      </c>
      <c r="J1159" s="22">
        <v>2</v>
      </c>
      <c r="K1159" t="s">
        <v>2379</v>
      </c>
      <c r="L1159" s="25">
        <f>VLOOKUP(Table35[[#This Row],[Customer ID]],'Hospitalisation Details'!A:E,5,FALSE)</f>
        <v>25884</v>
      </c>
      <c r="M1159" s="27">
        <f>VLOOKUP(Table35[[#This Row],[Customer ID]],'Hospitalisation Details'!A:K,8,FALSE)</f>
        <v>9722.77</v>
      </c>
      <c r="N1159" t="str">
        <f>VLOOKUP(Table35[[#This Row],[Customer ID]],'Hospitalisation Details'!A:K,9, FALSE)</f>
        <v>tier - 3</v>
      </c>
      <c r="O1159" t="str">
        <f>VLOOKUP(Table35[[#This Row],[Customer ID]],'Hospitalisation Details'!A:K,10,FALSE)</f>
        <v>tier - 1</v>
      </c>
      <c r="P1159" t="str">
        <f>VLOOKUP(Table35[[#This Row],[Customer ID]],'Hospitalisation Details'!A:K,11,FALSE)</f>
        <v>R1016</v>
      </c>
    </row>
    <row r="1160" spans="1:16" x14ac:dyDescent="0.3">
      <c r="A1160" t="s">
        <v>1211</v>
      </c>
      <c r="B1160" t="str">
        <f>VLOOKUP(Table35[[#This Row],[Customer ID]], 'Customer Names'!F:G, 2, FALSE)</f>
        <v>Sheptock, Ms.  Tatiana</v>
      </c>
      <c r="C1160">
        <v>26.6</v>
      </c>
      <c r="D1160" s="22" t="str" cm="1">
        <f t="array" ref="D1160">_xlfn.IFS(Table35[[#This Row],[BMI]]&lt;18.5, "Underweight ", Table35[[#This Row],[BMI]]&lt;24.9, "Normal Weight", Table35[[#This Row],[BMI]]&lt;29.9, "Overweight ", TRUE, "Obesity")</f>
        <v xml:space="preserve">Overweight </v>
      </c>
      <c r="E1160" s="22">
        <v>8.4499999999999993</v>
      </c>
      <c r="F1160" s="22" t="str" cm="1">
        <f t="array" ref="F1160">_xlfn.IFS(Table35[[#This Row],[HBA1C]]&lt;5.7, "Normal", Table35[[#This Row],[HBA1C]]&lt;6.4, "Prediabetes ", TRUE, "Diabetes")</f>
        <v>Diabetes</v>
      </c>
      <c r="G1160" s="23" t="s">
        <v>2381</v>
      </c>
      <c r="H1160" s="22" t="s">
        <v>2379</v>
      </c>
      <c r="I1160" s="22" t="s">
        <v>2379</v>
      </c>
      <c r="J1160" s="22">
        <v>1</v>
      </c>
      <c r="K1160" t="s">
        <v>2379</v>
      </c>
      <c r="L1160" s="25">
        <f>VLOOKUP(Table35[[#This Row],[Customer ID]],'Hospitalisation Details'!A:E,5,FALSE)</f>
        <v>27694</v>
      </c>
      <c r="M1160" s="27">
        <f>VLOOKUP(Table35[[#This Row],[Customer ID]],'Hospitalisation Details'!A:K,8,FALSE)</f>
        <v>9715.84</v>
      </c>
      <c r="N1160" t="str">
        <f>VLOOKUP(Table35[[#This Row],[Customer ID]],'Hospitalisation Details'!A:K,9, FALSE)</f>
        <v>tier - 2</v>
      </c>
      <c r="O1160" t="str">
        <f>VLOOKUP(Table35[[#This Row],[Customer ID]],'Hospitalisation Details'!A:K,10,FALSE)</f>
        <v>tier - 1</v>
      </c>
      <c r="P1160" t="str">
        <f>VLOOKUP(Table35[[#This Row],[Customer ID]],'Hospitalisation Details'!A:K,11,FALSE)</f>
        <v>R1024</v>
      </c>
    </row>
    <row r="1161" spans="1:16" x14ac:dyDescent="0.3">
      <c r="A1161" t="s">
        <v>1210</v>
      </c>
      <c r="B1161" t="str">
        <f>VLOOKUP(Table35[[#This Row],[Customer ID]], 'Customer Names'!F:G, 2, FALSE)</f>
        <v>Chruniak, Mr.  Dan T.</v>
      </c>
      <c r="C1161">
        <v>26.35</v>
      </c>
      <c r="D1161" s="22" t="str" cm="1">
        <f t="array" ref="D1161">_xlfn.IFS(Table35[[#This Row],[BMI]]&lt;18.5, "Underweight ", Table35[[#This Row],[BMI]]&lt;24.9, "Normal Weight", Table35[[#This Row],[BMI]]&lt;29.9, "Overweight ", TRUE, "Obesity")</f>
        <v xml:space="preserve">Overweight </v>
      </c>
      <c r="E1161" s="22">
        <v>6.21</v>
      </c>
      <c r="F1161" s="22" t="str" cm="1">
        <f t="array" ref="F1161">_xlfn.IFS(Table35[[#This Row],[HBA1C]]&lt;5.7, "Normal", Table35[[#This Row],[HBA1C]]&lt;6.4, "Prediabetes ", TRUE, "Diabetes")</f>
        <v xml:space="preserve">Prediabetes </v>
      </c>
      <c r="G1161" s="23" t="s">
        <v>2379</v>
      </c>
      <c r="H1161" s="22" t="s">
        <v>2379</v>
      </c>
      <c r="I1161" s="22" t="s">
        <v>2379</v>
      </c>
      <c r="J1161" s="22">
        <v>2</v>
      </c>
      <c r="K1161" t="s">
        <v>2379</v>
      </c>
      <c r="L1161" s="25">
        <f>VLOOKUP(Table35[[#This Row],[Customer ID]],'Hospitalisation Details'!A:E,5,FALSE)</f>
        <v>26552</v>
      </c>
      <c r="M1161" s="27">
        <f>VLOOKUP(Table35[[#This Row],[Customer ID]],'Hospitalisation Details'!A:K,8,FALSE)</f>
        <v>9710.7099999999991</v>
      </c>
      <c r="N1161" t="str">
        <f>VLOOKUP(Table35[[#This Row],[Customer ID]],'Hospitalisation Details'!A:K,9, FALSE)</f>
        <v>tier - 2</v>
      </c>
      <c r="O1161" t="str">
        <f>VLOOKUP(Table35[[#This Row],[Customer ID]],'Hospitalisation Details'!A:K,10,FALSE)</f>
        <v>tier - 1</v>
      </c>
      <c r="P1161" t="str">
        <f>VLOOKUP(Table35[[#This Row],[Customer ID]],'Hospitalisation Details'!A:K,11,FALSE)</f>
        <v>R1021</v>
      </c>
    </row>
    <row r="1162" spans="1:16" x14ac:dyDescent="0.3">
      <c r="A1162" t="s">
        <v>1209</v>
      </c>
      <c r="B1162" t="str">
        <f>VLOOKUP(Table35[[#This Row],[Customer ID]], 'Customer Names'!F:G, 2, FALSE)</f>
        <v>Miller, Ms.  Liisa A.</v>
      </c>
      <c r="C1162">
        <v>39.994999999999997</v>
      </c>
      <c r="D1162" s="22" t="str" cm="1">
        <f t="array" ref="D1162">_xlfn.IFS(Table35[[#This Row],[BMI]]&lt;18.5, "Underweight ", Table35[[#This Row],[BMI]]&lt;24.9, "Normal Weight", Table35[[#This Row],[BMI]]&lt;29.9, "Overweight ", TRUE, "Obesity")</f>
        <v>Obesity</v>
      </c>
      <c r="E1162" s="22">
        <v>4.6500000000000004</v>
      </c>
      <c r="F1162" s="22" t="str" cm="1">
        <f t="array" ref="F1162">_xlfn.IFS(Table35[[#This Row],[HBA1C]]&lt;5.7, "Normal", Table35[[#This Row],[HBA1C]]&lt;6.4, "Prediabetes ", TRUE, "Diabetes")</f>
        <v>Normal</v>
      </c>
      <c r="G1162" s="23" t="s">
        <v>2379</v>
      </c>
      <c r="H1162" s="22" t="s">
        <v>2379</v>
      </c>
      <c r="I1162" s="22" t="s">
        <v>2379</v>
      </c>
      <c r="J1162" s="22">
        <v>0</v>
      </c>
      <c r="K1162" t="s">
        <v>2379</v>
      </c>
      <c r="L1162" s="25">
        <f>VLOOKUP(Table35[[#This Row],[Customer ID]],'Hospitalisation Details'!A:E,5,FALSE)</f>
        <v>28356</v>
      </c>
      <c r="M1162" s="27">
        <f>VLOOKUP(Table35[[#This Row],[Customer ID]],'Hospitalisation Details'!A:K,8,FALSE)</f>
        <v>9704.67</v>
      </c>
      <c r="N1162" t="str">
        <f>VLOOKUP(Table35[[#This Row],[Customer ID]],'Hospitalisation Details'!A:K,9, FALSE)</f>
        <v>tier - 2</v>
      </c>
      <c r="O1162" t="str">
        <f>VLOOKUP(Table35[[#This Row],[Customer ID]],'Hospitalisation Details'!A:K,10,FALSE)</f>
        <v>tier - 3</v>
      </c>
      <c r="P1162" t="str">
        <f>VLOOKUP(Table35[[#This Row],[Customer ID]],'Hospitalisation Details'!A:K,11,FALSE)</f>
        <v>R1024</v>
      </c>
    </row>
    <row r="1163" spans="1:16" x14ac:dyDescent="0.3">
      <c r="A1163" t="s">
        <v>1208</v>
      </c>
      <c r="B1163" t="str">
        <f>VLOOKUP(Table35[[#This Row],[Customer ID]], 'Customer Names'!F:G, 2, FALSE)</f>
        <v>Theis, Ms.  Kathryn E.</v>
      </c>
      <c r="C1163">
        <v>22.92</v>
      </c>
      <c r="D1163" s="22" t="str" cm="1">
        <f t="array" ref="D1163">_xlfn.IFS(Table35[[#This Row],[BMI]]&lt;18.5, "Underweight ", Table35[[#This Row],[BMI]]&lt;24.9, "Normal Weight", Table35[[#This Row],[BMI]]&lt;29.9, "Overweight ", TRUE, "Obesity")</f>
        <v>Normal Weight</v>
      </c>
      <c r="E1163" s="22">
        <v>5.87</v>
      </c>
      <c r="F1163" s="22" t="str" cm="1">
        <f t="array" ref="F1163">_xlfn.IFS(Table35[[#This Row],[HBA1C]]&lt;5.7, "Normal", Table35[[#This Row],[HBA1C]]&lt;6.4, "Prediabetes ", TRUE, "Diabetes")</f>
        <v xml:space="preserve">Prediabetes </v>
      </c>
      <c r="G1163" s="23" t="s">
        <v>2381</v>
      </c>
      <c r="H1163" s="22" t="s">
        <v>2379</v>
      </c>
      <c r="I1163" s="22" t="s">
        <v>2379</v>
      </c>
      <c r="J1163" s="22">
        <v>1</v>
      </c>
      <c r="K1163" t="s">
        <v>2379</v>
      </c>
      <c r="L1163" s="25">
        <f>VLOOKUP(Table35[[#This Row],[Customer ID]],'Hospitalisation Details'!A:E,5,FALSE)</f>
        <v>23565</v>
      </c>
      <c r="M1163" s="27">
        <f>VLOOKUP(Table35[[#This Row],[Customer ID]],'Hospitalisation Details'!A:K,8,FALSE)</f>
        <v>9698.42</v>
      </c>
      <c r="N1163" t="str">
        <f>VLOOKUP(Table35[[#This Row],[Customer ID]],'Hospitalisation Details'!A:K,9, FALSE)</f>
        <v>tier - 3</v>
      </c>
      <c r="O1163" t="str">
        <f>VLOOKUP(Table35[[#This Row],[Customer ID]],'Hospitalisation Details'!A:K,10,FALSE)</f>
        <v>tier - 3</v>
      </c>
      <c r="P1163" t="str">
        <f>VLOOKUP(Table35[[#This Row],[Customer ID]],'Hospitalisation Details'!A:K,11,FALSE)</f>
        <v>R1013</v>
      </c>
    </row>
    <row r="1164" spans="1:16" x14ac:dyDescent="0.3">
      <c r="A1164" t="s">
        <v>1207</v>
      </c>
      <c r="B1164" t="str">
        <f>VLOOKUP(Table35[[#This Row],[Customer ID]], 'Customer Names'!F:G, 2, FALSE)</f>
        <v>Sadler, Mr.  Maxwell</v>
      </c>
      <c r="C1164">
        <v>24.78</v>
      </c>
      <c r="D1164" s="22" t="str" cm="1">
        <f t="array" ref="D1164">_xlfn.IFS(Table35[[#This Row],[BMI]]&lt;18.5, "Underweight ", Table35[[#This Row],[BMI]]&lt;24.9, "Normal Weight", Table35[[#This Row],[BMI]]&lt;29.9, "Overweight ", TRUE, "Obesity")</f>
        <v>Normal Weight</v>
      </c>
      <c r="E1164" s="22">
        <v>4.24</v>
      </c>
      <c r="F1164" s="22" t="str" cm="1">
        <f t="array" ref="F1164">_xlfn.IFS(Table35[[#This Row],[HBA1C]]&lt;5.7, "Normal", Table35[[#This Row],[HBA1C]]&lt;6.4, "Prediabetes ", TRUE, "Diabetes")</f>
        <v>Normal</v>
      </c>
      <c r="G1164" s="23" t="s">
        <v>2381</v>
      </c>
      <c r="H1164" s="22" t="s">
        <v>2379</v>
      </c>
      <c r="I1164" s="22" t="s">
        <v>2379</v>
      </c>
      <c r="J1164" s="22">
        <v>2</v>
      </c>
      <c r="K1164" t="s">
        <v>2379</v>
      </c>
      <c r="L1164" s="25">
        <f>VLOOKUP(Table35[[#This Row],[Customer ID]],'Hospitalisation Details'!A:E,5,FALSE)</f>
        <v>24274</v>
      </c>
      <c r="M1164" s="27">
        <f>VLOOKUP(Table35[[#This Row],[Customer ID]],'Hospitalisation Details'!A:K,8,FALSE)</f>
        <v>9684.2900000000009</v>
      </c>
      <c r="N1164" t="str">
        <f>VLOOKUP(Table35[[#This Row],[Customer ID]],'Hospitalisation Details'!A:K,9, FALSE)</f>
        <v>tier - 3</v>
      </c>
      <c r="O1164" t="str">
        <f>VLOOKUP(Table35[[#This Row],[Customer ID]],'Hospitalisation Details'!A:K,10,FALSE)</f>
        <v>tier - 2</v>
      </c>
      <c r="P1164" t="str">
        <f>VLOOKUP(Table35[[#This Row],[Customer ID]],'Hospitalisation Details'!A:K,11,FALSE)</f>
        <v>R1013</v>
      </c>
    </row>
    <row r="1165" spans="1:16" x14ac:dyDescent="0.3">
      <c r="A1165" t="s">
        <v>1206</v>
      </c>
      <c r="B1165" t="str">
        <f>VLOOKUP(Table35[[#This Row],[Customer ID]], 'Customer Names'!F:G, 2, FALSE)</f>
        <v>Auger, Ms.  Pascale</v>
      </c>
      <c r="C1165">
        <v>34.07</v>
      </c>
      <c r="D1165" s="22" t="str" cm="1">
        <f t="array" ref="D1165">_xlfn.IFS(Table35[[#This Row],[BMI]]&lt;18.5, "Underweight ", Table35[[#This Row],[BMI]]&lt;24.9, "Normal Weight", Table35[[#This Row],[BMI]]&lt;29.9, "Overweight ", TRUE, "Obesity")</f>
        <v>Obesity</v>
      </c>
      <c r="E1165" s="22">
        <v>7.81</v>
      </c>
      <c r="F1165" s="22" t="str" cm="1">
        <f t="array" ref="F1165">_xlfn.IFS(Table35[[#This Row],[HBA1C]]&lt;5.7, "Normal", Table35[[#This Row],[HBA1C]]&lt;6.4, "Prediabetes ", TRUE, "Diabetes")</f>
        <v>Diabetes</v>
      </c>
      <c r="G1165" s="23" t="s">
        <v>2381</v>
      </c>
      <c r="H1165" s="22" t="s">
        <v>2379</v>
      </c>
      <c r="I1165" s="22" t="s">
        <v>2379</v>
      </c>
      <c r="J1165" s="22">
        <v>0</v>
      </c>
      <c r="K1165" t="s">
        <v>2379</v>
      </c>
      <c r="L1165" s="25">
        <f>VLOOKUP(Table35[[#This Row],[Customer ID]],'Hospitalisation Details'!A:E,5,FALSE)</f>
        <v>29714</v>
      </c>
      <c r="M1165" s="27">
        <f>VLOOKUP(Table35[[#This Row],[Customer ID]],'Hospitalisation Details'!A:K,8,FALSE)</f>
        <v>9664.34</v>
      </c>
      <c r="N1165" t="str">
        <f>VLOOKUP(Table35[[#This Row],[Customer ID]],'Hospitalisation Details'!A:K,9, FALSE)</f>
        <v>tier - 2</v>
      </c>
      <c r="O1165" t="str">
        <f>VLOOKUP(Table35[[#This Row],[Customer ID]],'Hospitalisation Details'!A:K,10,FALSE)</f>
        <v>tier - 3</v>
      </c>
      <c r="P1165" t="str">
        <f>VLOOKUP(Table35[[#This Row],[Customer ID]],'Hospitalisation Details'!A:K,11,FALSE)</f>
        <v>R1011</v>
      </c>
    </row>
    <row r="1166" spans="1:16" x14ac:dyDescent="0.3">
      <c r="A1166" t="s">
        <v>1205</v>
      </c>
      <c r="B1166" t="str">
        <f>VLOOKUP(Table35[[#This Row],[Customer ID]], 'Customer Names'!F:G, 2, FALSE)</f>
        <v>Steadman, Ms.  Becca</v>
      </c>
      <c r="C1166">
        <v>30.14</v>
      </c>
      <c r="D1166" s="22" t="str" cm="1">
        <f t="array" ref="D1166">_xlfn.IFS(Table35[[#This Row],[BMI]]&lt;18.5, "Underweight ", Table35[[#This Row],[BMI]]&lt;24.9, "Normal Weight", Table35[[#This Row],[BMI]]&lt;29.9, "Overweight ", TRUE, "Obesity")</f>
        <v>Obesity</v>
      </c>
      <c r="E1166" s="22">
        <v>9.85</v>
      </c>
      <c r="F1166" s="22" t="str" cm="1">
        <f t="array" ref="F1166">_xlfn.IFS(Table35[[#This Row],[HBA1C]]&lt;5.7, "Normal", Table35[[#This Row],[HBA1C]]&lt;6.4, "Prediabetes ", TRUE, "Diabetes")</f>
        <v>Diabetes</v>
      </c>
      <c r="G1166" s="23" t="s">
        <v>2379</v>
      </c>
      <c r="H1166" s="22" t="s">
        <v>2379</v>
      </c>
      <c r="I1166" s="22" t="s">
        <v>2379</v>
      </c>
      <c r="J1166" s="22">
        <v>0</v>
      </c>
      <c r="K1166" t="s">
        <v>2379</v>
      </c>
      <c r="L1166" s="25">
        <f>VLOOKUP(Table35[[#This Row],[Customer ID]],'Hospitalisation Details'!A:E,5,FALSE)</f>
        <v>27127</v>
      </c>
      <c r="M1166" s="27">
        <f>VLOOKUP(Table35[[#This Row],[Customer ID]],'Hospitalisation Details'!A:K,8,FALSE)</f>
        <v>9653.81</v>
      </c>
      <c r="N1166" t="str">
        <f>VLOOKUP(Table35[[#This Row],[Customer ID]],'Hospitalisation Details'!A:K,9, FALSE)</f>
        <v>tier - 2</v>
      </c>
      <c r="O1166" t="str">
        <f>VLOOKUP(Table35[[#This Row],[Customer ID]],'Hospitalisation Details'!A:K,10,FALSE)</f>
        <v>tier - 2</v>
      </c>
      <c r="P1166" t="str">
        <f>VLOOKUP(Table35[[#This Row],[Customer ID]],'Hospitalisation Details'!A:K,11,FALSE)</f>
        <v>R1011</v>
      </c>
    </row>
    <row r="1167" spans="1:16" x14ac:dyDescent="0.3">
      <c r="A1167" t="s">
        <v>1204</v>
      </c>
      <c r="B1167" t="str">
        <f>VLOOKUP(Table35[[#This Row],[Customer ID]], 'Customer Names'!F:G, 2, FALSE)</f>
        <v>McCarron, Ms.  Grace</v>
      </c>
      <c r="C1167">
        <v>18.05</v>
      </c>
      <c r="D1167" s="22" t="str" cm="1">
        <f t="array" ref="D1167">_xlfn.IFS(Table35[[#This Row],[BMI]]&lt;18.5, "Underweight ", Table35[[#This Row],[BMI]]&lt;24.9, "Normal Weight", Table35[[#This Row],[BMI]]&lt;29.9, "Overweight ", TRUE, "Obesity")</f>
        <v xml:space="preserve">Underweight </v>
      </c>
      <c r="E1167" s="22">
        <v>6.94</v>
      </c>
      <c r="F1167" s="22" t="str" cm="1">
        <f t="array" ref="F1167">_xlfn.IFS(Table35[[#This Row],[HBA1C]]&lt;5.7, "Normal", Table35[[#This Row],[HBA1C]]&lt;6.4, "Prediabetes ", TRUE, "Diabetes")</f>
        <v>Diabetes</v>
      </c>
      <c r="G1167" s="23" t="s">
        <v>2379</v>
      </c>
      <c r="H1167" s="22" t="s">
        <v>2379</v>
      </c>
      <c r="I1167" s="22" t="s">
        <v>2379</v>
      </c>
      <c r="J1167" s="22">
        <v>0</v>
      </c>
      <c r="K1167" t="s">
        <v>2379</v>
      </c>
      <c r="L1167" s="25">
        <f>VLOOKUP(Table35[[#This Row],[Customer ID]],'Hospitalisation Details'!A:E,5,FALSE)</f>
        <v>26011</v>
      </c>
      <c r="M1167" s="27">
        <f>VLOOKUP(Table35[[#This Row],[Customer ID]],'Hospitalisation Details'!A:K,8,FALSE)</f>
        <v>9644.25</v>
      </c>
      <c r="N1167" t="str">
        <f>VLOOKUP(Table35[[#This Row],[Customer ID]],'Hospitalisation Details'!A:K,9, FALSE)</f>
        <v>tier - 2</v>
      </c>
      <c r="O1167" t="str">
        <f>VLOOKUP(Table35[[#This Row],[Customer ID]],'Hospitalisation Details'!A:K,10,FALSE)</f>
        <v>tier - 1</v>
      </c>
      <c r="P1167" t="str">
        <f>VLOOKUP(Table35[[#This Row],[Customer ID]],'Hospitalisation Details'!A:K,11,FALSE)</f>
        <v>R1012</v>
      </c>
    </row>
    <row r="1168" spans="1:16" x14ac:dyDescent="0.3">
      <c r="A1168" t="s">
        <v>1203</v>
      </c>
      <c r="B1168" t="str">
        <f>VLOOKUP(Table35[[#This Row],[Customer ID]], 'Customer Names'!F:G, 2, FALSE)</f>
        <v>Roecker, Ms.  Samantha</v>
      </c>
      <c r="C1168">
        <v>37.4</v>
      </c>
      <c r="D1168" s="22" t="str" cm="1">
        <f t="array" ref="D1168">_xlfn.IFS(Table35[[#This Row],[BMI]]&lt;18.5, "Underweight ", Table35[[#This Row],[BMI]]&lt;24.9, "Normal Weight", Table35[[#This Row],[BMI]]&lt;29.9, "Overweight ", TRUE, "Obesity")</f>
        <v>Obesity</v>
      </c>
      <c r="E1168" s="22">
        <v>11.3</v>
      </c>
      <c r="F1168" s="22" t="str" cm="1">
        <f t="array" ref="F1168">_xlfn.IFS(Table35[[#This Row],[HBA1C]]&lt;5.7, "Normal", Table35[[#This Row],[HBA1C]]&lt;6.4, "Prediabetes ", TRUE, "Diabetes")</f>
        <v>Diabetes</v>
      </c>
      <c r="G1168" s="23" t="s">
        <v>2381</v>
      </c>
      <c r="H1168" s="22" t="s">
        <v>2379</v>
      </c>
      <c r="I1168" s="22" t="s">
        <v>2379</v>
      </c>
      <c r="J1168" s="22">
        <v>2</v>
      </c>
      <c r="K1168" t="s">
        <v>2379</v>
      </c>
      <c r="L1168" s="25">
        <f>VLOOKUP(Table35[[#This Row],[Customer ID]],'Hospitalisation Details'!A:E,5,FALSE)</f>
        <v>25629</v>
      </c>
      <c r="M1168" s="27">
        <f>VLOOKUP(Table35[[#This Row],[Customer ID]],'Hospitalisation Details'!A:K,8,FALSE)</f>
        <v>9634.5400000000009</v>
      </c>
      <c r="N1168" t="str">
        <f>VLOOKUP(Table35[[#This Row],[Customer ID]],'Hospitalisation Details'!A:K,9, FALSE)</f>
        <v>tier - 2</v>
      </c>
      <c r="O1168" t="str">
        <f>VLOOKUP(Table35[[#This Row],[Customer ID]],'Hospitalisation Details'!A:K,10,FALSE)</f>
        <v>tier - 2</v>
      </c>
      <c r="P1168" t="str">
        <f>VLOOKUP(Table35[[#This Row],[Customer ID]],'Hospitalisation Details'!A:K,11,FALSE)</f>
        <v>R1011</v>
      </c>
    </row>
    <row r="1169" spans="1:16" x14ac:dyDescent="0.3">
      <c r="A1169" t="s">
        <v>1202</v>
      </c>
      <c r="B1169" t="str">
        <f>VLOOKUP(Table35[[#This Row],[Customer ID]], 'Customer Names'!F:G, 2, FALSE)</f>
        <v>Giumarra, Mrs.  Nicole R.</v>
      </c>
      <c r="C1169">
        <v>25.75</v>
      </c>
      <c r="D1169" s="22" t="str" cm="1">
        <f t="array" ref="D1169">_xlfn.IFS(Table35[[#This Row],[BMI]]&lt;18.5, "Underweight ", Table35[[#This Row],[BMI]]&lt;24.9, "Normal Weight", Table35[[#This Row],[BMI]]&lt;29.9, "Overweight ", TRUE, "Obesity")</f>
        <v xml:space="preserve">Overweight </v>
      </c>
      <c r="E1169" s="22">
        <v>9.23</v>
      </c>
      <c r="F1169" s="22" t="str" cm="1">
        <f t="array" ref="F1169">_xlfn.IFS(Table35[[#This Row],[HBA1C]]&lt;5.7, "Normal", Table35[[#This Row],[HBA1C]]&lt;6.4, "Prediabetes ", TRUE, "Diabetes")</f>
        <v>Diabetes</v>
      </c>
      <c r="G1169" s="23" t="s">
        <v>2379</v>
      </c>
      <c r="H1169" s="22" t="s">
        <v>2379</v>
      </c>
      <c r="I1169" s="22" t="s">
        <v>2379</v>
      </c>
      <c r="J1169" s="22">
        <v>0</v>
      </c>
      <c r="K1169" t="s">
        <v>2379</v>
      </c>
      <c r="L1169" s="25">
        <f>VLOOKUP(Table35[[#This Row],[Customer ID]],'Hospitalisation Details'!A:E,5,FALSE)</f>
        <v>24859</v>
      </c>
      <c r="M1169" s="27">
        <f>VLOOKUP(Table35[[#This Row],[Customer ID]],'Hospitalisation Details'!A:K,8,FALSE)</f>
        <v>9630.91</v>
      </c>
      <c r="N1169" t="str">
        <f>VLOOKUP(Table35[[#This Row],[Customer ID]],'Hospitalisation Details'!A:K,9, FALSE)</f>
        <v>tier - 3</v>
      </c>
      <c r="O1169" t="str">
        <f>VLOOKUP(Table35[[#This Row],[Customer ID]],'Hospitalisation Details'!A:K,10,FALSE)</f>
        <v>tier - 2</v>
      </c>
      <c r="P1169" t="str">
        <f>VLOOKUP(Table35[[#This Row],[Customer ID]],'Hospitalisation Details'!A:K,11,FALSE)</f>
        <v>R1013</v>
      </c>
    </row>
    <row r="1170" spans="1:16" x14ac:dyDescent="0.3">
      <c r="A1170" t="s">
        <v>1201</v>
      </c>
      <c r="B1170" t="str">
        <f>VLOOKUP(Table35[[#This Row],[Customer ID]], 'Customer Names'!F:G, 2, FALSE)</f>
        <v>Peters, Mr.  David W</v>
      </c>
      <c r="C1170">
        <v>32.299999999999997</v>
      </c>
      <c r="D1170" s="22" t="str" cm="1">
        <f t="array" ref="D1170">_xlfn.IFS(Table35[[#This Row],[BMI]]&lt;18.5, "Underweight ", Table35[[#This Row],[BMI]]&lt;24.9, "Normal Weight", Table35[[#This Row],[BMI]]&lt;29.9, "Overweight ", TRUE, "Obesity")</f>
        <v>Obesity</v>
      </c>
      <c r="E1170" s="22">
        <v>4.37</v>
      </c>
      <c r="F1170" s="22" t="str" cm="1">
        <f t="array" ref="F1170">_xlfn.IFS(Table35[[#This Row],[HBA1C]]&lt;5.7, "Normal", Table35[[#This Row],[HBA1C]]&lt;6.4, "Prediabetes ", TRUE, "Diabetes")</f>
        <v>Normal</v>
      </c>
      <c r="G1170" s="23" t="s">
        <v>2379</v>
      </c>
      <c r="H1170" s="22" t="s">
        <v>2379</v>
      </c>
      <c r="I1170" s="22" t="s">
        <v>2379</v>
      </c>
      <c r="J1170" s="22">
        <v>2</v>
      </c>
      <c r="K1170" t="s">
        <v>2379</v>
      </c>
      <c r="L1170" s="25">
        <f>VLOOKUP(Table35[[#This Row],[Customer ID]],'Hospitalisation Details'!A:E,5,FALSE)</f>
        <v>26656</v>
      </c>
      <c r="M1170" s="27">
        <f>VLOOKUP(Table35[[#This Row],[Customer ID]],'Hospitalisation Details'!A:K,8,FALSE)</f>
        <v>9630.4</v>
      </c>
      <c r="N1170" t="str">
        <f>VLOOKUP(Table35[[#This Row],[Customer ID]],'Hospitalisation Details'!A:K,9, FALSE)</f>
        <v>tier - 2</v>
      </c>
      <c r="O1170" t="str">
        <f>VLOOKUP(Table35[[#This Row],[Customer ID]],'Hospitalisation Details'!A:K,10,FALSE)</f>
        <v>tier - 2</v>
      </c>
      <c r="P1170" t="str">
        <f>VLOOKUP(Table35[[#This Row],[Customer ID]],'Hospitalisation Details'!A:K,11,FALSE)</f>
        <v>R1011</v>
      </c>
    </row>
    <row r="1171" spans="1:16" x14ac:dyDescent="0.3">
      <c r="A1171" t="s">
        <v>1200</v>
      </c>
      <c r="B1171" t="str">
        <f>VLOOKUP(Table35[[#This Row],[Customer ID]], 'Customer Names'!F:G, 2, FALSE)</f>
        <v>Bower, Mr.  Grant</v>
      </c>
      <c r="C1171">
        <v>28.61</v>
      </c>
      <c r="D1171" s="22" t="str" cm="1">
        <f t="array" ref="D1171">_xlfn.IFS(Table35[[#This Row],[BMI]]&lt;18.5, "Underweight ", Table35[[#This Row],[BMI]]&lt;24.9, "Normal Weight", Table35[[#This Row],[BMI]]&lt;29.9, "Overweight ", TRUE, "Obesity")</f>
        <v xml:space="preserve">Overweight </v>
      </c>
      <c r="E1171" s="22">
        <v>5.76</v>
      </c>
      <c r="F1171" s="22" t="str" cm="1">
        <f t="array" ref="F1171">_xlfn.IFS(Table35[[#This Row],[HBA1C]]&lt;5.7, "Normal", Table35[[#This Row],[HBA1C]]&lt;6.4, "Prediabetes ", TRUE, "Diabetes")</f>
        <v xml:space="preserve">Prediabetes </v>
      </c>
      <c r="G1171" s="23" t="s">
        <v>2379</v>
      </c>
      <c r="H1171" s="22" t="s">
        <v>2379</v>
      </c>
      <c r="I1171" s="22" t="s">
        <v>2381</v>
      </c>
      <c r="J1171" s="22">
        <v>1</v>
      </c>
      <c r="K1171" t="s">
        <v>2379</v>
      </c>
      <c r="L1171" s="25">
        <f>VLOOKUP(Table35[[#This Row],[Customer ID]],'Hospitalisation Details'!A:E,5,FALSE)</f>
        <v>29178</v>
      </c>
      <c r="M1171" s="27">
        <f>VLOOKUP(Table35[[#This Row],[Customer ID]],'Hospitalisation Details'!A:K,8,FALSE)</f>
        <v>9630.2999999999993</v>
      </c>
      <c r="N1171" t="str">
        <f>VLOOKUP(Table35[[#This Row],[Customer ID]],'Hospitalisation Details'!A:K,9, FALSE)</f>
        <v>tier - 2</v>
      </c>
      <c r="O1171" t="str">
        <f>VLOOKUP(Table35[[#This Row],[Customer ID]],'Hospitalisation Details'!A:K,10,FALSE)</f>
        <v>tier - 2</v>
      </c>
      <c r="P1171" t="str">
        <f>VLOOKUP(Table35[[#This Row],[Customer ID]],'Hospitalisation Details'!A:K,11,FALSE)</f>
        <v>R1021</v>
      </c>
    </row>
    <row r="1172" spans="1:16" x14ac:dyDescent="0.3">
      <c r="A1172" t="s">
        <v>1199</v>
      </c>
      <c r="B1172" t="str">
        <f>VLOOKUP(Table35[[#This Row],[Customer ID]], 'Customer Names'!F:G, 2, FALSE)</f>
        <v>Chen, Mrs.  Sophia</v>
      </c>
      <c r="C1172">
        <v>45.41</v>
      </c>
      <c r="D1172" s="22" t="str" cm="1">
        <f t="array" ref="D1172">_xlfn.IFS(Table35[[#This Row],[BMI]]&lt;18.5, "Underweight ", Table35[[#This Row],[BMI]]&lt;24.9, "Normal Weight", Table35[[#This Row],[BMI]]&lt;29.9, "Overweight ", TRUE, "Obesity")</f>
        <v>Obesity</v>
      </c>
      <c r="E1172" s="22">
        <v>4.96</v>
      </c>
      <c r="F1172" s="22" t="str" cm="1">
        <f t="array" ref="F1172">_xlfn.IFS(Table35[[#This Row],[HBA1C]]&lt;5.7, "Normal", Table35[[#This Row],[HBA1C]]&lt;6.4, "Prediabetes ", TRUE, "Diabetes")</f>
        <v>Normal</v>
      </c>
      <c r="G1172" s="23" t="s">
        <v>2379</v>
      </c>
      <c r="H1172" s="22" t="s">
        <v>2379</v>
      </c>
      <c r="I1172" s="22" t="s">
        <v>2379</v>
      </c>
      <c r="J1172" s="22">
        <v>1</v>
      </c>
      <c r="K1172" t="s">
        <v>2379</v>
      </c>
      <c r="L1172" s="25">
        <f>VLOOKUP(Table35[[#This Row],[Customer ID]],'Hospitalisation Details'!A:E,5,FALSE)</f>
        <v>36091</v>
      </c>
      <c r="M1172" s="27">
        <f>VLOOKUP(Table35[[#This Row],[Customer ID]],'Hospitalisation Details'!A:K,8,FALSE)</f>
        <v>9628.7900000000009</v>
      </c>
      <c r="N1172" t="str">
        <f>VLOOKUP(Table35[[#This Row],[Customer ID]],'Hospitalisation Details'!A:K,9, FALSE)</f>
        <v>tier - 2</v>
      </c>
      <c r="O1172" t="str">
        <f>VLOOKUP(Table35[[#This Row],[Customer ID]],'Hospitalisation Details'!A:K,10,FALSE)</f>
        <v>tier - 2</v>
      </c>
      <c r="P1172" t="str">
        <f>VLOOKUP(Table35[[#This Row],[Customer ID]],'Hospitalisation Details'!A:K,11,FALSE)</f>
        <v>R1026</v>
      </c>
    </row>
    <row r="1173" spans="1:16" x14ac:dyDescent="0.3">
      <c r="A1173" t="s">
        <v>1198</v>
      </c>
      <c r="B1173" t="str">
        <f>VLOOKUP(Table35[[#This Row],[Customer ID]], 'Customer Names'!F:G, 2, FALSE)</f>
        <v>Capriccioso, Ms.  Christina</v>
      </c>
      <c r="C1173">
        <v>31.2</v>
      </c>
      <c r="D1173" s="22" t="str" cm="1">
        <f t="array" ref="D1173">_xlfn.IFS(Table35[[#This Row],[BMI]]&lt;18.5, "Underweight ", Table35[[#This Row],[BMI]]&lt;24.9, "Normal Weight", Table35[[#This Row],[BMI]]&lt;29.9, "Overweight ", TRUE, "Obesity")</f>
        <v>Obesity</v>
      </c>
      <c r="E1173" s="22">
        <v>11.04</v>
      </c>
      <c r="F1173" s="22" t="str" cm="1">
        <f t="array" ref="F1173">_xlfn.IFS(Table35[[#This Row],[HBA1C]]&lt;5.7, "Normal", Table35[[#This Row],[HBA1C]]&lt;6.4, "Prediabetes ", TRUE, "Diabetes")</f>
        <v>Diabetes</v>
      </c>
      <c r="G1173" s="23" t="s">
        <v>2381</v>
      </c>
      <c r="H1173" s="22" t="s">
        <v>2379</v>
      </c>
      <c r="I1173" s="22" t="s">
        <v>2379</v>
      </c>
      <c r="J1173" s="22">
        <v>2</v>
      </c>
      <c r="K1173" t="s">
        <v>2379</v>
      </c>
      <c r="L1173" s="25">
        <f>VLOOKUP(Table35[[#This Row],[Customer ID]],'Hospitalisation Details'!A:E,5,FALSE)</f>
        <v>25827</v>
      </c>
      <c r="M1173" s="27">
        <f>VLOOKUP(Table35[[#This Row],[Customer ID]],'Hospitalisation Details'!A:K,8,FALSE)</f>
        <v>9625.92</v>
      </c>
      <c r="N1173" t="str">
        <f>VLOOKUP(Table35[[#This Row],[Customer ID]],'Hospitalisation Details'!A:K,9, FALSE)</f>
        <v>tier - 2</v>
      </c>
      <c r="O1173" t="str">
        <f>VLOOKUP(Table35[[#This Row],[Customer ID]],'Hospitalisation Details'!A:K,10,FALSE)</f>
        <v>tier - 3</v>
      </c>
      <c r="P1173" t="str">
        <f>VLOOKUP(Table35[[#This Row],[Customer ID]],'Hospitalisation Details'!A:K,11,FALSE)</f>
        <v>R1011</v>
      </c>
    </row>
    <row r="1174" spans="1:16" x14ac:dyDescent="0.3">
      <c r="A1174" t="s">
        <v>1197</v>
      </c>
      <c r="B1174" t="str">
        <f>VLOOKUP(Table35[[#This Row],[Customer ID]], 'Customer Names'!F:G, 2, FALSE)</f>
        <v>Starbuck, Mr.  Sam L.</v>
      </c>
      <c r="C1174">
        <v>29.83</v>
      </c>
      <c r="D1174" s="22" t="str" cm="1">
        <f t="array" ref="D1174">_xlfn.IFS(Table35[[#This Row],[BMI]]&lt;18.5, "Underweight ", Table35[[#This Row],[BMI]]&lt;24.9, "Normal Weight", Table35[[#This Row],[BMI]]&lt;29.9, "Overweight ", TRUE, "Obesity")</f>
        <v xml:space="preserve">Overweight </v>
      </c>
      <c r="E1174" s="22">
        <v>7.81</v>
      </c>
      <c r="F1174" s="22" t="str" cm="1">
        <f t="array" ref="F1174">_xlfn.IFS(Table35[[#This Row],[HBA1C]]&lt;5.7, "Normal", Table35[[#This Row],[HBA1C]]&lt;6.4, "Prediabetes ", TRUE, "Diabetes")</f>
        <v>Diabetes</v>
      </c>
      <c r="G1174" s="23" t="s">
        <v>2381</v>
      </c>
      <c r="H1174" s="22" t="s">
        <v>2379</v>
      </c>
      <c r="I1174" s="22" t="s">
        <v>2379</v>
      </c>
      <c r="J1174" s="22">
        <v>1</v>
      </c>
      <c r="K1174" t="s">
        <v>2379</v>
      </c>
      <c r="L1174" s="25">
        <f>VLOOKUP(Table35[[#This Row],[Customer ID]],'Hospitalisation Details'!A:E,5,FALSE)</f>
        <v>27635</v>
      </c>
      <c r="M1174" s="27">
        <f>VLOOKUP(Table35[[#This Row],[Customer ID]],'Hospitalisation Details'!A:K,8,FALSE)</f>
        <v>9620.33</v>
      </c>
      <c r="N1174" t="str">
        <f>VLOOKUP(Table35[[#This Row],[Customer ID]],'Hospitalisation Details'!A:K,9, FALSE)</f>
        <v>tier - 3</v>
      </c>
      <c r="O1174" t="str">
        <f>VLOOKUP(Table35[[#This Row],[Customer ID]],'Hospitalisation Details'!A:K,10,FALSE)</f>
        <v>tier - 3</v>
      </c>
      <c r="P1174" t="str">
        <f>VLOOKUP(Table35[[#This Row],[Customer ID]],'Hospitalisation Details'!A:K,11,FALSE)</f>
        <v>R1012</v>
      </c>
    </row>
    <row r="1175" spans="1:16" x14ac:dyDescent="0.3">
      <c r="A1175" t="s">
        <v>1196</v>
      </c>
      <c r="B1175" t="str">
        <f>VLOOKUP(Table35[[#This Row],[Customer ID]], 'Customer Names'!F:G, 2, FALSE)</f>
        <v>McMahon, Mrs.  Haley R.</v>
      </c>
      <c r="C1175">
        <v>29.06</v>
      </c>
      <c r="D1175" s="22" t="str" cm="1">
        <f t="array" ref="D1175">_xlfn.IFS(Table35[[#This Row],[BMI]]&lt;18.5, "Underweight ", Table35[[#This Row],[BMI]]&lt;24.9, "Normal Weight", Table35[[#This Row],[BMI]]&lt;29.9, "Overweight ", TRUE, "Obesity")</f>
        <v xml:space="preserve">Overweight </v>
      </c>
      <c r="E1175" s="22">
        <v>4.55</v>
      </c>
      <c r="F1175" s="22" t="str" cm="1">
        <f t="array" ref="F1175">_xlfn.IFS(Table35[[#This Row],[HBA1C]]&lt;5.7, "Normal", Table35[[#This Row],[HBA1C]]&lt;6.4, "Prediabetes ", TRUE, "Diabetes")</f>
        <v>Normal</v>
      </c>
      <c r="G1175" s="23" t="s">
        <v>2379</v>
      </c>
      <c r="H1175" s="22" t="s">
        <v>2379</v>
      </c>
      <c r="I1175" s="22" t="s">
        <v>2379</v>
      </c>
      <c r="J1175" s="22">
        <v>0</v>
      </c>
      <c r="K1175" t="s">
        <v>2379</v>
      </c>
      <c r="L1175" s="25">
        <f>VLOOKUP(Table35[[#This Row],[Customer ID]],'Hospitalisation Details'!A:E,5,FALSE)</f>
        <v>30161</v>
      </c>
      <c r="M1175" s="27">
        <f>VLOOKUP(Table35[[#This Row],[Customer ID]],'Hospitalisation Details'!A:K,8,FALSE)</f>
        <v>9619.18</v>
      </c>
      <c r="N1175" t="str">
        <f>VLOOKUP(Table35[[#This Row],[Customer ID]],'Hospitalisation Details'!A:K,9, FALSE)</f>
        <v>tier - 2</v>
      </c>
      <c r="O1175" t="str">
        <f>VLOOKUP(Table35[[#This Row],[Customer ID]],'Hospitalisation Details'!A:K,10,FALSE)</f>
        <v>tier - 1</v>
      </c>
      <c r="P1175" t="str">
        <f>VLOOKUP(Table35[[#This Row],[Customer ID]],'Hospitalisation Details'!A:K,11,FALSE)</f>
        <v>R1025</v>
      </c>
    </row>
    <row r="1176" spans="1:16" x14ac:dyDescent="0.3">
      <c r="A1176" t="s">
        <v>1195</v>
      </c>
      <c r="B1176" t="str">
        <f>VLOOKUP(Table35[[#This Row],[Customer ID]], 'Customer Names'!F:G, 2, FALSE)</f>
        <v>Rissell, Mr.  Ethan</v>
      </c>
      <c r="C1176">
        <v>27.454999999999998</v>
      </c>
      <c r="D1176" s="22" t="str" cm="1">
        <f t="array" ref="D1176">_xlfn.IFS(Table35[[#This Row],[BMI]]&lt;18.5, "Underweight ", Table35[[#This Row],[BMI]]&lt;24.9, "Normal Weight", Table35[[#This Row],[BMI]]&lt;29.9, "Overweight ", TRUE, "Obesity")</f>
        <v xml:space="preserve">Overweight </v>
      </c>
      <c r="E1176" s="22">
        <v>6.13</v>
      </c>
      <c r="F1176" s="22" t="str" cm="1">
        <f t="array" ref="F1176">_xlfn.IFS(Table35[[#This Row],[HBA1C]]&lt;5.7, "Normal", Table35[[#This Row],[HBA1C]]&lt;6.4, "Prediabetes ", TRUE, "Diabetes")</f>
        <v xml:space="preserve">Prediabetes </v>
      </c>
      <c r="G1176" s="23" t="s">
        <v>2379</v>
      </c>
      <c r="H1176" s="22" t="s">
        <v>2379</v>
      </c>
      <c r="I1176" s="22" t="s">
        <v>2379</v>
      </c>
      <c r="J1176" s="22">
        <v>2</v>
      </c>
      <c r="K1176" t="s">
        <v>2379</v>
      </c>
      <c r="L1176" s="25">
        <f>VLOOKUP(Table35[[#This Row],[Customer ID]],'Hospitalisation Details'!A:E,5,FALSE)</f>
        <v>26477</v>
      </c>
      <c r="M1176" s="27">
        <f>VLOOKUP(Table35[[#This Row],[Customer ID]],'Hospitalisation Details'!A:K,8,FALSE)</f>
        <v>9617.66</v>
      </c>
      <c r="N1176" t="str">
        <f>VLOOKUP(Table35[[#This Row],[Customer ID]],'Hospitalisation Details'!A:K,9, FALSE)</f>
        <v>tier - 3</v>
      </c>
      <c r="O1176" t="str">
        <f>VLOOKUP(Table35[[#This Row],[Customer ID]],'Hospitalisation Details'!A:K,10,FALSE)</f>
        <v>tier - 3</v>
      </c>
      <c r="P1176" t="str">
        <f>VLOOKUP(Table35[[#This Row],[Customer ID]],'Hospitalisation Details'!A:K,11,FALSE)</f>
        <v>R1016</v>
      </c>
    </row>
    <row r="1177" spans="1:16" x14ac:dyDescent="0.3">
      <c r="A1177" t="s">
        <v>1194</v>
      </c>
      <c r="B1177" t="str">
        <f>VLOOKUP(Table35[[#This Row],[Customer ID]], 'Customer Names'!F:G, 2, FALSE)</f>
        <v>Kromroy, Mr.  Andrew W</v>
      </c>
      <c r="C1177">
        <v>23.01</v>
      </c>
      <c r="D1177" s="22" t="str" cm="1">
        <f t="array" ref="D1177">_xlfn.IFS(Table35[[#This Row],[BMI]]&lt;18.5, "Underweight ", Table35[[#This Row],[BMI]]&lt;24.9, "Normal Weight", Table35[[#This Row],[BMI]]&lt;29.9, "Overweight ", TRUE, "Obesity")</f>
        <v>Normal Weight</v>
      </c>
      <c r="E1177" s="22">
        <v>6.04</v>
      </c>
      <c r="F1177" s="22" t="str" cm="1">
        <f t="array" ref="F1177">_xlfn.IFS(Table35[[#This Row],[HBA1C]]&lt;5.7, "Normal", Table35[[#This Row],[HBA1C]]&lt;6.4, "Prediabetes ", TRUE, "Diabetes")</f>
        <v xml:space="preserve">Prediabetes </v>
      </c>
      <c r="G1177" s="23" t="s">
        <v>2381</v>
      </c>
      <c r="H1177" s="22" t="s">
        <v>2379</v>
      </c>
      <c r="I1177" s="22" t="s">
        <v>2379</v>
      </c>
      <c r="J1177" s="22">
        <v>1</v>
      </c>
      <c r="K1177" t="s">
        <v>2379</v>
      </c>
      <c r="L1177" s="25">
        <f>VLOOKUP(Table35[[#This Row],[Customer ID]],'Hospitalisation Details'!A:E,5,FALSE)</f>
        <v>23512</v>
      </c>
      <c r="M1177" s="27">
        <f>VLOOKUP(Table35[[#This Row],[Customer ID]],'Hospitalisation Details'!A:K,8,FALSE)</f>
        <v>9597.6299999999992</v>
      </c>
      <c r="N1177" t="str">
        <f>VLOOKUP(Table35[[#This Row],[Customer ID]],'Hospitalisation Details'!A:K,9, FALSE)</f>
        <v>tier - 3</v>
      </c>
      <c r="O1177" t="str">
        <f>VLOOKUP(Table35[[#This Row],[Customer ID]],'Hospitalisation Details'!A:K,10,FALSE)</f>
        <v>tier - 3</v>
      </c>
      <c r="P1177" t="str">
        <f>VLOOKUP(Table35[[#This Row],[Customer ID]],'Hospitalisation Details'!A:K,11,FALSE)</f>
        <v>R1013</v>
      </c>
    </row>
    <row r="1178" spans="1:16" x14ac:dyDescent="0.3">
      <c r="A1178" t="s">
        <v>1193</v>
      </c>
      <c r="B1178" t="str">
        <f>VLOOKUP(Table35[[#This Row],[Customer ID]], 'Customer Names'!F:G, 2, FALSE)</f>
        <v>Manfredi, Mr.  Mark G</v>
      </c>
      <c r="C1178">
        <v>31.39</v>
      </c>
      <c r="D1178" s="22" t="str" cm="1">
        <f t="array" ref="D1178">_xlfn.IFS(Table35[[#This Row],[BMI]]&lt;18.5, "Underweight ", Table35[[#This Row],[BMI]]&lt;24.9, "Normal Weight", Table35[[#This Row],[BMI]]&lt;29.9, "Overweight ", TRUE, "Obesity")</f>
        <v>Obesity</v>
      </c>
      <c r="E1178" s="22">
        <v>8.85</v>
      </c>
      <c r="F1178" s="22" t="str" cm="1">
        <f t="array" ref="F1178">_xlfn.IFS(Table35[[#This Row],[HBA1C]]&lt;5.7, "Normal", Table35[[#This Row],[HBA1C]]&lt;6.4, "Prediabetes ", TRUE, "Diabetes")</f>
        <v>Diabetes</v>
      </c>
      <c r="G1178" s="23" t="s">
        <v>2381</v>
      </c>
      <c r="H1178" s="22" t="s">
        <v>2379</v>
      </c>
      <c r="I1178" s="22" t="s">
        <v>2379</v>
      </c>
      <c r="J1178" s="22">
        <v>0</v>
      </c>
      <c r="K1178" t="s">
        <v>2379</v>
      </c>
      <c r="L1178" s="25">
        <f>VLOOKUP(Table35[[#This Row],[Customer ID]],'Hospitalisation Details'!A:E,5,FALSE)</f>
        <v>29694</v>
      </c>
      <c r="M1178" s="27">
        <f>VLOOKUP(Table35[[#This Row],[Customer ID]],'Hospitalisation Details'!A:K,8,FALSE)</f>
        <v>9584.0400000000009</v>
      </c>
      <c r="N1178" t="str">
        <f>VLOOKUP(Table35[[#This Row],[Customer ID]],'Hospitalisation Details'!A:K,9, FALSE)</f>
        <v>tier - 2</v>
      </c>
      <c r="O1178" t="str">
        <f>VLOOKUP(Table35[[#This Row],[Customer ID]],'Hospitalisation Details'!A:K,10,FALSE)</f>
        <v>tier - 1</v>
      </c>
      <c r="P1178" t="str">
        <f>VLOOKUP(Table35[[#This Row],[Customer ID]],'Hospitalisation Details'!A:K,11,FALSE)</f>
        <v>R1021</v>
      </c>
    </row>
    <row r="1179" spans="1:16" x14ac:dyDescent="0.3">
      <c r="A1179" t="s">
        <v>1192</v>
      </c>
      <c r="B1179" t="str">
        <f>VLOOKUP(Table35[[#This Row],[Customer ID]], 'Customer Names'!F:G, 2, FALSE)</f>
        <v>Manwaring, Ms.  Kasey E.</v>
      </c>
      <c r="C1179">
        <v>34.770000000000003</v>
      </c>
      <c r="D1179" s="22" t="str" cm="1">
        <f t="array" ref="D1179">_xlfn.IFS(Table35[[#This Row],[BMI]]&lt;18.5, "Underweight ", Table35[[#This Row],[BMI]]&lt;24.9, "Normal Weight", Table35[[#This Row],[BMI]]&lt;29.9, "Overweight ", TRUE, "Obesity")</f>
        <v>Obesity</v>
      </c>
      <c r="E1179" s="22">
        <v>10.54</v>
      </c>
      <c r="F1179" s="22" t="str" cm="1">
        <f t="array" ref="F1179">_xlfn.IFS(Table35[[#This Row],[HBA1C]]&lt;5.7, "Normal", Table35[[#This Row],[HBA1C]]&lt;6.4, "Prediabetes ", TRUE, "Diabetes")</f>
        <v>Diabetes</v>
      </c>
      <c r="G1179" s="23" t="s">
        <v>2379</v>
      </c>
      <c r="H1179" s="22" t="s">
        <v>2379</v>
      </c>
      <c r="I1179" s="22" t="s">
        <v>2379</v>
      </c>
      <c r="J1179" s="22">
        <v>2</v>
      </c>
      <c r="K1179" t="s">
        <v>2379</v>
      </c>
      <c r="L1179" s="25">
        <f>VLOOKUP(Table35[[#This Row],[Customer ID]],'Hospitalisation Details'!A:E,5,FALSE)</f>
        <v>26751</v>
      </c>
      <c r="M1179" s="27">
        <f>VLOOKUP(Table35[[#This Row],[Customer ID]],'Hospitalisation Details'!A:K,8,FALSE)</f>
        <v>9583.89</v>
      </c>
      <c r="N1179" t="str">
        <f>VLOOKUP(Table35[[#This Row],[Customer ID]],'Hospitalisation Details'!A:K,9, FALSE)</f>
        <v>tier - 2</v>
      </c>
      <c r="O1179" t="str">
        <f>VLOOKUP(Table35[[#This Row],[Customer ID]],'Hospitalisation Details'!A:K,10,FALSE)</f>
        <v>tier - 3</v>
      </c>
      <c r="P1179" t="str">
        <f>VLOOKUP(Table35[[#This Row],[Customer ID]],'Hospitalisation Details'!A:K,11,FALSE)</f>
        <v>R1012</v>
      </c>
    </row>
    <row r="1180" spans="1:16" x14ac:dyDescent="0.3">
      <c r="A1180" t="s">
        <v>1191</v>
      </c>
      <c r="B1180" t="str">
        <f>VLOOKUP(Table35[[#This Row],[Customer ID]], 'Customer Names'!F:G, 2, FALSE)</f>
        <v>Tomaszewski, Mr.  Jeff</v>
      </c>
      <c r="C1180">
        <v>24.48</v>
      </c>
      <c r="D1180" s="22" t="str" cm="1">
        <f t="array" ref="D1180">_xlfn.IFS(Table35[[#This Row],[BMI]]&lt;18.5, "Underweight ", Table35[[#This Row],[BMI]]&lt;24.9, "Normal Weight", Table35[[#This Row],[BMI]]&lt;29.9, "Overweight ", TRUE, "Obesity")</f>
        <v>Normal Weight</v>
      </c>
      <c r="E1180" s="22">
        <v>4.37</v>
      </c>
      <c r="F1180" s="22" t="str" cm="1">
        <f t="array" ref="F1180">_xlfn.IFS(Table35[[#This Row],[HBA1C]]&lt;5.7, "Normal", Table35[[#This Row],[HBA1C]]&lt;6.4, "Prediabetes ", TRUE, "Diabetes")</f>
        <v>Normal</v>
      </c>
      <c r="G1180" s="23" t="s">
        <v>2381</v>
      </c>
      <c r="H1180" s="22" t="s">
        <v>2379</v>
      </c>
      <c r="I1180" s="22" t="s">
        <v>2379</v>
      </c>
      <c r="J1180" s="22">
        <v>2</v>
      </c>
      <c r="K1180" t="s">
        <v>2379</v>
      </c>
      <c r="L1180" s="25">
        <f>VLOOKUP(Table35[[#This Row],[Customer ID]],'Hospitalisation Details'!A:E,5,FALSE)</f>
        <v>24142</v>
      </c>
      <c r="M1180" s="27">
        <f>VLOOKUP(Table35[[#This Row],[Customer ID]],'Hospitalisation Details'!A:K,8,FALSE)</f>
        <v>9582.5400000000009</v>
      </c>
      <c r="N1180" t="str">
        <f>VLOOKUP(Table35[[#This Row],[Customer ID]],'Hospitalisation Details'!A:K,9, FALSE)</f>
        <v>tier - 3</v>
      </c>
      <c r="O1180" t="str">
        <f>VLOOKUP(Table35[[#This Row],[Customer ID]],'Hospitalisation Details'!A:K,10,FALSE)</f>
        <v>tier - 2</v>
      </c>
      <c r="P1180" t="str">
        <f>VLOOKUP(Table35[[#This Row],[Customer ID]],'Hospitalisation Details'!A:K,11,FALSE)</f>
        <v>R1013</v>
      </c>
    </row>
    <row r="1181" spans="1:16" x14ac:dyDescent="0.3">
      <c r="A1181" t="s">
        <v>1190</v>
      </c>
      <c r="B1181" t="str">
        <f>VLOOKUP(Table35[[#This Row],[Customer ID]], 'Customer Names'!F:G, 2, FALSE)</f>
        <v>Gannon, Ms.  Amy</v>
      </c>
      <c r="C1181">
        <v>22.61</v>
      </c>
      <c r="D1181" s="22" t="str" cm="1">
        <f t="array" ref="D1181">_xlfn.IFS(Table35[[#This Row],[BMI]]&lt;18.5, "Underweight ", Table35[[#This Row],[BMI]]&lt;24.9, "Normal Weight", Table35[[#This Row],[BMI]]&lt;29.9, "Overweight ", TRUE, "Obesity")</f>
        <v>Normal Weight</v>
      </c>
      <c r="E1181" s="22">
        <v>9.6300000000000008</v>
      </c>
      <c r="F1181" s="22" t="str" cm="1">
        <f t="array" ref="F1181">_xlfn.IFS(Table35[[#This Row],[HBA1C]]&lt;5.7, "Normal", Table35[[#This Row],[HBA1C]]&lt;6.4, "Prediabetes ", TRUE, "Diabetes")</f>
        <v>Diabetes</v>
      </c>
      <c r="G1181" s="23" t="s">
        <v>2379</v>
      </c>
      <c r="H1181" s="22" t="s">
        <v>2379</v>
      </c>
      <c r="I1181" s="22" t="s">
        <v>2379</v>
      </c>
      <c r="J1181" s="22">
        <v>2</v>
      </c>
      <c r="K1181" t="s">
        <v>2379</v>
      </c>
      <c r="L1181" s="25">
        <f>VLOOKUP(Table35[[#This Row],[Customer ID]],'Hospitalisation Details'!A:E,5,FALSE)</f>
        <v>26665</v>
      </c>
      <c r="M1181" s="27">
        <f>VLOOKUP(Table35[[#This Row],[Customer ID]],'Hospitalisation Details'!A:K,8,FALSE)</f>
        <v>9566.99</v>
      </c>
      <c r="N1181" t="str">
        <f>VLOOKUP(Table35[[#This Row],[Customer ID]],'Hospitalisation Details'!A:K,9, FALSE)</f>
        <v>tier - 2</v>
      </c>
      <c r="O1181" t="str">
        <f>VLOOKUP(Table35[[#This Row],[Customer ID]],'Hospitalisation Details'!A:K,10,FALSE)</f>
        <v>tier - 1</v>
      </c>
      <c r="P1181" t="str">
        <f>VLOOKUP(Table35[[#This Row],[Customer ID]],'Hospitalisation Details'!A:K,11,FALSE)</f>
        <v>R1012</v>
      </c>
    </row>
    <row r="1182" spans="1:16" x14ac:dyDescent="0.3">
      <c r="A1182" t="s">
        <v>1189</v>
      </c>
      <c r="B1182" t="str">
        <f>VLOOKUP(Table35[[#This Row],[Customer ID]], 'Customer Names'!F:G, 2, FALSE)</f>
        <v>Frye, Mr.  Adam</v>
      </c>
      <c r="C1182">
        <v>34.299999999999997</v>
      </c>
      <c r="D1182" s="22" t="str" cm="1">
        <f t="array" ref="D1182">_xlfn.IFS(Table35[[#This Row],[BMI]]&lt;18.5, "Underweight ", Table35[[#This Row],[BMI]]&lt;24.9, "Normal Weight", Table35[[#This Row],[BMI]]&lt;29.9, "Overweight ", TRUE, "Obesity")</f>
        <v>Obesity</v>
      </c>
      <c r="E1182" s="22">
        <v>10.37</v>
      </c>
      <c r="F1182" s="22" t="str" cm="1">
        <f t="array" ref="F1182">_xlfn.IFS(Table35[[#This Row],[HBA1C]]&lt;5.7, "Normal", Table35[[#This Row],[HBA1C]]&lt;6.4, "Prediabetes ", TRUE, "Diabetes")</f>
        <v>Diabetes</v>
      </c>
      <c r="G1182" s="23" t="s">
        <v>2379</v>
      </c>
      <c r="H1182" s="22" t="s">
        <v>2379</v>
      </c>
      <c r="I1182" s="22" t="s">
        <v>2379</v>
      </c>
      <c r="J1182" s="22">
        <v>0</v>
      </c>
      <c r="K1182" t="s">
        <v>2379</v>
      </c>
      <c r="L1182" s="25">
        <f>VLOOKUP(Table35[[#This Row],[Customer ID]],'Hospitalisation Details'!A:E,5,FALSE)</f>
        <v>27377</v>
      </c>
      <c r="M1182" s="27">
        <f>VLOOKUP(Table35[[#This Row],[Customer ID]],'Hospitalisation Details'!A:K,8,FALSE)</f>
        <v>9563.0300000000007</v>
      </c>
      <c r="N1182" t="str">
        <f>VLOOKUP(Table35[[#This Row],[Customer ID]],'Hospitalisation Details'!A:K,9, FALSE)</f>
        <v>tier - 3</v>
      </c>
      <c r="O1182" t="str">
        <f>VLOOKUP(Table35[[#This Row],[Customer ID]],'Hospitalisation Details'!A:K,10,FALSE)</f>
        <v>tier - 1</v>
      </c>
      <c r="P1182" t="str">
        <f>VLOOKUP(Table35[[#This Row],[Customer ID]],'Hospitalisation Details'!A:K,11,FALSE)</f>
        <v>R1011</v>
      </c>
    </row>
    <row r="1183" spans="1:16" x14ac:dyDescent="0.3">
      <c r="A1183" t="s">
        <v>1188</v>
      </c>
      <c r="B1183" t="str">
        <f>VLOOKUP(Table35[[#This Row],[Customer ID]], 'Customer Names'!F:G, 2, FALSE)</f>
        <v>Jenkins, Ms.  Kristin M</v>
      </c>
      <c r="C1183">
        <v>46.09</v>
      </c>
      <c r="D1183" s="22" t="str" cm="1">
        <f t="array" ref="D1183">_xlfn.IFS(Table35[[#This Row],[BMI]]&lt;18.5, "Underweight ", Table35[[#This Row],[BMI]]&lt;24.9, "Normal Weight", Table35[[#This Row],[BMI]]&lt;29.9, "Overweight ", TRUE, "Obesity")</f>
        <v>Obesity</v>
      </c>
      <c r="E1183" s="22">
        <v>5.44</v>
      </c>
      <c r="F1183" s="22" t="str" cm="1">
        <f t="array" ref="F1183">_xlfn.IFS(Table35[[#This Row],[HBA1C]]&lt;5.7, "Normal", Table35[[#This Row],[HBA1C]]&lt;6.4, "Prediabetes ", TRUE, "Diabetes")</f>
        <v>Normal</v>
      </c>
      <c r="G1183" s="23" t="s">
        <v>2379</v>
      </c>
      <c r="H1183" s="22" t="s">
        <v>2379</v>
      </c>
      <c r="I1183" s="22" t="s">
        <v>2379</v>
      </c>
      <c r="J1183" s="22">
        <v>2</v>
      </c>
      <c r="K1183" t="s">
        <v>2379</v>
      </c>
      <c r="L1183" s="25">
        <f>VLOOKUP(Table35[[#This Row],[Customer ID]],'Hospitalisation Details'!A:E,5,FALSE)</f>
        <v>26625</v>
      </c>
      <c r="M1183" s="27">
        <f>VLOOKUP(Table35[[#This Row],[Customer ID]],'Hospitalisation Details'!A:K,8,FALSE)</f>
        <v>9549.57</v>
      </c>
      <c r="N1183" t="str">
        <f>VLOOKUP(Table35[[#This Row],[Customer ID]],'Hospitalisation Details'!A:K,9, FALSE)</f>
        <v>tier - 2</v>
      </c>
      <c r="O1183" t="str">
        <f>VLOOKUP(Table35[[#This Row],[Customer ID]],'Hospitalisation Details'!A:K,10,FALSE)</f>
        <v>tier - 1</v>
      </c>
      <c r="P1183" t="str">
        <f>VLOOKUP(Table35[[#This Row],[Customer ID]],'Hospitalisation Details'!A:K,11,FALSE)</f>
        <v>R1013</v>
      </c>
    </row>
    <row r="1184" spans="1:16" x14ac:dyDescent="0.3">
      <c r="A1184" t="s">
        <v>1187</v>
      </c>
      <c r="B1184" t="str">
        <f>VLOOKUP(Table35[[#This Row],[Customer ID]], 'Customer Names'!F:G, 2, FALSE)</f>
        <v>Currier, Ms.  Mary-Lynn B.</v>
      </c>
      <c r="C1184">
        <v>44.744999999999997</v>
      </c>
      <c r="D1184" s="22" t="str" cm="1">
        <f t="array" ref="D1184">_xlfn.IFS(Table35[[#This Row],[BMI]]&lt;18.5, "Underweight ", Table35[[#This Row],[BMI]]&lt;24.9, "Normal Weight", Table35[[#This Row],[BMI]]&lt;29.9, "Overweight ", TRUE, "Obesity")</f>
        <v>Obesity</v>
      </c>
      <c r="E1184" s="22">
        <v>5.19</v>
      </c>
      <c r="F1184" s="22" t="str" cm="1">
        <f t="array" ref="F1184">_xlfn.IFS(Table35[[#This Row],[HBA1C]]&lt;5.7, "Normal", Table35[[#This Row],[HBA1C]]&lt;6.4, "Prediabetes ", TRUE, "Diabetes")</f>
        <v>Normal</v>
      </c>
      <c r="G1184" s="23" t="s">
        <v>2379</v>
      </c>
      <c r="H1184" s="22" t="s">
        <v>2379</v>
      </c>
      <c r="I1184" s="22" t="s">
        <v>2379</v>
      </c>
      <c r="J1184" s="22">
        <v>2</v>
      </c>
      <c r="K1184" t="s">
        <v>2379</v>
      </c>
      <c r="L1184" s="25">
        <f>VLOOKUP(Table35[[#This Row],[Customer ID]],'Hospitalisation Details'!A:E,5,FALSE)</f>
        <v>26594</v>
      </c>
      <c r="M1184" s="27">
        <f>VLOOKUP(Table35[[#This Row],[Customer ID]],'Hospitalisation Details'!A:K,8,FALSE)</f>
        <v>9541.7000000000007</v>
      </c>
      <c r="N1184" t="str">
        <f>VLOOKUP(Table35[[#This Row],[Customer ID]],'Hospitalisation Details'!A:K,9, FALSE)</f>
        <v>tier - 2</v>
      </c>
      <c r="O1184" t="str">
        <f>VLOOKUP(Table35[[#This Row],[Customer ID]],'Hospitalisation Details'!A:K,10,FALSE)</f>
        <v>tier - 1</v>
      </c>
      <c r="P1184" t="str">
        <f>VLOOKUP(Table35[[#This Row],[Customer ID]],'Hospitalisation Details'!A:K,11,FALSE)</f>
        <v>R1024</v>
      </c>
    </row>
    <row r="1185" spans="1:16" x14ac:dyDescent="0.3">
      <c r="A1185" t="s">
        <v>1186</v>
      </c>
      <c r="B1185" t="str">
        <f>VLOOKUP(Table35[[#This Row],[Customer ID]], 'Customer Names'!F:G, 2, FALSE)</f>
        <v>Whittendale, Mrs.  Jamie A</v>
      </c>
      <c r="C1185">
        <v>26.33</v>
      </c>
      <c r="D1185" s="22" t="str" cm="1">
        <f t="array" ref="D1185">_xlfn.IFS(Table35[[#This Row],[BMI]]&lt;18.5, "Underweight ", Table35[[#This Row],[BMI]]&lt;24.9, "Normal Weight", Table35[[#This Row],[BMI]]&lt;29.9, "Overweight ", TRUE, "Obesity")</f>
        <v xml:space="preserve">Overweight </v>
      </c>
      <c r="E1185" s="22">
        <v>11.8</v>
      </c>
      <c r="F1185" s="22" t="str" cm="1">
        <f t="array" ref="F1185">_xlfn.IFS(Table35[[#This Row],[HBA1C]]&lt;5.7, "Normal", Table35[[#This Row],[HBA1C]]&lt;6.4, "Prediabetes ", TRUE, "Diabetes")</f>
        <v>Diabetes</v>
      </c>
      <c r="G1185" s="23" t="s">
        <v>2381</v>
      </c>
      <c r="H1185" s="22" t="s">
        <v>2379</v>
      </c>
      <c r="I1185" s="22" t="s">
        <v>2379</v>
      </c>
      <c r="J1185" s="22">
        <v>1</v>
      </c>
      <c r="K1185" t="s">
        <v>2379</v>
      </c>
      <c r="L1185" s="25">
        <f>VLOOKUP(Table35[[#This Row],[Customer ID]],'Hospitalisation Details'!A:E,5,FALSE)</f>
        <v>27665</v>
      </c>
      <c r="M1185" s="27">
        <f>VLOOKUP(Table35[[#This Row],[Customer ID]],'Hospitalisation Details'!A:K,8,FALSE)</f>
        <v>9540.17</v>
      </c>
      <c r="N1185" t="str">
        <f>VLOOKUP(Table35[[#This Row],[Customer ID]],'Hospitalisation Details'!A:K,9, FALSE)</f>
        <v>tier - 2</v>
      </c>
      <c r="O1185" t="str">
        <f>VLOOKUP(Table35[[#This Row],[Customer ID]],'Hospitalisation Details'!A:K,10,FALSE)</f>
        <v>tier - 2</v>
      </c>
      <c r="P1185" t="str">
        <f>VLOOKUP(Table35[[#This Row],[Customer ID]],'Hospitalisation Details'!A:K,11,FALSE)</f>
        <v>R1024</v>
      </c>
    </row>
    <row r="1186" spans="1:16" x14ac:dyDescent="0.3">
      <c r="A1186" t="s">
        <v>1185</v>
      </c>
      <c r="B1186" t="str">
        <f>VLOOKUP(Table35[[#This Row],[Customer ID]], 'Customer Names'!F:G, 2, FALSE)</f>
        <v>Rixe, Mr.  Jeffrey A.</v>
      </c>
      <c r="C1186">
        <v>26.6</v>
      </c>
      <c r="D1186" s="22" t="str" cm="1">
        <f t="array" ref="D1186">_xlfn.IFS(Table35[[#This Row],[BMI]]&lt;18.5, "Underweight ", Table35[[#This Row],[BMI]]&lt;24.9, "Normal Weight", Table35[[#This Row],[BMI]]&lt;29.9, "Overweight ", TRUE, "Obesity")</f>
        <v xml:space="preserve">Overweight </v>
      </c>
      <c r="E1186" s="22">
        <v>8.3800000000000008</v>
      </c>
      <c r="F1186" s="22" t="str" cm="1">
        <f t="array" ref="F1186">_xlfn.IFS(Table35[[#This Row],[HBA1C]]&lt;5.7, "Normal", Table35[[#This Row],[HBA1C]]&lt;6.4, "Prediabetes ", TRUE, "Diabetes")</f>
        <v>Diabetes</v>
      </c>
      <c r="G1186" s="23" t="s">
        <v>2379</v>
      </c>
      <c r="H1186" s="22" t="s">
        <v>2379</v>
      </c>
      <c r="I1186" s="22" t="s">
        <v>2379</v>
      </c>
      <c r="J1186" s="22">
        <v>2</v>
      </c>
      <c r="K1186" t="s">
        <v>2379</v>
      </c>
      <c r="L1186" s="25">
        <f>VLOOKUP(Table35[[#This Row],[Customer ID]],'Hospitalisation Details'!A:E,5,FALSE)</f>
        <v>26897</v>
      </c>
      <c r="M1186" s="27">
        <f>VLOOKUP(Table35[[#This Row],[Customer ID]],'Hospitalisation Details'!A:K,8,FALSE)</f>
        <v>9538.65</v>
      </c>
      <c r="N1186" t="str">
        <f>VLOOKUP(Table35[[#This Row],[Customer ID]],'Hospitalisation Details'!A:K,9, FALSE)</f>
        <v>tier - 2</v>
      </c>
      <c r="O1186" t="str">
        <f>VLOOKUP(Table35[[#This Row],[Customer ID]],'Hospitalisation Details'!A:K,10,FALSE)</f>
        <v>tier - 3</v>
      </c>
      <c r="P1186" t="str">
        <f>VLOOKUP(Table35[[#This Row],[Customer ID]],'Hospitalisation Details'!A:K,11,FALSE)</f>
        <v>R1021</v>
      </c>
    </row>
    <row r="1187" spans="1:16" x14ac:dyDescent="0.3">
      <c r="A1187" t="s">
        <v>1184</v>
      </c>
      <c r="B1187" t="str">
        <f>VLOOKUP(Table35[[#This Row],[Customer ID]], 'Customer Names'!F:G, 2, FALSE)</f>
        <v>Ballon-Landa, Ms.  Nicole</v>
      </c>
      <c r="C1187">
        <v>27.5</v>
      </c>
      <c r="D1187" s="22" t="str" cm="1">
        <f t="array" ref="D1187">_xlfn.IFS(Table35[[#This Row],[BMI]]&lt;18.5, "Underweight ", Table35[[#This Row],[BMI]]&lt;24.9, "Normal Weight", Table35[[#This Row],[BMI]]&lt;29.9, "Overweight ", TRUE, "Obesity")</f>
        <v xml:space="preserve">Overweight </v>
      </c>
      <c r="E1187" s="22">
        <v>7.58</v>
      </c>
      <c r="F1187" s="22" t="str" cm="1">
        <f t="array" ref="F1187">_xlfn.IFS(Table35[[#This Row],[HBA1C]]&lt;5.7, "Normal", Table35[[#This Row],[HBA1C]]&lt;6.4, "Prediabetes ", TRUE, "Diabetes")</f>
        <v>Diabetes</v>
      </c>
      <c r="G1187" s="23" t="s">
        <v>2379</v>
      </c>
      <c r="H1187" s="22" t="s">
        <v>2379</v>
      </c>
      <c r="I1187" s="22" t="s">
        <v>2379</v>
      </c>
      <c r="J1187" s="22">
        <v>0</v>
      </c>
      <c r="K1187" t="s">
        <v>2379</v>
      </c>
      <c r="L1187" s="25">
        <f>VLOOKUP(Table35[[#This Row],[Customer ID]],'Hospitalisation Details'!A:E,5,FALSE)</f>
        <v>26143</v>
      </c>
      <c r="M1187" s="27">
        <f>VLOOKUP(Table35[[#This Row],[Customer ID]],'Hospitalisation Details'!A:K,8,FALSE)</f>
        <v>9528.9</v>
      </c>
      <c r="N1187" t="str">
        <f>VLOOKUP(Table35[[#This Row],[Customer ID]],'Hospitalisation Details'!A:K,9, FALSE)</f>
        <v>tier - 2</v>
      </c>
      <c r="O1187" t="str">
        <f>VLOOKUP(Table35[[#This Row],[Customer ID]],'Hospitalisation Details'!A:K,10,FALSE)</f>
        <v>tier - 2</v>
      </c>
      <c r="P1187" t="str">
        <f>VLOOKUP(Table35[[#This Row],[Customer ID]],'Hospitalisation Details'!A:K,11,FALSE)</f>
        <v>R1011</v>
      </c>
    </row>
    <row r="1188" spans="1:16" x14ac:dyDescent="0.3">
      <c r="A1188" t="s">
        <v>1183</v>
      </c>
      <c r="B1188" t="str">
        <f>VLOOKUP(Table35[[#This Row],[Customer ID]], 'Customer Names'!F:G, 2, FALSE)</f>
        <v>Zaferos, Ms.  Audrey</v>
      </c>
      <c r="C1188">
        <v>41.55</v>
      </c>
      <c r="D1188" s="22" t="str" cm="1">
        <f t="array" ref="D1188">_xlfn.IFS(Table35[[#This Row],[BMI]]&lt;18.5, "Underweight ", Table35[[#This Row],[BMI]]&lt;24.9, "Normal Weight", Table35[[#This Row],[BMI]]&lt;29.9, "Overweight ", TRUE, "Obesity")</f>
        <v>Obesity</v>
      </c>
      <c r="E1188" s="22">
        <v>4.6100000000000003</v>
      </c>
      <c r="F1188" s="22" t="str" cm="1">
        <f t="array" ref="F1188">_xlfn.IFS(Table35[[#This Row],[HBA1C]]&lt;5.7, "Normal", Table35[[#This Row],[HBA1C]]&lt;6.4, "Prediabetes ", TRUE, "Diabetes")</f>
        <v>Normal</v>
      </c>
      <c r="G1188" s="23" t="s">
        <v>2379</v>
      </c>
      <c r="H1188" s="22" t="s">
        <v>2379</v>
      </c>
      <c r="I1188" s="22" t="s">
        <v>2379</v>
      </c>
      <c r="J1188" s="22">
        <v>1</v>
      </c>
      <c r="K1188" t="s">
        <v>2379</v>
      </c>
      <c r="L1188" s="25">
        <f>VLOOKUP(Table35[[#This Row],[Customer ID]],'Hospitalisation Details'!A:E,5,FALSE)</f>
        <v>33777</v>
      </c>
      <c r="M1188" s="27">
        <f>VLOOKUP(Table35[[#This Row],[Customer ID]],'Hospitalisation Details'!A:K,8,FALSE)</f>
        <v>9507.68</v>
      </c>
      <c r="N1188" t="str">
        <f>VLOOKUP(Table35[[#This Row],[Customer ID]],'Hospitalisation Details'!A:K,9, FALSE)</f>
        <v>tier - 2</v>
      </c>
      <c r="O1188" t="str">
        <f>VLOOKUP(Table35[[#This Row],[Customer ID]],'Hospitalisation Details'!A:K,10,FALSE)</f>
        <v>tier - 1</v>
      </c>
      <c r="P1188" t="str">
        <f>VLOOKUP(Table35[[#This Row],[Customer ID]],'Hospitalisation Details'!A:K,11,FALSE)</f>
        <v>R1012</v>
      </c>
    </row>
    <row r="1189" spans="1:16" x14ac:dyDescent="0.3">
      <c r="A1189" t="s">
        <v>1182</v>
      </c>
      <c r="B1189" t="str">
        <f>VLOOKUP(Table35[[#This Row],[Customer ID]], 'Customer Names'!F:G, 2, FALSE)</f>
        <v>Jackson, Mr.  Jacob</v>
      </c>
      <c r="C1189">
        <v>41.47</v>
      </c>
      <c r="D1189" s="22" t="str" cm="1">
        <f t="array" ref="D1189">_xlfn.IFS(Table35[[#This Row],[BMI]]&lt;18.5, "Underweight ", Table35[[#This Row],[BMI]]&lt;24.9, "Normal Weight", Table35[[#This Row],[BMI]]&lt;29.9, "Overweight ", TRUE, "Obesity")</f>
        <v>Obesity</v>
      </c>
      <c r="E1189" s="22">
        <v>4.7</v>
      </c>
      <c r="F1189" s="22" t="str" cm="1">
        <f t="array" ref="F1189">_xlfn.IFS(Table35[[#This Row],[HBA1C]]&lt;5.7, "Normal", Table35[[#This Row],[HBA1C]]&lt;6.4, "Prediabetes ", TRUE, "Diabetes")</f>
        <v>Normal</v>
      </c>
      <c r="G1189" s="23" t="s">
        <v>2381</v>
      </c>
      <c r="H1189" s="22" t="s">
        <v>2379</v>
      </c>
      <c r="I1189" s="22" t="s">
        <v>2381</v>
      </c>
      <c r="J1189" s="22">
        <v>1</v>
      </c>
      <c r="K1189" t="s">
        <v>2379</v>
      </c>
      <c r="L1189" s="25">
        <f>VLOOKUP(Table35[[#This Row],[Customer ID]],'Hospitalisation Details'!A:E,5,FALSE)</f>
        <v>25347</v>
      </c>
      <c r="M1189" s="27">
        <f>VLOOKUP(Table35[[#This Row],[Customer ID]],'Hospitalisation Details'!A:K,8,FALSE)</f>
        <v>9504.31</v>
      </c>
      <c r="N1189" t="str">
        <f>VLOOKUP(Table35[[#This Row],[Customer ID]],'Hospitalisation Details'!A:K,9, FALSE)</f>
        <v>tier - 3</v>
      </c>
      <c r="O1189" t="str">
        <f>VLOOKUP(Table35[[#This Row],[Customer ID]],'Hospitalisation Details'!A:K,10,FALSE)</f>
        <v>tier - 2</v>
      </c>
      <c r="P1189" t="str">
        <f>VLOOKUP(Table35[[#This Row],[Customer ID]],'Hospitalisation Details'!A:K,11,FALSE)</f>
        <v>R1013</v>
      </c>
    </row>
    <row r="1190" spans="1:16" x14ac:dyDescent="0.3">
      <c r="A1190" t="s">
        <v>1181</v>
      </c>
      <c r="B1190" t="str">
        <f>VLOOKUP(Table35[[#This Row],[Customer ID]], 'Customer Names'!F:G, 2, FALSE)</f>
        <v>Evans Marke, Mr.  Daniel S</v>
      </c>
      <c r="C1190">
        <v>24.795000000000002</v>
      </c>
      <c r="D1190" s="22" t="str" cm="1">
        <f t="array" ref="D1190">_xlfn.IFS(Table35[[#This Row],[BMI]]&lt;18.5, "Underweight ", Table35[[#This Row],[BMI]]&lt;24.9, "Normal Weight", Table35[[#This Row],[BMI]]&lt;29.9, "Overweight ", TRUE, "Obesity")</f>
        <v>Normal Weight</v>
      </c>
      <c r="E1190" s="22">
        <v>6.05</v>
      </c>
      <c r="F1190" s="22" t="str" cm="1">
        <f t="array" ref="F1190">_xlfn.IFS(Table35[[#This Row],[HBA1C]]&lt;5.7, "Normal", Table35[[#This Row],[HBA1C]]&lt;6.4, "Prediabetes ", TRUE, "Diabetes")</f>
        <v xml:space="preserve">Prediabetes </v>
      </c>
      <c r="G1190" s="23" t="s">
        <v>2381</v>
      </c>
      <c r="H1190" s="22" t="s">
        <v>2379</v>
      </c>
      <c r="I1190" s="22" t="s">
        <v>2379</v>
      </c>
      <c r="J1190" s="22">
        <v>0</v>
      </c>
      <c r="K1190" t="s">
        <v>2379</v>
      </c>
      <c r="L1190" s="25">
        <f>VLOOKUP(Table35[[#This Row],[Customer ID]],'Hospitalisation Details'!A:E,5,FALSE)</f>
        <v>27878</v>
      </c>
      <c r="M1190" s="27">
        <f>VLOOKUP(Table35[[#This Row],[Customer ID]],'Hospitalisation Details'!A:K,8,FALSE)</f>
        <v>9500.57</v>
      </c>
      <c r="N1190" t="str">
        <f>VLOOKUP(Table35[[#This Row],[Customer ID]],'Hospitalisation Details'!A:K,9, FALSE)</f>
        <v>tier - 2</v>
      </c>
      <c r="O1190" t="str">
        <f>VLOOKUP(Table35[[#This Row],[Customer ID]],'Hospitalisation Details'!A:K,10,FALSE)</f>
        <v>tier - 3</v>
      </c>
      <c r="P1190" t="str">
        <f>VLOOKUP(Table35[[#This Row],[Customer ID]],'Hospitalisation Details'!A:K,11,FALSE)</f>
        <v>R1017</v>
      </c>
    </row>
    <row r="1191" spans="1:16" x14ac:dyDescent="0.3">
      <c r="A1191" t="s">
        <v>1180</v>
      </c>
      <c r="B1191" t="str">
        <f>VLOOKUP(Table35[[#This Row],[Customer ID]], 'Customer Names'!F:G, 2, FALSE)</f>
        <v>Samland, Mr.  Marc C.</v>
      </c>
      <c r="C1191">
        <v>29.48</v>
      </c>
      <c r="D1191" s="22" t="str" cm="1">
        <f t="array" ref="D1191">_xlfn.IFS(Table35[[#This Row],[BMI]]&lt;18.5, "Underweight ", Table35[[#This Row],[BMI]]&lt;24.9, "Normal Weight", Table35[[#This Row],[BMI]]&lt;29.9, "Overweight ", TRUE, "Obesity")</f>
        <v xml:space="preserve">Overweight </v>
      </c>
      <c r="E1191" s="22">
        <v>5.63</v>
      </c>
      <c r="F1191" s="22" t="str" cm="1">
        <f t="array" ref="F1191">_xlfn.IFS(Table35[[#This Row],[HBA1C]]&lt;5.7, "Normal", Table35[[#This Row],[HBA1C]]&lt;6.4, "Prediabetes ", TRUE, "Diabetes")</f>
        <v>Normal</v>
      </c>
      <c r="G1191" s="23" t="s">
        <v>2381</v>
      </c>
      <c r="H1191" s="22" t="s">
        <v>2379</v>
      </c>
      <c r="I1191" s="22" t="s">
        <v>2381</v>
      </c>
      <c r="J1191" s="22">
        <v>1</v>
      </c>
      <c r="K1191" t="s">
        <v>2379</v>
      </c>
      <c r="L1191" s="25">
        <f>VLOOKUP(Table35[[#This Row],[Customer ID]],'Hospitalisation Details'!A:E,5,FALSE)</f>
        <v>25266</v>
      </c>
      <c r="M1191" s="27">
        <f>VLOOKUP(Table35[[#This Row],[Customer ID]],'Hospitalisation Details'!A:K,8,FALSE)</f>
        <v>9487.64</v>
      </c>
      <c r="N1191" t="str">
        <f>VLOOKUP(Table35[[#This Row],[Customer ID]],'Hospitalisation Details'!A:K,9, FALSE)</f>
        <v>tier - 2</v>
      </c>
      <c r="O1191" t="str">
        <f>VLOOKUP(Table35[[#This Row],[Customer ID]],'Hospitalisation Details'!A:K,10,FALSE)</f>
        <v>tier - 2</v>
      </c>
      <c r="P1191" t="str">
        <f>VLOOKUP(Table35[[#This Row],[Customer ID]],'Hospitalisation Details'!A:K,11,FALSE)</f>
        <v>R1013</v>
      </c>
    </row>
    <row r="1192" spans="1:16" x14ac:dyDescent="0.3">
      <c r="A1192" t="s">
        <v>1179</v>
      </c>
      <c r="B1192" t="str">
        <f>VLOOKUP(Table35[[#This Row],[Customer ID]], 'Customer Names'!F:G, 2, FALSE)</f>
        <v>Shapiro, Mr.  Mark S</v>
      </c>
      <c r="C1192">
        <v>28.09</v>
      </c>
      <c r="D1192" s="22" t="str" cm="1">
        <f t="array" ref="D1192">_xlfn.IFS(Table35[[#This Row],[BMI]]&lt;18.5, "Underweight ", Table35[[#This Row],[BMI]]&lt;24.9, "Normal Weight", Table35[[#This Row],[BMI]]&lt;29.9, "Overweight ", TRUE, "Obesity")</f>
        <v xml:space="preserve">Overweight </v>
      </c>
      <c r="E1192" s="22">
        <v>6.06</v>
      </c>
      <c r="F1192" s="22" t="str" cm="1">
        <f t="array" ref="F1192">_xlfn.IFS(Table35[[#This Row],[HBA1C]]&lt;5.7, "Normal", Table35[[#This Row],[HBA1C]]&lt;6.4, "Prediabetes ", TRUE, "Diabetes")</f>
        <v xml:space="preserve">Prediabetes </v>
      </c>
      <c r="G1192" s="23" t="s">
        <v>2379</v>
      </c>
      <c r="H1192" s="22" t="s">
        <v>2379</v>
      </c>
      <c r="I1192" s="22" t="s">
        <v>2381</v>
      </c>
      <c r="J1192" s="22">
        <v>1</v>
      </c>
      <c r="K1192" t="s">
        <v>2379</v>
      </c>
      <c r="L1192" s="25">
        <f>VLOOKUP(Table35[[#This Row],[Customer ID]],'Hospitalisation Details'!A:E,5,FALSE)</f>
        <v>28903</v>
      </c>
      <c r="M1192" s="27">
        <f>VLOOKUP(Table35[[#This Row],[Customer ID]],'Hospitalisation Details'!A:K,8,FALSE)</f>
        <v>9453.92</v>
      </c>
      <c r="N1192" t="str">
        <f>VLOOKUP(Table35[[#This Row],[Customer ID]],'Hospitalisation Details'!A:K,9, FALSE)</f>
        <v>tier - 2</v>
      </c>
      <c r="O1192" t="str">
        <f>VLOOKUP(Table35[[#This Row],[Customer ID]],'Hospitalisation Details'!A:K,10,FALSE)</f>
        <v>tier - 2</v>
      </c>
      <c r="P1192" t="str">
        <f>VLOOKUP(Table35[[#This Row],[Customer ID]],'Hospitalisation Details'!A:K,11,FALSE)</f>
        <v>R1021</v>
      </c>
    </row>
    <row r="1193" spans="1:16" x14ac:dyDescent="0.3">
      <c r="A1193" t="s">
        <v>1178</v>
      </c>
      <c r="B1193" t="str">
        <f>VLOOKUP(Table35[[#This Row],[Customer ID]], 'Customer Names'!F:G, 2, FALSE)</f>
        <v>Snitzer, Mr.  Dan</v>
      </c>
      <c r="C1193">
        <v>32.729999999999997</v>
      </c>
      <c r="D1193" s="22" t="str" cm="1">
        <f t="array" ref="D1193">_xlfn.IFS(Table35[[#This Row],[BMI]]&lt;18.5, "Underweight ", Table35[[#This Row],[BMI]]&lt;24.9, "Normal Weight", Table35[[#This Row],[BMI]]&lt;29.9, "Overweight ", TRUE, "Obesity")</f>
        <v>Obesity</v>
      </c>
      <c r="E1193" s="22">
        <v>5.19</v>
      </c>
      <c r="F1193" s="22" t="str" cm="1">
        <f t="array" ref="F1193">_xlfn.IFS(Table35[[#This Row],[HBA1C]]&lt;5.7, "Normal", Table35[[#This Row],[HBA1C]]&lt;6.4, "Prediabetes ", TRUE, "Diabetes")</f>
        <v>Normal</v>
      </c>
      <c r="G1193" s="23" t="s">
        <v>2379</v>
      </c>
      <c r="H1193" s="22" t="s">
        <v>2379</v>
      </c>
      <c r="I1193" s="22" t="s">
        <v>2379</v>
      </c>
      <c r="J1193" s="22">
        <v>1</v>
      </c>
      <c r="K1193" t="s">
        <v>2379</v>
      </c>
      <c r="L1193" s="25">
        <f>VLOOKUP(Table35[[#This Row],[Customer ID]],'Hospitalisation Details'!A:E,5,FALSE)</f>
        <v>31791</v>
      </c>
      <c r="M1193" s="27">
        <f>VLOOKUP(Table35[[#This Row],[Customer ID]],'Hospitalisation Details'!A:K,8,FALSE)</f>
        <v>9448.42</v>
      </c>
      <c r="N1193" t="str">
        <f>VLOOKUP(Table35[[#This Row],[Customer ID]],'Hospitalisation Details'!A:K,9, FALSE)</f>
        <v>tier - 2</v>
      </c>
      <c r="O1193" t="str">
        <f>VLOOKUP(Table35[[#This Row],[Customer ID]],'Hospitalisation Details'!A:K,10,FALSE)</f>
        <v>tier - 3</v>
      </c>
      <c r="P1193" t="str">
        <f>VLOOKUP(Table35[[#This Row],[Customer ID]],'Hospitalisation Details'!A:K,11,FALSE)</f>
        <v>R1021</v>
      </c>
    </row>
    <row r="1194" spans="1:16" x14ac:dyDescent="0.3">
      <c r="A1194" t="s">
        <v>1177</v>
      </c>
      <c r="B1194" t="str">
        <f>VLOOKUP(Table35[[#This Row],[Customer ID]], 'Customer Names'!F:G, 2, FALSE)</f>
        <v>Herra Arroyo, Ms.  Gabriela</v>
      </c>
      <c r="C1194">
        <v>27.36</v>
      </c>
      <c r="D1194" s="22" t="str" cm="1">
        <f t="array" ref="D1194">_xlfn.IFS(Table35[[#This Row],[BMI]]&lt;18.5, "Underweight ", Table35[[#This Row],[BMI]]&lt;24.9, "Normal Weight", Table35[[#This Row],[BMI]]&lt;29.9, "Overweight ", TRUE, "Obesity")</f>
        <v xml:space="preserve">Overweight </v>
      </c>
      <c r="E1194" s="22">
        <v>8.9600000000000009</v>
      </c>
      <c r="F1194" s="22" t="str" cm="1">
        <f t="array" ref="F1194">_xlfn.IFS(Table35[[#This Row],[HBA1C]]&lt;5.7, "Normal", Table35[[#This Row],[HBA1C]]&lt;6.4, "Prediabetes ", TRUE, "Diabetes")</f>
        <v>Diabetes</v>
      </c>
      <c r="G1194" s="23" t="s">
        <v>2379</v>
      </c>
      <c r="H1194" s="22" t="s">
        <v>2379</v>
      </c>
      <c r="I1194" s="22" t="s">
        <v>2379</v>
      </c>
      <c r="J1194" s="22">
        <v>0</v>
      </c>
      <c r="K1194" t="s">
        <v>2379</v>
      </c>
      <c r="L1194" s="25">
        <f>VLOOKUP(Table35[[#This Row],[Customer ID]],'Hospitalisation Details'!A:E,5,FALSE)</f>
        <v>27371</v>
      </c>
      <c r="M1194" s="27">
        <f>VLOOKUP(Table35[[#This Row],[Customer ID]],'Hospitalisation Details'!A:K,8,FALSE)</f>
        <v>9447.3799999999992</v>
      </c>
      <c r="N1194" t="str">
        <f>VLOOKUP(Table35[[#This Row],[Customer ID]],'Hospitalisation Details'!A:K,9, FALSE)</f>
        <v>tier - 2</v>
      </c>
      <c r="O1194" t="str">
        <f>VLOOKUP(Table35[[#This Row],[Customer ID]],'Hospitalisation Details'!A:K,10,FALSE)</f>
        <v>tier - 3</v>
      </c>
      <c r="P1194" t="str">
        <f>VLOOKUP(Table35[[#This Row],[Customer ID]],'Hospitalisation Details'!A:K,11,FALSE)</f>
        <v>R1024</v>
      </c>
    </row>
    <row r="1195" spans="1:16" x14ac:dyDescent="0.3">
      <c r="A1195" t="s">
        <v>1176</v>
      </c>
      <c r="B1195" t="str">
        <f>VLOOKUP(Table35[[#This Row],[Customer ID]], 'Customer Names'!F:G, 2, FALSE)</f>
        <v>Watters, Ms.  Amanda</v>
      </c>
      <c r="C1195">
        <v>27.265000000000001</v>
      </c>
      <c r="D1195" s="22" t="str" cm="1">
        <f t="array" ref="D1195">_xlfn.IFS(Table35[[#This Row],[BMI]]&lt;18.5, "Underweight ", Table35[[#This Row],[BMI]]&lt;24.9, "Normal Weight", Table35[[#This Row],[BMI]]&lt;29.9, "Overweight ", TRUE, "Obesity")</f>
        <v xml:space="preserve">Overweight </v>
      </c>
      <c r="E1195" s="22">
        <v>11.39</v>
      </c>
      <c r="F1195" s="22" t="str" cm="1">
        <f t="array" ref="F1195">_xlfn.IFS(Table35[[#This Row],[HBA1C]]&lt;5.7, "Normal", Table35[[#This Row],[HBA1C]]&lt;6.4, "Prediabetes ", TRUE, "Diabetes")</f>
        <v>Diabetes</v>
      </c>
      <c r="G1195" s="23" t="s">
        <v>2379</v>
      </c>
      <c r="H1195" s="22" t="s">
        <v>2379</v>
      </c>
      <c r="I1195" s="22" t="s">
        <v>2379</v>
      </c>
      <c r="J1195" s="22">
        <v>0</v>
      </c>
      <c r="K1195" t="s">
        <v>2379</v>
      </c>
      <c r="L1195" s="25">
        <f>VLOOKUP(Table35[[#This Row],[Customer ID]],'Hospitalisation Details'!A:E,5,FALSE)</f>
        <v>27360</v>
      </c>
      <c r="M1195" s="27">
        <f>VLOOKUP(Table35[[#This Row],[Customer ID]],'Hospitalisation Details'!A:K,8,FALSE)</f>
        <v>9447.25</v>
      </c>
      <c r="N1195" t="str">
        <f>VLOOKUP(Table35[[#This Row],[Customer ID]],'Hospitalisation Details'!A:K,9, FALSE)</f>
        <v>tier - 2</v>
      </c>
      <c r="O1195" t="str">
        <f>VLOOKUP(Table35[[#This Row],[Customer ID]],'Hospitalisation Details'!A:K,10,FALSE)</f>
        <v>tier - 1</v>
      </c>
      <c r="P1195" t="str">
        <f>VLOOKUP(Table35[[#This Row],[Customer ID]],'Hospitalisation Details'!A:K,11,FALSE)</f>
        <v>R1024</v>
      </c>
    </row>
    <row r="1196" spans="1:16" x14ac:dyDescent="0.3">
      <c r="A1196" t="s">
        <v>1175</v>
      </c>
      <c r="B1196" t="str">
        <f>VLOOKUP(Table35[[#This Row],[Customer ID]], 'Customer Names'!F:G, 2, FALSE)</f>
        <v>Steele-Belkin, Ms.  Dara</v>
      </c>
      <c r="C1196">
        <v>48.07</v>
      </c>
      <c r="D1196" s="22" t="str" cm="1">
        <f t="array" ref="D1196">_xlfn.IFS(Table35[[#This Row],[BMI]]&lt;18.5, "Underweight ", Table35[[#This Row],[BMI]]&lt;24.9, "Normal Weight", Table35[[#This Row],[BMI]]&lt;29.9, "Overweight ", TRUE, "Obesity")</f>
        <v>Obesity</v>
      </c>
      <c r="E1196" s="22">
        <v>4.0599999999999996</v>
      </c>
      <c r="F1196" s="22" t="str" cm="1">
        <f t="array" ref="F1196">_xlfn.IFS(Table35[[#This Row],[HBA1C]]&lt;5.7, "Normal", Table35[[#This Row],[HBA1C]]&lt;6.4, "Prediabetes ", TRUE, "Diabetes")</f>
        <v>Normal</v>
      </c>
      <c r="G1196" s="23" t="s">
        <v>2381</v>
      </c>
      <c r="H1196" s="22" t="s">
        <v>2379</v>
      </c>
      <c r="I1196" s="22" t="s">
        <v>2379</v>
      </c>
      <c r="J1196" s="22">
        <v>0</v>
      </c>
      <c r="K1196" t="s">
        <v>2379</v>
      </c>
      <c r="L1196" s="25">
        <f>VLOOKUP(Table35[[#This Row],[Customer ID]],'Hospitalisation Details'!A:E,5,FALSE)</f>
        <v>28036</v>
      </c>
      <c r="M1196" s="27">
        <f>VLOOKUP(Table35[[#This Row],[Customer ID]],'Hospitalisation Details'!A:K,8,FALSE)</f>
        <v>9432.93</v>
      </c>
      <c r="N1196" t="str">
        <f>VLOOKUP(Table35[[#This Row],[Customer ID]],'Hospitalisation Details'!A:K,9, FALSE)</f>
        <v>tier - 2</v>
      </c>
      <c r="O1196" t="str">
        <f>VLOOKUP(Table35[[#This Row],[Customer ID]],'Hospitalisation Details'!A:K,10,FALSE)</f>
        <v>tier - 1</v>
      </c>
      <c r="P1196" t="str">
        <f>VLOOKUP(Table35[[#This Row],[Customer ID]],'Hospitalisation Details'!A:K,11,FALSE)</f>
        <v>R1024</v>
      </c>
    </row>
    <row r="1197" spans="1:16" x14ac:dyDescent="0.3">
      <c r="A1197" t="s">
        <v>1174</v>
      </c>
      <c r="B1197" t="str">
        <f>VLOOKUP(Table35[[#This Row],[Customer ID]], 'Customer Names'!F:G, 2, FALSE)</f>
        <v>Christensen, Ms.  Rachelle R</v>
      </c>
      <c r="C1197">
        <v>30.8</v>
      </c>
      <c r="D1197" s="22" t="str" cm="1">
        <f t="array" ref="D1197">_xlfn.IFS(Table35[[#This Row],[BMI]]&lt;18.5, "Underweight ", Table35[[#This Row],[BMI]]&lt;24.9, "Normal Weight", Table35[[#This Row],[BMI]]&lt;29.9, "Overweight ", TRUE, "Obesity")</f>
        <v>Obesity</v>
      </c>
      <c r="E1197" s="22">
        <v>5.23</v>
      </c>
      <c r="F1197" s="22" t="str" cm="1">
        <f t="array" ref="F1197">_xlfn.IFS(Table35[[#This Row],[HBA1C]]&lt;5.7, "Normal", Table35[[#This Row],[HBA1C]]&lt;6.4, "Prediabetes ", TRUE, "Diabetes")</f>
        <v>Normal</v>
      </c>
      <c r="G1197" s="23" t="s">
        <v>2381</v>
      </c>
      <c r="H1197" s="22" t="s">
        <v>2379</v>
      </c>
      <c r="I1197" s="22" t="s">
        <v>2379</v>
      </c>
      <c r="J1197" s="22">
        <v>0</v>
      </c>
      <c r="K1197" t="s">
        <v>2379</v>
      </c>
      <c r="L1197" s="25">
        <f>VLOOKUP(Table35[[#This Row],[Customer ID]],'Hospitalisation Details'!A:E,5,FALSE)</f>
        <v>28033</v>
      </c>
      <c r="M1197" s="27">
        <f>VLOOKUP(Table35[[#This Row],[Customer ID]],'Hospitalisation Details'!A:K,8,FALSE)</f>
        <v>9414.92</v>
      </c>
      <c r="N1197" t="str">
        <f>VLOOKUP(Table35[[#This Row],[Customer ID]],'Hospitalisation Details'!A:K,9, FALSE)</f>
        <v>tier - 2</v>
      </c>
      <c r="O1197" t="str">
        <f>VLOOKUP(Table35[[#This Row],[Customer ID]],'Hospitalisation Details'!A:K,10,FALSE)</f>
        <v>tier - 2</v>
      </c>
      <c r="P1197" t="str">
        <f>VLOOKUP(Table35[[#This Row],[Customer ID]],'Hospitalisation Details'!A:K,11,FALSE)</f>
        <v>R1011</v>
      </c>
    </row>
    <row r="1198" spans="1:16" x14ac:dyDescent="0.3">
      <c r="A1198" t="s">
        <v>1173</v>
      </c>
      <c r="B1198" t="str">
        <f>VLOOKUP(Table35[[#This Row],[Customer ID]], 'Customer Names'!F:G, 2, FALSE)</f>
        <v>Hodge, Ms.  Brenda J</v>
      </c>
      <c r="C1198">
        <v>32.299999999999997</v>
      </c>
      <c r="D1198" s="22" t="str" cm="1">
        <f t="array" ref="D1198">_xlfn.IFS(Table35[[#This Row],[BMI]]&lt;18.5, "Underweight ", Table35[[#This Row],[BMI]]&lt;24.9, "Normal Weight", Table35[[#This Row],[BMI]]&lt;29.9, "Overweight ", TRUE, "Obesity")</f>
        <v>Obesity</v>
      </c>
      <c r="E1198" s="22">
        <v>5.05</v>
      </c>
      <c r="F1198" s="22" t="str" cm="1">
        <f t="array" ref="F1198">_xlfn.IFS(Table35[[#This Row],[HBA1C]]&lt;5.7, "Normal", Table35[[#This Row],[HBA1C]]&lt;6.4, "Prediabetes ", TRUE, "Diabetes")</f>
        <v>Normal</v>
      </c>
      <c r="G1198" s="23" t="s">
        <v>2381</v>
      </c>
      <c r="H1198" s="22" t="s">
        <v>2379</v>
      </c>
      <c r="I1198" s="22" t="s">
        <v>2379</v>
      </c>
      <c r="J1198" s="22">
        <v>0</v>
      </c>
      <c r="K1198" t="s">
        <v>2379</v>
      </c>
      <c r="L1198" s="25">
        <f>VLOOKUP(Table35[[#This Row],[Customer ID]],'Hospitalisation Details'!A:E,5,FALSE)</f>
        <v>27989</v>
      </c>
      <c r="M1198" s="27">
        <f>VLOOKUP(Table35[[#This Row],[Customer ID]],'Hospitalisation Details'!A:K,8,FALSE)</f>
        <v>9411.01</v>
      </c>
      <c r="N1198" t="str">
        <f>VLOOKUP(Table35[[#This Row],[Customer ID]],'Hospitalisation Details'!A:K,9, FALSE)</f>
        <v>tier - 2</v>
      </c>
      <c r="O1198" t="str">
        <f>VLOOKUP(Table35[[#This Row],[Customer ID]],'Hospitalisation Details'!A:K,10,FALSE)</f>
        <v>tier - 3</v>
      </c>
      <c r="P1198" t="str">
        <f>VLOOKUP(Table35[[#This Row],[Customer ID]],'Hospitalisation Details'!A:K,11,FALSE)</f>
        <v>R1024</v>
      </c>
    </row>
    <row r="1199" spans="1:16" x14ac:dyDescent="0.3">
      <c r="A1199" t="s">
        <v>1172</v>
      </c>
      <c r="B1199" t="str">
        <f>VLOOKUP(Table35[[#This Row],[Customer ID]], 'Customer Names'!F:G, 2, FALSE)</f>
        <v>Rusterholz, Mr.  Tim</v>
      </c>
      <c r="C1199">
        <v>39.700000000000003</v>
      </c>
      <c r="D1199" s="22" t="str" cm="1">
        <f t="array" ref="D1199">_xlfn.IFS(Table35[[#This Row],[BMI]]&lt;18.5, "Underweight ", Table35[[#This Row],[BMI]]&lt;24.9, "Normal Weight", Table35[[#This Row],[BMI]]&lt;29.9, "Overweight ", TRUE, "Obesity")</f>
        <v>Obesity</v>
      </c>
      <c r="E1199" s="22">
        <v>7.34</v>
      </c>
      <c r="F1199" s="22" t="str" cm="1">
        <f t="array" ref="F1199">_xlfn.IFS(Table35[[#This Row],[HBA1C]]&lt;5.7, "Normal", Table35[[#This Row],[HBA1C]]&lt;6.4, "Prediabetes ", TRUE, "Diabetes")</f>
        <v>Diabetes</v>
      </c>
      <c r="G1199" s="23" t="s">
        <v>2379</v>
      </c>
      <c r="H1199" s="22" t="s">
        <v>2379</v>
      </c>
      <c r="I1199" s="22" t="s">
        <v>2379</v>
      </c>
      <c r="J1199" s="22">
        <v>0</v>
      </c>
      <c r="K1199" t="s">
        <v>2379</v>
      </c>
      <c r="L1199" s="25">
        <f>VLOOKUP(Table35[[#This Row],[Customer ID]],'Hospitalisation Details'!A:E,5,FALSE)</f>
        <v>26134</v>
      </c>
      <c r="M1199" s="27">
        <f>VLOOKUP(Table35[[#This Row],[Customer ID]],'Hospitalisation Details'!A:K,8,FALSE)</f>
        <v>9391.35</v>
      </c>
      <c r="N1199" t="str">
        <f>VLOOKUP(Table35[[#This Row],[Customer ID]],'Hospitalisation Details'!A:K,9, FALSE)</f>
        <v>tier - 3</v>
      </c>
      <c r="O1199" t="str">
        <f>VLOOKUP(Table35[[#This Row],[Customer ID]],'Hospitalisation Details'!A:K,10,FALSE)</f>
        <v>tier - 3</v>
      </c>
      <c r="P1199" t="str">
        <f>VLOOKUP(Table35[[#This Row],[Customer ID]],'Hospitalisation Details'!A:K,11,FALSE)</f>
        <v>R1011</v>
      </c>
    </row>
    <row r="1200" spans="1:16" x14ac:dyDescent="0.3">
      <c r="A1200" t="s">
        <v>1171</v>
      </c>
      <c r="B1200" t="str">
        <f>VLOOKUP(Table35[[#This Row],[Customer ID]], 'Customer Names'!F:G, 2, FALSE)</f>
        <v>Lafrance, Mr.  Sylvain</v>
      </c>
      <c r="C1200">
        <v>35.97</v>
      </c>
      <c r="D1200" s="22" t="str" cm="1">
        <f t="array" ref="D1200">_xlfn.IFS(Table35[[#This Row],[BMI]]&lt;18.5, "Underweight ", Table35[[#This Row],[BMI]]&lt;24.9, "Normal Weight", Table35[[#This Row],[BMI]]&lt;29.9, "Overweight ", TRUE, "Obesity")</f>
        <v>Obesity</v>
      </c>
      <c r="E1200" s="22">
        <v>8.1300000000000008</v>
      </c>
      <c r="F1200" s="22" t="str" cm="1">
        <f t="array" ref="F1200">_xlfn.IFS(Table35[[#This Row],[HBA1C]]&lt;5.7, "Normal", Table35[[#This Row],[HBA1C]]&lt;6.4, "Prediabetes ", TRUE, "Diabetes")</f>
        <v>Diabetes</v>
      </c>
      <c r="G1200" s="23" t="s">
        <v>2379</v>
      </c>
      <c r="H1200" s="22" t="s">
        <v>2379</v>
      </c>
      <c r="I1200" s="22" t="s">
        <v>2379</v>
      </c>
      <c r="J1200" s="22">
        <v>0</v>
      </c>
      <c r="K1200" t="s">
        <v>2379</v>
      </c>
      <c r="L1200" s="25">
        <f>VLOOKUP(Table35[[#This Row],[Customer ID]],'Hospitalisation Details'!A:E,5,FALSE)</f>
        <v>26113</v>
      </c>
      <c r="M1200" s="27">
        <f>VLOOKUP(Table35[[#This Row],[Customer ID]],'Hospitalisation Details'!A:K,8,FALSE)</f>
        <v>9386.16</v>
      </c>
      <c r="N1200" t="str">
        <f>VLOOKUP(Table35[[#This Row],[Customer ID]],'Hospitalisation Details'!A:K,9, FALSE)</f>
        <v>tier - 3</v>
      </c>
      <c r="O1200" t="str">
        <f>VLOOKUP(Table35[[#This Row],[Customer ID]],'Hospitalisation Details'!A:K,10,FALSE)</f>
        <v>tier - 2</v>
      </c>
      <c r="P1200" t="str">
        <f>VLOOKUP(Table35[[#This Row],[Customer ID]],'Hospitalisation Details'!A:K,11,FALSE)</f>
        <v>R1013</v>
      </c>
    </row>
    <row r="1201" spans="1:16" x14ac:dyDescent="0.3">
      <c r="A1201" t="s">
        <v>1170</v>
      </c>
      <c r="B1201" t="str">
        <f>VLOOKUP(Table35[[#This Row],[Customer ID]], 'Customer Names'!F:G, 2, FALSE)</f>
        <v>Hallis, Mrs.  Lisa M</v>
      </c>
      <c r="C1201">
        <v>25.86</v>
      </c>
      <c r="D1201" s="22" t="str" cm="1">
        <f t="array" ref="D1201">_xlfn.IFS(Table35[[#This Row],[BMI]]&lt;18.5, "Underweight ", Table35[[#This Row],[BMI]]&lt;24.9, "Normal Weight", Table35[[#This Row],[BMI]]&lt;29.9, "Overweight ", TRUE, "Obesity")</f>
        <v xml:space="preserve">Overweight </v>
      </c>
      <c r="E1201" s="22">
        <v>6.68</v>
      </c>
      <c r="F1201" s="22" t="str" cm="1">
        <f t="array" ref="F1201">_xlfn.IFS(Table35[[#This Row],[HBA1C]]&lt;5.7, "Normal", Table35[[#This Row],[HBA1C]]&lt;6.4, "Prediabetes ", TRUE, "Diabetes")</f>
        <v>Diabetes</v>
      </c>
      <c r="G1201" s="23" t="s">
        <v>2381</v>
      </c>
      <c r="H1201" s="22" t="s">
        <v>2379</v>
      </c>
      <c r="I1201" s="22" t="s">
        <v>2379</v>
      </c>
      <c r="J1201" s="22">
        <v>1</v>
      </c>
      <c r="K1201" t="s">
        <v>2379</v>
      </c>
      <c r="L1201" s="25">
        <f>VLOOKUP(Table35[[#This Row],[Customer ID]],'Hospitalisation Details'!A:E,5,FALSE)</f>
        <v>27516</v>
      </c>
      <c r="M1201" s="27">
        <f>VLOOKUP(Table35[[#This Row],[Customer ID]],'Hospitalisation Details'!A:K,8,FALSE)</f>
        <v>9380.75</v>
      </c>
      <c r="N1201" t="str">
        <f>VLOOKUP(Table35[[#This Row],[Customer ID]],'Hospitalisation Details'!A:K,9, FALSE)</f>
        <v>tier - 2</v>
      </c>
      <c r="O1201" t="str">
        <f>VLOOKUP(Table35[[#This Row],[Customer ID]],'Hospitalisation Details'!A:K,10,FALSE)</f>
        <v>tier - 2</v>
      </c>
      <c r="P1201" t="str">
        <f>VLOOKUP(Table35[[#This Row],[Customer ID]],'Hospitalisation Details'!A:K,11,FALSE)</f>
        <v>R1024</v>
      </c>
    </row>
    <row r="1202" spans="1:16" x14ac:dyDescent="0.3">
      <c r="A1202" t="s">
        <v>1169</v>
      </c>
      <c r="B1202" t="str">
        <f>VLOOKUP(Table35[[#This Row],[Customer ID]], 'Customer Names'!F:G, 2, FALSE)</f>
        <v>Marshall, Mr.  Ryan</v>
      </c>
      <c r="C1202">
        <v>30.03</v>
      </c>
      <c r="D1202" s="22" t="str" cm="1">
        <f t="array" ref="D1202">_xlfn.IFS(Table35[[#This Row],[BMI]]&lt;18.5, "Underweight ", Table35[[#This Row],[BMI]]&lt;24.9, "Normal Weight", Table35[[#This Row],[BMI]]&lt;29.9, "Overweight ", TRUE, "Obesity")</f>
        <v>Obesity</v>
      </c>
      <c r="E1202" s="22">
        <v>11.51</v>
      </c>
      <c r="F1202" s="22" t="str" cm="1">
        <f t="array" ref="F1202">_xlfn.IFS(Table35[[#This Row],[HBA1C]]&lt;5.7, "Normal", Table35[[#This Row],[HBA1C]]&lt;6.4, "Prediabetes ", TRUE, "Diabetes")</f>
        <v>Diabetes</v>
      </c>
      <c r="G1202" s="23" t="s">
        <v>2379</v>
      </c>
      <c r="H1202" s="22" t="s">
        <v>2379</v>
      </c>
      <c r="I1202" s="22" t="s">
        <v>2379</v>
      </c>
      <c r="J1202" s="22">
        <v>0</v>
      </c>
      <c r="K1202" t="s">
        <v>2379</v>
      </c>
      <c r="L1202" s="25">
        <f>VLOOKUP(Table35[[#This Row],[Customer ID]],'Hospitalisation Details'!A:E,5,FALSE)</f>
        <v>26049</v>
      </c>
      <c r="M1202" s="27">
        <f>VLOOKUP(Table35[[#This Row],[Customer ID]],'Hospitalisation Details'!A:K,8,FALSE)</f>
        <v>9377.9</v>
      </c>
      <c r="N1202" t="str">
        <f>VLOOKUP(Table35[[#This Row],[Customer ID]],'Hospitalisation Details'!A:K,9, FALSE)</f>
        <v>tier - 2</v>
      </c>
      <c r="O1202" t="str">
        <f>VLOOKUP(Table35[[#This Row],[Customer ID]],'Hospitalisation Details'!A:K,10,FALSE)</f>
        <v>tier - 1</v>
      </c>
      <c r="P1202" t="str">
        <f>VLOOKUP(Table35[[#This Row],[Customer ID]],'Hospitalisation Details'!A:K,11,FALSE)</f>
        <v>R1013</v>
      </c>
    </row>
    <row r="1203" spans="1:16" x14ac:dyDescent="0.3">
      <c r="A1203" t="s">
        <v>1168</v>
      </c>
      <c r="B1203" t="str">
        <f>VLOOKUP(Table35[[#This Row],[Customer ID]], 'Customer Names'!F:G, 2, FALSE)</f>
        <v>Salowitz, Mrs.  Kaitlin M</v>
      </c>
      <c r="C1203">
        <v>25.76</v>
      </c>
      <c r="D1203" s="22" t="str" cm="1">
        <f t="array" ref="D1203">_xlfn.IFS(Table35[[#This Row],[BMI]]&lt;18.5, "Underweight ", Table35[[#This Row],[BMI]]&lt;24.9, "Normal Weight", Table35[[#This Row],[BMI]]&lt;29.9, "Overweight ", TRUE, "Obesity")</f>
        <v xml:space="preserve">Overweight </v>
      </c>
      <c r="E1203" s="22">
        <v>6.02</v>
      </c>
      <c r="F1203" s="22" t="str" cm="1">
        <f t="array" ref="F1203">_xlfn.IFS(Table35[[#This Row],[HBA1C]]&lt;5.7, "Normal", Table35[[#This Row],[HBA1C]]&lt;6.4, "Prediabetes ", TRUE, "Diabetes")</f>
        <v xml:space="preserve">Prediabetes </v>
      </c>
      <c r="G1203" s="23" t="s">
        <v>2381</v>
      </c>
      <c r="H1203" s="22" t="s">
        <v>2379</v>
      </c>
      <c r="I1203" s="22" t="s">
        <v>2381</v>
      </c>
      <c r="J1203" s="22">
        <v>1</v>
      </c>
      <c r="K1203" t="s">
        <v>2379</v>
      </c>
      <c r="L1203" s="25">
        <f>VLOOKUP(Table35[[#This Row],[Customer ID]],'Hospitalisation Details'!A:E,5,FALSE)</f>
        <v>25286</v>
      </c>
      <c r="M1203" s="27">
        <f>VLOOKUP(Table35[[#This Row],[Customer ID]],'Hospitalisation Details'!A:K,8,FALSE)</f>
        <v>9377.4500000000007</v>
      </c>
      <c r="N1203" t="str">
        <f>VLOOKUP(Table35[[#This Row],[Customer ID]],'Hospitalisation Details'!A:K,9, FALSE)</f>
        <v>tier - 2</v>
      </c>
      <c r="O1203" t="str">
        <f>VLOOKUP(Table35[[#This Row],[Customer ID]],'Hospitalisation Details'!A:K,10,FALSE)</f>
        <v>tier - 3</v>
      </c>
      <c r="P1203" t="str">
        <f>VLOOKUP(Table35[[#This Row],[Customer ID]],'Hospitalisation Details'!A:K,11,FALSE)</f>
        <v>R1013</v>
      </c>
    </row>
    <row r="1204" spans="1:16" x14ac:dyDescent="0.3">
      <c r="A1204" t="s">
        <v>1167</v>
      </c>
      <c r="B1204" t="str">
        <f>VLOOKUP(Table35[[#This Row],[Customer ID]], 'Customer Names'!F:G, 2, FALSE)</f>
        <v>Blake, Mr.  William R.</v>
      </c>
      <c r="C1204">
        <v>22.42</v>
      </c>
      <c r="D1204" s="22" t="str" cm="1">
        <f t="array" ref="D1204">_xlfn.IFS(Table35[[#This Row],[BMI]]&lt;18.5, "Underweight ", Table35[[#This Row],[BMI]]&lt;24.9, "Normal Weight", Table35[[#This Row],[BMI]]&lt;29.9, "Overweight ", TRUE, "Obesity")</f>
        <v>Normal Weight</v>
      </c>
      <c r="E1204" s="22">
        <v>7.96</v>
      </c>
      <c r="F1204" s="22" t="str" cm="1">
        <f t="array" ref="F1204">_xlfn.IFS(Table35[[#This Row],[HBA1C]]&lt;5.7, "Normal", Table35[[#This Row],[HBA1C]]&lt;6.4, "Prediabetes ", TRUE, "Diabetes")</f>
        <v>Diabetes</v>
      </c>
      <c r="G1204" s="23" t="s">
        <v>2379</v>
      </c>
      <c r="H1204" s="22" t="s">
        <v>2379</v>
      </c>
      <c r="I1204" s="22" t="s">
        <v>2379</v>
      </c>
      <c r="J1204" s="22">
        <v>0</v>
      </c>
      <c r="K1204" t="s">
        <v>2379</v>
      </c>
      <c r="L1204" s="25">
        <f>VLOOKUP(Table35[[#This Row],[Customer ID]],'Hospitalisation Details'!A:E,5,FALSE)</f>
        <v>25972</v>
      </c>
      <c r="M1204" s="27">
        <f>VLOOKUP(Table35[[#This Row],[Customer ID]],'Hospitalisation Details'!A:K,8,FALSE)</f>
        <v>9361.33</v>
      </c>
      <c r="N1204" t="str">
        <f>VLOOKUP(Table35[[#This Row],[Customer ID]],'Hospitalisation Details'!A:K,9, FALSE)</f>
        <v>tier - 3</v>
      </c>
      <c r="O1204" t="str">
        <f>VLOOKUP(Table35[[#This Row],[Customer ID]],'Hospitalisation Details'!A:K,10,FALSE)</f>
        <v>tier - 1</v>
      </c>
      <c r="P1204" t="str">
        <f>VLOOKUP(Table35[[#This Row],[Customer ID]],'Hospitalisation Details'!A:K,11,FALSE)</f>
        <v>R1016</v>
      </c>
    </row>
    <row r="1205" spans="1:16" x14ac:dyDescent="0.3">
      <c r="A1205" t="s">
        <v>1166</v>
      </c>
      <c r="B1205" t="str">
        <f>VLOOKUP(Table35[[#This Row],[Customer ID]], 'Customer Names'!F:G, 2, FALSE)</f>
        <v>Langerak, Mr.  Bruce</v>
      </c>
      <c r="C1205">
        <v>33.18</v>
      </c>
      <c r="D1205" s="22" t="str" cm="1">
        <f t="array" ref="D1205">_xlfn.IFS(Table35[[#This Row],[BMI]]&lt;18.5, "Underweight ", Table35[[#This Row],[BMI]]&lt;24.9, "Normal Weight", Table35[[#This Row],[BMI]]&lt;29.9, "Overweight ", TRUE, "Obesity")</f>
        <v>Obesity</v>
      </c>
      <c r="E1205" s="22">
        <v>6.01</v>
      </c>
      <c r="F1205" s="22" t="str" cm="1">
        <f t="array" ref="F1205">_xlfn.IFS(Table35[[#This Row],[HBA1C]]&lt;5.7, "Normal", Table35[[#This Row],[HBA1C]]&lt;6.4, "Prediabetes ", TRUE, "Diabetes")</f>
        <v xml:space="preserve">Prediabetes </v>
      </c>
      <c r="G1205" s="23" t="s">
        <v>2381</v>
      </c>
      <c r="H1205" s="22" t="s">
        <v>2379</v>
      </c>
      <c r="I1205" s="22" t="s">
        <v>2379</v>
      </c>
      <c r="J1205" s="22">
        <v>1</v>
      </c>
      <c r="K1205" t="s">
        <v>2379</v>
      </c>
      <c r="L1205" s="25">
        <f>VLOOKUP(Table35[[#This Row],[Customer ID]],'Hospitalisation Details'!A:E,5,FALSE)</f>
        <v>32143</v>
      </c>
      <c r="M1205" s="27">
        <f>VLOOKUP(Table35[[#This Row],[Customer ID]],'Hospitalisation Details'!A:K,8,FALSE)</f>
        <v>9344.2000000000007</v>
      </c>
      <c r="N1205" t="str">
        <f>VLOOKUP(Table35[[#This Row],[Customer ID]],'Hospitalisation Details'!A:K,9, FALSE)</f>
        <v>tier - 2</v>
      </c>
      <c r="O1205" t="str">
        <f>VLOOKUP(Table35[[#This Row],[Customer ID]],'Hospitalisation Details'!A:K,10,FALSE)</f>
        <v>tier - 1</v>
      </c>
      <c r="P1205" t="str">
        <f>VLOOKUP(Table35[[#This Row],[Customer ID]],'Hospitalisation Details'!A:K,11,FALSE)</f>
        <v>R1021</v>
      </c>
    </row>
    <row r="1206" spans="1:16" x14ac:dyDescent="0.3">
      <c r="A1206" t="s">
        <v>1165</v>
      </c>
      <c r="B1206" t="str">
        <f>VLOOKUP(Table35[[#This Row],[Customer ID]], 'Customer Names'!F:G, 2, FALSE)</f>
        <v>Bonilla, Mrs.  Veronica</v>
      </c>
      <c r="C1206">
        <v>43.04</v>
      </c>
      <c r="D1206" s="22" t="str" cm="1">
        <f t="array" ref="D1206">_xlfn.IFS(Table35[[#This Row],[BMI]]&lt;18.5, "Underweight ", Table35[[#This Row],[BMI]]&lt;24.9, "Normal Weight", Table35[[#This Row],[BMI]]&lt;29.9, "Overweight ", TRUE, "Obesity")</f>
        <v>Obesity</v>
      </c>
      <c r="E1206" s="22">
        <v>5.9</v>
      </c>
      <c r="F1206" s="22" t="str" cm="1">
        <f t="array" ref="F1206">_xlfn.IFS(Table35[[#This Row],[HBA1C]]&lt;5.7, "Normal", Table35[[#This Row],[HBA1C]]&lt;6.4, "Prediabetes ", TRUE, "Diabetes")</f>
        <v xml:space="preserve">Prediabetes </v>
      </c>
      <c r="G1206" s="23" t="s">
        <v>2381</v>
      </c>
      <c r="H1206" s="22" t="s">
        <v>2379</v>
      </c>
      <c r="I1206" s="22" t="s">
        <v>2379</v>
      </c>
      <c r="J1206" s="22">
        <v>0</v>
      </c>
      <c r="K1206" t="s">
        <v>2379</v>
      </c>
      <c r="L1206" s="25">
        <f>VLOOKUP(Table35[[#This Row],[Customer ID]],'Hospitalisation Details'!A:E,5,FALSE)</f>
        <v>35411</v>
      </c>
      <c r="M1206" s="27">
        <f>VLOOKUP(Table35[[#This Row],[Customer ID]],'Hospitalisation Details'!A:K,8,FALSE)</f>
        <v>9338.61</v>
      </c>
      <c r="N1206" t="str">
        <f>VLOOKUP(Table35[[#This Row],[Customer ID]],'Hospitalisation Details'!A:K,9, FALSE)</f>
        <v>tier - 2</v>
      </c>
      <c r="O1206" t="str">
        <f>VLOOKUP(Table35[[#This Row],[Customer ID]],'Hospitalisation Details'!A:K,10,FALSE)</f>
        <v>tier - 1</v>
      </c>
      <c r="P1206" t="str">
        <f>VLOOKUP(Table35[[#This Row],[Customer ID]],'Hospitalisation Details'!A:K,11,FALSE)</f>
        <v>R1026</v>
      </c>
    </row>
    <row r="1207" spans="1:16" x14ac:dyDescent="0.3">
      <c r="A1207" t="s">
        <v>1164</v>
      </c>
      <c r="B1207" t="str">
        <f>VLOOKUP(Table35[[#This Row],[Customer ID]], 'Customer Names'!F:G, 2, FALSE)</f>
        <v>Ciabattoni, Mr.  Warren</v>
      </c>
      <c r="C1207">
        <v>34.15</v>
      </c>
      <c r="D1207" s="22" t="str" cm="1">
        <f t="array" ref="D1207">_xlfn.IFS(Table35[[#This Row],[BMI]]&lt;18.5, "Underweight ", Table35[[#This Row],[BMI]]&lt;24.9, "Normal Weight", Table35[[#This Row],[BMI]]&lt;29.9, "Overweight ", TRUE, "Obesity")</f>
        <v>Obesity</v>
      </c>
      <c r="E1207" s="22">
        <v>4.49</v>
      </c>
      <c r="F1207" s="22" t="str" cm="1">
        <f t="array" ref="F1207">_xlfn.IFS(Table35[[#This Row],[HBA1C]]&lt;5.7, "Normal", Table35[[#This Row],[HBA1C]]&lt;6.4, "Prediabetes ", TRUE, "Diabetes")</f>
        <v>Normal</v>
      </c>
      <c r="G1207" s="23" t="s">
        <v>2381</v>
      </c>
      <c r="H1207" s="22" t="s">
        <v>2379</v>
      </c>
      <c r="I1207" s="22" t="s">
        <v>2379</v>
      </c>
      <c r="J1207" s="22">
        <v>1</v>
      </c>
      <c r="K1207" t="s">
        <v>2379</v>
      </c>
      <c r="L1207" s="25">
        <f>VLOOKUP(Table35[[#This Row],[Customer ID]],'Hospitalisation Details'!A:E,5,FALSE)</f>
        <v>32456</v>
      </c>
      <c r="M1207" s="27">
        <f>VLOOKUP(Table35[[#This Row],[Customer ID]],'Hospitalisation Details'!A:K,8,FALSE)</f>
        <v>9320.26</v>
      </c>
      <c r="N1207" t="str">
        <f>VLOOKUP(Table35[[#This Row],[Customer ID]],'Hospitalisation Details'!A:K,9, FALSE)</f>
        <v>tier - 2</v>
      </c>
      <c r="O1207" t="str">
        <f>VLOOKUP(Table35[[#This Row],[Customer ID]],'Hospitalisation Details'!A:K,10,FALSE)</f>
        <v>tier - 1</v>
      </c>
      <c r="P1207" t="str">
        <f>VLOOKUP(Table35[[#This Row],[Customer ID]],'Hospitalisation Details'!A:K,11,FALSE)</f>
        <v>R1012</v>
      </c>
    </row>
    <row r="1208" spans="1:16" x14ac:dyDescent="0.3">
      <c r="A1208" t="s">
        <v>1163</v>
      </c>
      <c r="B1208" t="str">
        <f>VLOOKUP(Table35[[#This Row],[Customer ID]], 'Customer Names'!F:G, 2, FALSE)</f>
        <v>Escanero Palmer, Mrs.  Daniela</v>
      </c>
      <c r="C1208">
        <v>25.78</v>
      </c>
      <c r="D1208" s="22" t="str" cm="1">
        <f t="array" ref="D1208">_xlfn.IFS(Table35[[#This Row],[BMI]]&lt;18.5, "Underweight ", Table35[[#This Row],[BMI]]&lt;24.9, "Normal Weight", Table35[[#This Row],[BMI]]&lt;29.9, "Overweight ", TRUE, "Obesity")</f>
        <v xml:space="preserve">Overweight </v>
      </c>
      <c r="E1208" s="22">
        <v>6.25</v>
      </c>
      <c r="F1208" s="22" t="str" cm="1">
        <f t="array" ref="F1208">_xlfn.IFS(Table35[[#This Row],[HBA1C]]&lt;5.7, "Normal", Table35[[#This Row],[HBA1C]]&lt;6.4, "Prediabetes ", TRUE, "Diabetes")</f>
        <v xml:space="preserve">Prediabetes </v>
      </c>
      <c r="G1208" s="23" t="s">
        <v>2379</v>
      </c>
      <c r="H1208" s="22" t="s">
        <v>2379</v>
      </c>
      <c r="I1208" s="22" t="s">
        <v>2379</v>
      </c>
      <c r="J1208" s="22">
        <v>0</v>
      </c>
      <c r="K1208" t="s">
        <v>2379</v>
      </c>
      <c r="L1208" s="25">
        <f>VLOOKUP(Table35[[#This Row],[Customer ID]],'Hospitalisation Details'!A:E,5,FALSE)</f>
        <v>28410</v>
      </c>
      <c r="M1208" s="27">
        <f>VLOOKUP(Table35[[#This Row],[Customer ID]],'Hospitalisation Details'!A:K,8,FALSE)</f>
        <v>9315.41</v>
      </c>
      <c r="N1208" t="str">
        <f>VLOOKUP(Table35[[#This Row],[Customer ID]],'Hospitalisation Details'!A:K,9, FALSE)</f>
        <v>tier - 2</v>
      </c>
      <c r="O1208" t="str">
        <f>VLOOKUP(Table35[[#This Row],[Customer ID]],'Hospitalisation Details'!A:K,10,FALSE)</f>
        <v>tier - 1</v>
      </c>
      <c r="P1208" t="str">
        <f>VLOOKUP(Table35[[#This Row],[Customer ID]],'Hospitalisation Details'!A:K,11,FALSE)</f>
        <v>R1024</v>
      </c>
    </row>
    <row r="1209" spans="1:16" x14ac:dyDescent="0.3">
      <c r="A1209" t="s">
        <v>1162</v>
      </c>
      <c r="B1209" t="str">
        <f>VLOOKUP(Table35[[#This Row],[Customer ID]], 'Customer Names'!F:G, 2, FALSE)</f>
        <v>Lowe, Ms.  Deirdre A</v>
      </c>
      <c r="C1209">
        <v>21.02</v>
      </c>
      <c r="D1209" s="22" t="str" cm="1">
        <f t="array" ref="D1209">_xlfn.IFS(Table35[[#This Row],[BMI]]&lt;18.5, "Underweight ", Table35[[#This Row],[BMI]]&lt;24.9, "Normal Weight", Table35[[#This Row],[BMI]]&lt;29.9, "Overweight ", TRUE, "Obesity")</f>
        <v>Normal Weight</v>
      </c>
      <c r="E1209" s="22">
        <v>9.6199999999999992</v>
      </c>
      <c r="F1209" s="22" t="str" cm="1">
        <f t="array" ref="F1209">_xlfn.IFS(Table35[[#This Row],[HBA1C]]&lt;5.7, "Normal", Table35[[#This Row],[HBA1C]]&lt;6.4, "Prediabetes ", TRUE, "Diabetes")</f>
        <v>Diabetes</v>
      </c>
      <c r="G1209" s="23" t="s">
        <v>2381</v>
      </c>
      <c r="H1209" s="22" t="s">
        <v>2379</v>
      </c>
      <c r="I1209" s="22" t="s">
        <v>2381</v>
      </c>
      <c r="J1209" s="22">
        <v>1</v>
      </c>
      <c r="K1209" t="s">
        <v>2379</v>
      </c>
      <c r="L1209" s="25">
        <f>VLOOKUP(Table35[[#This Row],[Customer ID]],'Hospitalisation Details'!A:E,5,FALSE)</f>
        <v>23262</v>
      </c>
      <c r="M1209" s="27">
        <f>VLOOKUP(Table35[[#This Row],[Customer ID]],'Hospitalisation Details'!A:K,8,FALSE)</f>
        <v>9310.81</v>
      </c>
      <c r="N1209" t="str">
        <f>VLOOKUP(Table35[[#This Row],[Customer ID]],'Hospitalisation Details'!A:K,9, FALSE)</f>
        <v>tier - 3</v>
      </c>
      <c r="O1209" t="str">
        <f>VLOOKUP(Table35[[#This Row],[Customer ID]],'Hospitalisation Details'!A:K,10,FALSE)</f>
        <v>tier - 1</v>
      </c>
      <c r="P1209" t="str">
        <f>VLOOKUP(Table35[[#This Row],[Customer ID]],'Hospitalisation Details'!A:K,11,FALSE)</f>
        <v>R1013</v>
      </c>
    </row>
    <row r="1210" spans="1:16" x14ac:dyDescent="0.3">
      <c r="A1210" t="s">
        <v>1161</v>
      </c>
      <c r="B1210" t="str">
        <f>VLOOKUP(Table35[[#This Row],[Customer ID]], 'Customer Names'!F:G, 2, FALSE)</f>
        <v>Osmark, Mr.  Mathias</v>
      </c>
      <c r="C1210">
        <v>37.51</v>
      </c>
      <c r="D1210" s="22" t="str" cm="1">
        <f t="array" ref="D1210">_xlfn.IFS(Table35[[#This Row],[BMI]]&lt;18.5, "Underweight ", Table35[[#This Row],[BMI]]&lt;24.9, "Normal Weight", Table35[[#This Row],[BMI]]&lt;29.9, "Overweight ", TRUE, "Obesity")</f>
        <v>Obesity</v>
      </c>
      <c r="E1210" s="22">
        <v>11.06</v>
      </c>
      <c r="F1210" s="22" t="str" cm="1">
        <f t="array" ref="F1210">_xlfn.IFS(Table35[[#This Row],[HBA1C]]&lt;5.7, "Normal", Table35[[#This Row],[HBA1C]]&lt;6.4, "Prediabetes ", TRUE, "Diabetes")</f>
        <v>Diabetes</v>
      </c>
      <c r="G1210" s="23" t="s">
        <v>2379</v>
      </c>
      <c r="H1210" s="22" t="s">
        <v>2379</v>
      </c>
      <c r="I1210" s="22" t="s">
        <v>2379</v>
      </c>
      <c r="J1210" s="22">
        <v>2</v>
      </c>
      <c r="K1210" t="s">
        <v>2379</v>
      </c>
      <c r="L1210" s="25">
        <f>VLOOKUP(Table35[[#This Row],[Customer ID]],'Hospitalisation Details'!A:E,5,FALSE)</f>
        <v>26892</v>
      </c>
      <c r="M1210" s="27">
        <f>VLOOKUP(Table35[[#This Row],[Customer ID]],'Hospitalisation Details'!A:K,8,FALSE)</f>
        <v>9304.7000000000007</v>
      </c>
      <c r="N1210" t="str">
        <f>VLOOKUP(Table35[[#This Row],[Customer ID]],'Hospitalisation Details'!A:K,9, FALSE)</f>
        <v>tier - 3</v>
      </c>
      <c r="O1210" t="str">
        <f>VLOOKUP(Table35[[#This Row],[Customer ID]],'Hospitalisation Details'!A:K,10,FALSE)</f>
        <v>tier - 3</v>
      </c>
      <c r="P1210" t="str">
        <f>VLOOKUP(Table35[[#This Row],[Customer ID]],'Hospitalisation Details'!A:K,11,FALSE)</f>
        <v>R1013</v>
      </c>
    </row>
    <row r="1211" spans="1:16" x14ac:dyDescent="0.3">
      <c r="A1211" t="s">
        <v>1160</v>
      </c>
      <c r="B1211" t="str">
        <f>VLOOKUP(Table35[[#This Row],[Customer ID]], 'Customer Names'!F:G, 2, FALSE)</f>
        <v>Lawson, Mr.  Matthew</v>
      </c>
      <c r="C1211">
        <v>25.745000000000001</v>
      </c>
      <c r="D1211" s="22" t="str" cm="1">
        <f t="array" ref="D1211">_xlfn.IFS(Table35[[#This Row],[BMI]]&lt;18.5, "Underweight ", Table35[[#This Row],[BMI]]&lt;24.9, "Normal Weight", Table35[[#This Row],[BMI]]&lt;29.9, "Overweight ", TRUE, "Obesity")</f>
        <v xml:space="preserve">Overweight </v>
      </c>
      <c r="E1211" s="22">
        <v>6.11</v>
      </c>
      <c r="F1211" s="22" t="str" cm="1">
        <f t="array" ref="F1211">_xlfn.IFS(Table35[[#This Row],[HBA1C]]&lt;5.7, "Normal", Table35[[#This Row],[HBA1C]]&lt;6.4, "Prediabetes ", TRUE, "Diabetes")</f>
        <v xml:space="preserve">Prediabetes </v>
      </c>
      <c r="G1211" s="23" t="s">
        <v>2381</v>
      </c>
      <c r="H1211" s="22" t="s">
        <v>2379</v>
      </c>
      <c r="I1211" s="22" t="s">
        <v>2379</v>
      </c>
      <c r="J1211" s="22">
        <v>0</v>
      </c>
      <c r="K1211" t="s">
        <v>2379</v>
      </c>
      <c r="L1211" s="25">
        <f>VLOOKUP(Table35[[#This Row],[Customer ID]],'Hospitalisation Details'!A:E,5,FALSE)</f>
        <v>27944</v>
      </c>
      <c r="M1211" s="27">
        <f>VLOOKUP(Table35[[#This Row],[Customer ID]],'Hospitalisation Details'!A:K,8,FALSE)</f>
        <v>9301.89</v>
      </c>
      <c r="N1211" t="str">
        <f>VLOOKUP(Table35[[#This Row],[Customer ID]],'Hospitalisation Details'!A:K,9, FALSE)</f>
        <v>tier - 2</v>
      </c>
      <c r="O1211" t="str">
        <f>VLOOKUP(Table35[[#This Row],[Customer ID]],'Hospitalisation Details'!A:K,10,FALSE)</f>
        <v>tier - 1</v>
      </c>
      <c r="P1211" t="str">
        <f>VLOOKUP(Table35[[#This Row],[Customer ID]],'Hospitalisation Details'!A:K,11,FALSE)</f>
        <v>R1012</v>
      </c>
    </row>
    <row r="1212" spans="1:16" x14ac:dyDescent="0.3">
      <c r="A1212" t="s">
        <v>1159</v>
      </c>
      <c r="B1212" t="str">
        <f>VLOOKUP(Table35[[#This Row],[Customer ID]], 'Customer Names'!F:G, 2, FALSE)</f>
        <v>Warwick, Mr.  Kurt</v>
      </c>
      <c r="C1212">
        <v>31.35</v>
      </c>
      <c r="D1212" s="22" t="str" cm="1">
        <f t="array" ref="D1212">_xlfn.IFS(Table35[[#This Row],[BMI]]&lt;18.5, "Underweight ", Table35[[#This Row],[BMI]]&lt;24.9, "Normal Weight", Table35[[#This Row],[BMI]]&lt;29.9, "Overweight ", TRUE, "Obesity")</f>
        <v>Obesity</v>
      </c>
      <c r="E1212" s="22">
        <v>11.49</v>
      </c>
      <c r="F1212" s="22" t="str" cm="1">
        <f t="array" ref="F1212">_xlfn.IFS(Table35[[#This Row],[HBA1C]]&lt;5.7, "Normal", Table35[[#This Row],[HBA1C]]&lt;6.4, "Prediabetes ", TRUE, "Diabetes")</f>
        <v>Diabetes</v>
      </c>
      <c r="G1212" s="23" t="s">
        <v>2379</v>
      </c>
      <c r="H1212" s="22" t="s">
        <v>2379</v>
      </c>
      <c r="I1212" s="22" t="s">
        <v>2379</v>
      </c>
      <c r="J1212" s="22">
        <v>2</v>
      </c>
      <c r="K1212" t="s">
        <v>2379</v>
      </c>
      <c r="L1212" s="25">
        <f>VLOOKUP(Table35[[#This Row],[Customer ID]],'Hospitalisation Details'!A:E,5,FALSE)</f>
        <v>26833</v>
      </c>
      <c r="M1212" s="27">
        <f>VLOOKUP(Table35[[#This Row],[Customer ID]],'Hospitalisation Details'!A:K,8,FALSE)</f>
        <v>9290.14</v>
      </c>
      <c r="N1212" t="str">
        <f>VLOOKUP(Table35[[#This Row],[Customer ID]],'Hospitalisation Details'!A:K,9, FALSE)</f>
        <v>tier - 3</v>
      </c>
      <c r="O1212" t="str">
        <f>VLOOKUP(Table35[[#This Row],[Customer ID]],'Hospitalisation Details'!A:K,10,FALSE)</f>
        <v>tier - 3</v>
      </c>
      <c r="P1212" t="str">
        <f>VLOOKUP(Table35[[#This Row],[Customer ID]],'Hospitalisation Details'!A:K,11,FALSE)</f>
        <v>R1016</v>
      </c>
    </row>
    <row r="1213" spans="1:16" x14ac:dyDescent="0.3">
      <c r="A1213" t="s">
        <v>1158</v>
      </c>
      <c r="B1213" t="str">
        <f>VLOOKUP(Table35[[#This Row],[Customer ID]], 'Customer Names'!F:G, 2, FALSE)</f>
        <v>Magnuson, Mr.  Samuel</v>
      </c>
      <c r="C1213">
        <v>29.83</v>
      </c>
      <c r="D1213" s="22" t="str" cm="1">
        <f t="array" ref="D1213">_xlfn.IFS(Table35[[#This Row],[BMI]]&lt;18.5, "Underweight ", Table35[[#This Row],[BMI]]&lt;24.9, "Normal Weight", Table35[[#This Row],[BMI]]&lt;29.9, "Overweight ", TRUE, "Obesity")</f>
        <v xml:space="preserve">Overweight </v>
      </c>
      <c r="E1213" s="22">
        <v>8.68</v>
      </c>
      <c r="F1213" s="22" t="str" cm="1">
        <f t="array" ref="F1213">_xlfn.IFS(Table35[[#This Row],[HBA1C]]&lt;5.7, "Normal", Table35[[#This Row],[HBA1C]]&lt;6.4, "Prediabetes ", TRUE, "Diabetes")</f>
        <v>Diabetes</v>
      </c>
      <c r="G1213" s="23" t="s">
        <v>2379</v>
      </c>
      <c r="H1213" s="22" t="s">
        <v>2379</v>
      </c>
      <c r="I1213" s="22" t="s">
        <v>2379</v>
      </c>
      <c r="J1213" s="22">
        <v>2</v>
      </c>
      <c r="K1213" t="s">
        <v>2379</v>
      </c>
      <c r="L1213" s="25">
        <f>VLOOKUP(Table35[[#This Row],[Customer ID]],'Hospitalisation Details'!A:E,5,FALSE)</f>
        <v>26800</v>
      </c>
      <c r="M1213" s="27">
        <f>VLOOKUP(Table35[[#This Row],[Customer ID]],'Hospitalisation Details'!A:K,8,FALSE)</f>
        <v>9288.0300000000007</v>
      </c>
      <c r="N1213" t="str">
        <f>VLOOKUP(Table35[[#This Row],[Customer ID]],'Hospitalisation Details'!A:K,9, FALSE)</f>
        <v>tier - 2</v>
      </c>
      <c r="O1213" t="str">
        <f>VLOOKUP(Table35[[#This Row],[Customer ID]],'Hospitalisation Details'!A:K,10,FALSE)</f>
        <v>tier - 3</v>
      </c>
      <c r="P1213" t="str">
        <f>VLOOKUP(Table35[[#This Row],[Customer ID]],'Hospitalisation Details'!A:K,11,FALSE)</f>
        <v>R1018</v>
      </c>
    </row>
    <row r="1214" spans="1:16" x14ac:dyDescent="0.3">
      <c r="A1214" t="s">
        <v>1157</v>
      </c>
      <c r="B1214" t="str">
        <f>VLOOKUP(Table35[[#This Row],[Customer ID]], 'Customer Names'!F:G, 2, FALSE)</f>
        <v>Marsh, Mrs.  Emily</v>
      </c>
      <c r="C1214">
        <v>25.49</v>
      </c>
      <c r="D1214" s="22" t="str" cm="1">
        <f t="array" ref="D1214">_xlfn.IFS(Table35[[#This Row],[BMI]]&lt;18.5, "Underweight ", Table35[[#This Row],[BMI]]&lt;24.9, "Normal Weight", Table35[[#This Row],[BMI]]&lt;29.9, "Overweight ", TRUE, "Obesity")</f>
        <v xml:space="preserve">Overweight </v>
      </c>
      <c r="E1214" s="22">
        <v>5.68</v>
      </c>
      <c r="F1214" s="22" t="str" cm="1">
        <f t="array" ref="F1214">_xlfn.IFS(Table35[[#This Row],[HBA1C]]&lt;5.7, "Normal", Table35[[#This Row],[HBA1C]]&lt;6.4, "Prediabetes ", TRUE, "Diabetes")</f>
        <v>Normal</v>
      </c>
      <c r="G1214" s="23" t="s">
        <v>2381</v>
      </c>
      <c r="H1214" s="22" t="s">
        <v>2379</v>
      </c>
      <c r="I1214" s="22" t="s">
        <v>2381</v>
      </c>
      <c r="J1214" s="22">
        <v>1</v>
      </c>
      <c r="K1214" t="s">
        <v>2379</v>
      </c>
      <c r="L1214" s="25">
        <f>VLOOKUP(Table35[[#This Row],[Customer ID]],'Hospitalisation Details'!A:E,5,FALSE)</f>
        <v>25319</v>
      </c>
      <c r="M1214" s="27">
        <f>VLOOKUP(Table35[[#This Row],[Customer ID]],'Hospitalisation Details'!A:K,8,FALSE)</f>
        <v>9285.8700000000008</v>
      </c>
      <c r="N1214" t="str">
        <f>VLOOKUP(Table35[[#This Row],[Customer ID]],'Hospitalisation Details'!A:K,9, FALSE)</f>
        <v>tier - 2</v>
      </c>
      <c r="O1214" t="str">
        <f>VLOOKUP(Table35[[#This Row],[Customer ID]],'Hospitalisation Details'!A:K,10,FALSE)</f>
        <v>tier - 3</v>
      </c>
      <c r="P1214" t="str">
        <f>VLOOKUP(Table35[[#This Row],[Customer ID]],'Hospitalisation Details'!A:K,11,FALSE)</f>
        <v>R1013</v>
      </c>
    </row>
    <row r="1215" spans="1:16" x14ac:dyDescent="0.3">
      <c r="A1215" t="s">
        <v>1156</v>
      </c>
      <c r="B1215" t="str">
        <f>VLOOKUP(Table35[[#This Row],[Customer ID]], 'Customer Names'!F:G, 2, FALSE)</f>
        <v>Kari, Ms.  Tiffany</v>
      </c>
      <c r="C1215">
        <v>34.1</v>
      </c>
      <c r="D1215" s="22" t="str" cm="1">
        <f t="array" ref="D1215">_xlfn.IFS(Table35[[#This Row],[BMI]]&lt;18.5, "Underweight ", Table35[[#This Row],[BMI]]&lt;24.9, "Normal Weight", Table35[[#This Row],[BMI]]&lt;29.9, "Overweight ", TRUE, "Obesity")</f>
        <v>Obesity</v>
      </c>
      <c r="E1215" s="22">
        <v>8.4499999999999993</v>
      </c>
      <c r="F1215" s="22" t="str" cm="1">
        <f t="array" ref="F1215">_xlfn.IFS(Table35[[#This Row],[HBA1C]]&lt;5.7, "Normal", Table35[[#This Row],[HBA1C]]&lt;6.4, "Prediabetes ", TRUE, "Diabetes")</f>
        <v>Diabetes</v>
      </c>
      <c r="G1215" s="23" t="s">
        <v>2379</v>
      </c>
      <c r="H1215" s="22" t="s">
        <v>2379</v>
      </c>
      <c r="I1215" s="22" t="s">
        <v>2379</v>
      </c>
      <c r="J1215" s="22">
        <v>0</v>
      </c>
      <c r="K1215" t="s">
        <v>2379</v>
      </c>
      <c r="L1215" s="25">
        <f>VLOOKUP(Table35[[#This Row],[Customer ID]],'Hospitalisation Details'!A:E,5,FALSE)</f>
        <v>25994</v>
      </c>
      <c r="M1215" s="27">
        <f>VLOOKUP(Table35[[#This Row],[Customer ID]],'Hospitalisation Details'!A:K,8,FALSE)</f>
        <v>9283.56</v>
      </c>
      <c r="N1215" t="str">
        <f>VLOOKUP(Table35[[#This Row],[Customer ID]],'Hospitalisation Details'!A:K,9, FALSE)</f>
        <v>tier - 2</v>
      </c>
      <c r="O1215" t="str">
        <f>VLOOKUP(Table35[[#This Row],[Customer ID]],'Hospitalisation Details'!A:K,10,FALSE)</f>
        <v>tier - 3</v>
      </c>
      <c r="P1215" t="str">
        <f>VLOOKUP(Table35[[#This Row],[Customer ID]],'Hospitalisation Details'!A:K,11,FALSE)</f>
        <v>R1013</v>
      </c>
    </row>
    <row r="1216" spans="1:16" x14ac:dyDescent="0.3">
      <c r="A1216" t="s">
        <v>1155</v>
      </c>
      <c r="B1216" t="str">
        <f>VLOOKUP(Table35[[#This Row],[Customer ID]], 'Customer Names'!F:G, 2, FALSE)</f>
        <v>Standiford, Mr.  Alex F</v>
      </c>
      <c r="C1216">
        <v>25.84</v>
      </c>
      <c r="D1216" s="22" t="str" cm="1">
        <f t="array" ref="D1216">_xlfn.IFS(Table35[[#This Row],[BMI]]&lt;18.5, "Underweight ", Table35[[#This Row],[BMI]]&lt;24.9, "Normal Weight", Table35[[#This Row],[BMI]]&lt;29.9, "Overweight ", TRUE, "Obesity")</f>
        <v xml:space="preserve">Overweight </v>
      </c>
      <c r="E1216" s="22">
        <v>8.51</v>
      </c>
      <c r="F1216" s="22" t="str" cm="1">
        <f t="array" ref="F1216">_xlfn.IFS(Table35[[#This Row],[HBA1C]]&lt;5.7, "Normal", Table35[[#This Row],[HBA1C]]&lt;6.4, "Prediabetes ", TRUE, "Diabetes")</f>
        <v>Diabetes</v>
      </c>
      <c r="G1216" s="23" t="s">
        <v>2379</v>
      </c>
      <c r="H1216" s="22" t="s">
        <v>2379</v>
      </c>
      <c r="I1216" s="22" t="s">
        <v>2379</v>
      </c>
      <c r="J1216" s="22">
        <v>2</v>
      </c>
      <c r="K1216" t="s">
        <v>2379</v>
      </c>
      <c r="L1216" s="25">
        <f>VLOOKUP(Table35[[#This Row],[Customer ID]],'Hospitalisation Details'!A:E,5,FALSE)</f>
        <v>26722</v>
      </c>
      <c r="M1216" s="27">
        <f>VLOOKUP(Table35[[#This Row],[Customer ID]],'Hospitalisation Details'!A:K,8,FALSE)</f>
        <v>9282.48</v>
      </c>
      <c r="N1216" t="str">
        <f>VLOOKUP(Table35[[#This Row],[Customer ID]],'Hospitalisation Details'!A:K,9, FALSE)</f>
        <v>tier - 3</v>
      </c>
      <c r="O1216" t="str">
        <f>VLOOKUP(Table35[[#This Row],[Customer ID]],'Hospitalisation Details'!A:K,10,FALSE)</f>
        <v>tier - 2</v>
      </c>
      <c r="P1216" t="str">
        <f>VLOOKUP(Table35[[#This Row],[Customer ID]],'Hospitalisation Details'!A:K,11,FALSE)</f>
        <v>R1016</v>
      </c>
    </row>
    <row r="1217" spans="1:16" x14ac:dyDescent="0.3">
      <c r="A1217" t="s">
        <v>1154</v>
      </c>
      <c r="B1217" t="str">
        <f>VLOOKUP(Table35[[#This Row],[Customer ID]], 'Customer Names'!F:G, 2, FALSE)</f>
        <v>Sherwin, Ms.  Alice</v>
      </c>
      <c r="C1217">
        <v>20.6</v>
      </c>
      <c r="D1217" s="22" t="str" cm="1">
        <f t="array" ref="D1217">_xlfn.IFS(Table35[[#This Row],[BMI]]&lt;18.5, "Underweight ", Table35[[#This Row],[BMI]]&lt;24.9, "Normal Weight", Table35[[#This Row],[BMI]]&lt;29.9, "Overweight ", TRUE, "Obesity")</f>
        <v>Normal Weight</v>
      </c>
      <c r="E1217" s="22">
        <v>7.62</v>
      </c>
      <c r="F1217" s="22" t="str" cm="1">
        <f t="array" ref="F1217">_xlfn.IFS(Table35[[#This Row],[HBA1C]]&lt;5.7, "Normal", Table35[[#This Row],[HBA1C]]&lt;6.4, "Prediabetes ", TRUE, "Diabetes")</f>
        <v>Diabetes</v>
      </c>
      <c r="G1217" s="23" t="s">
        <v>2379</v>
      </c>
      <c r="H1217" s="22" t="s">
        <v>2379</v>
      </c>
      <c r="I1217" s="22" t="s">
        <v>2379</v>
      </c>
      <c r="J1217" s="22">
        <v>0</v>
      </c>
      <c r="K1217" t="s">
        <v>2379</v>
      </c>
      <c r="L1217" s="25">
        <f>VLOOKUP(Table35[[#This Row],[Customer ID]],'Hospitalisation Details'!A:E,5,FALSE)</f>
        <v>25939</v>
      </c>
      <c r="M1217" s="27">
        <f>VLOOKUP(Table35[[#This Row],[Customer ID]],'Hospitalisation Details'!A:K,8,FALSE)</f>
        <v>9264.7999999999993</v>
      </c>
      <c r="N1217" t="str">
        <f>VLOOKUP(Table35[[#This Row],[Customer ID]],'Hospitalisation Details'!A:K,9, FALSE)</f>
        <v>tier - 2</v>
      </c>
      <c r="O1217" t="str">
        <f>VLOOKUP(Table35[[#This Row],[Customer ID]],'Hospitalisation Details'!A:K,10,FALSE)</f>
        <v>tier - 1</v>
      </c>
      <c r="P1217" t="str">
        <f>VLOOKUP(Table35[[#This Row],[Customer ID]],'Hospitalisation Details'!A:K,11,FALSE)</f>
        <v>R1011</v>
      </c>
    </row>
    <row r="1218" spans="1:16" x14ac:dyDescent="0.3">
      <c r="A1218" t="s">
        <v>1153</v>
      </c>
      <c r="B1218" t="str">
        <f>VLOOKUP(Table35[[#This Row],[Customer ID]], 'Customer Names'!F:G, 2, FALSE)</f>
        <v>Parker, Ms.  Allison M.</v>
      </c>
      <c r="C1218">
        <v>28.88</v>
      </c>
      <c r="D1218" s="22" t="str" cm="1">
        <f t="array" ref="D1218">_xlfn.IFS(Table35[[#This Row],[BMI]]&lt;18.5, "Underweight ", Table35[[#This Row],[BMI]]&lt;24.9, "Normal Weight", Table35[[#This Row],[BMI]]&lt;29.9, "Overweight ", TRUE, "Obesity")</f>
        <v xml:space="preserve">Overweight </v>
      </c>
      <c r="E1218" s="22">
        <v>10.18</v>
      </c>
      <c r="F1218" s="22" t="str" cm="1">
        <f t="array" ref="F1218">_xlfn.IFS(Table35[[#This Row],[HBA1C]]&lt;5.7, "Normal", Table35[[#This Row],[HBA1C]]&lt;6.4, "Prediabetes ", TRUE, "Diabetes")</f>
        <v>Diabetes</v>
      </c>
      <c r="G1218" s="23" t="s">
        <v>2379</v>
      </c>
      <c r="H1218" s="22" t="s">
        <v>2379</v>
      </c>
      <c r="I1218" s="22" t="s">
        <v>2379</v>
      </c>
      <c r="J1218" s="22">
        <v>0</v>
      </c>
      <c r="K1218" t="s">
        <v>2379</v>
      </c>
      <c r="L1218" s="25">
        <f>VLOOKUP(Table35[[#This Row],[Customer ID]],'Hospitalisation Details'!A:E,5,FALSE)</f>
        <v>27384</v>
      </c>
      <c r="M1218" s="27">
        <f>VLOOKUP(Table35[[#This Row],[Customer ID]],'Hospitalisation Details'!A:K,8,FALSE)</f>
        <v>9249.5</v>
      </c>
      <c r="N1218" t="str">
        <f>VLOOKUP(Table35[[#This Row],[Customer ID]],'Hospitalisation Details'!A:K,9, FALSE)</f>
        <v>tier - 2</v>
      </c>
      <c r="O1218" t="str">
        <f>VLOOKUP(Table35[[#This Row],[Customer ID]],'Hospitalisation Details'!A:K,10,FALSE)</f>
        <v>tier - 1</v>
      </c>
      <c r="P1218" t="str">
        <f>VLOOKUP(Table35[[#This Row],[Customer ID]],'Hospitalisation Details'!A:K,11,FALSE)</f>
        <v>R1012</v>
      </c>
    </row>
    <row r="1219" spans="1:16" x14ac:dyDescent="0.3">
      <c r="A1219" t="s">
        <v>1152</v>
      </c>
      <c r="B1219" t="str">
        <f>VLOOKUP(Table35[[#This Row],[Customer ID]], 'Customer Names'!F:G, 2, FALSE)</f>
        <v>Blekeli, Mr.  Johannes Fiskerstand</v>
      </c>
      <c r="C1219">
        <v>28.24</v>
      </c>
      <c r="D1219" s="22" t="str" cm="1">
        <f t="array" ref="D1219">_xlfn.IFS(Table35[[#This Row],[BMI]]&lt;18.5, "Underweight ", Table35[[#This Row],[BMI]]&lt;24.9, "Normal Weight", Table35[[#This Row],[BMI]]&lt;29.9, "Overweight ", TRUE, "Obesity")</f>
        <v xml:space="preserve">Overweight </v>
      </c>
      <c r="E1219" s="22">
        <v>5.36</v>
      </c>
      <c r="F1219" s="22" t="str" cm="1">
        <f t="array" ref="F1219">_xlfn.IFS(Table35[[#This Row],[HBA1C]]&lt;5.7, "Normal", Table35[[#This Row],[HBA1C]]&lt;6.4, "Prediabetes ", TRUE, "Diabetes")</f>
        <v>Normal</v>
      </c>
      <c r="G1219" s="23" t="s">
        <v>2379</v>
      </c>
      <c r="H1219" s="22" t="s">
        <v>2379</v>
      </c>
      <c r="I1219" s="22" t="s">
        <v>2379</v>
      </c>
      <c r="J1219" s="22">
        <v>0</v>
      </c>
      <c r="K1219" t="s">
        <v>2379</v>
      </c>
      <c r="L1219" s="25">
        <f>VLOOKUP(Table35[[#This Row],[Customer ID]],'Hospitalisation Details'!A:E,5,FALSE)</f>
        <v>29530</v>
      </c>
      <c r="M1219" s="27">
        <f>VLOOKUP(Table35[[#This Row],[Customer ID]],'Hospitalisation Details'!A:K,8,FALSE)</f>
        <v>9247.94</v>
      </c>
      <c r="N1219" t="str">
        <f>VLOOKUP(Table35[[#This Row],[Customer ID]],'Hospitalisation Details'!A:K,9, FALSE)</f>
        <v>tier - 2</v>
      </c>
      <c r="O1219" t="str">
        <f>VLOOKUP(Table35[[#This Row],[Customer ID]],'Hospitalisation Details'!A:K,10,FALSE)</f>
        <v>tier - 1</v>
      </c>
      <c r="P1219" t="str">
        <f>VLOOKUP(Table35[[#This Row],[Customer ID]],'Hospitalisation Details'!A:K,11,FALSE)</f>
        <v>R1021</v>
      </c>
    </row>
    <row r="1220" spans="1:16" x14ac:dyDescent="0.3">
      <c r="A1220" t="s">
        <v>1151</v>
      </c>
      <c r="B1220" t="str">
        <f>VLOOKUP(Table35[[#This Row],[Customer ID]], 'Customer Names'!F:G, 2, FALSE)</f>
        <v>Vangampleare, Mr.  Stephen</v>
      </c>
      <c r="C1220">
        <v>25.46</v>
      </c>
      <c r="D1220" s="22" t="str" cm="1">
        <f t="array" ref="D1220">_xlfn.IFS(Table35[[#This Row],[BMI]]&lt;18.5, "Underweight ", Table35[[#This Row],[BMI]]&lt;24.9, "Normal Weight", Table35[[#This Row],[BMI]]&lt;29.9, "Overweight ", TRUE, "Obesity")</f>
        <v xml:space="preserve">Overweight </v>
      </c>
      <c r="E1220" s="22">
        <v>11.78</v>
      </c>
      <c r="F1220" s="22" t="str" cm="1">
        <f t="array" ref="F1220">_xlfn.IFS(Table35[[#This Row],[HBA1C]]&lt;5.7, "Normal", Table35[[#This Row],[HBA1C]]&lt;6.4, "Prediabetes ", TRUE, "Diabetes")</f>
        <v>Diabetes</v>
      </c>
      <c r="G1220" s="23" t="s">
        <v>2381</v>
      </c>
      <c r="H1220" s="22" t="s">
        <v>2379</v>
      </c>
      <c r="I1220" s="22" t="s">
        <v>2379</v>
      </c>
      <c r="J1220" s="22">
        <v>1</v>
      </c>
      <c r="K1220" t="s">
        <v>2379</v>
      </c>
      <c r="L1220" s="25">
        <f>VLOOKUP(Table35[[#This Row],[Customer ID]],'Hospitalisation Details'!A:E,5,FALSE)</f>
        <v>27673</v>
      </c>
      <c r="M1220" s="27">
        <f>VLOOKUP(Table35[[#This Row],[Customer ID]],'Hospitalisation Details'!A:K,8,FALSE)</f>
        <v>9225.26</v>
      </c>
      <c r="N1220" t="str">
        <f>VLOOKUP(Table35[[#This Row],[Customer ID]],'Hospitalisation Details'!A:K,9, FALSE)</f>
        <v>tier - 3</v>
      </c>
      <c r="O1220" t="str">
        <f>VLOOKUP(Table35[[#This Row],[Customer ID]],'Hospitalisation Details'!A:K,10,FALSE)</f>
        <v>tier - 3</v>
      </c>
      <c r="P1220" t="str">
        <f>VLOOKUP(Table35[[#This Row],[Customer ID]],'Hospitalisation Details'!A:K,11,FALSE)</f>
        <v>R1015</v>
      </c>
    </row>
    <row r="1221" spans="1:16" x14ac:dyDescent="0.3">
      <c r="A1221" t="s">
        <v>1150</v>
      </c>
      <c r="B1221" t="str">
        <f>VLOOKUP(Table35[[#This Row],[Customer ID]], 'Customer Names'!F:G, 2, FALSE)</f>
        <v>Hiatt, Mr.  Jon M</v>
      </c>
      <c r="C1221">
        <v>29.64</v>
      </c>
      <c r="D1221" s="22" t="str" cm="1">
        <f t="array" ref="D1221">_xlfn.IFS(Table35[[#This Row],[BMI]]&lt;18.5, "Underweight ", Table35[[#This Row],[BMI]]&lt;24.9, "Normal Weight", Table35[[#This Row],[BMI]]&lt;29.9, "Overweight ", TRUE, "Obesity")</f>
        <v xml:space="preserve">Overweight </v>
      </c>
      <c r="E1221" s="22">
        <v>10.82</v>
      </c>
      <c r="F1221" s="22" t="str" cm="1">
        <f t="array" ref="F1221">_xlfn.IFS(Table35[[#This Row],[HBA1C]]&lt;5.7, "Normal", Table35[[#This Row],[HBA1C]]&lt;6.4, "Prediabetes ", TRUE, "Diabetes")</f>
        <v>Diabetes</v>
      </c>
      <c r="G1221" s="23" t="s">
        <v>2381</v>
      </c>
      <c r="H1221" s="22" t="s">
        <v>2379</v>
      </c>
      <c r="I1221" s="22" t="s">
        <v>2379</v>
      </c>
      <c r="J1221" s="22">
        <v>0</v>
      </c>
      <c r="K1221" t="s">
        <v>2379</v>
      </c>
      <c r="L1221" s="25">
        <f>VLOOKUP(Table35[[#This Row],[Customer ID]],'Hospitalisation Details'!A:E,5,FALSE)</f>
        <v>29834</v>
      </c>
      <c r="M1221" s="27">
        <f>VLOOKUP(Table35[[#This Row],[Customer ID]],'Hospitalisation Details'!A:K,8,FALSE)</f>
        <v>9222.4</v>
      </c>
      <c r="N1221" t="str">
        <f>VLOOKUP(Table35[[#This Row],[Customer ID]],'Hospitalisation Details'!A:K,9, FALSE)</f>
        <v>tier - 2</v>
      </c>
      <c r="O1221" t="str">
        <f>VLOOKUP(Table35[[#This Row],[Customer ID]],'Hospitalisation Details'!A:K,10,FALSE)</f>
        <v>tier - 3</v>
      </c>
      <c r="P1221" t="str">
        <f>VLOOKUP(Table35[[#This Row],[Customer ID]],'Hospitalisation Details'!A:K,11,FALSE)</f>
        <v>R1019</v>
      </c>
    </row>
    <row r="1222" spans="1:16" x14ac:dyDescent="0.3">
      <c r="A1222" t="s">
        <v>1149</v>
      </c>
      <c r="B1222" t="str">
        <f>VLOOKUP(Table35[[#This Row],[Customer ID]], 'Customer Names'!F:G, 2, FALSE)</f>
        <v>Tadesse, Mr.  Fasil</v>
      </c>
      <c r="C1222">
        <v>31.27</v>
      </c>
      <c r="D1222" s="22" t="str" cm="1">
        <f t="array" ref="D1222">_xlfn.IFS(Table35[[#This Row],[BMI]]&lt;18.5, "Underweight ", Table35[[#This Row],[BMI]]&lt;24.9, "Normal Weight", Table35[[#This Row],[BMI]]&lt;29.9, "Overweight ", TRUE, "Obesity")</f>
        <v>Obesity</v>
      </c>
      <c r="E1222" s="22">
        <v>7.73</v>
      </c>
      <c r="F1222" s="22" t="str" cm="1">
        <f t="array" ref="F1222">_xlfn.IFS(Table35[[#This Row],[HBA1C]]&lt;5.7, "Normal", Table35[[#This Row],[HBA1C]]&lt;6.4, "Prediabetes ", TRUE, "Diabetes")</f>
        <v>Diabetes</v>
      </c>
      <c r="G1222" s="23" t="s">
        <v>2381</v>
      </c>
      <c r="H1222" s="22" t="s">
        <v>2379</v>
      </c>
      <c r="I1222" s="22" t="s">
        <v>2379</v>
      </c>
      <c r="J1222" s="22">
        <v>1</v>
      </c>
      <c r="K1222" t="s">
        <v>2379</v>
      </c>
      <c r="L1222" s="25">
        <f>VLOOKUP(Table35[[#This Row],[Customer ID]],'Hospitalisation Details'!A:E,5,FALSE)</f>
        <v>31649</v>
      </c>
      <c r="M1222" s="27">
        <f>VLOOKUP(Table35[[#This Row],[Customer ID]],'Hospitalisation Details'!A:K,8,FALSE)</f>
        <v>9210.06</v>
      </c>
      <c r="N1222" t="str">
        <f>VLOOKUP(Table35[[#This Row],[Customer ID]],'Hospitalisation Details'!A:K,9, FALSE)</f>
        <v>tier - 2</v>
      </c>
      <c r="O1222" t="str">
        <f>VLOOKUP(Table35[[#This Row],[Customer ID]],'Hospitalisation Details'!A:K,10,FALSE)</f>
        <v>tier - 3</v>
      </c>
      <c r="P1222" t="str">
        <f>VLOOKUP(Table35[[#This Row],[Customer ID]],'Hospitalisation Details'!A:K,11,FALSE)</f>
        <v>R1021</v>
      </c>
    </row>
    <row r="1223" spans="1:16" x14ac:dyDescent="0.3">
      <c r="A1223" t="s">
        <v>1148</v>
      </c>
      <c r="B1223" t="str">
        <f>VLOOKUP(Table35[[#This Row],[Customer ID]], 'Customer Names'!F:G, 2, FALSE)</f>
        <v>Jaswell, Ms.  Megan C.</v>
      </c>
      <c r="C1223">
        <v>19.95</v>
      </c>
      <c r="D1223" s="22" t="str" cm="1">
        <f t="array" ref="D1223">_xlfn.IFS(Table35[[#This Row],[BMI]]&lt;18.5, "Underweight ", Table35[[#This Row],[BMI]]&lt;24.9, "Normal Weight", Table35[[#This Row],[BMI]]&lt;29.9, "Overweight ", TRUE, "Obesity")</f>
        <v>Normal Weight</v>
      </c>
      <c r="E1223" s="22">
        <v>6.24</v>
      </c>
      <c r="F1223" s="22" t="str" cm="1">
        <f t="array" ref="F1223">_xlfn.IFS(Table35[[#This Row],[HBA1C]]&lt;5.7, "Normal", Table35[[#This Row],[HBA1C]]&lt;6.4, "Prediabetes ", TRUE, "Diabetes")</f>
        <v xml:space="preserve">Prediabetes </v>
      </c>
      <c r="G1223" s="23" t="s">
        <v>2381</v>
      </c>
      <c r="H1223" s="22" t="s">
        <v>2379</v>
      </c>
      <c r="I1223" s="22" t="s">
        <v>2379</v>
      </c>
      <c r="J1223" s="22">
        <v>0</v>
      </c>
      <c r="K1223" t="s">
        <v>2379</v>
      </c>
      <c r="L1223" s="25">
        <f>VLOOKUP(Table35[[#This Row],[Customer ID]],'Hospitalisation Details'!A:E,5,FALSE)</f>
        <v>27951</v>
      </c>
      <c r="M1223" s="27">
        <f>VLOOKUP(Table35[[#This Row],[Customer ID]],'Hospitalisation Details'!A:K,8,FALSE)</f>
        <v>9193.84</v>
      </c>
      <c r="N1223" t="str">
        <f>VLOOKUP(Table35[[#This Row],[Customer ID]],'Hospitalisation Details'!A:K,9, FALSE)</f>
        <v>tier - 2</v>
      </c>
      <c r="O1223" t="str">
        <f>VLOOKUP(Table35[[#This Row],[Customer ID]],'Hospitalisation Details'!A:K,10,FALSE)</f>
        <v>tier - 1</v>
      </c>
      <c r="P1223" t="str">
        <f>VLOOKUP(Table35[[#This Row],[Customer ID]],'Hospitalisation Details'!A:K,11,FALSE)</f>
        <v>R1012</v>
      </c>
    </row>
    <row r="1224" spans="1:16" x14ac:dyDescent="0.3">
      <c r="A1224" t="s">
        <v>1147</v>
      </c>
      <c r="B1224" t="str">
        <f>VLOOKUP(Table35[[#This Row],[Customer ID]], 'Customer Names'!F:G, 2, FALSE)</f>
        <v>Phillips-Cook, Ms.  Lisa J.</v>
      </c>
      <c r="C1224">
        <v>21.3</v>
      </c>
      <c r="D1224" s="22" t="str" cm="1">
        <f t="array" ref="D1224">_xlfn.IFS(Table35[[#This Row],[BMI]]&lt;18.5, "Underweight ", Table35[[#This Row],[BMI]]&lt;24.9, "Normal Weight", Table35[[#This Row],[BMI]]&lt;29.9, "Overweight ", TRUE, "Obesity")</f>
        <v>Normal Weight</v>
      </c>
      <c r="E1224" s="22">
        <v>10.42</v>
      </c>
      <c r="F1224" s="22" t="str" cm="1">
        <f t="array" ref="F1224">_xlfn.IFS(Table35[[#This Row],[HBA1C]]&lt;5.7, "Normal", Table35[[#This Row],[HBA1C]]&lt;6.4, "Prediabetes ", TRUE, "Diabetes")</f>
        <v>Diabetes</v>
      </c>
      <c r="G1224" s="23" t="s">
        <v>2379</v>
      </c>
      <c r="H1224" s="22" t="s">
        <v>2379</v>
      </c>
      <c r="I1224" s="22" t="s">
        <v>2379</v>
      </c>
      <c r="J1224" s="22">
        <v>2</v>
      </c>
      <c r="K1224" t="s">
        <v>2379</v>
      </c>
      <c r="L1224" s="25">
        <f>VLOOKUP(Table35[[#This Row],[Customer ID]],'Hospitalisation Details'!A:E,5,FALSE)</f>
        <v>26840</v>
      </c>
      <c r="M1224" s="27">
        <f>VLOOKUP(Table35[[#This Row],[Customer ID]],'Hospitalisation Details'!A:K,8,FALSE)</f>
        <v>9182.17</v>
      </c>
      <c r="N1224" t="str">
        <f>VLOOKUP(Table35[[#This Row],[Customer ID]],'Hospitalisation Details'!A:K,9, FALSE)</f>
        <v>tier - 2</v>
      </c>
      <c r="O1224" t="str">
        <f>VLOOKUP(Table35[[#This Row],[Customer ID]],'Hospitalisation Details'!A:K,10,FALSE)</f>
        <v>tier - 3</v>
      </c>
      <c r="P1224" t="str">
        <f>VLOOKUP(Table35[[#This Row],[Customer ID]],'Hospitalisation Details'!A:K,11,FALSE)</f>
        <v>R1011</v>
      </c>
    </row>
    <row r="1225" spans="1:16" x14ac:dyDescent="0.3">
      <c r="A1225" t="s">
        <v>1146</v>
      </c>
      <c r="B1225" t="str">
        <f>VLOOKUP(Table35[[#This Row],[Customer ID]], 'Customer Names'!F:G, 2, FALSE)</f>
        <v>Clark, Mr.  Doron P</v>
      </c>
      <c r="C1225">
        <v>31.635000000000002</v>
      </c>
      <c r="D1225" s="22" t="str" cm="1">
        <f t="array" ref="D1225">_xlfn.IFS(Table35[[#This Row],[BMI]]&lt;18.5, "Underweight ", Table35[[#This Row],[BMI]]&lt;24.9, "Normal Weight", Table35[[#This Row],[BMI]]&lt;29.9, "Overweight ", TRUE, "Obesity")</f>
        <v>Obesity</v>
      </c>
      <c r="E1225" s="22">
        <v>11.11</v>
      </c>
      <c r="F1225" s="22" t="str" cm="1">
        <f t="array" ref="F1225">_xlfn.IFS(Table35[[#This Row],[HBA1C]]&lt;5.7, "Normal", Table35[[#This Row],[HBA1C]]&lt;6.4, "Prediabetes ", TRUE, "Diabetes")</f>
        <v>Diabetes</v>
      </c>
      <c r="G1225" s="23" t="s">
        <v>2379</v>
      </c>
      <c r="H1225" s="22" t="s">
        <v>2379</v>
      </c>
      <c r="I1225" s="22" t="s">
        <v>2379</v>
      </c>
      <c r="J1225" s="22">
        <v>0</v>
      </c>
      <c r="K1225" t="s">
        <v>2379</v>
      </c>
      <c r="L1225" s="25">
        <f>VLOOKUP(Table35[[#This Row],[Customer ID]],'Hospitalisation Details'!A:E,5,FALSE)</f>
        <v>26082</v>
      </c>
      <c r="M1225" s="27">
        <f>VLOOKUP(Table35[[#This Row],[Customer ID]],'Hospitalisation Details'!A:K,8,FALSE)</f>
        <v>9174.14</v>
      </c>
      <c r="N1225" t="str">
        <f>VLOOKUP(Table35[[#This Row],[Customer ID]],'Hospitalisation Details'!A:K,9, FALSE)</f>
        <v>tier - 3</v>
      </c>
      <c r="O1225" t="str">
        <f>VLOOKUP(Table35[[#This Row],[Customer ID]],'Hospitalisation Details'!A:K,10,FALSE)</f>
        <v>tier - 1</v>
      </c>
      <c r="P1225" t="str">
        <f>VLOOKUP(Table35[[#This Row],[Customer ID]],'Hospitalisation Details'!A:K,11,FALSE)</f>
        <v>R1012</v>
      </c>
    </row>
    <row r="1226" spans="1:16" x14ac:dyDescent="0.3">
      <c r="A1226" t="s">
        <v>1145</v>
      </c>
      <c r="B1226" t="str">
        <f>VLOOKUP(Table35[[#This Row],[Customer ID]], 'Customer Names'!F:G, 2, FALSE)</f>
        <v>Wang, Ms.  Katharina</v>
      </c>
      <c r="C1226">
        <v>23.9</v>
      </c>
      <c r="D1226" s="22" t="str" cm="1">
        <f t="array" ref="D1226">_xlfn.IFS(Table35[[#This Row],[BMI]]&lt;18.5, "Underweight ", Table35[[#This Row],[BMI]]&lt;24.9, "Normal Weight", Table35[[#This Row],[BMI]]&lt;29.9, "Overweight ", TRUE, "Obesity")</f>
        <v>Normal Weight</v>
      </c>
      <c r="E1226" s="22">
        <v>7.67</v>
      </c>
      <c r="F1226" s="22" t="str" cm="1">
        <f t="array" ref="F1226">_xlfn.IFS(Table35[[#This Row],[HBA1C]]&lt;5.7, "Normal", Table35[[#This Row],[HBA1C]]&lt;6.4, "Prediabetes ", TRUE, "Diabetes")</f>
        <v>Diabetes</v>
      </c>
      <c r="G1226" s="23" t="s">
        <v>2381</v>
      </c>
      <c r="H1226" s="22" t="s">
        <v>2379</v>
      </c>
      <c r="I1226" s="22" t="s">
        <v>2379</v>
      </c>
      <c r="J1226" s="22">
        <v>2</v>
      </c>
      <c r="K1226" t="s">
        <v>2379</v>
      </c>
      <c r="L1226" s="25">
        <f>VLOOKUP(Table35[[#This Row],[Customer ID]],'Hospitalisation Details'!A:E,5,FALSE)</f>
        <v>25682</v>
      </c>
      <c r="M1226" s="27">
        <f>VLOOKUP(Table35[[#This Row],[Customer ID]],'Hospitalisation Details'!A:K,8,FALSE)</f>
        <v>9171.75</v>
      </c>
      <c r="N1226" t="str">
        <f>VLOOKUP(Table35[[#This Row],[Customer ID]],'Hospitalisation Details'!A:K,9, FALSE)</f>
        <v>tier - 2</v>
      </c>
      <c r="O1226" t="str">
        <f>VLOOKUP(Table35[[#This Row],[Customer ID]],'Hospitalisation Details'!A:K,10,FALSE)</f>
        <v>tier - 2</v>
      </c>
      <c r="P1226" t="str">
        <f>VLOOKUP(Table35[[#This Row],[Customer ID]],'Hospitalisation Details'!A:K,11,FALSE)</f>
        <v>R1012</v>
      </c>
    </row>
    <row r="1227" spans="1:16" x14ac:dyDescent="0.3">
      <c r="A1227" t="s">
        <v>1144</v>
      </c>
      <c r="B1227" t="str">
        <f>VLOOKUP(Table35[[#This Row],[Customer ID]], 'Customer Names'!F:G, 2, FALSE)</f>
        <v>Desruisseaux, Mr.  Carl</v>
      </c>
      <c r="C1227">
        <v>34.15</v>
      </c>
      <c r="D1227" s="22" t="str" cm="1">
        <f t="array" ref="D1227">_xlfn.IFS(Table35[[#This Row],[BMI]]&lt;18.5, "Underweight ", Table35[[#This Row],[BMI]]&lt;24.9, "Normal Weight", Table35[[#This Row],[BMI]]&lt;29.9, "Overweight ", TRUE, "Obesity")</f>
        <v>Obesity</v>
      </c>
      <c r="E1227" s="22">
        <v>6.15</v>
      </c>
      <c r="F1227" s="22" t="str" cm="1">
        <f t="array" ref="F1227">_xlfn.IFS(Table35[[#This Row],[HBA1C]]&lt;5.7, "Normal", Table35[[#This Row],[HBA1C]]&lt;6.4, "Prediabetes ", TRUE, "Diabetes")</f>
        <v xml:space="preserve">Prediabetes </v>
      </c>
      <c r="G1227" s="23" t="s">
        <v>2379</v>
      </c>
      <c r="H1227" s="22" t="s">
        <v>2379</v>
      </c>
      <c r="I1227" s="22" t="s">
        <v>2379</v>
      </c>
      <c r="J1227" s="22">
        <v>0</v>
      </c>
      <c r="K1227" t="s">
        <v>2379</v>
      </c>
      <c r="L1227" s="25">
        <f>VLOOKUP(Table35[[#This Row],[Customer ID]],'Hospitalisation Details'!A:E,5,FALSE)</f>
        <v>32955</v>
      </c>
      <c r="M1227" s="27">
        <f>VLOOKUP(Table35[[#This Row],[Customer ID]],'Hospitalisation Details'!A:K,8,FALSE)</f>
        <v>9159.51</v>
      </c>
      <c r="N1227" t="str">
        <f>VLOOKUP(Table35[[#This Row],[Customer ID]],'Hospitalisation Details'!A:K,9, FALSE)</f>
        <v>tier - 2</v>
      </c>
      <c r="O1227" t="str">
        <f>VLOOKUP(Table35[[#This Row],[Customer ID]],'Hospitalisation Details'!A:K,10,FALSE)</f>
        <v>tier - 2</v>
      </c>
      <c r="P1227" t="str">
        <f>VLOOKUP(Table35[[#This Row],[Customer ID]],'Hospitalisation Details'!A:K,11,FALSE)</f>
        <v>R1021</v>
      </c>
    </row>
    <row r="1228" spans="1:16" x14ac:dyDescent="0.3">
      <c r="A1228" t="s">
        <v>1143</v>
      </c>
      <c r="B1228" t="str">
        <f>VLOOKUP(Table35[[#This Row],[Customer ID]], 'Customer Names'!F:G, 2, FALSE)</f>
        <v>Ripp, Ms.  Kelsey J.</v>
      </c>
      <c r="C1228">
        <v>28.71</v>
      </c>
      <c r="D1228" s="22" t="str" cm="1">
        <f t="array" ref="D1228">_xlfn.IFS(Table35[[#This Row],[BMI]]&lt;18.5, "Underweight ", Table35[[#This Row],[BMI]]&lt;24.9, "Normal Weight", Table35[[#This Row],[BMI]]&lt;29.9, "Overweight ", TRUE, "Obesity")</f>
        <v xml:space="preserve">Overweight </v>
      </c>
      <c r="E1228" s="22">
        <v>5.71</v>
      </c>
      <c r="F1228" s="22" t="str" cm="1">
        <f t="array" ref="F1228">_xlfn.IFS(Table35[[#This Row],[HBA1C]]&lt;5.7, "Normal", Table35[[#This Row],[HBA1C]]&lt;6.4, "Prediabetes ", TRUE, "Diabetes")</f>
        <v xml:space="preserve">Prediabetes </v>
      </c>
      <c r="G1228" s="23" t="s">
        <v>2379</v>
      </c>
      <c r="H1228" s="22" t="s">
        <v>2379</v>
      </c>
      <c r="I1228" s="22" t="s">
        <v>2379</v>
      </c>
      <c r="J1228" s="22">
        <v>0</v>
      </c>
      <c r="K1228" t="s">
        <v>2379</v>
      </c>
      <c r="L1228" s="25">
        <f>VLOOKUP(Table35[[#This Row],[Customer ID]],'Hospitalisation Details'!A:E,5,FALSE)</f>
        <v>29990</v>
      </c>
      <c r="M1228" s="27">
        <f>VLOOKUP(Table35[[#This Row],[Customer ID]],'Hospitalisation Details'!A:K,8,FALSE)</f>
        <v>9147.5</v>
      </c>
      <c r="N1228" t="str">
        <f>VLOOKUP(Table35[[#This Row],[Customer ID]],'Hospitalisation Details'!A:K,9, FALSE)</f>
        <v>tier - 2</v>
      </c>
      <c r="O1228" t="str">
        <f>VLOOKUP(Table35[[#This Row],[Customer ID]],'Hospitalisation Details'!A:K,10,FALSE)</f>
        <v>tier - 1</v>
      </c>
      <c r="P1228" t="str">
        <f>VLOOKUP(Table35[[#This Row],[Customer ID]],'Hospitalisation Details'!A:K,11,FALSE)</f>
        <v>R1012</v>
      </c>
    </row>
    <row r="1229" spans="1:16" x14ac:dyDescent="0.3">
      <c r="A1229" t="s">
        <v>1142</v>
      </c>
      <c r="B1229" t="str">
        <f>VLOOKUP(Table35[[#This Row],[Customer ID]], 'Customer Names'!F:G, 2, FALSE)</f>
        <v>Harris, Mr.  Stephen A.</v>
      </c>
      <c r="C1229">
        <v>36.700000000000003</v>
      </c>
      <c r="D1229" s="22" t="str" cm="1">
        <f t="array" ref="D1229">_xlfn.IFS(Table35[[#This Row],[BMI]]&lt;18.5, "Underweight ", Table35[[#This Row],[BMI]]&lt;24.9, "Normal Weight", Table35[[#This Row],[BMI]]&lt;29.9, "Overweight ", TRUE, "Obesity")</f>
        <v>Obesity</v>
      </c>
      <c r="E1229" s="22">
        <v>8.6999999999999993</v>
      </c>
      <c r="F1229" s="22" t="str" cm="1">
        <f t="array" ref="F1229">_xlfn.IFS(Table35[[#This Row],[HBA1C]]&lt;5.7, "Normal", Table35[[#This Row],[HBA1C]]&lt;6.4, "Prediabetes ", TRUE, "Diabetes")</f>
        <v>Diabetes</v>
      </c>
      <c r="G1229" s="23" t="s">
        <v>2381</v>
      </c>
      <c r="H1229" s="22" t="s">
        <v>2379</v>
      </c>
      <c r="I1229" s="22" t="s">
        <v>2379</v>
      </c>
      <c r="J1229" s="22">
        <v>2</v>
      </c>
      <c r="K1229" t="s">
        <v>2379</v>
      </c>
      <c r="L1229" s="25">
        <f>VLOOKUP(Table35[[#This Row],[Customer ID]],'Hospitalisation Details'!A:E,5,FALSE)</f>
        <v>25586</v>
      </c>
      <c r="M1229" s="27">
        <f>VLOOKUP(Table35[[#This Row],[Customer ID]],'Hospitalisation Details'!A:K,8,FALSE)</f>
        <v>9144.57</v>
      </c>
      <c r="N1229" t="str">
        <f>VLOOKUP(Table35[[#This Row],[Customer ID]],'Hospitalisation Details'!A:K,9, FALSE)</f>
        <v>tier - 3</v>
      </c>
      <c r="O1229" t="str">
        <f>VLOOKUP(Table35[[#This Row],[Customer ID]],'Hospitalisation Details'!A:K,10,FALSE)</f>
        <v>tier - 2</v>
      </c>
      <c r="P1229" t="str">
        <f>VLOOKUP(Table35[[#This Row],[Customer ID]],'Hospitalisation Details'!A:K,11,FALSE)</f>
        <v>R1011</v>
      </c>
    </row>
    <row r="1230" spans="1:16" x14ac:dyDescent="0.3">
      <c r="A1230" t="s">
        <v>1141</v>
      </c>
      <c r="B1230" t="str">
        <f>VLOOKUP(Table35[[#This Row],[Customer ID]], 'Customer Names'!F:G, 2, FALSE)</f>
        <v>Shafer, Mr.  Dan</v>
      </c>
      <c r="C1230">
        <v>34.1</v>
      </c>
      <c r="D1230" s="22" t="str" cm="1">
        <f t="array" ref="D1230">_xlfn.IFS(Table35[[#This Row],[BMI]]&lt;18.5, "Underweight ", Table35[[#This Row],[BMI]]&lt;24.9, "Normal Weight", Table35[[#This Row],[BMI]]&lt;29.9, "Overweight ", TRUE, "Obesity")</f>
        <v>Obesity</v>
      </c>
      <c r="E1230" s="22">
        <v>9.0399999999999991</v>
      </c>
      <c r="F1230" s="22" t="str" cm="1">
        <f t="array" ref="F1230">_xlfn.IFS(Table35[[#This Row],[HBA1C]]&lt;5.7, "Normal", Table35[[#This Row],[HBA1C]]&lt;6.4, "Prediabetes ", TRUE, "Diabetes")</f>
        <v>Diabetes</v>
      </c>
      <c r="G1230" s="23" t="s">
        <v>2381</v>
      </c>
      <c r="H1230" s="22" t="s">
        <v>2379</v>
      </c>
      <c r="I1230" s="22" t="s">
        <v>2379</v>
      </c>
      <c r="J1230" s="22">
        <v>2</v>
      </c>
      <c r="K1230" t="s">
        <v>2379</v>
      </c>
      <c r="L1230" s="25">
        <f>VLOOKUP(Table35[[#This Row],[Customer ID]],'Hospitalisation Details'!A:E,5,FALSE)</f>
        <v>25914</v>
      </c>
      <c r="M1230" s="27">
        <f>VLOOKUP(Table35[[#This Row],[Customer ID]],'Hospitalisation Details'!A:K,8,FALSE)</f>
        <v>9140.9500000000007</v>
      </c>
      <c r="N1230" t="str">
        <f>VLOOKUP(Table35[[#This Row],[Customer ID]],'Hospitalisation Details'!A:K,9, FALSE)</f>
        <v>tier - 3</v>
      </c>
      <c r="O1230" t="str">
        <f>VLOOKUP(Table35[[#This Row],[Customer ID]],'Hospitalisation Details'!A:K,10,FALSE)</f>
        <v>tier - 3</v>
      </c>
      <c r="P1230" t="str">
        <f>VLOOKUP(Table35[[#This Row],[Customer ID]],'Hospitalisation Details'!A:K,11,FALSE)</f>
        <v>R1013</v>
      </c>
    </row>
    <row r="1231" spans="1:16" x14ac:dyDescent="0.3">
      <c r="A1231" t="s">
        <v>1140</v>
      </c>
      <c r="B1231" t="str">
        <f>VLOOKUP(Table35[[#This Row],[Customer ID]], 'Customer Names'!F:G, 2, FALSE)</f>
        <v>Hemesath, Ms.  Katie C</v>
      </c>
      <c r="C1231">
        <v>25.7</v>
      </c>
      <c r="D1231" s="22" t="str" cm="1">
        <f t="array" ref="D1231">_xlfn.IFS(Table35[[#This Row],[BMI]]&lt;18.5, "Underweight ", Table35[[#This Row],[BMI]]&lt;24.9, "Normal Weight", Table35[[#This Row],[BMI]]&lt;29.9, "Overweight ", TRUE, "Obesity")</f>
        <v xml:space="preserve">Overweight </v>
      </c>
      <c r="E1231" s="22">
        <v>5.61</v>
      </c>
      <c r="F1231" s="22" t="str" cm="1">
        <f t="array" ref="F1231">_xlfn.IFS(Table35[[#This Row],[HBA1C]]&lt;5.7, "Normal", Table35[[#This Row],[HBA1C]]&lt;6.4, "Prediabetes ", TRUE, "Diabetes")</f>
        <v>Normal</v>
      </c>
      <c r="G1231" s="23" t="s">
        <v>2379</v>
      </c>
      <c r="H1231" s="22" t="s">
        <v>2379</v>
      </c>
      <c r="I1231" s="22" t="s">
        <v>2379</v>
      </c>
      <c r="J1231" s="22">
        <v>0</v>
      </c>
      <c r="K1231" t="s">
        <v>2379</v>
      </c>
      <c r="L1231" s="25">
        <f>VLOOKUP(Table35[[#This Row],[Customer ID]],'Hospitalisation Details'!A:E,5,FALSE)</f>
        <v>28431</v>
      </c>
      <c r="M1231" s="27">
        <f>VLOOKUP(Table35[[#This Row],[Customer ID]],'Hospitalisation Details'!A:K,8,FALSE)</f>
        <v>9101.7999999999993</v>
      </c>
      <c r="N1231" t="str">
        <f>VLOOKUP(Table35[[#This Row],[Customer ID]],'Hospitalisation Details'!A:K,9, FALSE)</f>
        <v>tier - 2</v>
      </c>
      <c r="O1231" t="str">
        <f>VLOOKUP(Table35[[#This Row],[Customer ID]],'Hospitalisation Details'!A:K,10,FALSE)</f>
        <v>tier - 1</v>
      </c>
      <c r="P1231" t="str">
        <f>VLOOKUP(Table35[[#This Row],[Customer ID]],'Hospitalisation Details'!A:K,11,FALSE)</f>
        <v>R1011</v>
      </c>
    </row>
    <row r="1232" spans="1:16" x14ac:dyDescent="0.3">
      <c r="A1232" t="s">
        <v>1139</v>
      </c>
      <c r="B1232" t="str">
        <f>VLOOKUP(Table35[[#This Row],[Customer ID]], 'Customer Names'!F:G, 2, FALSE)</f>
        <v>Vinci, Ms.  Melissa K</v>
      </c>
      <c r="C1232">
        <v>21.68</v>
      </c>
      <c r="D1232" s="22" t="str" cm="1">
        <f t="array" ref="D1232">_xlfn.IFS(Table35[[#This Row],[BMI]]&lt;18.5, "Underweight ", Table35[[#This Row],[BMI]]&lt;24.9, "Normal Weight", Table35[[#This Row],[BMI]]&lt;29.9, "Overweight ", TRUE, "Obesity")</f>
        <v>Normal Weight</v>
      </c>
      <c r="E1232" s="22">
        <v>8.1199999999999992</v>
      </c>
      <c r="F1232" s="22" t="str" cm="1">
        <f t="array" ref="F1232">_xlfn.IFS(Table35[[#This Row],[HBA1C]]&lt;5.7, "Normal", Table35[[#This Row],[HBA1C]]&lt;6.4, "Prediabetes ", TRUE, "Diabetes")</f>
        <v>Diabetes</v>
      </c>
      <c r="G1232" s="23" t="s">
        <v>2379</v>
      </c>
      <c r="H1232" s="22" t="s">
        <v>2379</v>
      </c>
      <c r="I1232" s="22" t="s">
        <v>2379</v>
      </c>
      <c r="J1232" s="22">
        <v>0</v>
      </c>
      <c r="K1232" t="s">
        <v>2379</v>
      </c>
      <c r="L1232" s="25">
        <f>VLOOKUP(Table35[[#This Row],[Customer ID]],'Hospitalisation Details'!A:E,5,FALSE)</f>
        <v>24024</v>
      </c>
      <c r="M1232" s="27">
        <f>VLOOKUP(Table35[[#This Row],[Customer ID]],'Hospitalisation Details'!A:K,8,FALSE)</f>
        <v>9095.94</v>
      </c>
      <c r="N1232" t="str">
        <f>VLOOKUP(Table35[[#This Row],[Customer ID]],'Hospitalisation Details'!A:K,9, FALSE)</f>
        <v>tier - 3</v>
      </c>
      <c r="O1232" t="str">
        <f>VLOOKUP(Table35[[#This Row],[Customer ID]],'Hospitalisation Details'!A:K,10,FALSE)</f>
        <v>tier - 1</v>
      </c>
      <c r="P1232" t="str">
        <f>VLOOKUP(Table35[[#This Row],[Customer ID]],'Hospitalisation Details'!A:K,11,FALSE)</f>
        <v>R1011</v>
      </c>
    </row>
    <row r="1233" spans="1:16" x14ac:dyDescent="0.3">
      <c r="A1233" t="s">
        <v>1138</v>
      </c>
      <c r="B1233" t="str">
        <f>VLOOKUP(Table35[[#This Row],[Customer ID]], 'Customer Names'!F:G, 2, FALSE)</f>
        <v>Diamond-Husmann, Ms.  Kara H</v>
      </c>
      <c r="C1233">
        <v>25.175000000000001</v>
      </c>
      <c r="D1233" s="22" t="str" cm="1">
        <f t="array" ref="D1233">_xlfn.IFS(Table35[[#This Row],[BMI]]&lt;18.5, "Underweight ", Table35[[#This Row],[BMI]]&lt;24.9, "Normal Weight", Table35[[#This Row],[BMI]]&lt;29.9, "Overweight ", TRUE, "Obesity")</f>
        <v xml:space="preserve">Overweight </v>
      </c>
      <c r="E1233" s="22">
        <v>4.74</v>
      </c>
      <c r="F1233" s="22" t="str" cm="1">
        <f t="array" ref="F1233">_xlfn.IFS(Table35[[#This Row],[HBA1C]]&lt;5.7, "Normal", Table35[[#This Row],[HBA1C]]&lt;6.4, "Prediabetes ", TRUE, "Diabetes")</f>
        <v>Normal</v>
      </c>
      <c r="G1233" s="23" t="s">
        <v>2379</v>
      </c>
      <c r="H1233" s="22" t="s">
        <v>2379</v>
      </c>
      <c r="I1233" s="22" t="s">
        <v>2379</v>
      </c>
      <c r="J1233" s="22">
        <v>0</v>
      </c>
      <c r="K1233" t="s">
        <v>2379</v>
      </c>
      <c r="L1233" s="25">
        <f>VLOOKUP(Table35[[#This Row],[Customer ID]],'Hospitalisation Details'!A:E,5,FALSE)</f>
        <v>28372</v>
      </c>
      <c r="M1233" s="27">
        <f>VLOOKUP(Table35[[#This Row],[Customer ID]],'Hospitalisation Details'!A:K,8,FALSE)</f>
        <v>9095.07</v>
      </c>
      <c r="N1233" t="str">
        <f>VLOOKUP(Table35[[#This Row],[Customer ID]],'Hospitalisation Details'!A:K,9, FALSE)</f>
        <v>tier - 2</v>
      </c>
      <c r="O1233" t="str">
        <f>VLOOKUP(Table35[[#This Row],[Customer ID]],'Hospitalisation Details'!A:K,10,FALSE)</f>
        <v>tier - 2</v>
      </c>
      <c r="P1233" t="str">
        <f>VLOOKUP(Table35[[#This Row],[Customer ID]],'Hospitalisation Details'!A:K,11,FALSE)</f>
        <v>R1024</v>
      </c>
    </row>
    <row r="1234" spans="1:16" x14ac:dyDescent="0.3">
      <c r="A1234" t="s">
        <v>1137</v>
      </c>
      <c r="B1234" t="str">
        <f>VLOOKUP(Table35[[#This Row],[Customer ID]], 'Customer Names'!F:G, 2, FALSE)</f>
        <v>Soto, Mr.  Juan Carlos</v>
      </c>
      <c r="C1234">
        <v>44.77</v>
      </c>
      <c r="D1234" s="22" t="str" cm="1">
        <f t="array" ref="D1234">_xlfn.IFS(Table35[[#This Row],[BMI]]&lt;18.5, "Underweight ", Table35[[#This Row],[BMI]]&lt;24.9, "Normal Weight", Table35[[#This Row],[BMI]]&lt;29.9, "Overweight ", TRUE, "Obesity")</f>
        <v>Obesity</v>
      </c>
      <c r="E1234" s="22">
        <v>4.0599999999999996</v>
      </c>
      <c r="F1234" s="22" t="str" cm="1">
        <f t="array" ref="F1234">_xlfn.IFS(Table35[[#This Row],[HBA1C]]&lt;5.7, "Normal", Table35[[#This Row],[HBA1C]]&lt;6.4, "Prediabetes ", TRUE, "Diabetes")</f>
        <v>Normal</v>
      </c>
      <c r="G1234" s="23" t="s">
        <v>2379</v>
      </c>
      <c r="H1234" s="22" t="s">
        <v>2379</v>
      </c>
      <c r="I1234" s="22" t="s">
        <v>2379</v>
      </c>
      <c r="J1234" s="22">
        <v>2</v>
      </c>
      <c r="K1234" t="s">
        <v>2379</v>
      </c>
      <c r="L1234" s="25">
        <f>VLOOKUP(Table35[[#This Row],[Customer ID]],'Hospitalisation Details'!A:E,5,FALSE)</f>
        <v>26513</v>
      </c>
      <c r="M1234" s="27">
        <f>VLOOKUP(Table35[[#This Row],[Customer ID]],'Hospitalisation Details'!A:K,8,FALSE)</f>
        <v>9058.73</v>
      </c>
      <c r="N1234" t="str">
        <f>VLOOKUP(Table35[[#This Row],[Customer ID]],'Hospitalisation Details'!A:K,9, FALSE)</f>
        <v>tier - 3</v>
      </c>
      <c r="O1234" t="str">
        <f>VLOOKUP(Table35[[#This Row],[Customer ID]],'Hospitalisation Details'!A:K,10,FALSE)</f>
        <v>tier - 2</v>
      </c>
      <c r="P1234" t="str">
        <f>VLOOKUP(Table35[[#This Row],[Customer ID]],'Hospitalisation Details'!A:K,11,FALSE)</f>
        <v>R1013</v>
      </c>
    </row>
    <row r="1235" spans="1:16" x14ac:dyDescent="0.3">
      <c r="A1235" t="s">
        <v>1136</v>
      </c>
      <c r="B1235" t="str">
        <f>VLOOKUP(Table35[[#This Row],[Customer ID]], 'Customer Names'!F:G, 2, FALSE)</f>
        <v>Howard, Mr.  John III</v>
      </c>
      <c r="C1235">
        <v>37.07</v>
      </c>
      <c r="D1235" s="22" t="str" cm="1">
        <f t="array" ref="D1235">_xlfn.IFS(Table35[[#This Row],[BMI]]&lt;18.5, "Underweight ", Table35[[#This Row],[BMI]]&lt;24.9, "Normal Weight", Table35[[#This Row],[BMI]]&lt;29.9, "Overweight ", TRUE, "Obesity")</f>
        <v>Obesity</v>
      </c>
      <c r="E1235" s="22">
        <v>5.69</v>
      </c>
      <c r="F1235" s="22" t="str" cm="1">
        <f t="array" ref="F1235">_xlfn.IFS(Table35[[#This Row],[HBA1C]]&lt;5.7, "Normal", Table35[[#This Row],[HBA1C]]&lt;6.4, "Prediabetes ", TRUE, "Diabetes")</f>
        <v>Normal</v>
      </c>
      <c r="G1235" s="23" t="s">
        <v>2379</v>
      </c>
      <c r="H1235" s="22" t="s">
        <v>2379</v>
      </c>
      <c r="I1235" s="22" t="s">
        <v>2379</v>
      </c>
      <c r="J1235" s="22">
        <v>2</v>
      </c>
      <c r="K1235" t="s">
        <v>2379</v>
      </c>
      <c r="L1235" s="25">
        <f>VLOOKUP(Table35[[#This Row],[Customer ID]],'Hospitalisation Details'!A:E,5,FALSE)</f>
        <v>26487</v>
      </c>
      <c r="M1235" s="27">
        <f>VLOOKUP(Table35[[#This Row],[Customer ID]],'Hospitalisation Details'!A:K,8,FALSE)</f>
        <v>9048.0300000000007</v>
      </c>
      <c r="N1235" t="str">
        <f>VLOOKUP(Table35[[#This Row],[Customer ID]],'Hospitalisation Details'!A:K,9, FALSE)</f>
        <v>tier - 2</v>
      </c>
      <c r="O1235" t="str">
        <f>VLOOKUP(Table35[[#This Row],[Customer ID]],'Hospitalisation Details'!A:K,10,FALSE)</f>
        <v>tier - 2</v>
      </c>
      <c r="P1235" t="str">
        <f>VLOOKUP(Table35[[#This Row],[Customer ID]],'Hospitalisation Details'!A:K,11,FALSE)</f>
        <v>R1013</v>
      </c>
    </row>
    <row r="1236" spans="1:16" x14ac:dyDescent="0.3">
      <c r="A1236" t="s">
        <v>1135</v>
      </c>
      <c r="B1236" t="str">
        <f>VLOOKUP(Table35[[#This Row],[Customer ID]], 'Customer Names'!F:G, 2, FALSE)</f>
        <v>Patrick, Mrs.  Sarah M</v>
      </c>
      <c r="C1236">
        <v>39.799999999999997</v>
      </c>
      <c r="D1236" s="22" t="str" cm="1">
        <f t="array" ref="D1236">_xlfn.IFS(Table35[[#This Row],[BMI]]&lt;18.5, "Underweight ", Table35[[#This Row],[BMI]]&lt;24.9, "Normal Weight", Table35[[#This Row],[BMI]]&lt;29.9, "Overweight ", TRUE, "Obesity")</f>
        <v>Obesity</v>
      </c>
      <c r="E1236" s="22">
        <v>5.66</v>
      </c>
      <c r="F1236" s="22" t="str" cm="1">
        <f t="array" ref="F1236">_xlfn.IFS(Table35[[#This Row],[HBA1C]]&lt;5.7, "Normal", Table35[[#This Row],[HBA1C]]&lt;6.4, "Prediabetes ", TRUE, "Diabetes")</f>
        <v>Normal</v>
      </c>
      <c r="G1236" s="23" t="s">
        <v>2379</v>
      </c>
      <c r="H1236" s="22" t="s">
        <v>2379</v>
      </c>
      <c r="I1236" s="22" t="s">
        <v>2381</v>
      </c>
      <c r="J1236" s="22">
        <v>1</v>
      </c>
      <c r="K1236" t="s">
        <v>2379</v>
      </c>
      <c r="L1236" s="25">
        <f>VLOOKUP(Table35[[#This Row],[Customer ID]],'Hospitalisation Details'!A:E,5,FALSE)</f>
        <v>34121</v>
      </c>
      <c r="M1236" s="27">
        <f>VLOOKUP(Table35[[#This Row],[Customer ID]],'Hospitalisation Details'!A:K,8,FALSE)</f>
        <v>9010.2000000000007</v>
      </c>
      <c r="N1236" t="str">
        <f>VLOOKUP(Table35[[#This Row],[Customer ID]],'Hospitalisation Details'!A:K,9, FALSE)</f>
        <v>tier - 2</v>
      </c>
      <c r="O1236" t="str">
        <f>VLOOKUP(Table35[[#This Row],[Customer ID]],'Hospitalisation Details'!A:K,10,FALSE)</f>
        <v>tier - 3</v>
      </c>
      <c r="P1236" t="str">
        <f>VLOOKUP(Table35[[#This Row],[Customer ID]],'Hospitalisation Details'!A:K,11,FALSE)</f>
        <v>R1026</v>
      </c>
    </row>
    <row r="1237" spans="1:16" x14ac:dyDescent="0.3">
      <c r="A1237" t="s">
        <v>1134</v>
      </c>
      <c r="B1237" t="str">
        <f>VLOOKUP(Table35[[#This Row],[Customer ID]], 'Customer Names'!F:G, 2, FALSE)</f>
        <v>Dacko, Mrs.  Kristin C</v>
      </c>
      <c r="C1237">
        <v>26.36</v>
      </c>
      <c r="D1237" s="22" t="str" cm="1">
        <f t="array" ref="D1237">_xlfn.IFS(Table35[[#This Row],[BMI]]&lt;18.5, "Underweight ", Table35[[#This Row],[BMI]]&lt;24.9, "Normal Weight", Table35[[#This Row],[BMI]]&lt;29.9, "Overweight ", TRUE, "Obesity")</f>
        <v xml:space="preserve">Overweight </v>
      </c>
      <c r="E1237" s="22">
        <v>4.32</v>
      </c>
      <c r="F1237" s="22" t="str" cm="1">
        <f t="array" ref="F1237">_xlfn.IFS(Table35[[#This Row],[HBA1C]]&lt;5.7, "Normal", Table35[[#This Row],[HBA1C]]&lt;6.4, "Prediabetes ", TRUE, "Diabetes")</f>
        <v>Normal</v>
      </c>
      <c r="G1237" s="23" t="s">
        <v>2379</v>
      </c>
      <c r="H1237" s="22" t="s">
        <v>2379</v>
      </c>
      <c r="I1237" s="22" t="s">
        <v>2381</v>
      </c>
      <c r="J1237" s="22">
        <v>1</v>
      </c>
      <c r="K1237" t="s">
        <v>2379</v>
      </c>
      <c r="L1237" s="25">
        <f>VLOOKUP(Table35[[#This Row],[Customer ID]],'Hospitalisation Details'!A:E,5,FALSE)</f>
        <v>28991</v>
      </c>
      <c r="M1237" s="27">
        <f>VLOOKUP(Table35[[#This Row],[Customer ID]],'Hospitalisation Details'!A:K,8,FALSE)</f>
        <v>8998.43</v>
      </c>
      <c r="N1237" t="str">
        <f>VLOOKUP(Table35[[#This Row],[Customer ID]],'Hospitalisation Details'!A:K,9, FALSE)</f>
        <v>tier - 2</v>
      </c>
      <c r="O1237" t="str">
        <f>VLOOKUP(Table35[[#This Row],[Customer ID]],'Hospitalisation Details'!A:K,10,FALSE)</f>
        <v>tier - 1</v>
      </c>
      <c r="P1237" t="str">
        <f>VLOOKUP(Table35[[#This Row],[Customer ID]],'Hospitalisation Details'!A:K,11,FALSE)</f>
        <v>R1025</v>
      </c>
    </row>
    <row r="1238" spans="1:16" x14ac:dyDescent="0.3">
      <c r="A1238" t="s">
        <v>1133</v>
      </c>
      <c r="B1238" t="str">
        <f>VLOOKUP(Table35[[#This Row],[Customer ID]], 'Customer Names'!F:G, 2, FALSE)</f>
        <v>Glassey, Ms.  Casey M.</v>
      </c>
      <c r="C1238">
        <v>29.925000000000001</v>
      </c>
      <c r="D1238" s="22" t="str" cm="1">
        <f t="array" ref="D1238">_xlfn.IFS(Table35[[#This Row],[BMI]]&lt;18.5, "Underweight ", Table35[[#This Row],[BMI]]&lt;24.9, "Normal Weight", Table35[[#This Row],[BMI]]&lt;29.9, "Overweight ", TRUE, "Obesity")</f>
        <v>Obesity</v>
      </c>
      <c r="E1238" s="22">
        <v>8.2899999999999991</v>
      </c>
      <c r="F1238" s="22" t="str" cm="1">
        <f t="array" ref="F1238">_xlfn.IFS(Table35[[#This Row],[HBA1C]]&lt;5.7, "Normal", Table35[[#This Row],[HBA1C]]&lt;6.4, "Prediabetes ", TRUE, "Diabetes")</f>
        <v>Diabetes</v>
      </c>
      <c r="G1238" s="23" t="s">
        <v>2379</v>
      </c>
      <c r="H1238" s="22" t="s">
        <v>2379</v>
      </c>
      <c r="I1238" s="22" t="s">
        <v>2379</v>
      </c>
      <c r="J1238" s="22">
        <v>2</v>
      </c>
      <c r="K1238" t="s">
        <v>2379</v>
      </c>
      <c r="L1238" s="25">
        <f>VLOOKUP(Table35[[#This Row],[Customer ID]],'Hospitalisation Details'!A:E,5,FALSE)</f>
        <v>26765</v>
      </c>
      <c r="M1238" s="27">
        <f>VLOOKUP(Table35[[#This Row],[Customer ID]],'Hospitalisation Details'!A:K,8,FALSE)</f>
        <v>8988.16</v>
      </c>
      <c r="N1238" t="str">
        <f>VLOOKUP(Table35[[#This Row],[Customer ID]],'Hospitalisation Details'!A:K,9, FALSE)</f>
        <v>tier - 2</v>
      </c>
      <c r="O1238" t="str">
        <f>VLOOKUP(Table35[[#This Row],[Customer ID]],'Hospitalisation Details'!A:K,10,FALSE)</f>
        <v>tier - 1</v>
      </c>
      <c r="P1238" t="str">
        <f>VLOOKUP(Table35[[#This Row],[Customer ID]],'Hospitalisation Details'!A:K,11,FALSE)</f>
        <v>R1012</v>
      </c>
    </row>
    <row r="1239" spans="1:16" x14ac:dyDescent="0.3">
      <c r="A1239" t="s">
        <v>1132</v>
      </c>
      <c r="B1239" t="str">
        <f>VLOOKUP(Table35[[#This Row],[Customer ID]], 'Customer Names'!F:G, 2, FALSE)</f>
        <v>Frechette, Mr.  Samuel</v>
      </c>
      <c r="C1239">
        <v>37.29</v>
      </c>
      <c r="D1239" s="22" t="str" cm="1">
        <f t="array" ref="D1239">_xlfn.IFS(Table35[[#This Row],[BMI]]&lt;18.5, "Underweight ", Table35[[#This Row],[BMI]]&lt;24.9, "Normal Weight", Table35[[#This Row],[BMI]]&lt;29.9, "Overweight ", TRUE, "Obesity")</f>
        <v>Obesity</v>
      </c>
      <c r="E1239" s="22">
        <v>10.46</v>
      </c>
      <c r="F1239" s="22" t="str" cm="1">
        <f t="array" ref="F1239">_xlfn.IFS(Table35[[#This Row],[HBA1C]]&lt;5.7, "Normal", Table35[[#This Row],[HBA1C]]&lt;6.4, "Prediabetes ", TRUE, "Diabetes")</f>
        <v>Diabetes</v>
      </c>
      <c r="G1239" s="23" t="s">
        <v>2379</v>
      </c>
      <c r="H1239" s="22" t="s">
        <v>2379</v>
      </c>
      <c r="I1239" s="22" t="s">
        <v>2379</v>
      </c>
      <c r="J1239" s="22">
        <v>0</v>
      </c>
      <c r="K1239" t="s">
        <v>2379</v>
      </c>
      <c r="L1239" s="25">
        <f>VLOOKUP(Table35[[#This Row],[Customer ID]],'Hospitalisation Details'!A:E,5,FALSE)</f>
        <v>27109</v>
      </c>
      <c r="M1239" s="27">
        <f>VLOOKUP(Table35[[#This Row],[Customer ID]],'Hospitalisation Details'!A:K,8,FALSE)</f>
        <v>8978.19</v>
      </c>
      <c r="N1239" t="str">
        <f>VLOOKUP(Table35[[#This Row],[Customer ID]],'Hospitalisation Details'!A:K,9, FALSE)</f>
        <v>tier - 2</v>
      </c>
      <c r="O1239" t="str">
        <f>VLOOKUP(Table35[[#This Row],[Customer ID]],'Hospitalisation Details'!A:K,10,FALSE)</f>
        <v>tier - 2</v>
      </c>
      <c r="P1239" t="str">
        <f>VLOOKUP(Table35[[#This Row],[Customer ID]],'Hospitalisation Details'!A:K,11,FALSE)</f>
        <v>R1013</v>
      </c>
    </row>
    <row r="1240" spans="1:16" x14ac:dyDescent="0.3">
      <c r="A1240" t="s">
        <v>1131</v>
      </c>
      <c r="B1240" t="str">
        <f>VLOOKUP(Table35[[#This Row],[Customer ID]], 'Customer Names'!F:G, 2, FALSE)</f>
        <v>Benitez, Mr.  Braulio</v>
      </c>
      <c r="C1240">
        <v>30.2</v>
      </c>
      <c r="D1240" s="22" t="str" cm="1">
        <f t="array" ref="D1240">_xlfn.IFS(Table35[[#This Row],[BMI]]&lt;18.5, "Underweight ", Table35[[#This Row],[BMI]]&lt;24.9, "Normal Weight", Table35[[#This Row],[BMI]]&lt;29.9, "Overweight ", TRUE, "Obesity")</f>
        <v>Obesity</v>
      </c>
      <c r="E1240" s="22">
        <v>11.96</v>
      </c>
      <c r="F1240" s="22" t="str" cm="1">
        <f t="array" ref="F1240">_xlfn.IFS(Table35[[#This Row],[HBA1C]]&lt;5.7, "Normal", Table35[[#This Row],[HBA1C]]&lt;6.4, "Prediabetes ", TRUE, "Diabetes")</f>
        <v>Diabetes</v>
      </c>
      <c r="G1240" s="23" t="s">
        <v>2379</v>
      </c>
      <c r="H1240" s="22" t="s">
        <v>2379</v>
      </c>
      <c r="I1240" s="22" t="s">
        <v>2379</v>
      </c>
      <c r="J1240" s="22">
        <v>0</v>
      </c>
      <c r="K1240" t="s">
        <v>2379</v>
      </c>
      <c r="L1240" s="25">
        <f>VLOOKUP(Table35[[#This Row],[Customer ID]],'Hospitalisation Details'!A:E,5,FALSE)</f>
        <v>27068</v>
      </c>
      <c r="M1240" s="27">
        <f>VLOOKUP(Table35[[#This Row],[Customer ID]],'Hospitalisation Details'!A:K,8,FALSE)</f>
        <v>8968.33</v>
      </c>
      <c r="N1240" t="str">
        <f>VLOOKUP(Table35[[#This Row],[Customer ID]],'Hospitalisation Details'!A:K,9, FALSE)</f>
        <v>tier - 3</v>
      </c>
      <c r="O1240" t="str">
        <f>VLOOKUP(Table35[[#This Row],[Customer ID]],'Hospitalisation Details'!A:K,10,FALSE)</f>
        <v>tier - 2</v>
      </c>
      <c r="P1240" t="str">
        <f>VLOOKUP(Table35[[#This Row],[Customer ID]],'Hospitalisation Details'!A:K,11,FALSE)</f>
        <v>R1011</v>
      </c>
    </row>
    <row r="1241" spans="1:16" x14ac:dyDescent="0.3">
      <c r="A1241" t="s">
        <v>1130</v>
      </c>
      <c r="B1241" t="str">
        <f>VLOOKUP(Table35[[#This Row],[Customer ID]], 'Customer Names'!F:G, 2, FALSE)</f>
        <v>Gauthier, Ms.  Anne-Marie</v>
      </c>
      <c r="C1241">
        <v>24.225000000000001</v>
      </c>
      <c r="D1241" s="22" t="str" cm="1">
        <f t="array" ref="D1241">_xlfn.IFS(Table35[[#This Row],[BMI]]&lt;18.5, "Underweight ", Table35[[#This Row],[BMI]]&lt;24.9, "Normal Weight", Table35[[#This Row],[BMI]]&lt;29.9, "Overweight ", TRUE, "Obesity")</f>
        <v>Normal Weight</v>
      </c>
      <c r="E1241" s="22">
        <v>4.25</v>
      </c>
      <c r="F1241" s="22" t="str" cm="1">
        <f t="array" ref="F1241">_xlfn.IFS(Table35[[#This Row],[HBA1C]]&lt;5.7, "Normal", Table35[[#This Row],[HBA1C]]&lt;6.4, "Prediabetes ", TRUE, "Diabetes")</f>
        <v>Normal</v>
      </c>
      <c r="G1241" s="23" t="s">
        <v>2381</v>
      </c>
      <c r="H1241" s="22" t="s">
        <v>2379</v>
      </c>
      <c r="I1241" s="22" t="s">
        <v>2381</v>
      </c>
      <c r="J1241" s="22">
        <v>1</v>
      </c>
      <c r="K1241" t="s">
        <v>2379</v>
      </c>
      <c r="L1241" s="25">
        <f>VLOOKUP(Table35[[#This Row],[Customer ID]],'Hospitalisation Details'!A:E,5,FALSE)</f>
        <v>30331</v>
      </c>
      <c r="M1241" s="27">
        <f>VLOOKUP(Table35[[#This Row],[Customer ID]],'Hospitalisation Details'!A:K,8,FALSE)</f>
        <v>8965.7999999999993</v>
      </c>
      <c r="N1241" t="str">
        <f>VLOOKUP(Table35[[#This Row],[Customer ID]],'Hospitalisation Details'!A:K,9, FALSE)</f>
        <v>tier - 2</v>
      </c>
      <c r="O1241" t="str">
        <f>VLOOKUP(Table35[[#This Row],[Customer ID]],'Hospitalisation Details'!A:K,10,FALSE)</f>
        <v>tier - 3</v>
      </c>
      <c r="P1241" t="str">
        <f>VLOOKUP(Table35[[#This Row],[Customer ID]],'Hospitalisation Details'!A:K,11,FALSE)</f>
        <v>R1012</v>
      </c>
    </row>
    <row r="1242" spans="1:16" x14ac:dyDescent="0.3">
      <c r="A1242" t="s">
        <v>1129</v>
      </c>
      <c r="B1242" t="str">
        <f>VLOOKUP(Table35[[#This Row],[Customer ID]], 'Customer Names'!F:G, 2, FALSE)</f>
        <v>Fazioli, Mr.  Samuel K.</v>
      </c>
      <c r="C1242">
        <v>31.445</v>
      </c>
      <c r="D1242" s="22" t="str" cm="1">
        <f t="array" ref="D1242">_xlfn.IFS(Table35[[#This Row],[BMI]]&lt;18.5, "Underweight ", Table35[[#This Row],[BMI]]&lt;24.9, "Normal Weight", Table35[[#This Row],[BMI]]&lt;29.9, "Overweight ", TRUE, "Obesity")</f>
        <v>Obesity</v>
      </c>
      <c r="E1242" s="22">
        <v>8.33</v>
      </c>
      <c r="F1242" s="22" t="str" cm="1">
        <f t="array" ref="F1242">_xlfn.IFS(Table35[[#This Row],[HBA1C]]&lt;5.7, "Normal", Table35[[#This Row],[HBA1C]]&lt;6.4, "Prediabetes ", TRUE, "Diabetes")</f>
        <v>Diabetes</v>
      </c>
      <c r="G1242" s="23" t="s">
        <v>2379</v>
      </c>
      <c r="H1242" s="22" t="s">
        <v>2379</v>
      </c>
      <c r="I1242" s="22" t="s">
        <v>2379</v>
      </c>
      <c r="J1242" s="22">
        <v>0</v>
      </c>
      <c r="K1242" t="s">
        <v>2379</v>
      </c>
      <c r="L1242" s="25">
        <f>VLOOKUP(Table35[[#This Row],[Customer ID]],'Hospitalisation Details'!A:E,5,FALSE)</f>
        <v>27380</v>
      </c>
      <c r="M1242" s="27">
        <f>VLOOKUP(Table35[[#This Row],[Customer ID]],'Hospitalisation Details'!A:K,8,FALSE)</f>
        <v>8964.06</v>
      </c>
      <c r="N1242" t="str">
        <f>VLOOKUP(Table35[[#This Row],[Customer ID]],'Hospitalisation Details'!A:K,9, FALSE)</f>
        <v>tier - 3</v>
      </c>
      <c r="O1242" t="str">
        <f>VLOOKUP(Table35[[#This Row],[Customer ID]],'Hospitalisation Details'!A:K,10,FALSE)</f>
        <v>tier - 2</v>
      </c>
      <c r="P1242" t="str">
        <f>VLOOKUP(Table35[[#This Row],[Customer ID]],'Hospitalisation Details'!A:K,11,FALSE)</f>
        <v>R1016</v>
      </c>
    </row>
    <row r="1243" spans="1:16" x14ac:dyDescent="0.3">
      <c r="A1243" t="s">
        <v>1128</v>
      </c>
      <c r="B1243" t="str">
        <f>VLOOKUP(Table35[[#This Row],[Customer ID]], 'Customer Names'!F:G, 2, FALSE)</f>
        <v>Chorney, Mrs.  Yuki</v>
      </c>
      <c r="C1243">
        <v>38.880000000000003</v>
      </c>
      <c r="D1243" s="22" t="str" cm="1">
        <f t="array" ref="D1243">_xlfn.IFS(Table35[[#This Row],[BMI]]&lt;18.5, "Underweight ", Table35[[#This Row],[BMI]]&lt;24.9, "Normal Weight", Table35[[#This Row],[BMI]]&lt;29.9, "Overweight ", TRUE, "Obesity")</f>
        <v>Obesity</v>
      </c>
      <c r="E1243" s="22">
        <v>4.29</v>
      </c>
      <c r="F1243" s="22" t="str" cm="1">
        <f t="array" ref="F1243">_xlfn.IFS(Table35[[#This Row],[HBA1C]]&lt;5.7, "Normal", Table35[[#This Row],[HBA1C]]&lt;6.4, "Prediabetes ", TRUE, "Diabetes")</f>
        <v>Normal</v>
      </c>
      <c r="G1243" s="23" t="s">
        <v>2379</v>
      </c>
      <c r="H1243" s="22" t="s">
        <v>2379</v>
      </c>
      <c r="I1243" s="22" t="s">
        <v>2379</v>
      </c>
      <c r="J1243" s="22">
        <v>1</v>
      </c>
      <c r="K1243" t="s">
        <v>2379</v>
      </c>
      <c r="L1243" s="25">
        <f>VLOOKUP(Table35[[#This Row],[Customer ID]],'Hospitalisation Details'!A:E,5,FALSE)</f>
        <v>33935</v>
      </c>
      <c r="M1243" s="27">
        <f>VLOOKUP(Table35[[#This Row],[Customer ID]],'Hospitalisation Details'!A:K,8,FALSE)</f>
        <v>8954.99</v>
      </c>
      <c r="N1243" t="str">
        <f>VLOOKUP(Table35[[#This Row],[Customer ID]],'Hospitalisation Details'!A:K,9, FALSE)</f>
        <v>tier - 2</v>
      </c>
      <c r="O1243" t="str">
        <f>VLOOKUP(Table35[[#This Row],[Customer ID]],'Hospitalisation Details'!A:K,10,FALSE)</f>
        <v>tier - 3</v>
      </c>
      <c r="P1243" t="str">
        <f>VLOOKUP(Table35[[#This Row],[Customer ID]],'Hospitalisation Details'!A:K,11,FALSE)</f>
        <v>R1026</v>
      </c>
    </row>
    <row r="1244" spans="1:16" x14ac:dyDescent="0.3">
      <c r="A1244" t="s">
        <v>1127</v>
      </c>
      <c r="B1244" t="str">
        <f>VLOOKUP(Table35[[#This Row],[Customer ID]], 'Customer Names'!F:G, 2, FALSE)</f>
        <v>Dannenhauer, Mr.  Rafer</v>
      </c>
      <c r="C1244">
        <v>43.89</v>
      </c>
      <c r="D1244" s="22" t="str" cm="1">
        <f t="array" ref="D1244">_xlfn.IFS(Table35[[#This Row],[BMI]]&lt;18.5, "Underweight ", Table35[[#This Row],[BMI]]&lt;24.9, "Normal Weight", Table35[[#This Row],[BMI]]&lt;29.9, "Overweight ", TRUE, "Obesity")</f>
        <v>Obesity</v>
      </c>
      <c r="E1244" s="22">
        <v>6.32</v>
      </c>
      <c r="F1244" s="22" t="str" cm="1">
        <f t="array" ref="F1244">_xlfn.IFS(Table35[[#This Row],[HBA1C]]&lt;5.7, "Normal", Table35[[#This Row],[HBA1C]]&lt;6.4, "Prediabetes ", TRUE, "Diabetes")</f>
        <v xml:space="preserve">Prediabetes </v>
      </c>
      <c r="G1244" s="23" t="s">
        <v>2381</v>
      </c>
      <c r="H1244" s="22" t="s">
        <v>2379</v>
      </c>
      <c r="I1244" s="22" t="s">
        <v>2379</v>
      </c>
      <c r="J1244" s="22">
        <v>0</v>
      </c>
      <c r="K1244" t="s">
        <v>2379</v>
      </c>
      <c r="L1244" s="25">
        <f>VLOOKUP(Table35[[#This Row],[Customer ID]],'Hospitalisation Details'!A:E,5,FALSE)</f>
        <v>28058</v>
      </c>
      <c r="M1244" s="27">
        <f>VLOOKUP(Table35[[#This Row],[Customer ID]],'Hospitalisation Details'!A:K,8,FALSE)</f>
        <v>8944.1200000000008</v>
      </c>
      <c r="N1244" t="str">
        <f>VLOOKUP(Table35[[#This Row],[Customer ID]],'Hospitalisation Details'!A:K,9, FALSE)</f>
        <v>tier - 3</v>
      </c>
      <c r="O1244" t="str">
        <f>VLOOKUP(Table35[[#This Row],[Customer ID]],'Hospitalisation Details'!A:K,10,FALSE)</f>
        <v>tier - 2</v>
      </c>
      <c r="P1244" t="str">
        <f>VLOOKUP(Table35[[#This Row],[Customer ID]],'Hospitalisation Details'!A:K,11,FALSE)</f>
        <v>R1013</v>
      </c>
    </row>
    <row r="1245" spans="1:16" x14ac:dyDescent="0.3">
      <c r="A1245" t="s">
        <v>1126</v>
      </c>
      <c r="B1245" t="str">
        <f>VLOOKUP(Table35[[#This Row],[Customer ID]], 'Customer Names'!F:G, 2, FALSE)</f>
        <v>McComb, Ms.  Claire</v>
      </c>
      <c r="C1245">
        <v>25.6</v>
      </c>
      <c r="D1245" s="22" t="str" cm="1">
        <f t="array" ref="D1245">_xlfn.IFS(Table35[[#This Row],[BMI]]&lt;18.5, "Underweight ", Table35[[#This Row],[BMI]]&lt;24.9, "Normal Weight", Table35[[#This Row],[BMI]]&lt;29.9, "Overweight ", TRUE, "Obesity")</f>
        <v xml:space="preserve">Overweight </v>
      </c>
      <c r="E1245" s="22">
        <v>5.65</v>
      </c>
      <c r="F1245" s="22" t="str" cm="1">
        <f t="array" ref="F1245">_xlfn.IFS(Table35[[#This Row],[HBA1C]]&lt;5.7, "Normal", Table35[[#This Row],[HBA1C]]&lt;6.4, "Prediabetes ", TRUE, "Diabetes")</f>
        <v>Normal</v>
      </c>
      <c r="G1245" s="23" t="s">
        <v>2379</v>
      </c>
      <c r="H1245" s="22" t="s">
        <v>2379</v>
      </c>
      <c r="I1245" s="22" t="s">
        <v>2379</v>
      </c>
      <c r="J1245" s="22">
        <v>2</v>
      </c>
      <c r="K1245" t="s">
        <v>2379</v>
      </c>
      <c r="L1245" s="25">
        <f>VLOOKUP(Table35[[#This Row],[Customer ID]],'Hospitalisation Details'!A:E,5,FALSE)</f>
        <v>26548</v>
      </c>
      <c r="M1245" s="27">
        <f>VLOOKUP(Table35[[#This Row],[Customer ID]],'Hospitalisation Details'!A:K,8,FALSE)</f>
        <v>8932.08</v>
      </c>
      <c r="N1245" t="str">
        <f>VLOOKUP(Table35[[#This Row],[Customer ID]],'Hospitalisation Details'!A:K,9, FALSE)</f>
        <v>tier - 2</v>
      </c>
      <c r="O1245" t="str">
        <f>VLOOKUP(Table35[[#This Row],[Customer ID]],'Hospitalisation Details'!A:K,10,FALSE)</f>
        <v>tier - 1</v>
      </c>
      <c r="P1245" t="str">
        <f>VLOOKUP(Table35[[#This Row],[Customer ID]],'Hospitalisation Details'!A:K,11,FALSE)</f>
        <v>R1011</v>
      </c>
    </row>
    <row r="1246" spans="1:16" x14ac:dyDescent="0.3">
      <c r="A1246" t="s">
        <v>1125</v>
      </c>
      <c r="B1246" t="str">
        <f>VLOOKUP(Table35[[#This Row],[Customer ID]], 'Customer Names'!F:G, 2, FALSE)</f>
        <v>Blake, Ms.  Erynn J.</v>
      </c>
      <c r="C1246">
        <v>29.545000000000002</v>
      </c>
      <c r="D1246" s="22" t="str" cm="1">
        <f t="array" ref="D1246">_xlfn.IFS(Table35[[#This Row],[BMI]]&lt;18.5, "Underweight ", Table35[[#This Row],[BMI]]&lt;24.9, "Normal Weight", Table35[[#This Row],[BMI]]&lt;29.9, "Overweight ", TRUE, "Obesity")</f>
        <v xml:space="preserve">Overweight </v>
      </c>
      <c r="E1246" s="22">
        <v>8.41</v>
      </c>
      <c r="F1246" s="22" t="str" cm="1">
        <f t="array" ref="F1246">_xlfn.IFS(Table35[[#This Row],[HBA1C]]&lt;5.7, "Normal", Table35[[#This Row],[HBA1C]]&lt;6.4, "Prediabetes ", TRUE, "Diabetes")</f>
        <v>Diabetes</v>
      </c>
      <c r="G1246" s="23" t="s">
        <v>2381</v>
      </c>
      <c r="H1246" s="22" t="s">
        <v>2379</v>
      </c>
      <c r="I1246" s="22" t="s">
        <v>2379</v>
      </c>
      <c r="J1246" s="22">
        <v>1</v>
      </c>
      <c r="K1246" t="s">
        <v>2379</v>
      </c>
      <c r="L1246" s="25">
        <f>VLOOKUP(Table35[[#This Row],[Customer ID]],'Hospitalisation Details'!A:E,5,FALSE)</f>
        <v>27613</v>
      </c>
      <c r="M1246" s="27">
        <f>VLOOKUP(Table35[[#This Row],[Customer ID]],'Hospitalisation Details'!A:K,8,FALSE)</f>
        <v>8930.93</v>
      </c>
      <c r="N1246" t="str">
        <f>VLOOKUP(Table35[[#This Row],[Customer ID]],'Hospitalisation Details'!A:K,9, FALSE)</f>
        <v>tier - 2</v>
      </c>
      <c r="O1246" t="str">
        <f>VLOOKUP(Table35[[#This Row],[Customer ID]],'Hospitalisation Details'!A:K,10,FALSE)</f>
        <v>tier - 2</v>
      </c>
      <c r="P1246" t="str">
        <f>VLOOKUP(Table35[[#This Row],[Customer ID]],'Hospitalisation Details'!A:K,11,FALSE)</f>
        <v>R1012</v>
      </c>
    </row>
    <row r="1247" spans="1:16" x14ac:dyDescent="0.3">
      <c r="A1247" t="s">
        <v>1124</v>
      </c>
      <c r="B1247" t="str">
        <f>VLOOKUP(Table35[[#This Row],[Customer ID]], 'Customer Names'!F:G, 2, FALSE)</f>
        <v>Sambasivam, Mr.  Mahesh</v>
      </c>
      <c r="C1247">
        <v>23.25</v>
      </c>
      <c r="D1247" s="22" t="str" cm="1">
        <f t="array" ref="D1247">_xlfn.IFS(Table35[[#This Row],[BMI]]&lt;18.5, "Underweight ", Table35[[#This Row],[BMI]]&lt;24.9, "Normal Weight", Table35[[#This Row],[BMI]]&lt;29.9, "Overweight ", TRUE, "Obesity")</f>
        <v>Normal Weight</v>
      </c>
      <c r="E1247" s="22">
        <v>11.96</v>
      </c>
      <c r="F1247" s="22" t="str" cm="1">
        <f t="array" ref="F1247">_xlfn.IFS(Table35[[#This Row],[HBA1C]]&lt;5.7, "Normal", Table35[[#This Row],[HBA1C]]&lt;6.4, "Prediabetes ", TRUE, "Diabetes")</f>
        <v>Diabetes</v>
      </c>
      <c r="G1247" s="23" t="s">
        <v>2381</v>
      </c>
      <c r="H1247" s="22" t="s">
        <v>2379</v>
      </c>
      <c r="I1247" s="22" t="s">
        <v>2379</v>
      </c>
      <c r="J1247" s="22">
        <v>0</v>
      </c>
      <c r="K1247" t="s">
        <v>2379</v>
      </c>
      <c r="L1247" s="25">
        <f>VLOOKUP(Table35[[#This Row],[Customer ID]],'Hospitalisation Details'!A:E,5,FALSE)</f>
        <v>24659</v>
      </c>
      <c r="M1247" s="27">
        <f>VLOOKUP(Table35[[#This Row],[Customer ID]],'Hospitalisation Details'!A:K,8,FALSE)</f>
        <v>8908.4699999999993</v>
      </c>
      <c r="N1247" t="str">
        <f>VLOOKUP(Table35[[#This Row],[Customer ID]],'Hospitalisation Details'!A:K,9, FALSE)</f>
        <v>tier - 3</v>
      </c>
      <c r="O1247" t="str">
        <f>VLOOKUP(Table35[[#This Row],[Customer ID]],'Hospitalisation Details'!A:K,10,FALSE)</f>
        <v>tier - 2</v>
      </c>
      <c r="P1247" t="str">
        <f>VLOOKUP(Table35[[#This Row],[Customer ID]],'Hospitalisation Details'!A:K,11,FALSE)</f>
        <v>R1013</v>
      </c>
    </row>
    <row r="1248" spans="1:16" x14ac:dyDescent="0.3">
      <c r="A1248" t="s">
        <v>1123</v>
      </c>
      <c r="B1248" t="str">
        <f>VLOOKUP(Table35[[#This Row],[Customer ID]], 'Customer Names'!F:G, 2, FALSE)</f>
        <v>Maina, Mr.  Stanley</v>
      </c>
      <c r="C1248">
        <v>43.95</v>
      </c>
      <c r="D1248" s="22" t="str" cm="1">
        <f t="array" ref="D1248">_xlfn.IFS(Table35[[#This Row],[BMI]]&lt;18.5, "Underweight ", Table35[[#This Row],[BMI]]&lt;24.9, "Normal Weight", Table35[[#This Row],[BMI]]&lt;29.9, "Overweight ", TRUE, "Obesity")</f>
        <v>Obesity</v>
      </c>
      <c r="E1248" s="22">
        <v>5.17</v>
      </c>
      <c r="F1248" s="22" t="str" cm="1">
        <f t="array" ref="F1248">_xlfn.IFS(Table35[[#This Row],[HBA1C]]&lt;5.7, "Normal", Table35[[#This Row],[HBA1C]]&lt;6.4, "Prediabetes ", TRUE, "Diabetes")</f>
        <v>Normal</v>
      </c>
      <c r="G1248" s="23" t="s">
        <v>2381</v>
      </c>
      <c r="H1248" s="22" t="s">
        <v>2379</v>
      </c>
      <c r="I1248" s="22" t="s">
        <v>2381</v>
      </c>
      <c r="J1248" s="22">
        <v>1</v>
      </c>
      <c r="K1248" t="s">
        <v>2379</v>
      </c>
      <c r="L1248" s="25">
        <f>VLOOKUP(Table35[[#This Row],[Customer ID]],'Hospitalisation Details'!A:E,5,FALSE)</f>
        <v>35609</v>
      </c>
      <c r="M1248" s="27">
        <f>VLOOKUP(Table35[[#This Row],[Customer ID]],'Hospitalisation Details'!A:K,8,FALSE)</f>
        <v>8906.14</v>
      </c>
      <c r="N1248" t="str">
        <f>VLOOKUP(Table35[[#This Row],[Customer ID]],'Hospitalisation Details'!A:K,9, FALSE)</f>
        <v>tier - 2</v>
      </c>
      <c r="O1248" t="str">
        <f>VLOOKUP(Table35[[#This Row],[Customer ID]],'Hospitalisation Details'!A:K,10,FALSE)</f>
        <v>tier - 2</v>
      </c>
      <c r="P1248" t="str">
        <f>VLOOKUP(Table35[[#This Row],[Customer ID]],'Hospitalisation Details'!A:K,11,FALSE)</f>
        <v>R1012</v>
      </c>
    </row>
    <row r="1249" spans="1:16" x14ac:dyDescent="0.3">
      <c r="A1249" t="s">
        <v>1122</v>
      </c>
      <c r="B1249" t="str">
        <f>VLOOKUP(Table35[[#This Row],[Customer ID]], 'Customer Names'!F:G, 2, FALSE)</f>
        <v>Keshian, Mr.  Gregory</v>
      </c>
      <c r="C1249">
        <v>21.85</v>
      </c>
      <c r="D1249" s="22" t="str" cm="1">
        <f t="array" ref="D1249">_xlfn.IFS(Table35[[#This Row],[BMI]]&lt;18.5, "Underweight ", Table35[[#This Row],[BMI]]&lt;24.9, "Normal Weight", Table35[[#This Row],[BMI]]&lt;29.9, "Overweight ", TRUE, "Obesity")</f>
        <v>Normal Weight</v>
      </c>
      <c r="E1249" s="22">
        <v>8.76</v>
      </c>
      <c r="F1249" s="22" t="str" cm="1">
        <f t="array" ref="F1249">_xlfn.IFS(Table35[[#This Row],[HBA1C]]&lt;5.7, "Normal", Table35[[#This Row],[HBA1C]]&lt;6.4, "Prediabetes ", TRUE, "Diabetes")</f>
        <v>Diabetes</v>
      </c>
      <c r="G1249" s="23" t="s">
        <v>2379</v>
      </c>
      <c r="H1249" s="22" t="s">
        <v>2379</v>
      </c>
      <c r="I1249" s="22" t="s">
        <v>2379</v>
      </c>
      <c r="J1249" s="22">
        <v>0</v>
      </c>
      <c r="K1249" t="s">
        <v>2379</v>
      </c>
      <c r="L1249" s="25">
        <f>VLOOKUP(Table35[[#This Row],[Customer ID]],'Hospitalisation Details'!A:E,5,FALSE)</f>
        <v>28626</v>
      </c>
      <c r="M1249" s="27">
        <f>VLOOKUP(Table35[[#This Row],[Customer ID]],'Hospitalisation Details'!A:K,8,FALSE)</f>
        <v>8891.14</v>
      </c>
      <c r="N1249" t="str">
        <f>VLOOKUP(Table35[[#This Row],[Customer ID]],'Hospitalisation Details'!A:K,9, FALSE)</f>
        <v>tier - 2</v>
      </c>
      <c r="O1249" t="str">
        <f>VLOOKUP(Table35[[#This Row],[Customer ID]],'Hospitalisation Details'!A:K,10,FALSE)</f>
        <v>tier - 3</v>
      </c>
      <c r="P1249" t="str">
        <f>VLOOKUP(Table35[[#This Row],[Customer ID]],'Hospitalisation Details'!A:K,11,FALSE)</f>
        <v>R1017</v>
      </c>
    </row>
    <row r="1250" spans="1:16" x14ac:dyDescent="0.3">
      <c r="A1250" t="s">
        <v>1121</v>
      </c>
      <c r="B1250" t="str">
        <f>VLOOKUP(Table35[[#This Row],[Customer ID]], 'Customer Names'!F:G, 2, FALSE)</f>
        <v>Maas, Mr.  Eric</v>
      </c>
      <c r="C1250">
        <v>25.73</v>
      </c>
      <c r="D1250" s="22" t="str" cm="1">
        <f t="array" ref="D1250">_xlfn.IFS(Table35[[#This Row],[BMI]]&lt;18.5, "Underweight ", Table35[[#This Row],[BMI]]&lt;24.9, "Normal Weight", Table35[[#This Row],[BMI]]&lt;29.9, "Overweight ", TRUE, "Obesity")</f>
        <v xml:space="preserve">Overweight </v>
      </c>
      <c r="E1250" s="22">
        <v>7.99</v>
      </c>
      <c r="F1250" s="22" t="str" cm="1">
        <f t="array" ref="F1250">_xlfn.IFS(Table35[[#This Row],[HBA1C]]&lt;5.7, "Normal", Table35[[#This Row],[HBA1C]]&lt;6.4, "Prediabetes ", TRUE, "Diabetes")</f>
        <v>Diabetes</v>
      </c>
      <c r="G1250" s="23" t="s">
        <v>2379</v>
      </c>
      <c r="H1250" s="22" t="s">
        <v>2379</v>
      </c>
      <c r="I1250" s="22" t="s">
        <v>2379</v>
      </c>
      <c r="J1250" s="22">
        <v>2</v>
      </c>
      <c r="K1250" t="s">
        <v>2379</v>
      </c>
      <c r="L1250" s="25">
        <f>VLOOKUP(Table35[[#This Row],[Customer ID]],'Hospitalisation Details'!A:E,5,FALSE)</f>
        <v>26763</v>
      </c>
      <c r="M1250" s="27">
        <f>VLOOKUP(Table35[[#This Row],[Customer ID]],'Hospitalisation Details'!A:K,8,FALSE)</f>
        <v>8890.59</v>
      </c>
      <c r="N1250" t="str">
        <f>VLOOKUP(Table35[[#This Row],[Customer ID]],'Hospitalisation Details'!A:K,9, FALSE)</f>
        <v>tier - 2</v>
      </c>
      <c r="O1250" t="str">
        <f>VLOOKUP(Table35[[#This Row],[Customer ID]],'Hospitalisation Details'!A:K,10,FALSE)</f>
        <v>tier - 3</v>
      </c>
      <c r="P1250" t="str">
        <f>VLOOKUP(Table35[[#This Row],[Customer ID]],'Hospitalisation Details'!A:K,11,FALSE)</f>
        <v>R1012</v>
      </c>
    </row>
    <row r="1251" spans="1:16" x14ac:dyDescent="0.3">
      <c r="A1251" t="s">
        <v>1120</v>
      </c>
      <c r="B1251" t="str">
        <f>VLOOKUP(Table35[[#This Row],[Customer ID]], 'Customer Names'!F:G, 2, FALSE)</f>
        <v>Sinasac, Ms.  Rachel M</v>
      </c>
      <c r="C1251">
        <v>32.229999999999997</v>
      </c>
      <c r="D1251" s="22" t="str" cm="1">
        <f t="array" ref="D1251">_xlfn.IFS(Table35[[#This Row],[BMI]]&lt;18.5, "Underweight ", Table35[[#This Row],[BMI]]&lt;24.9, "Normal Weight", Table35[[#This Row],[BMI]]&lt;29.9, "Overweight ", TRUE, "Obesity")</f>
        <v>Obesity</v>
      </c>
      <c r="E1251" s="22">
        <v>8.59</v>
      </c>
      <c r="F1251" s="22" t="str" cm="1">
        <f t="array" ref="F1251">_xlfn.IFS(Table35[[#This Row],[HBA1C]]&lt;5.7, "Normal", Table35[[#This Row],[HBA1C]]&lt;6.4, "Prediabetes ", TRUE, "Diabetes")</f>
        <v>Diabetes</v>
      </c>
      <c r="G1251" s="23" t="s">
        <v>2379</v>
      </c>
      <c r="H1251" s="22" t="s">
        <v>2379</v>
      </c>
      <c r="I1251" s="22" t="s">
        <v>2379</v>
      </c>
      <c r="J1251" s="22">
        <v>0</v>
      </c>
      <c r="K1251" t="s">
        <v>2379</v>
      </c>
      <c r="L1251" s="25">
        <f>VLOOKUP(Table35[[#This Row],[Customer ID]],'Hospitalisation Details'!A:E,5,FALSE)</f>
        <v>27106</v>
      </c>
      <c r="M1251" s="27">
        <f>VLOOKUP(Table35[[#This Row],[Customer ID]],'Hospitalisation Details'!A:K,8,FALSE)</f>
        <v>8871.15</v>
      </c>
      <c r="N1251" t="str">
        <f>VLOOKUP(Table35[[#This Row],[Customer ID]],'Hospitalisation Details'!A:K,9, FALSE)</f>
        <v>tier - 2</v>
      </c>
      <c r="O1251" t="str">
        <f>VLOOKUP(Table35[[#This Row],[Customer ID]],'Hospitalisation Details'!A:K,10,FALSE)</f>
        <v>tier - 3</v>
      </c>
      <c r="P1251" t="str">
        <f>VLOOKUP(Table35[[#This Row],[Customer ID]],'Hospitalisation Details'!A:K,11,FALSE)</f>
        <v>R1013</v>
      </c>
    </row>
    <row r="1252" spans="1:16" x14ac:dyDescent="0.3">
      <c r="A1252" t="s">
        <v>1119</v>
      </c>
      <c r="B1252" t="str">
        <f>VLOOKUP(Table35[[#This Row],[Customer ID]], 'Customer Names'!F:G, 2, FALSE)</f>
        <v>Van De Kamp, Mr.  Fritz</v>
      </c>
      <c r="C1252">
        <v>32.204999999999998</v>
      </c>
      <c r="D1252" s="22" t="str" cm="1">
        <f t="array" ref="D1252">_xlfn.IFS(Table35[[#This Row],[BMI]]&lt;18.5, "Underweight ", Table35[[#This Row],[BMI]]&lt;24.9, "Normal Weight", Table35[[#This Row],[BMI]]&lt;29.9, "Overweight ", TRUE, "Obesity")</f>
        <v>Obesity</v>
      </c>
      <c r="E1252" s="22">
        <v>6.14</v>
      </c>
      <c r="F1252" s="22" t="str" cm="1">
        <f t="array" ref="F1252">_xlfn.IFS(Table35[[#This Row],[HBA1C]]&lt;5.7, "Normal", Table35[[#This Row],[HBA1C]]&lt;6.4, "Prediabetes ", TRUE, "Diabetes")</f>
        <v xml:space="preserve">Prediabetes </v>
      </c>
      <c r="G1252" s="23" t="s">
        <v>2379</v>
      </c>
      <c r="H1252" s="22" t="s">
        <v>2379</v>
      </c>
      <c r="I1252" s="22" t="s">
        <v>2379</v>
      </c>
      <c r="J1252" s="22">
        <v>2</v>
      </c>
      <c r="K1252" t="s">
        <v>2379</v>
      </c>
      <c r="L1252" s="25">
        <f>VLOOKUP(Table35[[#This Row],[Customer ID]],'Hospitalisation Details'!A:E,5,FALSE)</f>
        <v>26351</v>
      </c>
      <c r="M1252" s="27">
        <f>VLOOKUP(Table35[[#This Row],[Customer ID]],'Hospitalisation Details'!A:K,8,FALSE)</f>
        <v>8835.26</v>
      </c>
      <c r="N1252" t="str">
        <f>VLOOKUP(Table35[[#This Row],[Customer ID]],'Hospitalisation Details'!A:K,9, FALSE)</f>
        <v>tier - 3</v>
      </c>
      <c r="O1252" t="str">
        <f>VLOOKUP(Table35[[#This Row],[Customer ID]],'Hospitalisation Details'!A:K,10,FALSE)</f>
        <v>tier - 2</v>
      </c>
      <c r="P1252" t="str">
        <f>VLOOKUP(Table35[[#This Row],[Customer ID]],'Hospitalisation Details'!A:K,11,FALSE)</f>
        <v>R1012</v>
      </c>
    </row>
    <row r="1253" spans="1:16" x14ac:dyDescent="0.3">
      <c r="A1253" t="s">
        <v>1118</v>
      </c>
      <c r="B1253" t="str">
        <f>VLOOKUP(Table35[[#This Row],[Customer ID]], 'Customer Names'!F:G, 2, FALSE)</f>
        <v>Ruffo, Mr.  Brad</v>
      </c>
      <c r="C1253">
        <v>26.41</v>
      </c>
      <c r="D1253" s="22" t="str" cm="1">
        <f t="array" ref="D1253">_xlfn.IFS(Table35[[#This Row],[BMI]]&lt;18.5, "Underweight ", Table35[[#This Row],[BMI]]&lt;24.9, "Normal Weight", Table35[[#This Row],[BMI]]&lt;29.9, "Overweight ", TRUE, "Obesity")</f>
        <v xml:space="preserve">Overweight </v>
      </c>
      <c r="E1253" s="22">
        <v>4.08</v>
      </c>
      <c r="F1253" s="22" t="str" cm="1">
        <f t="array" ref="F1253">_xlfn.IFS(Table35[[#This Row],[HBA1C]]&lt;5.7, "Normal", Table35[[#This Row],[HBA1C]]&lt;6.4, "Prediabetes ", TRUE, "Diabetes")</f>
        <v>Normal</v>
      </c>
      <c r="G1253" s="23" t="s">
        <v>2379</v>
      </c>
      <c r="H1253" s="22" t="s">
        <v>2379</v>
      </c>
      <c r="I1253" s="22" t="s">
        <v>2379</v>
      </c>
      <c r="J1253" s="22">
        <v>2</v>
      </c>
      <c r="K1253" t="s">
        <v>2379</v>
      </c>
      <c r="L1253" s="25">
        <f>VLOOKUP(Table35[[#This Row],[Customer ID]],'Hospitalisation Details'!A:E,5,FALSE)</f>
        <v>26312</v>
      </c>
      <c r="M1253" s="27">
        <f>VLOOKUP(Table35[[#This Row],[Customer ID]],'Hospitalisation Details'!A:K,8,FALSE)</f>
        <v>8827.2099999999991</v>
      </c>
      <c r="N1253" t="str">
        <f>VLOOKUP(Table35[[#This Row],[Customer ID]],'Hospitalisation Details'!A:K,9, FALSE)</f>
        <v>tier - 3</v>
      </c>
      <c r="O1253" t="str">
        <f>VLOOKUP(Table35[[#This Row],[Customer ID]],'Hospitalisation Details'!A:K,10,FALSE)</f>
        <v>tier - 1</v>
      </c>
      <c r="P1253" t="str">
        <f>VLOOKUP(Table35[[#This Row],[Customer ID]],'Hospitalisation Details'!A:K,11,FALSE)</f>
        <v>R1012</v>
      </c>
    </row>
    <row r="1254" spans="1:16" x14ac:dyDescent="0.3">
      <c r="A1254" t="s">
        <v>1117</v>
      </c>
      <c r="B1254" t="str">
        <f>VLOOKUP(Table35[[#This Row],[Customer ID]], 'Customer Names'!F:G, 2, FALSE)</f>
        <v>Long, Ms.  Claire M</v>
      </c>
      <c r="C1254">
        <v>30.2</v>
      </c>
      <c r="D1254" s="22" t="str" cm="1">
        <f t="array" ref="D1254">_xlfn.IFS(Table35[[#This Row],[BMI]]&lt;18.5, "Underweight ", Table35[[#This Row],[BMI]]&lt;24.9, "Normal Weight", Table35[[#This Row],[BMI]]&lt;29.9, "Overweight ", TRUE, "Obesity")</f>
        <v>Obesity</v>
      </c>
      <c r="E1254" s="22">
        <v>6.25</v>
      </c>
      <c r="F1254" s="22" t="str" cm="1">
        <f t="array" ref="F1254">_xlfn.IFS(Table35[[#This Row],[HBA1C]]&lt;5.7, "Normal", Table35[[#This Row],[HBA1C]]&lt;6.4, "Prediabetes ", TRUE, "Diabetes")</f>
        <v xml:space="preserve">Prediabetes </v>
      </c>
      <c r="G1254" s="23" t="s">
        <v>2381</v>
      </c>
      <c r="H1254" s="22" t="s">
        <v>2379</v>
      </c>
      <c r="I1254" s="22" t="s">
        <v>2379</v>
      </c>
      <c r="J1254" s="22">
        <v>0</v>
      </c>
      <c r="K1254" t="s">
        <v>2379</v>
      </c>
      <c r="L1254" s="25">
        <f>VLOOKUP(Table35[[#This Row],[Customer ID]],'Hospitalisation Details'!A:E,5,FALSE)</f>
        <v>28108</v>
      </c>
      <c r="M1254" s="27">
        <f>VLOOKUP(Table35[[#This Row],[Customer ID]],'Hospitalisation Details'!A:K,8,FALSE)</f>
        <v>8825.09</v>
      </c>
      <c r="N1254" t="str">
        <f>VLOOKUP(Table35[[#This Row],[Customer ID]],'Hospitalisation Details'!A:K,9, FALSE)</f>
        <v>tier - 2</v>
      </c>
      <c r="O1254" t="str">
        <f>VLOOKUP(Table35[[#This Row],[Customer ID]],'Hospitalisation Details'!A:K,10,FALSE)</f>
        <v>tier - 3</v>
      </c>
      <c r="P1254" t="str">
        <f>VLOOKUP(Table35[[#This Row],[Customer ID]],'Hospitalisation Details'!A:K,11,FALSE)</f>
        <v>R1011</v>
      </c>
    </row>
    <row r="1255" spans="1:16" x14ac:dyDescent="0.3">
      <c r="A1255" t="s">
        <v>1116</v>
      </c>
      <c r="B1255" t="str">
        <f>VLOOKUP(Table35[[#This Row],[Customer ID]], 'Customer Names'!F:G, 2, FALSE)</f>
        <v>Rohde, Mrs.  Jennifer</v>
      </c>
      <c r="C1255">
        <v>31.26</v>
      </c>
      <c r="D1255" s="22" t="str" cm="1">
        <f t="array" ref="D1255">_xlfn.IFS(Table35[[#This Row],[BMI]]&lt;18.5, "Underweight ", Table35[[#This Row],[BMI]]&lt;24.9, "Normal Weight", Table35[[#This Row],[BMI]]&lt;29.9, "Overweight ", TRUE, "Obesity")</f>
        <v>Obesity</v>
      </c>
      <c r="E1255" s="22">
        <v>5.94</v>
      </c>
      <c r="F1255" s="22" t="str" cm="1">
        <f t="array" ref="F1255">_xlfn.IFS(Table35[[#This Row],[HBA1C]]&lt;5.7, "Normal", Table35[[#This Row],[HBA1C]]&lt;6.4, "Prediabetes ", TRUE, "Diabetes")</f>
        <v xml:space="preserve">Prediabetes </v>
      </c>
      <c r="G1255" s="23" t="s">
        <v>2381</v>
      </c>
      <c r="H1255" s="22" t="s">
        <v>2379</v>
      </c>
      <c r="I1255" s="22" t="s">
        <v>2379</v>
      </c>
      <c r="J1255" s="22">
        <v>1</v>
      </c>
      <c r="K1255" t="s">
        <v>2379</v>
      </c>
      <c r="L1255" s="25">
        <f>VLOOKUP(Table35[[#This Row],[Customer ID]],'Hospitalisation Details'!A:E,5,FALSE)</f>
        <v>32469</v>
      </c>
      <c r="M1255" s="27">
        <f>VLOOKUP(Table35[[#This Row],[Customer ID]],'Hospitalisation Details'!A:K,8,FALSE)</f>
        <v>8824.27</v>
      </c>
      <c r="N1255" t="str">
        <f>VLOOKUP(Table35[[#This Row],[Customer ID]],'Hospitalisation Details'!A:K,9, FALSE)</f>
        <v>tier - 2</v>
      </c>
      <c r="O1255" t="str">
        <f>VLOOKUP(Table35[[#This Row],[Customer ID]],'Hospitalisation Details'!A:K,10,FALSE)</f>
        <v>tier - 1</v>
      </c>
      <c r="P1255" t="str">
        <f>VLOOKUP(Table35[[#This Row],[Customer ID]],'Hospitalisation Details'!A:K,11,FALSE)</f>
        <v>R1025</v>
      </c>
    </row>
    <row r="1256" spans="1:16" x14ac:dyDescent="0.3">
      <c r="A1256" t="s">
        <v>1115</v>
      </c>
      <c r="B1256" t="str">
        <f>VLOOKUP(Table35[[#This Row],[Customer ID]], 'Customer Names'!F:G, 2, FALSE)</f>
        <v>Bonzi, Ms.  Maria S.</v>
      </c>
      <c r="C1256">
        <v>33.725000000000001</v>
      </c>
      <c r="D1256" s="22" t="str" cm="1">
        <f t="array" ref="D1256">_xlfn.IFS(Table35[[#This Row],[BMI]]&lt;18.5, "Underweight ", Table35[[#This Row],[BMI]]&lt;24.9, "Normal Weight", Table35[[#This Row],[BMI]]&lt;29.9, "Overweight ", TRUE, "Obesity")</f>
        <v>Obesity</v>
      </c>
      <c r="E1256" s="22">
        <v>6.45</v>
      </c>
      <c r="F1256" s="22" t="str" cm="1">
        <f t="array" ref="F1256">_xlfn.IFS(Table35[[#This Row],[HBA1C]]&lt;5.7, "Normal", Table35[[#This Row],[HBA1C]]&lt;6.4, "Prediabetes ", TRUE, "Diabetes")</f>
        <v>Diabetes</v>
      </c>
      <c r="G1256" s="23" t="s">
        <v>2381</v>
      </c>
      <c r="H1256" s="22" t="s">
        <v>2379</v>
      </c>
      <c r="I1256" s="22" t="s">
        <v>2379</v>
      </c>
      <c r="J1256" s="22">
        <v>0</v>
      </c>
      <c r="K1256" t="s">
        <v>2379</v>
      </c>
      <c r="L1256" s="25">
        <f>VLOOKUP(Table35[[#This Row],[Customer ID]],'Hospitalisation Details'!A:E,5,FALSE)</f>
        <v>28052</v>
      </c>
      <c r="M1256" s="27">
        <f>VLOOKUP(Table35[[#This Row],[Customer ID]],'Hospitalisation Details'!A:K,8,FALSE)</f>
        <v>8823.99</v>
      </c>
      <c r="N1256" t="str">
        <f>VLOOKUP(Table35[[#This Row],[Customer ID]],'Hospitalisation Details'!A:K,9, FALSE)</f>
        <v>tier - 2</v>
      </c>
      <c r="O1256" t="str">
        <f>VLOOKUP(Table35[[#This Row],[Customer ID]],'Hospitalisation Details'!A:K,10,FALSE)</f>
        <v>tier - 3</v>
      </c>
      <c r="P1256" t="str">
        <f>VLOOKUP(Table35[[#This Row],[Customer ID]],'Hospitalisation Details'!A:K,11,FALSE)</f>
        <v>R1024</v>
      </c>
    </row>
    <row r="1257" spans="1:16" x14ac:dyDescent="0.3">
      <c r="A1257" t="s">
        <v>1114</v>
      </c>
      <c r="B1257" t="str">
        <f>VLOOKUP(Table35[[#This Row],[Customer ID]], 'Customer Names'!F:G, 2, FALSE)</f>
        <v>Moore, Ms.  Katherine E</v>
      </c>
      <c r="C1257">
        <v>28.9</v>
      </c>
      <c r="D1257" s="22" t="str" cm="1">
        <f t="array" ref="D1257">_xlfn.IFS(Table35[[#This Row],[BMI]]&lt;18.5, "Underweight ", Table35[[#This Row],[BMI]]&lt;24.9, "Normal Weight", Table35[[#This Row],[BMI]]&lt;29.9, "Overweight ", TRUE, "Obesity")</f>
        <v xml:space="preserve">Overweight </v>
      </c>
      <c r="E1257" s="22">
        <v>5.74</v>
      </c>
      <c r="F1257" s="22" t="str" cm="1">
        <f t="array" ref="F1257">_xlfn.IFS(Table35[[#This Row],[HBA1C]]&lt;5.7, "Normal", Table35[[#This Row],[HBA1C]]&lt;6.4, "Prediabetes ", TRUE, "Diabetes")</f>
        <v xml:space="preserve">Prediabetes </v>
      </c>
      <c r="G1257" s="23" t="s">
        <v>2381</v>
      </c>
      <c r="H1257" s="22" t="s">
        <v>2379</v>
      </c>
      <c r="I1257" s="22" t="s">
        <v>2379</v>
      </c>
      <c r="J1257" s="22">
        <v>0</v>
      </c>
      <c r="K1257" t="s">
        <v>2379</v>
      </c>
      <c r="L1257" s="25">
        <f>VLOOKUP(Table35[[#This Row],[Customer ID]],'Hospitalisation Details'!A:E,5,FALSE)</f>
        <v>28017</v>
      </c>
      <c r="M1257" s="27">
        <f>VLOOKUP(Table35[[#This Row],[Customer ID]],'Hospitalisation Details'!A:K,8,FALSE)</f>
        <v>8823.2800000000007</v>
      </c>
      <c r="N1257" t="str">
        <f>VLOOKUP(Table35[[#This Row],[Customer ID]],'Hospitalisation Details'!A:K,9, FALSE)</f>
        <v>tier - 2</v>
      </c>
      <c r="O1257" t="str">
        <f>VLOOKUP(Table35[[#This Row],[Customer ID]],'Hospitalisation Details'!A:K,10,FALSE)</f>
        <v>tier - 1</v>
      </c>
      <c r="P1257" t="str">
        <f>VLOOKUP(Table35[[#This Row],[Customer ID]],'Hospitalisation Details'!A:K,11,FALSE)</f>
        <v>R1011</v>
      </c>
    </row>
    <row r="1258" spans="1:16" x14ac:dyDescent="0.3">
      <c r="A1258" t="s">
        <v>1113</v>
      </c>
      <c r="B1258" t="str">
        <f>VLOOKUP(Table35[[#This Row],[Customer ID]], 'Customer Names'!F:G, 2, FALSE)</f>
        <v>McGrane, Mr.  Michael</v>
      </c>
      <c r="C1258">
        <v>45.69</v>
      </c>
      <c r="D1258" s="22" t="str" cm="1">
        <f t="array" ref="D1258">_xlfn.IFS(Table35[[#This Row],[BMI]]&lt;18.5, "Underweight ", Table35[[#This Row],[BMI]]&lt;24.9, "Normal Weight", Table35[[#This Row],[BMI]]&lt;29.9, "Overweight ", TRUE, "Obesity")</f>
        <v>Obesity</v>
      </c>
      <c r="E1258" s="22">
        <v>4.43</v>
      </c>
      <c r="F1258" s="22" t="str" cm="1">
        <f t="array" ref="F1258">_xlfn.IFS(Table35[[#This Row],[HBA1C]]&lt;5.7, "Normal", Table35[[#This Row],[HBA1C]]&lt;6.4, "Prediabetes ", TRUE, "Diabetes")</f>
        <v>Normal</v>
      </c>
      <c r="G1258" s="23" t="s">
        <v>2381</v>
      </c>
      <c r="H1258" s="22" t="s">
        <v>2379</v>
      </c>
      <c r="I1258" s="22" t="s">
        <v>2379</v>
      </c>
      <c r="J1258" s="22">
        <v>0</v>
      </c>
      <c r="K1258" t="s">
        <v>2379</v>
      </c>
      <c r="L1258" s="25">
        <f>VLOOKUP(Table35[[#This Row],[Customer ID]],'Hospitalisation Details'!A:E,5,FALSE)</f>
        <v>37110</v>
      </c>
      <c r="M1258" s="27">
        <f>VLOOKUP(Table35[[#This Row],[Customer ID]],'Hospitalisation Details'!A:K,8,FALSE)</f>
        <v>8821.8799999999992</v>
      </c>
      <c r="N1258" t="str">
        <f>VLOOKUP(Table35[[#This Row],[Customer ID]],'Hospitalisation Details'!A:K,9, FALSE)</f>
        <v>tier - 2</v>
      </c>
      <c r="O1258" t="str">
        <f>VLOOKUP(Table35[[#This Row],[Customer ID]],'Hospitalisation Details'!A:K,10,FALSE)</f>
        <v>tier - 3</v>
      </c>
      <c r="P1258" t="str">
        <f>VLOOKUP(Table35[[#This Row],[Customer ID]],'Hospitalisation Details'!A:K,11,FALSE)</f>
        <v>R1023</v>
      </c>
    </row>
    <row r="1259" spans="1:16" x14ac:dyDescent="0.3">
      <c r="A1259" t="s">
        <v>1112</v>
      </c>
      <c r="B1259" t="str">
        <f>VLOOKUP(Table35[[#This Row],[Customer ID]], 'Customer Names'!F:G, 2, FALSE)</f>
        <v>Stepnowski, Ms.  Roxanne</v>
      </c>
      <c r="C1259">
        <v>21.03</v>
      </c>
      <c r="D1259" s="22" t="str" cm="1">
        <f t="array" ref="D1259">_xlfn.IFS(Table35[[#This Row],[BMI]]&lt;18.5, "Underweight ", Table35[[#This Row],[BMI]]&lt;24.9, "Normal Weight", Table35[[#This Row],[BMI]]&lt;29.9, "Overweight ", TRUE, "Obesity")</f>
        <v>Normal Weight</v>
      </c>
      <c r="E1259" s="22">
        <v>6.5</v>
      </c>
      <c r="F1259" s="22" t="str" cm="1">
        <f t="array" ref="F1259">_xlfn.IFS(Table35[[#This Row],[HBA1C]]&lt;5.7, "Normal", Table35[[#This Row],[HBA1C]]&lt;6.4, "Prediabetes ", TRUE, "Diabetes")</f>
        <v>Diabetes</v>
      </c>
      <c r="G1259" s="23" t="s">
        <v>2379</v>
      </c>
      <c r="H1259" s="22" t="s">
        <v>2379</v>
      </c>
      <c r="I1259" s="22" t="s">
        <v>2379</v>
      </c>
      <c r="J1259" s="22">
        <v>0</v>
      </c>
      <c r="K1259" t="s">
        <v>2379</v>
      </c>
      <c r="L1259" s="25">
        <f>VLOOKUP(Table35[[#This Row],[Customer ID]],'Hospitalisation Details'!A:E,5,FALSE)</f>
        <v>23952</v>
      </c>
      <c r="M1259" s="27">
        <f>VLOOKUP(Table35[[#This Row],[Customer ID]],'Hospitalisation Details'!A:K,8,FALSE)</f>
        <v>8800.49</v>
      </c>
      <c r="N1259" t="str">
        <f>VLOOKUP(Table35[[#This Row],[Customer ID]],'Hospitalisation Details'!A:K,9, FALSE)</f>
        <v>tier - 3</v>
      </c>
      <c r="O1259" t="str">
        <f>VLOOKUP(Table35[[#This Row],[Customer ID]],'Hospitalisation Details'!A:K,10,FALSE)</f>
        <v>tier - 2</v>
      </c>
      <c r="P1259" t="str">
        <f>VLOOKUP(Table35[[#This Row],[Customer ID]],'Hospitalisation Details'!A:K,11,FALSE)</f>
        <v>R1013</v>
      </c>
    </row>
    <row r="1260" spans="1:16" x14ac:dyDescent="0.3">
      <c r="A1260" t="s">
        <v>1111</v>
      </c>
      <c r="B1260" t="str">
        <f>VLOOKUP(Table35[[#This Row],[Customer ID]], 'Customer Names'!F:G, 2, FALSE)</f>
        <v>Merkle, Mr.  Israel</v>
      </c>
      <c r="C1260">
        <v>37</v>
      </c>
      <c r="D1260" s="22" t="str" cm="1">
        <f t="array" ref="D1260">_xlfn.IFS(Table35[[#This Row],[BMI]]&lt;18.5, "Underweight ", Table35[[#This Row],[BMI]]&lt;24.9, "Normal Weight", Table35[[#This Row],[BMI]]&lt;29.9, "Overweight ", TRUE, "Obesity")</f>
        <v>Obesity</v>
      </c>
      <c r="E1260" s="22">
        <v>8.75</v>
      </c>
      <c r="F1260" s="22" t="str" cm="1">
        <f t="array" ref="F1260">_xlfn.IFS(Table35[[#This Row],[HBA1C]]&lt;5.7, "Normal", Table35[[#This Row],[HBA1C]]&lt;6.4, "Prediabetes ", TRUE, "Diabetes")</f>
        <v>Diabetes</v>
      </c>
      <c r="G1260" s="23" t="s">
        <v>2379</v>
      </c>
      <c r="H1260" s="22" t="s">
        <v>2379</v>
      </c>
      <c r="I1260" s="22" t="s">
        <v>2379</v>
      </c>
      <c r="J1260" s="22">
        <v>0</v>
      </c>
      <c r="K1260" t="s">
        <v>2379</v>
      </c>
      <c r="L1260" s="25">
        <f>VLOOKUP(Table35[[#This Row],[Customer ID]],'Hospitalisation Details'!A:E,5,FALSE)</f>
        <v>26102</v>
      </c>
      <c r="M1260" s="27">
        <f>VLOOKUP(Table35[[#This Row],[Customer ID]],'Hospitalisation Details'!A:K,8,FALSE)</f>
        <v>8798.59</v>
      </c>
      <c r="N1260" t="str">
        <f>VLOOKUP(Table35[[#This Row],[Customer ID]],'Hospitalisation Details'!A:K,9, FALSE)</f>
        <v>tier - 2</v>
      </c>
      <c r="O1260" t="str">
        <f>VLOOKUP(Table35[[#This Row],[Customer ID]],'Hospitalisation Details'!A:K,10,FALSE)</f>
        <v>tier - 1</v>
      </c>
      <c r="P1260" t="str">
        <f>VLOOKUP(Table35[[#This Row],[Customer ID]],'Hospitalisation Details'!A:K,11,FALSE)</f>
        <v>R1011</v>
      </c>
    </row>
    <row r="1261" spans="1:16" x14ac:dyDescent="0.3">
      <c r="A1261" t="s">
        <v>1110</v>
      </c>
      <c r="B1261" t="str">
        <f>VLOOKUP(Table35[[#This Row],[Customer ID]], 'Customer Names'!F:G, 2, FALSE)</f>
        <v>Schaefer, Mr.  Samalya</v>
      </c>
      <c r="C1261">
        <v>25.4</v>
      </c>
      <c r="D1261" s="22" t="str" cm="1">
        <f t="array" ref="D1261">_xlfn.IFS(Table35[[#This Row],[BMI]]&lt;18.5, "Underweight ", Table35[[#This Row],[BMI]]&lt;24.9, "Normal Weight", Table35[[#This Row],[BMI]]&lt;29.9, "Overweight ", TRUE, "Obesity")</f>
        <v xml:space="preserve">Overweight </v>
      </c>
      <c r="E1261" s="22">
        <v>11.96</v>
      </c>
      <c r="F1261" s="22" t="str" cm="1">
        <f t="array" ref="F1261">_xlfn.IFS(Table35[[#This Row],[HBA1C]]&lt;5.7, "Normal", Table35[[#This Row],[HBA1C]]&lt;6.4, "Prediabetes ", TRUE, "Diabetes")</f>
        <v>Diabetes</v>
      </c>
      <c r="G1261" s="23" t="s">
        <v>2379</v>
      </c>
      <c r="H1261" s="22" t="s">
        <v>2379</v>
      </c>
      <c r="I1261" s="22" t="s">
        <v>2379</v>
      </c>
      <c r="J1261" s="22">
        <v>0</v>
      </c>
      <c r="K1261" t="s">
        <v>2379</v>
      </c>
      <c r="L1261" s="25">
        <f>VLOOKUP(Table35[[#This Row],[Customer ID]],'Hospitalisation Details'!A:E,5,FALSE)</f>
        <v>26076</v>
      </c>
      <c r="M1261" s="27">
        <f>VLOOKUP(Table35[[#This Row],[Customer ID]],'Hospitalisation Details'!A:K,8,FALSE)</f>
        <v>8782.4699999999993</v>
      </c>
      <c r="N1261" t="str">
        <f>VLOOKUP(Table35[[#This Row],[Customer ID]],'Hospitalisation Details'!A:K,9, FALSE)</f>
        <v>tier - 2</v>
      </c>
      <c r="O1261" t="str">
        <f>VLOOKUP(Table35[[#This Row],[Customer ID]],'Hospitalisation Details'!A:K,10,FALSE)</f>
        <v>tier - 3</v>
      </c>
      <c r="P1261" t="str">
        <f>VLOOKUP(Table35[[#This Row],[Customer ID]],'Hospitalisation Details'!A:K,11,FALSE)</f>
        <v>R1011</v>
      </c>
    </row>
    <row r="1262" spans="1:16" x14ac:dyDescent="0.3">
      <c r="A1262" t="s">
        <v>1109</v>
      </c>
      <c r="B1262" t="str">
        <f>VLOOKUP(Table35[[#This Row],[Customer ID]], 'Customer Names'!F:G, 2, FALSE)</f>
        <v>Vigneron, Mr.  Peter</v>
      </c>
      <c r="C1262">
        <v>32.299999999999997</v>
      </c>
      <c r="D1262" s="22" t="str" cm="1">
        <f t="array" ref="D1262">_xlfn.IFS(Table35[[#This Row],[BMI]]&lt;18.5, "Underweight ", Table35[[#This Row],[BMI]]&lt;24.9, "Normal Weight", Table35[[#This Row],[BMI]]&lt;29.9, "Overweight ", TRUE, "Obesity")</f>
        <v>Obesity</v>
      </c>
      <c r="E1262" s="22">
        <v>10.54</v>
      </c>
      <c r="F1262" s="22" t="str" cm="1">
        <f t="array" ref="F1262">_xlfn.IFS(Table35[[#This Row],[HBA1C]]&lt;5.7, "Normal", Table35[[#This Row],[HBA1C]]&lt;6.4, "Prediabetes ", TRUE, "Diabetes")</f>
        <v>Diabetes</v>
      </c>
      <c r="G1262" s="23" t="s">
        <v>2379</v>
      </c>
      <c r="H1262" s="22" t="s">
        <v>2379</v>
      </c>
      <c r="I1262" s="22" t="s">
        <v>2379</v>
      </c>
      <c r="J1262" s="22">
        <v>0</v>
      </c>
      <c r="K1262" t="s">
        <v>2379</v>
      </c>
      <c r="L1262" s="25">
        <f>VLOOKUP(Table35[[#This Row],[Customer ID]],'Hospitalisation Details'!A:E,5,FALSE)</f>
        <v>27125</v>
      </c>
      <c r="M1262" s="27">
        <f>VLOOKUP(Table35[[#This Row],[Customer ID]],'Hospitalisation Details'!A:K,8,FALSE)</f>
        <v>8765.25</v>
      </c>
      <c r="N1262" t="str">
        <f>VLOOKUP(Table35[[#This Row],[Customer ID]],'Hospitalisation Details'!A:K,9, FALSE)</f>
        <v>tier - 2</v>
      </c>
      <c r="O1262" t="str">
        <f>VLOOKUP(Table35[[#This Row],[Customer ID]],'Hospitalisation Details'!A:K,10,FALSE)</f>
        <v>tier - 3</v>
      </c>
      <c r="P1262" t="str">
        <f>VLOOKUP(Table35[[#This Row],[Customer ID]],'Hospitalisation Details'!A:K,11,FALSE)</f>
        <v>R1012</v>
      </c>
    </row>
    <row r="1263" spans="1:16" x14ac:dyDescent="0.3">
      <c r="A1263" t="s">
        <v>1108</v>
      </c>
      <c r="B1263" t="str">
        <f>VLOOKUP(Table35[[#This Row],[Customer ID]], 'Customer Names'!F:G, 2, FALSE)</f>
        <v>Mucci, Ms.  Alicia</v>
      </c>
      <c r="C1263">
        <v>23.94</v>
      </c>
      <c r="D1263" s="22" t="str" cm="1">
        <f t="array" ref="D1263">_xlfn.IFS(Table35[[#This Row],[BMI]]&lt;18.5, "Underweight ", Table35[[#This Row],[BMI]]&lt;24.9, "Normal Weight", Table35[[#This Row],[BMI]]&lt;29.9, "Overweight ", TRUE, "Obesity")</f>
        <v>Normal Weight</v>
      </c>
      <c r="E1263" s="22">
        <v>4.54</v>
      </c>
      <c r="F1263" s="22" t="str" cm="1">
        <f t="array" ref="F1263">_xlfn.IFS(Table35[[#This Row],[HBA1C]]&lt;5.7, "Normal", Table35[[#This Row],[HBA1C]]&lt;6.4, "Prediabetes ", TRUE, "Diabetes")</f>
        <v>Normal</v>
      </c>
      <c r="G1263" s="23" t="s">
        <v>2381</v>
      </c>
      <c r="H1263" s="22" t="s">
        <v>2379</v>
      </c>
      <c r="I1263" s="22" t="s">
        <v>2381</v>
      </c>
      <c r="J1263" s="22">
        <v>1</v>
      </c>
      <c r="K1263" t="s">
        <v>2379</v>
      </c>
      <c r="L1263" s="25">
        <f>VLOOKUP(Table35[[#This Row],[Customer ID]],'Hospitalisation Details'!A:E,5,FALSE)</f>
        <v>25271</v>
      </c>
      <c r="M1263" s="27">
        <f>VLOOKUP(Table35[[#This Row],[Customer ID]],'Hospitalisation Details'!A:K,8,FALSE)</f>
        <v>8760.1200000000008</v>
      </c>
      <c r="N1263" t="str">
        <f>VLOOKUP(Table35[[#This Row],[Customer ID]],'Hospitalisation Details'!A:K,9, FALSE)</f>
        <v>tier - 2</v>
      </c>
      <c r="O1263" t="str">
        <f>VLOOKUP(Table35[[#This Row],[Customer ID]],'Hospitalisation Details'!A:K,10,FALSE)</f>
        <v>tier - 1</v>
      </c>
      <c r="P1263" t="str">
        <f>VLOOKUP(Table35[[#This Row],[Customer ID]],'Hospitalisation Details'!A:K,11,FALSE)</f>
        <v>R1013</v>
      </c>
    </row>
    <row r="1264" spans="1:16" x14ac:dyDescent="0.3">
      <c r="A1264" t="s">
        <v>1107</v>
      </c>
      <c r="B1264" t="str">
        <f>VLOOKUP(Table35[[#This Row],[Customer ID]], 'Customer Names'!F:G, 2, FALSE)</f>
        <v>MacDonald, Ms.  Sarah K.</v>
      </c>
      <c r="C1264">
        <v>46.4</v>
      </c>
      <c r="D1264" s="22" t="str" cm="1">
        <f t="array" ref="D1264">_xlfn.IFS(Table35[[#This Row],[BMI]]&lt;18.5, "Underweight ", Table35[[#This Row],[BMI]]&lt;24.9, "Normal Weight", Table35[[#This Row],[BMI]]&lt;29.9, "Overweight ", TRUE, "Obesity")</f>
        <v>Obesity</v>
      </c>
      <c r="E1264" s="22">
        <v>5.71</v>
      </c>
      <c r="F1264" s="22" t="str" cm="1">
        <f t="array" ref="F1264">_xlfn.IFS(Table35[[#This Row],[HBA1C]]&lt;5.7, "Normal", Table35[[#This Row],[HBA1C]]&lt;6.4, "Prediabetes ", TRUE, "Diabetes")</f>
        <v xml:space="preserve">Prediabetes </v>
      </c>
      <c r="G1264" s="23" t="s">
        <v>2379</v>
      </c>
      <c r="H1264" s="22" t="s">
        <v>2379</v>
      </c>
      <c r="I1264" s="22" t="s">
        <v>2379</v>
      </c>
      <c r="J1264" s="22">
        <v>0</v>
      </c>
      <c r="K1264" t="s">
        <v>2379</v>
      </c>
      <c r="L1264" s="25">
        <f>VLOOKUP(Table35[[#This Row],[Customer ID]],'Hospitalisation Details'!A:E,5,FALSE)</f>
        <v>36214</v>
      </c>
      <c r="M1264" s="27">
        <f>VLOOKUP(Table35[[#This Row],[Customer ID]],'Hospitalisation Details'!A:K,8,FALSE)</f>
        <v>8747.68</v>
      </c>
      <c r="N1264" t="str">
        <f>VLOOKUP(Table35[[#This Row],[Customer ID]],'Hospitalisation Details'!A:K,9, FALSE)</f>
        <v>tier - 2</v>
      </c>
      <c r="O1264" t="str">
        <f>VLOOKUP(Table35[[#This Row],[Customer ID]],'Hospitalisation Details'!A:K,10,FALSE)</f>
        <v>tier - 3</v>
      </c>
      <c r="P1264" t="str">
        <f>VLOOKUP(Table35[[#This Row],[Customer ID]],'Hospitalisation Details'!A:K,11,FALSE)</f>
        <v>R1011</v>
      </c>
    </row>
    <row r="1265" spans="1:16" x14ac:dyDescent="0.3">
      <c r="A1265" t="s">
        <v>1106</v>
      </c>
      <c r="B1265" t="str">
        <f>VLOOKUP(Table35[[#This Row],[Customer ID]], 'Customer Names'!F:G, 2, FALSE)</f>
        <v>Deng, Mr.  Guomin</v>
      </c>
      <c r="C1265">
        <v>40.375</v>
      </c>
      <c r="D1265" s="22" t="str" cm="1">
        <f t="array" ref="D1265">_xlfn.IFS(Table35[[#This Row],[BMI]]&lt;18.5, "Underweight ", Table35[[#This Row],[BMI]]&lt;24.9, "Normal Weight", Table35[[#This Row],[BMI]]&lt;29.9, "Overweight ", TRUE, "Obesity")</f>
        <v>Obesity</v>
      </c>
      <c r="E1265" s="22">
        <v>6.25</v>
      </c>
      <c r="F1265" s="22" t="str" cm="1">
        <f t="array" ref="F1265">_xlfn.IFS(Table35[[#This Row],[HBA1C]]&lt;5.7, "Normal", Table35[[#This Row],[HBA1C]]&lt;6.4, "Prediabetes ", TRUE, "Diabetes")</f>
        <v xml:space="preserve">Prediabetes </v>
      </c>
      <c r="G1265" s="23" t="s">
        <v>2381</v>
      </c>
      <c r="H1265" s="22" t="s">
        <v>2379</v>
      </c>
      <c r="I1265" s="22" t="s">
        <v>2379</v>
      </c>
      <c r="J1265" s="22">
        <v>0</v>
      </c>
      <c r="K1265" t="s">
        <v>2379</v>
      </c>
      <c r="L1265" s="25">
        <f>VLOOKUP(Table35[[#This Row],[Customer ID]],'Hospitalisation Details'!A:E,5,FALSE)</f>
        <v>27776</v>
      </c>
      <c r="M1265" s="27">
        <f>VLOOKUP(Table35[[#This Row],[Customer ID]],'Hospitalisation Details'!A:K,8,FALSE)</f>
        <v>8733.23</v>
      </c>
      <c r="N1265" t="str">
        <f>VLOOKUP(Table35[[#This Row],[Customer ID]],'Hospitalisation Details'!A:K,9, FALSE)</f>
        <v>tier - 2</v>
      </c>
      <c r="O1265" t="str">
        <f>VLOOKUP(Table35[[#This Row],[Customer ID]],'Hospitalisation Details'!A:K,10,FALSE)</f>
        <v>tier - 3</v>
      </c>
      <c r="P1265" t="str">
        <f>VLOOKUP(Table35[[#This Row],[Customer ID]],'Hospitalisation Details'!A:K,11,FALSE)</f>
        <v>R1012</v>
      </c>
    </row>
    <row r="1266" spans="1:16" x14ac:dyDescent="0.3">
      <c r="A1266" t="s">
        <v>1105</v>
      </c>
      <c r="B1266" t="str">
        <f>VLOOKUP(Table35[[#This Row],[Customer ID]], 'Customer Names'!F:G, 2, FALSE)</f>
        <v>De Mata, Mr.  Javier</v>
      </c>
      <c r="C1266">
        <v>28.7</v>
      </c>
      <c r="D1266" s="22" t="str" cm="1">
        <f t="array" ref="D1266">_xlfn.IFS(Table35[[#This Row],[BMI]]&lt;18.5, "Underweight ", Table35[[#This Row],[BMI]]&lt;24.9, "Normal Weight", Table35[[#This Row],[BMI]]&lt;29.9, "Overweight ", TRUE, "Obesity")</f>
        <v xml:space="preserve">Overweight </v>
      </c>
      <c r="E1266" s="22">
        <v>9.4700000000000006</v>
      </c>
      <c r="F1266" s="22" t="str" cm="1">
        <f t="array" ref="F1266">_xlfn.IFS(Table35[[#This Row],[HBA1C]]&lt;5.7, "Normal", Table35[[#This Row],[HBA1C]]&lt;6.4, "Prediabetes ", TRUE, "Diabetes")</f>
        <v>Diabetes</v>
      </c>
      <c r="G1266" s="23" t="s">
        <v>2379</v>
      </c>
      <c r="H1266" s="22" t="s">
        <v>2379</v>
      </c>
      <c r="I1266" s="22" t="s">
        <v>2379</v>
      </c>
      <c r="J1266" s="22">
        <v>2</v>
      </c>
      <c r="K1266" t="s">
        <v>2379</v>
      </c>
      <c r="L1266" s="25">
        <f>VLOOKUP(Table35[[#This Row],[Customer ID]],'Hospitalisation Details'!A:E,5,FALSE)</f>
        <v>27023</v>
      </c>
      <c r="M1266" s="27">
        <f>VLOOKUP(Table35[[#This Row],[Customer ID]],'Hospitalisation Details'!A:K,8,FALSE)</f>
        <v>8703.4599999999991</v>
      </c>
      <c r="N1266" t="str">
        <f>VLOOKUP(Table35[[#This Row],[Customer ID]],'Hospitalisation Details'!A:K,9, FALSE)</f>
        <v>tier - 3</v>
      </c>
      <c r="O1266" t="str">
        <f>VLOOKUP(Table35[[#This Row],[Customer ID]],'Hospitalisation Details'!A:K,10,FALSE)</f>
        <v>tier - 3</v>
      </c>
      <c r="P1266" t="str">
        <f>VLOOKUP(Table35[[#This Row],[Customer ID]],'Hospitalisation Details'!A:K,11,FALSE)</f>
        <v>R1011</v>
      </c>
    </row>
    <row r="1267" spans="1:16" x14ac:dyDescent="0.3">
      <c r="A1267" t="s">
        <v>1104</v>
      </c>
      <c r="B1267" t="str">
        <f>VLOOKUP(Table35[[#This Row],[Customer ID]], 'Customer Names'!F:G, 2, FALSE)</f>
        <v>Strickland, Mr.  Matt</v>
      </c>
      <c r="C1267">
        <v>26.63</v>
      </c>
      <c r="D1267" s="22" t="str" cm="1">
        <f t="array" ref="D1267">_xlfn.IFS(Table35[[#This Row],[BMI]]&lt;18.5, "Underweight ", Table35[[#This Row],[BMI]]&lt;24.9, "Normal Weight", Table35[[#This Row],[BMI]]&lt;29.9, "Overweight ", TRUE, "Obesity")</f>
        <v xml:space="preserve">Overweight </v>
      </c>
      <c r="E1267" s="22">
        <v>5.7</v>
      </c>
      <c r="F1267" s="22" t="str" cm="1">
        <f t="array" ref="F1267">_xlfn.IFS(Table35[[#This Row],[HBA1C]]&lt;5.7, "Normal", Table35[[#This Row],[HBA1C]]&lt;6.4, "Prediabetes ", TRUE, "Diabetes")</f>
        <v xml:space="preserve">Prediabetes </v>
      </c>
      <c r="G1267" s="23" t="s">
        <v>2379</v>
      </c>
      <c r="H1267" s="22" t="s">
        <v>2379</v>
      </c>
      <c r="I1267" s="22" t="s">
        <v>2379</v>
      </c>
      <c r="J1267" s="22">
        <v>0</v>
      </c>
      <c r="K1267" t="s">
        <v>2379</v>
      </c>
      <c r="L1267" s="25">
        <f>VLOOKUP(Table35[[#This Row],[Customer ID]],'Hospitalisation Details'!A:E,5,FALSE)</f>
        <v>29553</v>
      </c>
      <c r="M1267" s="27">
        <f>VLOOKUP(Table35[[#This Row],[Customer ID]],'Hospitalisation Details'!A:K,8,FALSE)</f>
        <v>8701.84</v>
      </c>
      <c r="N1267" t="str">
        <f>VLOOKUP(Table35[[#This Row],[Customer ID]],'Hospitalisation Details'!A:K,9, FALSE)</f>
        <v>tier - 2</v>
      </c>
      <c r="O1267" t="str">
        <f>VLOOKUP(Table35[[#This Row],[Customer ID]],'Hospitalisation Details'!A:K,10,FALSE)</f>
        <v>tier - 3</v>
      </c>
      <c r="P1267" t="str">
        <f>VLOOKUP(Table35[[#This Row],[Customer ID]],'Hospitalisation Details'!A:K,11,FALSE)</f>
        <v>R1021</v>
      </c>
    </row>
    <row r="1268" spans="1:16" x14ac:dyDescent="0.3">
      <c r="A1268" t="s">
        <v>1103</v>
      </c>
      <c r="B1268" t="str">
        <f>VLOOKUP(Table35[[#This Row],[Customer ID]], 'Customer Names'!F:G, 2, FALSE)</f>
        <v>Cheney, Mr.  Thomas S</v>
      </c>
      <c r="C1268">
        <v>22.515000000000001</v>
      </c>
      <c r="D1268" s="22" t="str" cm="1">
        <f t="array" ref="D1268">_xlfn.IFS(Table35[[#This Row],[BMI]]&lt;18.5, "Underweight ", Table35[[#This Row],[BMI]]&lt;24.9, "Normal Weight", Table35[[#This Row],[BMI]]&lt;29.9, "Overweight ", TRUE, "Obesity")</f>
        <v>Normal Weight</v>
      </c>
      <c r="E1268" s="22">
        <v>11.18</v>
      </c>
      <c r="F1268" s="22" t="str" cm="1">
        <f t="array" ref="F1268">_xlfn.IFS(Table35[[#This Row],[HBA1C]]&lt;5.7, "Normal", Table35[[#This Row],[HBA1C]]&lt;6.4, "Prediabetes ", TRUE, "Diabetes")</f>
        <v>Diabetes</v>
      </c>
      <c r="G1268" s="23" t="s">
        <v>2379</v>
      </c>
      <c r="H1268" s="22" t="s">
        <v>2379</v>
      </c>
      <c r="I1268" s="22" t="s">
        <v>2379</v>
      </c>
      <c r="J1268" s="22">
        <v>2</v>
      </c>
      <c r="K1268" t="s">
        <v>2379</v>
      </c>
      <c r="L1268" s="25">
        <f>VLOOKUP(Table35[[#This Row],[Customer ID]],'Hospitalisation Details'!A:E,5,FALSE)</f>
        <v>26948</v>
      </c>
      <c r="M1268" s="27">
        <f>VLOOKUP(Table35[[#This Row],[Customer ID]],'Hospitalisation Details'!A:K,8,FALSE)</f>
        <v>8688.86</v>
      </c>
      <c r="N1268" t="str">
        <f>VLOOKUP(Table35[[#This Row],[Customer ID]],'Hospitalisation Details'!A:K,9, FALSE)</f>
        <v>tier - 2</v>
      </c>
      <c r="O1268" t="str">
        <f>VLOOKUP(Table35[[#This Row],[Customer ID]],'Hospitalisation Details'!A:K,10,FALSE)</f>
        <v>tier - 1</v>
      </c>
      <c r="P1268" t="str">
        <f>VLOOKUP(Table35[[#This Row],[Customer ID]],'Hospitalisation Details'!A:K,11,FALSE)</f>
        <v>R1017</v>
      </c>
    </row>
    <row r="1269" spans="1:16" x14ac:dyDescent="0.3">
      <c r="A1269" t="s">
        <v>1102</v>
      </c>
      <c r="B1269" t="str">
        <f>VLOOKUP(Table35[[#This Row],[Customer ID]], 'Customer Names'!F:G, 2, FALSE)</f>
        <v>Godoy, Ms.  Martha Patricia</v>
      </c>
      <c r="C1269">
        <v>36.575000000000003</v>
      </c>
      <c r="D1269" s="22" t="str" cm="1">
        <f t="array" ref="D1269">_xlfn.IFS(Table35[[#This Row],[BMI]]&lt;18.5, "Underweight ", Table35[[#This Row],[BMI]]&lt;24.9, "Normal Weight", Table35[[#This Row],[BMI]]&lt;29.9, "Overweight ", TRUE, "Obesity")</f>
        <v>Obesity</v>
      </c>
      <c r="E1269" s="22">
        <v>10.98</v>
      </c>
      <c r="F1269" s="22" t="str" cm="1">
        <f t="array" ref="F1269">_xlfn.IFS(Table35[[#This Row],[HBA1C]]&lt;5.7, "Normal", Table35[[#This Row],[HBA1C]]&lt;6.4, "Prediabetes ", TRUE, "Diabetes")</f>
        <v>Diabetes</v>
      </c>
      <c r="G1269" s="23" t="s">
        <v>2379</v>
      </c>
      <c r="H1269" s="22" t="s">
        <v>2379</v>
      </c>
      <c r="I1269" s="22" t="s">
        <v>2379</v>
      </c>
      <c r="J1269" s="22">
        <v>0</v>
      </c>
      <c r="K1269" t="s">
        <v>2379</v>
      </c>
      <c r="L1269" s="25">
        <f>VLOOKUP(Table35[[#This Row],[Customer ID]],'Hospitalisation Details'!A:E,5,FALSE)</f>
        <v>27288</v>
      </c>
      <c r="M1269" s="27">
        <f>VLOOKUP(Table35[[#This Row],[Customer ID]],'Hospitalisation Details'!A:K,8,FALSE)</f>
        <v>8671.19</v>
      </c>
      <c r="N1269" t="str">
        <f>VLOOKUP(Table35[[#This Row],[Customer ID]],'Hospitalisation Details'!A:K,9, FALSE)</f>
        <v>tier - 2</v>
      </c>
      <c r="O1269" t="str">
        <f>VLOOKUP(Table35[[#This Row],[Customer ID]],'Hospitalisation Details'!A:K,10,FALSE)</f>
        <v>tier - 1</v>
      </c>
      <c r="P1269" t="str">
        <f>VLOOKUP(Table35[[#This Row],[Customer ID]],'Hospitalisation Details'!A:K,11,FALSE)</f>
        <v>R1012</v>
      </c>
    </row>
    <row r="1270" spans="1:16" x14ac:dyDescent="0.3">
      <c r="A1270" t="s">
        <v>1101</v>
      </c>
      <c r="B1270" t="str">
        <f>VLOOKUP(Table35[[#This Row],[Customer ID]], 'Customer Names'!F:G, 2, FALSE)</f>
        <v>Rider, Ms.  Alicia</v>
      </c>
      <c r="C1270">
        <v>23.66</v>
      </c>
      <c r="D1270" s="22" t="str" cm="1">
        <f t="array" ref="D1270">_xlfn.IFS(Table35[[#This Row],[BMI]]&lt;18.5, "Underweight ", Table35[[#This Row],[BMI]]&lt;24.9, "Normal Weight", Table35[[#This Row],[BMI]]&lt;29.9, "Overweight ", TRUE, "Obesity")</f>
        <v>Normal Weight</v>
      </c>
      <c r="E1270" s="22">
        <v>5.1100000000000003</v>
      </c>
      <c r="F1270" s="22" t="str" cm="1">
        <f t="array" ref="F1270">_xlfn.IFS(Table35[[#This Row],[HBA1C]]&lt;5.7, "Normal", Table35[[#This Row],[HBA1C]]&lt;6.4, "Prediabetes ", TRUE, "Diabetes")</f>
        <v>Normal</v>
      </c>
      <c r="G1270" s="23" t="s">
        <v>2381</v>
      </c>
      <c r="H1270" s="22" t="s">
        <v>2379</v>
      </c>
      <c r="I1270" s="22" t="s">
        <v>2381</v>
      </c>
      <c r="J1270" s="22">
        <v>1</v>
      </c>
      <c r="K1270" t="s">
        <v>2379</v>
      </c>
      <c r="L1270" s="25">
        <f>VLOOKUP(Table35[[#This Row],[Customer ID]],'Hospitalisation Details'!A:E,5,FALSE)</f>
        <v>25425</v>
      </c>
      <c r="M1270" s="27">
        <f>VLOOKUP(Table35[[#This Row],[Customer ID]],'Hospitalisation Details'!A:K,8,FALSE)</f>
        <v>8665.14</v>
      </c>
      <c r="N1270" t="str">
        <f>VLOOKUP(Table35[[#This Row],[Customer ID]],'Hospitalisation Details'!A:K,9, FALSE)</f>
        <v>tier - 2</v>
      </c>
      <c r="O1270" t="str">
        <f>VLOOKUP(Table35[[#This Row],[Customer ID]],'Hospitalisation Details'!A:K,10,FALSE)</f>
        <v>tier - 3</v>
      </c>
      <c r="P1270" t="str">
        <f>VLOOKUP(Table35[[#This Row],[Customer ID]],'Hospitalisation Details'!A:K,11,FALSE)</f>
        <v>R1013</v>
      </c>
    </row>
    <row r="1271" spans="1:16" x14ac:dyDescent="0.3">
      <c r="A1271" t="s">
        <v>1100</v>
      </c>
      <c r="B1271" t="str">
        <f>VLOOKUP(Table35[[#This Row],[Customer ID]], 'Customer Names'!F:G, 2, FALSE)</f>
        <v>Evans, Ms.  Jennifer V.</v>
      </c>
      <c r="C1271">
        <v>18.62</v>
      </c>
      <c r="D1271" s="22" t="str" cm="1">
        <f t="array" ref="D1271">_xlfn.IFS(Table35[[#This Row],[BMI]]&lt;18.5, "Underweight ", Table35[[#This Row],[BMI]]&lt;24.9, "Normal Weight", Table35[[#This Row],[BMI]]&lt;29.9, "Overweight ", TRUE, "Obesity")</f>
        <v>Normal Weight</v>
      </c>
      <c r="E1271" s="22">
        <v>10.24</v>
      </c>
      <c r="F1271" s="22" t="str" cm="1">
        <f t="array" ref="F1271">_xlfn.IFS(Table35[[#This Row],[HBA1C]]&lt;5.7, "Normal", Table35[[#This Row],[HBA1C]]&lt;6.4, "Prediabetes ", TRUE, "Diabetes")</f>
        <v>Diabetes</v>
      </c>
      <c r="G1271" s="23" t="s">
        <v>2379</v>
      </c>
      <c r="H1271" s="22" t="s">
        <v>2379</v>
      </c>
      <c r="I1271" s="22" t="s">
        <v>2379</v>
      </c>
      <c r="J1271" s="22">
        <v>0</v>
      </c>
      <c r="K1271" t="s">
        <v>2379</v>
      </c>
      <c r="L1271" s="25">
        <f>VLOOKUP(Table35[[#This Row],[Customer ID]],'Hospitalisation Details'!A:E,5,FALSE)</f>
        <v>23944</v>
      </c>
      <c r="M1271" s="27">
        <f>VLOOKUP(Table35[[#This Row],[Customer ID]],'Hospitalisation Details'!A:K,8,FALSE)</f>
        <v>8665.09</v>
      </c>
      <c r="N1271" t="str">
        <f>VLOOKUP(Table35[[#This Row],[Customer ID]],'Hospitalisation Details'!A:K,9, FALSE)</f>
        <v>tier - 3</v>
      </c>
      <c r="O1271" t="str">
        <f>VLOOKUP(Table35[[#This Row],[Customer ID]],'Hospitalisation Details'!A:K,10,FALSE)</f>
        <v>tier - 2</v>
      </c>
      <c r="P1271" t="str">
        <f>VLOOKUP(Table35[[#This Row],[Customer ID]],'Hospitalisation Details'!A:K,11,FALSE)</f>
        <v>R1012</v>
      </c>
    </row>
    <row r="1272" spans="1:16" x14ac:dyDescent="0.3">
      <c r="A1272" t="s">
        <v>1099</v>
      </c>
      <c r="B1272" t="str">
        <f>VLOOKUP(Table35[[#This Row],[Customer ID]], 'Customer Names'!F:G, 2, FALSE)</f>
        <v>Anderson, Mr.  Michael W.</v>
      </c>
      <c r="C1272">
        <v>19.190000000000001</v>
      </c>
      <c r="D1272" s="22" t="str" cm="1">
        <f t="array" ref="D1272">_xlfn.IFS(Table35[[#This Row],[BMI]]&lt;18.5, "Underweight ", Table35[[#This Row],[BMI]]&lt;24.9, "Normal Weight", Table35[[#This Row],[BMI]]&lt;29.9, "Overweight ", TRUE, "Obesity")</f>
        <v>Normal Weight</v>
      </c>
      <c r="E1272" s="22">
        <v>7.71</v>
      </c>
      <c r="F1272" s="22" t="str" cm="1">
        <f t="array" ref="F1272">_xlfn.IFS(Table35[[#This Row],[HBA1C]]&lt;5.7, "Normal", Table35[[#This Row],[HBA1C]]&lt;6.4, "Prediabetes ", TRUE, "Diabetes")</f>
        <v>Diabetes</v>
      </c>
      <c r="G1272" s="23" t="s">
        <v>2381</v>
      </c>
      <c r="H1272" s="22" t="s">
        <v>2379</v>
      </c>
      <c r="I1272" s="22" t="s">
        <v>2379</v>
      </c>
      <c r="J1272" s="22">
        <v>1</v>
      </c>
      <c r="K1272" t="s">
        <v>2379</v>
      </c>
      <c r="L1272" s="25">
        <f>VLOOKUP(Table35[[#This Row],[Customer ID]],'Hospitalisation Details'!A:E,5,FALSE)</f>
        <v>27548</v>
      </c>
      <c r="M1272" s="27">
        <f>VLOOKUP(Table35[[#This Row],[Customer ID]],'Hospitalisation Details'!A:K,8,FALSE)</f>
        <v>8627.5400000000009</v>
      </c>
      <c r="N1272" t="str">
        <f>VLOOKUP(Table35[[#This Row],[Customer ID]],'Hospitalisation Details'!A:K,9, FALSE)</f>
        <v>tier - 2</v>
      </c>
      <c r="O1272" t="str">
        <f>VLOOKUP(Table35[[#This Row],[Customer ID]],'Hospitalisation Details'!A:K,10,FALSE)</f>
        <v>tier - 2</v>
      </c>
      <c r="P1272" t="str">
        <f>VLOOKUP(Table35[[#This Row],[Customer ID]],'Hospitalisation Details'!A:K,11,FALSE)</f>
        <v>R1017</v>
      </c>
    </row>
    <row r="1273" spans="1:16" x14ac:dyDescent="0.3">
      <c r="A1273" t="s">
        <v>1098</v>
      </c>
      <c r="B1273" t="str">
        <f>VLOOKUP(Table35[[#This Row],[Customer ID]], 'Customer Names'!F:G, 2, FALSE)</f>
        <v>Walters, Mr.  Eddie C</v>
      </c>
      <c r="C1273">
        <v>27.5</v>
      </c>
      <c r="D1273" s="22" t="str" cm="1">
        <f t="array" ref="D1273">_xlfn.IFS(Table35[[#This Row],[BMI]]&lt;18.5, "Underweight ", Table35[[#This Row],[BMI]]&lt;24.9, "Normal Weight", Table35[[#This Row],[BMI]]&lt;29.9, "Overweight ", TRUE, "Obesity")</f>
        <v xml:space="preserve">Overweight </v>
      </c>
      <c r="E1273" s="22">
        <v>6.03</v>
      </c>
      <c r="F1273" s="22" t="str" cm="1">
        <f t="array" ref="F1273">_xlfn.IFS(Table35[[#This Row],[HBA1C]]&lt;5.7, "Normal", Table35[[#This Row],[HBA1C]]&lt;6.4, "Prediabetes ", TRUE, "Diabetes")</f>
        <v xml:space="preserve">Prediabetes </v>
      </c>
      <c r="G1273" s="23" t="s">
        <v>2379</v>
      </c>
      <c r="H1273" s="22" t="s">
        <v>2379</v>
      </c>
      <c r="I1273" s="22" t="s">
        <v>2379</v>
      </c>
      <c r="J1273" s="22">
        <v>0</v>
      </c>
      <c r="K1273" t="s">
        <v>2379</v>
      </c>
      <c r="L1273" s="25">
        <f>VLOOKUP(Table35[[#This Row],[Customer ID]],'Hospitalisation Details'!A:E,5,FALSE)</f>
        <v>28247</v>
      </c>
      <c r="M1273" s="27">
        <f>VLOOKUP(Table35[[#This Row],[Customer ID]],'Hospitalisation Details'!A:K,8,FALSE)</f>
        <v>8615.2999999999993</v>
      </c>
      <c r="N1273" t="str">
        <f>VLOOKUP(Table35[[#This Row],[Customer ID]],'Hospitalisation Details'!A:K,9, FALSE)</f>
        <v>tier - 2</v>
      </c>
      <c r="O1273" t="str">
        <f>VLOOKUP(Table35[[#This Row],[Customer ID]],'Hospitalisation Details'!A:K,10,FALSE)</f>
        <v>tier - 3</v>
      </c>
      <c r="P1273" t="str">
        <f>VLOOKUP(Table35[[#This Row],[Customer ID]],'Hospitalisation Details'!A:K,11,FALSE)</f>
        <v>R1011</v>
      </c>
    </row>
    <row r="1274" spans="1:16" x14ac:dyDescent="0.3">
      <c r="A1274" t="s">
        <v>1097</v>
      </c>
      <c r="B1274" t="str">
        <f>VLOOKUP(Table35[[#This Row],[Customer ID]], 'Customer Names'!F:G, 2, FALSE)</f>
        <v>Leboeuf, Mr.  Maxime M</v>
      </c>
      <c r="C1274">
        <v>27.36</v>
      </c>
      <c r="D1274" s="22" t="str" cm="1">
        <f t="array" ref="D1274">_xlfn.IFS(Table35[[#This Row],[BMI]]&lt;18.5, "Underweight ", Table35[[#This Row],[BMI]]&lt;24.9, "Normal Weight", Table35[[#This Row],[BMI]]&lt;29.9, "Overweight ", TRUE, "Obesity")</f>
        <v xml:space="preserve">Overweight </v>
      </c>
      <c r="E1274" s="22">
        <v>5.96</v>
      </c>
      <c r="F1274" s="22" t="str" cm="1">
        <f t="array" ref="F1274">_xlfn.IFS(Table35[[#This Row],[HBA1C]]&lt;5.7, "Normal", Table35[[#This Row],[HBA1C]]&lt;6.4, "Prediabetes ", TRUE, "Diabetes")</f>
        <v xml:space="preserve">Prediabetes </v>
      </c>
      <c r="G1274" s="23" t="s">
        <v>2379</v>
      </c>
      <c r="H1274" s="22" t="s">
        <v>2379</v>
      </c>
      <c r="I1274" s="22" t="s">
        <v>2381</v>
      </c>
      <c r="J1274" s="22">
        <v>1</v>
      </c>
      <c r="K1274" t="s">
        <v>2379</v>
      </c>
      <c r="L1274" s="25">
        <f>VLOOKUP(Table35[[#This Row],[Customer ID]],'Hospitalisation Details'!A:E,5,FALSE)</f>
        <v>28962</v>
      </c>
      <c r="M1274" s="27">
        <f>VLOOKUP(Table35[[#This Row],[Customer ID]],'Hospitalisation Details'!A:K,8,FALSE)</f>
        <v>8606.2199999999993</v>
      </c>
      <c r="N1274" t="str">
        <f>VLOOKUP(Table35[[#This Row],[Customer ID]],'Hospitalisation Details'!A:K,9, FALSE)</f>
        <v>tier - 1</v>
      </c>
      <c r="O1274" t="str">
        <f>VLOOKUP(Table35[[#This Row],[Customer ID]],'Hospitalisation Details'!A:K,10,FALSE)</f>
        <v>tier - 2</v>
      </c>
      <c r="P1274" t="str">
        <f>VLOOKUP(Table35[[#This Row],[Customer ID]],'Hospitalisation Details'!A:K,11,FALSE)</f>
        <v>R1014</v>
      </c>
    </row>
    <row r="1275" spans="1:16" x14ac:dyDescent="0.3">
      <c r="A1275" t="s">
        <v>1096</v>
      </c>
      <c r="B1275" t="str">
        <f>VLOOKUP(Table35[[#This Row],[Customer ID]], 'Customer Names'!F:G, 2, FALSE)</f>
        <v>Scheibel, Mr.  Mark D</v>
      </c>
      <c r="C1275">
        <v>20.350000000000001</v>
      </c>
      <c r="D1275" s="22" t="str" cm="1">
        <f t="array" ref="D1275">_xlfn.IFS(Table35[[#This Row],[BMI]]&lt;18.5, "Underweight ", Table35[[#This Row],[BMI]]&lt;24.9, "Normal Weight", Table35[[#This Row],[BMI]]&lt;29.9, "Overweight ", TRUE, "Obesity")</f>
        <v>Normal Weight</v>
      </c>
      <c r="E1275" s="22">
        <v>4.16</v>
      </c>
      <c r="F1275" s="22" t="str" cm="1">
        <f t="array" ref="F1275">_xlfn.IFS(Table35[[#This Row],[HBA1C]]&lt;5.7, "Normal", Table35[[#This Row],[HBA1C]]&lt;6.4, "Prediabetes ", TRUE, "Diabetes")</f>
        <v>Normal</v>
      </c>
      <c r="G1275" s="23" t="s">
        <v>2379</v>
      </c>
      <c r="H1275" s="22" t="s">
        <v>2379</v>
      </c>
      <c r="I1275" s="22" t="s">
        <v>2379</v>
      </c>
      <c r="J1275" s="22">
        <v>0</v>
      </c>
      <c r="K1275" t="s">
        <v>2379</v>
      </c>
      <c r="L1275" s="25">
        <f>VLOOKUP(Table35[[#This Row],[Customer ID]],'Hospitalisation Details'!A:E,5,FALSE)</f>
        <v>28199</v>
      </c>
      <c r="M1275" s="27">
        <f>VLOOKUP(Table35[[#This Row],[Customer ID]],'Hospitalisation Details'!A:K,8,FALSE)</f>
        <v>8605.36</v>
      </c>
      <c r="N1275" t="str">
        <f>VLOOKUP(Table35[[#This Row],[Customer ID]],'Hospitalisation Details'!A:K,9, FALSE)</f>
        <v>tier - 2</v>
      </c>
      <c r="O1275" t="str">
        <f>VLOOKUP(Table35[[#This Row],[Customer ID]],'Hospitalisation Details'!A:K,10,FALSE)</f>
        <v>tier - 2</v>
      </c>
      <c r="P1275" t="str">
        <f>VLOOKUP(Table35[[#This Row],[Customer ID]],'Hospitalisation Details'!A:K,11,FALSE)</f>
        <v>R1013</v>
      </c>
    </row>
    <row r="1276" spans="1:16" x14ac:dyDescent="0.3">
      <c r="A1276" t="s">
        <v>1095</v>
      </c>
      <c r="B1276" t="str">
        <f>VLOOKUP(Table35[[#This Row],[Customer ID]], 'Customer Names'!F:G, 2, FALSE)</f>
        <v>Ritter, Mr.  Adam</v>
      </c>
      <c r="C1276">
        <v>24.035</v>
      </c>
      <c r="D1276" s="22" t="str" cm="1">
        <f t="array" ref="D1276">_xlfn.IFS(Table35[[#This Row],[BMI]]&lt;18.5, "Underweight ", Table35[[#This Row],[BMI]]&lt;24.9, "Normal Weight", Table35[[#This Row],[BMI]]&lt;29.9, "Overweight ", TRUE, "Obesity")</f>
        <v>Normal Weight</v>
      </c>
      <c r="E1276" s="22">
        <v>6.11</v>
      </c>
      <c r="F1276" s="22" t="str" cm="1">
        <f t="array" ref="F1276">_xlfn.IFS(Table35[[#This Row],[HBA1C]]&lt;5.7, "Normal", Table35[[#This Row],[HBA1C]]&lt;6.4, "Prediabetes ", TRUE, "Diabetes")</f>
        <v xml:space="preserve">Prediabetes </v>
      </c>
      <c r="G1276" s="23" t="s">
        <v>2379</v>
      </c>
      <c r="H1276" s="22" t="s">
        <v>2379</v>
      </c>
      <c r="I1276" s="22" t="s">
        <v>2379</v>
      </c>
      <c r="J1276" s="22">
        <v>0</v>
      </c>
      <c r="K1276" t="s">
        <v>2379</v>
      </c>
      <c r="L1276" s="25">
        <f>VLOOKUP(Table35[[#This Row],[Customer ID]],'Hospitalisation Details'!A:E,5,FALSE)</f>
        <v>28168</v>
      </c>
      <c r="M1276" s="27">
        <f>VLOOKUP(Table35[[#This Row],[Customer ID]],'Hospitalisation Details'!A:K,8,FALSE)</f>
        <v>8604.48</v>
      </c>
      <c r="N1276" t="str">
        <f>VLOOKUP(Table35[[#This Row],[Customer ID]],'Hospitalisation Details'!A:K,9, FALSE)</f>
        <v>tier - 3</v>
      </c>
      <c r="O1276" t="str">
        <f>VLOOKUP(Table35[[#This Row],[Customer ID]],'Hospitalisation Details'!A:K,10,FALSE)</f>
        <v>tier - 2</v>
      </c>
      <c r="P1276" t="str">
        <f>VLOOKUP(Table35[[#This Row],[Customer ID]],'Hospitalisation Details'!A:K,11,FALSE)</f>
        <v>R1016</v>
      </c>
    </row>
    <row r="1277" spans="1:16" x14ac:dyDescent="0.3">
      <c r="A1277" t="s">
        <v>1094</v>
      </c>
      <c r="B1277" t="str">
        <f>VLOOKUP(Table35[[#This Row],[Customer ID]], 'Customer Names'!F:G, 2, FALSE)</f>
        <v>Deeg, Mr.  Justin M</v>
      </c>
      <c r="C1277">
        <v>23.56</v>
      </c>
      <c r="D1277" s="22" t="str" cm="1">
        <f t="array" ref="D1277">_xlfn.IFS(Table35[[#This Row],[BMI]]&lt;18.5, "Underweight ", Table35[[#This Row],[BMI]]&lt;24.9, "Normal Weight", Table35[[#This Row],[BMI]]&lt;29.9, "Overweight ", TRUE, "Obesity")</f>
        <v>Normal Weight</v>
      </c>
      <c r="E1277" s="22">
        <v>5.97</v>
      </c>
      <c r="F1277" s="22" t="str" cm="1">
        <f t="array" ref="F1277">_xlfn.IFS(Table35[[#This Row],[HBA1C]]&lt;5.7, "Normal", Table35[[#This Row],[HBA1C]]&lt;6.4, "Prediabetes ", TRUE, "Diabetes")</f>
        <v xml:space="preserve">Prediabetes </v>
      </c>
      <c r="G1277" s="23" t="s">
        <v>2379</v>
      </c>
      <c r="H1277" s="22" t="s">
        <v>2379</v>
      </c>
      <c r="I1277" s="22" t="s">
        <v>2379</v>
      </c>
      <c r="J1277" s="22">
        <v>0</v>
      </c>
      <c r="K1277" t="s">
        <v>2379</v>
      </c>
      <c r="L1277" s="25">
        <f>VLOOKUP(Table35[[#This Row],[Customer ID]],'Hospitalisation Details'!A:E,5,FALSE)</f>
        <v>28149</v>
      </c>
      <c r="M1277" s="27">
        <f>VLOOKUP(Table35[[#This Row],[Customer ID]],'Hospitalisation Details'!A:K,8,FALSE)</f>
        <v>8603.82</v>
      </c>
      <c r="N1277" t="str">
        <f>VLOOKUP(Table35[[#This Row],[Customer ID]],'Hospitalisation Details'!A:K,9, FALSE)</f>
        <v>tier - 2</v>
      </c>
      <c r="O1277" t="str">
        <f>VLOOKUP(Table35[[#This Row],[Customer ID]],'Hospitalisation Details'!A:K,10,FALSE)</f>
        <v>tier - 1</v>
      </c>
      <c r="P1277" t="str">
        <f>VLOOKUP(Table35[[#This Row],[Customer ID]],'Hospitalisation Details'!A:K,11,FALSE)</f>
        <v>R1019</v>
      </c>
    </row>
    <row r="1278" spans="1:16" x14ac:dyDescent="0.3">
      <c r="A1278" t="s">
        <v>1093</v>
      </c>
      <c r="B1278" t="str">
        <f>VLOOKUP(Table35[[#This Row],[Customer ID]], 'Customer Names'!F:G, 2, FALSE)</f>
        <v>Pretot, Ms.  Svetlana V.</v>
      </c>
      <c r="C1278">
        <v>27.17</v>
      </c>
      <c r="D1278" s="22" t="str" cm="1">
        <f t="array" ref="D1278">_xlfn.IFS(Table35[[#This Row],[BMI]]&lt;18.5, "Underweight ", Table35[[#This Row],[BMI]]&lt;24.9, "Normal Weight", Table35[[#This Row],[BMI]]&lt;29.9, "Overweight ", TRUE, "Obesity")</f>
        <v xml:space="preserve">Overweight </v>
      </c>
      <c r="E1278" s="22">
        <v>10.81</v>
      </c>
      <c r="F1278" s="22" t="str" cm="1">
        <f t="array" ref="F1278">_xlfn.IFS(Table35[[#This Row],[HBA1C]]&lt;5.7, "Normal", Table35[[#This Row],[HBA1C]]&lt;6.4, "Prediabetes ", TRUE, "Diabetes")</f>
        <v>Diabetes</v>
      </c>
      <c r="G1278" s="23" t="s">
        <v>2379</v>
      </c>
      <c r="H1278" s="22" t="s">
        <v>2379</v>
      </c>
      <c r="I1278" s="22" t="s">
        <v>2379</v>
      </c>
      <c r="J1278" s="22">
        <v>2</v>
      </c>
      <c r="K1278" t="s">
        <v>2379</v>
      </c>
      <c r="L1278" s="25">
        <f>VLOOKUP(Table35[[#This Row],[Customer ID]],'Hospitalisation Details'!A:E,5,FALSE)</f>
        <v>27009</v>
      </c>
      <c r="M1278" s="27">
        <f>VLOOKUP(Table35[[#This Row],[Customer ID]],'Hospitalisation Details'!A:K,8,FALSE)</f>
        <v>8601.33</v>
      </c>
      <c r="N1278" t="str">
        <f>VLOOKUP(Table35[[#This Row],[Customer ID]],'Hospitalisation Details'!A:K,9, FALSE)</f>
        <v>tier - 2</v>
      </c>
      <c r="O1278" t="str">
        <f>VLOOKUP(Table35[[#This Row],[Customer ID]],'Hospitalisation Details'!A:K,10,FALSE)</f>
        <v>tier - 1</v>
      </c>
      <c r="P1278" t="str">
        <f>VLOOKUP(Table35[[#This Row],[Customer ID]],'Hospitalisation Details'!A:K,11,FALSE)</f>
        <v>R1013</v>
      </c>
    </row>
    <row r="1279" spans="1:16" x14ac:dyDescent="0.3">
      <c r="A1279" t="s">
        <v>1092</v>
      </c>
      <c r="B1279" t="str">
        <f>VLOOKUP(Table35[[#This Row],[Customer ID]], 'Customer Names'!F:G, 2, FALSE)</f>
        <v>Willsey, Ms.  Jana L</v>
      </c>
      <c r="C1279">
        <v>34.32</v>
      </c>
      <c r="D1279" s="22" t="str" cm="1">
        <f t="array" ref="D1279">_xlfn.IFS(Table35[[#This Row],[BMI]]&lt;18.5, "Underweight ", Table35[[#This Row],[BMI]]&lt;24.9, "Normal Weight", Table35[[#This Row],[BMI]]&lt;29.9, "Overweight ", TRUE, "Obesity")</f>
        <v>Obesity</v>
      </c>
      <c r="E1279" s="22">
        <v>5.7</v>
      </c>
      <c r="F1279" s="22" t="str" cm="1">
        <f t="array" ref="F1279">_xlfn.IFS(Table35[[#This Row],[HBA1C]]&lt;5.7, "Normal", Table35[[#This Row],[HBA1C]]&lt;6.4, "Prediabetes ", TRUE, "Diabetes")</f>
        <v xml:space="preserve">Prediabetes </v>
      </c>
      <c r="G1279" s="23" t="s">
        <v>2381</v>
      </c>
      <c r="H1279" s="22" t="s">
        <v>2379</v>
      </c>
      <c r="I1279" s="22" t="s">
        <v>2381</v>
      </c>
      <c r="J1279" s="22">
        <v>1</v>
      </c>
      <c r="K1279" t="s">
        <v>2379</v>
      </c>
      <c r="L1279" s="25">
        <f>VLOOKUP(Table35[[#This Row],[Customer ID]],'Hospitalisation Details'!A:E,5,FALSE)</f>
        <v>30645</v>
      </c>
      <c r="M1279" s="27">
        <f>VLOOKUP(Table35[[#This Row],[Customer ID]],'Hospitalisation Details'!A:K,8,FALSE)</f>
        <v>8596.83</v>
      </c>
      <c r="N1279" t="str">
        <f>VLOOKUP(Table35[[#This Row],[Customer ID]],'Hospitalisation Details'!A:K,9, FALSE)</f>
        <v>tier - 2</v>
      </c>
      <c r="O1279" t="str">
        <f>VLOOKUP(Table35[[#This Row],[Customer ID]],'Hospitalisation Details'!A:K,10,FALSE)</f>
        <v>tier - 3</v>
      </c>
      <c r="P1279" t="str">
        <f>VLOOKUP(Table35[[#This Row],[Customer ID]],'Hospitalisation Details'!A:K,11,FALSE)</f>
        <v>R1013</v>
      </c>
    </row>
    <row r="1280" spans="1:16" x14ac:dyDescent="0.3">
      <c r="A1280" t="s">
        <v>1091</v>
      </c>
      <c r="B1280" t="str">
        <f>VLOOKUP(Table35[[#This Row],[Customer ID]], 'Customer Names'!F:G, 2, FALSE)</f>
        <v>Roach, Ms.  Laura</v>
      </c>
      <c r="C1280">
        <v>23.87</v>
      </c>
      <c r="D1280" s="22" t="str" cm="1">
        <f t="array" ref="D1280">_xlfn.IFS(Table35[[#This Row],[BMI]]&lt;18.5, "Underweight ", Table35[[#This Row],[BMI]]&lt;24.9, "Normal Weight", Table35[[#This Row],[BMI]]&lt;29.9, "Overweight ", TRUE, "Obesity")</f>
        <v>Normal Weight</v>
      </c>
      <c r="E1280" s="22">
        <v>4.7699999999999996</v>
      </c>
      <c r="F1280" s="22" t="str" cm="1">
        <f t="array" ref="F1280">_xlfn.IFS(Table35[[#This Row],[HBA1C]]&lt;5.7, "Normal", Table35[[#This Row],[HBA1C]]&lt;6.4, "Prediabetes ", TRUE, "Diabetes")</f>
        <v>Normal</v>
      </c>
      <c r="G1280" s="23" t="s">
        <v>2381</v>
      </c>
      <c r="H1280" s="22" t="s">
        <v>2379</v>
      </c>
      <c r="I1280" s="22" t="s">
        <v>2381</v>
      </c>
      <c r="J1280" s="22">
        <v>1</v>
      </c>
      <c r="K1280" t="s">
        <v>2379</v>
      </c>
      <c r="L1280" s="25">
        <f>VLOOKUP(Table35[[#This Row],[Customer ID]],'Hospitalisation Details'!A:E,5,FALSE)</f>
        <v>30619</v>
      </c>
      <c r="M1280" s="27">
        <f>VLOOKUP(Table35[[#This Row],[Customer ID]],'Hospitalisation Details'!A:K,8,FALSE)</f>
        <v>8582.2999999999993</v>
      </c>
      <c r="N1280" t="str">
        <f>VLOOKUP(Table35[[#This Row],[Customer ID]],'Hospitalisation Details'!A:K,9, FALSE)</f>
        <v>tier - 2</v>
      </c>
      <c r="O1280" t="str">
        <f>VLOOKUP(Table35[[#This Row],[Customer ID]],'Hospitalisation Details'!A:K,10,FALSE)</f>
        <v>tier - 1</v>
      </c>
      <c r="P1280" t="str">
        <f>VLOOKUP(Table35[[#This Row],[Customer ID]],'Hospitalisation Details'!A:K,11,FALSE)</f>
        <v>R1013</v>
      </c>
    </row>
    <row r="1281" spans="1:16" x14ac:dyDescent="0.3">
      <c r="A1281" t="s">
        <v>1090</v>
      </c>
      <c r="B1281" t="str">
        <f>VLOOKUP(Table35[[#This Row],[Customer ID]], 'Customer Names'!F:G, 2, FALSE)</f>
        <v>Jacobsen, Mr.  Torrey C III</v>
      </c>
      <c r="C1281">
        <v>30.15</v>
      </c>
      <c r="D1281" s="22" t="str" cm="1">
        <f t="array" ref="D1281">_xlfn.IFS(Table35[[#This Row],[BMI]]&lt;18.5, "Underweight ", Table35[[#This Row],[BMI]]&lt;24.9, "Normal Weight", Table35[[#This Row],[BMI]]&lt;29.9, "Overweight ", TRUE, "Obesity")</f>
        <v>Obesity</v>
      </c>
      <c r="E1281" s="22">
        <v>4.25</v>
      </c>
      <c r="F1281" s="22" t="str" cm="1">
        <f t="array" ref="F1281">_xlfn.IFS(Table35[[#This Row],[HBA1C]]&lt;5.7, "Normal", Table35[[#This Row],[HBA1C]]&lt;6.4, "Prediabetes ", TRUE, "Diabetes")</f>
        <v>Normal</v>
      </c>
      <c r="G1281" s="23" t="s">
        <v>2379</v>
      </c>
      <c r="H1281" s="22" t="s">
        <v>2379</v>
      </c>
      <c r="I1281" s="22" t="s">
        <v>2379</v>
      </c>
      <c r="J1281" s="22">
        <v>1</v>
      </c>
      <c r="K1281" t="s">
        <v>2379</v>
      </c>
      <c r="L1281" s="25">
        <f>VLOOKUP(Table35[[#This Row],[Customer ID]],'Hospitalisation Details'!A:E,5,FALSE)</f>
        <v>32031</v>
      </c>
      <c r="M1281" s="27">
        <f>VLOOKUP(Table35[[#This Row],[Customer ID]],'Hospitalisation Details'!A:K,8,FALSE)</f>
        <v>8573.2999999999993</v>
      </c>
      <c r="N1281" t="str">
        <f>VLOOKUP(Table35[[#This Row],[Customer ID]],'Hospitalisation Details'!A:K,9, FALSE)</f>
        <v>tier - 2</v>
      </c>
      <c r="O1281" t="str">
        <f>VLOOKUP(Table35[[#This Row],[Customer ID]],'Hospitalisation Details'!A:K,10,FALSE)</f>
        <v>tier - 2</v>
      </c>
      <c r="P1281" t="str">
        <f>VLOOKUP(Table35[[#This Row],[Customer ID]],'Hospitalisation Details'!A:K,11,FALSE)</f>
        <v>R1021</v>
      </c>
    </row>
    <row r="1282" spans="1:16" x14ac:dyDescent="0.3">
      <c r="A1282" t="s">
        <v>1089</v>
      </c>
      <c r="B1282" t="str">
        <f>VLOOKUP(Table35[[#This Row],[Customer ID]], 'Customer Names'!F:G, 2, FALSE)</f>
        <v>O'Hora, Mr.  Paul</v>
      </c>
      <c r="C1282">
        <v>26.36</v>
      </c>
      <c r="D1282" s="22" t="str" cm="1">
        <f t="array" ref="D1282">_xlfn.IFS(Table35[[#This Row],[BMI]]&lt;18.5, "Underweight ", Table35[[#This Row],[BMI]]&lt;24.9, "Normal Weight", Table35[[#This Row],[BMI]]&lt;29.9, "Overweight ", TRUE, "Obesity")</f>
        <v xml:space="preserve">Overweight </v>
      </c>
      <c r="E1282" s="22">
        <v>5.52</v>
      </c>
      <c r="F1282" s="22" t="str" cm="1">
        <f t="array" ref="F1282">_xlfn.IFS(Table35[[#This Row],[HBA1C]]&lt;5.7, "Normal", Table35[[#This Row],[HBA1C]]&lt;6.4, "Prediabetes ", TRUE, "Diabetes")</f>
        <v>Normal</v>
      </c>
      <c r="G1282" s="23" t="s">
        <v>2379</v>
      </c>
      <c r="H1282" s="22" t="s">
        <v>2379</v>
      </c>
      <c r="I1282" s="22" t="s">
        <v>2379</v>
      </c>
      <c r="J1282" s="22">
        <v>0</v>
      </c>
      <c r="K1282" t="s">
        <v>2379</v>
      </c>
      <c r="L1282" s="25">
        <f>VLOOKUP(Table35[[#This Row],[Customer ID]],'Hospitalisation Details'!A:E,5,FALSE)</f>
        <v>30169</v>
      </c>
      <c r="M1282" s="27">
        <f>VLOOKUP(Table35[[#This Row],[Customer ID]],'Hospitalisation Details'!A:K,8,FALSE)</f>
        <v>8572.0400000000009</v>
      </c>
      <c r="N1282" t="str">
        <f>VLOOKUP(Table35[[#This Row],[Customer ID]],'Hospitalisation Details'!A:K,9, FALSE)</f>
        <v>tier - 2</v>
      </c>
      <c r="O1282" t="str">
        <f>VLOOKUP(Table35[[#This Row],[Customer ID]],'Hospitalisation Details'!A:K,10,FALSE)</f>
        <v>tier - 2</v>
      </c>
      <c r="P1282" t="str">
        <f>VLOOKUP(Table35[[#This Row],[Customer ID]],'Hospitalisation Details'!A:K,11,FALSE)</f>
        <v>R1021</v>
      </c>
    </row>
    <row r="1283" spans="1:16" x14ac:dyDescent="0.3">
      <c r="A1283" t="s">
        <v>1088</v>
      </c>
      <c r="B1283" t="str">
        <f>VLOOKUP(Table35[[#This Row],[Customer ID]], 'Customer Names'!F:G, 2, FALSE)</f>
        <v>Amato, Ms.  Jennifer D.</v>
      </c>
      <c r="C1283">
        <v>45.32</v>
      </c>
      <c r="D1283" s="22" t="str" cm="1">
        <f t="array" ref="D1283">_xlfn.IFS(Table35[[#This Row],[BMI]]&lt;18.5, "Underweight ", Table35[[#This Row],[BMI]]&lt;24.9, "Normal Weight", Table35[[#This Row],[BMI]]&lt;29.9, "Overweight ", TRUE, "Obesity")</f>
        <v>Obesity</v>
      </c>
      <c r="E1283" s="22">
        <v>6.53</v>
      </c>
      <c r="F1283" s="22" t="str" cm="1">
        <f t="array" ref="F1283">_xlfn.IFS(Table35[[#This Row],[HBA1C]]&lt;5.7, "Normal", Table35[[#This Row],[HBA1C]]&lt;6.4, "Prediabetes ", TRUE, "Diabetes")</f>
        <v>Diabetes</v>
      </c>
      <c r="G1283" s="23" t="s">
        <v>2381</v>
      </c>
      <c r="H1283" s="22" t="s">
        <v>2379</v>
      </c>
      <c r="I1283" s="22" t="s">
        <v>2379</v>
      </c>
      <c r="J1283" s="22">
        <v>1</v>
      </c>
      <c r="K1283" t="s">
        <v>2379</v>
      </c>
      <c r="L1283" s="25">
        <f>VLOOKUP(Table35[[#This Row],[Customer ID]],'Hospitalisation Details'!A:E,5,FALSE)</f>
        <v>27601</v>
      </c>
      <c r="M1283" s="27">
        <f>VLOOKUP(Table35[[#This Row],[Customer ID]],'Hospitalisation Details'!A:K,8,FALSE)</f>
        <v>8569.86</v>
      </c>
      <c r="N1283" t="str">
        <f>VLOOKUP(Table35[[#This Row],[Customer ID]],'Hospitalisation Details'!A:K,9, FALSE)</f>
        <v>tier - 2</v>
      </c>
      <c r="O1283" t="str">
        <f>VLOOKUP(Table35[[#This Row],[Customer ID]],'Hospitalisation Details'!A:K,10,FALSE)</f>
        <v>tier - 3</v>
      </c>
      <c r="P1283" t="str">
        <f>VLOOKUP(Table35[[#This Row],[Customer ID]],'Hospitalisation Details'!A:K,11,FALSE)</f>
        <v>R1013</v>
      </c>
    </row>
    <row r="1284" spans="1:16" x14ac:dyDescent="0.3">
      <c r="A1284" t="s">
        <v>1087</v>
      </c>
      <c r="B1284" t="str">
        <f>VLOOKUP(Table35[[#This Row],[Customer ID]], 'Customer Names'!F:G, 2, FALSE)</f>
        <v>Reed, Mr.  Erik</v>
      </c>
      <c r="C1284">
        <v>31.93</v>
      </c>
      <c r="D1284" s="22" t="str" cm="1">
        <f t="array" ref="D1284">_xlfn.IFS(Table35[[#This Row],[BMI]]&lt;18.5, "Underweight ", Table35[[#This Row],[BMI]]&lt;24.9, "Normal Weight", Table35[[#This Row],[BMI]]&lt;29.9, "Overweight ", TRUE, "Obesity")</f>
        <v>Obesity</v>
      </c>
      <c r="E1284" s="22">
        <v>4.82</v>
      </c>
      <c r="F1284" s="22" t="str" cm="1">
        <f t="array" ref="F1284">_xlfn.IFS(Table35[[#This Row],[HBA1C]]&lt;5.7, "Normal", Table35[[#This Row],[HBA1C]]&lt;6.4, "Prediabetes ", TRUE, "Diabetes")</f>
        <v>Normal</v>
      </c>
      <c r="G1284" s="23" t="s">
        <v>2381</v>
      </c>
      <c r="H1284" s="22" t="s">
        <v>2379</v>
      </c>
      <c r="I1284" s="22" t="s">
        <v>2379</v>
      </c>
      <c r="J1284" s="22">
        <v>1</v>
      </c>
      <c r="K1284" t="s">
        <v>2379</v>
      </c>
      <c r="L1284" s="25">
        <f>VLOOKUP(Table35[[#This Row],[Customer ID]],'Hospitalisation Details'!A:E,5,FALSE)</f>
        <v>32315</v>
      </c>
      <c r="M1284" s="27">
        <f>VLOOKUP(Table35[[#This Row],[Customer ID]],'Hospitalisation Details'!A:K,8,FALSE)</f>
        <v>8567.25</v>
      </c>
      <c r="N1284" t="str">
        <f>VLOOKUP(Table35[[#This Row],[Customer ID]],'Hospitalisation Details'!A:K,9, FALSE)</f>
        <v>tier - 2</v>
      </c>
      <c r="O1284" t="str">
        <f>VLOOKUP(Table35[[#This Row],[Customer ID]],'Hospitalisation Details'!A:K,10,FALSE)</f>
        <v>tier - 1</v>
      </c>
      <c r="P1284" t="str">
        <f>VLOOKUP(Table35[[#This Row],[Customer ID]],'Hospitalisation Details'!A:K,11,FALSE)</f>
        <v>R1012</v>
      </c>
    </row>
    <row r="1285" spans="1:16" x14ac:dyDescent="0.3">
      <c r="A1285" t="s">
        <v>1086</v>
      </c>
      <c r="B1285" t="str">
        <f>VLOOKUP(Table35[[#This Row],[Customer ID]], 'Customer Names'!F:G, 2, FALSE)</f>
        <v>Wegner, Ms.  Lana J</v>
      </c>
      <c r="C1285">
        <v>36</v>
      </c>
      <c r="D1285" s="22" t="str" cm="1">
        <f t="array" ref="D1285">_xlfn.IFS(Table35[[#This Row],[BMI]]&lt;18.5, "Underweight ", Table35[[#This Row],[BMI]]&lt;24.9, "Normal Weight", Table35[[#This Row],[BMI]]&lt;29.9, "Overweight ", TRUE, "Obesity")</f>
        <v>Obesity</v>
      </c>
      <c r="E1285" s="22">
        <v>11.94</v>
      </c>
      <c r="F1285" s="22" t="str" cm="1">
        <f t="array" ref="F1285">_xlfn.IFS(Table35[[#This Row],[HBA1C]]&lt;5.7, "Normal", Table35[[#This Row],[HBA1C]]&lt;6.4, "Prediabetes ", TRUE, "Diabetes")</f>
        <v>Diabetes</v>
      </c>
      <c r="G1285" s="23" t="s">
        <v>2381</v>
      </c>
      <c r="H1285" s="22" t="s">
        <v>2379</v>
      </c>
      <c r="I1285" s="22" t="s">
        <v>2379</v>
      </c>
      <c r="J1285" s="22">
        <v>1</v>
      </c>
      <c r="K1285" t="s">
        <v>2379</v>
      </c>
      <c r="L1285" s="25">
        <f>VLOOKUP(Table35[[#This Row],[Customer ID]],'Hospitalisation Details'!A:E,5,FALSE)</f>
        <v>27535</v>
      </c>
      <c r="M1285" s="27">
        <f>VLOOKUP(Table35[[#This Row],[Customer ID]],'Hospitalisation Details'!A:K,8,FALSE)</f>
        <v>8556.91</v>
      </c>
      <c r="N1285" t="str">
        <f>VLOOKUP(Table35[[#This Row],[Customer ID]],'Hospitalisation Details'!A:K,9, FALSE)</f>
        <v>tier - 2</v>
      </c>
      <c r="O1285" t="str">
        <f>VLOOKUP(Table35[[#This Row],[Customer ID]],'Hospitalisation Details'!A:K,10,FALSE)</f>
        <v>tier - 1</v>
      </c>
      <c r="P1285" t="str">
        <f>VLOOKUP(Table35[[#This Row],[Customer ID]],'Hospitalisation Details'!A:K,11,FALSE)</f>
        <v>R1011</v>
      </c>
    </row>
    <row r="1286" spans="1:16" x14ac:dyDescent="0.3">
      <c r="A1286" t="s">
        <v>1085</v>
      </c>
      <c r="B1286" t="str">
        <f>VLOOKUP(Table35[[#This Row],[Customer ID]], 'Customer Names'!F:G, 2, FALSE)</f>
        <v>Bokun, Ms.  Rebecca E</v>
      </c>
      <c r="C1286">
        <v>32</v>
      </c>
      <c r="D1286" s="22" t="str" cm="1">
        <f t="array" ref="D1286">_xlfn.IFS(Table35[[#This Row],[BMI]]&lt;18.5, "Underweight ", Table35[[#This Row],[BMI]]&lt;24.9, "Normal Weight", Table35[[#This Row],[BMI]]&lt;29.9, "Overweight ", TRUE, "Obesity")</f>
        <v>Obesity</v>
      </c>
      <c r="E1286" s="22">
        <v>7.85</v>
      </c>
      <c r="F1286" s="22" t="str" cm="1">
        <f t="array" ref="F1286">_xlfn.IFS(Table35[[#This Row],[HBA1C]]&lt;5.7, "Normal", Table35[[#This Row],[HBA1C]]&lt;6.4, "Prediabetes ", TRUE, "Diabetes")</f>
        <v>Diabetes</v>
      </c>
      <c r="G1286" s="23" t="s">
        <v>2381</v>
      </c>
      <c r="H1286" s="22" t="s">
        <v>2379</v>
      </c>
      <c r="I1286" s="22" t="s">
        <v>2379</v>
      </c>
      <c r="J1286" s="22">
        <v>1</v>
      </c>
      <c r="K1286" t="s">
        <v>2379</v>
      </c>
      <c r="L1286" s="25">
        <f>VLOOKUP(Table35[[#This Row],[Customer ID]],'Hospitalisation Details'!A:E,5,FALSE)</f>
        <v>27490</v>
      </c>
      <c r="M1286" s="27">
        <f>VLOOKUP(Table35[[#This Row],[Customer ID]],'Hospitalisation Details'!A:K,8,FALSE)</f>
        <v>8551.35</v>
      </c>
      <c r="N1286" t="str">
        <f>VLOOKUP(Table35[[#This Row],[Customer ID]],'Hospitalisation Details'!A:K,9, FALSE)</f>
        <v>tier - 2</v>
      </c>
      <c r="O1286" t="str">
        <f>VLOOKUP(Table35[[#This Row],[Customer ID]],'Hospitalisation Details'!A:K,10,FALSE)</f>
        <v>tier - 2</v>
      </c>
      <c r="P1286" t="str">
        <f>VLOOKUP(Table35[[#This Row],[Customer ID]],'Hospitalisation Details'!A:K,11,FALSE)</f>
        <v>R1011</v>
      </c>
    </row>
    <row r="1287" spans="1:16" x14ac:dyDescent="0.3">
      <c r="A1287" t="s">
        <v>1084</v>
      </c>
      <c r="B1287" t="str">
        <f>VLOOKUP(Table35[[#This Row],[Customer ID]], 'Customer Names'!F:G, 2, FALSE)</f>
        <v>Ainsley, Ms.  Katie M.</v>
      </c>
      <c r="C1287">
        <v>29.37</v>
      </c>
      <c r="D1287" s="22" t="str" cm="1">
        <f t="array" ref="D1287">_xlfn.IFS(Table35[[#This Row],[BMI]]&lt;18.5, "Underweight ", Table35[[#This Row],[BMI]]&lt;24.9, "Normal Weight", Table35[[#This Row],[BMI]]&lt;29.9, "Overweight ", TRUE, "Obesity")</f>
        <v xml:space="preserve">Overweight </v>
      </c>
      <c r="E1287" s="22">
        <v>8.01</v>
      </c>
      <c r="F1287" s="22" t="str" cm="1">
        <f t="array" ref="F1287">_xlfn.IFS(Table35[[#This Row],[HBA1C]]&lt;5.7, "Normal", Table35[[#This Row],[HBA1C]]&lt;6.4, "Prediabetes ", TRUE, "Diabetes")</f>
        <v>Diabetes</v>
      </c>
      <c r="G1287" s="23" t="s">
        <v>2381</v>
      </c>
      <c r="H1287" s="22" t="s">
        <v>2379</v>
      </c>
      <c r="I1287" s="22" t="s">
        <v>2379</v>
      </c>
      <c r="J1287" s="22">
        <v>1</v>
      </c>
      <c r="K1287" t="s">
        <v>2379</v>
      </c>
      <c r="L1287" s="25">
        <f>VLOOKUP(Table35[[#This Row],[Customer ID]],'Hospitalisation Details'!A:E,5,FALSE)</f>
        <v>30387</v>
      </c>
      <c r="M1287" s="27">
        <f>VLOOKUP(Table35[[#This Row],[Customer ID]],'Hospitalisation Details'!A:K,8,FALSE)</f>
        <v>8547.69</v>
      </c>
      <c r="N1287" t="str">
        <f>VLOOKUP(Table35[[#This Row],[Customer ID]],'Hospitalisation Details'!A:K,9, FALSE)</f>
        <v>tier - 2</v>
      </c>
      <c r="O1287" t="str">
        <f>VLOOKUP(Table35[[#This Row],[Customer ID]],'Hospitalisation Details'!A:K,10,FALSE)</f>
        <v>tier - 1</v>
      </c>
      <c r="P1287" t="str">
        <f>VLOOKUP(Table35[[#This Row],[Customer ID]],'Hospitalisation Details'!A:K,11,FALSE)</f>
        <v>R1013</v>
      </c>
    </row>
    <row r="1288" spans="1:16" x14ac:dyDescent="0.3">
      <c r="A1288" t="s">
        <v>1083</v>
      </c>
      <c r="B1288" t="str">
        <f>VLOOKUP(Table35[[#This Row],[Customer ID]], 'Customer Names'!F:G, 2, FALSE)</f>
        <v>Foster, Ms.  Elizabeth A.</v>
      </c>
      <c r="C1288">
        <v>23.6</v>
      </c>
      <c r="D1288" s="22" t="str" cm="1">
        <f t="array" ref="D1288">_xlfn.IFS(Table35[[#This Row],[BMI]]&lt;18.5, "Underweight ", Table35[[#This Row],[BMI]]&lt;24.9, "Normal Weight", Table35[[#This Row],[BMI]]&lt;29.9, "Overweight ", TRUE, "Obesity")</f>
        <v>Normal Weight</v>
      </c>
      <c r="E1288" s="22">
        <v>7.4</v>
      </c>
      <c r="F1288" s="22" t="str" cm="1">
        <f t="array" ref="F1288">_xlfn.IFS(Table35[[#This Row],[HBA1C]]&lt;5.7, "Normal", Table35[[#This Row],[HBA1C]]&lt;6.4, "Prediabetes ", TRUE, "Diabetes")</f>
        <v>Diabetes</v>
      </c>
      <c r="G1288" s="23" t="s">
        <v>2381</v>
      </c>
      <c r="H1288" s="22" t="s">
        <v>2379</v>
      </c>
      <c r="I1288" s="22" t="s">
        <v>2379</v>
      </c>
      <c r="J1288" s="22">
        <v>1</v>
      </c>
      <c r="K1288" t="s">
        <v>2379</v>
      </c>
      <c r="L1288" s="25">
        <f>VLOOKUP(Table35[[#This Row],[Customer ID]],'Hospitalisation Details'!A:E,5,FALSE)</f>
        <v>27431</v>
      </c>
      <c r="M1288" s="27">
        <f>VLOOKUP(Table35[[#This Row],[Customer ID]],'Hospitalisation Details'!A:K,8,FALSE)</f>
        <v>8539.67</v>
      </c>
      <c r="N1288" t="str">
        <f>VLOOKUP(Table35[[#This Row],[Customer ID]],'Hospitalisation Details'!A:K,9, FALSE)</f>
        <v>tier - 2</v>
      </c>
      <c r="O1288" t="str">
        <f>VLOOKUP(Table35[[#This Row],[Customer ID]],'Hospitalisation Details'!A:K,10,FALSE)</f>
        <v>tier - 3</v>
      </c>
      <c r="P1288" t="str">
        <f>VLOOKUP(Table35[[#This Row],[Customer ID]],'Hospitalisation Details'!A:K,11,FALSE)</f>
        <v>R1011</v>
      </c>
    </row>
    <row r="1289" spans="1:16" x14ac:dyDescent="0.3">
      <c r="A1289" t="s">
        <v>1082</v>
      </c>
      <c r="B1289" t="str">
        <f>VLOOKUP(Table35[[#This Row],[Customer ID]], 'Customer Names'!F:G, 2, FALSE)</f>
        <v>Overpeck, Ms.  Sarah</v>
      </c>
      <c r="C1289">
        <v>33.155000000000001</v>
      </c>
      <c r="D1289" s="22" t="str" cm="1">
        <f t="array" ref="D1289">_xlfn.IFS(Table35[[#This Row],[BMI]]&lt;18.5, "Underweight ", Table35[[#This Row],[BMI]]&lt;24.9, "Normal Weight", Table35[[#This Row],[BMI]]&lt;29.9, "Overweight ", TRUE, "Obesity")</f>
        <v>Obesity</v>
      </c>
      <c r="E1289" s="22">
        <v>8.3800000000000008</v>
      </c>
      <c r="F1289" s="22" t="str" cm="1">
        <f t="array" ref="F1289">_xlfn.IFS(Table35[[#This Row],[HBA1C]]&lt;5.7, "Normal", Table35[[#This Row],[HBA1C]]&lt;6.4, "Prediabetes ", TRUE, "Diabetes")</f>
        <v>Diabetes</v>
      </c>
      <c r="G1289" s="23" t="s">
        <v>2381</v>
      </c>
      <c r="H1289" s="22" t="s">
        <v>2379</v>
      </c>
      <c r="I1289" s="22" t="s">
        <v>2379</v>
      </c>
      <c r="J1289" s="22">
        <v>0</v>
      </c>
      <c r="K1289" t="s">
        <v>2379</v>
      </c>
      <c r="L1289" s="25">
        <f>VLOOKUP(Table35[[#This Row],[Customer ID]],'Hospitalisation Details'!A:E,5,FALSE)</f>
        <v>29613</v>
      </c>
      <c r="M1289" s="27">
        <f>VLOOKUP(Table35[[#This Row],[Customer ID]],'Hospitalisation Details'!A:K,8,FALSE)</f>
        <v>8538.2900000000009</v>
      </c>
      <c r="N1289" t="str">
        <f>VLOOKUP(Table35[[#This Row],[Customer ID]],'Hospitalisation Details'!A:K,9, FALSE)</f>
        <v>tier - 2</v>
      </c>
      <c r="O1289" t="str">
        <f>VLOOKUP(Table35[[#This Row],[Customer ID]],'Hospitalisation Details'!A:K,10,FALSE)</f>
        <v>tier - 3</v>
      </c>
      <c r="P1289" t="str">
        <f>VLOOKUP(Table35[[#This Row],[Customer ID]],'Hospitalisation Details'!A:K,11,FALSE)</f>
        <v>R1024</v>
      </c>
    </row>
    <row r="1290" spans="1:16" x14ac:dyDescent="0.3">
      <c r="A1290" t="s">
        <v>1081</v>
      </c>
      <c r="B1290" t="str">
        <f>VLOOKUP(Table35[[#This Row],[Customer ID]], 'Customer Names'!F:G, 2, FALSE)</f>
        <v>Levine, Ms.  Annie J.</v>
      </c>
      <c r="C1290">
        <v>24.32</v>
      </c>
      <c r="D1290" s="22" t="str" cm="1">
        <f t="array" ref="D1290">_xlfn.IFS(Table35[[#This Row],[BMI]]&lt;18.5, "Underweight ", Table35[[#This Row],[BMI]]&lt;24.9, "Normal Weight", Table35[[#This Row],[BMI]]&lt;29.9, "Overweight ", TRUE, "Obesity")</f>
        <v>Normal Weight</v>
      </c>
      <c r="E1290" s="22">
        <v>11.56</v>
      </c>
      <c r="F1290" s="22" t="str" cm="1">
        <f t="array" ref="F1290">_xlfn.IFS(Table35[[#This Row],[HBA1C]]&lt;5.7, "Normal", Table35[[#This Row],[HBA1C]]&lt;6.4, "Prediabetes ", TRUE, "Diabetes")</f>
        <v>Diabetes</v>
      </c>
      <c r="G1290" s="23" t="s">
        <v>2381</v>
      </c>
      <c r="H1290" s="22" t="s">
        <v>2379</v>
      </c>
      <c r="I1290" s="22" t="s">
        <v>2379</v>
      </c>
      <c r="J1290" s="22">
        <v>1</v>
      </c>
      <c r="K1290" t="s">
        <v>2379</v>
      </c>
      <c r="L1290" s="25">
        <f>VLOOKUP(Table35[[#This Row],[Customer ID]],'Hospitalisation Details'!A:E,5,FALSE)</f>
        <v>30674</v>
      </c>
      <c r="M1290" s="27">
        <f>VLOOKUP(Table35[[#This Row],[Customer ID]],'Hospitalisation Details'!A:K,8,FALSE)</f>
        <v>8534.67</v>
      </c>
      <c r="N1290" t="str">
        <f>VLOOKUP(Table35[[#This Row],[Customer ID]],'Hospitalisation Details'!A:K,9, FALSE)</f>
        <v>tier - 2</v>
      </c>
      <c r="O1290" t="str">
        <f>VLOOKUP(Table35[[#This Row],[Customer ID]],'Hospitalisation Details'!A:K,10,FALSE)</f>
        <v>tier - 3</v>
      </c>
      <c r="P1290" t="str">
        <f>VLOOKUP(Table35[[#This Row],[Customer ID]],'Hospitalisation Details'!A:K,11,FALSE)</f>
        <v>R1024</v>
      </c>
    </row>
    <row r="1291" spans="1:16" x14ac:dyDescent="0.3">
      <c r="A1291" t="s">
        <v>1080</v>
      </c>
      <c r="B1291" t="str">
        <f>VLOOKUP(Table35[[#This Row],[Customer ID]], 'Customer Names'!F:G, 2, FALSE)</f>
        <v>Jean, Ms.  Annie</v>
      </c>
      <c r="C1291">
        <v>36.299999999999997</v>
      </c>
      <c r="D1291" s="22" t="str" cm="1">
        <f t="array" ref="D1291">_xlfn.IFS(Table35[[#This Row],[BMI]]&lt;18.5, "Underweight ", Table35[[#This Row],[BMI]]&lt;24.9, "Normal Weight", Table35[[#This Row],[BMI]]&lt;29.9, "Overweight ", TRUE, "Obesity")</f>
        <v>Obesity</v>
      </c>
      <c r="E1291" s="22">
        <v>4.6100000000000003</v>
      </c>
      <c r="F1291" s="22" t="str" cm="1">
        <f t="array" ref="F1291">_xlfn.IFS(Table35[[#This Row],[HBA1C]]&lt;5.7, "Normal", Table35[[#This Row],[HBA1C]]&lt;6.4, "Prediabetes ", TRUE, "Diabetes")</f>
        <v>Normal</v>
      </c>
      <c r="G1291" s="23" t="s">
        <v>2379</v>
      </c>
      <c r="H1291" s="22" t="s">
        <v>2379</v>
      </c>
      <c r="I1291" s="22" t="s">
        <v>2379</v>
      </c>
      <c r="J1291" s="22">
        <v>0</v>
      </c>
      <c r="K1291" t="s">
        <v>2379</v>
      </c>
      <c r="L1291" s="25">
        <f>VLOOKUP(Table35[[#This Row],[Customer ID]],'Hospitalisation Details'!A:E,5,FALSE)</f>
        <v>28455</v>
      </c>
      <c r="M1291" s="27">
        <f>VLOOKUP(Table35[[#This Row],[Customer ID]],'Hospitalisation Details'!A:K,8,FALSE)</f>
        <v>8527.5300000000007</v>
      </c>
      <c r="N1291" t="str">
        <f>VLOOKUP(Table35[[#This Row],[Customer ID]],'Hospitalisation Details'!A:K,9, FALSE)</f>
        <v>tier - 2</v>
      </c>
      <c r="O1291" t="str">
        <f>VLOOKUP(Table35[[#This Row],[Customer ID]],'Hospitalisation Details'!A:K,10,FALSE)</f>
        <v>tier - 2</v>
      </c>
      <c r="P1291" t="str">
        <f>VLOOKUP(Table35[[#This Row],[Customer ID]],'Hospitalisation Details'!A:K,11,FALSE)</f>
        <v>R1013</v>
      </c>
    </row>
    <row r="1292" spans="1:16" x14ac:dyDescent="0.3">
      <c r="A1292" t="s">
        <v>1079</v>
      </c>
      <c r="B1292" t="str">
        <f>VLOOKUP(Table35[[#This Row],[Customer ID]], 'Customer Names'!F:G, 2, FALSE)</f>
        <v>Wild, Ms.  Lindsey</v>
      </c>
      <c r="C1292">
        <v>34.4</v>
      </c>
      <c r="D1292" s="22" t="str" cm="1">
        <f t="array" ref="D1292">_xlfn.IFS(Table35[[#This Row],[BMI]]&lt;18.5, "Underweight ", Table35[[#This Row],[BMI]]&lt;24.9, "Normal Weight", Table35[[#This Row],[BMI]]&lt;29.9, "Overweight ", TRUE, "Obesity")</f>
        <v>Obesity</v>
      </c>
      <c r="E1292" s="22">
        <v>4.95</v>
      </c>
      <c r="F1292" s="22" t="str" cm="1">
        <f t="array" ref="F1292">_xlfn.IFS(Table35[[#This Row],[HBA1C]]&lt;5.7, "Normal", Table35[[#This Row],[HBA1C]]&lt;6.4, "Prediabetes ", TRUE, "Diabetes")</f>
        <v>Normal</v>
      </c>
      <c r="G1292" s="23" t="s">
        <v>2379</v>
      </c>
      <c r="H1292" s="22" t="s">
        <v>2379</v>
      </c>
      <c r="I1292" s="22" t="s">
        <v>2381</v>
      </c>
      <c r="J1292" s="22">
        <v>1</v>
      </c>
      <c r="K1292" t="s">
        <v>2379</v>
      </c>
      <c r="L1292" s="25">
        <f>VLOOKUP(Table35[[#This Row],[Customer ID]],'Hospitalisation Details'!A:E,5,FALSE)</f>
        <v>29141</v>
      </c>
      <c r="M1292" s="27">
        <f>VLOOKUP(Table35[[#This Row],[Customer ID]],'Hospitalisation Details'!A:K,8,FALSE)</f>
        <v>8522</v>
      </c>
      <c r="N1292" t="str">
        <f>VLOOKUP(Table35[[#This Row],[Customer ID]],'Hospitalisation Details'!A:K,9, FALSE)</f>
        <v>tier - 2</v>
      </c>
      <c r="O1292" t="str">
        <f>VLOOKUP(Table35[[#This Row],[Customer ID]],'Hospitalisation Details'!A:K,10,FALSE)</f>
        <v>tier - 2</v>
      </c>
      <c r="P1292" t="str">
        <f>VLOOKUP(Table35[[#This Row],[Customer ID]],'Hospitalisation Details'!A:K,11,FALSE)</f>
        <v>R1011</v>
      </c>
    </row>
    <row r="1293" spans="1:16" x14ac:dyDescent="0.3">
      <c r="A1293" t="s">
        <v>1078</v>
      </c>
      <c r="B1293" t="str">
        <f>VLOOKUP(Table35[[#This Row],[Customer ID]], 'Customer Names'!F:G, 2, FALSE)</f>
        <v>Tabor, Ms.  Laura</v>
      </c>
      <c r="C1293">
        <v>30.9</v>
      </c>
      <c r="D1293" s="22" t="str" cm="1">
        <f t="array" ref="D1293">_xlfn.IFS(Table35[[#This Row],[BMI]]&lt;18.5, "Underweight ", Table35[[#This Row],[BMI]]&lt;24.9, "Normal Weight", Table35[[#This Row],[BMI]]&lt;29.9, "Overweight ", TRUE, "Obesity")</f>
        <v>Obesity</v>
      </c>
      <c r="E1293" s="22">
        <v>5.04</v>
      </c>
      <c r="F1293" s="22" t="str" cm="1">
        <f t="array" ref="F1293">_xlfn.IFS(Table35[[#This Row],[HBA1C]]&lt;5.7, "Normal", Table35[[#This Row],[HBA1C]]&lt;6.4, "Prediabetes ", TRUE, "Diabetes")</f>
        <v>Normal</v>
      </c>
      <c r="G1293" s="23" t="s">
        <v>2379</v>
      </c>
      <c r="H1293" s="22" t="s">
        <v>2379</v>
      </c>
      <c r="I1293" s="22" t="s">
        <v>2379</v>
      </c>
      <c r="J1293" s="22">
        <v>0</v>
      </c>
      <c r="K1293" t="s">
        <v>2379</v>
      </c>
      <c r="L1293" s="25">
        <f>VLOOKUP(Table35[[#This Row],[Customer ID]],'Hospitalisation Details'!A:E,5,FALSE)</f>
        <v>28397</v>
      </c>
      <c r="M1293" s="27">
        <f>VLOOKUP(Table35[[#This Row],[Customer ID]],'Hospitalisation Details'!A:K,8,FALSE)</f>
        <v>8520.0300000000007</v>
      </c>
      <c r="N1293" t="str">
        <f>VLOOKUP(Table35[[#This Row],[Customer ID]],'Hospitalisation Details'!A:K,9, FALSE)</f>
        <v>tier - 2</v>
      </c>
      <c r="O1293" t="str">
        <f>VLOOKUP(Table35[[#This Row],[Customer ID]],'Hospitalisation Details'!A:K,10,FALSE)</f>
        <v>tier - 3</v>
      </c>
      <c r="P1293" t="str">
        <f>VLOOKUP(Table35[[#This Row],[Customer ID]],'Hospitalisation Details'!A:K,11,FALSE)</f>
        <v>R1011</v>
      </c>
    </row>
    <row r="1294" spans="1:16" x14ac:dyDescent="0.3">
      <c r="A1294" t="s">
        <v>1077</v>
      </c>
      <c r="B1294" t="str">
        <f>VLOOKUP(Table35[[#This Row],[Customer ID]], 'Customer Names'!F:G, 2, FALSE)</f>
        <v>Steffen, Ms.  Amy T</v>
      </c>
      <c r="C1294">
        <v>28.6</v>
      </c>
      <c r="D1294" s="22" t="str" cm="1">
        <f t="array" ref="D1294">_xlfn.IFS(Table35[[#This Row],[BMI]]&lt;18.5, "Underweight ", Table35[[#This Row],[BMI]]&lt;24.9, "Normal Weight", Table35[[#This Row],[BMI]]&lt;29.9, "Overweight ", TRUE, "Obesity")</f>
        <v xml:space="preserve">Overweight </v>
      </c>
      <c r="E1294" s="22">
        <v>5.42</v>
      </c>
      <c r="F1294" s="22" t="str" cm="1">
        <f t="array" ref="F1294">_xlfn.IFS(Table35[[#This Row],[HBA1C]]&lt;5.7, "Normal", Table35[[#This Row],[HBA1C]]&lt;6.4, "Prediabetes ", TRUE, "Diabetes")</f>
        <v>Normal</v>
      </c>
      <c r="G1294" s="23" t="s">
        <v>2379</v>
      </c>
      <c r="H1294" s="22" t="s">
        <v>2379</v>
      </c>
      <c r="I1294" s="22" t="s">
        <v>2379</v>
      </c>
      <c r="J1294" s="22">
        <v>0</v>
      </c>
      <c r="K1294" t="s">
        <v>2379</v>
      </c>
      <c r="L1294" s="25">
        <f>VLOOKUP(Table35[[#This Row],[Customer ID]],'Hospitalisation Details'!A:E,5,FALSE)</f>
        <v>28358</v>
      </c>
      <c r="M1294" s="27">
        <f>VLOOKUP(Table35[[#This Row],[Customer ID]],'Hospitalisation Details'!A:K,8,FALSE)</f>
        <v>8516.83</v>
      </c>
      <c r="N1294" t="str">
        <f>VLOOKUP(Table35[[#This Row],[Customer ID]],'Hospitalisation Details'!A:K,9, FALSE)</f>
        <v>tier - 2</v>
      </c>
      <c r="O1294" t="str">
        <f>VLOOKUP(Table35[[#This Row],[Customer ID]],'Hospitalisation Details'!A:K,10,FALSE)</f>
        <v>tier - 1</v>
      </c>
      <c r="P1294" t="str">
        <f>VLOOKUP(Table35[[#This Row],[Customer ID]],'Hospitalisation Details'!A:K,11,FALSE)</f>
        <v>R1013</v>
      </c>
    </row>
    <row r="1295" spans="1:16" x14ac:dyDescent="0.3">
      <c r="A1295" t="s">
        <v>1076</v>
      </c>
      <c r="B1295" t="str">
        <f>VLOOKUP(Table35[[#This Row],[Customer ID]], 'Customer Names'!F:G, 2, FALSE)</f>
        <v>Tadich, Ms.  Katarina D</v>
      </c>
      <c r="C1295">
        <v>27.83</v>
      </c>
      <c r="D1295" s="22" t="str" cm="1">
        <f t="array" ref="D1295">_xlfn.IFS(Table35[[#This Row],[BMI]]&lt;18.5, "Underweight ", Table35[[#This Row],[BMI]]&lt;24.9, "Normal Weight", Table35[[#This Row],[BMI]]&lt;29.9, "Overweight ", TRUE, "Obesity")</f>
        <v xml:space="preserve">Overweight </v>
      </c>
      <c r="E1295" s="22">
        <v>5.39</v>
      </c>
      <c r="F1295" s="22" t="str" cm="1">
        <f t="array" ref="F1295">_xlfn.IFS(Table35[[#This Row],[HBA1C]]&lt;5.7, "Normal", Table35[[#This Row],[HBA1C]]&lt;6.4, "Prediabetes ", TRUE, "Diabetes")</f>
        <v>Normal</v>
      </c>
      <c r="G1295" s="23" t="s">
        <v>2379</v>
      </c>
      <c r="H1295" s="22" t="s">
        <v>2379</v>
      </c>
      <c r="I1295" s="22" t="s">
        <v>2379</v>
      </c>
      <c r="J1295" s="22">
        <v>0</v>
      </c>
      <c r="K1295" t="s">
        <v>2379</v>
      </c>
      <c r="L1295" s="25">
        <f>VLOOKUP(Table35[[#This Row],[Customer ID]],'Hospitalisation Details'!A:E,5,FALSE)</f>
        <v>28332</v>
      </c>
      <c r="M1295" s="27">
        <f>VLOOKUP(Table35[[#This Row],[Customer ID]],'Hospitalisation Details'!A:K,8,FALSE)</f>
        <v>8515.76</v>
      </c>
      <c r="N1295" t="str">
        <f>VLOOKUP(Table35[[#This Row],[Customer ID]],'Hospitalisation Details'!A:K,9, FALSE)</f>
        <v>tier - 2</v>
      </c>
      <c r="O1295" t="str">
        <f>VLOOKUP(Table35[[#This Row],[Customer ID]],'Hospitalisation Details'!A:K,10,FALSE)</f>
        <v>tier - 2</v>
      </c>
      <c r="P1295" t="str">
        <f>VLOOKUP(Table35[[#This Row],[Customer ID]],'Hospitalisation Details'!A:K,11,FALSE)</f>
        <v>R1013</v>
      </c>
    </row>
    <row r="1296" spans="1:16" x14ac:dyDescent="0.3">
      <c r="A1296" t="s">
        <v>1075</v>
      </c>
      <c r="B1296" t="str">
        <f>VLOOKUP(Table35[[#This Row],[Customer ID]], 'Customer Names'!F:G, 2, FALSE)</f>
        <v>Christenson, Mr.  B.j.</v>
      </c>
      <c r="C1296">
        <v>39.64</v>
      </c>
      <c r="D1296" s="22" t="str" cm="1">
        <f t="array" ref="D1296">_xlfn.IFS(Table35[[#This Row],[BMI]]&lt;18.5, "Underweight ", Table35[[#This Row],[BMI]]&lt;24.9, "Normal Weight", Table35[[#This Row],[BMI]]&lt;29.9, "Overweight ", TRUE, "Obesity")</f>
        <v>Obesity</v>
      </c>
      <c r="E1296" s="22">
        <v>6</v>
      </c>
      <c r="F1296" s="22" t="str" cm="1">
        <f t="array" ref="F1296">_xlfn.IFS(Table35[[#This Row],[HBA1C]]&lt;5.7, "Normal", Table35[[#This Row],[HBA1C]]&lt;6.4, "Prediabetes ", TRUE, "Diabetes")</f>
        <v xml:space="preserve">Prediabetes </v>
      </c>
      <c r="G1296" s="23" t="s">
        <v>2379</v>
      </c>
      <c r="H1296" s="22" t="s">
        <v>2379</v>
      </c>
      <c r="I1296" s="22" t="s">
        <v>2381</v>
      </c>
      <c r="J1296" s="22">
        <v>1</v>
      </c>
      <c r="K1296" t="s">
        <v>2379</v>
      </c>
      <c r="L1296" s="25">
        <f>VLOOKUP(Table35[[#This Row],[Customer ID]],'Hospitalisation Details'!A:E,5,FALSE)</f>
        <v>34130</v>
      </c>
      <c r="M1296" s="27">
        <f>VLOOKUP(Table35[[#This Row],[Customer ID]],'Hospitalisation Details'!A:K,8,FALSE)</f>
        <v>8471.65</v>
      </c>
      <c r="N1296" t="str">
        <f>VLOOKUP(Table35[[#This Row],[Customer ID]],'Hospitalisation Details'!A:K,9, FALSE)</f>
        <v>tier - 2</v>
      </c>
      <c r="O1296" t="str">
        <f>VLOOKUP(Table35[[#This Row],[Customer ID]],'Hospitalisation Details'!A:K,10,FALSE)</f>
        <v>tier - 1</v>
      </c>
      <c r="P1296" t="str">
        <f>VLOOKUP(Table35[[#This Row],[Customer ID]],'Hospitalisation Details'!A:K,11,FALSE)</f>
        <v>R1012</v>
      </c>
    </row>
    <row r="1297" spans="1:16" x14ac:dyDescent="0.3">
      <c r="A1297" t="s">
        <v>1074</v>
      </c>
      <c r="B1297" t="str">
        <f>VLOOKUP(Table35[[#This Row],[Customer ID]], 'Customer Names'!F:G, 2, FALSE)</f>
        <v>Shell, Ms.  Alison</v>
      </c>
      <c r="C1297">
        <v>38.479999999999997</v>
      </c>
      <c r="D1297" s="22" t="str" cm="1">
        <f t="array" ref="D1297">_xlfn.IFS(Table35[[#This Row],[BMI]]&lt;18.5, "Underweight ", Table35[[#This Row],[BMI]]&lt;24.9, "Normal Weight", Table35[[#This Row],[BMI]]&lt;29.9, "Overweight ", TRUE, "Obesity")</f>
        <v>Obesity</v>
      </c>
      <c r="E1297" s="22">
        <v>6.02</v>
      </c>
      <c r="F1297" s="22" t="str" cm="1">
        <f t="array" ref="F1297">_xlfn.IFS(Table35[[#This Row],[HBA1C]]&lt;5.7, "Normal", Table35[[#This Row],[HBA1C]]&lt;6.4, "Prediabetes ", TRUE, "Diabetes")</f>
        <v xml:space="preserve">Prediabetes </v>
      </c>
      <c r="G1297" s="23" t="s">
        <v>2379</v>
      </c>
      <c r="H1297" s="22" t="s">
        <v>2379</v>
      </c>
      <c r="I1297" s="22" t="s">
        <v>2379</v>
      </c>
      <c r="J1297" s="22">
        <v>1</v>
      </c>
      <c r="K1297" t="s">
        <v>2379</v>
      </c>
      <c r="L1297" s="25">
        <f>VLOOKUP(Table35[[#This Row],[Customer ID]],'Hospitalisation Details'!A:E,5,FALSE)</f>
        <v>33733</v>
      </c>
      <c r="M1297" s="27">
        <f>VLOOKUP(Table35[[#This Row],[Customer ID]],'Hospitalisation Details'!A:K,8,FALSE)</f>
        <v>8466.35</v>
      </c>
      <c r="N1297" t="str">
        <f>VLOOKUP(Table35[[#This Row],[Customer ID]],'Hospitalisation Details'!A:K,9, FALSE)</f>
        <v>tier - 2</v>
      </c>
      <c r="O1297" t="str">
        <f>VLOOKUP(Table35[[#This Row],[Customer ID]],'Hospitalisation Details'!A:K,10,FALSE)</f>
        <v>tier - 2</v>
      </c>
      <c r="P1297" t="str">
        <f>VLOOKUP(Table35[[#This Row],[Customer ID]],'Hospitalisation Details'!A:K,11,FALSE)</f>
        <v>R1012</v>
      </c>
    </row>
    <row r="1298" spans="1:16" x14ac:dyDescent="0.3">
      <c r="A1298" t="s">
        <v>1073</v>
      </c>
      <c r="B1298" t="str">
        <f>VLOOKUP(Table35[[#This Row],[Customer ID]], 'Customer Names'!F:G, 2, FALSE)</f>
        <v>Rao, Mr.  Neil K.</v>
      </c>
      <c r="C1298">
        <v>36.200000000000003</v>
      </c>
      <c r="D1298" s="22" t="str" cm="1">
        <f t="array" ref="D1298">_xlfn.IFS(Table35[[#This Row],[BMI]]&lt;18.5, "Underweight ", Table35[[#This Row],[BMI]]&lt;24.9, "Normal Weight", Table35[[#This Row],[BMI]]&lt;29.9, "Overweight ", TRUE, "Obesity")</f>
        <v>Obesity</v>
      </c>
      <c r="E1298" s="22">
        <v>4.62</v>
      </c>
      <c r="F1298" s="22" t="str" cm="1">
        <f t="array" ref="F1298">_xlfn.IFS(Table35[[#This Row],[HBA1C]]&lt;5.7, "Normal", Table35[[#This Row],[HBA1C]]&lt;6.4, "Prediabetes ", TRUE, "Diabetes")</f>
        <v>Normal</v>
      </c>
      <c r="G1298" s="23" t="s">
        <v>2379</v>
      </c>
      <c r="H1298" s="22" t="s">
        <v>2379</v>
      </c>
      <c r="I1298" s="22" t="s">
        <v>2379</v>
      </c>
      <c r="J1298" s="22">
        <v>2</v>
      </c>
      <c r="K1298" t="s">
        <v>2379</v>
      </c>
      <c r="L1298" s="25">
        <f>VLOOKUP(Table35[[#This Row],[Customer ID]],'Hospitalisation Details'!A:E,5,FALSE)</f>
        <v>26415</v>
      </c>
      <c r="M1298" s="27">
        <f>VLOOKUP(Table35[[#This Row],[Customer ID]],'Hospitalisation Details'!A:K,8,FALSE)</f>
        <v>8457.82</v>
      </c>
      <c r="N1298" t="str">
        <f>VLOOKUP(Table35[[#This Row],[Customer ID]],'Hospitalisation Details'!A:K,9, FALSE)</f>
        <v>tier - 2</v>
      </c>
      <c r="O1298" t="str">
        <f>VLOOKUP(Table35[[#This Row],[Customer ID]],'Hospitalisation Details'!A:K,10,FALSE)</f>
        <v>tier - 3</v>
      </c>
      <c r="P1298" t="str">
        <f>VLOOKUP(Table35[[#This Row],[Customer ID]],'Hospitalisation Details'!A:K,11,FALSE)</f>
        <v>R1011</v>
      </c>
    </row>
    <row r="1299" spans="1:16" x14ac:dyDescent="0.3">
      <c r="A1299" t="s">
        <v>1072</v>
      </c>
      <c r="B1299" t="str">
        <f>VLOOKUP(Table35[[#This Row],[Customer ID]], 'Customer Names'!F:G, 2, FALSE)</f>
        <v>Myers, Mrs.  Anne Hunter</v>
      </c>
      <c r="C1299">
        <v>27.13</v>
      </c>
      <c r="D1299" s="22" t="str" cm="1">
        <f t="array" ref="D1299">_xlfn.IFS(Table35[[#This Row],[BMI]]&lt;18.5, "Underweight ", Table35[[#This Row],[BMI]]&lt;24.9, "Normal Weight", Table35[[#This Row],[BMI]]&lt;29.9, "Overweight ", TRUE, "Obesity")</f>
        <v xml:space="preserve">Overweight </v>
      </c>
      <c r="E1299" s="22">
        <v>5.59</v>
      </c>
      <c r="F1299" s="22" t="str" cm="1">
        <f t="array" ref="F1299">_xlfn.IFS(Table35[[#This Row],[HBA1C]]&lt;5.7, "Normal", Table35[[#This Row],[HBA1C]]&lt;6.4, "Prediabetes ", TRUE, "Diabetes")</f>
        <v>Normal</v>
      </c>
      <c r="G1299" s="23" t="s">
        <v>2379</v>
      </c>
      <c r="H1299" s="22" t="s">
        <v>2379</v>
      </c>
      <c r="I1299" s="22" t="s">
        <v>2379</v>
      </c>
      <c r="J1299" s="22">
        <v>1</v>
      </c>
      <c r="K1299" t="s">
        <v>2379</v>
      </c>
      <c r="L1299" s="25">
        <f>VLOOKUP(Table35[[#This Row],[Customer ID]],'Hospitalisation Details'!A:E,5,FALSE)</f>
        <v>30760</v>
      </c>
      <c r="M1299" s="27">
        <f>VLOOKUP(Table35[[#This Row],[Customer ID]],'Hospitalisation Details'!A:K,8,FALSE)</f>
        <v>8450.82</v>
      </c>
      <c r="N1299" t="str">
        <f>VLOOKUP(Table35[[#This Row],[Customer ID]],'Hospitalisation Details'!A:K,9, FALSE)</f>
        <v>tier - 2</v>
      </c>
      <c r="O1299" t="str">
        <f>VLOOKUP(Table35[[#This Row],[Customer ID]],'Hospitalisation Details'!A:K,10,FALSE)</f>
        <v>tier - 2</v>
      </c>
      <c r="P1299" t="str">
        <f>VLOOKUP(Table35[[#This Row],[Customer ID]],'Hospitalisation Details'!A:K,11,FALSE)</f>
        <v>R1025</v>
      </c>
    </row>
    <row r="1300" spans="1:16" x14ac:dyDescent="0.3">
      <c r="A1300" t="s">
        <v>1071</v>
      </c>
      <c r="B1300" t="str">
        <f>VLOOKUP(Table35[[#This Row],[Customer ID]], 'Customer Names'!F:G, 2, FALSE)</f>
        <v>McLean, Ms.  Sandra</v>
      </c>
      <c r="C1300">
        <v>20.75</v>
      </c>
      <c r="D1300" s="22" t="str" cm="1">
        <f t="array" ref="D1300">_xlfn.IFS(Table35[[#This Row],[BMI]]&lt;18.5, "Underweight ", Table35[[#This Row],[BMI]]&lt;24.9, "Normal Weight", Table35[[#This Row],[BMI]]&lt;29.9, "Overweight ", TRUE, "Obesity")</f>
        <v>Normal Weight</v>
      </c>
      <c r="E1300" s="22">
        <v>5.18</v>
      </c>
      <c r="F1300" s="22" t="str" cm="1">
        <f t="array" ref="F1300">_xlfn.IFS(Table35[[#This Row],[HBA1C]]&lt;5.7, "Normal", Table35[[#This Row],[HBA1C]]&lt;6.4, "Prediabetes ", TRUE, "Diabetes")</f>
        <v>Normal</v>
      </c>
      <c r="G1300" s="23" t="s">
        <v>2381</v>
      </c>
      <c r="H1300" s="22" t="s">
        <v>2379</v>
      </c>
      <c r="I1300" s="22" t="s">
        <v>2379</v>
      </c>
      <c r="J1300" s="22">
        <v>2</v>
      </c>
      <c r="K1300" t="s">
        <v>2379</v>
      </c>
      <c r="L1300" s="25">
        <f>VLOOKUP(Table35[[#This Row],[Customer ID]],'Hospitalisation Details'!A:E,5,FALSE)</f>
        <v>24150</v>
      </c>
      <c r="M1300" s="27">
        <f>VLOOKUP(Table35[[#This Row],[Customer ID]],'Hospitalisation Details'!A:K,8,FALSE)</f>
        <v>8448.66</v>
      </c>
      <c r="N1300" t="str">
        <f>VLOOKUP(Table35[[#This Row],[Customer ID]],'Hospitalisation Details'!A:K,9, FALSE)</f>
        <v>tier - 3</v>
      </c>
      <c r="O1300" t="str">
        <f>VLOOKUP(Table35[[#This Row],[Customer ID]],'Hospitalisation Details'!A:K,10,FALSE)</f>
        <v>tier - 1</v>
      </c>
      <c r="P1300" t="str">
        <f>VLOOKUP(Table35[[#This Row],[Customer ID]],'Hospitalisation Details'!A:K,11,FALSE)</f>
        <v>R1013</v>
      </c>
    </row>
    <row r="1301" spans="1:16" x14ac:dyDescent="0.3">
      <c r="A1301" t="s">
        <v>1070</v>
      </c>
      <c r="B1301" t="str">
        <f>VLOOKUP(Table35[[#This Row],[Customer ID]], 'Customer Names'!F:G, 2, FALSE)</f>
        <v>Gomez, Mr.  Robert</v>
      </c>
      <c r="C1301">
        <v>26.6</v>
      </c>
      <c r="D1301" s="22" t="str" cm="1">
        <f t="array" ref="D1301">_xlfn.IFS(Table35[[#This Row],[BMI]]&lt;18.5, "Underweight ", Table35[[#This Row],[BMI]]&lt;24.9, "Normal Weight", Table35[[#This Row],[BMI]]&lt;29.9, "Overweight ", TRUE, "Obesity")</f>
        <v xml:space="preserve">Overweight </v>
      </c>
      <c r="E1301" s="22">
        <v>6.29</v>
      </c>
      <c r="F1301" s="22" t="str" cm="1">
        <f t="array" ref="F1301">_xlfn.IFS(Table35[[#This Row],[HBA1C]]&lt;5.7, "Normal", Table35[[#This Row],[HBA1C]]&lt;6.4, "Prediabetes ", TRUE, "Diabetes")</f>
        <v xml:space="preserve">Prediabetes </v>
      </c>
      <c r="G1301" s="23" t="s">
        <v>2379</v>
      </c>
      <c r="H1301" s="22" t="s">
        <v>2379</v>
      </c>
      <c r="I1301" s="22" t="s">
        <v>2379</v>
      </c>
      <c r="J1301" s="22">
        <v>2</v>
      </c>
      <c r="K1301" t="s">
        <v>2379</v>
      </c>
      <c r="L1301" s="25">
        <f>VLOOKUP(Table35[[#This Row],[Customer ID]],'Hospitalisation Details'!A:E,5,FALSE)</f>
        <v>26302</v>
      </c>
      <c r="M1301" s="27">
        <f>VLOOKUP(Table35[[#This Row],[Customer ID]],'Hospitalisation Details'!A:K,8,FALSE)</f>
        <v>8444.4699999999993</v>
      </c>
      <c r="N1301" t="str">
        <f>VLOOKUP(Table35[[#This Row],[Customer ID]],'Hospitalisation Details'!A:K,9, FALSE)</f>
        <v>tier - 3</v>
      </c>
      <c r="O1301" t="str">
        <f>VLOOKUP(Table35[[#This Row],[Customer ID]],'Hospitalisation Details'!A:K,10,FALSE)</f>
        <v>tier - 1</v>
      </c>
      <c r="P1301" t="str">
        <f>VLOOKUP(Table35[[#This Row],[Customer ID]],'Hospitalisation Details'!A:K,11,FALSE)</f>
        <v>R1011</v>
      </c>
    </row>
    <row r="1302" spans="1:16" x14ac:dyDescent="0.3">
      <c r="A1302" t="s">
        <v>1069</v>
      </c>
      <c r="B1302" t="str">
        <f>VLOOKUP(Table35[[#This Row],[Customer ID]], 'Customer Names'!F:G, 2, FALSE)</f>
        <v>Hemingway, Mr.  Rodney</v>
      </c>
      <c r="C1302">
        <v>25.3</v>
      </c>
      <c r="D1302" s="22" t="str" cm="1">
        <f t="array" ref="D1302">_xlfn.IFS(Table35[[#This Row],[BMI]]&lt;18.5, "Underweight ", Table35[[#This Row],[BMI]]&lt;24.9, "Normal Weight", Table35[[#This Row],[BMI]]&lt;29.9, "Overweight ", TRUE, "Obesity")</f>
        <v xml:space="preserve">Overweight </v>
      </c>
      <c r="E1302" s="22">
        <v>4.49</v>
      </c>
      <c r="F1302" s="22" t="str" cm="1">
        <f t="array" ref="F1302">_xlfn.IFS(Table35[[#This Row],[HBA1C]]&lt;5.7, "Normal", Table35[[#This Row],[HBA1C]]&lt;6.4, "Prediabetes ", TRUE, "Diabetes")</f>
        <v>Normal</v>
      </c>
      <c r="G1302" s="23" t="s">
        <v>2379</v>
      </c>
      <c r="H1302" s="22" t="s">
        <v>2379</v>
      </c>
      <c r="I1302" s="22" t="s">
        <v>2379</v>
      </c>
      <c r="J1302" s="22">
        <v>2</v>
      </c>
      <c r="K1302" t="s">
        <v>2379</v>
      </c>
      <c r="L1302" s="25">
        <f>VLOOKUP(Table35[[#This Row],[Customer ID]],'Hospitalisation Details'!A:E,5,FALSE)</f>
        <v>26642</v>
      </c>
      <c r="M1302" s="27">
        <f>VLOOKUP(Table35[[#This Row],[Customer ID]],'Hospitalisation Details'!A:K,8,FALSE)</f>
        <v>8442.67</v>
      </c>
      <c r="N1302" t="str">
        <f>VLOOKUP(Table35[[#This Row],[Customer ID]],'Hospitalisation Details'!A:K,9, FALSE)</f>
        <v>tier - 2</v>
      </c>
      <c r="O1302" t="str">
        <f>VLOOKUP(Table35[[#This Row],[Customer ID]],'Hospitalisation Details'!A:K,10,FALSE)</f>
        <v>tier - 3</v>
      </c>
      <c r="P1302" t="str">
        <f>VLOOKUP(Table35[[#This Row],[Customer ID]],'Hospitalisation Details'!A:K,11,FALSE)</f>
        <v>R1013</v>
      </c>
    </row>
    <row r="1303" spans="1:16" x14ac:dyDescent="0.3">
      <c r="A1303" t="s">
        <v>1068</v>
      </c>
      <c r="B1303" t="str">
        <f>VLOOKUP(Table35[[#This Row],[Customer ID]], 'Customer Names'!F:G, 2, FALSE)</f>
        <v>Pett, Mr.  Carl R</v>
      </c>
      <c r="C1303">
        <v>18.84</v>
      </c>
      <c r="D1303" s="22" t="str" cm="1">
        <f t="array" ref="D1303">_xlfn.IFS(Table35[[#This Row],[BMI]]&lt;18.5, "Underweight ", Table35[[#This Row],[BMI]]&lt;24.9, "Normal Weight", Table35[[#This Row],[BMI]]&lt;29.9, "Overweight ", TRUE, "Obesity")</f>
        <v>Normal Weight</v>
      </c>
      <c r="E1303" s="22">
        <v>11.82</v>
      </c>
      <c r="F1303" s="22" t="str" cm="1">
        <f t="array" ref="F1303">_xlfn.IFS(Table35[[#This Row],[HBA1C]]&lt;5.7, "Normal", Table35[[#This Row],[HBA1C]]&lt;6.4, "Prediabetes ", TRUE, "Diabetes")</f>
        <v>Diabetes</v>
      </c>
      <c r="G1303" s="23" t="s">
        <v>2381</v>
      </c>
      <c r="H1303" s="22" t="s">
        <v>2379</v>
      </c>
      <c r="I1303" s="22" t="s">
        <v>2381</v>
      </c>
      <c r="J1303" s="22">
        <v>1</v>
      </c>
      <c r="K1303" t="s">
        <v>2379</v>
      </c>
      <c r="L1303" s="25">
        <f>VLOOKUP(Table35[[#This Row],[Customer ID]],'Hospitalisation Details'!A:E,5,FALSE)</f>
        <v>23339</v>
      </c>
      <c r="M1303" s="27">
        <f>VLOOKUP(Table35[[#This Row],[Customer ID]],'Hospitalisation Details'!A:K,8,FALSE)</f>
        <v>8440.0499999999993</v>
      </c>
      <c r="N1303" t="str">
        <f>VLOOKUP(Table35[[#This Row],[Customer ID]],'Hospitalisation Details'!A:K,9, FALSE)</f>
        <v>tier - 3</v>
      </c>
      <c r="O1303" t="str">
        <f>VLOOKUP(Table35[[#This Row],[Customer ID]],'Hospitalisation Details'!A:K,10,FALSE)</f>
        <v>tier - 2</v>
      </c>
      <c r="P1303" t="str">
        <f>VLOOKUP(Table35[[#This Row],[Customer ID]],'Hospitalisation Details'!A:K,11,FALSE)</f>
        <v>R1013</v>
      </c>
    </row>
    <row r="1304" spans="1:16" x14ac:dyDescent="0.3">
      <c r="A1304" t="s">
        <v>1067</v>
      </c>
      <c r="B1304" t="str">
        <f>VLOOKUP(Table35[[#This Row],[Customer ID]], 'Customer Names'!F:G, 2, FALSE)</f>
        <v>Meingast, Mr.  Maximilian</v>
      </c>
      <c r="C1304">
        <v>19.57</v>
      </c>
      <c r="D1304" s="22" t="str" cm="1">
        <f t="array" ref="D1304">_xlfn.IFS(Table35[[#This Row],[BMI]]&lt;18.5, "Underweight ", Table35[[#This Row],[BMI]]&lt;24.9, "Normal Weight", Table35[[#This Row],[BMI]]&lt;29.9, "Overweight ", TRUE, "Obesity")</f>
        <v>Normal Weight</v>
      </c>
      <c r="E1304" s="22">
        <v>7.41</v>
      </c>
      <c r="F1304" s="22" t="str" cm="1">
        <f t="array" ref="F1304">_xlfn.IFS(Table35[[#This Row],[HBA1C]]&lt;5.7, "Normal", Table35[[#This Row],[HBA1C]]&lt;6.4, "Prediabetes ", TRUE, "Diabetes")</f>
        <v>Diabetes</v>
      </c>
      <c r="G1304" s="23" t="s">
        <v>2381</v>
      </c>
      <c r="H1304" s="22" t="s">
        <v>2379</v>
      </c>
      <c r="I1304" s="22" t="s">
        <v>2379</v>
      </c>
      <c r="J1304" s="22">
        <v>1</v>
      </c>
      <c r="K1304" t="s">
        <v>2379</v>
      </c>
      <c r="L1304" s="25">
        <f>VLOOKUP(Table35[[#This Row],[Customer ID]],'Hospitalisation Details'!A:E,5,FALSE)</f>
        <v>27695</v>
      </c>
      <c r="M1304" s="27">
        <f>VLOOKUP(Table35[[#This Row],[Customer ID]],'Hospitalisation Details'!A:K,8,FALSE)</f>
        <v>8428.07</v>
      </c>
      <c r="N1304" t="str">
        <f>VLOOKUP(Table35[[#This Row],[Customer ID]],'Hospitalisation Details'!A:K,9, FALSE)</f>
        <v>tier - 3</v>
      </c>
      <c r="O1304" t="str">
        <f>VLOOKUP(Table35[[#This Row],[Customer ID]],'Hospitalisation Details'!A:K,10,FALSE)</f>
        <v>tier - 2</v>
      </c>
      <c r="P1304" t="str">
        <f>VLOOKUP(Table35[[#This Row],[Customer ID]],'Hospitalisation Details'!A:K,11,FALSE)</f>
        <v>R1012</v>
      </c>
    </row>
    <row r="1305" spans="1:16" x14ac:dyDescent="0.3">
      <c r="A1305" t="s">
        <v>1066</v>
      </c>
      <c r="B1305" t="str">
        <f>VLOOKUP(Table35[[#This Row],[Customer ID]], 'Customer Names'!F:G, 2, FALSE)</f>
        <v>McCarthy, Mr.  Erik</v>
      </c>
      <c r="C1305">
        <v>30.495000000000001</v>
      </c>
      <c r="D1305" s="22" t="str" cm="1">
        <f t="array" ref="D1305">_xlfn.IFS(Table35[[#This Row],[BMI]]&lt;18.5, "Underweight ", Table35[[#This Row],[BMI]]&lt;24.9, "Normal Weight", Table35[[#This Row],[BMI]]&lt;29.9, "Overweight ", TRUE, "Obesity")</f>
        <v>Obesity</v>
      </c>
      <c r="E1305" s="22">
        <v>5.97</v>
      </c>
      <c r="F1305" s="22" t="str" cm="1">
        <f t="array" ref="F1305">_xlfn.IFS(Table35[[#This Row],[HBA1C]]&lt;5.7, "Normal", Table35[[#This Row],[HBA1C]]&lt;6.4, "Prediabetes ", TRUE, "Diabetes")</f>
        <v xml:space="preserve">Prediabetes </v>
      </c>
      <c r="G1305" s="23" t="s">
        <v>2379</v>
      </c>
      <c r="H1305" s="22" t="s">
        <v>2379</v>
      </c>
      <c r="I1305" s="22" t="s">
        <v>2379</v>
      </c>
      <c r="J1305" s="22">
        <v>0</v>
      </c>
      <c r="K1305" t="s">
        <v>2379</v>
      </c>
      <c r="L1305" s="25">
        <f>VLOOKUP(Table35[[#This Row],[Customer ID]],'Hospitalisation Details'!A:E,5,FALSE)</f>
        <v>28372</v>
      </c>
      <c r="M1305" s="27">
        <f>VLOOKUP(Table35[[#This Row],[Customer ID]],'Hospitalisation Details'!A:K,8,FALSE)</f>
        <v>8413.4599999999991</v>
      </c>
      <c r="N1305" t="str">
        <f>VLOOKUP(Table35[[#This Row],[Customer ID]],'Hospitalisation Details'!A:K,9, FALSE)</f>
        <v>tier - 3</v>
      </c>
      <c r="O1305" t="str">
        <f>VLOOKUP(Table35[[#This Row],[Customer ID]],'Hospitalisation Details'!A:K,10,FALSE)</f>
        <v>tier - 1</v>
      </c>
      <c r="P1305" t="str">
        <f>VLOOKUP(Table35[[#This Row],[Customer ID]],'Hospitalisation Details'!A:K,11,FALSE)</f>
        <v>R1012</v>
      </c>
    </row>
    <row r="1306" spans="1:16" x14ac:dyDescent="0.3">
      <c r="A1306" t="s">
        <v>1065</v>
      </c>
      <c r="B1306" t="str">
        <f>VLOOKUP(Table35[[#This Row],[Customer ID]], 'Customer Names'!F:G, 2, FALSE)</f>
        <v>Boyle, Mr.  Christopher</v>
      </c>
      <c r="C1306">
        <v>30.114999999999998</v>
      </c>
      <c r="D1306" s="22" t="str" cm="1">
        <f t="array" ref="D1306">_xlfn.IFS(Table35[[#This Row],[BMI]]&lt;18.5, "Underweight ", Table35[[#This Row],[BMI]]&lt;24.9, "Normal Weight", Table35[[#This Row],[BMI]]&lt;29.9, "Overweight ", TRUE, "Obesity")</f>
        <v>Obesity</v>
      </c>
      <c r="E1306" s="22">
        <v>5.74</v>
      </c>
      <c r="F1306" s="22" t="str" cm="1">
        <f t="array" ref="F1306">_xlfn.IFS(Table35[[#This Row],[HBA1C]]&lt;5.7, "Normal", Table35[[#This Row],[HBA1C]]&lt;6.4, "Prediabetes ", TRUE, "Diabetes")</f>
        <v xml:space="preserve">Prediabetes </v>
      </c>
      <c r="G1306" s="23" t="s">
        <v>2379</v>
      </c>
      <c r="H1306" s="22" t="s">
        <v>2379</v>
      </c>
      <c r="I1306" s="22" t="s">
        <v>2381</v>
      </c>
      <c r="J1306" s="22">
        <v>1</v>
      </c>
      <c r="K1306" t="s">
        <v>2379</v>
      </c>
      <c r="L1306" s="25">
        <f>VLOOKUP(Table35[[#This Row],[Customer ID]],'Hospitalisation Details'!A:E,5,FALSE)</f>
        <v>29078</v>
      </c>
      <c r="M1306" s="27">
        <f>VLOOKUP(Table35[[#This Row],[Customer ID]],'Hospitalisation Details'!A:K,8,FALSE)</f>
        <v>8410.0499999999993</v>
      </c>
      <c r="N1306" t="str">
        <f>VLOOKUP(Table35[[#This Row],[Customer ID]],'Hospitalisation Details'!A:K,9, FALSE)</f>
        <v>tier - 2</v>
      </c>
      <c r="O1306" t="str">
        <f>VLOOKUP(Table35[[#This Row],[Customer ID]],'Hospitalisation Details'!A:K,10,FALSE)</f>
        <v>tier - 2</v>
      </c>
      <c r="P1306" t="str">
        <f>VLOOKUP(Table35[[#This Row],[Customer ID]],'Hospitalisation Details'!A:K,11,FALSE)</f>
        <v>R1012</v>
      </c>
    </row>
    <row r="1307" spans="1:16" x14ac:dyDescent="0.3">
      <c r="A1307" t="s">
        <v>1064</v>
      </c>
      <c r="B1307" t="str">
        <f>VLOOKUP(Table35[[#This Row],[Customer ID]], 'Customer Names'!F:G, 2, FALSE)</f>
        <v>Gundersen, Mr.  Eirik</v>
      </c>
      <c r="C1307">
        <v>24.78</v>
      </c>
      <c r="D1307" s="22" t="str" cm="1">
        <f t="array" ref="D1307">_xlfn.IFS(Table35[[#This Row],[BMI]]&lt;18.5, "Underweight ", Table35[[#This Row],[BMI]]&lt;24.9, "Normal Weight", Table35[[#This Row],[BMI]]&lt;29.9, "Overweight ", TRUE, "Obesity")</f>
        <v>Normal Weight</v>
      </c>
      <c r="E1307" s="22">
        <v>9.85</v>
      </c>
      <c r="F1307" s="22" t="str" cm="1">
        <f t="array" ref="F1307">_xlfn.IFS(Table35[[#This Row],[HBA1C]]&lt;5.7, "Normal", Table35[[#This Row],[HBA1C]]&lt;6.4, "Prediabetes ", TRUE, "Diabetes")</f>
        <v>Diabetes</v>
      </c>
      <c r="G1307" s="23" t="s">
        <v>2379</v>
      </c>
      <c r="H1307" s="22" t="s">
        <v>2379</v>
      </c>
      <c r="I1307" s="22" t="s">
        <v>2379</v>
      </c>
      <c r="J1307" s="22">
        <v>0</v>
      </c>
      <c r="K1307" t="s">
        <v>2379</v>
      </c>
      <c r="L1307" s="25">
        <f>VLOOKUP(Table35[[#This Row],[Customer ID]],'Hospitalisation Details'!A:E,5,FALSE)</f>
        <v>26132</v>
      </c>
      <c r="M1307" s="27">
        <f>VLOOKUP(Table35[[#This Row],[Customer ID]],'Hospitalisation Details'!A:K,8,FALSE)</f>
        <v>8400.01</v>
      </c>
      <c r="N1307" t="str">
        <f>VLOOKUP(Table35[[#This Row],[Customer ID]],'Hospitalisation Details'!A:K,9, FALSE)</f>
        <v>tier - 2</v>
      </c>
      <c r="O1307" t="str">
        <f>VLOOKUP(Table35[[#This Row],[Customer ID]],'Hospitalisation Details'!A:K,10,FALSE)</f>
        <v>tier - 3</v>
      </c>
      <c r="P1307" t="str">
        <f>VLOOKUP(Table35[[#This Row],[Customer ID]],'Hospitalisation Details'!A:K,11,FALSE)</f>
        <v>R1013</v>
      </c>
    </row>
    <row r="1308" spans="1:16" x14ac:dyDescent="0.3">
      <c r="A1308" t="s">
        <v>1063</v>
      </c>
      <c r="B1308" t="str">
        <f>VLOOKUP(Table35[[#This Row],[Customer ID]], 'Customer Names'!F:G, 2, FALSE)</f>
        <v>Wolswinkel, Mr.  Rik</v>
      </c>
      <c r="C1308">
        <v>24.77</v>
      </c>
      <c r="D1308" s="22" t="str" cm="1">
        <f t="array" ref="D1308">_xlfn.IFS(Table35[[#This Row],[BMI]]&lt;18.5, "Underweight ", Table35[[#This Row],[BMI]]&lt;24.9, "Normal Weight", Table35[[#This Row],[BMI]]&lt;29.9, "Overweight ", TRUE, "Obesity")</f>
        <v>Normal Weight</v>
      </c>
      <c r="E1308" s="22">
        <v>7.59</v>
      </c>
      <c r="F1308" s="22" t="str" cm="1">
        <f t="array" ref="F1308">_xlfn.IFS(Table35[[#This Row],[HBA1C]]&lt;5.7, "Normal", Table35[[#This Row],[HBA1C]]&lt;6.4, "Prediabetes ", TRUE, "Diabetes")</f>
        <v>Diabetes</v>
      </c>
      <c r="G1308" s="23" t="s">
        <v>2379</v>
      </c>
      <c r="H1308" s="22" t="s">
        <v>2379</v>
      </c>
      <c r="I1308" s="22" t="s">
        <v>2379</v>
      </c>
      <c r="J1308" s="22">
        <v>0</v>
      </c>
      <c r="K1308" t="s">
        <v>2379</v>
      </c>
      <c r="L1308" s="25">
        <f>VLOOKUP(Table35[[#This Row],[Customer ID]],'Hospitalisation Details'!A:E,5,FALSE)</f>
        <v>26088</v>
      </c>
      <c r="M1308" s="27">
        <f>VLOOKUP(Table35[[#This Row],[Customer ID]],'Hospitalisation Details'!A:K,8,FALSE)</f>
        <v>8396.6200000000008</v>
      </c>
      <c r="N1308" t="str">
        <f>VLOOKUP(Table35[[#This Row],[Customer ID]],'Hospitalisation Details'!A:K,9, FALSE)</f>
        <v>tier - 2</v>
      </c>
      <c r="O1308" t="str">
        <f>VLOOKUP(Table35[[#This Row],[Customer ID]],'Hospitalisation Details'!A:K,10,FALSE)</f>
        <v>tier - 3</v>
      </c>
      <c r="P1308" t="str">
        <f>VLOOKUP(Table35[[#This Row],[Customer ID]],'Hospitalisation Details'!A:K,11,FALSE)</f>
        <v>R1013</v>
      </c>
    </row>
    <row r="1309" spans="1:16" x14ac:dyDescent="0.3">
      <c r="A1309" t="s">
        <v>1062</v>
      </c>
      <c r="B1309" t="str">
        <f>VLOOKUP(Table35[[#This Row],[Customer ID]], 'Customer Names'!F:G, 2, FALSE)</f>
        <v>Bomberger, Mr.  Matthew R</v>
      </c>
      <c r="C1309">
        <v>16.579999999999998</v>
      </c>
      <c r="D1309" s="22" t="str" cm="1">
        <f t="array" ref="D1309">_xlfn.IFS(Table35[[#This Row],[BMI]]&lt;18.5, "Underweight ", Table35[[#This Row],[BMI]]&lt;24.9, "Normal Weight", Table35[[#This Row],[BMI]]&lt;29.9, "Overweight ", TRUE, "Obesity")</f>
        <v xml:space="preserve">Underweight </v>
      </c>
      <c r="E1309" s="22">
        <v>6.98</v>
      </c>
      <c r="F1309" s="22" t="str" cm="1">
        <f t="array" ref="F1309">_xlfn.IFS(Table35[[#This Row],[HBA1C]]&lt;5.7, "Normal", Table35[[#This Row],[HBA1C]]&lt;6.4, "Prediabetes ", TRUE, "Diabetes")</f>
        <v>Diabetes</v>
      </c>
      <c r="G1309" s="23" t="s">
        <v>2381</v>
      </c>
      <c r="H1309" s="22" t="s">
        <v>2379</v>
      </c>
      <c r="I1309" s="22" t="s">
        <v>2381</v>
      </c>
      <c r="J1309" s="22">
        <v>1</v>
      </c>
      <c r="K1309" t="s">
        <v>2379</v>
      </c>
      <c r="L1309" s="25">
        <f>VLOOKUP(Table35[[#This Row],[Customer ID]],'Hospitalisation Details'!A:E,5,FALSE)</f>
        <v>23152</v>
      </c>
      <c r="M1309" s="27">
        <f>VLOOKUP(Table35[[#This Row],[Customer ID]],'Hospitalisation Details'!A:K,8,FALSE)</f>
        <v>8355.5400000000009</v>
      </c>
      <c r="N1309" t="str">
        <f>VLOOKUP(Table35[[#This Row],[Customer ID]],'Hospitalisation Details'!A:K,9, FALSE)</f>
        <v>tier - 3</v>
      </c>
      <c r="O1309" t="str">
        <f>VLOOKUP(Table35[[#This Row],[Customer ID]],'Hospitalisation Details'!A:K,10,FALSE)</f>
        <v>tier - 3</v>
      </c>
      <c r="P1309" t="str">
        <f>VLOOKUP(Table35[[#This Row],[Customer ID]],'Hospitalisation Details'!A:K,11,FALSE)</f>
        <v>R1012</v>
      </c>
    </row>
    <row r="1310" spans="1:16" x14ac:dyDescent="0.3">
      <c r="A1310" t="s">
        <v>1061</v>
      </c>
      <c r="B1310" t="str">
        <f>VLOOKUP(Table35[[#This Row],[Customer ID]], 'Customer Names'!F:G, 2, FALSE)</f>
        <v>Roy, Mr.  Daniel G</v>
      </c>
      <c r="C1310">
        <v>38.17</v>
      </c>
      <c r="D1310" s="22" t="str" cm="1">
        <f t="array" ref="D1310">_xlfn.IFS(Table35[[#This Row],[BMI]]&lt;18.5, "Underweight ", Table35[[#This Row],[BMI]]&lt;24.9, "Normal Weight", Table35[[#This Row],[BMI]]&lt;29.9, "Overweight ", TRUE, "Obesity")</f>
        <v>Obesity</v>
      </c>
      <c r="E1310" s="22">
        <v>4.7300000000000004</v>
      </c>
      <c r="F1310" s="22" t="str" cm="1">
        <f t="array" ref="F1310">_xlfn.IFS(Table35[[#This Row],[HBA1C]]&lt;5.7, "Normal", Table35[[#This Row],[HBA1C]]&lt;6.4, "Prediabetes ", TRUE, "Diabetes")</f>
        <v>Normal</v>
      </c>
      <c r="G1310" s="23" t="s">
        <v>2381</v>
      </c>
      <c r="H1310" s="22" t="s">
        <v>2379</v>
      </c>
      <c r="I1310" s="22" t="s">
        <v>2379</v>
      </c>
      <c r="J1310" s="22">
        <v>0</v>
      </c>
      <c r="K1310" t="s">
        <v>2379</v>
      </c>
      <c r="L1310" s="25">
        <f>VLOOKUP(Table35[[#This Row],[Customer ID]],'Hospitalisation Details'!A:E,5,FALSE)</f>
        <v>27862</v>
      </c>
      <c r="M1310" s="27">
        <f>VLOOKUP(Table35[[#This Row],[Customer ID]],'Hospitalisation Details'!A:K,8,FALSE)</f>
        <v>8347.16</v>
      </c>
      <c r="N1310" t="str">
        <f>VLOOKUP(Table35[[#This Row],[Customer ID]],'Hospitalisation Details'!A:K,9, FALSE)</f>
        <v>tier - 2</v>
      </c>
      <c r="O1310" t="str">
        <f>VLOOKUP(Table35[[#This Row],[Customer ID]],'Hospitalisation Details'!A:K,10,FALSE)</f>
        <v>tier - 1</v>
      </c>
      <c r="P1310" t="str">
        <f>VLOOKUP(Table35[[#This Row],[Customer ID]],'Hospitalisation Details'!A:K,11,FALSE)</f>
        <v>R1013</v>
      </c>
    </row>
    <row r="1311" spans="1:16" x14ac:dyDescent="0.3">
      <c r="A1311" t="s">
        <v>1060</v>
      </c>
      <c r="B1311" t="str">
        <f>VLOOKUP(Table35[[#This Row],[Customer ID]], 'Customer Names'!F:G, 2, FALSE)</f>
        <v>Lapierre, Mr.  Yannick</v>
      </c>
      <c r="C1311">
        <v>39.424999999999997</v>
      </c>
      <c r="D1311" s="22" t="str" cm="1">
        <f t="array" ref="D1311">_xlfn.IFS(Table35[[#This Row],[BMI]]&lt;18.5, "Underweight ", Table35[[#This Row],[BMI]]&lt;24.9, "Normal Weight", Table35[[#This Row],[BMI]]&lt;29.9, "Overweight ", TRUE, "Obesity")</f>
        <v>Obesity</v>
      </c>
      <c r="E1311" s="22">
        <v>4.76</v>
      </c>
      <c r="F1311" s="22" t="str" cm="1">
        <f t="array" ref="F1311">_xlfn.IFS(Table35[[#This Row],[HBA1C]]&lt;5.7, "Normal", Table35[[#This Row],[HBA1C]]&lt;6.4, "Prediabetes ", TRUE, "Diabetes")</f>
        <v>Normal</v>
      </c>
      <c r="G1311" s="23" t="s">
        <v>2381</v>
      </c>
      <c r="H1311" s="22" t="s">
        <v>2379</v>
      </c>
      <c r="I1311" s="22" t="s">
        <v>2379</v>
      </c>
      <c r="J1311" s="22">
        <v>0</v>
      </c>
      <c r="K1311" t="s">
        <v>2379</v>
      </c>
      <c r="L1311" s="25">
        <f>VLOOKUP(Table35[[#This Row],[Customer ID]],'Hospitalisation Details'!A:E,5,FALSE)</f>
        <v>27826</v>
      </c>
      <c r="M1311" s="27">
        <f>VLOOKUP(Table35[[#This Row],[Customer ID]],'Hospitalisation Details'!A:K,8,FALSE)</f>
        <v>8342.91</v>
      </c>
      <c r="N1311" t="str">
        <f>VLOOKUP(Table35[[#This Row],[Customer ID]],'Hospitalisation Details'!A:K,9, FALSE)</f>
        <v>tier - 3</v>
      </c>
      <c r="O1311" t="str">
        <f>VLOOKUP(Table35[[#This Row],[Customer ID]],'Hospitalisation Details'!A:K,10,FALSE)</f>
        <v>tier - 1</v>
      </c>
      <c r="P1311" t="str">
        <f>VLOOKUP(Table35[[#This Row],[Customer ID]],'Hospitalisation Details'!A:K,11,FALSE)</f>
        <v>R1016</v>
      </c>
    </row>
    <row r="1312" spans="1:16" x14ac:dyDescent="0.3">
      <c r="A1312" t="s">
        <v>1059</v>
      </c>
      <c r="B1312" t="str">
        <f>VLOOKUP(Table35[[#This Row],[Customer ID]], 'Customer Names'!F:G, 2, FALSE)</f>
        <v>Beaty, Mr.  Sean R</v>
      </c>
      <c r="C1312">
        <v>33.44</v>
      </c>
      <c r="D1312" s="22" t="str" cm="1">
        <f t="array" ref="D1312">_xlfn.IFS(Table35[[#This Row],[BMI]]&lt;18.5, "Underweight ", Table35[[#This Row],[BMI]]&lt;24.9, "Normal Weight", Table35[[#This Row],[BMI]]&lt;29.9, "Overweight ", TRUE, "Obesity")</f>
        <v>Obesity</v>
      </c>
      <c r="E1312" s="22">
        <v>6.24</v>
      </c>
      <c r="F1312" s="22" t="str" cm="1">
        <f t="array" ref="F1312">_xlfn.IFS(Table35[[#This Row],[HBA1C]]&lt;5.7, "Normal", Table35[[#This Row],[HBA1C]]&lt;6.4, "Prediabetes ", TRUE, "Diabetes")</f>
        <v xml:space="preserve">Prediabetes </v>
      </c>
      <c r="G1312" s="23" t="s">
        <v>2381</v>
      </c>
      <c r="H1312" s="22" t="s">
        <v>2379</v>
      </c>
      <c r="I1312" s="22" t="s">
        <v>2379</v>
      </c>
      <c r="J1312" s="22">
        <v>0</v>
      </c>
      <c r="K1312" t="s">
        <v>2379</v>
      </c>
      <c r="L1312" s="25">
        <f>VLOOKUP(Table35[[#This Row],[Customer ID]],'Hospitalisation Details'!A:E,5,FALSE)</f>
        <v>27810</v>
      </c>
      <c r="M1312" s="27">
        <f>VLOOKUP(Table35[[#This Row],[Customer ID]],'Hospitalisation Details'!A:K,8,FALSE)</f>
        <v>8334.59</v>
      </c>
      <c r="N1312" t="str">
        <f>VLOOKUP(Table35[[#This Row],[Customer ID]],'Hospitalisation Details'!A:K,9, FALSE)</f>
        <v>tier - 3</v>
      </c>
      <c r="O1312" t="str">
        <f>VLOOKUP(Table35[[#This Row],[Customer ID]],'Hospitalisation Details'!A:K,10,FALSE)</f>
        <v>tier - 2</v>
      </c>
      <c r="P1312" t="str">
        <f>VLOOKUP(Table35[[#This Row],[Customer ID]],'Hospitalisation Details'!A:K,11,FALSE)</f>
        <v>R1016</v>
      </c>
    </row>
    <row r="1313" spans="1:16" x14ac:dyDescent="0.3">
      <c r="A1313" t="s">
        <v>1058</v>
      </c>
      <c r="B1313" t="str">
        <f>VLOOKUP(Table35[[#This Row],[Customer ID]], 'Customer Names'!F:G, 2, FALSE)</f>
        <v>Hammer, Mr.  Peter</v>
      </c>
      <c r="C1313">
        <v>33.344999999999999</v>
      </c>
      <c r="D1313" s="22" t="str" cm="1">
        <f t="array" ref="D1313">_xlfn.IFS(Table35[[#This Row],[BMI]]&lt;18.5, "Underweight ", Table35[[#This Row],[BMI]]&lt;24.9, "Normal Weight", Table35[[#This Row],[BMI]]&lt;29.9, "Overweight ", TRUE, "Obesity")</f>
        <v>Obesity</v>
      </c>
      <c r="E1313" s="22">
        <v>5.44</v>
      </c>
      <c r="F1313" s="22" t="str" cm="1">
        <f t="array" ref="F1313">_xlfn.IFS(Table35[[#This Row],[HBA1C]]&lt;5.7, "Normal", Table35[[#This Row],[HBA1C]]&lt;6.4, "Prediabetes ", TRUE, "Diabetes")</f>
        <v>Normal</v>
      </c>
      <c r="G1313" s="23" t="s">
        <v>2381</v>
      </c>
      <c r="H1313" s="22" t="s">
        <v>2379</v>
      </c>
      <c r="I1313" s="22" t="s">
        <v>2379</v>
      </c>
      <c r="J1313" s="22">
        <v>0</v>
      </c>
      <c r="K1313" t="s">
        <v>2379</v>
      </c>
      <c r="L1313" s="25">
        <f>VLOOKUP(Table35[[#This Row],[Customer ID]],'Hospitalisation Details'!A:E,5,FALSE)</f>
        <v>27771</v>
      </c>
      <c r="M1313" s="27">
        <f>VLOOKUP(Table35[[#This Row],[Customer ID]],'Hospitalisation Details'!A:K,8,FALSE)</f>
        <v>8334.4599999999991</v>
      </c>
      <c r="N1313" t="str">
        <f>VLOOKUP(Table35[[#This Row],[Customer ID]],'Hospitalisation Details'!A:K,9, FALSE)</f>
        <v>tier - 3</v>
      </c>
      <c r="O1313" t="str">
        <f>VLOOKUP(Table35[[#This Row],[Customer ID]],'Hospitalisation Details'!A:K,10,FALSE)</f>
        <v>tier - 2</v>
      </c>
      <c r="P1313" t="str">
        <f>VLOOKUP(Table35[[#This Row],[Customer ID]],'Hospitalisation Details'!A:K,11,FALSE)</f>
        <v>R1016</v>
      </c>
    </row>
    <row r="1314" spans="1:16" x14ac:dyDescent="0.3">
      <c r="A1314" t="s">
        <v>1057</v>
      </c>
      <c r="B1314" t="str">
        <f>VLOOKUP(Table35[[#This Row],[Customer ID]], 'Customer Names'!F:G, 2, FALSE)</f>
        <v>Randolph, Ms.  Sara A.</v>
      </c>
      <c r="C1314">
        <v>38.79</v>
      </c>
      <c r="D1314" s="22" t="str" cm="1">
        <f t="array" ref="D1314">_xlfn.IFS(Table35[[#This Row],[BMI]]&lt;18.5, "Underweight ", Table35[[#This Row],[BMI]]&lt;24.9, "Normal Weight", Table35[[#This Row],[BMI]]&lt;29.9, "Overweight ", TRUE, "Obesity")</f>
        <v>Obesity</v>
      </c>
      <c r="E1314" s="22">
        <v>5.08</v>
      </c>
      <c r="F1314" s="22" t="str" cm="1">
        <f t="array" ref="F1314">_xlfn.IFS(Table35[[#This Row],[HBA1C]]&lt;5.7, "Normal", Table35[[#This Row],[HBA1C]]&lt;6.4, "Prediabetes ", TRUE, "Diabetes")</f>
        <v>Normal</v>
      </c>
      <c r="G1314" s="23" t="s">
        <v>2379</v>
      </c>
      <c r="H1314" s="22" t="s">
        <v>2379</v>
      </c>
      <c r="I1314" s="22" t="s">
        <v>2381</v>
      </c>
      <c r="J1314" s="22">
        <v>1</v>
      </c>
      <c r="K1314" t="s">
        <v>2379</v>
      </c>
      <c r="L1314" s="25">
        <f>VLOOKUP(Table35[[#This Row],[Customer ID]],'Hospitalisation Details'!A:E,5,FALSE)</f>
        <v>34325</v>
      </c>
      <c r="M1314" s="27">
        <f>VLOOKUP(Table35[[#This Row],[Customer ID]],'Hospitalisation Details'!A:K,8,FALSE)</f>
        <v>8314.65</v>
      </c>
      <c r="N1314" t="str">
        <f>VLOOKUP(Table35[[#This Row],[Customer ID]],'Hospitalisation Details'!A:K,9, FALSE)</f>
        <v>tier - 2</v>
      </c>
      <c r="O1314" t="str">
        <f>VLOOKUP(Table35[[#This Row],[Customer ID]],'Hospitalisation Details'!A:K,10,FALSE)</f>
        <v>tier - 1</v>
      </c>
      <c r="P1314" t="str">
        <f>VLOOKUP(Table35[[#This Row],[Customer ID]],'Hospitalisation Details'!A:K,11,FALSE)</f>
        <v>R1012</v>
      </c>
    </row>
    <row r="1315" spans="1:16" x14ac:dyDescent="0.3">
      <c r="A1315" t="s">
        <v>1056</v>
      </c>
      <c r="B1315" t="str">
        <f>VLOOKUP(Table35[[#This Row],[Customer ID]], 'Customer Names'!F:G, 2, FALSE)</f>
        <v>Masterson, Ms.  Erin C.</v>
      </c>
      <c r="C1315">
        <v>30.684999999999999</v>
      </c>
      <c r="D1315" s="22" t="str" cm="1">
        <f t="array" ref="D1315">_xlfn.IFS(Table35[[#This Row],[BMI]]&lt;18.5, "Underweight ", Table35[[#This Row],[BMI]]&lt;24.9, "Normal Weight", Table35[[#This Row],[BMI]]&lt;29.9, "Overweight ", TRUE, "Obesity")</f>
        <v>Obesity</v>
      </c>
      <c r="E1315" s="22">
        <v>4.87</v>
      </c>
      <c r="F1315" s="22" t="str" cm="1">
        <f t="array" ref="F1315">_xlfn.IFS(Table35[[#This Row],[HBA1C]]&lt;5.7, "Normal", Table35[[#This Row],[HBA1C]]&lt;6.4, "Prediabetes ", TRUE, "Diabetes")</f>
        <v>Normal</v>
      </c>
      <c r="G1315" s="23" t="s">
        <v>2379</v>
      </c>
      <c r="H1315" s="22" t="s">
        <v>2379</v>
      </c>
      <c r="I1315" s="22" t="s">
        <v>2381</v>
      </c>
      <c r="J1315" s="22">
        <v>1</v>
      </c>
      <c r="K1315" t="s">
        <v>2379</v>
      </c>
      <c r="L1315" s="25">
        <f>VLOOKUP(Table35[[#This Row],[Customer ID]],'Hospitalisation Details'!A:E,5,FALSE)</f>
        <v>29166</v>
      </c>
      <c r="M1315" s="27">
        <f>VLOOKUP(Table35[[#This Row],[Customer ID]],'Hospitalisation Details'!A:K,8,FALSE)</f>
        <v>8310.84</v>
      </c>
      <c r="N1315" t="str">
        <f>VLOOKUP(Table35[[#This Row],[Customer ID]],'Hospitalisation Details'!A:K,9, FALSE)</f>
        <v>tier - 2</v>
      </c>
      <c r="O1315" t="str">
        <f>VLOOKUP(Table35[[#This Row],[Customer ID]],'Hospitalisation Details'!A:K,10,FALSE)</f>
        <v>tier - 2</v>
      </c>
      <c r="P1315" t="str">
        <f>VLOOKUP(Table35[[#This Row],[Customer ID]],'Hospitalisation Details'!A:K,11,FALSE)</f>
        <v>R1012</v>
      </c>
    </row>
    <row r="1316" spans="1:16" x14ac:dyDescent="0.3">
      <c r="A1316" t="s">
        <v>1055</v>
      </c>
      <c r="B1316" t="str">
        <f>VLOOKUP(Table35[[#This Row],[Customer ID]], 'Customer Names'!F:G, 2, FALSE)</f>
        <v>Friess, Mr.  Thibaud</v>
      </c>
      <c r="C1316">
        <v>22.135000000000002</v>
      </c>
      <c r="D1316" s="22" t="str" cm="1">
        <f t="array" ref="D1316">_xlfn.IFS(Table35[[#This Row],[BMI]]&lt;18.5, "Underweight ", Table35[[#This Row],[BMI]]&lt;24.9, "Normal Weight", Table35[[#This Row],[BMI]]&lt;29.9, "Overweight ", TRUE, "Obesity")</f>
        <v>Normal Weight</v>
      </c>
      <c r="E1316" s="22">
        <v>8.17</v>
      </c>
      <c r="F1316" s="22" t="str" cm="1">
        <f t="array" ref="F1316">_xlfn.IFS(Table35[[#This Row],[HBA1C]]&lt;5.7, "Normal", Table35[[#This Row],[HBA1C]]&lt;6.4, "Prediabetes ", TRUE, "Diabetes")</f>
        <v>Diabetes</v>
      </c>
      <c r="G1316" s="23" t="s">
        <v>2379</v>
      </c>
      <c r="H1316" s="22" t="s">
        <v>2379</v>
      </c>
      <c r="I1316" s="22" t="s">
        <v>2379</v>
      </c>
      <c r="J1316" s="22">
        <v>0</v>
      </c>
      <c r="K1316" t="s">
        <v>2379</v>
      </c>
      <c r="L1316" s="25">
        <f>VLOOKUP(Table35[[#This Row],[Customer ID]],'Hospitalisation Details'!A:E,5,FALSE)</f>
        <v>28789</v>
      </c>
      <c r="M1316" s="27">
        <f>VLOOKUP(Table35[[#This Row],[Customer ID]],'Hospitalisation Details'!A:K,8,FALSE)</f>
        <v>8302.5400000000009</v>
      </c>
      <c r="N1316" t="str">
        <f>VLOOKUP(Table35[[#This Row],[Customer ID]],'Hospitalisation Details'!A:K,9, FALSE)</f>
        <v>tier - 3</v>
      </c>
      <c r="O1316" t="str">
        <f>VLOOKUP(Table35[[#This Row],[Customer ID]],'Hospitalisation Details'!A:K,10,FALSE)</f>
        <v>tier - 3</v>
      </c>
      <c r="P1316" t="str">
        <f>VLOOKUP(Table35[[#This Row],[Customer ID]],'Hospitalisation Details'!A:K,11,FALSE)</f>
        <v>R1016</v>
      </c>
    </row>
    <row r="1317" spans="1:16" x14ac:dyDescent="0.3">
      <c r="A1317" t="s">
        <v>1054</v>
      </c>
      <c r="B1317" t="str">
        <f>VLOOKUP(Table35[[#This Row],[Customer ID]], 'Customer Names'!F:G, 2, FALSE)</f>
        <v>Mantoni, Ms.  Lisa</v>
      </c>
      <c r="C1317">
        <v>33.33</v>
      </c>
      <c r="D1317" s="22" t="str" cm="1">
        <f t="array" ref="D1317">_xlfn.IFS(Table35[[#This Row],[BMI]]&lt;18.5, "Underweight ", Table35[[#This Row],[BMI]]&lt;24.9, "Normal Weight", Table35[[#This Row],[BMI]]&lt;29.9, "Overweight ", TRUE, "Obesity")</f>
        <v>Obesity</v>
      </c>
      <c r="E1317" s="22">
        <v>7.61</v>
      </c>
      <c r="F1317" s="22" t="str" cm="1">
        <f t="array" ref="F1317">_xlfn.IFS(Table35[[#This Row],[HBA1C]]&lt;5.7, "Normal", Table35[[#This Row],[HBA1C]]&lt;6.4, "Prediabetes ", TRUE, "Diabetes")</f>
        <v>Diabetes</v>
      </c>
      <c r="G1317" s="23" t="s">
        <v>2379</v>
      </c>
      <c r="H1317" s="22" t="s">
        <v>2379</v>
      </c>
      <c r="I1317" s="22" t="s">
        <v>2379</v>
      </c>
      <c r="J1317" s="22">
        <v>0</v>
      </c>
      <c r="K1317" t="s">
        <v>2379</v>
      </c>
      <c r="L1317" s="25">
        <f>VLOOKUP(Table35[[#This Row],[Customer ID]],'Hospitalisation Details'!A:E,5,FALSE)</f>
        <v>27278</v>
      </c>
      <c r="M1317" s="27">
        <f>VLOOKUP(Table35[[#This Row],[Customer ID]],'Hospitalisation Details'!A:K,8,FALSE)</f>
        <v>8283.68</v>
      </c>
      <c r="N1317" t="str">
        <f>VLOOKUP(Table35[[#This Row],[Customer ID]],'Hospitalisation Details'!A:K,9, FALSE)</f>
        <v>tier - 2</v>
      </c>
      <c r="O1317" t="str">
        <f>VLOOKUP(Table35[[#This Row],[Customer ID]],'Hospitalisation Details'!A:K,10,FALSE)</f>
        <v>tier - 3</v>
      </c>
      <c r="P1317" t="str">
        <f>VLOOKUP(Table35[[#This Row],[Customer ID]],'Hospitalisation Details'!A:K,11,FALSE)</f>
        <v>R1013</v>
      </c>
    </row>
    <row r="1318" spans="1:16" x14ac:dyDescent="0.3">
      <c r="A1318" t="s">
        <v>1053</v>
      </c>
      <c r="B1318" t="str">
        <f>VLOOKUP(Table35[[#This Row],[Customer ID]], 'Customer Names'!F:G, 2, FALSE)</f>
        <v>Bodeen, Ms.  Gretchen K.</v>
      </c>
      <c r="C1318">
        <v>31.13</v>
      </c>
      <c r="D1318" s="22" t="str" cm="1">
        <f t="array" ref="D1318">_xlfn.IFS(Table35[[#This Row],[BMI]]&lt;18.5, "Underweight ", Table35[[#This Row],[BMI]]&lt;24.9, "Normal Weight", Table35[[#This Row],[BMI]]&lt;29.9, "Overweight ", TRUE, "Obesity")</f>
        <v>Obesity</v>
      </c>
      <c r="E1318" s="22">
        <v>10.1</v>
      </c>
      <c r="F1318" s="22" t="str" cm="1">
        <f t="array" ref="F1318">_xlfn.IFS(Table35[[#This Row],[HBA1C]]&lt;5.7, "Normal", Table35[[#This Row],[HBA1C]]&lt;6.4, "Prediabetes ", TRUE, "Diabetes")</f>
        <v>Diabetes</v>
      </c>
      <c r="G1318" s="23" t="s">
        <v>2379</v>
      </c>
      <c r="H1318" s="22" t="s">
        <v>2379</v>
      </c>
      <c r="I1318" s="22" t="s">
        <v>2379</v>
      </c>
      <c r="J1318" s="22">
        <v>0</v>
      </c>
      <c r="K1318" t="s">
        <v>2379</v>
      </c>
      <c r="L1318" s="25">
        <f>VLOOKUP(Table35[[#This Row],[Customer ID]],'Hospitalisation Details'!A:E,5,FALSE)</f>
        <v>27263</v>
      </c>
      <c r="M1318" s="27">
        <f>VLOOKUP(Table35[[#This Row],[Customer ID]],'Hospitalisation Details'!A:K,8,FALSE)</f>
        <v>8280.6200000000008</v>
      </c>
      <c r="N1318" t="str">
        <f>VLOOKUP(Table35[[#This Row],[Customer ID]],'Hospitalisation Details'!A:K,9, FALSE)</f>
        <v>tier - 2</v>
      </c>
      <c r="O1318" t="str">
        <f>VLOOKUP(Table35[[#This Row],[Customer ID]],'Hospitalisation Details'!A:K,10,FALSE)</f>
        <v>tier - 2</v>
      </c>
      <c r="P1318" t="str">
        <f>VLOOKUP(Table35[[#This Row],[Customer ID]],'Hospitalisation Details'!A:K,11,FALSE)</f>
        <v>R1013</v>
      </c>
    </row>
    <row r="1319" spans="1:16" x14ac:dyDescent="0.3">
      <c r="A1319" t="s">
        <v>1052</v>
      </c>
      <c r="B1319" t="str">
        <f>VLOOKUP(Table35[[#This Row],[Customer ID]], 'Customer Names'!F:G, 2, FALSE)</f>
        <v>McPherson, Ms.  Martina</v>
      </c>
      <c r="C1319">
        <v>28.9</v>
      </c>
      <c r="D1319" s="22" t="str" cm="1">
        <f t="array" ref="D1319">_xlfn.IFS(Table35[[#This Row],[BMI]]&lt;18.5, "Underweight ", Table35[[#This Row],[BMI]]&lt;24.9, "Normal Weight", Table35[[#This Row],[BMI]]&lt;29.9, "Overweight ", TRUE, "Obesity")</f>
        <v xml:space="preserve">Overweight </v>
      </c>
      <c r="E1319" s="22">
        <v>11.24</v>
      </c>
      <c r="F1319" s="22" t="str" cm="1">
        <f t="array" ref="F1319">_xlfn.IFS(Table35[[#This Row],[HBA1C]]&lt;5.7, "Normal", Table35[[#This Row],[HBA1C]]&lt;6.4, "Prediabetes ", TRUE, "Diabetes")</f>
        <v>Diabetes</v>
      </c>
      <c r="G1319" s="23" t="s">
        <v>2379</v>
      </c>
      <c r="H1319" s="22" t="s">
        <v>2379</v>
      </c>
      <c r="I1319" s="22" t="s">
        <v>2379</v>
      </c>
      <c r="J1319" s="22">
        <v>0</v>
      </c>
      <c r="K1319" t="s">
        <v>2379</v>
      </c>
      <c r="L1319" s="25">
        <f>VLOOKUP(Table35[[#This Row],[Customer ID]],'Hospitalisation Details'!A:E,5,FALSE)</f>
        <v>27236</v>
      </c>
      <c r="M1319" s="27">
        <f>VLOOKUP(Table35[[#This Row],[Customer ID]],'Hospitalisation Details'!A:K,8,FALSE)</f>
        <v>8277.52</v>
      </c>
      <c r="N1319" t="str">
        <f>VLOOKUP(Table35[[#This Row],[Customer ID]],'Hospitalisation Details'!A:K,9, FALSE)</f>
        <v>tier - 2</v>
      </c>
      <c r="O1319" t="str">
        <f>VLOOKUP(Table35[[#This Row],[Customer ID]],'Hospitalisation Details'!A:K,10,FALSE)</f>
        <v>tier - 2</v>
      </c>
      <c r="P1319" t="str">
        <f>VLOOKUP(Table35[[#This Row],[Customer ID]],'Hospitalisation Details'!A:K,11,FALSE)</f>
        <v>R1011</v>
      </c>
    </row>
    <row r="1320" spans="1:16" x14ac:dyDescent="0.3">
      <c r="A1320" t="s">
        <v>1051</v>
      </c>
      <c r="B1320" t="str">
        <f>VLOOKUP(Table35[[#This Row],[Customer ID]], 'Customer Names'!F:G, 2, FALSE)</f>
        <v>Palko, Mr.  Dustin J</v>
      </c>
      <c r="C1320">
        <v>43.31</v>
      </c>
      <c r="D1320" s="22" t="str" cm="1">
        <f t="array" ref="D1320">_xlfn.IFS(Table35[[#This Row],[BMI]]&lt;18.5, "Underweight ", Table35[[#This Row],[BMI]]&lt;24.9, "Normal Weight", Table35[[#This Row],[BMI]]&lt;29.9, "Overweight ", TRUE, "Obesity")</f>
        <v>Obesity</v>
      </c>
      <c r="E1320" s="22">
        <v>6.1</v>
      </c>
      <c r="F1320" s="22" t="str" cm="1">
        <f t="array" ref="F1320">_xlfn.IFS(Table35[[#This Row],[HBA1C]]&lt;5.7, "Normal", Table35[[#This Row],[HBA1C]]&lt;6.4, "Prediabetes ", TRUE, "Diabetes")</f>
        <v xml:space="preserve">Prediabetes </v>
      </c>
      <c r="G1320" s="23" t="s">
        <v>2381</v>
      </c>
      <c r="H1320" s="22" t="s">
        <v>2380</v>
      </c>
      <c r="I1320" s="22" t="s">
        <v>2379</v>
      </c>
      <c r="J1320" s="22">
        <v>1</v>
      </c>
      <c r="K1320" t="s">
        <v>2379</v>
      </c>
      <c r="L1320" s="25">
        <f>VLOOKUP(Table35[[#This Row],[Customer ID]],'Hospitalisation Details'!A:E,5,FALSE)</f>
        <v>36705</v>
      </c>
      <c r="M1320" s="27">
        <f>VLOOKUP(Table35[[#This Row],[Customer ID]],'Hospitalisation Details'!A:K,8,FALSE)</f>
        <v>8271.4599999999991</v>
      </c>
      <c r="N1320" t="str">
        <f>VLOOKUP(Table35[[#This Row],[Customer ID]],'Hospitalisation Details'!A:K,9, FALSE)</f>
        <v>tier - 2</v>
      </c>
      <c r="O1320" t="str">
        <f>VLOOKUP(Table35[[#This Row],[Customer ID]],'Hospitalisation Details'!A:K,10,FALSE)</f>
        <v>tier - 1</v>
      </c>
      <c r="P1320" t="str">
        <f>VLOOKUP(Table35[[#This Row],[Customer ID]],'Hospitalisation Details'!A:K,11,FALSE)</f>
        <v>R1023</v>
      </c>
    </row>
    <row r="1321" spans="1:16" x14ac:dyDescent="0.3">
      <c r="A1321" t="s">
        <v>1050</v>
      </c>
      <c r="B1321" t="str">
        <f>VLOOKUP(Table35[[#This Row],[Customer ID]], 'Customer Names'!F:G, 2, FALSE)</f>
        <v>Breathitt, Ms.  Kelsey</v>
      </c>
      <c r="C1321">
        <v>22.8</v>
      </c>
      <c r="D1321" s="22" t="str" cm="1">
        <f t="array" ref="D1321">_xlfn.IFS(Table35[[#This Row],[BMI]]&lt;18.5, "Underweight ", Table35[[#This Row],[BMI]]&lt;24.9, "Normal Weight", Table35[[#This Row],[BMI]]&lt;29.9, "Overweight ", TRUE, "Obesity")</f>
        <v>Normal Weight</v>
      </c>
      <c r="E1321" s="22">
        <v>6.98</v>
      </c>
      <c r="F1321" s="22" t="str" cm="1">
        <f t="array" ref="F1321">_xlfn.IFS(Table35[[#This Row],[HBA1C]]&lt;5.7, "Normal", Table35[[#This Row],[HBA1C]]&lt;6.4, "Prediabetes ", TRUE, "Diabetes")</f>
        <v>Diabetes</v>
      </c>
      <c r="G1321" s="23" t="s">
        <v>2379</v>
      </c>
      <c r="H1321" s="22" t="s">
        <v>2379</v>
      </c>
      <c r="I1321" s="22" t="s">
        <v>2379</v>
      </c>
      <c r="J1321" s="22">
        <v>0</v>
      </c>
      <c r="K1321" t="s">
        <v>2379</v>
      </c>
      <c r="L1321" s="25">
        <f>VLOOKUP(Table35[[#This Row],[Customer ID]],'Hospitalisation Details'!A:E,5,FALSE)</f>
        <v>27154</v>
      </c>
      <c r="M1321" s="27">
        <f>VLOOKUP(Table35[[#This Row],[Customer ID]],'Hospitalisation Details'!A:K,8,FALSE)</f>
        <v>8269.0400000000009</v>
      </c>
      <c r="N1321" t="str">
        <f>VLOOKUP(Table35[[#This Row],[Customer ID]],'Hospitalisation Details'!A:K,9, FALSE)</f>
        <v>tier - 2</v>
      </c>
      <c r="O1321" t="str">
        <f>VLOOKUP(Table35[[#This Row],[Customer ID]],'Hospitalisation Details'!A:K,10,FALSE)</f>
        <v>tier - 1</v>
      </c>
      <c r="P1321" t="str">
        <f>VLOOKUP(Table35[[#This Row],[Customer ID]],'Hospitalisation Details'!A:K,11,FALSE)</f>
        <v>R1011</v>
      </c>
    </row>
    <row r="1322" spans="1:16" x14ac:dyDescent="0.3">
      <c r="A1322" t="s">
        <v>1049</v>
      </c>
      <c r="B1322" t="str">
        <f>VLOOKUP(Table35[[#This Row],[Customer ID]], 'Customer Names'!F:G, 2, FALSE)</f>
        <v>Evora, Mr.  Daniel V.</v>
      </c>
      <c r="C1322">
        <v>19.09</v>
      </c>
      <c r="D1322" s="22" t="str" cm="1">
        <f t="array" ref="D1322">_xlfn.IFS(Table35[[#This Row],[BMI]]&lt;18.5, "Underweight ", Table35[[#This Row],[BMI]]&lt;24.9, "Normal Weight", Table35[[#This Row],[BMI]]&lt;29.9, "Overweight ", TRUE, "Obesity")</f>
        <v>Normal Weight</v>
      </c>
      <c r="E1322" s="22">
        <v>4</v>
      </c>
      <c r="F1322" s="22" t="str" cm="1">
        <f t="array" ref="F1322">_xlfn.IFS(Table35[[#This Row],[HBA1C]]&lt;5.7, "Normal", Table35[[#This Row],[HBA1C]]&lt;6.4, "Prediabetes ", TRUE, "Diabetes")</f>
        <v>Normal</v>
      </c>
      <c r="G1322" s="23" t="s">
        <v>2381</v>
      </c>
      <c r="H1322" s="22" t="s">
        <v>2379</v>
      </c>
      <c r="I1322" s="22" t="s">
        <v>2379</v>
      </c>
      <c r="J1322" s="22">
        <v>1</v>
      </c>
      <c r="K1322" t="s">
        <v>2379</v>
      </c>
      <c r="L1322" s="25">
        <f>VLOOKUP(Table35[[#This Row],[Customer ID]],'Hospitalisation Details'!A:E,5,FALSE)</f>
        <v>23472</v>
      </c>
      <c r="M1322" s="27">
        <f>VLOOKUP(Table35[[#This Row],[Customer ID]],'Hospitalisation Details'!A:K,8,FALSE)</f>
        <v>8268</v>
      </c>
      <c r="N1322" t="str">
        <f>VLOOKUP(Table35[[#This Row],[Customer ID]],'Hospitalisation Details'!A:K,9, FALSE)</f>
        <v>tier - 3</v>
      </c>
      <c r="O1322" t="str">
        <f>VLOOKUP(Table35[[#This Row],[Customer ID]],'Hospitalisation Details'!A:K,10,FALSE)</f>
        <v>tier - 3</v>
      </c>
      <c r="P1322" t="str">
        <f>VLOOKUP(Table35[[#This Row],[Customer ID]],'Hospitalisation Details'!A:K,11,FALSE)</f>
        <v>R1013</v>
      </c>
    </row>
    <row r="1323" spans="1:16" x14ac:dyDescent="0.3">
      <c r="A1323" t="s">
        <v>1048</v>
      </c>
      <c r="B1323" t="str">
        <f>VLOOKUP(Table35[[#This Row],[Customer ID]], 'Customer Names'!F:G, 2, FALSE)</f>
        <v>Fischer, Ms.  Saeger</v>
      </c>
      <c r="C1323">
        <v>23.37</v>
      </c>
      <c r="D1323" s="22" t="str" cm="1">
        <f t="array" ref="D1323">_xlfn.IFS(Table35[[#This Row],[BMI]]&lt;18.5, "Underweight ", Table35[[#This Row],[BMI]]&lt;24.9, "Normal Weight", Table35[[#This Row],[BMI]]&lt;29.9, "Overweight ", TRUE, "Obesity")</f>
        <v>Normal Weight</v>
      </c>
      <c r="E1323" s="22">
        <v>4.2300000000000004</v>
      </c>
      <c r="F1323" s="22" t="str" cm="1">
        <f t="array" ref="F1323">_xlfn.IFS(Table35[[#This Row],[HBA1C]]&lt;5.7, "Normal", Table35[[#This Row],[HBA1C]]&lt;6.4, "Prediabetes ", TRUE, "Diabetes")</f>
        <v>Normal</v>
      </c>
      <c r="G1323" s="23" t="s">
        <v>2379</v>
      </c>
      <c r="H1323" s="22" t="s">
        <v>2379</v>
      </c>
      <c r="I1323" s="22" t="s">
        <v>2379</v>
      </c>
      <c r="J1323" s="22">
        <v>0</v>
      </c>
      <c r="K1323" t="s">
        <v>2379</v>
      </c>
      <c r="L1323" s="25">
        <f>VLOOKUP(Table35[[#This Row],[Customer ID]],'Hospitalisation Details'!A:E,5,FALSE)</f>
        <v>30037</v>
      </c>
      <c r="M1323" s="27">
        <f>VLOOKUP(Table35[[#This Row],[Customer ID]],'Hospitalisation Details'!A:K,8,FALSE)</f>
        <v>8252.2800000000007</v>
      </c>
      <c r="N1323" t="str">
        <f>VLOOKUP(Table35[[#This Row],[Customer ID]],'Hospitalisation Details'!A:K,9, FALSE)</f>
        <v>tier - 2</v>
      </c>
      <c r="O1323" t="str">
        <f>VLOOKUP(Table35[[#This Row],[Customer ID]],'Hospitalisation Details'!A:K,10,FALSE)</f>
        <v>tier - 2</v>
      </c>
      <c r="P1323" t="str">
        <f>VLOOKUP(Table35[[#This Row],[Customer ID]],'Hospitalisation Details'!A:K,11,FALSE)</f>
        <v>R1024</v>
      </c>
    </row>
    <row r="1324" spans="1:16" x14ac:dyDescent="0.3">
      <c r="A1324" t="s">
        <v>1047</v>
      </c>
      <c r="B1324" t="str">
        <f>VLOOKUP(Table35[[#This Row],[Customer ID]], 'Customer Names'!F:G, 2, FALSE)</f>
        <v>Deba, Ms.  Buzunesh</v>
      </c>
      <c r="C1324">
        <v>33.44</v>
      </c>
      <c r="D1324" s="22" t="str" cm="1">
        <f t="array" ref="D1324">_xlfn.IFS(Table35[[#This Row],[BMI]]&lt;18.5, "Underweight ", Table35[[#This Row],[BMI]]&lt;24.9, "Normal Weight", Table35[[#This Row],[BMI]]&lt;29.9, "Overweight ", TRUE, "Obesity")</f>
        <v>Obesity</v>
      </c>
      <c r="E1324" s="22">
        <v>4.72</v>
      </c>
      <c r="F1324" s="22" t="str" cm="1">
        <f t="array" ref="F1324">_xlfn.IFS(Table35[[#This Row],[HBA1C]]&lt;5.7, "Normal", Table35[[#This Row],[HBA1C]]&lt;6.4, "Prediabetes ", TRUE, "Diabetes")</f>
        <v>Normal</v>
      </c>
      <c r="G1324" s="23" t="s">
        <v>2381</v>
      </c>
      <c r="H1324" s="22" t="s">
        <v>2379</v>
      </c>
      <c r="I1324" s="22" t="s">
        <v>2379</v>
      </c>
      <c r="J1324" s="22">
        <v>0</v>
      </c>
      <c r="K1324" t="s">
        <v>2379</v>
      </c>
      <c r="L1324" s="25">
        <f>VLOOKUP(Table35[[#This Row],[Customer ID]],'Hospitalisation Details'!A:E,5,FALSE)</f>
        <v>27792</v>
      </c>
      <c r="M1324" s="27">
        <f>VLOOKUP(Table35[[#This Row],[Customer ID]],'Hospitalisation Details'!A:K,8,FALSE)</f>
        <v>8240.59</v>
      </c>
      <c r="N1324" t="str">
        <f>VLOOKUP(Table35[[#This Row],[Customer ID]],'Hospitalisation Details'!A:K,9, FALSE)</f>
        <v>tier - 2</v>
      </c>
      <c r="O1324" t="str">
        <f>VLOOKUP(Table35[[#This Row],[Customer ID]],'Hospitalisation Details'!A:K,10,FALSE)</f>
        <v>tier - 2</v>
      </c>
      <c r="P1324" t="str">
        <f>VLOOKUP(Table35[[#This Row],[Customer ID]],'Hospitalisation Details'!A:K,11,FALSE)</f>
        <v>R1013</v>
      </c>
    </row>
    <row r="1325" spans="1:16" x14ac:dyDescent="0.3">
      <c r="A1325" t="s">
        <v>1046</v>
      </c>
      <c r="B1325" t="str">
        <f>VLOOKUP(Table35[[#This Row],[Customer ID]], 'Customer Names'!F:G, 2, FALSE)</f>
        <v>Leloup, Ms.  Mirte</v>
      </c>
      <c r="C1325">
        <v>28.05</v>
      </c>
      <c r="D1325" s="22" t="str" cm="1">
        <f t="array" ref="D1325">_xlfn.IFS(Table35[[#This Row],[BMI]]&lt;18.5, "Underweight ", Table35[[#This Row],[BMI]]&lt;24.9, "Normal Weight", Table35[[#This Row],[BMI]]&lt;29.9, "Overweight ", TRUE, "Obesity")</f>
        <v xml:space="preserve">Overweight </v>
      </c>
      <c r="E1325" s="22">
        <v>5.63</v>
      </c>
      <c r="F1325" s="22" t="str" cm="1">
        <f t="array" ref="F1325">_xlfn.IFS(Table35[[#This Row],[HBA1C]]&lt;5.7, "Normal", Table35[[#This Row],[HBA1C]]&lt;6.4, "Prediabetes ", TRUE, "Diabetes")</f>
        <v>Normal</v>
      </c>
      <c r="G1325" s="23" t="s">
        <v>2381</v>
      </c>
      <c r="H1325" s="22" t="s">
        <v>2379</v>
      </c>
      <c r="I1325" s="22" t="s">
        <v>2379</v>
      </c>
      <c r="J1325" s="22">
        <v>0</v>
      </c>
      <c r="K1325" t="s">
        <v>2379</v>
      </c>
      <c r="L1325" s="25">
        <f>VLOOKUP(Table35[[#This Row],[Customer ID]],'Hospitalisation Details'!A:E,5,FALSE)</f>
        <v>27789</v>
      </c>
      <c r="M1325" s="27">
        <f>VLOOKUP(Table35[[#This Row],[Customer ID]],'Hospitalisation Details'!A:K,8,FALSE)</f>
        <v>8233.1</v>
      </c>
      <c r="N1325" t="str">
        <f>VLOOKUP(Table35[[#This Row],[Customer ID]],'Hospitalisation Details'!A:K,9, FALSE)</f>
        <v>tier - 2</v>
      </c>
      <c r="O1325" t="str">
        <f>VLOOKUP(Table35[[#This Row],[Customer ID]],'Hospitalisation Details'!A:K,10,FALSE)</f>
        <v>tier - 2</v>
      </c>
      <c r="P1325" t="str">
        <f>VLOOKUP(Table35[[#This Row],[Customer ID]],'Hospitalisation Details'!A:K,11,FALSE)</f>
        <v>R1013</v>
      </c>
    </row>
    <row r="1326" spans="1:16" x14ac:dyDescent="0.3">
      <c r="A1326" t="s">
        <v>1045</v>
      </c>
      <c r="B1326" t="str">
        <f>VLOOKUP(Table35[[#This Row],[Customer ID]], 'Customer Names'!F:G, 2, FALSE)</f>
        <v>Labare, Ms.  Megan</v>
      </c>
      <c r="C1326">
        <v>27.72</v>
      </c>
      <c r="D1326" s="22" t="str" cm="1">
        <f t="array" ref="D1326">_xlfn.IFS(Table35[[#This Row],[BMI]]&lt;18.5, "Underweight ", Table35[[#This Row],[BMI]]&lt;24.9, "Normal Weight", Table35[[#This Row],[BMI]]&lt;29.9, "Overweight ", TRUE, "Obesity")</f>
        <v xml:space="preserve">Overweight </v>
      </c>
      <c r="E1326" s="22">
        <v>5.83</v>
      </c>
      <c r="F1326" s="22" t="str" cm="1">
        <f t="array" ref="F1326">_xlfn.IFS(Table35[[#This Row],[HBA1C]]&lt;5.7, "Normal", Table35[[#This Row],[HBA1C]]&lt;6.4, "Prediabetes ", TRUE, "Diabetes")</f>
        <v xml:space="preserve">Prediabetes </v>
      </c>
      <c r="G1326" s="23" t="s">
        <v>2381</v>
      </c>
      <c r="H1326" s="22" t="s">
        <v>2379</v>
      </c>
      <c r="I1326" s="22" t="s">
        <v>2379</v>
      </c>
      <c r="J1326" s="22">
        <v>0</v>
      </c>
      <c r="K1326" t="s">
        <v>2379</v>
      </c>
      <c r="L1326" s="25">
        <f>VLOOKUP(Table35[[#This Row],[Customer ID]],'Hospitalisation Details'!A:E,5,FALSE)</f>
        <v>28097</v>
      </c>
      <c r="M1326" s="27">
        <f>VLOOKUP(Table35[[#This Row],[Customer ID]],'Hospitalisation Details'!A:K,8,FALSE)</f>
        <v>8232.64</v>
      </c>
      <c r="N1326" t="str">
        <f>VLOOKUP(Table35[[#This Row],[Customer ID]],'Hospitalisation Details'!A:K,9, FALSE)</f>
        <v>tier - 2</v>
      </c>
      <c r="O1326" t="str">
        <f>VLOOKUP(Table35[[#This Row],[Customer ID]],'Hospitalisation Details'!A:K,10,FALSE)</f>
        <v>tier - 3</v>
      </c>
      <c r="P1326" t="str">
        <f>VLOOKUP(Table35[[#This Row],[Customer ID]],'Hospitalisation Details'!A:K,11,FALSE)</f>
        <v>R1013</v>
      </c>
    </row>
    <row r="1327" spans="1:16" x14ac:dyDescent="0.3">
      <c r="A1327" t="s">
        <v>1044</v>
      </c>
      <c r="B1327" t="str">
        <f>VLOOKUP(Table35[[#This Row],[Customer ID]], 'Customer Names'!F:G, 2, FALSE)</f>
        <v>Arouca, Ms.  Kerry A.</v>
      </c>
      <c r="C1327">
        <v>29.81</v>
      </c>
      <c r="D1327" s="22" t="str" cm="1">
        <f t="array" ref="D1327">_xlfn.IFS(Table35[[#This Row],[BMI]]&lt;18.5, "Underweight ", Table35[[#This Row],[BMI]]&lt;24.9, "Normal Weight", Table35[[#This Row],[BMI]]&lt;29.9, "Overweight ", TRUE, "Obesity")</f>
        <v xml:space="preserve">Overweight </v>
      </c>
      <c r="E1327" s="22">
        <v>9.23</v>
      </c>
      <c r="F1327" s="22" t="str" cm="1">
        <f t="array" ref="F1327">_xlfn.IFS(Table35[[#This Row],[HBA1C]]&lt;5.7, "Normal", Table35[[#This Row],[HBA1C]]&lt;6.4, "Prediabetes ", TRUE, "Diabetes")</f>
        <v>Diabetes</v>
      </c>
      <c r="G1327" s="23" t="s">
        <v>2379</v>
      </c>
      <c r="H1327" s="22" t="s">
        <v>2379</v>
      </c>
      <c r="I1327" s="22" t="s">
        <v>2379</v>
      </c>
      <c r="J1327" s="22">
        <v>0</v>
      </c>
      <c r="K1327" t="s">
        <v>2379</v>
      </c>
      <c r="L1327" s="25">
        <f>VLOOKUP(Table35[[#This Row],[Customer ID]],'Hospitalisation Details'!A:E,5,FALSE)</f>
        <v>28824</v>
      </c>
      <c r="M1327" s="27">
        <f>VLOOKUP(Table35[[#This Row],[Customer ID]],'Hospitalisation Details'!A:K,8,FALSE)</f>
        <v>8219.2000000000007</v>
      </c>
      <c r="N1327" t="str">
        <f>VLOOKUP(Table35[[#This Row],[Customer ID]],'Hospitalisation Details'!A:K,9, FALSE)</f>
        <v>tier - 2</v>
      </c>
      <c r="O1327" t="str">
        <f>VLOOKUP(Table35[[#This Row],[Customer ID]],'Hospitalisation Details'!A:K,10,FALSE)</f>
        <v>tier - 2</v>
      </c>
      <c r="P1327" t="str">
        <f>VLOOKUP(Table35[[#This Row],[Customer ID]],'Hospitalisation Details'!A:K,11,FALSE)</f>
        <v>R1013</v>
      </c>
    </row>
    <row r="1328" spans="1:16" x14ac:dyDescent="0.3">
      <c r="A1328" t="s">
        <v>1043</v>
      </c>
      <c r="B1328" t="str">
        <f>VLOOKUP(Table35[[#This Row],[Customer ID]], 'Customer Names'!F:G, 2, FALSE)</f>
        <v>Reese, Ms.  Kristin</v>
      </c>
      <c r="C1328">
        <v>23.98</v>
      </c>
      <c r="D1328" s="22" t="str" cm="1">
        <f t="array" ref="D1328">_xlfn.IFS(Table35[[#This Row],[BMI]]&lt;18.5, "Underweight ", Table35[[#This Row],[BMI]]&lt;24.9, "Normal Weight", Table35[[#This Row],[BMI]]&lt;29.9, "Overweight ", TRUE, "Obesity")</f>
        <v>Normal Weight</v>
      </c>
      <c r="E1328" s="22">
        <v>9.89</v>
      </c>
      <c r="F1328" s="22" t="str" cm="1">
        <f t="array" ref="F1328">_xlfn.IFS(Table35[[#This Row],[HBA1C]]&lt;5.7, "Normal", Table35[[#This Row],[HBA1C]]&lt;6.4, "Prediabetes ", TRUE, "Diabetes")</f>
        <v>Diabetes</v>
      </c>
      <c r="G1328" s="23" t="s">
        <v>2379</v>
      </c>
      <c r="H1328" s="22" t="s">
        <v>2379</v>
      </c>
      <c r="I1328" s="22" t="s">
        <v>2379</v>
      </c>
      <c r="J1328" s="22">
        <v>0</v>
      </c>
      <c r="K1328" t="s">
        <v>2379</v>
      </c>
      <c r="L1328" s="25">
        <f>VLOOKUP(Table35[[#This Row],[Customer ID]],'Hospitalisation Details'!A:E,5,FALSE)</f>
        <v>28787</v>
      </c>
      <c r="M1328" s="27">
        <f>VLOOKUP(Table35[[#This Row],[Customer ID]],'Hospitalisation Details'!A:K,8,FALSE)</f>
        <v>8211.1</v>
      </c>
      <c r="N1328" t="str">
        <f>VLOOKUP(Table35[[#This Row],[Customer ID]],'Hospitalisation Details'!A:K,9, FALSE)</f>
        <v>tier - 2</v>
      </c>
      <c r="O1328" t="str">
        <f>VLOOKUP(Table35[[#This Row],[Customer ID]],'Hospitalisation Details'!A:K,10,FALSE)</f>
        <v>tier - 3</v>
      </c>
      <c r="P1328" t="str">
        <f>VLOOKUP(Table35[[#This Row],[Customer ID]],'Hospitalisation Details'!A:K,11,FALSE)</f>
        <v>R1013</v>
      </c>
    </row>
    <row r="1329" spans="1:16" x14ac:dyDescent="0.3">
      <c r="A1329" t="s">
        <v>1042</v>
      </c>
      <c r="B1329" t="str">
        <f>VLOOKUP(Table35[[#This Row],[Customer ID]], 'Customer Names'!F:G, 2, FALSE)</f>
        <v>McCloskey, Mr.  Christopher R.</v>
      </c>
      <c r="C1329">
        <v>17.34</v>
      </c>
      <c r="D1329" s="22" t="str" cm="1">
        <f t="array" ref="D1329">_xlfn.IFS(Table35[[#This Row],[BMI]]&lt;18.5, "Underweight ", Table35[[#This Row],[BMI]]&lt;24.9, "Normal Weight", Table35[[#This Row],[BMI]]&lt;29.9, "Overweight ", TRUE, "Obesity")</f>
        <v xml:space="preserve">Underweight </v>
      </c>
      <c r="E1329" s="22">
        <v>12</v>
      </c>
      <c r="F1329" s="22" t="str" cm="1">
        <f t="array" ref="F1329">_xlfn.IFS(Table35[[#This Row],[HBA1C]]&lt;5.7, "Normal", Table35[[#This Row],[HBA1C]]&lt;6.4, "Prediabetes ", TRUE, "Diabetes")</f>
        <v>Diabetes</v>
      </c>
      <c r="G1329" s="23" t="s">
        <v>2379</v>
      </c>
      <c r="H1329" s="22" t="s">
        <v>2379</v>
      </c>
      <c r="I1329" s="22" t="s">
        <v>2379</v>
      </c>
      <c r="J1329" s="22">
        <v>0</v>
      </c>
      <c r="K1329" t="s">
        <v>2379</v>
      </c>
      <c r="L1329" s="25">
        <f>VLOOKUP(Table35[[#This Row],[Customer ID]],'Hospitalisation Details'!A:E,5,FALSE)</f>
        <v>22912</v>
      </c>
      <c r="M1329" s="27">
        <f>VLOOKUP(Table35[[#This Row],[Customer ID]],'Hospitalisation Details'!A:K,8,FALSE)</f>
        <v>8188.12</v>
      </c>
      <c r="N1329" t="str">
        <f>VLOOKUP(Table35[[#This Row],[Customer ID]],'Hospitalisation Details'!A:K,9, FALSE)</f>
        <v>tier - 3</v>
      </c>
      <c r="O1329" t="str">
        <f>VLOOKUP(Table35[[#This Row],[Customer ID]],'Hospitalisation Details'!A:K,10,FALSE)</f>
        <v>tier - 3</v>
      </c>
      <c r="P1329" t="str">
        <f>VLOOKUP(Table35[[#This Row],[Customer ID]],'Hospitalisation Details'!A:K,11,FALSE)</f>
        <v>R1013</v>
      </c>
    </row>
    <row r="1330" spans="1:16" x14ac:dyDescent="0.3">
      <c r="A1330" t="s">
        <v>1041</v>
      </c>
      <c r="B1330" t="str">
        <f>VLOOKUP(Table35[[#This Row],[Customer ID]], 'Customer Names'!F:G, 2, FALSE)</f>
        <v>Tedsen, Mrs.  Elizabeth A</v>
      </c>
      <c r="C1330">
        <v>40.39</v>
      </c>
      <c r="D1330" s="22" t="str" cm="1">
        <f t="array" ref="D1330">_xlfn.IFS(Table35[[#This Row],[BMI]]&lt;18.5, "Underweight ", Table35[[#This Row],[BMI]]&lt;24.9, "Normal Weight", Table35[[#This Row],[BMI]]&lt;29.9, "Overweight ", TRUE, "Obesity")</f>
        <v>Obesity</v>
      </c>
      <c r="E1330" s="22">
        <v>4.24</v>
      </c>
      <c r="F1330" s="22" t="str" cm="1">
        <f t="array" ref="F1330">_xlfn.IFS(Table35[[#This Row],[HBA1C]]&lt;5.7, "Normal", Table35[[#This Row],[HBA1C]]&lt;6.4, "Prediabetes ", TRUE, "Diabetes")</f>
        <v>Normal</v>
      </c>
      <c r="G1330" s="23" t="s">
        <v>2381</v>
      </c>
      <c r="H1330" s="22" t="s">
        <v>2379</v>
      </c>
      <c r="I1330" s="22" t="s">
        <v>2381</v>
      </c>
      <c r="J1330" s="22">
        <v>1</v>
      </c>
      <c r="K1330" t="s">
        <v>2379</v>
      </c>
      <c r="L1330" s="25">
        <f>VLOOKUP(Table35[[#This Row],[Customer ID]],'Hospitalisation Details'!A:E,5,FALSE)</f>
        <v>35663</v>
      </c>
      <c r="M1330" s="27">
        <f>VLOOKUP(Table35[[#This Row],[Customer ID]],'Hospitalisation Details'!A:K,8,FALSE)</f>
        <v>8182.89</v>
      </c>
      <c r="N1330" t="str">
        <f>VLOOKUP(Table35[[#This Row],[Customer ID]],'Hospitalisation Details'!A:K,9, FALSE)</f>
        <v>tier - 2</v>
      </c>
      <c r="O1330" t="str">
        <f>VLOOKUP(Table35[[#This Row],[Customer ID]],'Hospitalisation Details'!A:K,10,FALSE)</f>
        <v>tier - 1</v>
      </c>
      <c r="P1330" t="str">
        <f>VLOOKUP(Table35[[#This Row],[Customer ID]],'Hospitalisation Details'!A:K,11,FALSE)</f>
        <v>R1026</v>
      </c>
    </row>
    <row r="1331" spans="1:16" x14ac:dyDescent="0.3">
      <c r="A1331" t="s">
        <v>1040</v>
      </c>
      <c r="B1331" t="str">
        <f>VLOOKUP(Table35[[#This Row],[Customer ID]], 'Customer Names'!F:G, 2, FALSE)</f>
        <v>Koehlinger, Mr.  Andrew</v>
      </c>
      <c r="C1331">
        <v>25.96</v>
      </c>
      <c r="D1331" s="22" t="str" cm="1">
        <f t="array" ref="D1331">_xlfn.IFS(Table35[[#This Row],[BMI]]&lt;18.5, "Underweight ", Table35[[#This Row],[BMI]]&lt;24.9, "Normal Weight", Table35[[#This Row],[BMI]]&lt;29.9, "Overweight ", TRUE, "Obesity")</f>
        <v xml:space="preserve">Overweight </v>
      </c>
      <c r="E1331" s="22">
        <v>4.68</v>
      </c>
      <c r="F1331" s="22" t="str" cm="1">
        <f t="array" ref="F1331">_xlfn.IFS(Table35[[#This Row],[HBA1C]]&lt;5.7, "Normal", Table35[[#This Row],[HBA1C]]&lt;6.4, "Prediabetes ", TRUE, "Diabetes")</f>
        <v>Normal</v>
      </c>
      <c r="G1331" s="23" t="s">
        <v>2381</v>
      </c>
      <c r="H1331" s="22" t="s">
        <v>2379</v>
      </c>
      <c r="I1331" s="22" t="s">
        <v>2381</v>
      </c>
      <c r="J1331" s="22">
        <v>1</v>
      </c>
      <c r="K1331" t="s">
        <v>2379</v>
      </c>
      <c r="L1331" s="25">
        <f>VLOOKUP(Table35[[#This Row],[Customer ID]],'Hospitalisation Details'!A:E,5,FALSE)</f>
        <v>30505</v>
      </c>
      <c r="M1331" s="27">
        <f>VLOOKUP(Table35[[#This Row],[Customer ID]],'Hospitalisation Details'!A:K,8,FALSE)</f>
        <v>8179.51</v>
      </c>
      <c r="N1331" t="str">
        <f>VLOOKUP(Table35[[#This Row],[Customer ID]],'Hospitalisation Details'!A:K,9, FALSE)</f>
        <v>tier - 2</v>
      </c>
      <c r="O1331" t="str">
        <f>VLOOKUP(Table35[[#This Row],[Customer ID]],'Hospitalisation Details'!A:K,10,FALSE)</f>
        <v>tier - 2</v>
      </c>
      <c r="P1331" t="str">
        <f>VLOOKUP(Table35[[#This Row],[Customer ID]],'Hospitalisation Details'!A:K,11,FALSE)</f>
        <v>R1020</v>
      </c>
    </row>
    <row r="1332" spans="1:16" x14ac:dyDescent="0.3">
      <c r="A1332" t="s">
        <v>1039</v>
      </c>
      <c r="B1332" t="str">
        <f>VLOOKUP(Table35[[#This Row],[Customer ID]], 'Customer Names'!F:G, 2, FALSE)</f>
        <v>Pielechaty, Ms.  Dawn M.</v>
      </c>
      <c r="C1332">
        <v>17.68</v>
      </c>
      <c r="D1332" s="22" t="str" cm="1">
        <f t="array" ref="D1332">_xlfn.IFS(Table35[[#This Row],[BMI]]&lt;18.5, "Underweight ", Table35[[#This Row],[BMI]]&lt;24.9, "Normal Weight", Table35[[#This Row],[BMI]]&lt;29.9, "Overweight ", TRUE, "Obesity")</f>
        <v xml:space="preserve">Underweight </v>
      </c>
      <c r="E1332" s="22">
        <v>8.57</v>
      </c>
      <c r="F1332" s="22" t="str" cm="1">
        <f t="array" ref="F1332">_xlfn.IFS(Table35[[#This Row],[HBA1C]]&lt;5.7, "Normal", Table35[[#This Row],[HBA1C]]&lt;6.4, "Prediabetes ", TRUE, "Diabetes")</f>
        <v>Diabetes</v>
      </c>
      <c r="G1332" s="23" t="s">
        <v>2381</v>
      </c>
      <c r="H1332" s="22" t="s">
        <v>2379</v>
      </c>
      <c r="I1332" s="22" t="s">
        <v>2381</v>
      </c>
      <c r="J1332" s="22">
        <v>1</v>
      </c>
      <c r="K1332" t="s">
        <v>2379</v>
      </c>
      <c r="L1332" s="25">
        <f>VLOOKUP(Table35[[#This Row],[Customer ID]],'Hospitalisation Details'!A:E,5,FALSE)</f>
        <v>23167</v>
      </c>
      <c r="M1332" s="27">
        <f>VLOOKUP(Table35[[#This Row],[Customer ID]],'Hospitalisation Details'!A:K,8,FALSE)</f>
        <v>8177.9</v>
      </c>
      <c r="N1332" t="str">
        <f>VLOOKUP(Table35[[#This Row],[Customer ID]],'Hospitalisation Details'!A:K,9, FALSE)</f>
        <v>tier - 3</v>
      </c>
      <c r="O1332" t="str">
        <f>VLOOKUP(Table35[[#This Row],[Customer ID]],'Hospitalisation Details'!A:K,10,FALSE)</f>
        <v>tier - 1</v>
      </c>
      <c r="P1332" t="str">
        <f>VLOOKUP(Table35[[#This Row],[Customer ID]],'Hospitalisation Details'!A:K,11,FALSE)</f>
        <v>R1013</v>
      </c>
    </row>
    <row r="1333" spans="1:16" x14ac:dyDescent="0.3">
      <c r="A1333" t="s">
        <v>1038</v>
      </c>
      <c r="B1333" t="str">
        <f>VLOOKUP(Table35[[#This Row],[Customer ID]], 'Customer Names'!F:G, 2, FALSE)</f>
        <v>Korhonen, Mr.  Jonathan P</v>
      </c>
      <c r="C1333">
        <v>30.875</v>
      </c>
      <c r="D1333" s="22" t="str" cm="1">
        <f t="array" ref="D1333">_xlfn.IFS(Table35[[#This Row],[BMI]]&lt;18.5, "Underweight ", Table35[[#This Row],[BMI]]&lt;24.9, "Normal Weight", Table35[[#This Row],[BMI]]&lt;29.9, "Overweight ", TRUE, "Obesity")</f>
        <v>Obesity</v>
      </c>
      <c r="E1333" s="22">
        <v>4.0999999999999996</v>
      </c>
      <c r="F1333" s="22" t="str" cm="1">
        <f t="array" ref="F1333">_xlfn.IFS(Table35[[#This Row],[HBA1C]]&lt;5.7, "Normal", Table35[[#This Row],[HBA1C]]&lt;6.4, "Prediabetes ", TRUE, "Diabetes")</f>
        <v>Normal</v>
      </c>
      <c r="G1333" s="23" t="s">
        <v>2379</v>
      </c>
      <c r="H1333" s="22" t="s">
        <v>2379</v>
      </c>
      <c r="I1333" s="22" t="s">
        <v>2379</v>
      </c>
      <c r="J1333" s="22">
        <v>0</v>
      </c>
      <c r="K1333" t="s">
        <v>2379</v>
      </c>
      <c r="L1333" s="25">
        <f>VLOOKUP(Table35[[#This Row],[Customer ID]],'Hospitalisation Details'!A:E,5,FALSE)</f>
        <v>30099</v>
      </c>
      <c r="M1333" s="27">
        <f>VLOOKUP(Table35[[#This Row],[Customer ID]],'Hospitalisation Details'!A:K,8,FALSE)</f>
        <v>8162.72</v>
      </c>
      <c r="N1333" t="str">
        <f>VLOOKUP(Table35[[#This Row],[Customer ID]],'Hospitalisation Details'!A:K,9, FALSE)</f>
        <v>tier - 3</v>
      </c>
      <c r="O1333" t="str">
        <f>VLOOKUP(Table35[[#This Row],[Customer ID]],'Hospitalisation Details'!A:K,10,FALSE)</f>
        <v>tier - 3</v>
      </c>
      <c r="P1333" t="str">
        <f>VLOOKUP(Table35[[#This Row],[Customer ID]],'Hospitalisation Details'!A:K,11,FALSE)</f>
        <v>R1012</v>
      </c>
    </row>
    <row r="1334" spans="1:16" x14ac:dyDescent="0.3">
      <c r="A1334" t="s">
        <v>1037</v>
      </c>
      <c r="B1334" t="str">
        <f>VLOOKUP(Table35[[#This Row],[Customer ID]], 'Customer Names'!F:G, 2, FALSE)</f>
        <v>Kehr, Mrs.  Gina</v>
      </c>
      <c r="C1334">
        <v>30.81</v>
      </c>
      <c r="D1334" s="22" t="str" cm="1">
        <f t="array" ref="D1334">_xlfn.IFS(Table35[[#This Row],[BMI]]&lt;18.5, "Underweight ", Table35[[#This Row],[BMI]]&lt;24.9, "Normal Weight", Table35[[#This Row],[BMI]]&lt;29.9, "Overweight ", TRUE, "Obesity")</f>
        <v>Obesity</v>
      </c>
      <c r="E1334" s="22">
        <v>4.49</v>
      </c>
      <c r="F1334" s="22" t="str" cm="1">
        <f t="array" ref="F1334">_xlfn.IFS(Table35[[#This Row],[HBA1C]]&lt;5.7, "Normal", Table35[[#This Row],[HBA1C]]&lt;6.4, "Prediabetes ", TRUE, "Diabetes")</f>
        <v>Normal</v>
      </c>
      <c r="G1334" s="23" t="s">
        <v>2379</v>
      </c>
      <c r="H1334" s="22" t="s">
        <v>2379</v>
      </c>
      <c r="I1334" s="22" t="s">
        <v>2379</v>
      </c>
      <c r="J1334" s="22">
        <v>0</v>
      </c>
      <c r="K1334" t="s">
        <v>2379</v>
      </c>
      <c r="L1334" s="25">
        <f>VLOOKUP(Table35[[#This Row],[Customer ID]],'Hospitalisation Details'!A:E,5,FALSE)</f>
        <v>32984</v>
      </c>
      <c r="M1334" s="27">
        <f>VLOOKUP(Table35[[#This Row],[Customer ID]],'Hospitalisation Details'!A:K,8,FALSE)</f>
        <v>8157.92</v>
      </c>
      <c r="N1334" t="str">
        <f>VLOOKUP(Table35[[#This Row],[Customer ID]],'Hospitalisation Details'!A:K,9, FALSE)</f>
        <v>tier - 2</v>
      </c>
      <c r="O1334" t="str">
        <f>VLOOKUP(Table35[[#This Row],[Customer ID]],'Hospitalisation Details'!A:K,10,FALSE)</f>
        <v>tier - 3</v>
      </c>
      <c r="P1334" t="str">
        <f>VLOOKUP(Table35[[#This Row],[Customer ID]],'Hospitalisation Details'!A:K,11,FALSE)</f>
        <v>R1025</v>
      </c>
    </row>
    <row r="1335" spans="1:16" x14ac:dyDescent="0.3">
      <c r="A1335" t="s">
        <v>1036</v>
      </c>
      <c r="B1335" t="str">
        <f>VLOOKUP(Table35[[#This Row],[Customer ID]], 'Customer Names'!F:G, 2, FALSE)</f>
        <v>Montagna, Mr.  Dino</v>
      </c>
      <c r="C1335">
        <v>36.85</v>
      </c>
      <c r="D1335" s="22" t="str" cm="1">
        <f t="array" ref="D1335">_xlfn.IFS(Table35[[#This Row],[BMI]]&lt;18.5, "Underweight ", Table35[[#This Row],[BMI]]&lt;24.9, "Normal Weight", Table35[[#This Row],[BMI]]&lt;29.9, "Overweight ", TRUE, "Obesity")</f>
        <v>Obesity</v>
      </c>
      <c r="E1335" s="22">
        <v>8.8000000000000007</v>
      </c>
      <c r="F1335" s="22" t="str" cm="1">
        <f t="array" ref="F1335">_xlfn.IFS(Table35[[#This Row],[HBA1C]]&lt;5.7, "Normal", Table35[[#This Row],[HBA1C]]&lt;6.4, "Prediabetes ", TRUE, "Diabetes")</f>
        <v>Diabetes</v>
      </c>
      <c r="G1335" s="23" t="s">
        <v>2379</v>
      </c>
      <c r="H1335" s="22" t="s">
        <v>2379</v>
      </c>
      <c r="I1335" s="22" t="s">
        <v>2379</v>
      </c>
      <c r="J1335" s="22">
        <v>2</v>
      </c>
      <c r="K1335" t="s">
        <v>2379</v>
      </c>
      <c r="L1335" s="25">
        <f>VLOOKUP(Table35[[#This Row],[Customer ID]],'Hospitalisation Details'!A:E,5,FALSE)</f>
        <v>26726</v>
      </c>
      <c r="M1335" s="27">
        <f>VLOOKUP(Table35[[#This Row],[Customer ID]],'Hospitalisation Details'!A:K,8,FALSE)</f>
        <v>8125.78</v>
      </c>
      <c r="N1335" t="str">
        <f>VLOOKUP(Table35[[#This Row],[Customer ID]],'Hospitalisation Details'!A:K,9, FALSE)</f>
        <v>tier - 2</v>
      </c>
      <c r="O1335" t="str">
        <f>VLOOKUP(Table35[[#This Row],[Customer ID]],'Hospitalisation Details'!A:K,10,FALSE)</f>
        <v>tier - 2</v>
      </c>
      <c r="P1335" t="str">
        <f>VLOOKUP(Table35[[#This Row],[Customer ID]],'Hospitalisation Details'!A:K,11,FALSE)</f>
        <v>R1013</v>
      </c>
    </row>
    <row r="1336" spans="1:16" x14ac:dyDescent="0.3">
      <c r="A1336" t="s">
        <v>1035</v>
      </c>
      <c r="B1336" t="str">
        <f>VLOOKUP(Table35[[#This Row],[Customer ID]], 'Customer Names'!F:G, 2, FALSE)</f>
        <v>M√ºller, Mr.  Jan</v>
      </c>
      <c r="C1336">
        <v>35.86</v>
      </c>
      <c r="D1336" s="22" t="str" cm="1">
        <f t="array" ref="D1336">_xlfn.IFS(Table35[[#This Row],[BMI]]&lt;18.5, "Underweight ", Table35[[#This Row],[BMI]]&lt;24.9, "Normal Weight", Table35[[#This Row],[BMI]]&lt;29.9, "Overweight ", TRUE, "Obesity")</f>
        <v>Obesity</v>
      </c>
      <c r="E1336" s="22">
        <v>7.93</v>
      </c>
      <c r="F1336" s="22" t="str" cm="1">
        <f t="array" ref="F1336">_xlfn.IFS(Table35[[#This Row],[HBA1C]]&lt;5.7, "Normal", Table35[[#This Row],[HBA1C]]&lt;6.4, "Prediabetes ", TRUE, "Diabetes")</f>
        <v>Diabetes</v>
      </c>
      <c r="G1336" s="23" t="s">
        <v>2379</v>
      </c>
      <c r="H1336" s="22" t="s">
        <v>2379</v>
      </c>
      <c r="I1336" s="22" t="s">
        <v>2379</v>
      </c>
      <c r="J1336" s="22">
        <v>2</v>
      </c>
      <c r="K1336" t="s">
        <v>2379</v>
      </c>
      <c r="L1336" s="25">
        <f>VLOOKUP(Table35[[#This Row],[Customer ID]],'Hospitalisation Details'!A:E,5,FALSE)</f>
        <v>26725</v>
      </c>
      <c r="M1336" s="27">
        <f>VLOOKUP(Table35[[#This Row],[Customer ID]],'Hospitalisation Details'!A:K,8,FALSE)</f>
        <v>8124.41</v>
      </c>
      <c r="N1336" t="str">
        <f>VLOOKUP(Table35[[#This Row],[Customer ID]],'Hospitalisation Details'!A:K,9, FALSE)</f>
        <v>tier - 3</v>
      </c>
      <c r="O1336" t="str">
        <f>VLOOKUP(Table35[[#This Row],[Customer ID]],'Hospitalisation Details'!A:K,10,FALSE)</f>
        <v>tier - 1</v>
      </c>
      <c r="P1336" t="str">
        <f>VLOOKUP(Table35[[#This Row],[Customer ID]],'Hospitalisation Details'!A:K,11,FALSE)</f>
        <v>R1013</v>
      </c>
    </row>
    <row r="1337" spans="1:16" x14ac:dyDescent="0.3">
      <c r="A1337" t="s">
        <v>1034</v>
      </c>
      <c r="B1337" t="str">
        <f>VLOOKUP(Table35[[#This Row],[Customer ID]], 'Customer Names'!F:G, 2, FALSE)</f>
        <v>Baker, Mr.  Jonathan E.</v>
      </c>
      <c r="C1337">
        <v>30.3</v>
      </c>
      <c r="D1337" s="22" t="str" cm="1">
        <f t="array" ref="D1337">_xlfn.IFS(Table35[[#This Row],[BMI]]&lt;18.5, "Underweight ", Table35[[#This Row],[BMI]]&lt;24.9, "Normal Weight", Table35[[#This Row],[BMI]]&lt;29.9, "Overweight ", TRUE, "Obesity")</f>
        <v>Obesity</v>
      </c>
      <c r="E1337" s="22">
        <v>9.4499999999999993</v>
      </c>
      <c r="F1337" s="22" t="str" cm="1">
        <f t="array" ref="F1337">_xlfn.IFS(Table35[[#This Row],[HBA1C]]&lt;5.7, "Normal", Table35[[#This Row],[HBA1C]]&lt;6.4, "Prediabetes ", TRUE, "Diabetes")</f>
        <v>Diabetes</v>
      </c>
      <c r="G1337" s="23" t="s">
        <v>2379</v>
      </c>
      <c r="H1337" s="22" t="s">
        <v>2379</v>
      </c>
      <c r="I1337" s="22" t="s">
        <v>2379</v>
      </c>
      <c r="J1337" s="22">
        <v>2</v>
      </c>
      <c r="K1337" t="s">
        <v>2379</v>
      </c>
      <c r="L1337" s="25">
        <f>VLOOKUP(Table35[[#This Row],[Customer ID]],'Hospitalisation Details'!A:E,5,FALSE)</f>
        <v>26680</v>
      </c>
      <c r="M1337" s="27">
        <f>VLOOKUP(Table35[[#This Row],[Customer ID]],'Hospitalisation Details'!A:K,8,FALSE)</f>
        <v>8116.68</v>
      </c>
      <c r="N1337" t="str">
        <f>VLOOKUP(Table35[[#This Row],[Customer ID]],'Hospitalisation Details'!A:K,9, FALSE)</f>
        <v>tier - 3</v>
      </c>
      <c r="O1337" t="str">
        <f>VLOOKUP(Table35[[#This Row],[Customer ID]],'Hospitalisation Details'!A:K,10,FALSE)</f>
        <v>tier - 1</v>
      </c>
      <c r="P1337" t="str">
        <f>VLOOKUP(Table35[[#This Row],[Customer ID]],'Hospitalisation Details'!A:K,11,FALSE)</f>
        <v>R1011</v>
      </c>
    </row>
    <row r="1338" spans="1:16" x14ac:dyDescent="0.3">
      <c r="A1338" t="s">
        <v>1033</v>
      </c>
      <c r="B1338" t="str">
        <f>VLOOKUP(Table35[[#This Row],[Customer ID]], 'Customer Names'!F:G, 2, FALSE)</f>
        <v>Sidebottom, Mr.  Mark A</v>
      </c>
      <c r="C1338">
        <v>32.015000000000001</v>
      </c>
      <c r="D1338" s="22" t="str" cm="1">
        <f t="array" ref="D1338">_xlfn.IFS(Table35[[#This Row],[BMI]]&lt;18.5, "Underweight ", Table35[[#This Row],[BMI]]&lt;24.9, "Normal Weight", Table35[[#This Row],[BMI]]&lt;29.9, "Overweight ", TRUE, "Obesity")</f>
        <v>Obesity</v>
      </c>
      <c r="E1338" s="22">
        <v>7.67</v>
      </c>
      <c r="F1338" s="22" t="str" cm="1">
        <f t="array" ref="F1338">_xlfn.IFS(Table35[[#This Row],[HBA1C]]&lt;5.7, "Normal", Table35[[#This Row],[HBA1C]]&lt;6.4, "Prediabetes ", TRUE, "Diabetes")</f>
        <v>Diabetes</v>
      </c>
      <c r="G1338" s="23" t="s">
        <v>2379</v>
      </c>
      <c r="H1338" s="22" t="s">
        <v>2379</v>
      </c>
      <c r="I1338" s="22" t="s">
        <v>2379</v>
      </c>
      <c r="J1338" s="22">
        <v>0</v>
      </c>
      <c r="K1338" t="s">
        <v>2379</v>
      </c>
      <c r="L1338" s="25">
        <f>VLOOKUP(Table35[[#This Row],[Customer ID]],'Hospitalisation Details'!A:E,5,FALSE)</f>
        <v>28825</v>
      </c>
      <c r="M1338" s="27">
        <f>VLOOKUP(Table35[[#This Row],[Customer ID]],'Hospitalisation Details'!A:K,8,FALSE)</f>
        <v>8116.27</v>
      </c>
      <c r="N1338" t="str">
        <f>VLOOKUP(Table35[[#This Row],[Customer ID]],'Hospitalisation Details'!A:K,9, FALSE)</f>
        <v>tier - 3</v>
      </c>
      <c r="O1338" t="str">
        <f>VLOOKUP(Table35[[#This Row],[Customer ID]],'Hospitalisation Details'!A:K,10,FALSE)</f>
        <v>tier - 1</v>
      </c>
      <c r="P1338" t="str">
        <f>VLOOKUP(Table35[[#This Row],[Customer ID]],'Hospitalisation Details'!A:K,11,FALSE)</f>
        <v>R1012</v>
      </c>
    </row>
    <row r="1339" spans="1:16" x14ac:dyDescent="0.3">
      <c r="A1339" t="s">
        <v>1032</v>
      </c>
      <c r="B1339" t="str">
        <f>VLOOKUP(Table35[[#This Row],[Customer ID]], 'Customer Names'!F:G, 2, FALSE)</f>
        <v>Johnson, Mrs.  Mary</v>
      </c>
      <c r="C1339">
        <v>25.06</v>
      </c>
      <c r="D1339" s="22" t="str" cm="1">
        <f t="array" ref="D1339">_xlfn.IFS(Table35[[#This Row],[BMI]]&lt;18.5, "Underweight ", Table35[[#This Row],[BMI]]&lt;24.9, "Normal Weight", Table35[[#This Row],[BMI]]&lt;29.9, "Overweight ", TRUE, "Obesity")</f>
        <v xml:space="preserve">Overweight </v>
      </c>
      <c r="E1339" s="22">
        <v>10.53</v>
      </c>
      <c r="F1339" s="22" t="str" cm="1">
        <f t="array" ref="F1339">_xlfn.IFS(Table35[[#This Row],[HBA1C]]&lt;5.7, "Normal", Table35[[#This Row],[HBA1C]]&lt;6.4, "Prediabetes ", TRUE, "Diabetes")</f>
        <v>Diabetes</v>
      </c>
      <c r="G1339" s="23" t="s">
        <v>2379</v>
      </c>
      <c r="H1339" s="22" t="s">
        <v>2379</v>
      </c>
      <c r="I1339" s="22" t="s">
        <v>2379</v>
      </c>
      <c r="J1339" s="22">
        <v>2</v>
      </c>
      <c r="K1339" t="s">
        <v>2379</v>
      </c>
      <c r="L1339" s="25">
        <f>VLOOKUP(Table35[[#This Row],[Customer ID]],'Hospitalisation Details'!A:E,5,FALSE)</f>
        <v>26979</v>
      </c>
      <c r="M1339" s="27">
        <f>VLOOKUP(Table35[[#This Row],[Customer ID]],'Hospitalisation Details'!A:K,8,FALSE)</f>
        <v>8112.59</v>
      </c>
      <c r="N1339" t="str">
        <f>VLOOKUP(Table35[[#This Row],[Customer ID]],'Hospitalisation Details'!A:K,9, FALSE)</f>
        <v>tier - 2</v>
      </c>
      <c r="O1339" t="str">
        <f>VLOOKUP(Table35[[#This Row],[Customer ID]],'Hospitalisation Details'!A:K,10,FALSE)</f>
        <v>tier - 2</v>
      </c>
      <c r="P1339" t="str">
        <f>VLOOKUP(Table35[[#This Row],[Customer ID]],'Hospitalisation Details'!A:K,11,FALSE)</f>
        <v>R1013</v>
      </c>
    </row>
    <row r="1340" spans="1:16" x14ac:dyDescent="0.3">
      <c r="A1340" t="s">
        <v>1031</v>
      </c>
      <c r="B1340" t="str">
        <f>VLOOKUP(Table35[[#This Row],[Customer ID]], 'Customer Names'!F:G, 2, FALSE)</f>
        <v>Morris, Mr.  Samuel</v>
      </c>
      <c r="C1340">
        <v>18.829999999999998</v>
      </c>
      <c r="D1340" s="22" t="str" cm="1">
        <f t="array" ref="D1340">_xlfn.IFS(Table35[[#This Row],[BMI]]&lt;18.5, "Underweight ", Table35[[#This Row],[BMI]]&lt;24.9, "Normal Weight", Table35[[#This Row],[BMI]]&lt;29.9, "Overweight ", TRUE, "Obesity")</f>
        <v>Normal Weight</v>
      </c>
      <c r="E1340" s="22">
        <v>10.08</v>
      </c>
      <c r="F1340" s="22" t="str" cm="1">
        <f t="array" ref="F1340">_xlfn.IFS(Table35[[#This Row],[HBA1C]]&lt;5.7, "Normal", Table35[[#This Row],[HBA1C]]&lt;6.4, "Prediabetes ", TRUE, "Diabetes")</f>
        <v>Diabetes</v>
      </c>
      <c r="G1340" s="23" t="s">
        <v>2381</v>
      </c>
      <c r="H1340" s="22" t="s">
        <v>2379</v>
      </c>
      <c r="I1340" s="22" t="s">
        <v>2379</v>
      </c>
      <c r="J1340" s="22">
        <v>0</v>
      </c>
      <c r="K1340" t="s">
        <v>2379</v>
      </c>
      <c r="L1340" s="25">
        <f>VLOOKUP(Table35[[#This Row],[Customer ID]],'Hospitalisation Details'!A:E,5,FALSE)</f>
        <v>24755</v>
      </c>
      <c r="M1340" s="27">
        <f>VLOOKUP(Table35[[#This Row],[Customer ID]],'Hospitalisation Details'!A:K,8,FALSE)</f>
        <v>8091.3</v>
      </c>
      <c r="N1340" t="str">
        <f>VLOOKUP(Table35[[#This Row],[Customer ID]],'Hospitalisation Details'!A:K,9, FALSE)</f>
        <v>tier - 3</v>
      </c>
      <c r="O1340" t="str">
        <f>VLOOKUP(Table35[[#This Row],[Customer ID]],'Hospitalisation Details'!A:K,10,FALSE)</f>
        <v>tier - 1</v>
      </c>
      <c r="P1340" t="str">
        <f>VLOOKUP(Table35[[#This Row],[Customer ID]],'Hospitalisation Details'!A:K,11,FALSE)</f>
        <v>R1012</v>
      </c>
    </row>
    <row r="1341" spans="1:16" x14ac:dyDescent="0.3">
      <c r="A1341" t="s">
        <v>1030</v>
      </c>
      <c r="B1341" t="str">
        <f>VLOOKUP(Table35[[#This Row],[Customer ID]], 'Customer Names'!F:G, 2, FALSE)</f>
        <v>Chaisson, Mr.  Stan J</v>
      </c>
      <c r="C1341">
        <v>47.52</v>
      </c>
      <c r="D1341" s="22" t="str" cm="1">
        <f t="array" ref="D1341">_xlfn.IFS(Table35[[#This Row],[BMI]]&lt;18.5, "Underweight ", Table35[[#This Row],[BMI]]&lt;24.9, "Normal Weight", Table35[[#This Row],[BMI]]&lt;29.9, "Overweight ", TRUE, "Obesity")</f>
        <v>Obesity</v>
      </c>
      <c r="E1341" s="22">
        <v>11.39</v>
      </c>
      <c r="F1341" s="22" t="str" cm="1">
        <f t="array" ref="F1341">_xlfn.IFS(Table35[[#This Row],[HBA1C]]&lt;5.7, "Normal", Table35[[#This Row],[HBA1C]]&lt;6.4, "Prediabetes ", TRUE, "Diabetes")</f>
        <v>Diabetes</v>
      </c>
      <c r="G1341" s="23" t="s">
        <v>2381</v>
      </c>
      <c r="H1341" s="22" t="s">
        <v>2379</v>
      </c>
      <c r="I1341" s="22" t="s">
        <v>2379</v>
      </c>
      <c r="J1341" s="22">
        <v>1</v>
      </c>
      <c r="K1341" t="s">
        <v>2379</v>
      </c>
      <c r="L1341" s="25">
        <f>VLOOKUP(Table35[[#This Row],[Customer ID]],'Hospitalisation Details'!A:E,5,FALSE)</f>
        <v>27658</v>
      </c>
      <c r="M1341" s="27">
        <f>VLOOKUP(Table35[[#This Row],[Customer ID]],'Hospitalisation Details'!A:K,8,FALSE)</f>
        <v>8083.92</v>
      </c>
      <c r="N1341" t="str">
        <f>VLOOKUP(Table35[[#This Row],[Customer ID]],'Hospitalisation Details'!A:K,9, FALSE)</f>
        <v>tier - 3</v>
      </c>
      <c r="O1341" t="str">
        <f>VLOOKUP(Table35[[#This Row],[Customer ID]],'Hospitalisation Details'!A:K,10,FALSE)</f>
        <v>tier - 3</v>
      </c>
      <c r="P1341" t="str">
        <f>VLOOKUP(Table35[[#This Row],[Customer ID]],'Hospitalisation Details'!A:K,11,FALSE)</f>
        <v>R1013</v>
      </c>
    </row>
    <row r="1342" spans="1:16" x14ac:dyDescent="0.3">
      <c r="A1342" t="s">
        <v>1029</v>
      </c>
      <c r="B1342" t="str">
        <f>VLOOKUP(Table35[[#This Row],[Customer ID]], 'Customer Names'!F:G, 2, FALSE)</f>
        <v>Pigott, Mrs.  Jessica L.</v>
      </c>
      <c r="C1342">
        <v>37.82</v>
      </c>
      <c r="D1342" s="22" t="str" cm="1">
        <f t="array" ref="D1342">_xlfn.IFS(Table35[[#This Row],[BMI]]&lt;18.5, "Underweight ", Table35[[#This Row],[BMI]]&lt;24.9, "Normal Weight", Table35[[#This Row],[BMI]]&lt;29.9, "Overweight ", TRUE, "Obesity")</f>
        <v>Obesity</v>
      </c>
      <c r="E1342" s="22">
        <v>6.36</v>
      </c>
      <c r="F1342" s="22" t="str" cm="1">
        <f t="array" ref="F1342">_xlfn.IFS(Table35[[#This Row],[HBA1C]]&lt;5.7, "Normal", Table35[[#This Row],[HBA1C]]&lt;6.4, "Prediabetes ", TRUE, "Diabetes")</f>
        <v xml:space="preserve">Prediabetes </v>
      </c>
      <c r="G1342" s="23" t="s">
        <v>2379</v>
      </c>
      <c r="H1342" s="22" t="s">
        <v>2379</v>
      </c>
      <c r="I1342" s="22" t="s">
        <v>2379</v>
      </c>
      <c r="J1342" s="22">
        <v>0</v>
      </c>
      <c r="K1342" t="s">
        <v>2379</v>
      </c>
      <c r="L1342" s="25">
        <f>VLOOKUP(Table35[[#This Row],[Customer ID]],'Hospitalisation Details'!A:E,5,FALSE)</f>
        <v>34558</v>
      </c>
      <c r="M1342" s="27">
        <f>VLOOKUP(Table35[[#This Row],[Customer ID]],'Hospitalisation Details'!A:K,8,FALSE)</f>
        <v>8081.74</v>
      </c>
      <c r="N1342" t="str">
        <f>VLOOKUP(Table35[[#This Row],[Customer ID]],'Hospitalisation Details'!A:K,9, FALSE)</f>
        <v>tier - 2</v>
      </c>
      <c r="O1342" t="str">
        <f>VLOOKUP(Table35[[#This Row],[Customer ID]],'Hospitalisation Details'!A:K,10,FALSE)</f>
        <v>tier - 2</v>
      </c>
      <c r="P1342" t="str">
        <f>VLOOKUP(Table35[[#This Row],[Customer ID]],'Hospitalisation Details'!A:K,11,FALSE)</f>
        <v>R1026</v>
      </c>
    </row>
    <row r="1343" spans="1:16" x14ac:dyDescent="0.3">
      <c r="A1343" t="s">
        <v>1028</v>
      </c>
      <c r="B1343" t="str">
        <f>VLOOKUP(Table35[[#This Row],[Customer ID]], 'Customer Names'!F:G, 2, FALSE)</f>
        <v>Cochrane, Ms.  Krysta</v>
      </c>
      <c r="C1343">
        <v>44.16</v>
      </c>
      <c r="D1343" s="22" t="str" cm="1">
        <f t="array" ref="D1343">_xlfn.IFS(Table35[[#This Row],[BMI]]&lt;18.5, "Underweight ", Table35[[#This Row],[BMI]]&lt;24.9, "Normal Weight", Table35[[#This Row],[BMI]]&lt;29.9, "Overweight ", TRUE, "Obesity")</f>
        <v>Obesity</v>
      </c>
      <c r="E1343" s="22">
        <v>5.31</v>
      </c>
      <c r="F1343" s="22" t="str" cm="1">
        <f t="array" ref="F1343">_xlfn.IFS(Table35[[#This Row],[HBA1C]]&lt;5.7, "Normal", Table35[[#This Row],[HBA1C]]&lt;6.4, "Prediabetes ", TRUE, "Diabetes")</f>
        <v>Normal</v>
      </c>
      <c r="G1343" s="23" t="s">
        <v>2381</v>
      </c>
      <c r="H1343" s="22" t="s">
        <v>2379</v>
      </c>
      <c r="I1343" s="22" t="s">
        <v>2379</v>
      </c>
      <c r="J1343" s="22">
        <v>0</v>
      </c>
      <c r="K1343" t="s">
        <v>2379</v>
      </c>
      <c r="L1343" s="25">
        <f>VLOOKUP(Table35[[#This Row],[Customer ID]],'Hospitalisation Details'!A:E,5,FALSE)</f>
        <v>37100</v>
      </c>
      <c r="M1343" s="27">
        <f>VLOOKUP(Table35[[#This Row],[Customer ID]],'Hospitalisation Details'!A:K,8,FALSE)</f>
        <v>8081.26</v>
      </c>
      <c r="N1343" t="str">
        <f>VLOOKUP(Table35[[#This Row],[Customer ID]],'Hospitalisation Details'!A:K,9, FALSE)</f>
        <v>tier - 2</v>
      </c>
      <c r="O1343" t="str">
        <f>VLOOKUP(Table35[[#This Row],[Customer ID]],'Hospitalisation Details'!A:K,10,FALSE)</f>
        <v>tier - 2</v>
      </c>
      <c r="P1343" t="str">
        <f>VLOOKUP(Table35[[#This Row],[Customer ID]],'Hospitalisation Details'!A:K,11,FALSE)</f>
        <v>R1012</v>
      </c>
    </row>
    <row r="1344" spans="1:16" x14ac:dyDescent="0.3">
      <c r="A1344" t="s">
        <v>1027</v>
      </c>
      <c r="B1344" t="str">
        <f>VLOOKUP(Table35[[#This Row],[Customer ID]], 'Customer Names'!F:G, 2, FALSE)</f>
        <v>Armitage, Mrs.  Natascia</v>
      </c>
      <c r="C1344">
        <v>37.049999999999997</v>
      </c>
      <c r="D1344" s="22" t="str" cm="1">
        <f t="array" ref="D1344">_xlfn.IFS(Table35[[#This Row],[BMI]]&lt;18.5, "Underweight ", Table35[[#This Row],[BMI]]&lt;24.9, "Normal Weight", Table35[[#This Row],[BMI]]&lt;29.9, "Overweight ", TRUE, "Obesity")</f>
        <v>Obesity</v>
      </c>
      <c r="E1344" s="22">
        <v>4.74</v>
      </c>
      <c r="F1344" s="22" t="str" cm="1">
        <f t="array" ref="F1344">_xlfn.IFS(Table35[[#This Row],[HBA1C]]&lt;5.7, "Normal", Table35[[#This Row],[HBA1C]]&lt;6.4, "Prediabetes ", TRUE, "Diabetes")</f>
        <v>Normal</v>
      </c>
      <c r="G1344" s="23" t="s">
        <v>2379</v>
      </c>
      <c r="H1344" s="22" t="s">
        <v>2379</v>
      </c>
      <c r="I1344" s="22" t="s">
        <v>2381</v>
      </c>
      <c r="J1344" s="22">
        <v>1</v>
      </c>
      <c r="K1344" t="s">
        <v>2379</v>
      </c>
      <c r="L1344" s="25">
        <f>VLOOKUP(Table35[[#This Row],[Customer ID]],'Hospitalisation Details'!A:E,5,FALSE)</f>
        <v>34127</v>
      </c>
      <c r="M1344" s="27">
        <f>VLOOKUP(Table35[[#This Row],[Customer ID]],'Hospitalisation Details'!A:K,8,FALSE)</f>
        <v>8077.41</v>
      </c>
      <c r="N1344" t="str">
        <f>VLOOKUP(Table35[[#This Row],[Customer ID]],'Hospitalisation Details'!A:K,9, FALSE)</f>
        <v>tier - 2</v>
      </c>
      <c r="O1344" t="str">
        <f>VLOOKUP(Table35[[#This Row],[Customer ID]],'Hospitalisation Details'!A:K,10,FALSE)</f>
        <v>tier - 1</v>
      </c>
      <c r="P1344" t="str">
        <f>VLOOKUP(Table35[[#This Row],[Customer ID]],'Hospitalisation Details'!A:K,11,FALSE)</f>
        <v>R1026</v>
      </c>
    </row>
    <row r="1345" spans="1:16" x14ac:dyDescent="0.3">
      <c r="A1345" t="s">
        <v>1026</v>
      </c>
      <c r="B1345" t="str">
        <f>VLOOKUP(Table35[[#This Row],[Customer ID]], 'Customer Names'!F:G, 2, FALSE)</f>
        <v>Shen, Ms.  Jenny</v>
      </c>
      <c r="C1345">
        <v>18.66</v>
      </c>
      <c r="D1345" s="22" t="str" cm="1">
        <f t="array" ref="D1345">_xlfn.IFS(Table35[[#This Row],[BMI]]&lt;18.5, "Underweight ", Table35[[#This Row],[BMI]]&lt;24.9, "Normal Weight", Table35[[#This Row],[BMI]]&lt;29.9, "Overweight ", TRUE, "Obesity")</f>
        <v>Normal Weight</v>
      </c>
      <c r="E1345" s="22">
        <v>11.35</v>
      </c>
      <c r="F1345" s="22" t="str" cm="1">
        <f t="array" ref="F1345">_xlfn.IFS(Table35[[#This Row],[HBA1C]]&lt;5.7, "Normal", Table35[[#This Row],[HBA1C]]&lt;6.4, "Prediabetes ", TRUE, "Diabetes")</f>
        <v>Diabetes</v>
      </c>
      <c r="G1345" s="23" t="s">
        <v>2379</v>
      </c>
      <c r="H1345" s="22" t="s">
        <v>2379</v>
      </c>
      <c r="I1345" s="22" t="s">
        <v>2379</v>
      </c>
      <c r="J1345" s="22">
        <v>0</v>
      </c>
      <c r="K1345" t="s">
        <v>2379</v>
      </c>
      <c r="L1345" s="25">
        <f>VLOOKUP(Table35[[#This Row],[Customer ID]],'Hospitalisation Details'!A:E,5,FALSE)</f>
        <v>23883</v>
      </c>
      <c r="M1345" s="27">
        <f>VLOOKUP(Table35[[#This Row],[Customer ID]],'Hospitalisation Details'!A:K,8,FALSE)</f>
        <v>8071.57</v>
      </c>
      <c r="N1345" t="str">
        <f>VLOOKUP(Table35[[#This Row],[Customer ID]],'Hospitalisation Details'!A:K,9, FALSE)</f>
        <v>tier - 3</v>
      </c>
      <c r="O1345" t="str">
        <f>VLOOKUP(Table35[[#This Row],[Customer ID]],'Hospitalisation Details'!A:K,10,FALSE)</f>
        <v>tier - 1</v>
      </c>
      <c r="P1345" t="str">
        <f>VLOOKUP(Table35[[#This Row],[Customer ID]],'Hospitalisation Details'!A:K,11,FALSE)</f>
        <v>R1011</v>
      </c>
    </row>
    <row r="1346" spans="1:16" x14ac:dyDescent="0.3">
      <c r="A1346" t="s">
        <v>1025</v>
      </c>
      <c r="B1346" t="str">
        <f>VLOOKUP(Table35[[#This Row],[Customer ID]], 'Customer Names'!F:G, 2, FALSE)</f>
        <v>O'Kelly, Mr.  Brian</v>
      </c>
      <c r="C1346">
        <v>36.200000000000003</v>
      </c>
      <c r="D1346" s="22" t="str" cm="1">
        <f t="array" ref="D1346">_xlfn.IFS(Table35[[#This Row],[BMI]]&lt;18.5, "Underweight ", Table35[[#This Row],[BMI]]&lt;24.9, "Normal Weight", Table35[[#This Row],[BMI]]&lt;29.9, "Overweight ", TRUE, "Obesity")</f>
        <v>Obesity</v>
      </c>
      <c r="E1346" s="22">
        <v>6.81</v>
      </c>
      <c r="F1346" s="22" t="str" cm="1">
        <f t="array" ref="F1346">_xlfn.IFS(Table35[[#This Row],[HBA1C]]&lt;5.7, "Normal", Table35[[#This Row],[HBA1C]]&lt;6.4, "Prediabetes ", TRUE, "Diabetes")</f>
        <v>Diabetes</v>
      </c>
      <c r="G1346" s="23" t="s">
        <v>2381</v>
      </c>
      <c r="H1346" s="22" t="s">
        <v>2379</v>
      </c>
      <c r="I1346" s="22" t="s">
        <v>2379</v>
      </c>
      <c r="J1346" s="22">
        <v>1</v>
      </c>
      <c r="K1346" t="s">
        <v>2379</v>
      </c>
      <c r="L1346" s="25">
        <f>VLOOKUP(Table35[[#This Row],[Customer ID]],'Hospitalisation Details'!A:E,5,FALSE)</f>
        <v>27499</v>
      </c>
      <c r="M1346" s="27">
        <f>VLOOKUP(Table35[[#This Row],[Customer ID]],'Hospitalisation Details'!A:K,8,FALSE)</f>
        <v>8068.19</v>
      </c>
      <c r="N1346" t="str">
        <f>VLOOKUP(Table35[[#This Row],[Customer ID]],'Hospitalisation Details'!A:K,9, FALSE)</f>
        <v>tier - 3</v>
      </c>
      <c r="O1346" t="str">
        <f>VLOOKUP(Table35[[#This Row],[Customer ID]],'Hospitalisation Details'!A:K,10,FALSE)</f>
        <v>tier - 2</v>
      </c>
      <c r="P1346" t="str">
        <f>VLOOKUP(Table35[[#This Row],[Customer ID]],'Hospitalisation Details'!A:K,11,FALSE)</f>
        <v>R1011</v>
      </c>
    </row>
    <row r="1347" spans="1:16" x14ac:dyDescent="0.3">
      <c r="A1347" t="s">
        <v>1024</v>
      </c>
      <c r="B1347" t="str">
        <f>VLOOKUP(Table35[[#This Row],[Customer ID]], 'Customer Names'!F:G, 2, FALSE)</f>
        <v>Huff, Ms.  Monica</v>
      </c>
      <c r="C1347">
        <v>18.87</v>
      </c>
      <c r="D1347" s="22" t="str" cm="1">
        <f t="array" ref="D1347">_xlfn.IFS(Table35[[#This Row],[BMI]]&lt;18.5, "Underweight ", Table35[[#This Row],[BMI]]&lt;24.9, "Normal Weight", Table35[[#This Row],[BMI]]&lt;29.9, "Overweight ", TRUE, "Obesity")</f>
        <v>Normal Weight</v>
      </c>
      <c r="E1347" s="22">
        <v>8.06</v>
      </c>
      <c r="F1347" s="22" t="str" cm="1">
        <f t="array" ref="F1347">_xlfn.IFS(Table35[[#This Row],[HBA1C]]&lt;5.7, "Normal", Table35[[#This Row],[HBA1C]]&lt;6.4, "Prediabetes ", TRUE, "Diabetes")</f>
        <v>Diabetes</v>
      </c>
      <c r="G1347" s="23" t="s">
        <v>2379</v>
      </c>
      <c r="H1347" s="22" t="s">
        <v>2379</v>
      </c>
      <c r="I1347" s="22" t="s">
        <v>2379</v>
      </c>
      <c r="J1347" s="22">
        <v>0</v>
      </c>
      <c r="K1347" t="s">
        <v>2379</v>
      </c>
      <c r="L1347" s="25">
        <f>VLOOKUP(Table35[[#This Row],[Customer ID]],'Hospitalisation Details'!A:E,5,FALSE)</f>
        <v>23812</v>
      </c>
      <c r="M1347" s="27">
        <f>VLOOKUP(Table35[[#This Row],[Customer ID]],'Hospitalisation Details'!A:K,8,FALSE)</f>
        <v>8067.83</v>
      </c>
      <c r="N1347" t="str">
        <f>VLOOKUP(Table35[[#This Row],[Customer ID]],'Hospitalisation Details'!A:K,9, FALSE)</f>
        <v>tier - 3</v>
      </c>
      <c r="O1347" t="str">
        <f>VLOOKUP(Table35[[#This Row],[Customer ID]],'Hospitalisation Details'!A:K,10,FALSE)</f>
        <v>tier - 1</v>
      </c>
      <c r="P1347" t="str">
        <f>VLOOKUP(Table35[[#This Row],[Customer ID]],'Hospitalisation Details'!A:K,11,FALSE)</f>
        <v>R1013</v>
      </c>
    </row>
    <row r="1348" spans="1:16" x14ac:dyDescent="0.3">
      <c r="A1348" t="s">
        <v>1023</v>
      </c>
      <c r="B1348" t="str">
        <f>VLOOKUP(Table35[[#This Row],[Customer ID]], 'Customer Names'!F:G, 2, FALSE)</f>
        <v>Dye, Mr.  Tyler</v>
      </c>
      <c r="C1348">
        <v>32.299999999999997</v>
      </c>
      <c r="D1348" s="22" t="str" cm="1">
        <f t="array" ref="D1348">_xlfn.IFS(Table35[[#This Row],[BMI]]&lt;18.5, "Underweight ", Table35[[#This Row],[BMI]]&lt;24.9, "Normal Weight", Table35[[#This Row],[BMI]]&lt;29.9, "Overweight ", TRUE, "Obesity")</f>
        <v>Obesity</v>
      </c>
      <c r="E1348" s="22">
        <v>6.74</v>
      </c>
      <c r="F1348" s="22" t="str" cm="1">
        <f t="array" ref="F1348">_xlfn.IFS(Table35[[#This Row],[HBA1C]]&lt;5.7, "Normal", Table35[[#This Row],[HBA1C]]&lt;6.4, "Prediabetes ", TRUE, "Diabetes")</f>
        <v>Diabetes</v>
      </c>
      <c r="G1348" s="23" t="s">
        <v>2381</v>
      </c>
      <c r="H1348" s="22" t="s">
        <v>2379</v>
      </c>
      <c r="I1348" s="22" t="s">
        <v>2379</v>
      </c>
      <c r="J1348" s="22">
        <v>1</v>
      </c>
      <c r="K1348" t="s">
        <v>2379</v>
      </c>
      <c r="L1348" s="25">
        <f>VLOOKUP(Table35[[#This Row],[Customer ID]],'Hospitalisation Details'!A:E,5,FALSE)</f>
        <v>27453</v>
      </c>
      <c r="M1348" s="27">
        <f>VLOOKUP(Table35[[#This Row],[Customer ID]],'Hospitalisation Details'!A:K,8,FALSE)</f>
        <v>8062.76</v>
      </c>
      <c r="N1348" t="str">
        <f>VLOOKUP(Table35[[#This Row],[Customer ID]],'Hospitalisation Details'!A:K,9, FALSE)</f>
        <v>tier - 3</v>
      </c>
      <c r="O1348" t="str">
        <f>VLOOKUP(Table35[[#This Row],[Customer ID]],'Hospitalisation Details'!A:K,10,FALSE)</f>
        <v>tier - 3</v>
      </c>
      <c r="P1348" t="str">
        <f>VLOOKUP(Table35[[#This Row],[Customer ID]],'Hospitalisation Details'!A:K,11,FALSE)</f>
        <v>R1011</v>
      </c>
    </row>
    <row r="1349" spans="1:16" x14ac:dyDescent="0.3">
      <c r="A1349" t="s">
        <v>1022</v>
      </c>
      <c r="B1349" t="str">
        <f>VLOOKUP(Table35[[#This Row],[Customer ID]], 'Customer Names'!F:G, 2, FALSE)</f>
        <v>Willard, Ms.  Kelly C</v>
      </c>
      <c r="C1349">
        <v>22.64</v>
      </c>
      <c r="D1349" s="22" t="str" cm="1">
        <f t="array" ref="D1349">_xlfn.IFS(Table35[[#This Row],[BMI]]&lt;18.5, "Underweight ", Table35[[#This Row],[BMI]]&lt;24.9, "Normal Weight", Table35[[#This Row],[BMI]]&lt;29.9, "Overweight ", TRUE, "Obesity")</f>
        <v>Normal Weight</v>
      </c>
      <c r="E1349" s="22">
        <v>6.54</v>
      </c>
      <c r="F1349" s="22" t="str" cm="1">
        <f t="array" ref="F1349">_xlfn.IFS(Table35[[#This Row],[HBA1C]]&lt;5.7, "Normal", Table35[[#This Row],[HBA1C]]&lt;6.4, "Prediabetes ", TRUE, "Diabetes")</f>
        <v>Diabetes</v>
      </c>
      <c r="G1349" s="23" t="s">
        <v>2381</v>
      </c>
      <c r="H1349" s="22" t="s">
        <v>2379</v>
      </c>
      <c r="I1349" s="22" t="s">
        <v>2379</v>
      </c>
      <c r="J1349" s="22">
        <v>2</v>
      </c>
      <c r="K1349" t="s">
        <v>2379</v>
      </c>
      <c r="L1349" s="25">
        <f>VLOOKUP(Table35[[#This Row],[Customer ID]],'Hospitalisation Details'!A:E,5,FALSE)</f>
        <v>25580</v>
      </c>
      <c r="M1349" s="27">
        <f>VLOOKUP(Table35[[#This Row],[Customer ID]],'Hospitalisation Details'!A:K,8,FALSE)</f>
        <v>8062.31</v>
      </c>
      <c r="N1349" t="str">
        <f>VLOOKUP(Table35[[#This Row],[Customer ID]],'Hospitalisation Details'!A:K,9, FALSE)</f>
        <v>tier - 2</v>
      </c>
      <c r="O1349" t="str">
        <f>VLOOKUP(Table35[[#This Row],[Customer ID]],'Hospitalisation Details'!A:K,10,FALSE)</f>
        <v>tier - 1</v>
      </c>
      <c r="P1349" t="str">
        <f>VLOOKUP(Table35[[#This Row],[Customer ID]],'Hospitalisation Details'!A:K,11,FALSE)</f>
        <v>R1013</v>
      </c>
    </row>
    <row r="1350" spans="1:16" x14ac:dyDescent="0.3">
      <c r="A1350" t="s">
        <v>1021</v>
      </c>
      <c r="B1350" t="str">
        <f>VLOOKUP(Table35[[#This Row],[Customer ID]], 'Customer Names'!F:G, 2, FALSE)</f>
        <v>D'Addario, Mrs.  Emily</v>
      </c>
      <c r="C1350">
        <v>28.69</v>
      </c>
      <c r="D1350" s="22" t="str" cm="1">
        <f t="array" ref="D1350">_xlfn.IFS(Table35[[#This Row],[BMI]]&lt;18.5, "Underweight ", Table35[[#This Row],[BMI]]&lt;24.9, "Normal Weight", Table35[[#This Row],[BMI]]&lt;29.9, "Overweight ", TRUE, "Obesity")</f>
        <v xml:space="preserve">Overweight </v>
      </c>
      <c r="E1350" s="22">
        <v>5.4</v>
      </c>
      <c r="F1350" s="22" t="str" cm="1">
        <f t="array" ref="F1350">_xlfn.IFS(Table35[[#This Row],[HBA1C]]&lt;5.7, "Normal", Table35[[#This Row],[HBA1C]]&lt;6.4, "Prediabetes ", TRUE, "Diabetes")</f>
        <v>Normal</v>
      </c>
      <c r="G1350" s="23" t="s">
        <v>2379</v>
      </c>
      <c r="H1350" s="22" t="s">
        <v>2379</v>
      </c>
      <c r="I1350" s="22" t="s">
        <v>2379</v>
      </c>
      <c r="J1350" s="22">
        <v>0</v>
      </c>
      <c r="K1350" t="s">
        <v>2379</v>
      </c>
      <c r="L1350" s="25">
        <f>VLOOKUP(Table35[[#This Row],[Customer ID]],'Hospitalisation Details'!A:E,5,FALSE)</f>
        <v>30312</v>
      </c>
      <c r="M1350" s="27">
        <f>VLOOKUP(Table35[[#This Row],[Customer ID]],'Hospitalisation Details'!A:K,8,FALSE)</f>
        <v>8059.68</v>
      </c>
      <c r="N1350" t="str">
        <f>VLOOKUP(Table35[[#This Row],[Customer ID]],'Hospitalisation Details'!A:K,9, FALSE)</f>
        <v>tier - 2</v>
      </c>
      <c r="O1350" t="str">
        <f>VLOOKUP(Table35[[#This Row],[Customer ID]],'Hospitalisation Details'!A:K,10,FALSE)</f>
        <v>tier - 3</v>
      </c>
      <c r="P1350" t="str">
        <f>VLOOKUP(Table35[[#This Row],[Customer ID]],'Hospitalisation Details'!A:K,11,FALSE)</f>
        <v>R1012</v>
      </c>
    </row>
    <row r="1351" spans="1:16" x14ac:dyDescent="0.3">
      <c r="A1351" t="s">
        <v>1020</v>
      </c>
      <c r="B1351" t="str">
        <f>VLOOKUP(Table35[[#This Row],[Customer ID]], 'Customer Names'!F:G, 2, FALSE)</f>
        <v>Buchanan, Mr.  James V</v>
      </c>
      <c r="C1351">
        <v>28.16</v>
      </c>
      <c r="D1351" s="22" t="str" cm="1">
        <f t="array" ref="D1351">_xlfn.IFS(Table35[[#This Row],[BMI]]&lt;18.5, "Underweight ", Table35[[#This Row],[BMI]]&lt;24.9, "Normal Weight", Table35[[#This Row],[BMI]]&lt;29.9, "Overweight ", TRUE, "Obesity")</f>
        <v xml:space="preserve">Overweight </v>
      </c>
      <c r="E1351" s="22">
        <v>5.58</v>
      </c>
      <c r="F1351" s="22" t="str" cm="1">
        <f t="array" ref="F1351">_xlfn.IFS(Table35[[#This Row],[HBA1C]]&lt;5.7, "Normal", Table35[[#This Row],[HBA1C]]&lt;6.4, "Prediabetes ", TRUE, "Diabetes")</f>
        <v>Normal</v>
      </c>
      <c r="G1351" s="23" t="s">
        <v>2381</v>
      </c>
      <c r="H1351" s="22" t="s">
        <v>2379</v>
      </c>
      <c r="I1351" s="22" t="s">
        <v>2379</v>
      </c>
      <c r="J1351" s="22">
        <v>0</v>
      </c>
      <c r="K1351" t="s">
        <v>2379</v>
      </c>
      <c r="L1351" s="25">
        <f>VLOOKUP(Table35[[#This Row],[Customer ID]],'Hospitalisation Details'!A:E,5,FALSE)</f>
        <v>31379</v>
      </c>
      <c r="M1351" s="27">
        <f>VLOOKUP(Table35[[#This Row],[Customer ID]],'Hospitalisation Details'!A:K,8,FALSE)</f>
        <v>8059.06</v>
      </c>
      <c r="N1351" t="str">
        <f>VLOOKUP(Table35[[#This Row],[Customer ID]],'Hospitalisation Details'!A:K,9, FALSE)</f>
        <v>tier - 2</v>
      </c>
      <c r="O1351" t="str">
        <f>VLOOKUP(Table35[[#This Row],[Customer ID]],'Hospitalisation Details'!A:K,10,FALSE)</f>
        <v>tier - 3</v>
      </c>
      <c r="P1351" t="str">
        <f>VLOOKUP(Table35[[#This Row],[Customer ID]],'Hospitalisation Details'!A:K,11,FALSE)</f>
        <v>R1012</v>
      </c>
    </row>
    <row r="1352" spans="1:16" x14ac:dyDescent="0.3">
      <c r="A1352" t="s">
        <v>1019</v>
      </c>
      <c r="B1352" t="str">
        <f>VLOOKUP(Table35[[#This Row],[Customer ID]], 'Customer Names'!F:G, 2, FALSE)</f>
        <v>Clark, Ms.  Angie</v>
      </c>
      <c r="C1352">
        <v>45.54</v>
      </c>
      <c r="D1352" s="22" t="str" cm="1">
        <f t="array" ref="D1352">_xlfn.IFS(Table35[[#This Row],[BMI]]&lt;18.5, "Underweight ", Table35[[#This Row],[BMI]]&lt;24.9, "Normal Weight", Table35[[#This Row],[BMI]]&lt;29.9, "Overweight ", TRUE, "Obesity")</f>
        <v>Obesity</v>
      </c>
      <c r="E1352" s="22">
        <v>5.84</v>
      </c>
      <c r="F1352" s="22" t="str" cm="1">
        <f t="array" ref="F1352">_xlfn.IFS(Table35[[#This Row],[HBA1C]]&lt;5.7, "Normal", Table35[[#This Row],[HBA1C]]&lt;6.4, "Prediabetes ", TRUE, "Diabetes")</f>
        <v xml:space="preserve">Prediabetes </v>
      </c>
      <c r="G1352" s="23" t="s">
        <v>2379</v>
      </c>
      <c r="H1352" s="22" t="s">
        <v>2379</v>
      </c>
      <c r="I1352" s="22" t="s">
        <v>2381</v>
      </c>
      <c r="J1352" s="22">
        <v>1</v>
      </c>
      <c r="K1352" t="s">
        <v>2379</v>
      </c>
      <c r="L1352" s="25">
        <f>VLOOKUP(Table35[[#This Row],[Customer ID]],'Hospitalisation Details'!A:E,5,FALSE)</f>
        <v>37906</v>
      </c>
      <c r="M1352" s="27">
        <f>VLOOKUP(Table35[[#This Row],[Customer ID]],'Hospitalisation Details'!A:K,8,FALSE)</f>
        <v>8035.64</v>
      </c>
      <c r="N1352" t="str">
        <f>VLOOKUP(Table35[[#This Row],[Customer ID]],'Hospitalisation Details'!A:K,9, FALSE)</f>
        <v>tier - 2</v>
      </c>
      <c r="O1352" t="str">
        <f>VLOOKUP(Table35[[#This Row],[Customer ID]],'Hospitalisation Details'!A:K,10,FALSE)</f>
        <v>tier - 2</v>
      </c>
      <c r="P1352" t="str">
        <f>VLOOKUP(Table35[[#This Row],[Customer ID]],'Hospitalisation Details'!A:K,11,FALSE)</f>
        <v>R1012</v>
      </c>
    </row>
    <row r="1353" spans="1:16" x14ac:dyDescent="0.3">
      <c r="A1353" t="s">
        <v>1018</v>
      </c>
      <c r="B1353" t="str">
        <f>VLOOKUP(Table35[[#This Row],[Customer ID]], 'Customer Names'!F:G, 2, FALSE)</f>
        <v>Waterson, Mr.  Michael J.</v>
      </c>
      <c r="C1353">
        <v>28.7</v>
      </c>
      <c r="D1353" s="22" t="str" cm="1">
        <f t="array" ref="D1353">_xlfn.IFS(Table35[[#This Row],[BMI]]&lt;18.5, "Underweight ", Table35[[#This Row],[BMI]]&lt;24.9, "Normal Weight", Table35[[#This Row],[BMI]]&lt;29.9, "Overweight ", TRUE, "Obesity")</f>
        <v xml:space="preserve">Overweight </v>
      </c>
      <c r="E1353" s="22">
        <v>4.2</v>
      </c>
      <c r="F1353" s="22" t="str" cm="1">
        <f t="array" ref="F1353">_xlfn.IFS(Table35[[#This Row],[HBA1C]]&lt;5.7, "Normal", Table35[[#This Row],[HBA1C]]&lt;6.4, "Prediabetes ", TRUE, "Diabetes")</f>
        <v>Normal</v>
      </c>
      <c r="G1353" s="23" t="s">
        <v>2379</v>
      </c>
      <c r="H1353" s="22" t="s">
        <v>2379</v>
      </c>
      <c r="I1353" s="22" t="s">
        <v>2379</v>
      </c>
      <c r="J1353" s="22">
        <v>0</v>
      </c>
      <c r="K1353" t="s">
        <v>2379</v>
      </c>
      <c r="L1353" s="25">
        <f>VLOOKUP(Table35[[#This Row],[Customer ID]],'Hospitalisation Details'!A:E,5,FALSE)</f>
        <v>28374</v>
      </c>
      <c r="M1353" s="27">
        <f>VLOOKUP(Table35[[#This Row],[Customer ID]],'Hospitalisation Details'!A:K,8,FALSE)</f>
        <v>8027.97</v>
      </c>
      <c r="N1353" t="str">
        <f>VLOOKUP(Table35[[#This Row],[Customer ID]],'Hospitalisation Details'!A:K,9, FALSE)</f>
        <v>tier - 3</v>
      </c>
      <c r="O1353" t="str">
        <f>VLOOKUP(Table35[[#This Row],[Customer ID]],'Hospitalisation Details'!A:K,10,FALSE)</f>
        <v>tier - 2</v>
      </c>
      <c r="P1353" t="str">
        <f>VLOOKUP(Table35[[#This Row],[Customer ID]],'Hospitalisation Details'!A:K,11,FALSE)</f>
        <v>R1011</v>
      </c>
    </row>
    <row r="1354" spans="1:16" x14ac:dyDescent="0.3">
      <c r="A1354" t="s">
        <v>1017</v>
      </c>
      <c r="B1354" t="str">
        <f>VLOOKUP(Table35[[#This Row],[Customer ID]], 'Customer Names'!F:G, 2, FALSE)</f>
        <v>Piras, Ms.  Sabina</v>
      </c>
      <c r="C1354">
        <v>27.74</v>
      </c>
      <c r="D1354" s="22" t="str" cm="1">
        <f t="array" ref="D1354">_xlfn.IFS(Table35[[#This Row],[BMI]]&lt;18.5, "Underweight ", Table35[[#This Row],[BMI]]&lt;24.9, "Normal Weight", Table35[[#This Row],[BMI]]&lt;29.9, "Overweight ", TRUE, "Obesity")</f>
        <v xml:space="preserve">Overweight </v>
      </c>
      <c r="E1354" s="22">
        <v>6.06</v>
      </c>
      <c r="F1354" s="22" t="str" cm="1">
        <f t="array" ref="F1354">_xlfn.IFS(Table35[[#This Row],[HBA1C]]&lt;5.7, "Normal", Table35[[#This Row],[HBA1C]]&lt;6.4, "Prediabetes ", TRUE, "Diabetes")</f>
        <v xml:space="preserve">Prediabetes </v>
      </c>
      <c r="G1354" s="23" t="s">
        <v>2381</v>
      </c>
      <c r="H1354" s="22" t="s">
        <v>2379</v>
      </c>
      <c r="I1354" s="22" t="s">
        <v>2379</v>
      </c>
      <c r="J1354" s="22">
        <v>0</v>
      </c>
      <c r="K1354" t="s">
        <v>2379</v>
      </c>
      <c r="L1354" s="25">
        <f>VLOOKUP(Table35[[#This Row],[Customer ID]],'Hospitalisation Details'!A:E,5,FALSE)</f>
        <v>27992</v>
      </c>
      <c r="M1354" s="27">
        <f>VLOOKUP(Table35[[#This Row],[Customer ID]],'Hospitalisation Details'!A:K,8,FALSE)</f>
        <v>8026.67</v>
      </c>
      <c r="N1354" t="str">
        <f>VLOOKUP(Table35[[#This Row],[Customer ID]],'Hospitalisation Details'!A:K,9, FALSE)</f>
        <v>tier - 2</v>
      </c>
      <c r="O1354" t="str">
        <f>VLOOKUP(Table35[[#This Row],[Customer ID]],'Hospitalisation Details'!A:K,10,FALSE)</f>
        <v>tier - 2</v>
      </c>
      <c r="P1354" t="str">
        <f>VLOOKUP(Table35[[#This Row],[Customer ID]],'Hospitalisation Details'!A:K,11,FALSE)</f>
        <v>R1012</v>
      </c>
    </row>
    <row r="1355" spans="1:16" x14ac:dyDescent="0.3">
      <c r="A1355" t="s">
        <v>1016</v>
      </c>
      <c r="B1355" t="str">
        <f>VLOOKUP(Table35[[#This Row],[Customer ID]], 'Customer Names'!F:G, 2, FALSE)</f>
        <v>Olson, Ms.  Amy C</v>
      </c>
      <c r="C1355">
        <v>36.954999999999998</v>
      </c>
      <c r="D1355" s="22" t="str" cm="1">
        <f t="array" ref="D1355">_xlfn.IFS(Table35[[#This Row],[BMI]]&lt;18.5, "Underweight ", Table35[[#This Row],[BMI]]&lt;24.9, "Normal Weight", Table35[[#This Row],[BMI]]&lt;29.9, "Overweight ", TRUE, "Obesity")</f>
        <v>Obesity</v>
      </c>
      <c r="E1355" s="22">
        <v>7.57</v>
      </c>
      <c r="F1355" s="22" t="str" cm="1">
        <f t="array" ref="F1355">_xlfn.IFS(Table35[[#This Row],[HBA1C]]&lt;5.7, "Normal", Table35[[#This Row],[HBA1C]]&lt;6.4, "Prediabetes ", TRUE, "Diabetes")</f>
        <v>Diabetes</v>
      </c>
      <c r="G1355" s="23" t="s">
        <v>2379</v>
      </c>
      <c r="H1355" s="22" t="s">
        <v>2379</v>
      </c>
      <c r="I1355" s="22" t="s">
        <v>2379</v>
      </c>
      <c r="J1355" s="22">
        <v>0</v>
      </c>
      <c r="K1355" t="s">
        <v>2379</v>
      </c>
      <c r="L1355" s="25">
        <f>VLOOKUP(Table35[[#This Row],[Customer ID]],'Hospitalisation Details'!A:E,5,FALSE)</f>
        <v>28688</v>
      </c>
      <c r="M1355" s="27">
        <f>VLOOKUP(Table35[[#This Row],[Customer ID]],'Hospitalisation Details'!A:K,8,FALSE)</f>
        <v>8023.14</v>
      </c>
      <c r="N1355" t="str">
        <f>VLOOKUP(Table35[[#This Row],[Customer ID]],'Hospitalisation Details'!A:K,9, FALSE)</f>
        <v>tier - 2</v>
      </c>
      <c r="O1355" t="str">
        <f>VLOOKUP(Table35[[#This Row],[Customer ID]],'Hospitalisation Details'!A:K,10,FALSE)</f>
        <v>tier - 3</v>
      </c>
      <c r="P1355" t="str">
        <f>VLOOKUP(Table35[[#This Row],[Customer ID]],'Hospitalisation Details'!A:K,11,FALSE)</f>
        <v>R1012</v>
      </c>
    </row>
    <row r="1356" spans="1:16" x14ac:dyDescent="0.3">
      <c r="A1356" t="s">
        <v>1015</v>
      </c>
      <c r="B1356" t="str">
        <f>VLOOKUP(Table35[[#This Row],[Customer ID]], 'Customer Names'!F:G, 2, FALSE)</f>
        <v>Manfredi, Ms.  Victoria U</v>
      </c>
      <c r="C1356">
        <v>30.69</v>
      </c>
      <c r="D1356" s="22" t="str" cm="1">
        <f t="array" ref="D1356">_xlfn.IFS(Table35[[#This Row],[BMI]]&lt;18.5, "Underweight ", Table35[[#This Row],[BMI]]&lt;24.9, "Normal Weight", Table35[[#This Row],[BMI]]&lt;29.9, "Overweight ", TRUE, "Obesity")</f>
        <v>Obesity</v>
      </c>
      <c r="E1356" s="22">
        <v>6.15</v>
      </c>
      <c r="F1356" s="22" t="str" cm="1">
        <f t="array" ref="F1356">_xlfn.IFS(Table35[[#This Row],[HBA1C]]&lt;5.7, "Normal", Table35[[#This Row],[HBA1C]]&lt;6.4, "Prediabetes ", TRUE, "Diabetes")</f>
        <v xml:space="preserve">Prediabetes </v>
      </c>
      <c r="G1356" s="23" t="s">
        <v>2379</v>
      </c>
      <c r="H1356" s="22" t="s">
        <v>2379</v>
      </c>
      <c r="I1356" s="22" t="s">
        <v>2379</v>
      </c>
      <c r="J1356" s="22">
        <v>0</v>
      </c>
      <c r="K1356" t="s">
        <v>2379</v>
      </c>
      <c r="L1356" s="25">
        <f>VLOOKUP(Table35[[#This Row],[Customer ID]],'Hospitalisation Details'!A:E,5,FALSE)</f>
        <v>32662</v>
      </c>
      <c r="M1356" s="27">
        <f>VLOOKUP(Table35[[#This Row],[Customer ID]],'Hospitalisation Details'!A:K,8,FALSE)</f>
        <v>8021.11</v>
      </c>
      <c r="N1356" t="str">
        <f>VLOOKUP(Table35[[#This Row],[Customer ID]],'Hospitalisation Details'!A:K,9, FALSE)</f>
        <v>tier - 2</v>
      </c>
      <c r="O1356" t="str">
        <f>VLOOKUP(Table35[[#This Row],[Customer ID]],'Hospitalisation Details'!A:K,10,FALSE)</f>
        <v>tier - 1</v>
      </c>
      <c r="P1356" t="str">
        <f>VLOOKUP(Table35[[#This Row],[Customer ID]],'Hospitalisation Details'!A:K,11,FALSE)</f>
        <v>R1012</v>
      </c>
    </row>
    <row r="1357" spans="1:16" x14ac:dyDescent="0.3">
      <c r="A1357" t="s">
        <v>1014</v>
      </c>
      <c r="B1357" t="str">
        <f>VLOOKUP(Table35[[#This Row],[Customer ID]], 'Customer Names'!F:G, 2, FALSE)</f>
        <v>Landberg, Ms.  Amelia B</v>
      </c>
      <c r="C1357">
        <v>24.984999999999999</v>
      </c>
      <c r="D1357" s="22" t="str" cm="1">
        <f t="array" ref="D1357">_xlfn.IFS(Table35[[#This Row],[BMI]]&lt;18.5, "Underweight ", Table35[[#This Row],[BMI]]&lt;24.9, "Normal Weight", Table35[[#This Row],[BMI]]&lt;29.9, "Overweight ", TRUE, "Obesity")</f>
        <v xml:space="preserve">Overweight </v>
      </c>
      <c r="E1357" s="22">
        <v>4.5599999999999996</v>
      </c>
      <c r="F1357" s="22" t="str" cm="1">
        <f t="array" ref="F1357">_xlfn.IFS(Table35[[#This Row],[HBA1C]]&lt;5.7, "Normal", Table35[[#This Row],[HBA1C]]&lt;6.4, "Prediabetes ", TRUE, "Diabetes")</f>
        <v>Normal</v>
      </c>
      <c r="G1357" s="23" t="s">
        <v>2379</v>
      </c>
      <c r="H1357" s="22" t="s">
        <v>2379</v>
      </c>
      <c r="I1357" s="22" t="s">
        <v>2379</v>
      </c>
      <c r="J1357" s="22">
        <v>0</v>
      </c>
      <c r="K1357" t="s">
        <v>2379</v>
      </c>
      <c r="L1357" s="25">
        <f>VLOOKUP(Table35[[#This Row],[Customer ID]],'Hospitalisation Details'!A:E,5,FALSE)</f>
        <v>29349</v>
      </c>
      <c r="M1357" s="27">
        <f>VLOOKUP(Table35[[#This Row],[Customer ID]],'Hospitalisation Details'!A:K,8,FALSE)</f>
        <v>8017.06</v>
      </c>
      <c r="N1357" t="str">
        <f>VLOOKUP(Table35[[#This Row],[Customer ID]],'Hospitalisation Details'!A:K,9, FALSE)</f>
        <v>tier - 2</v>
      </c>
      <c r="O1357" t="str">
        <f>VLOOKUP(Table35[[#This Row],[Customer ID]],'Hospitalisation Details'!A:K,10,FALSE)</f>
        <v>tier - 2</v>
      </c>
      <c r="P1357" t="str">
        <f>VLOOKUP(Table35[[#This Row],[Customer ID]],'Hospitalisation Details'!A:K,11,FALSE)</f>
        <v>R1012</v>
      </c>
    </row>
    <row r="1358" spans="1:16" x14ac:dyDescent="0.3">
      <c r="A1358" t="s">
        <v>1013</v>
      </c>
      <c r="B1358" t="str">
        <f>VLOOKUP(Table35[[#This Row],[Customer ID]], 'Customer Names'!F:G, 2, FALSE)</f>
        <v>Flynn, Ms.  Jackie J</v>
      </c>
      <c r="C1358">
        <v>39.42</v>
      </c>
      <c r="D1358" s="22" t="str" cm="1">
        <f t="array" ref="D1358">_xlfn.IFS(Table35[[#This Row],[BMI]]&lt;18.5, "Underweight ", Table35[[#This Row],[BMI]]&lt;24.9, "Normal Weight", Table35[[#This Row],[BMI]]&lt;29.9, "Overweight ", TRUE, "Obesity")</f>
        <v>Obesity</v>
      </c>
      <c r="E1358" s="22">
        <v>4.72</v>
      </c>
      <c r="F1358" s="22" t="str" cm="1">
        <f t="array" ref="F1358">_xlfn.IFS(Table35[[#This Row],[HBA1C]]&lt;5.7, "Normal", Table35[[#This Row],[HBA1C]]&lt;6.4, "Prediabetes ", TRUE, "Diabetes")</f>
        <v>Normal</v>
      </c>
      <c r="G1358" s="23" t="s">
        <v>2381</v>
      </c>
      <c r="H1358" s="22" t="s">
        <v>2379</v>
      </c>
      <c r="I1358" s="22" t="s">
        <v>2379</v>
      </c>
      <c r="J1358" s="22">
        <v>1</v>
      </c>
      <c r="K1358" t="s">
        <v>2379</v>
      </c>
      <c r="L1358" s="25">
        <f>VLOOKUP(Table35[[#This Row],[Customer ID]],'Hospitalisation Details'!A:E,5,FALSE)</f>
        <v>34807</v>
      </c>
      <c r="M1358" s="27">
        <f>VLOOKUP(Table35[[#This Row],[Customer ID]],'Hospitalisation Details'!A:K,8,FALSE)</f>
        <v>8014.62</v>
      </c>
      <c r="N1358" t="str">
        <f>VLOOKUP(Table35[[#This Row],[Customer ID]],'Hospitalisation Details'!A:K,9, FALSE)</f>
        <v>tier - 2</v>
      </c>
      <c r="O1358" t="str">
        <f>VLOOKUP(Table35[[#This Row],[Customer ID]],'Hospitalisation Details'!A:K,10,FALSE)</f>
        <v>tier - 3</v>
      </c>
      <c r="P1358" t="str">
        <f>VLOOKUP(Table35[[#This Row],[Customer ID]],'Hospitalisation Details'!A:K,11,FALSE)</f>
        <v>R1012</v>
      </c>
    </row>
    <row r="1359" spans="1:16" x14ac:dyDescent="0.3">
      <c r="A1359" t="s">
        <v>1012</v>
      </c>
      <c r="B1359" t="str">
        <f>VLOOKUP(Table35[[#This Row],[Customer ID]], 'Customer Names'!F:G, 2, FALSE)</f>
        <v>Bishop, Mr.  Justin</v>
      </c>
      <c r="C1359">
        <v>16.8</v>
      </c>
      <c r="D1359" s="22" t="str" cm="1">
        <f t="array" ref="D1359">_xlfn.IFS(Table35[[#This Row],[BMI]]&lt;18.5, "Underweight ", Table35[[#This Row],[BMI]]&lt;24.9, "Normal Weight", Table35[[#This Row],[BMI]]&lt;29.9, "Overweight ", TRUE, "Obesity")</f>
        <v xml:space="preserve">Underweight </v>
      </c>
      <c r="E1359" s="22">
        <v>7.98</v>
      </c>
      <c r="F1359" s="22" t="str" cm="1">
        <f t="array" ref="F1359">_xlfn.IFS(Table35[[#This Row],[HBA1C]]&lt;5.7, "Normal", Table35[[#This Row],[HBA1C]]&lt;6.4, "Prediabetes ", TRUE, "Diabetes")</f>
        <v>Diabetes</v>
      </c>
      <c r="G1359" s="23" t="s">
        <v>2379</v>
      </c>
      <c r="H1359" s="22" t="s">
        <v>2379</v>
      </c>
      <c r="I1359" s="22" t="s">
        <v>2379</v>
      </c>
      <c r="J1359" s="22">
        <v>0</v>
      </c>
      <c r="K1359" t="s">
        <v>2379</v>
      </c>
      <c r="L1359" s="25">
        <f>VLOOKUP(Table35[[#This Row],[Customer ID]],'Hospitalisation Details'!A:E,5,FALSE)</f>
        <v>22727</v>
      </c>
      <c r="M1359" s="27">
        <f>VLOOKUP(Table35[[#This Row],[Customer ID]],'Hospitalisation Details'!A:K,8,FALSE)</f>
        <v>8004.96</v>
      </c>
      <c r="N1359" t="str">
        <f>VLOOKUP(Table35[[#This Row],[Customer ID]],'Hospitalisation Details'!A:K,9, FALSE)</f>
        <v>tier - 3</v>
      </c>
      <c r="O1359" t="str">
        <f>VLOOKUP(Table35[[#This Row],[Customer ID]],'Hospitalisation Details'!A:K,10,FALSE)</f>
        <v>tier - 1</v>
      </c>
      <c r="P1359" t="str">
        <f>VLOOKUP(Table35[[#This Row],[Customer ID]],'Hospitalisation Details'!A:K,11,FALSE)</f>
        <v>R1013</v>
      </c>
    </row>
    <row r="1360" spans="1:16" x14ac:dyDescent="0.3">
      <c r="A1360" t="s">
        <v>1011</v>
      </c>
      <c r="B1360" t="str">
        <f>VLOOKUP(Table35[[#This Row],[Customer ID]], 'Customer Names'!F:G, 2, FALSE)</f>
        <v>Devitt, Ms.  Kerry</v>
      </c>
      <c r="C1360">
        <v>23.274999999999999</v>
      </c>
      <c r="D1360" s="22" t="str" cm="1">
        <f t="array" ref="D1360">_xlfn.IFS(Table35[[#This Row],[BMI]]&lt;18.5, "Underweight ", Table35[[#This Row],[BMI]]&lt;24.9, "Normal Weight", Table35[[#This Row],[BMI]]&lt;29.9, "Overweight ", TRUE, "Obesity")</f>
        <v>Normal Weight</v>
      </c>
      <c r="E1360" s="22">
        <v>6.26</v>
      </c>
      <c r="F1360" s="22" t="str" cm="1">
        <f t="array" ref="F1360">_xlfn.IFS(Table35[[#This Row],[HBA1C]]&lt;5.7, "Normal", Table35[[#This Row],[HBA1C]]&lt;6.4, "Prediabetes ", TRUE, "Diabetes")</f>
        <v xml:space="preserve">Prediabetes </v>
      </c>
      <c r="G1360" s="23" t="s">
        <v>2381</v>
      </c>
      <c r="H1360" s="22" t="s">
        <v>2379</v>
      </c>
      <c r="I1360" s="22" t="s">
        <v>2381</v>
      </c>
      <c r="J1360" s="22">
        <v>1</v>
      </c>
      <c r="K1360" t="s">
        <v>2379</v>
      </c>
      <c r="L1360" s="25">
        <f>VLOOKUP(Table35[[#This Row],[Customer ID]],'Hospitalisation Details'!A:E,5,FALSE)</f>
        <v>30367</v>
      </c>
      <c r="M1360" s="27">
        <f>VLOOKUP(Table35[[#This Row],[Customer ID]],'Hospitalisation Details'!A:K,8,FALSE)</f>
        <v>7986.48</v>
      </c>
      <c r="N1360" t="str">
        <f>VLOOKUP(Table35[[#This Row],[Customer ID]],'Hospitalisation Details'!A:K,9, FALSE)</f>
        <v>tier - 2</v>
      </c>
      <c r="O1360" t="str">
        <f>VLOOKUP(Table35[[#This Row],[Customer ID]],'Hospitalisation Details'!A:K,10,FALSE)</f>
        <v>tier - 3</v>
      </c>
      <c r="P1360" t="str">
        <f>VLOOKUP(Table35[[#This Row],[Customer ID]],'Hospitalisation Details'!A:K,11,FALSE)</f>
        <v>R1024</v>
      </c>
    </row>
    <row r="1361" spans="1:16" x14ac:dyDescent="0.3">
      <c r="A1361" t="s">
        <v>1010</v>
      </c>
      <c r="B1361" t="str">
        <f>VLOOKUP(Table35[[#This Row],[Customer ID]], 'Customer Names'!F:G, 2, FALSE)</f>
        <v>Lynch, Ms.  Cindy G.</v>
      </c>
      <c r="C1361">
        <v>22.8</v>
      </c>
      <c r="D1361" s="22" t="str" cm="1">
        <f t="array" ref="D1361">_xlfn.IFS(Table35[[#This Row],[BMI]]&lt;18.5, "Underweight ", Table35[[#This Row],[BMI]]&lt;24.9, "Normal Weight", Table35[[#This Row],[BMI]]&lt;29.9, "Overweight ", TRUE, "Obesity")</f>
        <v>Normal Weight</v>
      </c>
      <c r="E1361" s="22">
        <v>4.29</v>
      </c>
      <c r="F1361" s="22" t="str" cm="1">
        <f t="array" ref="F1361">_xlfn.IFS(Table35[[#This Row],[HBA1C]]&lt;5.7, "Normal", Table35[[#This Row],[HBA1C]]&lt;6.4, "Prediabetes ", TRUE, "Diabetes")</f>
        <v>Normal</v>
      </c>
      <c r="G1361" s="23" t="s">
        <v>2381</v>
      </c>
      <c r="H1361" s="22" t="s">
        <v>2379</v>
      </c>
      <c r="I1361" s="22" t="s">
        <v>2381</v>
      </c>
      <c r="J1361" s="22">
        <v>1</v>
      </c>
      <c r="K1361" t="s">
        <v>2379</v>
      </c>
      <c r="L1361" s="25">
        <f>VLOOKUP(Table35[[#This Row],[Customer ID]],'Hospitalisation Details'!A:E,5,FALSE)</f>
        <v>30344</v>
      </c>
      <c r="M1361" s="27">
        <f>VLOOKUP(Table35[[#This Row],[Customer ID]],'Hospitalisation Details'!A:K,8,FALSE)</f>
        <v>7985.82</v>
      </c>
      <c r="N1361" t="str">
        <f>VLOOKUP(Table35[[#This Row],[Customer ID]],'Hospitalisation Details'!A:K,9, FALSE)</f>
        <v>tier - 2</v>
      </c>
      <c r="O1361" t="str">
        <f>VLOOKUP(Table35[[#This Row],[Customer ID]],'Hospitalisation Details'!A:K,10,FALSE)</f>
        <v>tier - 1</v>
      </c>
      <c r="P1361" t="str">
        <f>VLOOKUP(Table35[[#This Row],[Customer ID]],'Hospitalisation Details'!A:K,11,FALSE)</f>
        <v>R1024</v>
      </c>
    </row>
    <row r="1362" spans="1:16" x14ac:dyDescent="0.3">
      <c r="A1362" t="s">
        <v>1009</v>
      </c>
      <c r="B1362" t="str">
        <f>VLOOKUP(Table35[[#This Row],[Customer ID]], 'Customer Names'!F:G, 2, FALSE)</f>
        <v>Tramontano, Mr.  Gennaro</v>
      </c>
      <c r="C1362">
        <v>24.3</v>
      </c>
      <c r="D1362" s="22" t="str" cm="1">
        <f t="array" ref="D1362">_xlfn.IFS(Table35[[#This Row],[BMI]]&lt;18.5, "Underweight ", Table35[[#This Row],[BMI]]&lt;24.9, "Normal Weight", Table35[[#This Row],[BMI]]&lt;29.9, "Overweight ", TRUE, "Obesity")</f>
        <v>Normal Weight</v>
      </c>
      <c r="E1362" s="22">
        <v>5.43</v>
      </c>
      <c r="F1362" s="22" t="str" cm="1">
        <f t="array" ref="F1362">_xlfn.IFS(Table35[[#This Row],[HBA1C]]&lt;5.7, "Normal", Table35[[#This Row],[HBA1C]]&lt;6.4, "Prediabetes ", TRUE, "Diabetes")</f>
        <v>Normal</v>
      </c>
      <c r="G1362" s="23" t="s">
        <v>2379</v>
      </c>
      <c r="H1362" s="22" t="s">
        <v>2379</v>
      </c>
      <c r="I1362" s="22" t="s">
        <v>2379</v>
      </c>
      <c r="J1362" s="22">
        <v>2</v>
      </c>
      <c r="K1362" t="s">
        <v>2379</v>
      </c>
      <c r="L1362" s="25">
        <f>VLOOKUP(Table35[[#This Row],[Customer ID]],'Hospitalisation Details'!A:E,5,FALSE)</f>
        <v>26656</v>
      </c>
      <c r="M1362" s="27">
        <f>VLOOKUP(Table35[[#This Row],[Customer ID]],'Hospitalisation Details'!A:K,8,FALSE)</f>
        <v>7980.34</v>
      </c>
      <c r="N1362" t="str">
        <f>VLOOKUP(Table35[[#This Row],[Customer ID]],'Hospitalisation Details'!A:K,9, FALSE)</f>
        <v>tier - 2</v>
      </c>
      <c r="O1362" t="str">
        <f>VLOOKUP(Table35[[#This Row],[Customer ID]],'Hospitalisation Details'!A:K,10,FALSE)</f>
        <v>tier - 2</v>
      </c>
      <c r="P1362" t="str">
        <f>VLOOKUP(Table35[[#This Row],[Customer ID]],'Hospitalisation Details'!A:K,11,FALSE)</f>
        <v>R1013</v>
      </c>
    </row>
    <row r="1363" spans="1:16" x14ac:dyDescent="0.3">
      <c r="A1363" t="s">
        <v>1008</v>
      </c>
      <c r="B1363" t="str">
        <f>VLOOKUP(Table35[[#This Row],[Customer ID]], 'Customer Names'!F:G, 2, FALSE)</f>
        <v>Davidson, Mr.  Terry</v>
      </c>
      <c r="C1363">
        <v>25.13</v>
      </c>
      <c r="D1363" s="22" t="str" cm="1">
        <f t="array" ref="D1363">_xlfn.IFS(Table35[[#This Row],[BMI]]&lt;18.5, "Underweight ", Table35[[#This Row],[BMI]]&lt;24.9, "Normal Weight", Table35[[#This Row],[BMI]]&lt;29.9, "Overweight ", TRUE, "Obesity")</f>
        <v xml:space="preserve">Overweight </v>
      </c>
      <c r="E1363" s="22">
        <v>8</v>
      </c>
      <c r="F1363" s="22" t="str" cm="1">
        <f t="array" ref="F1363">_xlfn.IFS(Table35[[#This Row],[HBA1C]]&lt;5.7, "Normal", Table35[[#This Row],[HBA1C]]&lt;6.4, "Prediabetes ", TRUE, "Diabetes")</f>
        <v>Diabetes</v>
      </c>
      <c r="G1363" s="23" t="s">
        <v>2381</v>
      </c>
      <c r="H1363" s="22" t="s">
        <v>2379</v>
      </c>
      <c r="I1363" s="22" t="s">
        <v>2379</v>
      </c>
      <c r="J1363" s="22">
        <v>1</v>
      </c>
      <c r="K1363" t="s">
        <v>2379</v>
      </c>
      <c r="L1363" s="25">
        <f>VLOOKUP(Table35[[#This Row],[Customer ID]],'Hospitalisation Details'!A:E,5,FALSE)</f>
        <v>27708</v>
      </c>
      <c r="M1363" s="27">
        <f>VLOOKUP(Table35[[#This Row],[Customer ID]],'Hospitalisation Details'!A:K,8,FALSE)</f>
        <v>7966.81</v>
      </c>
      <c r="N1363" t="str">
        <f>VLOOKUP(Table35[[#This Row],[Customer ID]],'Hospitalisation Details'!A:K,9, FALSE)</f>
        <v>tier - 2</v>
      </c>
      <c r="O1363" t="str">
        <f>VLOOKUP(Table35[[#This Row],[Customer ID]],'Hospitalisation Details'!A:K,10,FALSE)</f>
        <v>tier - 2</v>
      </c>
      <c r="P1363" t="str">
        <f>VLOOKUP(Table35[[#This Row],[Customer ID]],'Hospitalisation Details'!A:K,11,FALSE)</f>
        <v>R1013</v>
      </c>
    </row>
    <row r="1364" spans="1:16" x14ac:dyDescent="0.3">
      <c r="A1364" t="s">
        <v>1007</v>
      </c>
      <c r="B1364" t="str">
        <f>VLOOKUP(Table35[[#This Row],[Customer ID]], 'Customer Names'!F:G, 2, FALSE)</f>
        <v>Burke, Mr.  Patrick J</v>
      </c>
      <c r="C1364">
        <v>22.72</v>
      </c>
      <c r="D1364" s="22" t="str" cm="1">
        <f t="array" ref="D1364">_xlfn.IFS(Table35[[#This Row],[BMI]]&lt;18.5, "Underweight ", Table35[[#This Row],[BMI]]&lt;24.9, "Normal Weight", Table35[[#This Row],[BMI]]&lt;29.9, "Overweight ", TRUE, "Obesity")</f>
        <v>Normal Weight</v>
      </c>
      <c r="E1364" s="22">
        <v>9.9600000000000009</v>
      </c>
      <c r="F1364" s="22" t="str" cm="1">
        <f t="array" ref="F1364">_xlfn.IFS(Table35[[#This Row],[HBA1C]]&lt;5.7, "Normal", Table35[[#This Row],[HBA1C]]&lt;6.4, "Prediabetes ", TRUE, "Diabetes")</f>
        <v>Diabetes</v>
      </c>
      <c r="G1364" s="23" t="s">
        <v>2381</v>
      </c>
      <c r="H1364" s="22" t="s">
        <v>2379</v>
      </c>
      <c r="I1364" s="22" t="s">
        <v>2379</v>
      </c>
      <c r="J1364" s="22">
        <v>2</v>
      </c>
      <c r="K1364" t="s">
        <v>2379</v>
      </c>
      <c r="L1364" s="25">
        <f>VLOOKUP(Table35[[#This Row],[Customer ID]],'Hospitalisation Details'!A:E,5,FALSE)</f>
        <v>25860</v>
      </c>
      <c r="M1364" s="27">
        <f>VLOOKUP(Table35[[#This Row],[Customer ID]],'Hospitalisation Details'!A:K,8,FALSE)</f>
        <v>7958.13</v>
      </c>
      <c r="N1364" t="str">
        <f>VLOOKUP(Table35[[#This Row],[Customer ID]],'Hospitalisation Details'!A:K,9, FALSE)</f>
        <v>tier - 2</v>
      </c>
      <c r="O1364" t="str">
        <f>VLOOKUP(Table35[[#This Row],[Customer ID]],'Hospitalisation Details'!A:K,10,FALSE)</f>
        <v>tier - 2</v>
      </c>
      <c r="P1364" t="str">
        <f>VLOOKUP(Table35[[#This Row],[Customer ID]],'Hospitalisation Details'!A:K,11,FALSE)</f>
        <v>R1013</v>
      </c>
    </row>
    <row r="1365" spans="1:16" x14ac:dyDescent="0.3">
      <c r="A1365" t="s">
        <v>1006</v>
      </c>
      <c r="B1365" t="str">
        <f>VLOOKUP(Table35[[#This Row],[Customer ID]], 'Customer Names'!F:G, 2, FALSE)</f>
        <v>McGraw, Ms.  Keara</v>
      </c>
      <c r="C1365">
        <v>32.6</v>
      </c>
      <c r="D1365" s="22" t="str" cm="1">
        <f t="array" ref="D1365">_xlfn.IFS(Table35[[#This Row],[BMI]]&lt;18.5, "Underweight ", Table35[[#This Row],[BMI]]&lt;24.9, "Normal Weight", Table35[[#This Row],[BMI]]&lt;29.9, "Overweight ", TRUE, "Obesity")</f>
        <v>Obesity</v>
      </c>
      <c r="E1365" s="22">
        <v>6.8</v>
      </c>
      <c r="F1365" s="22" t="str" cm="1">
        <f t="array" ref="F1365">_xlfn.IFS(Table35[[#This Row],[HBA1C]]&lt;5.7, "Normal", Table35[[#This Row],[HBA1C]]&lt;6.4, "Prediabetes ", TRUE, "Diabetes")</f>
        <v>Diabetes</v>
      </c>
      <c r="G1365" s="23" t="s">
        <v>2381</v>
      </c>
      <c r="H1365" s="22" t="s">
        <v>2379</v>
      </c>
      <c r="I1365" s="22" t="s">
        <v>2379</v>
      </c>
      <c r="J1365" s="22">
        <v>0</v>
      </c>
      <c r="K1365" t="s">
        <v>2379</v>
      </c>
      <c r="L1365" s="25">
        <f>VLOOKUP(Table35[[#This Row],[Customer ID]],'Hospitalisation Details'!A:E,5,FALSE)</f>
        <v>29857</v>
      </c>
      <c r="M1365" s="27">
        <f>VLOOKUP(Table35[[#This Row],[Customer ID]],'Hospitalisation Details'!A:K,8,FALSE)</f>
        <v>7954.52</v>
      </c>
      <c r="N1365" t="str">
        <f>VLOOKUP(Table35[[#This Row],[Customer ID]],'Hospitalisation Details'!A:K,9, FALSE)</f>
        <v>tier - 2</v>
      </c>
      <c r="O1365" t="str">
        <f>VLOOKUP(Table35[[#This Row],[Customer ID]],'Hospitalisation Details'!A:K,10,FALSE)</f>
        <v>tier - 2</v>
      </c>
      <c r="P1365" t="str">
        <f>VLOOKUP(Table35[[#This Row],[Customer ID]],'Hospitalisation Details'!A:K,11,FALSE)</f>
        <v>R1011</v>
      </c>
    </row>
    <row r="1366" spans="1:16" x14ac:dyDescent="0.3">
      <c r="A1366" t="s">
        <v>1005</v>
      </c>
      <c r="B1366" t="str">
        <f>VLOOKUP(Table35[[#This Row],[Customer ID]], 'Customer Names'!F:G, 2, FALSE)</f>
        <v>Fellure, Ms.  Nicole</v>
      </c>
      <c r="C1366">
        <v>17.28</v>
      </c>
      <c r="D1366" s="22" t="str" cm="1">
        <f t="array" ref="D1366">_xlfn.IFS(Table35[[#This Row],[BMI]]&lt;18.5, "Underweight ", Table35[[#This Row],[BMI]]&lt;24.9, "Normal Weight", Table35[[#This Row],[BMI]]&lt;29.9, "Overweight ", TRUE, "Obesity")</f>
        <v xml:space="preserve">Underweight </v>
      </c>
      <c r="E1366" s="22">
        <v>6.22</v>
      </c>
      <c r="F1366" s="22" t="str" cm="1">
        <f t="array" ref="F1366">_xlfn.IFS(Table35[[#This Row],[HBA1C]]&lt;5.7, "Normal", Table35[[#This Row],[HBA1C]]&lt;6.4, "Prediabetes ", TRUE, "Diabetes")</f>
        <v xml:space="preserve">Prediabetes </v>
      </c>
      <c r="G1366" s="23" t="s">
        <v>2381</v>
      </c>
      <c r="H1366" s="22" t="s">
        <v>2379</v>
      </c>
      <c r="I1366" s="22" t="s">
        <v>2379</v>
      </c>
      <c r="J1366" s="22">
        <v>2</v>
      </c>
      <c r="K1366" t="s">
        <v>2379</v>
      </c>
      <c r="L1366" s="25">
        <f>VLOOKUP(Table35[[#This Row],[Customer ID]],'Hospitalisation Details'!A:E,5,FALSE)</f>
        <v>24328</v>
      </c>
      <c r="M1366" s="27">
        <f>VLOOKUP(Table35[[#This Row],[Customer ID]],'Hospitalisation Details'!A:K,8,FALSE)</f>
        <v>7953.72</v>
      </c>
      <c r="N1366" t="str">
        <f>VLOOKUP(Table35[[#This Row],[Customer ID]],'Hospitalisation Details'!A:K,9, FALSE)</f>
        <v>tier - 3</v>
      </c>
      <c r="O1366" t="str">
        <f>VLOOKUP(Table35[[#This Row],[Customer ID]],'Hospitalisation Details'!A:K,10,FALSE)</f>
        <v>tier - 3</v>
      </c>
      <c r="P1366" t="str">
        <f>VLOOKUP(Table35[[#This Row],[Customer ID]],'Hospitalisation Details'!A:K,11,FALSE)</f>
        <v>R1012</v>
      </c>
    </row>
    <row r="1367" spans="1:16" x14ac:dyDescent="0.3">
      <c r="A1367" t="s">
        <v>1004</v>
      </c>
      <c r="B1367" t="str">
        <f>VLOOKUP(Table35[[#This Row],[Customer ID]], 'Customer Names'!F:G, 2, FALSE)</f>
        <v>Sanford, Mrs.  Katena</v>
      </c>
      <c r="C1367">
        <v>27.92</v>
      </c>
      <c r="D1367" s="22" t="str" cm="1">
        <f t="array" ref="D1367">_xlfn.IFS(Table35[[#This Row],[BMI]]&lt;18.5, "Underweight ", Table35[[#This Row],[BMI]]&lt;24.9, "Normal Weight", Table35[[#This Row],[BMI]]&lt;29.9, "Overweight ", TRUE, "Obesity")</f>
        <v xml:space="preserve">Overweight </v>
      </c>
      <c r="E1367" s="22">
        <v>5.79</v>
      </c>
      <c r="F1367" s="22" t="str" cm="1">
        <f t="array" ref="F1367">_xlfn.IFS(Table35[[#This Row],[HBA1C]]&lt;5.7, "Normal", Table35[[#This Row],[HBA1C]]&lt;6.4, "Prediabetes ", TRUE, "Diabetes")</f>
        <v xml:space="preserve">Prediabetes </v>
      </c>
      <c r="G1367" s="23" t="s">
        <v>2379</v>
      </c>
      <c r="H1367" s="22" t="s">
        <v>2379</v>
      </c>
      <c r="I1367" s="22" t="s">
        <v>2379</v>
      </c>
      <c r="J1367" s="22">
        <v>1</v>
      </c>
      <c r="K1367" t="s">
        <v>2379</v>
      </c>
      <c r="L1367" s="25">
        <f>VLOOKUP(Table35[[#This Row],[Customer ID]],'Hospitalisation Details'!A:E,5,FALSE)</f>
        <v>31987</v>
      </c>
      <c r="M1367" s="27">
        <f>VLOOKUP(Table35[[#This Row],[Customer ID]],'Hospitalisation Details'!A:K,8,FALSE)</f>
        <v>7948.22</v>
      </c>
      <c r="N1367" t="str">
        <f>VLOOKUP(Table35[[#This Row],[Customer ID]],'Hospitalisation Details'!A:K,9, FALSE)</f>
        <v>tier - 2</v>
      </c>
      <c r="O1367" t="str">
        <f>VLOOKUP(Table35[[#This Row],[Customer ID]],'Hospitalisation Details'!A:K,10,FALSE)</f>
        <v>tier - 3</v>
      </c>
      <c r="P1367" t="str">
        <f>VLOOKUP(Table35[[#This Row],[Customer ID]],'Hospitalisation Details'!A:K,11,FALSE)</f>
        <v>R1025</v>
      </c>
    </row>
    <row r="1368" spans="1:16" x14ac:dyDescent="0.3">
      <c r="A1368" t="s">
        <v>1003</v>
      </c>
      <c r="B1368" t="str">
        <f>VLOOKUP(Table35[[#This Row],[Customer ID]], 'Customer Names'!F:G, 2, FALSE)</f>
        <v>Wrenn, Ms.  Bean K.</v>
      </c>
      <c r="C1368">
        <v>38.284999999999997</v>
      </c>
      <c r="D1368" s="22" t="str" cm="1">
        <f t="array" ref="D1368">_xlfn.IFS(Table35[[#This Row],[BMI]]&lt;18.5, "Underweight ", Table35[[#This Row],[BMI]]&lt;24.9, "Normal Weight", Table35[[#This Row],[BMI]]&lt;29.9, "Overweight ", TRUE, "Obesity")</f>
        <v>Obesity</v>
      </c>
      <c r="E1368" s="22">
        <v>5.41</v>
      </c>
      <c r="F1368" s="22" t="str" cm="1">
        <f t="array" ref="F1368">_xlfn.IFS(Table35[[#This Row],[HBA1C]]&lt;5.7, "Normal", Table35[[#This Row],[HBA1C]]&lt;6.4, "Prediabetes ", TRUE, "Diabetes")</f>
        <v>Normal</v>
      </c>
      <c r="G1368" s="23" t="s">
        <v>2379</v>
      </c>
      <c r="H1368" s="22" t="s">
        <v>2379</v>
      </c>
      <c r="I1368" s="22" t="s">
        <v>2379</v>
      </c>
      <c r="J1368" s="22">
        <v>0</v>
      </c>
      <c r="K1368" t="s">
        <v>2379</v>
      </c>
      <c r="L1368" s="25">
        <f>VLOOKUP(Table35[[#This Row],[Customer ID]],'Hospitalisation Details'!A:E,5,FALSE)</f>
        <v>28296</v>
      </c>
      <c r="M1368" s="27">
        <f>VLOOKUP(Table35[[#This Row],[Customer ID]],'Hospitalisation Details'!A:K,8,FALSE)</f>
        <v>7935.29</v>
      </c>
      <c r="N1368" t="str">
        <f>VLOOKUP(Table35[[#This Row],[Customer ID]],'Hospitalisation Details'!A:K,9, FALSE)</f>
        <v>tier - 2</v>
      </c>
      <c r="O1368" t="str">
        <f>VLOOKUP(Table35[[#This Row],[Customer ID]],'Hospitalisation Details'!A:K,10,FALSE)</f>
        <v>tier - 1</v>
      </c>
      <c r="P1368" t="str">
        <f>VLOOKUP(Table35[[#This Row],[Customer ID]],'Hospitalisation Details'!A:K,11,FALSE)</f>
        <v>R1024</v>
      </c>
    </row>
    <row r="1369" spans="1:16" x14ac:dyDescent="0.3">
      <c r="A1369" t="s">
        <v>1002</v>
      </c>
      <c r="B1369" t="str">
        <f>VLOOKUP(Table35[[#This Row],[Customer ID]], 'Customer Names'!F:G, 2, FALSE)</f>
        <v>Lindsey, Mr.  Brian</v>
      </c>
      <c r="C1369">
        <v>16.48</v>
      </c>
      <c r="D1369" s="22" t="str" cm="1">
        <f t="array" ref="D1369">_xlfn.IFS(Table35[[#This Row],[BMI]]&lt;18.5, "Underweight ", Table35[[#This Row],[BMI]]&lt;24.9, "Normal Weight", Table35[[#This Row],[BMI]]&lt;29.9, "Overweight ", TRUE, "Obesity")</f>
        <v xml:space="preserve">Underweight </v>
      </c>
      <c r="E1369" s="22">
        <v>11.05</v>
      </c>
      <c r="F1369" s="22" t="str" cm="1">
        <f t="array" ref="F1369">_xlfn.IFS(Table35[[#This Row],[HBA1C]]&lt;5.7, "Normal", Table35[[#This Row],[HBA1C]]&lt;6.4, "Prediabetes ", TRUE, "Diabetes")</f>
        <v>Diabetes</v>
      </c>
      <c r="G1369" s="23" t="s">
        <v>2379</v>
      </c>
      <c r="H1369" s="22" t="s">
        <v>2379</v>
      </c>
      <c r="I1369" s="22" t="s">
        <v>2379</v>
      </c>
      <c r="J1369" s="22">
        <v>0</v>
      </c>
      <c r="K1369" t="s">
        <v>2379</v>
      </c>
      <c r="L1369" s="25">
        <f>VLOOKUP(Table35[[#This Row],[Customer ID]],'Hospitalisation Details'!A:E,5,FALSE)</f>
        <v>22776</v>
      </c>
      <c r="M1369" s="27">
        <f>VLOOKUP(Table35[[#This Row],[Customer ID]],'Hospitalisation Details'!A:K,8,FALSE)</f>
        <v>7896.41</v>
      </c>
      <c r="N1369" t="str">
        <f>VLOOKUP(Table35[[#This Row],[Customer ID]],'Hospitalisation Details'!A:K,9, FALSE)</f>
        <v>tier - 3</v>
      </c>
      <c r="O1369" t="str">
        <f>VLOOKUP(Table35[[#This Row],[Customer ID]],'Hospitalisation Details'!A:K,10,FALSE)</f>
        <v>tier - 2</v>
      </c>
      <c r="P1369" t="str">
        <f>VLOOKUP(Table35[[#This Row],[Customer ID]],'Hospitalisation Details'!A:K,11,FALSE)</f>
        <v>R1013</v>
      </c>
    </row>
    <row r="1370" spans="1:16" x14ac:dyDescent="0.3">
      <c r="A1370" t="s">
        <v>1001</v>
      </c>
      <c r="B1370" t="str">
        <f>VLOOKUP(Table35[[#This Row],[Customer ID]], 'Customer Names'!F:G, 2, FALSE)</f>
        <v>Krueger, Mr.  Jan-Patrick</v>
      </c>
      <c r="C1370">
        <v>38.57</v>
      </c>
      <c r="D1370" s="22" t="str" cm="1">
        <f t="array" ref="D1370">_xlfn.IFS(Table35[[#This Row],[BMI]]&lt;18.5, "Underweight ", Table35[[#This Row],[BMI]]&lt;24.9, "Normal Weight", Table35[[#This Row],[BMI]]&lt;29.9, "Overweight ", TRUE, "Obesity")</f>
        <v>Obesity</v>
      </c>
      <c r="E1370" s="22">
        <v>6.27</v>
      </c>
      <c r="F1370" s="22" t="str" cm="1">
        <f t="array" ref="F1370">_xlfn.IFS(Table35[[#This Row],[HBA1C]]&lt;5.7, "Normal", Table35[[#This Row],[HBA1C]]&lt;6.4, "Prediabetes ", TRUE, "Diabetes")</f>
        <v xml:space="preserve">Prediabetes </v>
      </c>
      <c r="G1370" s="23" t="s">
        <v>2379</v>
      </c>
      <c r="H1370" s="22" t="s">
        <v>2379</v>
      </c>
      <c r="I1370" s="22" t="s">
        <v>2379</v>
      </c>
      <c r="J1370" s="22">
        <v>0</v>
      </c>
      <c r="K1370" t="s">
        <v>2379</v>
      </c>
      <c r="L1370" s="25">
        <f>VLOOKUP(Table35[[#This Row],[Customer ID]],'Hospitalisation Details'!A:E,5,FALSE)</f>
        <v>34441</v>
      </c>
      <c r="M1370" s="27">
        <f>VLOOKUP(Table35[[#This Row],[Customer ID]],'Hospitalisation Details'!A:K,8,FALSE)</f>
        <v>7851.85</v>
      </c>
      <c r="N1370" t="str">
        <f>VLOOKUP(Table35[[#This Row],[Customer ID]],'Hospitalisation Details'!A:K,9, FALSE)</f>
        <v>tier - 2</v>
      </c>
      <c r="O1370" t="str">
        <f>VLOOKUP(Table35[[#This Row],[Customer ID]],'Hospitalisation Details'!A:K,10,FALSE)</f>
        <v>tier - 3</v>
      </c>
      <c r="P1370" t="str">
        <f>VLOOKUP(Table35[[#This Row],[Customer ID]],'Hospitalisation Details'!A:K,11,FALSE)</f>
        <v>R1012</v>
      </c>
    </row>
    <row r="1371" spans="1:16" x14ac:dyDescent="0.3">
      <c r="A1371" t="s">
        <v>1000</v>
      </c>
      <c r="B1371" t="str">
        <f>VLOOKUP(Table35[[#This Row],[Customer ID]], 'Customer Names'!F:G, 2, FALSE)</f>
        <v>Babler, Mr.  Jesse J</v>
      </c>
      <c r="C1371">
        <v>43.85</v>
      </c>
      <c r="D1371" s="22" t="str" cm="1">
        <f t="array" ref="D1371">_xlfn.IFS(Table35[[#This Row],[BMI]]&lt;18.5, "Underweight ", Table35[[#This Row],[BMI]]&lt;24.9, "Normal Weight", Table35[[#This Row],[BMI]]&lt;29.9, "Overweight ", TRUE, "Obesity")</f>
        <v>Obesity</v>
      </c>
      <c r="E1371" s="22">
        <v>4.7699999999999996</v>
      </c>
      <c r="F1371" s="22" t="str" cm="1">
        <f t="array" ref="F1371">_xlfn.IFS(Table35[[#This Row],[HBA1C]]&lt;5.7, "Normal", Table35[[#This Row],[HBA1C]]&lt;6.4, "Prediabetes ", TRUE, "Diabetes")</f>
        <v>Normal</v>
      </c>
      <c r="G1371" s="23" t="s">
        <v>2381</v>
      </c>
      <c r="H1371" s="22" t="s">
        <v>2379</v>
      </c>
      <c r="I1371" s="22" t="s">
        <v>2379</v>
      </c>
      <c r="J1371" s="22">
        <v>0</v>
      </c>
      <c r="K1371" t="s">
        <v>2379</v>
      </c>
      <c r="L1371" s="25">
        <f>VLOOKUP(Table35[[#This Row],[Customer ID]],'Hospitalisation Details'!A:E,5,FALSE)</f>
        <v>36955</v>
      </c>
      <c r="M1371" s="27">
        <f>VLOOKUP(Table35[[#This Row],[Customer ID]],'Hospitalisation Details'!A:K,8,FALSE)</f>
        <v>7844.8</v>
      </c>
      <c r="N1371" t="str">
        <f>VLOOKUP(Table35[[#This Row],[Customer ID]],'Hospitalisation Details'!A:K,9, FALSE)</f>
        <v>tier - 2</v>
      </c>
      <c r="O1371" t="str">
        <f>VLOOKUP(Table35[[#This Row],[Customer ID]],'Hospitalisation Details'!A:K,10,FALSE)</f>
        <v>tier - 2</v>
      </c>
      <c r="P1371" t="str">
        <f>VLOOKUP(Table35[[#This Row],[Customer ID]],'Hospitalisation Details'!A:K,11,FALSE)</f>
        <v>R1012</v>
      </c>
    </row>
    <row r="1372" spans="1:16" x14ac:dyDescent="0.3">
      <c r="A1372" t="s">
        <v>999</v>
      </c>
      <c r="B1372" t="str">
        <f>VLOOKUP(Table35[[#This Row],[Customer ID]], 'Customer Names'!F:G, 2, FALSE)</f>
        <v>Brezenski, Ms.  Lindsey M</v>
      </c>
      <c r="C1372">
        <v>30.11</v>
      </c>
      <c r="D1372" s="22" t="str" cm="1">
        <f t="array" ref="D1372">_xlfn.IFS(Table35[[#This Row],[BMI]]&lt;18.5, "Underweight ", Table35[[#This Row],[BMI]]&lt;24.9, "Normal Weight", Table35[[#This Row],[BMI]]&lt;29.9, "Overweight ", TRUE, "Obesity")</f>
        <v>Obesity</v>
      </c>
      <c r="E1372" s="22">
        <v>4.08</v>
      </c>
      <c r="F1372" s="22" t="str" cm="1">
        <f t="array" ref="F1372">_xlfn.IFS(Table35[[#This Row],[HBA1C]]&lt;5.7, "Normal", Table35[[#This Row],[HBA1C]]&lt;6.4, "Prediabetes ", TRUE, "Diabetes")</f>
        <v>Normal</v>
      </c>
      <c r="G1372" s="23" t="s">
        <v>2379</v>
      </c>
      <c r="H1372" s="22" t="s">
        <v>2379</v>
      </c>
      <c r="I1372" s="22" t="s">
        <v>2379</v>
      </c>
      <c r="J1372" s="22">
        <v>0</v>
      </c>
      <c r="K1372" t="s">
        <v>2379</v>
      </c>
      <c r="L1372" s="25">
        <f>VLOOKUP(Table35[[#This Row],[Customer ID]],'Hospitalisation Details'!A:E,5,FALSE)</f>
        <v>32551</v>
      </c>
      <c r="M1372" s="27">
        <f>VLOOKUP(Table35[[#This Row],[Customer ID]],'Hospitalisation Details'!A:K,8,FALSE)</f>
        <v>7824.37</v>
      </c>
      <c r="N1372" t="str">
        <f>VLOOKUP(Table35[[#This Row],[Customer ID]],'Hospitalisation Details'!A:K,9, FALSE)</f>
        <v>tier - 2</v>
      </c>
      <c r="O1372" t="str">
        <f>VLOOKUP(Table35[[#This Row],[Customer ID]],'Hospitalisation Details'!A:K,10,FALSE)</f>
        <v>tier - 2</v>
      </c>
      <c r="P1372" t="str">
        <f>VLOOKUP(Table35[[#This Row],[Customer ID]],'Hospitalisation Details'!A:K,11,FALSE)</f>
        <v>R1012</v>
      </c>
    </row>
    <row r="1373" spans="1:16" x14ac:dyDescent="0.3">
      <c r="A1373" t="s">
        <v>998</v>
      </c>
      <c r="B1373" t="str">
        <f>VLOOKUP(Table35[[#This Row],[Customer ID]], 'Customer Names'!F:G, 2, FALSE)</f>
        <v>Marschner, Ms.  Marguerite K.</v>
      </c>
      <c r="C1373">
        <v>31.59</v>
      </c>
      <c r="D1373" s="22" t="str" cm="1">
        <f t="array" ref="D1373">_xlfn.IFS(Table35[[#This Row],[BMI]]&lt;18.5, "Underweight ", Table35[[#This Row],[BMI]]&lt;24.9, "Normal Weight", Table35[[#This Row],[BMI]]&lt;29.9, "Overweight ", TRUE, "Obesity")</f>
        <v>Obesity</v>
      </c>
      <c r="E1373" s="22">
        <v>6.01</v>
      </c>
      <c r="F1373" s="22" t="str" cm="1">
        <f t="array" ref="F1373">_xlfn.IFS(Table35[[#This Row],[HBA1C]]&lt;5.7, "Normal", Table35[[#This Row],[HBA1C]]&lt;6.4, "Prediabetes ", TRUE, "Diabetes")</f>
        <v xml:space="preserve">Prediabetes </v>
      </c>
      <c r="G1373" s="23" t="s">
        <v>2379</v>
      </c>
      <c r="H1373" s="22" t="s">
        <v>2379</v>
      </c>
      <c r="I1373" s="22" t="s">
        <v>2379</v>
      </c>
      <c r="J1373" s="22">
        <v>0</v>
      </c>
      <c r="K1373" t="s">
        <v>2379</v>
      </c>
      <c r="L1373" s="25">
        <f>VLOOKUP(Table35[[#This Row],[Customer ID]],'Hospitalisation Details'!A:E,5,FALSE)</f>
        <v>33259</v>
      </c>
      <c r="M1373" s="27">
        <f>VLOOKUP(Table35[[#This Row],[Customer ID]],'Hospitalisation Details'!A:K,8,FALSE)</f>
        <v>7812.67</v>
      </c>
      <c r="N1373" t="str">
        <f>VLOOKUP(Table35[[#This Row],[Customer ID]],'Hospitalisation Details'!A:K,9, FALSE)</f>
        <v>tier - 2</v>
      </c>
      <c r="O1373" t="str">
        <f>VLOOKUP(Table35[[#This Row],[Customer ID]],'Hospitalisation Details'!A:K,10,FALSE)</f>
        <v>tier - 1</v>
      </c>
      <c r="P1373" t="str">
        <f>VLOOKUP(Table35[[#This Row],[Customer ID]],'Hospitalisation Details'!A:K,11,FALSE)</f>
        <v>R1012</v>
      </c>
    </row>
    <row r="1374" spans="1:16" x14ac:dyDescent="0.3">
      <c r="A1374" t="s">
        <v>997</v>
      </c>
      <c r="B1374" t="str">
        <f>VLOOKUP(Table35[[#This Row],[Customer ID]], 'Customer Names'!F:G, 2, FALSE)</f>
        <v>King, Mr.  Travis</v>
      </c>
      <c r="C1374">
        <v>40.15</v>
      </c>
      <c r="D1374" s="22" t="str" cm="1">
        <f t="array" ref="D1374">_xlfn.IFS(Table35[[#This Row],[BMI]]&lt;18.5, "Underweight ", Table35[[#This Row],[BMI]]&lt;24.9, "Normal Weight", Table35[[#This Row],[BMI]]&lt;29.9, "Overweight ", TRUE, "Obesity")</f>
        <v>Obesity</v>
      </c>
      <c r="E1374" s="22">
        <v>11.84</v>
      </c>
      <c r="F1374" s="22" t="str" cm="1">
        <f t="array" ref="F1374">_xlfn.IFS(Table35[[#This Row],[HBA1C]]&lt;5.7, "Normal", Table35[[#This Row],[HBA1C]]&lt;6.4, "Prediabetes ", TRUE, "Diabetes")</f>
        <v>Diabetes</v>
      </c>
      <c r="G1374" s="23" t="s">
        <v>2379</v>
      </c>
      <c r="H1374" s="22" t="s">
        <v>2379</v>
      </c>
      <c r="I1374" s="22" t="s">
        <v>2379</v>
      </c>
      <c r="J1374" s="22">
        <v>0</v>
      </c>
      <c r="K1374" t="s">
        <v>2379</v>
      </c>
      <c r="L1374" s="25">
        <f>VLOOKUP(Table35[[#This Row],[Customer ID]],'Hospitalisation Details'!A:E,5,FALSE)</f>
        <v>27372</v>
      </c>
      <c r="M1374" s="27">
        <f>VLOOKUP(Table35[[#This Row],[Customer ID]],'Hospitalisation Details'!A:K,8,FALSE)</f>
        <v>7804.16</v>
      </c>
      <c r="N1374" t="str">
        <f>VLOOKUP(Table35[[#This Row],[Customer ID]],'Hospitalisation Details'!A:K,9, FALSE)</f>
        <v>tier - 2</v>
      </c>
      <c r="O1374" t="str">
        <f>VLOOKUP(Table35[[#This Row],[Customer ID]],'Hospitalisation Details'!A:K,10,FALSE)</f>
        <v>tier - 3</v>
      </c>
      <c r="P1374" t="str">
        <f>VLOOKUP(Table35[[#This Row],[Customer ID]],'Hospitalisation Details'!A:K,11,FALSE)</f>
        <v>R1013</v>
      </c>
    </row>
    <row r="1375" spans="1:16" x14ac:dyDescent="0.3">
      <c r="A1375" t="s">
        <v>996</v>
      </c>
      <c r="B1375" t="str">
        <f>VLOOKUP(Table35[[#This Row],[Customer ID]], 'Customer Names'!F:G, 2, FALSE)</f>
        <v>Montez, Mr.  Ricky</v>
      </c>
      <c r="C1375">
        <v>40.700000000000003</v>
      </c>
      <c r="D1375" s="22" t="str" cm="1">
        <f t="array" ref="D1375">_xlfn.IFS(Table35[[#This Row],[BMI]]&lt;18.5, "Underweight ", Table35[[#This Row],[BMI]]&lt;24.9, "Normal Weight", Table35[[#This Row],[BMI]]&lt;29.9, "Overweight ", TRUE, "Obesity")</f>
        <v>Obesity</v>
      </c>
      <c r="E1375" s="22">
        <v>6.27</v>
      </c>
      <c r="F1375" s="22" t="str" cm="1">
        <f t="array" ref="F1375">_xlfn.IFS(Table35[[#This Row],[HBA1C]]&lt;5.7, "Normal", Table35[[#This Row],[HBA1C]]&lt;6.4, "Prediabetes ", TRUE, "Diabetes")</f>
        <v xml:space="preserve">Prediabetes </v>
      </c>
      <c r="G1375" s="23" t="s">
        <v>2381</v>
      </c>
      <c r="H1375" s="22" t="s">
        <v>2379</v>
      </c>
      <c r="I1375" s="22" t="s">
        <v>2381</v>
      </c>
      <c r="J1375" s="22">
        <v>1</v>
      </c>
      <c r="K1375" t="s">
        <v>2379</v>
      </c>
      <c r="L1375" s="25">
        <f>VLOOKUP(Table35[[#This Row],[Customer ID]],'Hospitalisation Details'!A:E,5,FALSE)</f>
        <v>35736</v>
      </c>
      <c r="M1375" s="27">
        <f>VLOOKUP(Table35[[#This Row],[Customer ID]],'Hospitalisation Details'!A:K,8,FALSE)</f>
        <v>7803.77</v>
      </c>
      <c r="N1375" t="str">
        <f>VLOOKUP(Table35[[#This Row],[Customer ID]],'Hospitalisation Details'!A:K,9, FALSE)</f>
        <v>tier - 2</v>
      </c>
      <c r="O1375" t="str">
        <f>VLOOKUP(Table35[[#This Row],[Customer ID]],'Hospitalisation Details'!A:K,10,FALSE)</f>
        <v>tier - 3</v>
      </c>
      <c r="P1375" t="str">
        <f>VLOOKUP(Table35[[#This Row],[Customer ID]],'Hospitalisation Details'!A:K,11,FALSE)</f>
        <v>R1012</v>
      </c>
    </row>
    <row r="1376" spans="1:16" x14ac:dyDescent="0.3">
      <c r="A1376" t="s">
        <v>995</v>
      </c>
      <c r="B1376" t="str">
        <f>VLOOKUP(Table35[[#This Row],[Customer ID]], 'Customer Names'!F:G, 2, FALSE)</f>
        <v>Campbell, Mrs.  Colleen L.</v>
      </c>
      <c r="C1376">
        <v>40.76</v>
      </c>
      <c r="D1376" s="22" t="str" cm="1">
        <f t="array" ref="D1376">_xlfn.IFS(Table35[[#This Row],[BMI]]&lt;18.5, "Underweight ", Table35[[#This Row],[BMI]]&lt;24.9, "Normal Weight", Table35[[#This Row],[BMI]]&lt;29.9, "Overweight ", TRUE, "Obesity")</f>
        <v>Obesity</v>
      </c>
      <c r="E1376" s="22">
        <v>5.28</v>
      </c>
      <c r="F1376" s="22" t="str" cm="1">
        <f t="array" ref="F1376">_xlfn.IFS(Table35[[#This Row],[HBA1C]]&lt;5.7, "Normal", Table35[[#This Row],[HBA1C]]&lt;6.4, "Prediabetes ", TRUE, "Diabetes")</f>
        <v>Normal</v>
      </c>
      <c r="G1376" s="23" t="s">
        <v>2379</v>
      </c>
      <c r="H1376" s="22" t="s">
        <v>2379</v>
      </c>
      <c r="I1376" s="22" t="s">
        <v>2379</v>
      </c>
      <c r="J1376" s="22">
        <v>0</v>
      </c>
      <c r="K1376" t="s">
        <v>2379</v>
      </c>
      <c r="L1376" s="25">
        <f>VLOOKUP(Table35[[#This Row],[Customer ID]],'Hospitalisation Details'!A:E,5,FALSE)</f>
        <v>36458</v>
      </c>
      <c r="M1376" s="27">
        <f>VLOOKUP(Table35[[#This Row],[Customer ID]],'Hospitalisation Details'!A:K,8,FALSE)</f>
        <v>7794.68</v>
      </c>
      <c r="N1376" t="str">
        <f>VLOOKUP(Table35[[#This Row],[Customer ID]],'Hospitalisation Details'!A:K,9, FALSE)</f>
        <v>tier - 2</v>
      </c>
      <c r="O1376" t="str">
        <f>VLOOKUP(Table35[[#This Row],[Customer ID]],'Hospitalisation Details'!A:K,10,FALSE)</f>
        <v>tier - 2</v>
      </c>
      <c r="P1376" t="str">
        <f>VLOOKUP(Table35[[#This Row],[Customer ID]],'Hospitalisation Details'!A:K,11,FALSE)</f>
        <v>R1026</v>
      </c>
    </row>
    <row r="1377" spans="1:16" x14ac:dyDescent="0.3">
      <c r="A1377" t="s">
        <v>994</v>
      </c>
      <c r="B1377" t="str">
        <f>VLOOKUP(Table35[[#This Row],[Customer ID]], 'Customer Names'!F:G, 2, FALSE)</f>
        <v>Hurt, Mr.  Charlie A</v>
      </c>
      <c r="C1377">
        <v>29.7</v>
      </c>
      <c r="D1377" s="22" t="str" cm="1">
        <f t="array" ref="D1377">_xlfn.IFS(Table35[[#This Row],[BMI]]&lt;18.5, "Underweight ", Table35[[#This Row],[BMI]]&lt;24.9, "Normal Weight", Table35[[#This Row],[BMI]]&lt;29.9, "Overweight ", TRUE, "Obesity")</f>
        <v xml:space="preserve">Overweight </v>
      </c>
      <c r="E1377" s="22">
        <v>7.03</v>
      </c>
      <c r="F1377" s="22" t="str" cm="1">
        <f t="array" ref="F1377">_xlfn.IFS(Table35[[#This Row],[HBA1C]]&lt;5.7, "Normal", Table35[[#This Row],[HBA1C]]&lt;6.4, "Prediabetes ", TRUE, "Diabetes")</f>
        <v>Diabetes</v>
      </c>
      <c r="G1377" s="23" t="s">
        <v>2379</v>
      </c>
      <c r="H1377" s="22" t="s">
        <v>2379</v>
      </c>
      <c r="I1377" s="22" t="s">
        <v>2379</v>
      </c>
      <c r="J1377" s="22">
        <v>0</v>
      </c>
      <c r="K1377" t="s">
        <v>2379</v>
      </c>
      <c r="L1377" s="25">
        <f>VLOOKUP(Table35[[#This Row],[Customer ID]],'Hospitalisation Details'!A:E,5,FALSE)</f>
        <v>27278</v>
      </c>
      <c r="M1377" s="27">
        <f>VLOOKUP(Table35[[#This Row],[Customer ID]],'Hospitalisation Details'!A:K,8,FALSE)</f>
        <v>7789.64</v>
      </c>
      <c r="N1377" t="str">
        <f>VLOOKUP(Table35[[#This Row],[Customer ID]],'Hospitalisation Details'!A:K,9, FALSE)</f>
        <v>tier - 1</v>
      </c>
      <c r="O1377" t="str">
        <f>VLOOKUP(Table35[[#This Row],[Customer ID]],'Hospitalisation Details'!A:K,10,FALSE)</f>
        <v>tier - 3</v>
      </c>
      <c r="P1377" t="str">
        <f>VLOOKUP(Table35[[#This Row],[Customer ID]],'Hospitalisation Details'!A:K,11,FALSE)</f>
        <v>R1013</v>
      </c>
    </row>
    <row r="1378" spans="1:16" x14ac:dyDescent="0.3">
      <c r="A1378" t="s">
        <v>993</v>
      </c>
      <c r="B1378" t="str">
        <f>VLOOKUP(Table35[[#This Row],[Customer ID]], 'Customer Names'!F:G, 2, FALSE)</f>
        <v>Garey, Mr.  Rick</v>
      </c>
      <c r="C1378">
        <v>40.58</v>
      </c>
      <c r="D1378" s="22" t="str" cm="1">
        <f t="array" ref="D1378">_xlfn.IFS(Table35[[#This Row],[BMI]]&lt;18.5, "Underweight ", Table35[[#This Row],[BMI]]&lt;24.9, "Normal Weight", Table35[[#This Row],[BMI]]&lt;29.9, "Overweight ", TRUE, "Obesity")</f>
        <v>Obesity</v>
      </c>
      <c r="E1378" s="22">
        <v>5.32</v>
      </c>
      <c r="F1378" s="22" t="str" cm="1">
        <f t="array" ref="F1378">_xlfn.IFS(Table35[[#This Row],[HBA1C]]&lt;5.7, "Normal", Table35[[#This Row],[HBA1C]]&lt;6.4, "Prediabetes ", TRUE, "Diabetes")</f>
        <v>Normal</v>
      </c>
      <c r="G1378" s="23" t="s">
        <v>2381</v>
      </c>
      <c r="H1378" s="22" t="s">
        <v>2379</v>
      </c>
      <c r="I1378" s="22" t="s">
        <v>2381</v>
      </c>
      <c r="J1378" s="22">
        <v>1</v>
      </c>
      <c r="K1378" t="s">
        <v>2379</v>
      </c>
      <c r="L1378" s="25">
        <f>VLOOKUP(Table35[[#This Row],[Customer ID]],'Hospitalisation Details'!A:E,5,FALSE)</f>
        <v>35663</v>
      </c>
      <c r="M1378" s="27">
        <f>VLOOKUP(Table35[[#This Row],[Customer ID]],'Hospitalisation Details'!A:K,8,FALSE)</f>
        <v>7763.06</v>
      </c>
      <c r="N1378" t="str">
        <f>VLOOKUP(Table35[[#This Row],[Customer ID]],'Hospitalisation Details'!A:K,9, FALSE)</f>
        <v>tier - 2</v>
      </c>
      <c r="O1378" t="str">
        <f>VLOOKUP(Table35[[#This Row],[Customer ID]],'Hospitalisation Details'!A:K,10,FALSE)</f>
        <v>tier - 1</v>
      </c>
      <c r="P1378" t="str">
        <f>VLOOKUP(Table35[[#This Row],[Customer ID]],'Hospitalisation Details'!A:K,11,FALSE)</f>
        <v>R1012</v>
      </c>
    </row>
    <row r="1379" spans="1:16" x14ac:dyDescent="0.3">
      <c r="A1379" t="s">
        <v>992</v>
      </c>
      <c r="B1379" t="str">
        <f>VLOOKUP(Table35[[#This Row],[Customer ID]], 'Customer Names'!F:G, 2, FALSE)</f>
        <v>Reddy, Ms.  Lauren C</v>
      </c>
      <c r="C1379">
        <v>33.06</v>
      </c>
      <c r="D1379" s="22" t="str" cm="1">
        <f t="array" ref="D1379">_xlfn.IFS(Table35[[#This Row],[BMI]]&lt;18.5, "Underweight ", Table35[[#This Row],[BMI]]&lt;24.9, "Normal Weight", Table35[[#This Row],[BMI]]&lt;29.9, "Overweight ", TRUE, "Obesity")</f>
        <v>Obesity</v>
      </c>
      <c r="E1379" s="22">
        <v>9.59</v>
      </c>
      <c r="F1379" s="22" t="str" cm="1">
        <f t="array" ref="F1379">_xlfn.IFS(Table35[[#This Row],[HBA1C]]&lt;5.7, "Normal", Table35[[#This Row],[HBA1C]]&lt;6.4, "Prediabetes ", TRUE, "Diabetes")</f>
        <v>Diabetes</v>
      </c>
      <c r="G1379" s="23" t="s">
        <v>2381</v>
      </c>
      <c r="H1379" s="22" t="s">
        <v>2379</v>
      </c>
      <c r="I1379" s="22" t="s">
        <v>2379</v>
      </c>
      <c r="J1379" s="22">
        <v>0</v>
      </c>
      <c r="K1379" t="s">
        <v>2379</v>
      </c>
      <c r="L1379" s="25">
        <f>VLOOKUP(Table35[[#This Row],[Customer ID]],'Hospitalisation Details'!A:E,5,FALSE)</f>
        <v>29797</v>
      </c>
      <c r="M1379" s="27">
        <f>VLOOKUP(Table35[[#This Row],[Customer ID]],'Hospitalisation Details'!A:K,8,FALSE)</f>
        <v>7749.16</v>
      </c>
      <c r="N1379" t="str">
        <f>VLOOKUP(Table35[[#This Row],[Customer ID]],'Hospitalisation Details'!A:K,9, FALSE)</f>
        <v>tier - 2</v>
      </c>
      <c r="O1379" t="str">
        <f>VLOOKUP(Table35[[#This Row],[Customer ID]],'Hospitalisation Details'!A:K,10,FALSE)</f>
        <v>tier - 1</v>
      </c>
      <c r="P1379" t="str">
        <f>VLOOKUP(Table35[[#This Row],[Customer ID]],'Hospitalisation Details'!A:K,11,FALSE)</f>
        <v>R1012</v>
      </c>
    </row>
    <row r="1380" spans="1:16" x14ac:dyDescent="0.3">
      <c r="A1380" t="s">
        <v>991</v>
      </c>
      <c r="B1380" t="str">
        <f>VLOOKUP(Table35[[#This Row],[Customer ID]], 'Customer Names'!F:G, 2, FALSE)</f>
        <v>Mueller, Mr.  Daniel</v>
      </c>
      <c r="C1380">
        <v>26.62</v>
      </c>
      <c r="D1380" s="22" t="str" cm="1">
        <f t="array" ref="D1380">_xlfn.IFS(Table35[[#This Row],[BMI]]&lt;18.5, "Underweight ", Table35[[#This Row],[BMI]]&lt;24.9, "Normal Weight", Table35[[#This Row],[BMI]]&lt;29.9, "Overweight ", TRUE, "Obesity")</f>
        <v xml:space="preserve">Overweight </v>
      </c>
      <c r="E1380" s="22">
        <v>6.15</v>
      </c>
      <c r="F1380" s="22" t="str" cm="1">
        <f t="array" ref="F1380">_xlfn.IFS(Table35[[#This Row],[HBA1C]]&lt;5.7, "Normal", Table35[[#This Row],[HBA1C]]&lt;6.4, "Prediabetes ", TRUE, "Diabetes")</f>
        <v xml:space="preserve">Prediabetes </v>
      </c>
      <c r="G1380" s="23" t="s">
        <v>2381</v>
      </c>
      <c r="H1380" s="22" t="s">
        <v>2379</v>
      </c>
      <c r="I1380" s="22" t="s">
        <v>2379</v>
      </c>
      <c r="J1380" s="22">
        <v>0</v>
      </c>
      <c r="K1380" t="s">
        <v>2379</v>
      </c>
      <c r="L1380" s="25">
        <f>VLOOKUP(Table35[[#This Row],[Customer ID]],'Hospitalisation Details'!A:E,5,FALSE)</f>
        <v>27923</v>
      </c>
      <c r="M1380" s="27">
        <f>VLOOKUP(Table35[[#This Row],[Customer ID]],'Hospitalisation Details'!A:K,8,FALSE)</f>
        <v>7742.11</v>
      </c>
      <c r="N1380" t="str">
        <f>VLOOKUP(Table35[[#This Row],[Customer ID]],'Hospitalisation Details'!A:K,9, FALSE)</f>
        <v>tier - 3</v>
      </c>
      <c r="O1380" t="str">
        <f>VLOOKUP(Table35[[#This Row],[Customer ID]],'Hospitalisation Details'!A:K,10,FALSE)</f>
        <v>tier - 2</v>
      </c>
      <c r="P1380" t="str">
        <f>VLOOKUP(Table35[[#This Row],[Customer ID]],'Hospitalisation Details'!A:K,11,FALSE)</f>
        <v>R1013</v>
      </c>
    </row>
    <row r="1381" spans="1:16" x14ac:dyDescent="0.3">
      <c r="A1381" t="s">
        <v>990</v>
      </c>
      <c r="B1381" t="str">
        <f>VLOOKUP(Table35[[#This Row],[Customer ID]], 'Customer Names'!F:G, 2, FALSE)</f>
        <v>Julia, Mr.  Jaime</v>
      </c>
      <c r="C1381">
        <v>37.1</v>
      </c>
      <c r="D1381" s="22" t="str" cm="1">
        <f t="array" ref="D1381">_xlfn.IFS(Table35[[#This Row],[BMI]]&lt;18.5, "Underweight ", Table35[[#This Row],[BMI]]&lt;24.9, "Normal Weight", Table35[[#This Row],[BMI]]&lt;29.9, "Overweight ", TRUE, "Obesity")</f>
        <v>Obesity</v>
      </c>
      <c r="E1381" s="22">
        <v>11.08</v>
      </c>
      <c r="F1381" s="22" t="str" cm="1">
        <f t="array" ref="F1381">_xlfn.IFS(Table35[[#This Row],[HBA1C]]&lt;5.7, "Normal", Table35[[#This Row],[HBA1C]]&lt;6.4, "Prediabetes ", TRUE, "Diabetes")</f>
        <v>Diabetes</v>
      </c>
      <c r="G1381" s="23" t="s">
        <v>2379</v>
      </c>
      <c r="H1381" s="22" t="s">
        <v>2379</v>
      </c>
      <c r="I1381" s="22" t="s">
        <v>2379</v>
      </c>
      <c r="J1381" s="22">
        <v>0</v>
      </c>
      <c r="K1381" t="s">
        <v>2379</v>
      </c>
      <c r="L1381" s="25">
        <f>VLOOKUP(Table35[[#This Row],[Customer ID]],'Hospitalisation Details'!A:E,5,FALSE)</f>
        <v>28614</v>
      </c>
      <c r="M1381" s="27">
        <f>VLOOKUP(Table35[[#This Row],[Customer ID]],'Hospitalisation Details'!A:K,8,FALSE)</f>
        <v>7740.34</v>
      </c>
      <c r="N1381" t="str">
        <f>VLOOKUP(Table35[[#This Row],[Customer ID]],'Hospitalisation Details'!A:K,9, FALSE)</f>
        <v>tier - 1</v>
      </c>
      <c r="O1381" t="str">
        <f>VLOOKUP(Table35[[#This Row],[Customer ID]],'Hospitalisation Details'!A:K,10,FALSE)</f>
        <v>tier - 1</v>
      </c>
      <c r="P1381" t="str">
        <f>VLOOKUP(Table35[[#This Row],[Customer ID]],'Hospitalisation Details'!A:K,11,FALSE)</f>
        <v>R1011</v>
      </c>
    </row>
    <row r="1382" spans="1:16" x14ac:dyDescent="0.3">
      <c r="A1382" t="s">
        <v>989</v>
      </c>
      <c r="B1382" t="str">
        <f>VLOOKUP(Table35[[#This Row],[Customer ID]], 'Customer Names'!F:G, 2, FALSE)</f>
        <v>Uribe, Mr.  Erik R</v>
      </c>
      <c r="C1382">
        <v>18.28</v>
      </c>
      <c r="D1382" s="22" t="str" cm="1">
        <f t="array" ref="D1382">_xlfn.IFS(Table35[[#This Row],[BMI]]&lt;18.5, "Underweight ", Table35[[#This Row],[BMI]]&lt;24.9, "Normal Weight", Table35[[#This Row],[BMI]]&lt;29.9, "Overweight ", TRUE, "Obesity")</f>
        <v xml:space="preserve">Underweight </v>
      </c>
      <c r="E1382" s="22">
        <v>7.95</v>
      </c>
      <c r="F1382" s="22" t="str" cm="1">
        <f t="array" ref="F1382">_xlfn.IFS(Table35[[#This Row],[HBA1C]]&lt;5.7, "Normal", Table35[[#This Row],[HBA1C]]&lt;6.4, "Prediabetes ", TRUE, "Diabetes")</f>
        <v>Diabetes</v>
      </c>
      <c r="G1382" s="23" t="s">
        <v>2379</v>
      </c>
      <c r="H1382" s="22" t="s">
        <v>2379</v>
      </c>
      <c r="I1382" s="22" t="s">
        <v>2379</v>
      </c>
      <c r="J1382" s="22">
        <v>0</v>
      </c>
      <c r="K1382" t="s">
        <v>2379</v>
      </c>
      <c r="L1382" s="25">
        <f>VLOOKUP(Table35[[#This Row],[Customer ID]],'Hospitalisation Details'!A:E,5,FALSE)</f>
        <v>23850</v>
      </c>
      <c r="M1382" s="27">
        <f>VLOOKUP(Table35[[#This Row],[Customer ID]],'Hospitalisation Details'!A:K,8,FALSE)</f>
        <v>7736.39</v>
      </c>
      <c r="N1382" t="str">
        <f>VLOOKUP(Table35[[#This Row],[Customer ID]],'Hospitalisation Details'!A:K,9, FALSE)</f>
        <v>tier - 3</v>
      </c>
      <c r="O1382" t="str">
        <f>VLOOKUP(Table35[[#This Row],[Customer ID]],'Hospitalisation Details'!A:K,10,FALSE)</f>
        <v>tier - 2</v>
      </c>
      <c r="P1382" t="str">
        <f>VLOOKUP(Table35[[#This Row],[Customer ID]],'Hospitalisation Details'!A:K,11,FALSE)</f>
        <v>R1013</v>
      </c>
    </row>
    <row r="1383" spans="1:16" x14ac:dyDescent="0.3">
      <c r="A1383" t="s">
        <v>988</v>
      </c>
      <c r="B1383" t="str">
        <f>VLOOKUP(Table35[[#This Row],[Customer ID]], 'Customer Names'!F:G, 2, FALSE)</f>
        <v>Hand, Ms.  Katie</v>
      </c>
      <c r="C1383">
        <v>35.814999999999998</v>
      </c>
      <c r="D1383" s="22" t="str" cm="1">
        <f t="array" ref="D1383">_xlfn.IFS(Table35[[#This Row],[BMI]]&lt;18.5, "Underweight ", Table35[[#This Row],[BMI]]&lt;24.9, "Normal Weight", Table35[[#This Row],[BMI]]&lt;29.9, "Overweight ", TRUE, "Obesity")</f>
        <v>Obesity</v>
      </c>
      <c r="E1383" s="22">
        <v>6.23</v>
      </c>
      <c r="F1383" s="22" t="str" cm="1">
        <f t="array" ref="F1383">_xlfn.IFS(Table35[[#This Row],[HBA1C]]&lt;5.7, "Normal", Table35[[#This Row],[HBA1C]]&lt;6.4, "Prediabetes ", TRUE, "Diabetes")</f>
        <v xml:space="preserve">Prediabetes </v>
      </c>
      <c r="G1383" s="23" t="s">
        <v>2379</v>
      </c>
      <c r="H1383" s="22" t="s">
        <v>2379</v>
      </c>
      <c r="I1383" s="22" t="s">
        <v>2379</v>
      </c>
      <c r="J1383" s="22">
        <v>0</v>
      </c>
      <c r="K1383" t="s">
        <v>2379</v>
      </c>
      <c r="L1383" s="25">
        <f>VLOOKUP(Table35[[#This Row],[Customer ID]],'Hospitalisation Details'!A:E,5,FALSE)</f>
        <v>28213</v>
      </c>
      <c r="M1383" s="27">
        <f>VLOOKUP(Table35[[#This Row],[Customer ID]],'Hospitalisation Details'!A:K,8,FALSE)</f>
        <v>7731.86</v>
      </c>
      <c r="N1383" t="str">
        <f>VLOOKUP(Table35[[#This Row],[Customer ID]],'Hospitalisation Details'!A:K,9, FALSE)</f>
        <v>tier - 2</v>
      </c>
      <c r="O1383" t="str">
        <f>VLOOKUP(Table35[[#This Row],[Customer ID]],'Hospitalisation Details'!A:K,10,FALSE)</f>
        <v>tier - 3</v>
      </c>
      <c r="P1383" t="str">
        <f>VLOOKUP(Table35[[#This Row],[Customer ID]],'Hospitalisation Details'!A:K,11,FALSE)</f>
        <v>R1012</v>
      </c>
    </row>
    <row r="1384" spans="1:16" x14ac:dyDescent="0.3">
      <c r="A1384" t="s">
        <v>987</v>
      </c>
      <c r="B1384" t="str">
        <f>VLOOKUP(Table35[[#This Row],[Customer ID]], 'Customer Names'!F:G, 2, FALSE)</f>
        <v>Petersen, Mr.  Thomas A</v>
      </c>
      <c r="C1384">
        <v>30.69</v>
      </c>
      <c r="D1384" s="22" t="str" cm="1">
        <f t="array" ref="D1384">_xlfn.IFS(Table35[[#This Row],[BMI]]&lt;18.5, "Underweight ", Table35[[#This Row],[BMI]]&lt;24.9, "Normal Weight", Table35[[#This Row],[BMI]]&lt;29.9, "Overweight ", TRUE, "Obesity")</f>
        <v>Obesity</v>
      </c>
      <c r="E1384" s="22">
        <v>6.5</v>
      </c>
      <c r="F1384" s="22" t="str" cm="1">
        <f t="array" ref="F1384">_xlfn.IFS(Table35[[#This Row],[HBA1C]]&lt;5.7, "Normal", Table35[[#This Row],[HBA1C]]&lt;6.4, "Prediabetes ", TRUE, "Diabetes")</f>
        <v>Diabetes</v>
      </c>
      <c r="G1384" s="23" t="s">
        <v>2379</v>
      </c>
      <c r="H1384" s="22" t="s">
        <v>2379</v>
      </c>
      <c r="I1384" s="22" t="s">
        <v>2379</v>
      </c>
      <c r="J1384" s="22">
        <v>0</v>
      </c>
      <c r="K1384" t="s">
        <v>2379</v>
      </c>
      <c r="L1384" s="25">
        <f>VLOOKUP(Table35[[#This Row],[Customer ID]],'Hospitalisation Details'!A:E,5,FALSE)</f>
        <v>28525</v>
      </c>
      <c r="M1384" s="27">
        <f>VLOOKUP(Table35[[#This Row],[Customer ID]],'Hospitalisation Details'!A:K,8,FALSE)</f>
        <v>7731.43</v>
      </c>
      <c r="N1384" t="str">
        <f>VLOOKUP(Table35[[#This Row],[Customer ID]],'Hospitalisation Details'!A:K,9, FALSE)</f>
        <v>tier - 3</v>
      </c>
      <c r="O1384" t="str">
        <f>VLOOKUP(Table35[[#This Row],[Customer ID]],'Hospitalisation Details'!A:K,10,FALSE)</f>
        <v>tier - 2</v>
      </c>
      <c r="P1384" t="str">
        <f>VLOOKUP(Table35[[#This Row],[Customer ID]],'Hospitalisation Details'!A:K,11,FALSE)</f>
        <v>R1013</v>
      </c>
    </row>
    <row r="1385" spans="1:16" x14ac:dyDescent="0.3">
      <c r="A1385" t="s">
        <v>986</v>
      </c>
      <c r="B1385" t="str">
        <f>VLOOKUP(Table35[[#This Row],[Customer ID]], 'Customer Names'!F:G, 2, FALSE)</f>
        <v>Mac-Thiong, Mr.  Jean-Marc</v>
      </c>
      <c r="C1385">
        <v>26.125</v>
      </c>
      <c r="D1385" s="22" t="str" cm="1">
        <f t="array" ref="D1385">_xlfn.IFS(Table35[[#This Row],[BMI]]&lt;18.5, "Underweight ", Table35[[#This Row],[BMI]]&lt;24.9, "Normal Weight", Table35[[#This Row],[BMI]]&lt;29.9, "Overweight ", TRUE, "Obesity")</f>
        <v xml:space="preserve">Overweight </v>
      </c>
      <c r="E1385" s="22">
        <v>5.22</v>
      </c>
      <c r="F1385" s="22" t="str" cm="1">
        <f t="array" ref="F1385">_xlfn.IFS(Table35[[#This Row],[HBA1C]]&lt;5.7, "Normal", Table35[[#This Row],[HBA1C]]&lt;6.4, "Prediabetes ", TRUE, "Diabetes")</f>
        <v>Normal</v>
      </c>
      <c r="G1385" s="23" t="s">
        <v>2379</v>
      </c>
      <c r="H1385" s="22" t="s">
        <v>2379</v>
      </c>
      <c r="I1385" s="22" t="s">
        <v>2379</v>
      </c>
      <c r="J1385" s="22">
        <v>0</v>
      </c>
      <c r="K1385" t="s">
        <v>2379</v>
      </c>
      <c r="L1385" s="25">
        <f>VLOOKUP(Table35[[#This Row],[Customer ID]],'Hospitalisation Details'!A:E,5,FALSE)</f>
        <v>29230</v>
      </c>
      <c r="M1385" s="27">
        <f>VLOOKUP(Table35[[#This Row],[Customer ID]],'Hospitalisation Details'!A:K,8,FALSE)</f>
        <v>7729.65</v>
      </c>
      <c r="N1385" t="str">
        <f>VLOOKUP(Table35[[#This Row],[Customer ID]],'Hospitalisation Details'!A:K,9, FALSE)</f>
        <v>tier - 3</v>
      </c>
      <c r="O1385" t="str">
        <f>VLOOKUP(Table35[[#This Row],[Customer ID]],'Hospitalisation Details'!A:K,10,FALSE)</f>
        <v>tier - 1</v>
      </c>
      <c r="P1385" t="str">
        <f>VLOOKUP(Table35[[#This Row],[Customer ID]],'Hospitalisation Details'!A:K,11,FALSE)</f>
        <v>R1016</v>
      </c>
    </row>
    <row r="1386" spans="1:16" x14ac:dyDescent="0.3">
      <c r="A1386" t="s">
        <v>985</v>
      </c>
      <c r="B1386" t="str">
        <f>VLOOKUP(Table35[[#This Row],[Customer ID]], 'Customer Names'!F:G, 2, FALSE)</f>
        <v>Walker, Ms.  Kerry L</v>
      </c>
      <c r="C1386">
        <v>34.58</v>
      </c>
      <c r="D1386" s="22" t="str" cm="1">
        <f t="array" ref="D1386">_xlfn.IFS(Table35[[#This Row],[BMI]]&lt;18.5, "Underweight ", Table35[[#This Row],[BMI]]&lt;24.9, "Normal Weight", Table35[[#This Row],[BMI]]&lt;29.9, "Overweight ", TRUE, "Obesity")</f>
        <v>Obesity</v>
      </c>
      <c r="E1386" s="22">
        <v>6.3</v>
      </c>
      <c r="F1386" s="22" t="str" cm="1">
        <f t="array" ref="F1386">_xlfn.IFS(Table35[[#This Row],[HBA1C]]&lt;5.7, "Normal", Table35[[#This Row],[HBA1C]]&lt;6.4, "Prediabetes ", TRUE, "Diabetes")</f>
        <v xml:space="preserve">Prediabetes </v>
      </c>
      <c r="G1386" s="23" t="s">
        <v>2379</v>
      </c>
      <c r="H1386" s="22" t="s">
        <v>2379</v>
      </c>
      <c r="I1386" s="22" t="s">
        <v>2381</v>
      </c>
      <c r="J1386" s="22">
        <v>1</v>
      </c>
      <c r="K1386" t="s">
        <v>2379</v>
      </c>
      <c r="L1386" s="25">
        <f>VLOOKUP(Table35[[#This Row],[Customer ID]],'Hospitalisation Details'!A:E,5,FALSE)</f>
        <v>29191</v>
      </c>
      <c r="M1386" s="27">
        <f>VLOOKUP(Table35[[#This Row],[Customer ID]],'Hospitalisation Details'!A:K,8,FALSE)</f>
        <v>7727.25</v>
      </c>
      <c r="N1386" t="str">
        <f>VLOOKUP(Table35[[#This Row],[Customer ID]],'Hospitalisation Details'!A:K,9, FALSE)</f>
        <v>tier - 2</v>
      </c>
      <c r="O1386" t="str">
        <f>VLOOKUP(Table35[[#This Row],[Customer ID]],'Hospitalisation Details'!A:K,10,FALSE)</f>
        <v>tier - 3</v>
      </c>
      <c r="P1386" t="str">
        <f>VLOOKUP(Table35[[#This Row],[Customer ID]],'Hospitalisation Details'!A:K,11,FALSE)</f>
        <v>R1012</v>
      </c>
    </row>
    <row r="1387" spans="1:16" x14ac:dyDescent="0.3">
      <c r="A1387" t="s">
        <v>984</v>
      </c>
      <c r="B1387" t="str">
        <f>VLOOKUP(Table35[[#This Row],[Customer ID]], 'Customer Names'!F:G, 2, FALSE)</f>
        <v>Steidl, Mr.  Ulrich</v>
      </c>
      <c r="C1387">
        <v>27.4</v>
      </c>
      <c r="D1387" s="22" t="str" cm="1">
        <f t="array" ref="D1387">_xlfn.IFS(Table35[[#This Row],[BMI]]&lt;18.5, "Underweight ", Table35[[#This Row],[BMI]]&lt;24.9, "Normal Weight", Table35[[#This Row],[BMI]]&lt;29.9, "Overweight ", TRUE, "Obesity")</f>
        <v xml:space="preserve">Overweight </v>
      </c>
      <c r="E1387" s="22">
        <v>8.84</v>
      </c>
      <c r="F1387" s="22" t="str" cm="1">
        <f t="array" ref="F1387">_xlfn.IFS(Table35[[#This Row],[HBA1C]]&lt;5.7, "Normal", Table35[[#This Row],[HBA1C]]&lt;6.4, "Prediabetes ", TRUE, "Diabetes")</f>
        <v>Diabetes</v>
      </c>
      <c r="G1387" s="23" t="s">
        <v>2379</v>
      </c>
      <c r="H1387" s="22" t="s">
        <v>2379</v>
      </c>
      <c r="I1387" s="22" t="s">
        <v>2379</v>
      </c>
      <c r="J1387" s="22">
        <v>0</v>
      </c>
      <c r="K1387" t="s">
        <v>2379</v>
      </c>
      <c r="L1387" s="25">
        <f>VLOOKUP(Table35[[#This Row],[Customer ID]],'Hospitalisation Details'!A:E,5,FALSE)</f>
        <v>28823</v>
      </c>
      <c r="M1387" s="27">
        <f>VLOOKUP(Table35[[#This Row],[Customer ID]],'Hospitalisation Details'!A:K,8,FALSE)</f>
        <v>7726.85</v>
      </c>
      <c r="N1387" t="str">
        <f>VLOOKUP(Table35[[#This Row],[Customer ID]],'Hospitalisation Details'!A:K,9, FALSE)</f>
        <v>tier - 1</v>
      </c>
      <c r="O1387" t="str">
        <f>VLOOKUP(Table35[[#This Row],[Customer ID]],'Hospitalisation Details'!A:K,10,FALSE)</f>
        <v>tier - 2</v>
      </c>
      <c r="P1387" t="str">
        <f>VLOOKUP(Table35[[#This Row],[Customer ID]],'Hospitalisation Details'!A:K,11,FALSE)</f>
        <v>R1011</v>
      </c>
    </row>
    <row r="1388" spans="1:16" x14ac:dyDescent="0.3">
      <c r="A1388" t="s">
        <v>983</v>
      </c>
      <c r="B1388" t="str">
        <f>VLOOKUP(Table35[[#This Row],[Customer ID]], 'Customer Names'!F:G, 2, FALSE)</f>
        <v>Rose, Mr.  Justin P</v>
      </c>
      <c r="C1388">
        <v>27.53</v>
      </c>
      <c r="D1388" s="22" t="str" cm="1">
        <f t="array" ref="D1388">_xlfn.IFS(Table35[[#This Row],[BMI]]&lt;18.5, "Underweight ", Table35[[#This Row],[BMI]]&lt;24.9, "Normal Weight", Table35[[#This Row],[BMI]]&lt;29.9, "Overweight ", TRUE, "Obesity")</f>
        <v xml:space="preserve">Overweight </v>
      </c>
      <c r="E1388" s="22">
        <v>4.1100000000000003</v>
      </c>
      <c r="F1388" s="22" t="str" cm="1">
        <f t="array" ref="F1388">_xlfn.IFS(Table35[[#This Row],[HBA1C]]&lt;5.7, "Normal", Table35[[#This Row],[HBA1C]]&lt;6.4, "Prediabetes ", TRUE, "Diabetes")</f>
        <v>Normal</v>
      </c>
      <c r="G1388" s="23" t="s">
        <v>2379</v>
      </c>
      <c r="H1388" s="22" t="s">
        <v>2379</v>
      </c>
      <c r="I1388" s="22" t="s">
        <v>2379</v>
      </c>
      <c r="J1388" s="22">
        <v>1</v>
      </c>
      <c r="K1388" t="s">
        <v>2379</v>
      </c>
      <c r="L1388" s="25">
        <f>VLOOKUP(Table35[[#This Row],[Customer ID]],'Hospitalisation Details'!A:E,5,FALSE)</f>
        <v>32062</v>
      </c>
      <c r="M1388" s="27">
        <f>VLOOKUP(Table35[[#This Row],[Customer ID]],'Hospitalisation Details'!A:K,8,FALSE)</f>
        <v>7684.62</v>
      </c>
      <c r="N1388" t="str">
        <f>VLOOKUP(Table35[[#This Row],[Customer ID]],'Hospitalisation Details'!A:K,9, FALSE)</f>
        <v>tier - 2</v>
      </c>
      <c r="O1388" t="str">
        <f>VLOOKUP(Table35[[#This Row],[Customer ID]],'Hospitalisation Details'!A:K,10,FALSE)</f>
        <v>tier - 3</v>
      </c>
      <c r="P1388" t="str">
        <f>VLOOKUP(Table35[[#This Row],[Customer ID]],'Hospitalisation Details'!A:K,11,FALSE)</f>
        <v>R1021</v>
      </c>
    </row>
    <row r="1389" spans="1:16" x14ac:dyDescent="0.3">
      <c r="A1389" t="s">
        <v>982</v>
      </c>
      <c r="B1389" t="str">
        <f>VLOOKUP(Table35[[#This Row],[Customer ID]], 'Customer Names'!F:G, 2, FALSE)</f>
        <v>Alderfer, Ms.  Hannah E.</v>
      </c>
      <c r="C1389">
        <v>33</v>
      </c>
      <c r="D1389" s="22" t="str" cm="1">
        <f t="array" ref="D1389">_xlfn.IFS(Table35[[#This Row],[BMI]]&lt;18.5, "Underweight ", Table35[[#This Row],[BMI]]&lt;24.9, "Normal Weight", Table35[[#This Row],[BMI]]&lt;29.9, "Overweight ", TRUE, "Obesity")</f>
        <v>Obesity</v>
      </c>
      <c r="E1389" s="22">
        <v>4.57</v>
      </c>
      <c r="F1389" s="22" t="str" cm="1">
        <f t="array" ref="F1389">_xlfn.IFS(Table35[[#This Row],[HBA1C]]&lt;5.7, "Normal", Table35[[#This Row],[HBA1C]]&lt;6.4, "Prediabetes ", TRUE, "Diabetes")</f>
        <v>Normal</v>
      </c>
      <c r="G1389" s="23" t="s">
        <v>2379</v>
      </c>
      <c r="H1389" s="22" t="s">
        <v>2379</v>
      </c>
      <c r="I1389" s="22" t="s">
        <v>2379</v>
      </c>
      <c r="J1389" s="22">
        <v>0</v>
      </c>
      <c r="K1389" t="s">
        <v>2379</v>
      </c>
      <c r="L1389" s="25">
        <f>VLOOKUP(Table35[[#This Row],[Customer ID]],'Hospitalisation Details'!A:E,5,FALSE)</f>
        <v>30212</v>
      </c>
      <c r="M1389" s="27">
        <f>VLOOKUP(Table35[[#This Row],[Customer ID]],'Hospitalisation Details'!A:K,8,FALSE)</f>
        <v>7682.67</v>
      </c>
      <c r="N1389" t="str">
        <f>VLOOKUP(Table35[[#This Row],[Customer ID]],'Hospitalisation Details'!A:K,9, FALSE)</f>
        <v>tier - 2</v>
      </c>
      <c r="O1389" t="str">
        <f>VLOOKUP(Table35[[#This Row],[Customer ID]],'Hospitalisation Details'!A:K,10,FALSE)</f>
        <v>tier - 1</v>
      </c>
      <c r="P1389" t="str">
        <f>VLOOKUP(Table35[[#This Row],[Customer ID]],'Hospitalisation Details'!A:K,11,FALSE)</f>
        <v>R1013</v>
      </c>
    </row>
    <row r="1390" spans="1:16" x14ac:dyDescent="0.3">
      <c r="A1390" t="s">
        <v>981</v>
      </c>
      <c r="B1390" t="str">
        <f>VLOOKUP(Table35[[#This Row],[Customer ID]], 'Customer Names'!F:G, 2, FALSE)</f>
        <v>Ryland, Mr.  David</v>
      </c>
      <c r="C1390">
        <v>25.78</v>
      </c>
      <c r="D1390" s="22" t="str" cm="1">
        <f t="array" ref="D1390">_xlfn.IFS(Table35[[#This Row],[BMI]]&lt;18.5, "Underweight ", Table35[[#This Row],[BMI]]&lt;24.9, "Normal Weight", Table35[[#This Row],[BMI]]&lt;29.9, "Overweight ", TRUE, "Obesity")</f>
        <v xml:space="preserve">Overweight </v>
      </c>
      <c r="E1390" s="22">
        <v>11.06</v>
      </c>
      <c r="F1390" s="22" t="str" cm="1">
        <f t="array" ref="F1390">_xlfn.IFS(Table35[[#This Row],[HBA1C]]&lt;5.7, "Normal", Table35[[#This Row],[HBA1C]]&lt;6.4, "Prediabetes ", TRUE, "Diabetes")</f>
        <v>Diabetes</v>
      </c>
      <c r="G1390" s="23" t="s">
        <v>2381</v>
      </c>
      <c r="H1390" s="22" t="s">
        <v>2379</v>
      </c>
      <c r="I1390" s="22" t="s">
        <v>2379</v>
      </c>
      <c r="J1390" s="22">
        <v>0</v>
      </c>
      <c r="K1390" t="s">
        <v>2379</v>
      </c>
      <c r="L1390" s="25">
        <f>VLOOKUP(Table35[[#This Row],[Customer ID]],'Hospitalisation Details'!A:E,5,FALSE)</f>
        <v>29817</v>
      </c>
      <c r="M1390" s="27">
        <f>VLOOKUP(Table35[[#This Row],[Customer ID]],'Hospitalisation Details'!A:K,8,FALSE)</f>
        <v>7681.17</v>
      </c>
      <c r="N1390" t="str">
        <f>VLOOKUP(Table35[[#This Row],[Customer ID]],'Hospitalisation Details'!A:K,9, FALSE)</f>
        <v>tier - 2</v>
      </c>
      <c r="O1390" t="str">
        <f>VLOOKUP(Table35[[#This Row],[Customer ID]],'Hospitalisation Details'!A:K,10,FALSE)</f>
        <v>tier - 2</v>
      </c>
      <c r="P1390" t="str">
        <f>VLOOKUP(Table35[[#This Row],[Customer ID]],'Hospitalisation Details'!A:K,11,FALSE)</f>
        <v>R1020</v>
      </c>
    </row>
    <row r="1391" spans="1:16" x14ac:dyDescent="0.3">
      <c r="A1391" t="s">
        <v>980</v>
      </c>
      <c r="B1391" t="str">
        <f>VLOOKUP(Table35[[#This Row],[Customer ID]], 'Customer Names'!F:G, 2, FALSE)</f>
        <v>Bethea, Mr.  Jim</v>
      </c>
      <c r="C1391">
        <v>22.66</v>
      </c>
      <c r="D1391" s="22" t="str" cm="1">
        <f t="array" ref="D1391">_xlfn.IFS(Table35[[#This Row],[BMI]]&lt;18.5, "Underweight ", Table35[[#This Row],[BMI]]&lt;24.9, "Normal Weight", Table35[[#This Row],[BMI]]&lt;29.9, "Overweight ", TRUE, "Obesity")</f>
        <v>Normal Weight</v>
      </c>
      <c r="E1391" s="22">
        <v>10.68</v>
      </c>
      <c r="F1391" s="22" t="str" cm="1">
        <f t="array" ref="F1391">_xlfn.IFS(Table35[[#This Row],[HBA1C]]&lt;5.7, "Normal", Table35[[#This Row],[HBA1C]]&lt;6.4, "Prediabetes ", TRUE, "Diabetes")</f>
        <v>Diabetes</v>
      </c>
      <c r="G1391" s="23" t="s">
        <v>2379</v>
      </c>
      <c r="H1391" s="22" t="s">
        <v>2379</v>
      </c>
      <c r="I1391" s="22" t="s">
        <v>2379</v>
      </c>
      <c r="J1391" s="22">
        <v>0</v>
      </c>
      <c r="K1391" t="s">
        <v>2379</v>
      </c>
      <c r="L1391" s="25">
        <f>VLOOKUP(Table35[[#This Row],[Customer ID]],'Hospitalisation Details'!A:E,5,FALSE)</f>
        <v>26125</v>
      </c>
      <c r="M1391" s="27">
        <f>VLOOKUP(Table35[[#This Row],[Customer ID]],'Hospitalisation Details'!A:K,8,FALSE)</f>
        <v>7680.92</v>
      </c>
      <c r="N1391" t="str">
        <f>VLOOKUP(Table35[[#This Row],[Customer ID]],'Hospitalisation Details'!A:K,9, FALSE)</f>
        <v>tier - 2</v>
      </c>
      <c r="O1391" t="str">
        <f>VLOOKUP(Table35[[#This Row],[Customer ID]],'Hospitalisation Details'!A:K,10,FALSE)</f>
        <v>tier - 1</v>
      </c>
      <c r="P1391" t="str">
        <f>VLOOKUP(Table35[[#This Row],[Customer ID]],'Hospitalisation Details'!A:K,11,FALSE)</f>
        <v>R1013</v>
      </c>
    </row>
    <row r="1392" spans="1:16" x14ac:dyDescent="0.3">
      <c r="A1392" t="s">
        <v>979</v>
      </c>
      <c r="B1392" t="str">
        <f>VLOOKUP(Table35[[#This Row],[Customer ID]], 'Customer Names'!F:G, 2, FALSE)</f>
        <v>Kelly, Mr.  Joseph P</v>
      </c>
      <c r="C1392">
        <v>38.81</v>
      </c>
      <c r="D1392" s="22" t="str" cm="1">
        <f t="array" ref="D1392">_xlfn.IFS(Table35[[#This Row],[BMI]]&lt;18.5, "Underweight ", Table35[[#This Row],[BMI]]&lt;24.9, "Normal Weight", Table35[[#This Row],[BMI]]&lt;29.9, "Overweight ", TRUE, "Obesity")</f>
        <v>Obesity</v>
      </c>
      <c r="E1392" s="22">
        <v>6.14</v>
      </c>
      <c r="F1392" s="22" t="str" cm="1">
        <f t="array" ref="F1392">_xlfn.IFS(Table35[[#This Row],[HBA1C]]&lt;5.7, "Normal", Table35[[#This Row],[HBA1C]]&lt;6.4, "Prediabetes ", TRUE, "Diabetes")</f>
        <v xml:space="preserve">Prediabetes </v>
      </c>
      <c r="G1392" s="23" t="s">
        <v>2381</v>
      </c>
      <c r="H1392" s="22" t="s">
        <v>2379</v>
      </c>
      <c r="I1392" s="22" t="s">
        <v>2379</v>
      </c>
      <c r="J1392" s="22">
        <v>1</v>
      </c>
      <c r="K1392" t="s">
        <v>2379</v>
      </c>
      <c r="L1392" s="25">
        <f>VLOOKUP(Table35[[#This Row],[Customer ID]],'Hospitalisation Details'!A:E,5,FALSE)</f>
        <v>34863</v>
      </c>
      <c r="M1392" s="27">
        <f>VLOOKUP(Table35[[#This Row],[Customer ID]],'Hospitalisation Details'!A:K,8,FALSE)</f>
        <v>7676.4</v>
      </c>
      <c r="N1392" t="str">
        <f>VLOOKUP(Table35[[#This Row],[Customer ID]],'Hospitalisation Details'!A:K,9, FALSE)</f>
        <v>tier - 2</v>
      </c>
      <c r="O1392" t="str">
        <f>VLOOKUP(Table35[[#This Row],[Customer ID]],'Hospitalisation Details'!A:K,10,FALSE)</f>
        <v>tier - 1</v>
      </c>
      <c r="P1392" t="str">
        <f>VLOOKUP(Table35[[#This Row],[Customer ID]],'Hospitalisation Details'!A:K,11,FALSE)</f>
        <v>R1012</v>
      </c>
    </row>
    <row r="1393" spans="1:16" x14ac:dyDescent="0.3">
      <c r="A1393" t="s">
        <v>978</v>
      </c>
      <c r="B1393" t="str">
        <f>VLOOKUP(Table35[[#This Row],[Customer ID]], 'Customer Names'!F:G, 2, FALSE)</f>
        <v>Blois, Mr.  Michael</v>
      </c>
      <c r="C1393">
        <v>38.51</v>
      </c>
      <c r="D1393" s="22" t="str" cm="1">
        <f t="array" ref="D1393">_xlfn.IFS(Table35[[#This Row],[BMI]]&lt;18.5, "Underweight ", Table35[[#This Row],[BMI]]&lt;24.9, "Normal Weight", Table35[[#This Row],[BMI]]&lt;29.9, "Overweight ", TRUE, "Obesity")</f>
        <v>Obesity</v>
      </c>
      <c r="E1393" s="22">
        <v>5.45</v>
      </c>
      <c r="F1393" s="22" t="str" cm="1">
        <f t="array" ref="F1393">_xlfn.IFS(Table35[[#This Row],[HBA1C]]&lt;5.7, "Normal", Table35[[#This Row],[HBA1C]]&lt;6.4, "Prediabetes ", TRUE, "Diabetes")</f>
        <v>Normal</v>
      </c>
      <c r="G1393" s="23" t="s">
        <v>2381</v>
      </c>
      <c r="H1393" s="22" t="s">
        <v>2379</v>
      </c>
      <c r="I1393" s="22" t="s">
        <v>2379</v>
      </c>
      <c r="J1393" s="22">
        <v>0</v>
      </c>
      <c r="K1393" t="s">
        <v>2379</v>
      </c>
      <c r="L1393" s="25">
        <f>VLOOKUP(Table35[[#This Row],[Customer ID]],'Hospitalisation Details'!A:E,5,FALSE)</f>
        <v>35209</v>
      </c>
      <c r="M1393" s="27">
        <f>VLOOKUP(Table35[[#This Row],[Customer ID]],'Hospitalisation Details'!A:K,8,FALSE)</f>
        <v>7670.75</v>
      </c>
      <c r="N1393" t="str">
        <f>VLOOKUP(Table35[[#This Row],[Customer ID]],'Hospitalisation Details'!A:K,9, FALSE)</f>
        <v>tier - 2</v>
      </c>
      <c r="O1393" t="str">
        <f>VLOOKUP(Table35[[#This Row],[Customer ID]],'Hospitalisation Details'!A:K,10,FALSE)</f>
        <v>tier - 2</v>
      </c>
      <c r="P1393" t="str">
        <f>VLOOKUP(Table35[[#This Row],[Customer ID]],'Hospitalisation Details'!A:K,11,FALSE)</f>
        <v>R1022</v>
      </c>
    </row>
    <row r="1394" spans="1:16" x14ac:dyDescent="0.3">
      <c r="A1394" t="s">
        <v>977</v>
      </c>
      <c r="B1394" t="str">
        <f>VLOOKUP(Table35[[#This Row],[Customer ID]], 'Customer Names'!F:G, 2, FALSE)</f>
        <v>Dayton, Ms.  Gina M</v>
      </c>
      <c r="C1394">
        <v>22.98</v>
      </c>
      <c r="D1394" s="22" t="str" cm="1">
        <f t="array" ref="D1394">_xlfn.IFS(Table35[[#This Row],[BMI]]&lt;18.5, "Underweight ", Table35[[#This Row],[BMI]]&lt;24.9, "Normal Weight", Table35[[#This Row],[BMI]]&lt;29.9, "Overweight ", TRUE, "Obesity")</f>
        <v>Normal Weight</v>
      </c>
      <c r="E1394" s="22">
        <v>6.14</v>
      </c>
      <c r="F1394" s="22" t="str" cm="1">
        <f t="array" ref="F1394">_xlfn.IFS(Table35[[#This Row],[HBA1C]]&lt;5.7, "Normal", Table35[[#This Row],[HBA1C]]&lt;6.4, "Prediabetes ", TRUE, "Diabetes")</f>
        <v xml:space="preserve">Prediabetes </v>
      </c>
      <c r="G1394" s="23" t="s">
        <v>2381</v>
      </c>
      <c r="H1394" s="22" t="s">
        <v>2379</v>
      </c>
      <c r="I1394" s="22" t="s">
        <v>2379</v>
      </c>
      <c r="J1394" s="22">
        <v>0</v>
      </c>
      <c r="K1394" t="s">
        <v>2379</v>
      </c>
      <c r="L1394" s="25">
        <f>VLOOKUP(Table35[[#This Row],[Customer ID]],'Hospitalisation Details'!A:E,5,FALSE)</f>
        <v>27859</v>
      </c>
      <c r="M1394" s="27">
        <f>VLOOKUP(Table35[[#This Row],[Customer ID]],'Hospitalisation Details'!A:K,8,FALSE)</f>
        <v>7662.47</v>
      </c>
      <c r="N1394" t="str">
        <f>VLOOKUP(Table35[[#This Row],[Customer ID]],'Hospitalisation Details'!A:K,9, FALSE)</f>
        <v>tier - 2</v>
      </c>
      <c r="O1394" t="str">
        <f>VLOOKUP(Table35[[#This Row],[Customer ID]],'Hospitalisation Details'!A:K,10,FALSE)</f>
        <v>tier - 1</v>
      </c>
      <c r="P1394" t="str">
        <f>VLOOKUP(Table35[[#This Row],[Customer ID]],'Hospitalisation Details'!A:K,11,FALSE)</f>
        <v>R1011</v>
      </c>
    </row>
    <row r="1395" spans="1:16" x14ac:dyDescent="0.3">
      <c r="A1395" t="s">
        <v>976</v>
      </c>
      <c r="B1395" t="str">
        <f>VLOOKUP(Table35[[#This Row],[Customer ID]], 'Customer Names'!F:G, 2, FALSE)</f>
        <v>Cloud, Ms.  Shantel C.</v>
      </c>
      <c r="C1395">
        <v>15.65</v>
      </c>
      <c r="D1395" s="22" t="str" cm="1">
        <f t="array" ref="D1395">_xlfn.IFS(Table35[[#This Row],[BMI]]&lt;18.5, "Underweight ", Table35[[#This Row],[BMI]]&lt;24.9, "Normal Weight", Table35[[#This Row],[BMI]]&lt;29.9, "Overweight ", TRUE, "Obesity")</f>
        <v xml:space="preserve">Underweight </v>
      </c>
      <c r="E1395" s="22">
        <v>7.85</v>
      </c>
      <c r="F1395" s="22" t="str" cm="1">
        <f t="array" ref="F1395">_xlfn.IFS(Table35[[#This Row],[HBA1C]]&lt;5.7, "Normal", Table35[[#This Row],[HBA1C]]&lt;6.4, "Prediabetes ", TRUE, "Diabetes")</f>
        <v>Diabetes</v>
      </c>
      <c r="G1395" s="23" t="s">
        <v>2379</v>
      </c>
      <c r="H1395" s="22" t="s">
        <v>2379</v>
      </c>
      <c r="I1395" s="22" t="s">
        <v>2379</v>
      </c>
      <c r="J1395" s="22">
        <v>0</v>
      </c>
      <c r="K1395" t="s">
        <v>2379</v>
      </c>
      <c r="L1395" s="25">
        <f>VLOOKUP(Table35[[#This Row],[Customer ID]],'Hospitalisation Details'!A:E,5,FALSE)</f>
        <v>23828</v>
      </c>
      <c r="M1395" s="27">
        <f>VLOOKUP(Table35[[#This Row],[Customer ID]],'Hospitalisation Details'!A:K,8,FALSE)</f>
        <v>7657.69</v>
      </c>
      <c r="N1395" t="str">
        <f>VLOOKUP(Table35[[#This Row],[Customer ID]],'Hospitalisation Details'!A:K,9, FALSE)</f>
        <v>tier - 3</v>
      </c>
      <c r="O1395" t="str">
        <f>VLOOKUP(Table35[[#This Row],[Customer ID]],'Hospitalisation Details'!A:K,10,FALSE)</f>
        <v>tier - 3</v>
      </c>
      <c r="P1395" t="str">
        <f>VLOOKUP(Table35[[#This Row],[Customer ID]],'Hospitalisation Details'!A:K,11,FALSE)</f>
        <v>R1012</v>
      </c>
    </row>
    <row r="1396" spans="1:16" x14ac:dyDescent="0.3">
      <c r="A1396" t="s">
        <v>975</v>
      </c>
      <c r="B1396" t="str">
        <f>VLOOKUP(Table35[[#This Row],[Customer ID]], 'Customer Names'!F:G, 2, FALSE)</f>
        <v>Betournay, Mr.  Brian</v>
      </c>
      <c r="C1396">
        <v>39.97</v>
      </c>
      <c r="D1396" s="22" t="str" cm="1">
        <f t="array" ref="D1396">_xlfn.IFS(Table35[[#This Row],[BMI]]&lt;18.5, "Underweight ", Table35[[#This Row],[BMI]]&lt;24.9, "Normal Weight", Table35[[#This Row],[BMI]]&lt;29.9, "Overweight ", TRUE, "Obesity")</f>
        <v>Obesity</v>
      </c>
      <c r="E1396" s="22">
        <v>4.09</v>
      </c>
      <c r="F1396" s="22" t="str" cm="1">
        <f t="array" ref="F1396">_xlfn.IFS(Table35[[#This Row],[HBA1C]]&lt;5.7, "Normal", Table35[[#This Row],[HBA1C]]&lt;6.4, "Prediabetes ", TRUE, "Diabetes")</f>
        <v>Normal</v>
      </c>
      <c r="G1396" s="23" t="s">
        <v>2379</v>
      </c>
      <c r="H1396" s="22" t="s">
        <v>2379</v>
      </c>
      <c r="I1396" s="22" t="s">
        <v>2379</v>
      </c>
      <c r="J1396" s="22">
        <v>1</v>
      </c>
      <c r="K1396" t="s">
        <v>2379</v>
      </c>
      <c r="L1396" s="25">
        <f>VLOOKUP(Table35[[#This Row],[Customer ID]],'Hospitalisation Details'!A:E,5,FALSE)</f>
        <v>35856</v>
      </c>
      <c r="M1396" s="27">
        <f>VLOOKUP(Table35[[#This Row],[Customer ID]],'Hospitalisation Details'!A:K,8,FALSE)</f>
        <v>7652.26</v>
      </c>
      <c r="N1396" t="str">
        <f>VLOOKUP(Table35[[#This Row],[Customer ID]],'Hospitalisation Details'!A:K,9, FALSE)</f>
        <v>tier - 2</v>
      </c>
      <c r="O1396" t="str">
        <f>VLOOKUP(Table35[[#This Row],[Customer ID]],'Hospitalisation Details'!A:K,10,FALSE)</f>
        <v>tier - 3</v>
      </c>
      <c r="P1396" t="str">
        <f>VLOOKUP(Table35[[#This Row],[Customer ID]],'Hospitalisation Details'!A:K,11,FALSE)</f>
        <v>R1023</v>
      </c>
    </row>
    <row r="1397" spans="1:16" x14ac:dyDescent="0.3">
      <c r="A1397" t="s">
        <v>974</v>
      </c>
      <c r="B1397" t="str">
        <f>VLOOKUP(Table35[[#This Row],[Customer ID]], 'Customer Names'!F:G, 2, FALSE)</f>
        <v>Temple, Mr.  Brian</v>
      </c>
      <c r="C1397">
        <v>37.22</v>
      </c>
      <c r="D1397" s="22" t="str" cm="1">
        <f t="array" ref="D1397">_xlfn.IFS(Table35[[#This Row],[BMI]]&lt;18.5, "Underweight ", Table35[[#This Row],[BMI]]&lt;24.9, "Normal Weight", Table35[[#This Row],[BMI]]&lt;29.9, "Overweight ", TRUE, "Obesity")</f>
        <v>Obesity</v>
      </c>
      <c r="E1397" s="22">
        <v>4.62</v>
      </c>
      <c r="F1397" s="22" t="str" cm="1">
        <f t="array" ref="F1397">_xlfn.IFS(Table35[[#This Row],[HBA1C]]&lt;5.7, "Normal", Table35[[#This Row],[HBA1C]]&lt;6.4, "Prediabetes ", TRUE, "Diabetes")</f>
        <v>Normal</v>
      </c>
      <c r="G1397" s="23" t="s">
        <v>2379</v>
      </c>
      <c r="H1397" s="22" t="s">
        <v>2379</v>
      </c>
      <c r="I1397" s="22" t="s">
        <v>2381</v>
      </c>
      <c r="J1397" s="22">
        <v>1</v>
      </c>
      <c r="K1397" t="s">
        <v>2379</v>
      </c>
      <c r="L1397" s="25">
        <f>VLOOKUP(Table35[[#This Row],[Customer ID]],'Hospitalisation Details'!A:E,5,FALSE)</f>
        <v>33979</v>
      </c>
      <c r="M1397" s="27">
        <f>VLOOKUP(Table35[[#This Row],[Customer ID]],'Hospitalisation Details'!A:K,8,FALSE)</f>
        <v>7650.8</v>
      </c>
      <c r="N1397" t="str">
        <f>VLOOKUP(Table35[[#This Row],[Customer ID]],'Hospitalisation Details'!A:K,9, FALSE)</f>
        <v>tier - 2</v>
      </c>
      <c r="O1397" t="str">
        <f>VLOOKUP(Table35[[#This Row],[Customer ID]],'Hospitalisation Details'!A:K,10,FALSE)</f>
        <v>tier - 2</v>
      </c>
      <c r="P1397" t="str">
        <f>VLOOKUP(Table35[[#This Row],[Customer ID]],'Hospitalisation Details'!A:K,11,FALSE)</f>
        <v>R1012</v>
      </c>
    </row>
    <row r="1398" spans="1:16" x14ac:dyDescent="0.3">
      <c r="A1398" t="s">
        <v>973</v>
      </c>
      <c r="B1398" t="str">
        <f>VLOOKUP(Table35[[#This Row],[Customer ID]], 'Customer Names'!F:G, 2, FALSE)</f>
        <v>Rollie, Ms.  Jessica R</v>
      </c>
      <c r="C1398">
        <v>41.325000000000003</v>
      </c>
      <c r="D1398" s="22" t="str" cm="1">
        <f t="array" ref="D1398">_xlfn.IFS(Table35[[#This Row],[BMI]]&lt;18.5, "Underweight ", Table35[[#This Row],[BMI]]&lt;24.9, "Normal Weight", Table35[[#This Row],[BMI]]&lt;29.9, "Overweight ", TRUE, "Obesity")</f>
        <v>Obesity</v>
      </c>
      <c r="E1398" s="22">
        <v>5.77</v>
      </c>
      <c r="F1398" s="22" t="str" cm="1">
        <f t="array" ref="F1398">_xlfn.IFS(Table35[[#This Row],[HBA1C]]&lt;5.7, "Normal", Table35[[#This Row],[HBA1C]]&lt;6.4, "Prediabetes ", TRUE, "Diabetes")</f>
        <v xml:space="preserve">Prediabetes </v>
      </c>
      <c r="G1398" s="23" t="s">
        <v>2379</v>
      </c>
      <c r="H1398" s="22" t="s">
        <v>2379</v>
      </c>
      <c r="I1398" s="22" t="s">
        <v>2379</v>
      </c>
      <c r="J1398" s="22">
        <v>0</v>
      </c>
      <c r="K1398" t="s">
        <v>2379</v>
      </c>
      <c r="L1398" s="25">
        <f>VLOOKUP(Table35[[#This Row],[Customer ID]],'Hospitalisation Details'!A:E,5,FALSE)</f>
        <v>29571</v>
      </c>
      <c r="M1398" s="27">
        <f>VLOOKUP(Table35[[#This Row],[Customer ID]],'Hospitalisation Details'!A:K,8,FALSE)</f>
        <v>7650.77</v>
      </c>
      <c r="N1398" t="str">
        <f>VLOOKUP(Table35[[#This Row],[Customer ID]],'Hospitalisation Details'!A:K,9, FALSE)</f>
        <v>tier - 2</v>
      </c>
      <c r="O1398" t="str">
        <f>VLOOKUP(Table35[[#This Row],[Customer ID]],'Hospitalisation Details'!A:K,10,FALSE)</f>
        <v>tier - 2</v>
      </c>
      <c r="P1398" t="str">
        <f>VLOOKUP(Table35[[#This Row],[Customer ID]],'Hospitalisation Details'!A:K,11,FALSE)</f>
        <v>R1024</v>
      </c>
    </row>
    <row r="1399" spans="1:16" x14ac:dyDescent="0.3">
      <c r="A1399" t="s">
        <v>972</v>
      </c>
      <c r="B1399" t="str">
        <f>VLOOKUP(Table35[[#This Row],[Customer ID]], 'Customer Names'!F:G, 2, FALSE)</f>
        <v>Roybal, Mrs.  Robyn</v>
      </c>
      <c r="C1399">
        <v>40.31</v>
      </c>
      <c r="D1399" s="22" t="str" cm="1">
        <f t="array" ref="D1399">_xlfn.IFS(Table35[[#This Row],[BMI]]&lt;18.5, "Underweight ", Table35[[#This Row],[BMI]]&lt;24.9, "Normal Weight", Table35[[#This Row],[BMI]]&lt;29.9, "Overweight ", TRUE, "Obesity")</f>
        <v>Obesity</v>
      </c>
      <c r="E1399" s="22">
        <v>5.84</v>
      </c>
      <c r="F1399" s="22" t="str" cm="1">
        <f t="array" ref="F1399">_xlfn.IFS(Table35[[#This Row],[HBA1C]]&lt;5.7, "Normal", Table35[[#This Row],[HBA1C]]&lt;6.4, "Prediabetes ", TRUE, "Diabetes")</f>
        <v xml:space="preserve">Prediabetes </v>
      </c>
      <c r="G1399" s="23" t="s">
        <v>2379</v>
      </c>
      <c r="H1399" s="22" t="s">
        <v>2379</v>
      </c>
      <c r="I1399" s="22" t="s">
        <v>2379</v>
      </c>
      <c r="J1399" s="22">
        <v>0</v>
      </c>
      <c r="K1399" t="s">
        <v>2379</v>
      </c>
      <c r="L1399" s="25">
        <f>VLOOKUP(Table35[[#This Row],[Customer ID]],'Hospitalisation Details'!A:E,5,FALSE)</f>
        <v>36479</v>
      </c>
      <c r="M1399" s="27">
        <f>VLOOKUP(Table35[[#This Row],[Customer ID]],'Hospitalisation Details'!A:K,8,FALSE)</f>
        <v>7642.05</v>
      </c>
      <c r="N1399" t="str">
        <f>VLOOKUP(Table35[[#This Row],[Customer ID]],'Hospitalisation Details'!A:K,9, FALSE)</f>
        <v>tier - 2</v>
      </c>
      <c r="O1399" t="str">
        <f>VLOOKUP(Table35[[#This Row],[Customer ID]],'Hospitalisation Details'!A:K,10,FALSE)</f>
        <v>tier - 2</v>
      </c>
      <c r="P1399" t="str">
        <f>VLOOKUP(Table35[[#This Row],[Customer ID]],'Hospitalisation Details'!A:K,11,FALSE)</f>
        <v>R1026</v>
      </c>
    </row>
    <row r="1400" spans="1:16" x14ac:dyDescent="0.3">
      <c r="A1400" t="s">
        <v>971</v>
      </c>
      <c r="B1400" t="str">
        <f>VLOOKUP(Table35[[#This Row],[Customer ID]], 'Customer Names'!F:G, 2, FALSE)</f>
        <v>Turgeon, Ms.  Ashley</v>
      </c>
      <c r="C1400">
        <v>29.48</v>
      </c>
      <c r="D1400" s="22" t="str" cm="1">
        <f t="array" ref="D1400">_xlfn.IFS(Table35[[#This Row],[BMI]]&lt;18.5, "Underweight ", Table35[[#This Row],[BMI]]&lt;24.9, "Normal Weight", Table35[[#This Row],[BMI]]&lt;29.9, "Overweight ", TRUE, "Obesity")</f>
        <v xml:space="preserve">Overweight </v>
      </c>
      <c r="E1400" s="22">
        <v>4.91</v>
      </c>
      <c r="F1400" s="22" t="str" cm="1">
        <f t="array" ref="F1400">_xlfn.IFS(Table35[[#This Row],[HBA1C]]&lt;5.7, "Normal", Table35[[#This Row],[HBA1C]]&lt;6.4, "Prediabetes ", TRUE, "Diabetes")</f>
        <v>Normal</v>
      </c>
      <c r="G1400" s="23" t="s">
        <v>2379</v>
      </c>
      <c r="H1400" s="22" t="s">
        <v>2379</v>
      </c>
      <c r="I1400" s="22" t="s">
        <v>2379</v>
      </c>
      <c r="J1400" s="22">
        <v>0</v>
      </c>
      <c r="K1400" t="s">
        <v>2379</v>
      </c>
      <c r="L1400" s="25">
        <f>VLOOKUP(Table35[[#This Row],[Customer ID]],'Hospitalisation Details'!A:E,5,FALSE)</f>
        <v>29518</v>
      </c>
      <c r="M1400" s="27">
        <f>VLOOKUP(Table35[[#This Row],[Customer ID]],'Hospitalisation Details'!A:K,8,FALSE)</f>
        <v>7640.31</v>
      </c>
      <c r="N1400" t="str">
        <f>VLOOKUP(Table35[[#This Row],[Customer ID]],'Hospitalisation Details'!A:K,9, FALSE)</f>
        <v>tier - 2</v>
      </c>
      <c r="O1400" t="str">
        <f>VLOOKUP(Table35[[#This Row],[Customer ID]],'Hospitalisation Details'!A:K,10,FALSE)</f>
        <v>tier - 1</v>
      </c>
      <c r="P1400" t="str">
        <f>VLOOKUP(Table35[[#This Row],[Customer ID]],'Hospitalisation Details'!A:K,11,FALSE)</f>
        <v>R1013</v>
      </c>
    </row>
    <row r="1401" spans="1:16" x14ac:dyDescent="0.3">
      <c r="A1401" t="s">
        <v>970</v>
      </c>
      <c r="B1401" t="str">
        <f>VLOOKUP(Table35[[#This Row],[Customer ID]], 'Customer Names'!F:G, 2, FALSE)</f>
        <v>Deingenis, Ms.  Dana</v>
      </c>
      <c r="C1401">
        <v>33.155000000000001</v>
      </c>
      <c r="D1401" s="22" t="str" cm="1">
        <f t="array" ref="D1401">_xlfn.IFS(Table35[[#This Row],[BMI]]&lt;18.5, "Underweight ", Table35[[#This Row],[BMI]]&lt;24.9, "Normal Weight", Table35[[#This Row],[BMI]]&lt;29.9, "Overweight ", TRUE, "Obesity")</f>
        <v>Obesity</v>
      </c>
      <c r="E1401" s="22">
        <v>5.07</v>
      </c>
      <c r="F1401" s="22" t="str" cm="1">
        <f t="array" ref="F1401">_xlfn.IFS(Table35[[#This Row],[HBA1C]]&lt;5.7, "Normal", Table35[[#This Row],[HBA1C]]&lt;6.4, "Prediabetes ", TRUE, "Diabetes")</f>
        <v>Normal</v>
      </c>
      <c r="G1401" s="23" t="s">
        <v>2379</v>
      </c>
      <c r="H1401" s="22" t="s">
        <v>2379</v>
      </c>
      <c r="I1401" s="22" t="s">
        <v>2379</v>
      </c>
      <c r="J1401" s="22">
        <v>0</v>
      </c>
      <c r="K1401" t="s">
        <v>2379</v>
      </c>
      <c r="L1401" s="25">
        <f>VLOOKUP(Table35[[#This Row],[Customer ID]],'Hospitalisation Details'!A:E,5,FALSE)</f>
        <v>29484</v>
      </c>
      <c r="M1401" s="27">
        <f>VLOOKUP(Table35[[#This Row],[Customer ID]],'Hospitalisation Details'!A:K,8,FALSE)</f>
        <v>7639.42</v>
      </c>
      <c r="N1401" t="str">
        <f>VLOOKUP(Table35[[#This Row],[Customer ID]],'Hospitalisation Details'!A:K,9, FALSE)</f>
        <v>tier - 2</v>
      </c>
      <c r="O1401" t="str">
        <f>VLOOKUP(Table35[[#This Row],[Customer ID]],'Hospitalisation Details'!A:K,10,FALSE)</f>
        <v>tier - 2</v>
      </c>
      <c r="P1401" t="str">
        <f>VLOOKUP(Table35[[#This Row],[Customer ID]],'Hospitalisation Details'!A:K,11,FALSE)</f>
        <v>R1024</v>
      </c>
    </row>
    <row r="1402" spans="1:16" x14ac:dyDescent="0.3">
      <c r="A1402" t="s">
        <v>969</v>
      </c>
      <c r="B1402" t="str">
        <f>VLOOKUP(Table35[[#This Row],[Customer ID]], 'Customer Names'!F:G, 2, FALSE)</f>
        <v>Hodge, Ms.  Jessica F.</v>
      </c>
      <c r="C1402">
        <v>42.85</v>
      </c>
      <c r="D1402" s="22" t="str" cm="1">
        <f t="array" ref="D1402">_xlfn.IFS(Table35[[#This Row],[BMI]]&lt;18.5, "Underweight ", Table35[[#This Row],[BMI]]&lt;24.9, "Normal Weight", Table35[[#This Row],[BMI]]&lt;29.9, "Overweight ", TRUE, "Obesity")</f>
        <v>Obesity</v>
      </c>
      <c r="E1402" s="22">
        <v>5.81</v>
      </c>
      <c r="F1402" s="22" t="str" cm="1">
        <f t="array" ref="F1402">_xlfn.IFS(Table35[[#This Row],[HBA1C]]&lt;5.7, "Normal", Table35[[#This Row],[HBA1C]]&lt;6.4, "Prediabetes ", TRUE, "Diabetes")</f>
        <v xml:space="preserve">Prediabetes </v>
      </c>
      <c r="G1402" s="23" t="s">
        <v>2381</v>
      </c>
      <c r="H1402" s="22" t="s">
        <v>2379</v>
      </c>
      <c r="I1402" s="22" t="s">
        <v>2379</v>
      </c>
      <c r="J1402" s="22">
        <v>0</v>
      </c>
      <c r="K1402" t="s">
        <v>2379</v>
      </c>
      <c r="L1402" s="25">
        <f>VLOOKUP(Table35[[#This Row],[Customer ID]],'Hospitalisation Details'!A:E,5,FALSE)</f>
        <v>37116</v>
      </c>
      <c r="M1402" s="27">
        <f>VLOOKUP(Table35[[#This Row],[Customer ID]],'Hospitalisation Details'!A:K,8,FALSE)</f>
        <v>7636.92</v>
      </c>
      <c r="N1402" t="str">
        <f>VLOOKUP(Table35[[#This Row],[Customer ID]],'Hospitalisation Details'!A:K,9, FALSE)</f>
        <v>tier - 2</v>
      </c>
      <c r="O1402" t="str">
        <f>VLOOKUP(Table35[[#This Row],[Customer ID]],'Hospitalisation Details'!A:K,10,FALSE)</f>
        <v>tier - 3</v>
      </c>
      <c r="P1402" t="str">
        <f>VLOOKUP(Table35[[#This Row],[Customer ID]],'Hospitalisation Details'!A:K,11,FALSE)</f>
        <v>R1012</v>
      </c>
    </row>
    <row r="1403" spans="1:16" x14ac:dyDescent="0.3">
      <c r="A1403" t="s">
        <v>968</v>
      </c>
      <c r="B1403" t="str">
        <f>VLOOKUP(Table35[[#This Row],[Customer ID]], 'Customer Names'!F:G, 2, FALSE)</f>
        <v>Gibbs, Ms.  Lindsey</v>
      </c>
      <c r="C1403">
        <v>32.340000000000003</v>
      </c>
      <c r="D1403" s="22" t="str" cm="1">
        <f t="array" ref="D1403">_xlfn.IFS(Table35[[#This Row],[BMI]]&lt;18.5, "Underweight ", Table35[[#This Row],[BMI]]&lt;24.9, "Normal Weight", Table35[[#This Row],[BMI]]&lt;29.9, "Overweight ", TRUE, "Obesity")</f>
        <v>Obesity</v>
      </c>
      <c r="E1403" s="22">
        <v>11.2</v>
      </c>
      <c r="F1403" s="22" t="str" cm="1">
        <f t="array" ref="F1403">_xlfn.IFS(Table35[[#This Row],[HBA1C]]&lt;5.7, "Normal", Table35[[#This Row],[HBA1C]]&lt;6.4, "Prediabetes ", TRUE, "Diabetes")</f>
        <v>Diabetes</v>
      </c>
      <c r="G1403" s="23" t="s">
        <v>2379</v>
      </c>
      <c r="H1403" s="22" t="s">
        <v>2379</v>
      </c>
      <c r="I1403" s="22" t="s">
        <v>2379</v>
      </c>
      <c r="J1403" s="22">
        <v>0</v>
      </c>
      <c r="K1403" t="s">
        <v>2379</v>
      </c>
      <c r="L1403" s="25">
        <f>VLOOKUP(Table35[[#This Row],[Customer ID]],'Hospitalisation Details'!A:E,5,FALSE)</f>
        <v>28695</v>
      </c>
      <c r="M1403" s="27">
        <f>VLOOKUP(Table35[[#This Row],[Customer ID]],'Hospitalisation Details'!A:K,8,FALSE)</f>
        <v>7633.72</v>
      </c>
      <c r="N1403" t="str">
        <f>VLOOKUP(Table35[[#This Row],[Customer ID]],'Hospitalisation Details'!A:K,9, FALSE)</f>
        <v>tier - 2</v>
      </c>
      <c r="O1403" t="str">
        <f>VLOOKUP(Table35[[#This Row],[Customer ID]],'Hospitalisation Details'!A:K,10,FALSE)</f>
        <v>tier - 1</v>
      </c>
      <c r="P1403" t="str">
        <f>VLOOKUP(Table35[[#This Row],[Customer ID]],'Hospitalisation Details'!A:K,11,FALSE)</f>
        <v>R1013</v>
      </c>
    </row>
    <row r="1404" spans="1:16" x14ac:dyDescent="0.3">
      <c r="A1404" t="s">
        <v>967</v>
      </c>
      <c r="B1404" t="str">
        <f>VLOOKUP(Table35[[#This Row],[Customer ID]], 'Customer Names'!F:G, 2, FALSE)</f>
        <v>Trom, Ms.  Kelly A</v>
      </c>
      <c r="C1404">
        <v>27.5</v>
      </c>
      <c r="D1404" s="22" t="str" cm="1">
        <f t="array" ref="D1404">_xlfn.IFS(Table35[[#This Row],[BMI]]&lt;18.5, "Underweight ", Table35[[#This Row],[BMI]]&lt;24.9, "Normal Weight", Table35[[#This Row],[BMI]]&lt;29.9, "Overweight ", TRUE, "Obesity")</f>
        <v xml:space="preserve">Overweight </v>
      </c>
      <c r="E1404" s="22">
        <v>10.75</v>
      </c>
      <c r="F1404" s="22" t="str" cm="1">
        <f t="array" ref="F1404">_xlfn.IFS(Table35[[#This Row],[HBA1C]]&lt;5.7, "Normal", Table35[[#This Row],[HBA1C]]&lt;6.4, "Prediabetes ", TRUE, "Diabetes")</f>
        <v>Diabetes</v>
      </c>
      <c r="G1404" s="23" t="s">
        <v>2379</v>
      </c>
      <c r="H1404" s="22" t="s">
        <v>2379</v>
      </c>
      <c r="I1404" s="22" t="s">
        <v>2379</v>
      </c>
      <c r="J1404" s="22">
        <v>0</v>
      </c>
      <c r="K1404" t="s">
        <v>2379</v>
      </c>
      <c r="L1404" s="25">
        <f>VLOOKUP(Table35[[#This Row],[Customer ID]],'Hospitalisation Details'!A:E,5,FALSE)</f>
        <v>28670</v>
      </c>
      <c r="M1404" s="27">
        <f>VLOOKUP(Table35[[#This Row],[Customer ID]],'Hospitalisation Details'!A:K,8,FALSE)</f>
        <v>7626.99</v>
      </c>
      <c r="N1404" t="str">
        <f>VLOOKUP(Table35[[#This Row],[Customer ID]],'Hospitalisation Details'!A:K,9, FALSE)</f>
        <v>tier - 2</v>
      </c>
      <c r="O1404" t="str">
        <f>VLOOKUP(Table35[[#This Row],[Customer ID]],'Hospitalisation Details'!A:K,10,FALSE)</f>
        <v>tier - 2</v>
      </c>
      <c r="P1404" t="str">
        <f>VLOOKUP(Table35[[#This Row],[Customer ID]],'Hospitalisation Details'!A:K,11,FALSE)</f>
        <v>R1011</v>
      </c>
    </row>
    <row r="1405" spans="1:16" x14ac:dyDescent="0.3">
      <c r="A1405" t="s">
        <v>966</v>
      </c>
      <c r="B1405" t="str">
        <f>VLOOKUP(Table35[[#This Row],[Customer ID]], 'Customer Names'!F:G, 2, FALSE)</f>
        <v>Sizer, Ms.  Brooke E</v>
      </c>
      <c r="C1405">
        <v>25.8</v>
      </c>
      <c r="D1405" s="22" t="str" cm="1">
        <f t="array" ref="D1405">_xlfn.IFS(Table35[[#This Row],[BMI]]&lt;18.5, "Underweight ", Table35[[#This Row],[BMI]]&lt;24.9, "Normal Weight", Table35[[#This Row],[BMI]]&lt;29.9, "Overweight ", TRUE, "Obesity")</f>
        <v xml:space="preserve">Overweight </v>
      </c>
      <c r="E1405" s="22">
        <v>7.8</v>
      </c>
      <c r="F1405" s="22" t="str" cm="1">
        <f t="array" ref="F1405">_xlfn.IFS(Table35[[#This Row],[HBA1C]]&lt;5.7, "Normal", Table35[[#This Row],[HBA1C]]&lt;6.4, "Prediabetes ", TRUE, "Diabetes")</f>
        <v>Diabetes</v>
      </c>
      <c r="G1405" s="23" t="s">
        <v>2379</v>
      </c>
      <c r="H1405" s="22" t="s">
        <v>2379</v>
      </c>
      <c r="I1405" s="22" t="s">
        <v>2379</v>
      </c>
      <c r="J1405" s="22">
        <v>0</v>
      </c>
      <c r="K1405" t="s">
        <v>2379</v>
      </c>
      <c r="L1405" s="25">
        <f>VLOOKUP(Table35[[#This Row],[Customer ID]],'Hospitalisation Details'!A:E,5,FALSE)</f>
        <v>28616</v>
      </c>
      <c r="M1405" s="27">
        <f>VLOOKUP(Table35[[#This Row],[Customer ID]],'Hospitalisation Details'!A:K,8,FALSE)</f>
        <v>7624.63</v>
      </c>
      <c r="N1405" t="str">
        <f>VLOOKUP(Table35[[#This Row],[Customer ID]],'Hospitalisation Details'!A:K,9, FALSE)</f>
        <v>tier - 2</v>
      </c>
      <c r="O1405" t="str">
        <f>VLOOKUP(Table35[[#This Row],[Customer ID]],'Hospitalisation Details'!A:K,10,FALSE)</f>
        <v>tier - 1</v>
      </c>
      <c r="P1405" t="str">
        <f>VLOOKUP(Table35[[#This Row],[Customer ID]],'Hospitalisation Details'!A:K,11,FALSE)</f>
        <v>R1011</v>
      </c>
    </row>
    <row r="1406" spans="1:16" x14ac:dyDescent="0.3">
      <c r="A1406" t="s">
        <v>965</v>
      </c>
      <c r="B1406" t="str">
        <f>VLOOKUP(Table35[[#This Row],[Customer ID]], 'Customer Names'!F:G, 2, FALSE)</f>
        <v>Ellison, Ms.  Katelyn E.</v>
      </c>
      <c r="C1406">
        <v>25</v>
      </c>
      <c r="D1406" s="22" t="str" cm="1">
        <f t="array" ref="D1406">_xlfn.IFS(Table35[[#This Row],[BMI]]&lt;18.5, "Underweight ", Table35[[#This Row],[BMI]]&lt;24.9, "Normal Weight", Table35[[#This Row],[BMI]]&lt;29.9, "Overweight ", TRUE, "Obesity")</f>
        <v xml:space="preserve">Overweight </v>
      </c>
      <c r="E1406" s="22">
        <v>7.04</v>
      </c>
      <c r="F1406" s="22" t="str" cm="1">
        <f t="array" ref="F1406">_xlfn.IFS(Table35[[#This Row],[HBA1C]]&lt;5.7, "Normal", Table35[[#This Row],[HBA1C]]&lt;6.4, "Prediabetes ", TRUE, "Diabetes")</f>
        <v>Diabetes</v>
      </c>
      <c r="G1406" s="23" t="s">
        <v>2379</v>
      </c>
      <c r="H1406" s="22" t="s">
        <v>2379</v>
      </c>
      <c r="I1406" s="22" t="s">
        <v>2379</v>
      </c>
      <c r="J1406" s="22">
        <v>0</v>
      </c>
      <c r="K1406" t="s">
        <v>2379</v>
      </c>
      <c r="L1406" s="25">
        <f>VLOOKUP(Table35[[#This Row],[Customer ID]],'Hospitalisation Details'!A:E,5,FALSE)</f>
        <v>28608</v>
      </c>
      <c r="M1406" s="27">
        <f>VLOOKUP(Table35[[#This Row],[Customer ID]],'Hospitalisation Details'!A:K,8,FALSE)</f>
        <v>7623.52</v>
      </c>
      <c r="N1406" t="str">
        <f>VLOOKUP(Table35[[#This Row],[Customer ID]],'Hospitalisation Details'!A:K,9, FALSE)</f>
        <v>tier - 2</v>
      </c>
      <c r="O1406" t="str">
        <f>VLOOKUP(Table35[[#This Row],[Customer ID]],'Hospitalisation Details'!A:K,10,FALSE)</f>
        <v>tier - 1</v>
      </c>
      <c r="P1406" t="str">
        <f>VLOOKUP(Table35[[#This Row],[Customer ID]],'Hospitalisation Details'!A:K,11,FALSE)</f>
        <v>R1011</v>
      </c>
    </row>
    <row r="1407" spans="1:16" x14ac:dyDescent="0.3">
      <c r="A1407" t="s">
        <v>964</v>
      </c>
      <c r="B1407" t="str">
        <f>VLOOKUP(Table35[[#This Row],[Customer ID]], 'Customer Names'!F:G, 2, FALSE)</f>
        <v>Sulkowski, Mr.  Adam</v>
      </c>
      <c r="C1407">
        <v>41.2</v>
      </c>
      <c r="D1407" s="22" t="str" cm="1">
        <f t="array" ref="D1407">_xlfn.IFS(Table35[[#This Row],[BMI]]&lt;18.5, "Underweight ", Table35[[#This Row],[BMI]]&lt;24.9, "Normal Weight", Table35[[#This Row],[BMI]]&lt;29.9, "Overweight ", TRUE, "Obesity")</f>
        <v>Obesity</v>
      </c>
      <c r="E1407" s="22">
        <v>4.18</v>
      </c>
      <c r="F1407" s="22" t="str" cm="1">
        <f t="array" ref="F1407">_xlfn.IFS(Table35[[#This Row],[HBA1C]]&lt;5.7, "Normal", Table35[[#This Row],[HBA1C]]&lt;6.4, "Prediabetes ", TRUE, "Diabetes")</f>
        <v>Normal</v>
      </c>
      <c r="G1407" s="23" t="s">
        <v>2381</v>
      </c>
      <c r="H1407" s="22" t="s">
        <v>2379</v>
      </c>
      <c r="I1407" s="22" t="s">
        <v>2379</v>
      </c>
      <c r="J1407" s="22">
        <v>0</v>
      </c>
      <c r="K1407" t="s">
        <v>2379</v>
      </c>
      <c r="L1407" s="25">
        <f>VLOOKUP(Table35[[#This Row],[Customer ID]],'Hospitalisation Details'!A:E,5,FALSE)</f>
        <v>35141</v>
      </c>
      <c r="M1407" s="27">
        <f>VLOOKUP(Table35[[#This Row],[Customer ID]],'Hospitalisation Details'!A:K,8,FALSE)</f>
        <v>7623.13</v>
      </c>
      <c r="N1407" t="str">
        <f>VLOOKUP(Table35[[#This Row],[Customer ID]],'Hospitalisation Details'!A:K,9, FALSE)</f>
        <v>tier - 2</v>
      </c>
      <c r="O1407" t="str">
        <f>VLOOKUP(Table35[[#This Row],[Customer ID]],'Hospitalisation Details'!A:K,10,FALSE)</f>
        <v>tier - 3</v>
      </c>
      <c r="P1407" t="str">
        <f>VLOOKUP(Table35[[#This Row],[Customer ID]],'Hospitalisation Details'!A:K,11,FALSE)</f>
        <v>R1011</v>
      </c>
    </row>
    <row r="1408" spans="1:16" x14ac:dyDescent="0.3">
      <c r="A1408" t="s">
        <v>963</v>
      </c>
      <c r="B1408" t="str">
        <f>VLOOKUP(Table35[[#This Row],[Customer ID]], 'Customer Names'!F:G, 2, FALSE)</f>
        <v>Maringo, Ms.  Dana</v>
      </c>
      <c r="C1408">
        <v>17.78</v>
      </c>
      <c r="D1408" s="22" t="str" cm="1">
        <f t="array" ref="D1408">_xlfn.IFS(Table35[[#This Row],[BMI]]&lt;18.5, "Underweight ", Table35[[#This Row],[BMI]]&lt;24.9, "Normal Weight", Table35[[#This Row],[BMI]]&lt;29.9, "Overweight ", TRUE, "Obesity")</f>
        <v xml:space="preserve">Underweight </v>
      </c>
      <c r="E1408" s="22">
        <v>8.19</v>
      </c>
      <c r="F1408" s="22" t="str" cm="1">
        <f t="array" ref="F1408">_xlfn.IFS(Table35[[#This Row],[HBA1C]]&lt;5.7, "Normal", Table35[[#This Row],[HBA1C]]&lt;6.4, "Prediabetes ", TRUE, "Diabetes")</f>
        <v>Diabetes</v>
      </c>
      <c r="G1408" s="23" t="s">
        <v>2379</v>
      </c>
      <c r="H1408" s="22" t="s">
        <v>2379</v>
      </c>
      <c r="I1408" s="22" t="s">
        <v>2379</v>
      </c>
      <c r="J1408" s="22">
        <v>0</v>
      </c>
      <c r="K1408" t="s">
        <v>2379</v>
      </c>
      <c r="L1408" s="25">
        <f>VLOOKUP(Table35[[#This Row],[Customer ID]],'Hospitalisation Details'!A:E,5,FALSE)</f>
        <v>24871</v>
      </c>
      <c r="M1408" s="27">
        <f>VLOOKUP(Table35[[#This Row],[Customer ID]],'Hospitalisation Details'!A:K,8,FALSE)</f>
        <v>7609.6</v>
      </c>
      <c r="N1408" t="str">
        <f>VLOOKUP(Table35[[#This Row],[Customer ID]],'Hospitalisation Details'!A:K,9, FALSE)</f>
        <v>tier - 3</v>
      </c>
      <c r="O1408" t="str">
        <f>VLOOKUP(Table35[[#This Row],[Customer ID]],'Hospitalisation Details'!A:K,10,FALSE)</f>
        <v>tier - 2</v>
      </c>
      <c r="P1408" t="str">
        <f>VLOOKUP(Table35[[#This Row],[Customer ID]],'Hospitalisation Details'!A:K,11,FALSE)</f>
        <v>R1012</v>
      </c>
    </row>
    <row r="1409" spans="1:16" x14ac:dyDescent="0.3">
      <c r="A1409" t="s">
        <v>962</v>
      </c>
      <c r="B1409" t="str">
        <f>VLOOKUP(Table35[[#This Row],[Customer ID]], 'Customer Names'!F:G, 2, FALSE)</f>
        <v>Lattin, Mr.  Eric W</v>
      </c>
      <c r="C1409">
        <v>40.119999999999997</v>
      </c>
      <c r="D1409" s="22" t="str" cm="1">
        <f t="array" ref="D1409">_xlfn.IFS(Table35[[#This Row],[BMI]]&lt;18.5, "Underweight ", Table35[[#This Row],[BMI]]&lt;24.9, "Normal Weight", Table35[[#This Row],[BMI]]&lt;29.9, "Overweight ", TRUE, "Obesity")</f>
        <v>Obesity</v>
      </c>
      <c r="E1409" s="22">
        <v>6.22</v>
      </c>
      <c r="F1409" s="22" t="str" cm="1">
        <f t="array" ref="F1409">_xlfn.IFS(Table35[[#This Row],[HBA1C]]&lt;5.7, "Normal", Table35[[#This Row],[HBA1C]]&lt;6.4, "Prediabetes ", TRUE, "Diabetes")</f>
        <v xml:space="preserve">Prediabetes </v>
      </c>
      <c r="G1409" s="23" t="s">
        <v>2381</v>
      </c>
      <c r="H1409" s="22" t="s">
        <v>2379</v>
      </c>
      <c r="I1409" s="22" t="s">
        <v>2381</v>
      </c>
      <c r="J1409" s="22">
        <v>1</v>
      </c>
      <c r="K1409" t="s">
        <v>2379</v>
      </c>
      <c r="L1409" s="25">
        <f>VLOOKUP(Table35[[#This Row],[Customer ID]],'Hospitalisation Details'!A:E,5,FALSE)</f>
        <v>35460</v>
      </c>
      <c r="M1409" s="27">
        <f>VLOOKUP(Table35[[#This Row],[Customer ID]],'Hospitalisation Details'!A:K,8,FALSE)</f>
        <v>7607.03</v>
      </c>
      <c r="N1409" t="str">
        <f>VLOOKUP(Table35[[#This Row],[Customer ID]],'Hospitalisation Details'!A:K,9, FALSE)</f>
        <v>tier - 2</v>
      </c>
      <c r="O1409" t="str">
        <f>VLOOKUP(Table35[[#This Row],[Customer ID]],'Hospitalisation Details'!A:K,10,FALSE)</f>
        <v>tier - 2</v>
      </c>
      <c r="P1409" t="str">
        <f>VLOOKUP(Table35[[#This Row],[Customer ID]],'Hospitalisation Details'!A:K,11,FALSE)</f>
        <v>R1012</v>
      </c>
    </row>
    <row r="1410" spans="1:16" x14ac:dyDescent="0.3">
      <c r="A1410" t="s">
        <v>961</v>
      </c>
      <c r="B1410" t="str">
        <f>VLOOKUP(Table35[[#This Row],[Customer ID]], 'Customer Names'!F:G, 2, FALSE)</f>
        <v>Deblander, Mr.  Matthew D</v>
      </c>
      <c r="C1410">
        <v>19.350000000000001</v>
      </c>
      <c r="D1410" s="22" t="str" cm="1">
        <f t="array" ref="D1410">_xlfn.IFS(Table35[[#This Row],[BMI]]&lt;18.5, "Underweight ", Table35[[#This Row],[BMI]]&lt;24.9, "Normal Weight", Table35[[#This Row],[BMI]]&lt;29.9, "Overweight ", TRUE, "Obesity")</f>
        <v>Normal Weight</v>
      </c>
      <c r="E1410" s="22">
        <v>8.2200000000000006</v>
      </c>
      <c r="F1410" s="22" t="str" cm="1">
        <f t="array" ref="F1410">_xlfn.IFS(Table35[[#This Row],[HBA1C]]&lt;5.7, "Normal", Table35[[#This Row],[HBA1C]]&lt;6.4, "Prediabetes ", TRUE, "Diabetes")</f>
        <v>Diabetes</v>
      </c>
      <c r="G1410" s="23" t="s">
        <v>2381</v>
      </c>
      <c r="H1410" s="22" t="s">
        <v>2379</v>
      </c>
      <c r="I1410" s="22" t="s">
        <v>2379</v>
      </c>
      <c r="J1410" s="22">
        <v>0</v>
      </c>
      <c r="K1410" t="s">
        <v>2379</v>
      </c>
      <c r="L1410" s="25">
        <f>VLOOKUP(Table35[[#This Row],[Customer ID]],'Hospitalisation Details'!A:E,5,FALSE)</f>
        <v>24823</v>
      </c>
      <c r="M1410" s="27">
        <f>VLOOKUP(Table35[[#This Row],[Customer ID]],'Hospitalisation Details'!A:K,8,FALSE)</f>
        <v>7585.62</v>
      </c>
      <c r="N1410" t="str">
        <f>VLOOKUP(Table35[[#This Row],[Customer ID]],'Hospitalisation Details'!A:K,9, FALSE)</f>
        <v>tier - 3</v>
      </c>
      <c r="O1410" t="str">
        <f>VLOOKUP(Table35[[#This Row],[Customer ID]],'Hospitalisation Details'!A:K,10,FALSE)</f>
        <v>tier - 2</v>
      </c>
      <c r="P1410" t="str">
        <f>VLOOKUP(Table35[[#This Row],[Customer ID]],'Hospitalisation Details'!A:K,11,FALSE)</f>
        <v>R1013</v>
      </c>
    </row>
    <row r="1411" spans="1:16" x14ac:dyDescent="0.3">
      <c r="A1411" t="s">
        <v>960</v>
      </c>
      <c r="B1411" t="str">
        <f>VLOOKUP(Table35[[#This Row],[Customer ID]], 'Customer Names'!F:G, 2, FALSE)</f>
        <v>O'Neill, Mr.  Eoghan</v>
      </c>
      <c r="C1411">
        <v>36.69</v>
      </c>
      <c r="D1411" s="22" t="str" cm="1">
        <f t="array" ref="D1411">_xlfn.IFS(Table35[[#This Row],[BMI]]&lt;18.5, "Underweight ", Table35[[#This Row],[BMI]]&lt;24.9, "Normal Weight", Table35[[#This Row],[BMI]]&lt;29.9, "Overweight ", TRUE, "Obesity")</f>
        <v>Obesity</v>
      </c>
      <c r="E1411" s="22">
        <v>6.15</v>
      </c>
      <c r="F1411" s="22" t="str" cm="1">
        <f t="array" ref="F1411">_xlfn.IFS(Table35[[#This Row],[HBA1C]]&lt;5.7, "Normal", Table35[[#This Row],[HBA1C]]&lt;6.4, "Prediabetes ", TRUE, "Diabetes")</f>
        <v xml:space="preserve">Prediabetes </v>
      </c>
      <c r="G1411" s="23" t="s">
        <v>2379</v>
      </c>
      <c r="H1411" s="22" t="s">
        <v>2379</v>
      </c>
      <c r="I1411" s="22" t="s">
        <v>2379</v>
      </c>
      <c r="J1411" s="22">
        <v>0</v>
      </c>
      <c r="K1411" t="s">
        <v>2379</v>
      </c>
      <c r="L1411" s="25">
        <f>VLOOKUP(Table35[[#This Row],[Customer ID]],'Hospitalisation Details'!A:E,5,FALSE)</f>
        <v>34652</v>
      </c>
      <c r="M1411" s="27">
        <f>VLOOKUP(Table35[[#This Row],[Customer ID]],'Hospitalisation Details'!A:K,8,FALSE)</f>
        <v>7567.13</v>
      </c>
      <c r="N1411" t="str">
        <f>VLOOKUP(Table35[[#This Row],[Customer ID]],'Hospitalisation Details'!A:K,9, FALSE)</f>
        <v>tier - 2</v>
      </c>
      <c r="O1411" t="str">
        <f>VLOOKUP(Table35[[#This Row],[Customer ID]],'Hospitalisation Details'!A:K,10,FALSE)</f>
        <v>tier - 2</v>
      </c>
      <c r="P1411" t="str">
        <f>VLOOKUP(Table35[[#This Row],[Customer ID]],'Hospitalisation Details'!A:K,11,FALSE)</f>
        <v>R1021</v>
      </c>
    </row>
    <row r="1412" spans="1:16" x14ac:dyDescent="0.3">
      <c r="A1412" t="s">
        <v>959</v>
      </c>
      <c r="B1412" t="str">
        <f>VLOOKUP(Table35[[#This Row],[Customer ID]], 'Customer Names'!F:G, 2, FALSE)</f>
        <v>Davis, Ms.  Pamela W</v>
      </c>
      <c r="C1412">
        <v>28.51</v>
      </c>
      <c r="D1412" s="22" t="str" cm="1">
        <f t="array" ref="D1412">_xlfn.IFS(Table35[[#This Row],[BMI]]&lt;18.5, "Underweight ", Table35[[#This Row],[BMI]]&lt;24.9, "Normal Weight", Table35[[#This Row],[BMI]]&lt;29.9, "Overweight ", TRUE, "Obesity")</f>
        <v xml:space="preserve">Overweight </v>
      </c>
      <c r="E1412" s="22">
        <v>5.65</v>
      </c>
      <c r="F1412" s="22" t="str" cm="1">
        <f t="array" ref="F1412">_xlfn.IFS(Table35[[#This Row],[HBA1C]]&lt;5.7, "Normal", Table35[[#This Row],[HBA1C]]&lt;6.4, "Prediabetes ", TRUE, "Diabetes")</f>
        <v>Normal</v>
      </c>
      <c r="G1412" s="23" t="s">
        <v>2381</v>
      </c>
      <c r="H1412" s="22" t="s">
        <v>2379</v>
      </c>
      <c r="I1412" s="22" t="s">
        <v>2379</v>
      </c>
      <c r="J1412" s="22">
        <v>1</v>
      </c>
      <c r="K1412" t="s">
        <v>2379</v>
      </c>
      <c r="L1412" s="25">
        <f>VLOOKUP(Table35[[#This Row],[Customer ID]],'Hospitalisation Details'!A:E,5,FALSE)</f>
        <v>32431</v>
      </c>
      <c r="M1412" s="27">
        <f>VLOOKUP(Table35[[#This Row],[Customer ID]],'Hospitalisation Details'!A:K,8,FALSE)</f>
        <v>7538.52</v>
      </c>
      <c r="N1412" t="str">
        <f>VLOOKUP(Table35[[#This Row],[Customer ID]],'Hospitalisation Details'!A:K,9, FALSE)</f>
        <v>tier - 2</v>
      </c>
      <c r="O1412" t="str">
        <f>VLOOKUP(Table35[[#This Row],[Customer ID]],'Hospitalisation Details'!A:K,10,FALSE)</f>
        <v>tier - 2</v>
      </c>
      <c r="P1412" t="str">
        <f>VLOOKUP(Table35[[#This Row],[Customer ID]],'Hospitalisation Details'!A:K,11,FALSE)</f>
        <v>R1012</v>
      </c>
    </row>
    <row r="1413" spans="1:16" x14ac:dyDescent="0.3">
      <c r="A1413" t="s">
        <v>958</v>
      </c>
      <c r="B1413" t="str">
        <f>VLOOKUP(Table35[[#This Row],[Customer ID]], 'Customer Names'!F:G, 2, FALSE)</f>
        <v>Stanek, Ms.  Lindsey M.</v>
      </c>
      <c r="C1413">
        <v>30.21</v>
      </c>
      <c r="D1413" s="22" t="str" cm="1">
        <f t="array" ref="D1413">_xlfn.IFS(Table35[[#This Row],[BMI]]&lt;18.5, "Underweight ", Table35[[#This Row],[BMI]]&lt;24.9, "Normal Weight", Table35[[#This Row],[BMI]]&lt;29.9, "Overweight ", TRUE, "Obesity")</f>
        <v>Obesity</v>
      </c>
      <c r="E1413" s="22">
        <v>5.5</v>
      </c>
      <c r="F1413" s="22" t="str" cm="1">
        <f t="array" ref="F1413">_xlfn.IFS(Table35[[#This Row],[HBA1C]]&lt;5.7, "Normal", Table35[[#This Row],[HBA1C]]&lt;6.4, "Prediabetes ", TRUE, "Diabetes")</f>
        <v>Normal</v>
      </c>
      <c r="G1413" s="23" t="s">
        <v>2379</v>
      </c>
      <c r="H1413" s="22" t="s">
        <v>2379</v>
      </c>
      <c r="I1413" s="22" t="s">
        <v>2379</v>
      </c>
      <c r="J1413" s="22">
        <v>1</v>
      </c>
      <c r="K1413" t="s">
        <v>2379</v>
      </c>
      <c r="L1413" s="25">
        <f>VLOOKUP(Table35[[#This Row],[Customer ID]],'Hospitalisation Details'!A:E,5,FALSE)</f>
        <v>30947</v>
      </c>
      <c r="M1413" s="27">
        <f>VLOOKUP(Table35[[#This Row],[Customer ID]],'Hospitalisation Details'!A:K,8,FALSE)</f>
        <v>7537.16</v>
      </c>
      <c r="N1413" t="str">
        <f>VLOOKUP(Table35[[#This Row],[Customer ID]],'Hospitalisation Details'!A:K,9, FALSE)</f>
        <v>tier - 2</v>
      </c>
      <c r="O1413" t="str">
        <f>VLOOKUP(Table35[[#This Row],[Customer ID]],'Hospitalisation Details'!A:K,10,FALSE)</f>
        <v>tier - 2</v>
      </c>
      <c r="P1413" t="str">
        <f>VLOOKUP(Table35[[#This Row],[Customer ID]],'Hospitalisation Details'!A:K,11,FALSE)</f>
        <v>R1012</v>
      </c>
    </row>
    <row r="1414" spans="1:16" x14ac:dyDescent="0.3">
      <c r="A1414" t="s">
        <v>957</v>
      </c>
      <c r="B1414" t="str">
        <f>VLOOKUP(Table35[[#This Row],[Customer ID]], 'Customer Names'!F:G, 2, FALSE)</f>
        <v>Harris, Ms.  Kassie</v>
      </c>
      <c r="C1414">
        <v>24.33</v>
      </c>
      <c r="D1414" s="22" t="str" cm="1">
        <f t="array" ref="D1414">_xlfn.IFS(Table35[[#This Row],[BMI]]&lt;18.5, "Underweight ", Table35[[#This Row],[BMI]]&lt;24.9, "Normal Weight", Table35[[#This Row],[BMI]]&lt;29.9, "Overweight ", TRUE, "Obesity")</f>
        <v>Normal Weight</v>
      </c>
      <c r="E1414" s="22">
        <v>8</v>
      </c>
      <c r="F1414" s="22" t="str" cm="1">
        <f t="array" ref="F1414">_xlfn.IFS(Table35[[#This Row],[HBA1C]]&lt;5.7, "Normal", Table35[[#This Row],[HBA1C]]&lt;6.4, "Prediabetes ", TRUE, "Diabetes")</f>
        <v>Diabetes</v>
      </c>
      <c r="G1414" s="23" t="s">
        <v>2379</v>
      </c>
      <c r="H1414" s="22" t="s">
        <v>2379</v>
      </c>
      <c r="I1414" s="22" t="s">
        <v>2379</v>
      </c>
      <c r="J1414" s="22">
        <v>0</v>
      </c>
      <c r="K1414" t="s">
        <v>2379</v>
      </c>
      <c r="L1414" s="25">
        <f>VLOOKUP(Table35[[#This Row],[Customer ID]],'Hospitalisation Details'!A:E,5,FALSE)</f>
        <v>28716</v>
      </c>
      <c r="M1414" s="27">
        <f>VLOOKUP(Table35[[#This Row],[Customer ID]],'Hospitalisation Details'!A:K,8,FALSE)</f>
        <v>7531.7</v>
      </c>
      <c r="N1414" t="str">
        <f>VLOOKUP(Table35[[#This Row],[Customer ID]],'Hospitalisation Details'!A:K,9, FALSE)</f>
        <v>tier - 2</v>
      </c>
      <c r="O1414" t="str">
        <f>VLOOKUP(Table35[[#This Row],[Customer ID]],'Hospitalisation Details'!A:K,10,FALSE)</f>
        <v>tier - 1</v>
      </c>
      <c r="P1414" t="str">
        <f>VLOOKUP(Table35[[#This Row],[Customer ID]],'Hospitalisation Details'!A:K,11,FALSE)</f>
        <v>R1013</v>
      </c>
    </row>
    <row r="1415" spans="1:16" x14ac:dyDescent="0.3">
      <c r="A1415" t="s">
        <v>956</v>
      </c>
      <c r="B1415" t="str">
        <f>VLOOKUP(Table35[[#This Row],[Customer ID]], 'Customer Names'!F:G, 2, FALSE)</f>
        <v>Manning, Mr.  Matthew</v>
      </c>
      <c r="C1415">
        <v>19.855</v>
      </c>
      <c r="D1415" s="22" t="str" cm="1">
        <f t="array" ref="D1415">_xlfn.IFS(Table35[[#This Row],[BMI]]&lt;18.5, "Underweight ", Table35[[#This Row],[BMI]]&lt;24.9, "Normal Weight", Table35[[#This Row],[BMI]]&lt;29.9, "Overweight ", TRUE, "Obesity")</f>
        <v>Normal Weight</v>
      </c>
      <c r="E1415" s="22">
        <v>5.71</v>
      </c>
      <c r="F1415" s="22" t="str" cm="1">
        <f t="array" ref="F1415">_xlfn.IFS(Table35[[#This Row],[HBA1C]]&lt;5.7, "Normal", Table35[[#This Row],[HBA1C]]&lt;6.4, "Prediabetes ", TRUE, "Diabetes")</f>
        <v xml:space="preserve">Prediabetes </v>
      </c>
      <c r="G1415" s="23" t="s">
        <v>2381</v>
      </c>
      <c r="H1415" s="22" t="s">
        <v>2379</v>
      </c>
      <c r="I1415" s="22" t="s">
        <v>2379</v>
      </c>
      <c r="J1415" s="22">
        <v>0</v>
      </c>
      <c r="K1415" t="s">
        <v>2379</v>
      </c>
      <c r="L1415" s="25">
        <f>VLOOKUP(Table35[[#This Row],[Customer ID]],'Hospitalisation Details'!A:E,5,FALSE)</f>
        <v>27951</v>
      </c>
      <c r="M1415" s="27">
        <f>VLOOKUP(Table35[[#This Row],[Customer ID]],'Hospitalisation Details'!A:K,8,FALSE)</f>
        <v>7526.71</v>
      </c>
      <c r="N1415" t="str">
        <f>VLOOKUP(Table35[[#This Row],[Customer ID]],'Hospitalisation Details'!A:K,9, FALSE)</f>
        <v>tier - 3</v>
      </c>
      <c r="O1415" t="str">
        <f>VLOOKUP(Table35[[#This Row],[Customer ID]],'Hospitalisation Details'!A:K,10,FALSE)</f>
        <v>tier - 1</v>
      </c>
      <c r="P1415" t="str">
        <f>VLOOKUP(Table35[[#This Row],[Customer ID]],'Hospitalisation Details'!A:K,11,FALSE)</f>
        <v>R1012</v>
      </c>
    </row>
    <row r="1416" spans="1:16" x14ac:dyDescent="0.3">
      <c r="A1416" t="s">
        <v>955</v>
      </c>
      <c r="B1416" t="str">
        <f>VLOOKUP(Table35[[#This Row],[Customer ID]], 'Customer Names'!F:G, 2, FALSE)</f>
        <v>Barrera Munoz, Mr.  Ruben Dario</v>
      </c>
      <c r="C1416">
        <v>25.364999999999998</v>
      </c>
      <c r="D1416" s="22" t="str" cm="1">
        <f t="array" ref="D1416">_xlfn.IFS(Table35[[#This Row],[BMI]]&lt;18.5, "Underweight ", Table35[[#This Row],[BMI]]&lt;24.9, "Normal Weight", Table35[[#This Row],[BMI]]&lt;29.9, "Overweight ", TRUE, "Obesity")</f>
        <v xml:space="preserve">Overweight </v>
      </c>
      <c r="E1416" s="22">
        <v>11.71</v>
      </c>
      <c r="F1416" s="22" t="str" cm="1">
        <f t="array" ref="F1416">_xlfn.IFS(Table35[[#This Row],[HBA1C]]&lt;5.7, "Normal", Table35[[#This Row],[HBA1C]]&lt;6.4, "Prediabetes ", TRUE, "Diabetes")</f>
        <v>Diabetes</v>
      </c>
      <c r="G1416" s="23" t="s">
        <v>2379</v>
      </c>
      <c r="H1416" s="22" t="s">
        <v>2379</v>
      </c>
      <c r="I1416" s="22" t="s">
        <v>2379</v>
      </c>
      <c r="J1416" s="22">
        <v>0</v>
      </c>
      <c r="K1416" t="s">
        <v>2379</v>
      </c>
      <c r="L1416" s="25">
        <f>VLOOKUP(Table35[[#This Row],[Customer ID]],'Hospitalisation Details'!A:E,5,FALSE)</f>
        <v>28659</v>
      </c>
      <c r="M1416" s="27">
        <f>VLOOKUP(Table35[[#This Row],[Customer ID]],'Hospitalisation Details'!A:K,8,FALSE)</f>
        <v>7518.03</v>
      </c>
      <c r="N1416" t="str">
        <f>VLOOKUP(Table35[[#This Row],[Customer ID]],'Hospitalisation Details'!A:K,9, FALSE)</f>
        <v>tier - 2</v>
      </c>
      <c r="O1416" t="str">
        <f>VLOOKUP(Table35[[#This Row],[Customer ID]],'Hospitalisation Details'!A:K,10,FALSE)</f>
        <v>tier - 3</v>
      </c>
      <c r="P1416" t="str">
        <f>VLOOKUP(Table35[[#This Row],[Customer ID]],'Hospitalisation Details'!A:K,11,FALSE)</f>
        <v>R1012</v>
      </c>
    </row>
    <row r="1417" spans="1:16" x14ac:dyDescent="0.3">
      <c r="A1417" t="s">
        <v>954</v>
      </c>
      <c r="B1417" t="str">
        <f>VLOOKUP(Table35[[#This Row],[Customer ID]], 'Customer Names'!F:G, 2, FALSE)</f>
        <v>Schauwaers, Mr.  Kevin</v>
      </c>
      <c r="C1417">
        <v>29.6</v>
      </c>
      <c r="D1417" s="22" t="str" cm="1">
        <f t="array" ref="D1417">_xlfn.IFS(Table35[[#This Row],[BMI]]&lt;18.5, "Underweight ", Table35[[#This Row],[BMI]]&lt;24.9, "Normal Weight", Table35[[#This Row],[BMI]]&lt;29.9, "Overweight ", TRUE, "Obesity")</f>
        <v xml:space="preserve">Overweight </v>
      </c>
      <c r="E1417" s="22">
        <v>6.17</v>
      </c>
      <c r="F1417" s="22" t="str" cm="1">
        <f t="array" ref="F1417">_xlfn.IFS(Table35[[#This Row],[HBA1C]]&lt;5.7, "Normal", Table35[[#This Row],[HBA1C]]&lt;6.4, "Prediabetes ", TRUE, "Diabetes")</f>
        <v xml:space="preserve">Prediabetes </v>
      </c>
      <c r="G1417" s="23" t="s">
        <v>2381</v>
      </c>
      <c r="H1417" s="22" t="s">
        <v>2379</v>
      </c>
      <c r="I1417" s="22" t="s">
        <v>2381</v>
      </c>
      <c r="J1417" s="22">
        <v>1</v>
      </c>
      <c r="K1417" t="s">
        <v>2379</v>
      </c>
      <c r="L1417" s="25">
        <f>VLOOKUP(Table35[[#This Row],[Customer ID]],'Hospitalisation Details'!A:E,5,FALSE)</f>
        <v>30446</v>
      </c>
      <c r="M1417" s="27">
        <f>VLOOKUP(Table35[[#This Row],[Customer ID]],'Hospitalisation Details'!A:K,8,FALSE)</f>
        <v>7512.27</v>
      </c>
      <c r="N1417" t="str">
        <f>VLOOKUP(Table35[[#This Row],[Customer ID]],'Hospitalisation Details'!A:K,9, FALSE)</f>
        <v>tier - 3</v>
      </c>
      <c r="O1417" t="str">
        <f>VLOOKUP(Table35[[#This Row],[Customer ID]],'Hospitalisation Details'!A:K,10,FALSE)</f>
        <v>tier - 2</v>
      </c>
      <c r="P1417" t="str">
        <f>VLOOKUP(Table35[[#This Row],[Customer ID]],'Hospitalisation Details'!A:K,11,FALSE)</f>
        <v>R1011</v>
      </c>
    </row>
    <row r="1418" spans="1:16" x14ac:dyDescent="0.3">
      <c r="A1418" t="s">
        <v>953</v>
      </c>
      <c r="B1418" t="str">
        <f>VLOOKUP(Table35[[#This Row],[Customer ID]], 'Customer Names'!F:G, 2, FALSE)</f>
        <v>Hartman, Ms.  Lindsay M</v>
      </c>
      <c r="C1418">
        <v>39.43</v>
      </c>
      <c r="D1418" s="22" t="str" cm="1">
        <f t="array" ref="D1418">_xlfn.IFS(Table35[[#This Row],[BMI]]&lt;18.5, "Underweight ", Table35[[#This Row],[BMI]]&lt;24.9, "Normal Weight", Table35[[#This Row],[BMI]]&lt;29.9, "Overweight ", TRUE, "Obesity")</f>
        <v>Obesity</v>
      </c>
      <c r="E1418" s="22">
        <v>6.1</v>
      </c>
      <c r="F1418" s="22" t="str" cm="1">
        <f t="array" ref="F1418">_xlfn.IFS(Table35[[#This Row],[HBA1C]]&lt;5.7, "Normal", Table35[[#This Row],[HBA1C]]&lt;6.4, "Prediabetes ", TRUE, "Diabetes")</f>
        <v xml:space="preserve">Prediabetes </v>
      </c>
      <c r="G1418" s="23" t="s">
        <v>2381</v>
      </c>
      <c r="H1418" s="22" t="s">
        <v>2379</v>
      </c>
      <c r="I1418" s="22" t="s">
        <v>2381</v>
      </c>
      <c r="J1418" s="22">
        <v>1</v>
      </c>
      <c r="K1418" t="s">
        <v>2379</v>
      </c>
      <c r="L1418" s="25">
        <f>VLOOKUP(Table35[[#This Row],[Customer ID]],'Hospitalisation Details'!A:E,5,FALSE)</f>
        <v>35548</v>
      </c>
      <c r="M1418" s="27">
        <f>VLOOKUP(Table35[[#This Row],[Customer ID]],'Hospitalisation Details'!A:K,8,FALSE)</f>
        <v>7504.3</v>
      </c>
      <c r="N1418" t="str">
        <f>VLOOKUP(Table35[[#This Row],[Customer ID]],'Hospitalisation Details'!A:K,9, FALSE)</f>
        <v>tier - 2</v>
      </c>
      <c r="O1418" t="str">
        <f>VLOOKUP(Table35[[#This Row],[Customer ID]],'Hospitalisation Details'!A:K,10,FALSE)</f>
        <v>tier - 1</v>
      </c>
      <c r="P1418" t="str">
        <f>VLOOKUP(Table35[[#This Row],[Customer ID]],'Hospitalisation Details'!A:K,11,FALSE)</f>
        <v>R1012</v>
      </c>
    </row>
    <row r="1419" spans="1:16" x14ac:dyDescent="0.3">
      <c r="A1419" t="s">
        <v>952</v>
      </c>
      <c r="B1419" t="str">
        <f>VLOOKUP(Table35[[#This Row],[Customer ID]], 'Customer Names'!F:G, 2, FALSE)</f>
        <v>Fire, Mrs.  Amanda</v>
      </c>
      <c r="C1419">
        <v>27.34</v>
      </c>
      <c r="D1419" s="22" t="str" cm="1">
        <f t="array" ref="D1419">_xlfn.IFS(Table35[[#This Row],[BMI]]&lt;18.5, "Underweight ", Table35[[#This Row],[BMI]]&lt;24.9, "Normal Weight", Table35[[#This Row],[BMI]]&lt;29.9, "Overweight ", TRUE, "Obesity")</f>
        <v xml:space="preserve">Overweight </v>
      </c>
      <c r="E1419" s="22">
        <v>5.19</v>
      </c>
      <c r="F1419" s="22" t="str" cm="1">
        <f t="array" ref="F1419">_xlfn.IFS(Table35[[#This Row],[HBA1C]]&lt;5.7, "Normal", Table35[[#This Row],[HBA1C]]&lt;6.4, "Prediabetes ", TRUE, "Diabetes")</f>
        <v>Normal</v>
      </c>
      <c r="G1419" s="23" t="s">
        <v>2381</v>
      </c>
      <c r="H1419" s="22" t="s">
        <v>2379</v>
      </c>
      <c r="I1419" s="22" t="s">
        <v>2379</v>
      </c>
      <c r="J1419" s="22">
        <v>1</v>
      </c>
      <c r="K1419" t="s">
        <v>2379</v>
      </c>
      <c r="L1419" s="25">
        <f>VLOOKUP(Table35[[#This Row],[Customer ID]],'Hospitalisation Details'!A:E,5,FALSE)</f>
        <v>32217</v>
      </c>
      <c r="M1419" s="27">
        <f>VLOOKUP(Table35[[#This Row],[Customer ID]],'Hospitalisation Details'!A:K,8,FALSE)</f>
        <v>7494.63</v>
      </c>
      <c r="N1419" t="str">
        <f>VLOOKUP(Table35[[#This Row],[Customer ID]],'Hospitalisation Details'!A:K,9, FALSE)</f>
        <v>tier - 2</v>
      </c>
      <c r="O1419" t="str">
        <f>VLOOKUP(Table35[[#This Row],[Customer ID]],'Hospitalisation Details'!A:K,10,FALSE)</f>
        <v>tier - 3</v>
      </c>
      <c r="P1419" t="str">
        <f>VLOOKUP(Table35[[#This Row],[Customer ID]],'Hospitalisation Details'!A:K,11,FALSE)</f>
        <v>R1025</v>
      </c>
    </row>
    <row r="1420" spans="1:16" x14ac:dyDescent="0.3">
      <c r="A1420" t="s">
        <v>951</v>
      </c>
      <c r="B1420" t="str">
        <f>VLOOKUP(Table35[[#This Row],[Customer ID]], 'Customer Names'!F:G, 2, FALSE)</f>
        <v>Waliaula, Mr.  James</v>
      </c>
      <c r="C1420">
        <v>39.01</v>
      </c>
      <c r="D1420" s="22" t="str" cm="1">
        <f t="array" ref="D1420">_xlfn.IFS(Table35[[#This Row],[BMI]]&lt;18.5, "Underweight ", Table35[[#This Row],[BMI]]&lt;24.9, "Normal Weight", Table35[[#This Row],[BMI]]&lt;29.9, "Overweight ", TRUE, "Obesity")</f>
        <v>Obesity</v>
      </c>
      <c r="E1420" s="22">
        <v>5.37</v>
      </c>
      <c r="F1420" s="22" t="str" cm="1">
        <f t="array" ref="F1420">_xlfn.IFS(Table35[[#This Row],[HBA1C]]&lt;5.7, "Normal", Table35[[#This Row],[HBA1C]]&lt;6.4, "Prediabetes ", TRUE, "Diabetes")</f>
        <v>Normal</v>
      </c>
      <c r="G1420" s="23" t="s">
        <v>2381</v>
      </c>
      <c r="H1420" s="22" t="s">
        <v>2379</v>
      </c>
      <c r="I1420" s="22" t="s">
        <v>2379</v>
      </c>
      <c r="J1420" s="22">
        <v>0</v>
      </c>
      <c r="K1420" t="s">
        <v>2379</v>
      </c>
      <c r="L1420" s="25">
        <f>VLOOKUP(Table35[[#This Row],[Customer ID]],'Hospitalisation Details'!A:E,5,FALSE)</f>
        <v>35109</v>
      </c>
      <c r="M1420" s="27">
        <f>VLOOKUP(Table35[[#This Row],[Customer ID]],'Hospitalisation Details'!A:K,8,FALSE)</f>
        <v>7487.38</v>
      </c>
      <c r="N1420" t="str">
        <f>VLOOKUP(Table35[[#This Row],[Customer ID]],'Hospitalisation Details'!A:K,9, FALSE)</f>
        <v>tier - 2</v>
      </c>
      <c r="O1420" t="str">
        <f>VLOOKUP(Table35[[#This Row],[Customer ID]],'Hospitalisation Details'!A:K,10,FALSE)</f>
        <v>tier - 3</v>
      </c>
      <c r="P1420" t="str">
        <f>VLOOKUP(Table35[[#This Row],[Customer ID]],'Hospitalisation Details'!A:K,11,FALSE)</f>
        <v>R1012</v>
      </c>
    </row>
    <row r="1421" spans="1:16" x14ac:dyDescent="0.3">
      <c r="A1421" t="s">
        <v>950</v>
      </c>
      <c r="B1421" t="str">
        <f>VLOOKUP(Table35[[#This Row],[Customer ID]], 'Customer Names'!F:G, 2, FALSE)</f>
        <v>Blackshear, Mr.  Samuel H.</v>
      </c>
      <c r="C1421">
        <v>18.989999999999998</v>
      </c>
      <c r="D1421" s="22" t="str" cm="1">
        <f t="array" ref="D1421">_xlfn.IFS(Table35[[#This Row],[BMI]]&lt;18.5, "Underweight ", Table35[[#This Row],[BMI]]&lt;24.9, "Normal Weight", Table35[[#This Row],[BMI]]&lt;29.9, "Overweight ", TRUE, "Obesity")</f>
        <v>Normal Weight</v>
      </c>
      <c r="E1421" s="22">
        <v>10.82</v>
      </c>
      <c r="F1421" s="22" t="str" cm="1">
        <f t="array" ref="F1421">_xlfn.IFS(Table35[[#This Row],[HBA1C]]&lt;5.7, "Normal", Table35[[#This Row],[HBA1C]]&lt;6.4, "Prediabetes ", TRUE, "Diabetes")</f>
        <v>Diabetes</v>
      </c>
      <c r="G1421" s="23" t="s">
        <v>2381</v>
      </c>
      <c r="H1421" s="22" t="s">
        <v>2379</v>
      </c>
      <c r="I1421" s="22" t="s">
        <v>2379</v>
      </c>
      <c r="J1421" s="22">
        <v>0</v>
      </c>
      <c r="K1421" t="s">
        <v>2379</v>
      </c>
      <c r="L1421" s="25">
        <f>VLOOKUP(Table35[[#This Row],[Customer ID]],'Hospitalisation Details'!A:E,5,FALSE)</f>
        <v>24476</v>
      </c>
      <c r="M1421" s="27">
        <f>VLOOKUP(Table35[[#This Row],[Customer ID]],'Hospitalisation Details'!A:K,8,FALSE)</f>
        <v>7463.51</v>
      </c>
      <c r="N1421" t="str">
        <f>VLOOKUP(Table35[[#This Row],[Customer ID]],'Hospitalisation Details'!A:K,9, FALSE)</f>
        <v>tier - 3</v>
      </c>
      <c r="O1421" t="str">
        <f>VLOOKUP(Table35[[#This Row],[Customer ID]],'Hospitalisation Details'!A:K,10,FALSE)</f>
        <v>tier - 3</v>
      </c>
      <c r="P1421" t="str">
        <f>VLOOKUP(Table35[[#This Row],[Customer ID]],'Hospitalisation Details'!A:K,11,FALSE)</f>
        <v>R1013</v>
      </c>
    </row>
    <row r="1422" spans="1:16" x14ac:dyDescent="0.3">
      <c r="A1422" t="s">
        <v>949</v>
      </c>
      <c r="B1422" t="str">
        <f>VLOOKUP(Table35[[#This Row],[Customer ID]], 'Customer Names'!F:G, 2, FALSE)</f>
        <v>Nettik, Ms.  Jenni</v>
      </c>
      <c r="C1422">
        <v>42.3</v>
      </c>
      <c r="D1422" s="22" t="str" cm="1">
        <f t="array" ref="D1422">_xlfn.IFS(Table35[[#This Row],[BMI]]&lt;18.5, "Underweight ", Table35[[#This Row],[BMI]]&lt;24.9, "Normal Weight", Table35[[#This Row],[BMI]]&lt;29.9, "Overweight ", TRUE, "Obesity")</f>
        <v>Obesity</v>
      </c>
      <c r="E1422" s="22">
        <v>6.06</v>
      </c>
      <c r="F1422" s="22" t="str" cm="1">
        <f t="array" ref="F1422">_xlfn.IFS(Table35[[#This Row],[HBA1C]]&lt;5.7, "Normal", Table35[[#This Row],[HBA1C]]&lt;6.4, "Prediabetes ", TRUE, "Diabetes")</f>
        <v xml:space="preserve">Prediabetes </v>
      </c>
      <c r="G1422" s="23" t="s">
        <v>2381</v>
      </c>
      <c r="H1422" s="22" t="s">
        <v>2379</v>
      </c>
      <c r="I1422" s="22" t="s">
        <v>2379</v>
      </c>
      <c r="J1422" s="22">
        <v>0</v>
      </c>
      <c r="K1422" t="s">
        <v>2379</v>
      </c>
      <c r="L1422" s="25">
        <f>VLOOKUP(Table35[[#This Row],[Customer ID]],'Hospitalisation Details'!A:E,5,FALSE)</f>
        <v>37226</v>
      </c>
      <c r="M1422" s="27">
        <f>VLOOKUP(Table35[[#This Row],[Customer ID]],'Hospitalisation Details'!A:K,8,FALSE)</f>
        <v>7450.36</v>
      </c>
      <c r="N1422" t="str">
        <f>VLOOKUP(Table35[[#This Row],[Customer ID]],'Hospitalisation Details'!A:K,9, FALSE)</f>
        <v>tier - 2</v>
      </c>
      <c r="O1422" t="str">
        <f>VLOOKUP(Table35[[#This Row],[Customer ID]],'Hospitalisation Details'!A:K,10,FALSE)</f>
        <v>tier - 2</v>
      </c>
      <c r="P1422" t="str">
        <f>VLOOKUP(Table35[[#This Row],[Customer ID]],'Hospitalisation Details'!A:K,11,FALSE)</f>
        <v>R1012</v>
      </c>
    </row>
    <row r="1423" spans="1:16" x14ac:dyDescent="0.3">
      <c r="A1423" t="s">
        <v>948</v>
      </c>
      <c r="B1423" t="str">
        <f>VLOOKUP(Table35[[#This Row],[Customer ID]], 'Customer Names'!F:G, 2, FALSE)</f>
        <v>Novales, Mr.  Estuardo F</v>
      </c>
      <c r="C1423">
        <v>39.805</v>
      </c>
      <c r="D1423" s="22" t="str" cm="1">
        <f t="array" ref="D1423">_xlfn.IFS(Table35[[#This Row],[BMI]]&lt;18.5, "Underweight ", Table35[[#This Row],[BMI]]&lt;24.9, "Normal Weight", Table35[[#This Row],[BMI]]&lt;29.9, "Overweight ", TRUE, "Obesity")</f>
        <v>Obesity</v>
      </c>
      <c r="E1423" s="22">
        <v>5.91</v>
      </c>
      <c r="F1423" s="22" t="str" cm="1">
        <f t="array" ref="F1423">_xlfn.IFS(Table35[[#This Row],[HBA1C]]&lt;5.7, "Normal", Table35[[#This Row],[HBA1C]]&lt;6.4, "Prediabetes ", TRUE, "Diabetes")</f>
        <v xml:space="preserve">Prediabetes </v>
      </c>
      <c r="G1423" s="23" t="s">
        <v>2379</v>
      </c>
      <c r="H1423" s="22" t="s">
        <v>2379</v>
      </c>
      <c r="I1423" s="22" t="s">
        <v>2379</v>
      </c>
      <c r="J1423" s="22">
        <v>0</v>
      </c>
      <c r="K1423" t="s">
        <v>2379</v>
      </c>
      <c r="L1423" s="25">
        <f>VLOOKUP(Table35[[#This Row],[Customer ID]],'Hospitalisation Details'!A:E,5,FALSE)</f>
        <v>28459</v>
      </c>
      <c r="M1423" s="27">
        <f>VLOOKUP(Table35[[#This Row],[Customer ID]],'Hospitalisation Details'!A:K,8,FALSE)</f>
        <v>7448.4</v>
      </c>
      <c r="N1423" t="str">
        <f>VLOOKUP(Table35[[#This Row],[Customer ID]],'Hospitalisation Details'!A:K,9, FALSE)</f>
        <v>tier - 3</v>
      </c>
      <c r="O1423" t="str">
        <f>VLOOKUP(Table35[[#This Row],[Customer ID]],'Hospitalisation Details'!A:K,10,FALSE)</f>
        <v>tier - 3</v>
      </c>
      <c r="P1423" t="str">
        <f>VLOOKUP(Table35[[#This Row],[Customer ID]],'Hospitalisation Details'!A:K,11,FALSE)</f>
        <v>R1017</v>
      </c>
    </row>
    <row r="1424" spans="1:16" x14ac:dyDescent="0.3">
      <c r="A1424" t="s">
        <v>947</v>
      </c>
      <c r="B1424" t="str">
        <f>VLOOKUP(Table35[[#This Row],[Customer ID]], 'Customer Names'!F:G, 2, FALSE)</f>
        <v>Rosauer, Mr.  Brett</v>
      </c>
      <c r="C1424">
        <v>33.700000000000003</v>
      </c>
      <c r="D1424" s="22" t="str" cm="1">
        <f t="array" ref="D1424">_xlfn.IFS(Table35[[#This Row],[BMI]]&lt;18.5, "Underweight ", Table35[[#This Row],[BMI]]&lt;24.9, "Normal Weight", Table35[[#This Row],[BMI]]&lt;29.9, "Overweight ", TRUE, "Obesity")</f>
        <v>Obesity</v>
      </c>
      <c r="E1424" s="22">
        <v>5.87</v>
      </c>
      <c r="F1424" s="22" t="str" cm="1">
        <f t="array" ref="F1424">_xlfn.IFS(Table35[[#This Row],[HBA1C]]&lt;5.7, "Normal", Table35[[#This Row],[HBA1C]]&lt;6.4, "Prediabetes ", TRUE, "Diabetes")</f>
        <v xml:space="preserve">Prediabetes </v>
      </c>
      <c r="G1424" s="23" t="s">
        <v>2379</v>
      </c>
      <c r="H1424" s="22" t="s">
        <v>2379</v>
      </c>
      <c r="I1424" s="22" t="s">
        <v>2379</v>
      </c>
      <c r="J1424" s="22">
        <v>0</v>
      </c>
      <c r="K1424" t="s">
        <v>2379</v>
      </c>
      <c r="L1424" s="25">
        <f>VLOOKUP(Table35[[#This Row],[Customer ID]],'Hospitalisation Details'!A:E,5,FALSE)</f>
        <v>28423</v>
      </c>
      <c r="M1424" s="27">
        <f>VLOOKUP(Table35[[#This Row],[Customer ID]],'Hospitalisation Details'!A:K,8,FALSE)</f>
        <v>7445.92</v>
      </c>
      <c r="N1424" t="str">
        <f>VLOOKUP(Table35[[#This Row],[Customer ID]],'Hospitalisation Details'!A:K,9, FALSE)</f>
        <v>tier - 3</v>
      </c>
      <c r="O1424" t="str">
        <f>VLOOKUP(Table35[[#This Row],[Customer ID]],'Hospitalisation Details'!A:K,10,FALSE)</f>
        <v>tier - 1</v>
      </c>
      <c r="P1424" t="str">
        <f>VLOOKUP(Table35[[#This Row],[Customer ID]],'Hospitalisation Details'!A:K,11,FALSE)</f>
        <v>R1011</v>
      </c>
    </row>
    <row r="1425" spans="1:16" x14ac:dyDescent="0.3">
      <c r="A1425" t="s">
        <v>946</v>
      </c>
      <c r="B1425" t="str">
        <f>VLOOKUP(Table35[[#This Row],[Customer ID]], 'Customer Names'!F:G, 2, FALSE)</f>
        <v>Ryder, Ms.  Sharon E.</v>
      </c>
      <c r="C1425">
        <v>36.195</v>
      </c>
      <c r="D1425" s="22" t="str" cm="1">
        <f t="array" ref="D1425">_xlfn.IFS(Table35[[#This Row],[BMI]]&lt;18.5, "Underweight ", Table35[[#This Row],[BMI]]&lt;24.9, "Normal Weight", Table35[[#This Row],[BMI]]&lt;29.9, "Overweight ", TRUE, "Obesity")</f>
        <v>Obesity</v>
      </c>
      <c r="E1425" s="22">
        <v>6.22</v>
      </c>
      <c r="F1425" s="22" t="str" cm="1">
        <f t="array" ref="F1425">_xlfn.IFS(Table35[[#This Row],[HBA1C]]&lt;5.7, "Normal", Table35[[#This Row],[HBA1C]]&lt;6.4, "Prediabetes ", TRUE, "Diabetes")</f>
        <v xml:space="preserve">Prediabetes </v>
      </c>
      <c r="G1425" s="23" t="s">
        <v>2379</v>
      </c>
      <c r="H1425" s="22" t="s">
        <v>2379</v>
      </c>
      <c r="I1425" s="22" t="s">
        <v>2379</v>
      </c>
      <c r="J1425" s="22">
        <v>0</v>
      </c>
      <c r="K1425" t="s">
        <v>2379</v>
      </c>
      <c r="L1425" s="25">
        <f>VLOOKUP(Table35[[#This Row],[Customer ID]],'Hospitalisation Details'!A:E,5,FALSE)</f>
        <v>29471</v>
      </c>
      <c r="M1425" s="27">
        <f>VLOOKUP(Table35[[#This Row],[Customer ID]],'Hospitalisation Details'!A:K,8,FALSE)</f>
        <v>7443.64</v>
      </c>
      <c r="N1425" t="str">
        <f>VLOOKUP(Table35[[#This Row],[Customer ID]],'Hospitalisation Details'!A:K,9, FALSE)</f>
        <v>tier - 2</v>
      </c>
      <c r="O1425" t="str">
        <f>VLOOKUP(Table35[[#This Row],[Customer ID]],'Hospitalisation Details'!A:K,10,FALSE)</f>
        <v>tier - 3</v>
      </c>
      <c r="P1425" t="str">
        <f>VLOOKUP(Table35[[#This Row],[Customer ID]],'Hospitalisation Details'!A:K,11,FALSE)</f>
        <v>R1012</v>
      </c>
    </row>
    <row r="1426" spans="1:16" x14ac:dyDescent="0.3">
      <c r="A1426" t="s">
        <v>945</v>
      </c>
      <c r="B1426" t="str">
        <f>VLOOKUP(Table35[[#This Row],[Customer ID]], 'Customer Names'!F:G, 2, FALSE)</f>
        <v>Larsen, Mr.  Jacob W√¶ver</v>
      </c>
      <c r="C1426">
        <v>32.6</v>
      </c>
      <c r="D1426" s="22" t="str" cm="1">
        <f t="array" ref="D1426">_xlfn.IFS(Table35[[#This Row],[BMI]]&lt;18.5, "Underweight ", Table35[[#This Row],[BMI]]&lt;24.9, "Normal Weight", Table35[[#This Row],[BMI]]&lt;29.9, "Overweight ", TRUE, "Obesity")</f>
        <v>Obesity</v>
      </c>
      <c r="E1426" s="22">
        <v>5.73</v>
      </c>
      <c r="F1426" s="22" t="str" cm="1">
        <f t="array" ref="F1426">_xlfn.IFS(Table35[[#This Row],[HBA1C]]&lt;5.7, "Normal", Table35[[#This Row],[HBA1C]]&lt;6.4, "Prediabetes ", TRUE, "Diabetes")</f>
        <v xml:space="preserve">Prediabetes </v>
      </c>
      <c r="G1426" s="23" t="s">
        <v>2379</v>
      </c>
      <c r="H1426" s="22" t="s">
        <v>2379</v>
      </c>
      <c r="I1426" s="22" t="s">
        <v>2381</v>
      </c>
      <c r="J1426" s="22">
        <v>1</v>
      </c>
      <c r="K1426" t="s">
        <v>2379</v>
      </c>
      <c r="L1426" s="25">
        <f>VLOOKUP(Table35[[#This Row],[Customer ID]],'Hospitalisation Details'!A:E,5,FALSE)</f>
        <v>29068</v>
      </c>
      <c r="M1426" s="27">
        <f>VLOOKUP(Table35[[#This Row],[Customer ID]],'Hospitalisation Details'!A:K,8,FALSE)</f>
        <v>7441.5</v>
      </c>
      <c r="N1426" t="str">
        <f>VLOOKUP(Table35[[#This Row],[Customer ID]],'Hospitalisation Details'!A:K,9, FALSE)</f>
        <v>tier - 3</v>
      </c>
      <c r="O1426" t="str">
        <f>VLOOKUP(Table35[[#This Row],[Customer ID]],'Hospitalisation Details'!A:K,10,FALSE)</f>
        <v>tier - 2</v>
      </c>
      <c r="P1426" t="str">
        <f>VLOOKUP(Table35[[#This Row],[Customer ID]],'Hospitalisation Details'!A:K,11,FALSE)</f>
        <v>R1011</v>
      </c>
    </row>
    <row r="1427" spans="1:16" x14ac:dyDescent="0.3">
      <c r="A1427" t="s">
        <v>944</v>
      </c>
      <c r="B1427" t="str">
        <f>VLOOKUP(Table35[[#This Row],[Customer ID]], 'Customer Names'!F:G, 2, FALSE)</f>
        <v>Keate, Mr.  Scott</v>
      </c>
      <c r="C1427">
        <v>30.2</v>
      </c>
      <c r="D1427" s="22" t="str" cm="1">
        <f t="array" ref="D1427">_xlfn.IFS(Table35[[#This Row],[BMI]]&lt;18.5, "Underweight ", Table35[[#This Row],[BMI]]&lt;24.9, "Normal Weight", Table35[[#This Row],[BMI]]&lt;29.9, "Overweight ", TRUE, "Obesity")</f>
        <v>Obesity</v>
      </c>
      <c r="E1427" s="22">
        <v>5.7</v>
      </c>
      <c r="F1427" s="22" t="str" cm="1">
        <f t="array" ref="F1427">_xlfn.IFS(Table35[[#This Row],[HBA1C]]&lt;5.7, "Normal", Table35[[#This Row],[HBA1C]]&lt;6.4, "Prediabetes ", TRUE, "Diabetes")</f>
        <v xml:space="preserve">Prediabetes </v>
      </c>
      <c r="G1427" s="23" t="s">
        <v>2379</v>
      </c>
      <c r="H1427" s="22" t="s">
        <v>2379</v>
      </c>
      <c r="I1427" s="22" t="s">
        <v>2379</v>
      </c>
      <c r="J1427" s="22">
        <v>0</v>
      </c>
      <c r="K1427" t="s">
        <v>2379</v>
      </c>
      <c r="L1427" s="25">
        <f>VLOOKUP(Table35[[#This Row],[Customer ID]],'Hospitalisation Details'!A:E,5,FALSE)</f>
        <v>28331</v>
      </c>
      <c r="M1427" s="27">
        <f>VLOOKUP(Table35[[#This Row],[Customer ID]],'Hospitalisation Details'!A:K,8,FALSE)</f>
        <v>7441.05</v>
      </c>
      <c r="N1427" t="str">
        <f>VLOOKUP(Table35[[#This Row],[Customer ID]],'Hospitalisation Details'!A:K,9, FALSE)</f>
        <v>tier - 3</v>
      </c>
      <c r="O1427" t="str">
        <f>VLOOKUP(Table35[[#This Row],[Customer ID]],'Hospitalisation Details'!A:K,10,FALSE)</f>
        <v>tier - 2</v>
      </c>
      <c r="P1427" t="str">
        <f>VLOOKUP(Table35[[#This Row],[Customer ID]],'Hospitalisation Details'!A:K,11,FALSE)</f>
        <v>R1011</v>
      </c>
    </row>
    <row r="1428" spans="1:16" x14ac:dyDescent="0.3">
      <c r="A1428" t="s">
        <v>943</v>
      </c>
      <c r="B1428" t="str">
        <f>VLOOKUP(Table35[[#This Row],[Customer ID]], 'Customer Names'!F:G, 2, FALSE)</f>
        <v>Williams, Ms.  Brooke S.</v>
      </c>
      <c r="C1428">
        <v>27.645</v>
      </c>
      <c r="D1428" s="22" t="str" cm="1">
        <f t="array" ref="D1428">_xlfn.IFS(Table35[[#This Row],[BMI]]&lt;18.5, "Underweight ", Table35[[#This Row],[BMI]]&lt;24.9, "Normal Weight", Table35[[#This Row],[BMI]]&lt;29.9, "Overweight ", TRUE, "Obesity")</f>
        <v xml:space="preserve">Overweight </v>
      </c>
      <c r="E1428" s="22">
        <v>9.91</v>
      </c>
      <c r="F1428" s="22" t="str" cm="1">
        <f t="array" ref="F1428">_xlfn.IFS(Table35[[#This Row],[HBA1C]]&lt;5.7, "Normal", Table35[[#This Row],[HBA1C]]&lt;6.4, "Prediabetes ", TRUE, "Diabetes")</f>
        <v>Diabetes</v>
      </c>
      <c r="G1428" s="23" t="s">
        <v>2379</v>
      </c>
      <c r="H1428" s="22" t="s">
        <v>2379</v>
      </c>
      <c r="I1428" s="22" t="s">
        <v>2379</v>
      </c>
      <c r="J1428" s="22">
        <v>0</v>
      </c>
      <c r="K1428" t="s">
        <v>2379</v>
      </c>
      <c r="L1428" s="25">
        <f>VLOOKUP(Table35[[#This Row],[Customer ID]],'Hospitalisation Details'!A:E,5,FALSE)</f>
        <v>28643</v>
      </c>
      <c r="M1428" s="27">
        <f>VLOOKUP(Table35[[#This Row],[Customer ID]],'Hospitalisation Details'!A:K,8,FALSE)</f>
        <v>7421.19</v>
      </c>
      <c r="N1428" t="str">
        <f>VLOOKUP(Table35[[#This Row],[Customer ID]],'Hospitalisation Details'!A:K,9, FALSE)</f>
        <v>tier - 2</v>
      </c>
      <c r="O1428" t="str">
        <f>VLOOKUP(Table35[[#This Row],[Customer ID]],'Hospitalisation Details'!A:K,10,FALSE)</f>
        <v>tier - 3</v>
      </c>
      <c r="P1428" t="str">
        <f>VLOOKUP(Table35[[#This Row],[Customer ID]],'Hospitalisation Details'!A:K,11,FALSE)</f>
        <v>R1012</v>
      </c>
    </row>
    <row r="1429" spans="1:16" x14ac:dyDescent="0.3">
      <c r="A1429" t="s">
        <v>942</v>
      </c>
      <c r="B1429" t="str">
        <f>VLOOKUP(Table35[[#This Row],[Customer ID]], 'Customer Names'!F:G, 2, FALSE)</f>
        <v>Starosciak, Ms.  Kaye A.</v>
      </c>
      <c r="C1429">
        <v>26.41</v>
      </c>
      <c r="D1429" s="22" t="str" cm="1">
        <f t="array" ref="D1429">_xlfn.IFS(Table35[[#This Row],[BMI]]&lt;18.5, "Underweight ", Table35[[#This Row],[BMI]]&lt;24.9, "Normal Weight", Table35[[#This Row],[BMI]]&lt;29.9, "Overweight ", TRUE, "Obesity")</f>
        <v xml:space="preserve">Overweight </v>
      </c>
      <c r="E1429" s="22">
        <v>11.4</v>
      </c>
      <c r="F1429" s="22" t="str" cm="1">
        <f t="array" ref="F1429">_xlfn.IFS(Table35[[#This Row],[HBA1C]]&lt;5.7, "Normal", Table35[[#This Row],[HBA1C]]&lt;6.4, "Prediabetes ", TRUE, "Diabetes")</f>
        <v>Diabetes</v>
      </c>
      <c r="G1429" s="23" t="s">
        <v>2379</v>
      </c>
      <c r="H1429" s="22" t="s">
        <v>2379</v>
      </c>
      <c r="I1429" s="22" t="s">
        <v>2379</v>
      </c>
      <c r="J1429" s="22">
        <v>0</v>
      </c>
      <c r="K1429" t="s">
        <v>2379</v>
      </c>
      <c r="L1429" s="25">
        <f>VLOOKUP(Table35[[#This Row],[Customer ID]],'Hospitalisation Details'!A:E,5,FALSE)</f>
        <v>28622</v>
      </c>
      <c r="M1429" s="27">
        <f>VLOOKUP(Table35[[#This Row],[Customer ID]],'Hospitalisation Details'!A:K,8,FALSE)</f>
        <v>7419.48</v>
      </c>
      <c r="N1429" t="str">
        <f>VLOOKUP(Table35[[#This Row],[Customer ID]],'Hospitalisation Details'!A:K,9, FALSE)</f>
        <v>tier - 2</v>
      </c>
      <c r="O1429" t="str">
        <f>VLOOKUP(Table35[[#This Row],[Customer ID]],'Hospitalisation Details'!A:K,10,FALSE)</f>
        <v>tier - 2</v>
      </c>
      <c r="P1429" t="str">
        <f>VLOOKUP(Table35[[#This Row],[Customer ID]],'Hospitalisation Details'!A:K,11,FALSE)</f>
        <v>R1012</v>
      </c>
    </row>
    <row r="1430" spans="1:16" x14ac:dyDescent="0.3">
      <c r="A1430" t="s">
        <v>941</v>
      </c>
      <c r="B1430" t="str">
        <f>VLOOKUP(Table35[[#This Row],[Customer ID]], 'Customer Names'!F:G, 2, FALSE)</f>
        <v>Smith, Ms.  Carolyn</v>
      </c>
      <c r="C1430">
        <v>34.1</v>
      </c>
      <c r="D1430" s="22" t="str" cm="1">
        <f t="array" ref="D1430">_xlfn.IFS(Table35[[#This Row],[BMI]]&lt;18.5, "Underweight ", Table35[[#This Row],[BMI]]&lt;24.9, "Normal Weight", Table35[[#This Row],[BMI]]&lt;29.9, "Overweight ", TRUE, "Obesity")</f>
        <v>Obesity</v>
      </c>
      <c r="E1430" s="22">
        <v>6.29</v>
      </c>
      <c r="F1430" s="22" t="str" cm="1">
        <f t="array" ref="F1430">_xlfn.IFS(Table35[[#This Row],[HBA1C]]&lt;5.7, "Normal", Table35[[#This Row],[HBA1C]]&lt;6.4, "Prediabetes ", TRUE, "Diabetes")</f>
        <v xml:space="preserve">Prediabetes </v>
      </c>
      <c r="G1430" s="23" t="s">
        <v>2381</v>
      </c>
      <c r="H1430" s="22" t="s">
        <v>2379</v>
      </c>
      <c r="I1430" s="22" t="s">
        <v>2381</v>
      </c>
      <c r="J1430" s="22">
        <v>1</v>
      </c>
      <c r="K1430" t="s">
        <v>2379</v>
      </c>
      <c r="L1430" s="25">
        <f>VLOOKUP(Table35[[#This Row],[Customer ID]],'Hospitalisation Details'!A:E,5,FALSE)</f>
        <v>30425</v>
      </c>
      <c r="M1430" s="27">
        <f>VLOOKUP(Table35[[#This Row],[Customer ID]],'Hospitalisation Details'!A:K,8,FALSE)</f>
        <v>7418.52</v>
      </c>
      <c r="N1430" t="str">
        <f>VLOOKUP(Table35[[#This Row],[Customer ID]],'Hospitalisation Details'!A:K,9, FALSE)</f>
        <v>tier - 2</v>
      </c>
      <c r="O1430" t="str">
        <f>VLOOKUP(Table35[[#This Row],[Customer ID]],'Hospitalisation Details'!A:K,10,FALSE)</f>
        <v>tier - 2</v>
      </c>
      <c r="P1430" t="str">
        <f>VLOOKUP(Table35[[#This Row],[Customer ID]],'Hospitalisation Details'!A:K,11,FALSE)</f>
        <v>R1011</v>
      </c>
    </row>
    <row r="1431" spans="1:16" x14ac:dyDescent="0.3">
      <c r="A1431" t="s">
        <v>940</v>
      </c>
      <c r="B1431" t="str">
        <f>VLOOKUP(Table35[[#This Row],[Customer ID]], 'Customer Names'!F:G, 2, FALSE)</f>
        <v>Henderson, Mr.  Daniel C.</v>
      </c>
      <c r="C1431">
        <v>17.3</v>
      </c>
      <c r="D1431" s="22" t="str" cm="1">
        <f t="array" ref="D1431">_xlfn.IFS(Table35[[#This Row],[BMI]]&lt;18.5, "Underweight ", Table35[[#This Row],[BMI]]&lt;24.9, "Normal Weight", Table35[[#This Row],[BMI]]&lt;29.9, "Overweight ", TRUE, "Obesity")</f>
        <v xml:space="preserve">Underweight </v>
      </c>
      <c r="E1431" s="22">
        <v>9.2799999999999994</v>
      </c>
      <c r="F1431" s="22" t="str" cm="1">
        <f t="array" ref="F1431">_xlfn.IFS(Table35[[#This Row],[HBA1C]]&lt;5.7, "Normal", Table35[[#This Row],[HBA1C]]&lt;6.4, "Prediabetes ", TRUE, "Diabetes")</f>
        <v>Diabetes</v>
      </c>
      <c r="G1431" s="23" t="s">
        <v>2379</v>
      </c>
      <c r="H1431" s="22" t="s">
        <v>2379</v>
      </c>
      <c r="I1431" s="22" t="s">
        <v>2379</v>
      </c>
      <c r="J1431" s="22">
        <v>0</v>
      </c>
      <c r="K1431" t="s">
        <v>2379</v>
      </c>
      <c r="L1431" s="25">
        <f>VLOOKUP(Table35[[#This Row],[Customer ID]],'Hospitalisation Details'!A:E,5,FALSE)</f>
        <v>23806</v>
      </c>
      <c r="M1431" s="27">
        <f>VLOOKUP(Table35[[#This Row],[Customer ID]],'Hospitalisation Details'!A:K,8,FALSE)</f>
        <v>7403.98</v>
      </c>
      <c r="N1431" t="str">
        <f>VLOOKUP(Table35[[#This Row],[Customer ID]],'Hospitalisation Details'!A:K,9, FALSE)</f>
        <v>tier - 3</v>
      </c>
      <c r="O1431" t="str">
        <f>VLOOKUP(Table35[[#This Row],[Customer ID]],'Hospitalisation Details'!A:K,10,FALSE)</f>
        <v>tier - 2</v>
      </c>
      <c r="P1431" t="str">
        <f>VLOOKUP(Table35[[#This Row],[Customer ID]],'Hospitalisation Details'!A:K,11,FALSE)</f>
        <v>R1013</v>
      </c>
    </row>
    <row r="1432" spans="1:16" x14ac:dyDescent="0.3">
      <c r="A1432" t="s">
        <v>939</v>
      </c>
      <c r="B1432" t="str">
        <f>VLOOKUP(Table35[[#This Row],[Customer ID]], 'Customer Names'!F:G, 2, FALSE)</f>
        <v>Winkelman, Mrs.  Laurie A</v>
      </c>
      <c r="C1432">
        <v>35.020000000000003</v>
      </c>
      <c r="D1432" s="22" t="str" cm="1">
        <f t="array" ref="D1432">_xlfn.IFS(Table35[[#This Row],[BMI]]&lt;18.5, "Underweight ", Table35[[#This Row],[BMI]]&lt;24.9, "Normal Weight", Table35[[#This Row],[BMI]]&lt;29.9, "Overweight ", TRUE, "Obesity")</f>
        <v>Obesity</v>
      </c>
      <c r="E1432" s="22">
        <v>4.78</v>
      </c>
      <c r="F1432" s="22" t="str" cm="1">
        <f t="array" ref="F1432">_xlfn.IFS(Table35[[#This Row],[HBA1C]]&lt;5.7, "Normal", Table35[[#This Row],[HBA1C]]&lt;6.4, "Prediabetes ", TRUE, "Diabetes")</f>
        <v>Normal</v>
      </c>
      <c r="G1432" s="23" t="s">
        <v>2379</v>
      </c>
      <c r="H1432" s="22" t="s">
        <v>2379</v>
      </c>
      <c r="I1432" s="22" t="s">
        <v>2381</v>
      </c>
      <c r="J1432" s="22">
        <v>1</v>
      </c>
      <c r="K1432" t="s">
        <v>2379</v>
      </c>
      <c r="L1432" s="25">
        <f>VLOOKUP(Table35[[#This Row],[Customer ID]],'Hospitalisation Details'!A:E,5,FALSE)</f>
        <v>34022</v>
      </c>
      <c r="M1432" s="27">
        <f>VLOOKUP(Table35[[#This Row],[Customer ID]],'Hospitalisation Details'!A:K,8,FALSE)</f>
        <v>7388.85</v>
      </c>
      <c r="N1432" t="str">
        <f>VLOOKUP(Table35[[#This Row],[Customer ID]],'Hospitalisation Details'!A:K,9, FALSE)</f>
        <v>tier - 2</v>
      </c>
      <c r="O1432" t="str">
        <f>VLOOKUP(Table35[[#This Row],[Customer ID]],'Hospitalisation Details'!A:K,10,FALSE)</f>
        <v>tier - 2</v>
      </c>
      <c r="P1432" t="str">
        <f>VLOOKUP(Table35[[#This Row],[Customer ID]],'Hospitalisation Details'!A:K,11,FALSE)</f>
        <v>R1026</v>
      </c>
    </row>
    <row r="1433" spans="1:16" x14ac:dyDescent="0.3">
      <c r="A1433" t="s">
        <v>938</v>
      </c>
      <c r="B1433" t="str">
        <f>VLOOKUP(Table35[[#This Row],[Customer ID]], 'Customer Names'!F:G, 2, FALSE)</f>
        <v>Monette, Ms.  Nicole</v>
      </c>
      <c r="C1433">
        <v>37.1</v>
      </c>
      <c r="D1433" s="22" t="str" cm="1">
        <f t="array" ref="D1433">_xlfn.IFS(Table35[[#This Row],[BMI]]&lt;18.5, "Underweight ", Table35[[#This Row],[BMI]]&lt;24.9, "Normal Weight", Table35[[#This Row],[BMI]]&lt;29.9, "Overweight ", TRUE, "Obesity")</f>
        <v>Obesity</v>
      </c>
      <c r="E1433" s="22">
        <v>8.8699999999999992</v>
      </c>
      <c r="F1433" s="22" t="str" cm="1">
        <f t="array" ref="F1433">_xlfn.IFS(Table35[[#This Row],[HBA1C]]&lt;5.7, "Normal", Table35[[#This Row],[HBA1C]]&lt;6.4, "Prediabetes ", TRUE, "Diabetes")</f>
        <v>Diabetes</v>
      </c>
      <c r="G1433" s="23" t="s">
        <v>2381</v>
      </c>
      <c r="H1433" s="22" t="s">
        <v>2379</v>
      </c>
      <c r="I1433" s="22" t="s">
        <v>2379</v>
      </c>
      <c r="J1433" s="22">
        <v>0</v>
      </c>
      <c r="K1433" t="s">
        <v>2379</v>
      </c>
      <c r="L1433" s="25">
        <f>VLOOKUP(Table35[[#This Row],[Customer ID]],'Hospitalisation Details'!A:E,5,FALSE)</f>
        <v>29610</v>
      </c>
      <c r="M1433" s="27">
        <f>VLOOKUP(Table35[[#This Row],[Customer ID]],'Hospitalisation Details'!A:K,8,FALSE)</f>
        <v>7371.77</v>
      </c>
      <c r="N1433" t="str">
        <f>VLOOKUP(Table35[[#This Row],[Customer ID]],'Hospitalisation Details'!A:K,9, FALSE)</f>
        <v>tier - 2</v>
      </c>
      <c r="O1433" t="str">
        <f>VLOOKUP(Table35[[#This Row],[Customer ID]],'Hospitalisation Details'!A:K,10,FALSE)</f>
        <v>tier - 1</v>
      </c>
      <c r="P1433" t="str">
        <f>VLOOKUP(Table35[[#This Row],[Customer ID]],'Hospitalisation Details'!A:K,11,FALSE)</f>
        <v>R1011</v>
      </c>
    </row>
    <row r="1434" spans="1:16" x14ac:dyDescent="0.3">
      <c r="A1434" t="s">
        <v>937</v>
      </c>
      <c r="B1434" t="str">
        <f>VLOOKUP(Table35[[#This Row],[Customer ID]], 'Customer Names'!F:G, 2, FALSE)</f>
        <v>Kramer, Ms.  Shelby</v>
      </c>
      <c r="C1434">
        <v>16.79</v>
      </c>
      <c r="D1434" s="22" t="str" cm="1">
        <f t="array" ref="D1434">_xlfn.IFS(Table35[[#This Row],[BMI]]&lt;18.5, "Underweight ", Table35[[#This Row],[BMI]]&lt;24.9, "Normal Weight", Table35[[#This Row],[BMI]]&lt;29.9, "Overweight ", TRUE, "Obesity")</f>
        <v xml:space="preserve">Underweight </v>
      </c>
      <c r="E1434" s="22">
        <v>11.4</v>
      </c>
      <c r="F1434" s="22" t="str" cm="1">
        <f t="array" ref="F1434">_xlfn.IFS(Table35[[#This Row],[HBA1C]]&lt;5.7, "Normal", Table35[[#This Row],[HBA1C]]&lt;6.4, "Prediabetes ", TRUE, "Diabetes")</f>
        <v>Diabetes</v>
      </c>
      <c r="G1434" s="23" t="s">
        <v>2379</v>
      </c>
      <c r="H1434" s="22" t="s">
        <v>2379</v>
      </c>
      <c r="I1434" s="22" t="s">
        <v>2379</v>
      </c>
      <c r="J1434" s="22">
        <v>0</v>
      </c>
      <c r="K1434" t="s">
        <v>2379</v>
      </c>
      <c r="L1434" s="25">
        <f>VLOOKUP(Table35[[#This Row],[Customer ID]],'Hospitalisation Details'!A:E,5,FALSE)</f>
        <v>24085</v>
      </c>
      <c r="M1434" s="27">
        <f>VLOOKUP(Table35[[#This Row],[Customer ID]],'Hospitalisation Details'!A:K,8,FALSE)</f>
        <v>7362.31</v>
      </c>
      <c r="N1434" t="str">
        <f>VLOOKUP(Table35[[#This Row],[Customer ID]],'Hospitalisation Details'!A:K,9, FALSE)</f>
        <v>tier - 3</v>
      </c>
      <c r="O1434" t="str">
        <f>VLOOKUP(Table35[[#This Row],[Customer ID]],'Hospitalisation Details'!A:K,10,FALSE)</f>
        <v>tier - 3</v>
      </c>
      <c r="P1434" t="str">
        <f>VLOOKUP(Table35[[#This Row],[Customer ID]],'Hospitalisation Details'!A:K,11,FALSE)</f>
        <v>R1013</v>
      </c>
    </row>
    <row r="1435" spans="1:16" x14ac:dyDescent="0.3">
      <c r="A1435" t="s">
        <v>936</v>
      </c>
      <c r="B1435" t="str">
        <f>VLOOKUP(Table35[[#This Row],[Customer ID]], 'Customer Names'!F:G, 2, FALSE)</f>
        <v>Goldstein, Ms.  Allison</v>
      </c>
      <c r="C1435">
        <v>31.635000000000002</v>
      </c>
      <c r="D1435" s="22" t="str" cm="1">
        <f t="array" ref="D1435">_xlfn.IFS(Table35[[#This Row],[BMI]]&lt;18.5, "Underweight ", Table35[[#This Row],[BMI]]&lt;24.9, "Normal Weight", Table35[[#This Row],[BMI]]&lt;29.9, "Overweight ", TRUE, "Obesity")</f>
        <v>Obesity</v>
      </c>
      <c r="E1435" s="22">
        <v>9.1300000000000008</v>
      </c>
      <c r="F1435" s="22" t="str" cm="1">
        <f t="array" ref="F1435">_xlfn.IFS(Table35[[#This Row],[HBA1C]]&lt;5.7, "Normal", Table35[[#This Row],[HBA1C]]&lt;6.4, "Prediabetes ", TRUE, "Diabetes")</f>
        <v>Diabetes</v>
      </c>
      <c r="G1435" s="23" t="s">
        <v>2381</v>
      </c>
      <c r="H1435" s="22" t="s">
        <v>2379</v>
      </c>
      <c r="I1435" s="22" t="s">
        <v>2379</v>
      </c>
      <c r="J1435" s="22">
        <v>0</v>
      </c>
      <c r="K1435" t="s">
        <v>2379</v>
      </c>
      <c r="L1435" s="25">
        <f>VLOOKUP(Table35[[#This Row],[Customer ID]],'Hospitalisation Details'!A:E,5,FALSE)</f>
        <v>29906</v>
      </c>
      <c r="M1435" s="27">
        <f>VLOOKUP(Table35[[#This Row],[Customer ID]],'Hospitalisation Details'!A:K,8,FALSE)</f>
        <v>7358.18</v>
      </c>
      <c r="N1435" t="str">
        <f>VLOOKUP(Table35[[#This Row],[Customer ID]],'Hospitalisation Details'!A:K,9, FALSE)</f>
        <v>tier - 2</v>
      </c>
      <c r="O1435" t="str">
        <f>VLOOKUP(Table35[[#This Row],[Customer ID]],'Hospitalisation Details'!A:K,10,FALSE)</f>
        <v>tier - 3</v>
      </c>
      <c r="P1435" t="str">
        <f>VLOOKUP(Table35[[#This Row],[Customer ID]],'Hospitalisation Details'!A:K,11,FALSE)</f>
        <v>R1024</v>
      </c>
    </row>
    <row r="1436" spans="1:16" x14ac:dyDescent="0.3">
      <c r="A1436" t="s">
        <v>935</v>
      </c>
      <c r="B1436" t="str">
        <f>VLOOKUP(Table35[[#This Row],[Customer ID]], 'Customer Names'!F:G, 2, FALSE)</f>
        <v>Gonzalez, Ms.  Leticia</v>
      </c>
      <c r="C1436">
        <v>24.19</v>
      </c>
      <c r="D1436" s="22" t="str" cm="1">
        <f t="array" ref="D1436">_xlfn.IFS(Table35[[#This Row],[BMI]]&lt;18.5, "Underweight ", Table35[[#This Row],[BMI]]&lt;24.9, "Normal Weight", Table35[[#This Row],[BMI]]&lt;29.9, "Overweight ", TRUE, "Obesity")</f>
        <v>Normal Weight</v>
      </c>
      <c r="E1436" s="22">
        <v>6.22</v>
      </c>
      <c r="F1436" s="22" t="str" cm="1">
        <f t="array" ref="F1436">_xlfn.IFS(Table35[[#This Row],[HBA1C]]&lt;5.7, "Normal", Table35[[#This Row],[HBA1C]]&lt;6.4, "Prediabetes ", TRUE, "Diabetes")</f>
        <v xml:space="preserve">Prediabetes </v>
      </c>
      <c r="G1436" s="23" t="s">
        <v>2381</v>
      </c>
      <c r="H1436" s="22" t="s">
        <v>2379</v>
      </c>
      <c r="I1436" s="22" t="s">
        <v>2381</v>
      </c>
      <c r="J1436" s="22">
        <v>1</v>
      </c>
      <c r="K1436" t="s">
        <v>2379</v>
      </c>
      <c r="L1436" s="25">
        <f>VLOOKUP(Table35[[#This Row],[Customer ID]],'Hospitalisation Details'!A:E,5,FALSE)</f>
        <v>30610</v>
      </c>
      <c r="M1436" s="27">
        <f>VLOOKUP(Table35[[#This Row],[Customer ID]],'Hospitalisation Details'!A:K,8,FALSE)</f>
        <v>7357.49</v>
      </c>
      <c r="N1436" t="str">
        <f>VLOOKUP(Table35[[#This Row],[Customer ID]],'Hospitalisation Details'!A:K,9, FALSE)</f>
        <v>tier - 2</v>
      </c>
      <c r="O1436" t="str">
        <f>VLOOKUP(Table35[[#This Row],[Customer ID]],'Hospitalisation Details'!A:K,10,FALSE)</f>
        <v>tier - 2</v>
      </c>
      <c r="P1436" t="str">
        <f>VLOOKUP(Table35[[#This Row],[Customer ID]],'Hospitalisation Details'!A:K,11,FALSE)</f>
        <v>R1012</v>
      </c>
    </row>
    <row r="1437" spans="1:16" x14ac:dyDescent="0.3">
      <c r="A1437" t="s">
        <v>934</v>
      </c>
      <c r="B1437" t="str">
        <f>VLOOKUP(Table35[[#This Row],[Customer ID]], 'Customer Names'!F:G, 2, FALSE)</f>
        <v>Barrett, Mr.  John S.</v>
      </c>
      <c r="C1437">
        <v>35.29</v>
      </c>
      <c r="D1437" s="22" t="str" cm="1">
        <f t="array" ref="D1437">_xlfn.IFS(Table35[[#This Row],[BMI]]&lt;18.5, "Underweight ", Table35[[#This Row],[BMI]]&lt;24.9, "Normal Weight", Table35[[#This Row],[BMI]]&lt;29.9, "Overweight ", TRUE, "Obesity")</f>
        <v>Obesity</v>
      </c>
      <c r="E1437" s="22">
        <v>5.9</v>
      </c>
      <c r="F1437" s="22" t="str" cm="1">
        <f t="array" ref="F1437">_xlfn.IFS(Table35[[#This Row],[HBA1C]]&lt;5.7, "Normal", Table35[[#This Row],[HBA1C]]&lt;6.4, "Prediabetes ", TRUE, "Diabetes")</f>
        <v xml:space="preserve">Prediabetes </v>
      </c>
      <c r="G1437" s="23" t="s">
        <v>2379</v>
      </c>
      <c r="H1437" s="22" t="s">
        <v>2379</v>
      </c>
      <c r="I1437" s="22" t="s">
        <v>2381</v>
      </c>
      <c r="J1437" s="22">
        <v>1</v>
      </c>
      <c r="K1437" t="s">
        <v>2379</v>
      </c>
      <c r="L1437" s="25">
        <f>VLOOKUP(Table35[[#This Row],[Customer ID]],'Hospitalisation Details'!A:E,5,FALSE)</f>
        <v>34217</v>
      </c>
      <c r="M1437" s="27">
        <f>VLOOKUP(Table35[[#This Row],[Customer ID]],'Hospitalisation Details'!A:K,8,FALSE)</f>
        <v>7349.12</v>
      </c>
      <c r="N1437" t="str">
        <f>VLOOKUP(Table35[[#This Row],[Customer ID]],'Hospitalisation Details'!A:K,9, FALSE)</f>
        <v>tier - 2</v>
      </c>
      <c r="O1437" t="str">
        <f>VLOOKUP(Table35[[#This Row],[Customer ID]],'Hospitalisation Details'!A:K,10,FALSE)</f>
        <v>tier - 2</v>
      </c>
      <c r="P1437" t="str">
        <f>VLOOKUP(Table35[[#This Row],[Customer ID]],'Hospitalisation Details'!A:K,11,FALSE)</f>
        <v>R1021</v>
      </c>
    </row>
    <row r="1438" spans="1:16" x14ac:dyDescent="0.3">
      <c r="A1438" t="s">
        <v>933</v>
      </c>
      <c r="B1438" t="str">
        <f>VLOOKUP(Table35[[#This Row],[Customer ID]], 'Customer Names'!F:G, 2, FALSE)</f>
        <v>Irwin, Ms.  April</v>
      </c>
      <c r="C1438">
        <v>35.299999999999997</v>
      </c>
      <c r="D1438" s="22" t="str" cm="1">
        <f t="array" ref="D1438">_xlfn.IFS(Table35[[#This Row],[BMI]]&lt;18.5, "Underweight ", Table35[[#This Row],[BMI]]&lt;24.9, "Normal Weight", Table35[[#This Row],[BMI]]&lt;29.9, "Overweight ", TRUE, "Obesity")</f>
        <v>Obesity</v>
      </c>
      <c r="E1438" s="22">
        <v>4.45</v>
      </c>
      <c r="F1438" s="22" t="str" cm="1">
        <f t="array" ref="F1438">_xlfn.IFS(Table35[[#This Row],[HBA1C]]&lt;5.7, "Normal", Table35[[#This Row],[HBA1C]]&lt;6.4, "Prediabetes ", TRUE, "Diabetes")</f>
        <v>Normal</v>
      </c>
      <c r="G1438" s="23" t="s">
        <v>2379</v>
      </c>
      <c r="H1438" s="22" t="s">
        <v>2379</v>
      </c>
      <c r="I1438" s="22" t="s">
        <v>2379</v>
      </c>
      <c r="J1438" s="22">
        <v>0</v>
      </c>
      <c r="K1438" t="s">
        <v>2379</v>
      </c>
      <c r="L1438" s="25">
        <f>VLOOKUP(Table35[[#This Row],[Customer ID]],'Hospitalisation Details'!A:E,5,FALSE)</f>
        <v>28338</v>
      </c>
      <c r="M1438" s="27">
        <f>VLOOKUP(Table35[[#This Row],[Customer ID]],'Hospitalisation Details'!A:K,8,FALSE)</f>
        <v>7348.14</v>
      </c>
      <c r="N1438" t="str">
        <f>VLOOKUP(Table35[[#This Row],[Customer ID]],'Hospitalisation Details'!A:K,9, FALSE)</f>
        <v>tier - 2</v>
      </c>
      <c r="O1438" t="str">
        <f>VLOOKUP(Table35[[#This Row],[Customer ID]],'Hospitalisation Details'!A:K,10,FALSE)</f>
        <v>tier - 1</v>
      </c>
      <c r="P1438" t="str">
        <f>VLOOKUP(Table35[[#This Row],[Customer ID]],'Hospitalisation Details'!A:K,11,FALSE)</f>
        <v>R1011</v>
      </c>
    </row>
    <row r="1439" spans="1:16" x14ac:dyDescent="0.3">
      <c r="A1439" t="s">
        <v>932</v>
      </c>
      <c r="B1439" t="str">
        <f>VLOOKUP(Table35[[#This Row],[Customer ID]], 'Customer Names'!F:G, 2, FALSE)</f>
        <v>Glenn, Ms.  Ashley N.</v>
      </c>
      <c r="C1439">
        <v>35.64</v>
      </c>
      <c r="D1439" s="22" t="str" cm="1">
        <f t="array" ref="D1439">_xlfn.IFS(Table35[[#This Row],[BMI]]&lt;18.5, "Underweight ", Table35[[#This Row],[BMI]]&lt;24.9, "Normal Weight", Table35[[#This Row],[BMI]]&lt;29.9, "Overweight ", TRUE, "Obesity")</f>
        <v>Obesity</v>
      </c>
      <c r="E1439" s="22">
        <v>6.17</v>
      </c>
      <c r="F1439" s="22" t="str" cm="1">
        <f t="array" ref="F1439">_xlfn.IFS(Table35[[#This Row],[HBA1C]]&lt;5.7, "Normal", Table35[[#This Row],[HBA1C]]&lt;6.4, "Prediabetes ", TRUE, "Diabetes")</f>
        <v xml:space="preserve">Prediabetes </v>
      </c>
      <c r="G1439" s="23" t="s">
        <v>2379</v>
      </c>
      <c r="H1439" s="22" t="s">
        <v>2379</v>
      </c>
      <c r="I1439" s="22" t="s">
        <v>2381</v>
      </c>
      <c r="J1439" s="22">
        <v>1</v>
      </c>
      <c r="K1439" t="s">
        <v>2379</v>
      </c>
      <c r="L1439" s="25">
        <f>VLOOKUP(Table35[[#This Row],[Customer ID]],'Hospitalisation Details'!A:E,5,FALSE)</f>
        <v>29062</v>
      </c>
      <c r="M1439" s="27">
        <f>VLOOKUP(Table35[[#This Row],[Customer ID]],'Hospitalisation Details'!A:K,8,FALSE)</f>
        <v>7345.73</v>
      </c>
      <c r="N1439" t="str">
        <f>VLOOKUP(Table35[[#This Row],[Customer ID]],'Hospitalisation Details'!A:K,9, FALSE)</f>
        <v>tier - 2</v>
      </c>
      <c r="O1439" t="str">
        <f>VLOOKUP(Table35[[#This Row],[Customer ID]],'Hospitalisation Details'!A:K,10,FALSE)</f>
        <v>tier - 1</v>
      </c>
      <c r="P1439" t="str">
        <f>VLOOKUP(Table35[[#This Row],[Customer ID]],'Hospitalisation Details'!A:K,11,FALSE)</f>
        <v>R1013</v>
      </c>
    </row>
    <row r="1440" spans="1:16" x14ac:dyDescent="0.3">
      <c r="A1440" t="s">
        <v>931</v>
      </c>
      <c r="B1440" t="str">
        <f>VLOOKUP(Table35[[#This Row],[Customer ID]], 'Customer Names'!F:G, 2, FALSE)</f>
        <v>O'Meara, Ms.  Madeleine</v>
      </c>
      <c r="C1440">
        <v>33.1</v>
      </c>
      <c r="D1440" s="22" t="str" cm="1">
        <f t="array" ref="D1440">_xlfn.IFS(Table35[[#This Row],[BMI]]&lt;18.5, "Underweight ", Table35[[#This Row],[BMI]]&lt;24.9, "Normal Weight", Table35[[#This Row],[BMI]]&lt;29.9, "Overweight ", TRUE, "Obesity")</f>
        <v>Obesity</v>
      </c>
      <c r="E1440" s="22">
        <v>4.93</v>
      </c>
      <c r="F1440" s="22" t="str" cm="1">
        <f t="array" ref="F1440">_xlfn.IFS(Table35[[#This Row],[HBA1C]]&lt;5.7, "Normal", Table35[[#This Row],[HBA1C]]&lt;6.4, "Prediabetes ", TRUE, "Diabetes")</f>
        <v>Normal</v>
      </c>
      <c r="G1440" s="23" t="s">
        <v>2379</v>
      </c>
      <c r="H1440" s="22" t="s">
        <v>2379</v>
      </c>
      <c r="I1440" s="22" t="s">
        <v>2379</v>
      </c>
      <c r="J1440" s="22">
        <v>0</v>
      </c>
      <c r="K1440" t="s">
        <v>2379</v>
      </c>
      <c r="L1440" s="25">
        <f>VLOOKUP(Table35[[#This Row],[Customer ID]],'Hospitalisation Details'!A:E,5,FALSE)</f>
        <v>28294</v>
      </c>
      <c r="M1440" s="27">
        <f>VLOOKUP(Table35[[#This Row],[Customer ID]],'Hospitalisation Details'!A:K,8,FALSE)</f>
        <v>7345.08</v>
      </c>
      <c r="N1440" t="str">
        <f>VLOOKUP(Table35[[#This Row],[Customer ID]],'Hospitalisation Details'!A:K,9, FALSE)</f>
        <v>tier - 2</v>
      </c>
      <c r="O1440" t="str">
        <f>VLOOKUP(Table35[[#This Row],[Customer ID]],'Hospitalisation Details'!A:K,10,FALSE)</f>
        <v>tier - 1</v>
      </c>
      <c r="P1440" t="str">
        <f>VLOOKUP(Table35[[#This Row],[Customer ID]],'Hospitalisation Details'!A:K,11,FALSE)</f>
        <v>R1011</v>
      </c>
    </row>
    <row r="1441" spans="1:16" x14ac:dyDescent="0.3">
      <c r="A1441" t="s">
        <v>930</v>
      </c>
      <c r="B1441" t="str">
        <f>VLOOKUP(Table35[[#This Row],[Customer ID]], 'Customer Names'!F:G, 2, FALSE)</f>
        <v>Budrow, Ms.  Nelly S</v>
      </c>
      <c r="C1441">
        <v>26.41</v>
      </c>
      <c r="D1441" s="22" t="str" cm="1">
        <f t="array" ref="D1441">_xlfn.IFS(Table35[[#This Row],[BMI]]&lt;18.5, "Underweight ", Table35[[#This Row],[BMI]]&lt;24.9, "Normal Weight", Table35[[#This Row],[BMI]]&lt;29.9, "Overweight ", TRUE, "Obesity")</f>
        <v xml:space="preserve">Overweight </v>
      </c>
      <c r="E1441" s="22">
        <v>7.32</v>
      </c>
      <c r="F1441" s="22" t="str" cm="1">
        <f t="array" ref="F1441">_xlfn.IFS(Table35[[#This Row],[HBA1C]]&lt;5.7, "Normal", Table35[[#This Row],[HBA1C]]&lt;6.4, "Prediabetes ", TRUE, "Diabetes")</f>
        <v>Diabetes</v>
      </c>
      <c r="G1441" s="23" t="s">
        <v>2381</v>
      </c>
      <c r="H1441" s="22" t="s">
        <v>2379</v>
      </c>
      <c r="I1441" s="22" t="s">
        <v>2379</v>
      </c>
      <c r="J1441" s="22">
        <v>1</v>
      </c>
      <c r="K1441" t="s">
        <v>2379</v>
      </c>
      <c r="L1441" s="25">
        <f>VLOOKUP(Table35[[#This Row],[Customer ID]],'Hospitalisation Details'!A:E,5,FALSE)</f>
        <v>31547</v>
      </c>
      <c r="M1441" s="27">
        <f>VLOOKUP(Table35[[#This Row],[Customer ID]],'Hospitalisation Details'!A:K,8,FALSE)</f>
        <v>7339.93</v>
      </c>
      <c r="N1441" t="str">
        <f>VLOOKUP(Table35[[#This Row],[Customer ID]],'Hospitalisation Details'!A:K,9, FALSE)</f>
        <v>tier - 2</v>
      </c>
      <c r="O1441" t="str">
        <f>VLOOKUP(Table35[[#This Row],[Customer ID]],'Hospitalisation Details'!A:K,10,FALSE)</f>
        <v>tier - 2</v>
      </c>
      <c r="P1441" t="str">
        <f>VLOOKUP(Table35[[#This Row],[Customer ID]],'Hospitalisation Details'!A:K,11,FALSE)</f>
        <v>R1012</v>
      </c>
    </row>
    <row r="1442" spans="1:16" x14ac:dyDescent="0.3">
      <c r="A1442" t="s">
        <v>929</v>
      </c>
      <c r="B1442" t="str">
        <f>VLOOKUP(Table35[[#This Row],[Customer ID]], 'Customer Names'!F:G, 2, FALSE)</f>
        <v>Anderson, Ms.  Meredith S</v>
      </c>
      <c r="C1442">
        <v>29.9</v>
      </c>
      <c r="D1442" s="22" t="str" cm="1">
        <f t="array" ref="D1442">_xlfn.IFS(Table35[[#This Row],[BMI]]&lt;18.5, "Underweight ", Table35[[#This Row],[BMI]]&lt;24.9, "Normal Weight", Table35[[#This Row],[BMI]]&lt;29.9, "Overweight ", TRUE, "Obesity")</f>
        <v>Obesity</v>
      </c>
      <c r="E1442" s="22">
        <v>5.27</v>
      </c>
      <c r="F1442" s="22" t="str" cm="1">
        <f t="array" ref="F1442">_xlfn.IFS(Table35[[#This Row],[HBA1C]]&lt;5.7, "Normal", Table35[[#This Row],[HBA1C]]&lt;6.4, "Prediabetes ", TRUE, "Diabetes")</f>
        <v>Normal</v>
      </c>
      <c r="G1442" s="23" t="s">
        <v>2379</v>
      </c>
      <c r="H1442" s="22" t="s">
        <v>2379</v>
      </c>
      <c r="I1442" s="22" t="s">
        <v>2381</v>
      </c>
      <c r="J1442" s="22">
        <v>1</v>
      </c>
      <c r="K1442" t="s">
        <v>2379</v>
      </c>
      <c r="L1442" s="25">
        <f>VLOOKUP(Table35[[#This Row],[Customer ID]],'Hospitalisation Details'!A:E,5,FALSE)</f>
        <v>28964</v>
      </c>
      <c r="M1442" s="27">
        <f>VLOOKUP(Table35[[#This Row],[Customer ID]],'Hospitalisation Details'!A:K,8,FALSE)</f>
        <v>7337.75</v>
      </c>
      <c r="N1442" t="str">
        <f>VLOOKUP(Table35[[#This Row],[Customer ID]],'Hospitalisation Details'!A:K,9, FALSE)</f>
        <v>tier - 2</v>
      </c>
      <c r="O1442" t="str">
        <f>VLOOKUP(Table35[[#This Row],[Customer ID]],'Hospitalisation Details'!A:K,10,FALSE)</f>
        <v>tier - 3</v>
      </c>
      <c r="P1442" t="str">
        <f>VLOOKUP(Table35[[#This Row],[Customer ID]],'Hospitalisation Details'!A:K,11,FALSE)</f>
        <v>R1011</v>
      </c>
    </row>
    <row r="1443" spans="1:16" x14ac:dyDescent="0.3">
      <c r="A1443" t="s">
        <v>928</v>
      </c>
      <c r="B1443" t="str">
        <f>VLOOKUP(Table35[[#This Row],[Customer ID]], 'Customer Names'!F:G, 2, FALSE)</f>
        <v>Douglas, Mr.  Kevin</v>
      </c>
      <c r="C1443">
        <v>25.24</v>
      </c>
      <c r="D1443" s="22" t="str" cm="1">
        <f t="array" ref="D1443">_xlfn.IFS(Table35[[#This Row],[BMI]]&lt;18.5, "Underweight ", Table35[[#This Row],[BMI]]&lt;24.9, "Normal Weight", Table35[[#This Row],[BMI]]&lt;29.9, "Overweight ", TRUE, "Obesity")</f>
        <v xml:space="preserve">Overweight </v>
      </c>
      <c r="E1443" s="22">
        <v>5.82</v>
      </c>
      <c r="F1443" s="22" t="str" cm="1">
        <f t="array" ref="F1443">_xlfn.IFS(Table35[[#This Row],[HBA1C]]&lt;5.7, "Normal", Table35[[#This Row],[HBA1C]]&lt;6.4, "Prediabetes ", TRUE, "Diabetes")</f>
        <v xml:space="preserve">Prediabetes </v>
      </c>
      <c r="G1443" s="23" t="s">
        <v>2379</v>
      </c>
      <c r="H1443" s="22" t="s">
        <v>2379</v>
      </c>
      <c r="I1443" s="22" t="s">
        <v>2379</v>
      </c>
      <c r="J1443" s="22">
        <v>1</v>
      </c>
      <c r="K1443" t="s">
        <v>2379</v>
      </c>
      <c r="L1443" s="25">
        <f>VLOOKUP(Table35[[#This Row],[Customer ID]],'Hospitalisation Details'!A:E,5,FALSE)</f>
        <v>30766</v>
      </c>
      <c r="M1443" s="27">
        <f>VLOOKUP(Table35[[#This Row],[Customer ID]],'Hospitalisation Details'!A:K,8,FALSE)</f>
        <v>7325.47</v>
      </c>
      <c r="N1443" t="str">
        <f>VLOOKUP(Table35[[#This Row],[Customer ID]],'Hospitalisation Details'!A:K,9, FALSE)</f>
        <v>tier - 2</v>
      </c>
      <c r="O1443" t="str">
        <f>VLOOKUP(Table35[[#This Row],[Customer ID]],'Hospitalisation Details'!A:K,10,FALSE)</f>
        <v>tier - 1</v>
      </c>
      <c r="P1443" t="str">
        <f>VLOOKUP(Table35[[#This Row],[Customer ID]],'Hospitalisation Details'!A:K,11,FALSE)</f>
        <v>R1012</v>
      </c>
    </row>
    <row r="1444" spans="1:16" x14ac:dyDescent="0.3">
      <c r="A1444" t="s">
        <v>927</v>
      </c>
      <c r="B1444" t="str">
        <f>VLOOKUP(Table35[[#This Row],[Customer ID]], 'Customer Names'!F:G, 2, FALSE)</f>
        <v>Tecklenburg, Ms.  Lisa</v>
      </c>
      <c r="C1444">
        <v>25.08</v>
      </c>
      <c r="D1444" s="22" t="str" cm="1">
        <f t="array" ref="D1444">_xlfn.IFS(Table35[[#This Row],[BMI]]&lt;18.5, "Underweight ", Table35[[#This Row],[BMI]]&lt;24.9, "Normal Weight", Table35[[#This Row],[BMI]]&lt;29.9, "Overweight ", TRUE, "Obesity")</f>
        <v xml:space="preserve">Overweight </v>
      </c>
      <c r="E1444" s="22">
        <v>5.8</v>
      </c>
      <c r="F1444" s="22" t="str" cm="1">
        <f t="array" ref="F1444">_xlfn.IFS(Table35[[#This Row],[HBA1C]]&lt;5.7, "Normal", Table35[[#This Row],[HBA1C]]&lt;6.4, "Prediabetes ", TRUE, "Diabetes")</f>
        <v xml:space="preserve">Prediabetes </v>
      </c>
      <c r="G1444" s="23" t="s">
        <v>2379</v>
      </c>
      <c r="H1444" s="22" t="s">
        <v>2379</v>
      </c>
      <c r="I1444" s="22" t="s">
        <v>2381</v>
      </c>
      <c r="J1444" s="22">
        <v>1</v>
      </c>
      <c r="K1444" t="s">
        <v>2379</v>
      </c>
      <c r="L1444" s="25">
        <f>VLOOKUP(Table35[[#This Row],[Customer ID]],'Hospitalisation Details'!A:E,5,FALSE)</f>
        <v>28905</v>
      </c>
      <c r="M1444" s="27">
        <f>VLOOKUP(Table35[[#This Row],[Customer ID]],'Hospitalisation Details'!A:K,8,FALSE)</f>
        <v>7325.05</v>
      </c>
      <c r="N1444" t="str">
        <f>VLOOKUP(Table35[[#This Row],[Customer ID]],'Hospitalisation Details'!A:K,9, FALSE)</f>
        <v>tier - 2</v>
      </c>
      <c r="O1444" t="str">
        <f>VLOOKUP(Table35[[#This Row],[Customer ID]],'Hospitalisation Details'!A:K,10,FALSE)</f>
        <v>tier - 3</v>
      </c>
      <c r="P1444" t="str">
        <f>VLOOKUP(Table35[[#This Row],[Customer ID]],'Hospitalisation Details'!A:K,11,FALSE)</f>
        <v>R1024</v>
      </c>
    </row>
    <row r="1445" spans="1:16" x14ac:dyDescent="0.3">
      <c r="A1445" t="s">
        <v>926</v>
      </c>
      <c r="B1445" t="str">
        <f>VLOOKUP(Table35[[#This Row],[Customer ID]], 'Customer Names'!F:G, 2, FALSE)</f>
        <v>Baker, Ms.  Katherine A</v>
      </c>
      <c r="C1445">
        <v>29.164999999999999</v>
      </c>
      <c r="D1445" s="22" t="str" cm="1">
        <f t="array" ref="D1445">_xlfn.IFS(Table35[[#This Row],[BMI]]&lt;18.5, "Underweight ", Table35[[#This Row],[BMI]]&lt;24.9, "Normal Weight", Table35[[#This Row],[BMI]]&lt;29.9, "Overweight ", TRUE, "Obesity")</f>
        <v xml:space="preserve">Overweight </v>
      </c>
      <c r="E1445" s="22">
        <v>4.87</v>
      </c>
      <c r="F1445" s="22" t="str" cm="1">
        <f t="array" ref="F1445">_xlfn.IFS(Table35[[#This Row],[HBA1C]]&lt;5.7, "Normal", Table35[[#This Row],[HBA1C]]&lt;6.4, "Prediabetes ", TRUE, "Diabetes")</f>
        <v>Normal</v>
      </c>
      <c r="G1445" s="23" t="s">
        <v>2379</v>
      </c>
      <c r="H1445" s="22" t="s">
        <v>2380</v>
      </c>
      <c r="I1445" s="22" t="s">
        <v>2379</v>
      </c>
      <c r="J1445" s="22">
        <v>1</v>
      </c>
      <c r="K1445" t="s">
        <v>2379</v>
      </c>
      <c r="L1445" s="25">
        <f>VLOOKUP(Table35[[#This Row],[Customer ID]],'Hospitalisation Details'!A:E,5,FALSE)</f>
        <v>38001</v>
      </c>
      <c r="M1445" s="27">
        <f>VLOOKUP(Table35[[#This Row],[Customer ID]],'Hospitalisation Details'!A:K,8,FALSE)</f>
        <v>7323.73</v>
      </c>
      <c r="N1445" t="str">
        <f>VLOOKUP(Table35[[#This Row],[Customer ID]],'Hospitalisation Details'!A:K,9, FALSE)</f>
        <v>tier - 2</v>
      </c>
      <c r="O1445" t="str">
        <f>VLOOKUP(Table35[[#This Row],[Customer ID]],'Hospitalisation Details'!A:K,10,FALSE)</f>
        <v>tier - 2</v>
      </c>
      <c r="P1445" t="str">
        <f>VLOOKUP(Table35[[#This Row],[Customer ID]],'Hospitalisation Details'!A:K,11,FALSE)</f>
        <v>R1024</v>
      </c>
    </row>
    <row r="1446" spans="1:16" x14ac:dyDescent="0.3">
      <c r="A1446" t="s">
        <v>925</v>
      </c>
      <c r="B1446" t="str">
        <f>VLOOKUP(Table35[[#This Row],[Customer ID]], 'Customer Names'!F:G, 2, FALSE)</f>
        <v>Schenck, Mr.  Steve</v>
      </c>
      <c r="C1446">
        <v>15.05</v>
      </c>
      <c r="D1446" s="22" t="str" cm="1">
        <f t="array" ref="D1446">_xlfn.IFS(Table35[[#This Row],[BMI]]&lt;18.5, "Underweight ", Table35[[#This Row],[BMI]]&lt;24.9, "Normal Weight", Table35[[#This Row],[BMI]]&lt;29.9, "Overweight ", TRUE, "Obesity")</f>
        <v xml:space="preserve">Underweight </v>
      </c>
      <c r="E1446" s="22">
        <v>8.1199999999999992</v>
      </c>
      <c r="F1446" s="22" t="str" cm="1">
        <f t="array" ref="F1446">_xlfn.IFS(Table35[[#This Row],[HBA1C]]&lt;5.7, "Normal", Table35[[#This Row],[HBA1C]]&lt;6.4, "Prediabetes ", TRUE, "Diabetes")</f>
        <v>Diabetes</v>
      </c>
      <c r="G1446" s="23" t="s">
        <v>2379</v>
      </c>
      <c r="H1446" s="22" t="s">
        <v>2379</v>
      </c>
      <c r="I1446" s="22" t="s">
        <v>2379</v>
      </c>
      <c r="J1446" s="22">
        <v>0</v>
      </c>
      <c r="K1446" t="s">
        <v>2379</v>
      </c>
      <c r="L1446" s="25">
        <f>VLOOKUP(Table35[[#This Row],[Customer ID]],'Hospitalisation Details'!A:E,5,FALSE)</f>
        <v>24087</v>
      </c>
      <c r="M1446" s="27">
        <f>VLOOKUP(Table35[[#This Row],[Customer ID]],'Hospitalisation Details'!A:K,8,FALSE)</f>
        <v>7322.86</v>
      </c>
      <c r="N1446" t="str">
        <f>VLOOKUP(Table35[[#This Row],[Customer ID]],'Hospitalisation Details'!A:K,9, FALSE)</f>
        <v>tier - 3</v>
      </c>
      <c r="O1446" t="str">
        <f>VLOOKUP(Table35[[#This Row],[Customer ID]],'Hospitalisation Details'!A:K,10,FALSE)</f>
        <v>tier - 3</v>
      </c>
      <c r="P1446" t="str">
        <f>VLOOKUP(Table35[[#This Row],[Customer ID]],'Hospitalisation Details'!A:K,11,FALSE)</f>
        <v>R1012</v>
      </c>
    </row>
    <row r="1447" spans="1:16" x14ac:dyDescent="0.3">
      <c r="A1447" t="s">
        <v>924</v>
      </c>
      <c r="B1447" t="str">
        <f>VLOOKUP(Table35[[#This Row],[Customer ID]], 'Customer Names'!F:G, 2, FALSE)</f>
        <v>Johnson, Ms.  Kate L.</v>
      </c>
      <c r="C1447">
        <v>19.95</v>
      </c>
      <c r="D1447" s="22" t="str" cm="1">
        <f t="array" ref="D1447">_xlfn.IFS(Table35[[#This Row],[BMI]]&lt;18.5, "Underweight ", Table35[[#This Row],[BMI]]&lt;24.9, "Normal Weight", Table35[[#This Row],[BMI]]&lt;29.9, "Overweight ", TRUE, "Obesity")</f>
        <v>Normal Weight</v>
      </c>
      <c r="E1447" s="22">
        <v>4.3600000000000003</v>
      </c>
      <c r="F1447" s="22" t="str" cm="1">
        <f t="array" ref="F1447">_xlfn.IFS(Table35[[#This Row],[HBA1C]]&lt;5.7, "Normal", Table35[[#This Row],[HBA1C]]&lt;6.4, "Prediabetes ", TRUE, "Diabetes")</f>
        <v>Normal</v>
      </c>
      <c r="G1447" s="23" t="s">
        <v>2379</v>
      </c>
      <c r="H1447" s="22" t="s">
        <v>2379</v>
      </c>
      <c r="I1447" s="22" t="s">
        <v>2379</v>
      </c>
      <c r="J1447" s="22">
        <v>2</v>
      </c>
      <c r="K1447" t="s">
        <v>2379</v>
      </c>
      <c r="L1447" s="25">
        <f>VLOOKUP(Table35[[#This Row],[Customer ID]],'Hospitalisation Details'!A:E,5,FALSE)</f>
        <v>26614</v>
      </c>
      <c r="M1447" s="27">
        <f>VLOOKUP(Table35[[#This Row],[Customer ID]],'Hospitalisation Details'!A:K,8,FALSE)</f>
        <v>7318.22</v>
      </c>
      <c r="N1447" t="str">
        <f>VLOOKUP(Table35[[#This Row],[Customer ID]],'Hospitalisation Details'!A:K,9, FALSE)</f>
        <v>tier - 2</v>
      </c>
      <c r="O1447" t="str">
        <f>VLOOKUP(Table35[[#This Row],[Customer ID]],'Hospitalisation Details'!A:K,10,FALSE)</f>
        <v>tier - 3</v>
      </c>
      <c r="P1447" t="str">
        <f>VLOOKUP(Table35[[#This Row],[Customer ID]],'Hospitalisation Details'!A:K,11,FALSE)</f>
        <v>R1012</v>
      </c>
    </row>
    <row r="1448" spans="1:16" x14ac:dyDescent="0.3">
      <c r="A1448" t="s">
        <v>923</v>
      </c>
      <c r="B1448" t="str">
        <f>VLOOKUP(Table35[[#This Row],[Customer ID]], 'Customer Names'!F:G, 2, FALSE)</f>
        <v>Blendell, Ms.  Beth</v>
      </c>
      <c r="C1448">
        <v>16.66</v>
      </c>
      <c r="D1448" s="22" t="str" cm="1">
        <f t="array" ref="D1448">_xlfn.IFS(Table35[[#This Row],[BMI]]&lt;18.5, "Underweight ", Table35[[#This Row],[BMI]]&lt;24.9, "Normal Weight", Table35[[#This Row],[BMI]]&lt;29.9, "Overweight ", TRUE, "Obesity")</f>
        <v xml:space="preserve">Underweight </v>
      </c>
      <c r="E1448" s="22">
        <v>9.16</v>
      </c>
      <c r="F1448" s="22" t="str" cm="1">
        <f t="array" ref="F1448">_xlfn.IFS(Table35[[#This Row],[HBA1C]]&lt;5.7, "Normal", Table35[[#This Row],[HBA1C]]&lt;6.4, "Prediabetes ", TRUE, "Diabetes")</f>
        <v>Diabetes</v>
      </c>
      <c r="G1448" s="23" t="s">
        <v>2379</v>
      </c>
      <c r="H1448" s="22" t="s">
        <v>2379</v>
      </c>
      <c r="I1448" s="22" t="s">
        <v>2379</v>
      </c>
      <c r="J1448" s="22">
        <v>0</v>
      </c>
      <c r="K1448" t="s">
        <v>2379</v>
      </c>
      <c r="L1448" s="25">
        <f>VLOOKUP(Table35[[#This Row],[Customer ID]],'Hospitalisation Details'!A:E,5,FALSE)</f>
        <v>24040</v>
      </c>
      <c r="M1448" s="27">
        <f>VLOOKUP(Table35[[#This Row],[Customer ID]],'Hospitalisation Details'!A:K,8,FALSE)</f>
        <v>7318.21</v>
      </c>
      <c r="N1448" t="str">
        <f>VLOOKUP(Table35[[#This Row],[Customer ID]],'Hospitalisation Details'!A:K,9, FALSE)</f>
        <v>tier - 3</v>
      </c>
      <c r="O1448" t="str">
        <f>VLOOKUP(Table35[[#This Row],[Customer ID]],'Hospitalisation Details'!A:K,10,FALSE)</f>
        <v>tier - 1</v>
      </c>
      <c r="P1448" t="str">
        <f>VLOOKUP(Table35[[#This Row],[Customer ID]],'Hospitalisation Details'!A:K,11,FALSE)</f>
        <v>R1013</v>
      </c>
    </row>
    <row r="1449" spans="1:16" x14ac:dyDescent="0.3">
      <c r="A1449" t="s">
        <v>922</v>
      </c>
      <c r="B1449" t="str">
        <f>VLOOKUP(Table35[[#This Row],[Customer ID]], 'Customer Names'!F:G, 2, FALSE)</f>
        <v>Parodi, Ms.  Katharine</v>
      </c>
      <c r="C1449">
        <v>16.62</v>
      </c>
      <c r="D1449" s="22" t="str" cm="1">
        <f t="array" ref="D1449">_xlfn.IFS(Table35[[#This Row],[BMI]]&lt;18.5, "Underweight ", Table35[[#This Row],[BMI]]&lt;24.9, "Normal Weight", Table35[[#This Row],[BMI]]&lt;29.9, "Overweight ", TRUE, "Obesity")</f>
        <v xml:space="preserve">Underweight </v>
      </c>
      <c r="E1449" s="22">
        <v>9.14</v>
      </c>
      <c r="F1449" s="22" t="str" cm="1">
        <f t="array" ref="F1449">_xlfn.IFS(Table35[[#This Row],[HBA1C]]&lt;5.7, "Normal", Table35[[#This Row],[HBA1C]]&lt;6.4, "Prediabetes ", TRUE, "Diabetes")</f>
        <v>Diabetes</v>
      </c>
      <c r="G1449" s="23" t="s">
        <v>2379</v>
      </c>
      <c r="H1449" s="22" t="s">
        <v>2379</v>
      </c>
      <c r="I1449" s="22" t="s">
        <v>2379</v>
      </c>
      <c r="J1449" s="22">
        <v>0</v>
      </c>
      <c r="K1449" t="s">
        <v>2379</v>
      </c>
      <c r="L1449" s="25">
        <f>VLOOKUP(Table35[[#This Row],[Customer ID]],'Hospitalisation Details'!A:E,5,FALSE)</f>
        <v>23991</v>
      </c>
      <c r="M1449" s="27">
        <f>VLOOKUP(Table35[[#This Row],[Customer ID]],'Hospitalisation Details'!A:K,8,FALSE)</f>
        <v>7304.65</v>
      </c>
      <c r="N1449" t="str">
        <f>VLOOKUP(Table35[[#This Row],[Customer ID]],'Hospitalisation Details'!A:K,9, FALSE)</f>
        <v>tier - 3</v>
      </c>
      <c r="O1449" t="str">
        <f>VLOOKUP(Table35[[#This Row],[Customer ID]],'Hospitalisation Details'!A:K,10,FALSE)</f>
        <v>tier - 3</v>
      </c>
      <c r="P1449" t="str">
        <f>VLOOKUP(Table35[[#This Row],[Customer ID]],'Hospitalisation Details'!A:K,11,FALSE)</f>
        <v>R1013</v>
      </c>
    </row>
    <row r="1450" spans="1:16" x14ac:dyDescent="0.3">
      <c r="A1450" t="s">
        <v>921</v>
      </c>
      <c r="B1450" t="str">
        <f>VLOOKUP(Table35[[#This Row],[Customer ID]], 'Customer Names'!F:G, 2, FALSE)</f>
        <v>Morgan, Ms.  Heather L</v>
      </c>
      <c r="C1450">
        <v>15.36</v>
      </c>
      <c r="D1450" s="22" t="str" cm="1">
        <f t="array" ref="D1450">_xlfn.IFS(Table35[[#This Row],[BMI]]&lt;18.5, "Underweight ", Table35[[#This Row],[BMI]]&lt;24.9, "Normal Weight", Table35[[#This Row],[BMI]]&lt;29.9, "Overweight ", TRUE, "Obesity")</f>
        <v xml:space="preserve">Underweight </v>
      </c>
      <c r="E1450" s="22">
        <v>5.49</v>
      </c>
      <c r="F1450" s="22" t="str" cm="1">
        <f t="array" ref="F1450">_xlfn.IFS(Table35[[#This Row],[HBA1C]]&lt;5.7, "Normal", Table35[[#This Row],[HBA1C]]&lt;6.4, "Prediabetes ", TRUE, "Diabetes")</f>
        <v>Normal</v>
      </c>
      <c r="G1450" s="23" t="s">
        <v>2381</v>
      </c>
      <c r="H1450" s="22" t="s">
        <v>2379</v>
      </c>
      <c r="I1450" s="22" t="s">
        <v>2379</v>
      </c>
      <c r="J1450" s="22">
        <v>2</v>
      </c>
      <c r="K1450" t="s">
        <v>2379</v>
      </c>
      <c r="L1450" s="25">
        <f>VLOOKUP(Table35[[#This Row],[Customer ID]],'Hospitalisation Details'!A:E,5,FALSE)</f>
        <v>24345</v>
      </c>
      <c r="M1450" s="27">
        <f>VLOOKUP(Table35[[#This Row],[Customer ID]],'Hospitalisation Details'!A:K,8,FALSE)</f>
        <v>7302.46</v>
      </c>
      <c r="N1450" t="str">
        <f>VLOOKUP(Table35[[#This Row],[Customer ID]],'Hospitalisation Details'!A:K,9, FALSE)</f>
        <v>tier - 3</v>
      </c>
      <c r="O1450" t="str">
        <f>VLOOKUP(Table35[[#This Row],[Customer ID]],'Hospitalisation Details'!A:K,10,FALSE)</f>
        <v>tier - 1</v>
      </c>
      <c r="P1450" t="str">
        <f>VLOOKUP(Table35[[#This Row],[Customer ID]],'Hospitalisation Details'!A:K,11,FALSE)</f>
        <v>R1012</v>
      </c>
    </row>
    <row r="1451" spans="1:16" x14ac:dyDescent="0.3">
      <c r="A1451" t="s">
        <v>920</v>
      </c>
      <c r="B1451" t="str">
        <f>VLOOKUP(Table35[[#This Row],[Customer ID]], 'Customer Names'!F:G, 2, FALSE)</f>
        <v>Linden, Ms.  Desiree</v>
      </c>
      <c r="C1451">
        <v>27.74</v>
      </c>
      <c r="D1451" s="22" t="str" cm="1">
        <f t="array" ref="D1451">_xlfn.IFS(Table35[[#This Row],[BMI]]&lt;18.5, "Underweight ", Table35[[#This Row],[BMI]]&lt;24.9, "Normal Weight", Table35[[#This Row],[BMI]]&lt;29.9, "Overweight ", TRUE, "Obesity")</f>
        <v xml:space="preserve">Overweight </v>
      </c>
      <c r="E1451" s="22">
        <v>5.96</v>
      </c>
      <c r="F1451" s="22" t="str" cm="1">
        <f t="array" ref="F1451">_xlfn.IFS(Table35[[#This Row],[HBA1C]]&lt;5.7, "Normal", Table35[[#This Row],[HBA1C]]&lt;6.4, "Prediabetes ", TRUE, "Diabetes")</f>
        <v xml:space="preserve">Prediabetes </v>
      </c>
      <c r="G1451" s="23" t="s">
        <v>2381</v>
      </c>
      <c r="H1451" s="22" t="s">
        <v>2379</v>
      </c>
      <c r="I1451" s="22" t="s">
        <v>2379</v>
      </c>
      <c r="J1451" s="22">
        <v>0</v>
      </c>
      <c r="K1451" t="s">
        <v>2379</v>
      </c>
      <c r="L1451" s="25">
        <f>VLOOKUP(Table35[[#This Row],[Customer ID]],'Hospitalisation Details'!A:E,5,FALSE)</f>
        <v>31230</v>
      </c>
      <c r="M1451" s="27">
        <f>VLOOKUP(Table35[[#This Row],[Customer ID]],'Hospitalisation Details'!A:K,8,FALSE)</f>
        <v>7281.51</v>
      </c>
      <c r="N1451" t="str">
        <f>VLOOKUP(Table35[[#This Row],[Customer ID]],'Hospitalisation Details'!A:K,9, FALSE)</f>
        <v>tier - 2</v>
      </c>
      <c r="O1451" t="str">
        <f>VLOOKUP(Table35[[#This Row],[Customer ID]],'Hospitalisation Details'!A:K,10,FALSE)</f>
        <v>tier - 1</v>
      </c>
      <c r="P1451" t="str">
        <f>VLOOKUP(Table35[[#This Row],[Customer ID]],'Hospitalisation Details'!A:K,11,FALSE)</f>
        <v>R1012</v>
      </c>
    </row>
    <row r="1452" spans="1:16" x14ac:dyDescent="0.3">
      <c r="A1452" t="s">
        <v>919</v>
      </c>
      <c r="B1452" t="str">
        <f>VLOOKUP(Table35[[#This Row],[Customer ID]], 'Customer Names'!F:G, 2, FALSE)</f>
        <v>Horning, Mr.  Peter B.</v>
      </c>
      <c r="C1452">
        <v>22.44</v>
      </c>
      <c r="D1452" s="22" t="str" cm="1">
        <f t="array" ref="D1452">_xlfn.IFS(Table35[[#This Row],[BMI]]&lt;18.5, "Underweight ", Table35[[#This Row],[BMI]]&lt;24.9, "Normal Weight", Table35[[#This Row],[BMI]]&lt;29.9, "Overweight ", TRUE, "Obesity")</f>
        <v>Normal Weight</v>
      </c>
      <c r="E1452" s="22">
        <v>4.62</v>
      </c>
      <c r="F1452" s="22" t="str" cm="1">
        <f t="array" ref="F1452">_xlfn.IFS(Table35[[#This Row],[HBA1C]]&lt;5.7, "Normal", Table35[[#This Row],[HBA1C]]&lt;6.4, "Prediabetes ", TRUE, "Diabetes")</f>
        <v>Normal</v>
      </c>
      <c r="G1452" s="23" t="s">
        <v>2381</v>
      </c>
      <c r="H1452" s="22" t="s">
        <v>2379</v>
      </c>
      <c r="I1452" s="22" t="s">
        <v>2379</v>
      </c>
      <c r="J1452" s="22">
        <v>0</v>
      </c>
      <c r="K1452" t="s">
        <v>2379</v>
      </c>
      <c r="L1452" s="25">
        <f>VLOOKUP(Table35[[#This Row],[Customer ID]],'Hospitalisation Details'!A:E,5,FALSE)</f>
        <v>27929</v>
      </c>
      <c r="M1452" s="27">
        <f>VLOOKUP(Table35[[#This Row],[Customer ID]],'Hospitalisation Details'!A:K,8,FALSE)</f>
        <v>7273.02</v>
      </c>
      <c r="N1452" t="str">
        <f>VLOOKUP(Table35[[#This Row],[Customer ID]],'Hospitalisation Details'!A:K,9, FALSE)</f>
        <v>tier - 2</v>
      </c>
      <c r="O1452" t="str">
        <f>VLOOKUP(Table35[[#This Row],[Customer ID]],'Hospitalisation Details'!A:K,10,FALSE)</f>
        <v>tier - 1</v>
      </c>
      <c r="P1452" t="str">
        <f>VLOOKUP(Table35[[#This Row],[Customer ID]],'Hospitalisation Details'!A:K,11,FALSE)</f>
        <v>R1013</v>
      </c>
    </row>
    <row r="1453" spans="1:16" x14ac:dyDescent="0.3">
      <c r="A1453" t="s">
        <v>918</v>
      </c>
      <c r="B1453" t="str">
        <f>VLOOKUP(Table35[[#This Row],[Customer ID]], 'Customer Names'!F:G, 2, FALSE)</f>
        <v>Goode, Mr.  Adam</v>
      </c>
      <c r="C1453">
        <v>37.049999999999997</v>
      </c>
      <c r="D1453" s="22" t="str" cm="1">
        <f t="array" ref="D1453">_xlfn.IFS(Table35[[#This Row],[BMI]]&lt;18.5, "Underweight ", Table35[[#This Row],[BMI]]&lt;24.9, "Normal Weight", Table35[[#This Row],[BMI]]&lt;29.9, "Overweight ", TRUE, "Obesity")</f>
        <v>Obesity</v>
      </c>
      <c r="E1453" s="22">
        <v>9.9600000000000009</v>
      </c>
      <c r="F1453" s="22" t="str" cm="1">
        <f t="array" ref="F1453">_xlfn.IFS(Table35[[#This Row],[HBA1C]]&lt;5.7, "Normal", Table35[[#This Row],[HBA1C]]&lt;6.4, "Prediabetes ", TRUE, "Diabetes")</f>
        <v>Diabetes</v>
      </c>
      <c r="G1453" s="23" t="s">
        <v>2381</v>
      </c>
      <c r="H1453" s="22" t="s">
        <v>2379</v>
      </c>
      <c r="I1453" s="22" t="s">
        <v>2379</v>
      </c>
      <c r="J1453" s="22">
        <v>0</v>
      </c>
      <c r="K1453" t="s">
        <v>2379</v>
      </c>
      <c r="L1453" s="25">
        <f>VLOOKUP(Table35[[#This Row],[Customer ID]],'Hospitalisation Details'!A:E,5,FALSE)</f>
        <v>29710</v>
      </c>
      <c r="M1453" s="27">
        <f>VLOOKUP(Table35[[#This Row],[Customer ID]],'Hospitalisation Details'!A:K,8,FALSE)</f>
        <v>7265.7</v>
      </c>
      <c r="N1453" t="str">
        <f>VLOOKUP(Table35[[#This Row],[Customer ID]],'Hospitalisation Details'!A:K,9, FALSE)</f>
        <v>tier - 3</v>
      </c>
      <c r="O1453" t="str">
        <f>VLOOKUP(Table35[[#This Row],[Customer ID]],'Hospitalisation Details'!A:K,10,FALSE)</f>
        <v>tier - 3</v>
      </c>
      <c r="P1453" t="str">
        <f>VLOOKUP(Table35[[#This Row],[Customer ID]],'Hospitalisation Details'!A:K,11,FALSE)</f>
        <v>R1012</v>
      </c>
    </row>
    <row r="1454" spans="1:16" x14ac:dyDescent="0.3">
      <c r="A1454" t="s">
        <v>917</v>
      </c>
      <c r="B1454" t="str">
        <f>VLOOKUP(Table35[[#This Row],[Customer ID]], 'Customer Names'!F:G, 2, FALSE)</f>
        <v>Doden, Mr.  Jeremy J</v>
      </c>
      <c r="C1454">
        <v>22.95</v>
      </c>
      <c r="D1454" s="22" t="str" cm="1">
        <f t="array" ref="D1454">_xlfn.IFS(Table35[[#This Row],[BMI]]&lt;18.5, "Underweight ", Table35[[#This Row],[BMI]]&lt;24.9, "Normal Weight", Table35[[#This Row],[BMI]]&lt;29.9, "Overweight ", TRUE, "Obesity")</f>
        <v>Normal Weight</v>
      </c>
      <c r="E1454" s="22">
        <v>10.53</v>
      </c>
      <c r="F1454" s="22" t="str" cm="1">
        <f t="array" ref="F1454">_xlfn.IFS(Table35[[#This Row],[HBA1C]]&lt;5.7, "Normal", Table35[[#This Row],[HBA1C]]&lt;6.4, "Prediabetes ", TRUE, "Diabetes")</f>
        <v>Diabetes</v>
      </c>
      <c r="G1454" s="23" t="s">
        <v>2379</v>
      </c>
      <c r="H1454" s="22" t="s">
        <v>2379</v>
      </c>
      <c r="I1454" s="22" t="s">
        <v>2379</v>
      </c>
      <c r="J1454" s="22">
        <v>2</v>
      </c>
      <c r="K1454" t="s">
        <v>2379</v>
      </c>
      <c r="L1454" s="25">
        <f>VLOOKUP(Table35[[#This Row],[Customer ID]],'Hospitalisation Details'!A:E,5,FALSE)</f>
        <v>26779</v>
      </c>
      <c r="M1454" s="27">
        <f>VLOOKUP(Table35[[#This Row],[Customer ID]],'Hospitalisation Details'!A:K,8,FALSE)</f>
        <v>7265.58</v>
      </c>
      <c r="N1454" t="str">
        <f>VLOOKUP(Table35[[#This Row],[Customer ID]],'Hospitalisation Details'!A:K,9, FALSE)</f>
        <v>tier - 2</v>
      </c>
      <c r="O1454" t="str">
        <f>VLOOKUP(Table35[[#This Row],[Customer ID]],'Hospitalisation Details'!A:K,10,FALSE)</f>
        <v>tier - 2</v>
      </c>
      <c r="P1454" t="str">
        <f>VLOOKUP(Table35[[#This Row],[Customer ID]],'Hospitalisation Details'!A:K,11,FALSE)</f>
        <v>R1013</v>
      </c>
    </row>
    <row r="1455" spans="1:16" x14ac:dyDescent="0.3">
      <c r="A1455" t="s">
        <v>916</v>
      </c>
      <c r="B1455" t="str">
        <f>VLOOKUP(Table35[[#This Row],[Customer ID]], 'Customer Names'!F:G, 2, FALSE)</f>
        <v>Groff, Mr.  Adam C</v>
      </c>
      <c r="C1455">
        <v>34.200000000000003</v>
      </c>
      <c r="D1455" s="22" t="str" cm="1">
        <f t="array" ref="D1455">_xlfn.IFS(Table35[[#This Row],[BMI]]&lt;18.5, "Underweight ", Table35[[#This Row],[BMI]]&lt;24.9, "Normal Weight", Table35[[#This Row],[BMI]]&lt;29.9, "Overweight ", TRUE, "Obesity")</f>
        <v>Obesity</v>
      </c>
      <c r="E1455" s="22">
        <v>6.69</v>
      </c>
      <c r="F1455" s="22" t="str" cm="1">
        <f t="array" ref="F1455">_xlfn.IFS(Table35[[#This Row],[HBA1C]]&lt;5.7, "Normal", Table35[[#This Row],[HBA1C]]&lt;6.4, "Prediabetes ", TRUE, "Diabetes")</f>
        <v>Diabetes</v>
      </c>
      <c r="G1455" s="23" t="s">
        <v>2381</v>
      </c>
      <c r="H1455" s="22" t="s">
        <v>2379</v>
      </c>
      <c r="I1455" s="22" t="s">
        <v>2379</v>
      </c>
      <c r="J1455" s="22">
        <v>0</v>
      </c>
      <c r="K1455" t="s">
        <v>2379</v>
      </c>
      <c r="L1455" s="25">
        <f>VLOOKUP(Table35[[#This Row],[Customer ID]],'Hospitalisation Details'!A:E,5,FALSE)</f>
        <v>29658</v>
      </c>
      <c r="M1455" s="27">
        <f>VLOOKUP(Table35[[#This Row],[Customer ID]],'Hospitalisation Details'!A:K,8,FALSE)</f>
        <v>7261.74</v>
      </c>
      <c r="N1455" t="str">
        <f>VLOOKUP(Table35[[#This Row],[Customer ID]],'Hospitalisation Details'!A:K,9, FALSE)</f>
        <v>tier - 3</v>
      </c>
      <c r="O1455" t="str">
        <f>VLOOKUP(Table35[[#This Row],[Customer ID]],'Hospitalisation Details'!A:K,10,FALSE)</f>
        <v>tier - 3</v>
      </c>
      <c r="P1455" t="str">
        <f>VLOOKUP(Table35[[#This Row],[Customer ID]],'Hospitalisation Details'!A:K,11,FALSE)</f>
        <v>R1012</v>
      </c>
    </row>
    <row r="1456" spans="1:16" x14ac:dyDescent="0.3">
      <c r="A1456" t="s">
        <v>915</v>
      </c>
      <c r="B1456" t="str">
        <f>VLOOKUP(Table35[[#This Row],[Customer ID]], 'Customer Names'!F:G, 2, FALSE)</f>
        <v>Kuehler, Mr.  Jon</v>
      </c>
      <c r="C1456">
        <v>30.59</v>
      </c>
      <c r="D1456" s="22" t="str" cm="1">
        <f t="array" ref="D1456">_xlfn.IFS(Table35[[#This Row],[BMI]]&lt;18.5, "Underweight ", Table35[[#This Row],[BMI]]&lt;24.9, "Normal Weight", Table35[[#This Row],[BMI]]&lt;29.9, "Overweight ", TRUE, "Obesity")</f>
        <v>Obesity</v>
      </c>
      <c r="E1456" s="22">
        <v>9.5500000000000007</v>
      </c>
      <c r="F1456" s="22" t="str" cm="1">
        <f t="array" ref="F1456">_xlfn.IFS(Table35[[#This Row],[HBA1C]]&lt;5.7, "Normal", Table35[[#This Row],[HBA1C]]&lt;6.4, "Prediabetes ", TRUE, "Diabetes")</f>
        <v>Diabetes</v>
      </c>
      <c r="G1456" s="23" t="s">
        <v>2381</v>
      </c>
      <c r="H1456" s="22" t="s">
        <v>2379</v>
      </c>
      <c r="I1456" s="22" t="s">
        <v>2379</v>
      </c>
      <c r="J1456" s="22">
        <v>0</v>
      </c>
      <c r="K1456" t="s">
        <v>2379</v>
      </c>
      <c r="L1456" s="25">
        <f>VLOOKUP(Table35[[#This Row],[Customer ID]],'Hospitalisation Details'!A:E,5,FALSE)</f>
        <v>29631</v>
      </c>
      <c r="M1456" s="27">
        <f>VLOOKUP(Table35[[#This Row],[Customer ID]],'Hospitalisation Details'!A:K,8,FALSE)</f>
        <v>7256.72</v>
      </c>
      <c r="N1456" t="str">
        <f>VLOOKUP(Table35[[#This Row],[Customer ID]],'Hospitalisation Details'!A:K,9, FALSE)</f>
        <v>tier - 3</v>
      </c>
      <c r="O1456" t="str">
        <f>VLOOKUP(Table35[[#This Row],[Customer ID]],'Hospitalisation Details'!A:K,10,FALSE)</f>
        <v>tier - 2</v>
      </c>
      <c r="P1456" t="str">
        <f>VLOOKUP(Table35[[#This Row],[Customer ID]],'Hospitalisation Details'!A:K,11,FALSE)</f>
        <v>R1012</v>
      </c>
    </row>
    <row r="1457" spans="1:16" x14ac:dyDescent="0.3">
      <c r="A1457" t="s">
        <v>914</v>
      </c>
      <c r="B1457" t="str">
        <f>VLOOKUP(Table35[[#This Row],[Customer ID]], 'Customer Names'!F:G, 2, FALSE)</f>
        <v>Daniels, Mr.  Steven J</v>
      </c>
      <c r="C1457">
        <v>25.51</v>
      </c>
      <c r="D1457" s="22" t="str" cm="1">
        <f t="array" ref="D1457">_xlfn.IFS(Table35[[#This Row],[BMI]]&lt;18.5, "Underweight ", Table35[[#This Row],[BMI]]&lt;24.9, "Normal Weight", Table35[[#This Row],[BMI]]&lt;29.9, "Overweight ", TRUE, "Obesity")</f>
        <v xml:space="preserve">Overweight </v>
      </c>
      <c r="E1457" s="22">
        <v>6.05</v>
      </c>
      <c r="F1457" s="22" t="str" cm="1">
        <f t="array" ref="F1457">_xlfn.IFS(Table35[[#This Row],[HBA1C]]&lt;5.7, "Normal", Table35[[#This Row],[HBA1C]]&lt;6.4, "Prediabetes ", TRUE, "Diabetes")</f>
        <v xml:space="preserve">Prediabetes </v>
      </c>
      <c r="G1457" s="23" t="s">
        <v>2379</v>
      </c>
      <c r="H1457" s="22" t="s">
        <v>2379</v>
      </c>
      <c r="I1457" s="22" t="s">
        <v>2379</v>
      </c>
      <c r="J1457" s="22">
        <v>0</v>
      </c>
      <c r="K1457" t="s">
        <v>2379</v>
      </c>
      <c r="L1457" s="25">
        <f>VLOOKUP(Table35[[#This Row],[Customer ID]],'Hospitalisation Details'!A:E,5,FALSE)</f>
        <v>29975</v>
      </c>
      <c r="M1457" s="27">
        <f>VLOOKUP(Table35[[#This Row],[Customer ID]],'Hospitalisation Details'!A:K,8,FALSE)</f>
        <v>7248.71</v>
      </c>
      <c r="N1457" t="str">
        <f>VLOOKUP(Table35[[#This Row],[Customer ID]],'Hospitalisation Details'!A:K,9, FALSE)</f>
        <v>tier - 2</v>
      </c>
      <c r="O1457" t="str">
        <f>VLOOKUP(Table35[[#This Row],[Customer ID]],'Hospitalisation Details'!A:K,10,FALSE)</f>
        <v>tier - 1</v>
      </c>
      <c r="P1457" t="str">
        <f>VLOOKUP(Table35[[#This Row],[Customer ID]],'Hospitalisation Details'!A:K,11,FALSE)</f>
        <v>R1013</v>
      </c>
    </row>
    <row r="1458" spans="1:16" x14ac:dyDescent="0.3">
      <c r="A1458" t="s">
        <v>913</v>
      </c>
      <c r="B1458" t="str">
        <f>VLOOKUP(Table35[[#This Row],[Customer ID]], 'Customer Names'!F:G, 2, FALSE)</f>
        <v>Gibby, Ms.  Jessica P.</v>
      </c>
      <c r="C1458">
        <v>29.04</v>
      </c>
      <c r="D1458" s="22" t="str" cm="1">
        <f t="array" ref="D1458">_xlfn.IFS(Table35[[#This Row],[BMI]]&lt;18.5, "Underweight ", Table35[[#This Row],[BMI]]&lt;24.9, "Normal Weight", Table35[[#This Row],[BMI]]&lt;29.9, "Overweight ", TRUE, "Obesity")</f>
        <v xml:space="preserve">Overweight </v>
      </c>
      <c r="E1458" s="22">
        <v>10.56</v>
      </c>
      <c r="F1458" s="22" t="str" cm="1">
        <f t="array" ref="F1458">_xlfn.IFS(Table35[[#This Row],[HBA1C]]&lt;5.7, "Normal", Table35[[#This Row],[HBA1C]]&lt;6.4, "Prediabetes ", TRUE, "Diabetes")</f>
        <v>Diabetes</v>
      </c>
      <c r="G1458" s="23" t="s">
        <v>2381</v>
      </c>
      <c r="H1458" s="22" t="s">
        <v>2379</v>
      </c>
      <c r="I1458" s="22" t="s">
        <v>2379</v>
      </c>
      <c r="J1458" s="22">
        <v>1</v>
      </c>
      <c r="K1458" t="s">
        <v>2379</v>
      </c>
      <c r="L1458" s="25">
        <f>VLOOKUP(Table35[[#This Row],[Customer ID]],'Hospitalisation Details'!A:E,5,FALSE)</f>
        <v>31748</v>
      </c>
      <c r="M1458" s="27">
        <f>VLOOKUP(Table35[[#This Row],[Customer ID]],'Hospitalisation Details'!A:K,8,FALSE)</f>
        <v>7243.81</v>
      </c>
      <c r="N1458" t="str">
        <f>VLOOKUP(Table35[[#This Row],[Customer ID]],'Hospitalisation Details'!A:K,9, FALSE)</f>
        <v>tier - 2</v>
      </c>
      <c r="O1458" t="str">
        <f>VLOOKUP(Table35[[#This Row],[Customer ID]],'Hospitalisation Details'!A:K,10,FALSE)</f>
        <v>tier - 3</v>
      </c>
      <c r="P1458" t="str">
        <f>VLOOKUP(Table35[[#This Row],[Customer ID]],'Hospitalisation Details'!A:K,11,FALSE)</f>
        <v>R1013</v>
      </c>
    </row>
    <row r="1459" spans="1:16" x14ac:dyDescent="0.3">
      <c r="A1459" t="s">
        <v>912</v>
      </c>
      <c r="B1459" t="str">
        <f>VLOOKUP(Table35[[#This Row],[Customer ID]], 'Customer Names'!F:G, 2, FALSE)</f>
        <v>Busa, Ms.  Ashley</v>
      </c>
      <c r="C1459">
        <v>22.135000000000002</v>
      </c>
      <c r="D1459" s="22" t="str" cm="1">
        <f t="array" ref="D1459">_xlfn.IFS(Table35[[#This Row],[BMI]]&lt;18.5, "Underweight ", Table35[[#This Row],[BMI]]&lt;24.9, "Normal Weight", Table35[[#This Row],[BMI]]&lt;29.9, "Overweight ", TRUE, "Obesity")</f>
        <v>Normal Weight</v>
      </c>
      <c r="E1459" s="22">
        <v>10.81</v>
      </c>
      <c r="F1459" s="22" t="str" cm="1">
        <f t="array" ref="F1459">_xlfn.IFS(Table35[[#This Row],[HBA1C]]&lt;5.7, "Normal", Table35[[#This Row],[HBA1C]]&lt;6.4, "Prediabetes ", TRUE, "Diabetes")</f>
        <v>Diabetes</v>
      </c>
      <c r="G1459" s="23" t="s">
        <v>2381</v>
      </c>
      <c r="H1459" s="22" t="s">
        <v>2379</v>
      </c>
      <c r="I1459" s="22" t="s">
        <v>2379</v>
      </c>
      <c r="J1459" s="22">
        <v>1</v>
      </c>
      <c r="K1459" t="s">
        <v>2379</v>
      </c>
      <c r="L1459" s="25">
        <f>VLOOKUP(Table35[[#This Row],[Customer ID]],'Hospitalisation Details'!A:E,5,FALSE)</f>
        <v>31729</v>
      </c>
      <c r="M1459" s="27">
        <f>VLOOKUP(Table35[[#This Row],[Customer ID]],'Hospitalisation Details'!A:K,8,FALSE)</f>
        <v>7228.22</v>
      </c>
      <c r="N1459" t="str">
        <f>VLOOKUP(Table35[[#This Row],[Customer ID]],'Hospitalisation Details'!A:K,9, FALSE)</f>
        <v>tier - 2</v>
      </c>
      <c r="O1459" t="str">
        <f>VLOOKUP(Table35[[#This Row],[Customer ID]],'Hospitalisation Details'!A:K,10,FALSE)</f>
        <v>tier - 1</v>
      </c>
      <c r="P1459" t="str">
        <f>VLOOKUP(Table35[[#This Row],[Customer ID]],'Hospitalisation Details'!A:K,11,FALSE)</f>
        <v>R1024</v>
      </c>
    </row>
    <row r="1460" spans="1:16" x14ac:dyDescent="0.3">
      <c r="A1460" t="s">
        <v>911</v>
      </c>
      <c r="B1460" t="str">
        <f>VLOOKUP(Table35[[#This Row],[Customer ID]], 'Customer Names'!F:G, 2, FALSE)</f>
        <v>Moyo, Mr.  Arturo H.</v>
      </c>
      <c r="C1460">
        <v>21.375</v>
      </c>
      <c r="D1460" s="22" t="str" cm="1">
        <f t="array" ref="D1460">_xlfn.IFS(Table35[[#This Row],[BMI]]&lt;18.5, "Underweight ", Table35[[#This Row],[BMI]]&lt;24.9, "Normal Weight", Table35[[#This Row],[BMI]]&lt;29.9, "Overweight ", TRUE, "Obesity")</f>
        <v>Normal Weight</v>
      </c>
      <c r="E1460" s="22">
        <v>4.32</v>
      </c>
      <c r="F1460" s="22" t="str" cm="1">
        <f t="array" ref="F1460">_xlfn.IFS(Table35[[#This Row],[HBA1C]]&lt;5.7, "Normal", Table35[[#This Row],[HBA1C]]&lt;6.4, "Prediabetes ", TRUE, "Diabetes")</f>
        <v>Normal</v>
      </c>
      <c r="G1460" s="23" t="s">
        <v>2379</v>
      </c>
      <c r="H1460" s="22" t="s">
        <v>2379</v>
      </c>
      <c r="I1460" s="22" t="s">
        <v>2379</v>
      </c>
      <c r="J1460" s="22">
        <v>0</v>
      </c>
      <c r="K1460" t="s">
        <v>2379</v>
      </c>
      <c r="L1460" s="25">
        <f>VLOOKUP(Table35[[#This Row],[Customer ID]],'Hospitalisation Details'!A:E,5,FALSE)</f>
        <v>28413</v>
      </c>
      <c r="M1460" s="27">
        <f>VLOOKUP(Table35[[#This Row],[Customer ID]],'Hospitalisation Details'!A:K,8,FALSE)</f>
        <v>7222.79</v>
      </c>
      <c r="N1460" t="str">
        <f>VLOOKUP(Table35[[#This Row],[Customer ID]],'Hospitalisation Details'!A:K,9, FALSE)</f>
        <v>tier - 3</v>
      </c>
      <c r="O1460" t="str">
        <f>VLOOKUP(Table35[[#This Row],[Customer ID]],'Hospitalisation Details'!A:K,10,FALSE)</f>
        <v>tier - 3</v>
      </c>
      <c r="P1460" t="str">
        <f>VLOOKUP(Table35[[#This Row],[Customer ID]],'Hospitalisation Details'!A:K,11,FALSE)</f>
        <v>R1012</v>
      </c>
    </row>
    <row r="1461" spans="1:16" x14ac:dyDescent="0.3">
      <c r="A1461" t="s">
        <v>910</v>
      </c>
      <c r="B1461" t="str">
        <f>VLOOKUP(Table35[[#This Row],[Customer ID]], 'Customer Names'!F:G, 2, FALSE)</f>
        <v>Horn, Mr.  Ketil</v>
      </c>
      <c r="C1461">
        <v>29.19</v>
      </c>
      <c r="D1461" s="22" t="str" cm="1">
        <f t="array" ref="D1461">_xlfn.IFS(Table35[[#This Row],[BMI]]&lt;18.5, "Underweight ", Table35[[#This Row],[BMI]]&lt;24.9, "Normal Weight", Table35[[#This Row],[BMI]]&lt;29.9, "Overweight ", TRUE, "Obesity")</f>
        <v xml:space="preserve">Overweight </v>
      </c>
      <c r="E1461" s="22">
        <v>4.37</v>
      </c>
      <c r="F1461" s="22" t="str" cm="1">
        <f t="array" ref="F1461">_xlfn.IFS(Table35[[#This Row],[HBA1C]]&lt;5.7, "Normal", Table35[[#This Row],[HBA1C]]&lt;6.4, "Prediabetes ", TRUE, "Diabetes")</f>
        <v>Normal</v>
      </c>
      <c r="G1461" s="23" t="s">
        <v>2379</v>
      </c>
      <c r="H1461" s="22" t="s">
        <v>2379</v>
      </c>
      <c r="I1461" s="22" t="s">
        <v>2379</v>
      </c>
      <c r="J1461" s="22">
        <v>0</v>
      </c>
      <c r="K1461" t="s">
        <v>2379</v>
      </c>
      <c r="L1461" s="25">
        <f>VLOOKUP(Table35[[#This Row],[Customer ID]],'Hospitalisation Details'!A:E,5,FALSE)</f>
        <v>33509</v>
      </c>
      <c r="M1461" s="27">
        <f>VLOOKUP(Table35[[#This Row],[Customer ID]],'Hospitalisation Details'!A:K,8,FALSE)</f>
        <v>7220.25</v>
      </c>
      <c r="N1461" t="str">
        <f>VLOOKUP(Table35[[#This Row],[Customer ID]],'Hospitalisation Details'!A:K,9, FALSE)</f>
        <v>tier - 2</v>
      </c>
      <c r="O1461" t="str">
        <f>VLOOKUP(Table35[[#This Row],[Customer ID]],'Hospitalisation Details'!A:K,10,FALSE)</f>
        <v>tier - 2</v>
      </c>
      <c r="P1461" t="str">
        <f>VLOOKUP(Table35[[#This Row],[Customer ID]],'Hospitalisation Details'!A:K,11,FALSE)</f>
        <v>R1021</v>
      </c>
    </row>
    <row r="1462" spans="1:16" x14ac:dyDescent="0.3">
      <c r="A1462" t="s">
        <v>909</v>
      </c>
      <c r="B1462" t="str">
        <f>VLOOKUP(Table35[[#This Row],[Customer ID]], 'Customer Names'!F:G, 2, FALSE)</f>
        <v>Bien, Ms.  Katie</v>
      </c>
      <c r="C1462">
        <v>31.92</v>
      </c>
      <c r="D1462" s="22" t="str" cm="1">
        <f t="array" ref="D1462">_xlfn.IFS(Table35[[#This Row],[BMI]]&lt;18.5, "Underweight ", Table35[[#This Row],[BMI]]&lt;24.9, "Normal Weight", Table35[[#This Row],[BMI]]&lt;29.9, "Overweight ", TRUE, "Obesity")</f>
        <v>Obesity</v>
      </c>
      <c r="E1462" s="22">
        <v>4.8099999999999996</v>
      </c>
      <c r="F1462" s="22" t="str" cm="1">
        <f t="array" ref="F1462">_xlfn.IFS(Table35[[#This Row],[HBA1C]]&lt;5.7, "Normal", Table35[[#This Row],[HBA1C]]&lt;6.4, "Prediabetes ", TRUE, "Diabetes")</f>
        <v>Normal</v>
      </c>
      <c r="G1462" s="23" t="s">
        <v>2381</v>
      </c>
      <c r="H1462" s="22" t="s">
        <v>2379</v>
      </c>
      <c r="I1462" s="22" t="s">
        <v>2381</v>
      </c>
      <c r="J1462" s="22">
        <v>1</v>
      </c>
      <c r="K1462" t="s">
        <v>2379</v>
      </c>
      <c r="L1462" s="25">
        <f>VLOOKUP(Table35[[#This Row],[Customer ID]],'Hospitalisation Details'!A:E,5,FALSE)</f>
        <v>30549</v>
      </c>
      <c r="M1462" s="27">
        <f>VLOOKUP(Table35[[#This Row],[Customer ID]],'Hospitalisation Details'!A:K,8,FALSE)</f>
        <v>7209.49</v>
      </c>
      <c r="N1462" t="str">
        <f>VLOOKUP(Table35[[#This Row],[Customer ID]],'Hospitalisation Details'!A:K,9, FALSE)</f>
        <v>tier - 2</v>
      </c>
      <c r="O1462" t="str">
        <f>VLOOKUP(Table35[[#This Row],[Customer ID]],'Hospitalisation Details'!A:K,10,FALSE)</f>
        <v>tier - 3</v>
      </c>
      <c r="P1462" t="str">
        <f>VLOOKUP(Table35[[#This Row],[Customer ID]],'Hospitalisation Details'!A:K,11,FALSE)</f>
        <v>R1012</v>
      </c>
    </row>
    <row r="1463" spans="1:16" x14ac:dyDescent="0.3">
      <c r="A1463" t="s">
        <v>908</v>
      </c>
      <c r="B1463" t="str">
        <f>VLOOKUP(Table35[[#This Row],[Customer ID]], 'Customer Names'!F:G, 2, FALSE)</f>
        <v>O'Connor, Ms.  Christi</v>
      </c>
      <c r="C1463">
        <v>26.315000000000001</v>
      </c>
      <c r="D1463" s="22" t="str" cm="1">
        <f t="array" ref="D1463">_xlfn.IFS(Table35[[#This Row],[BMI]]&lt;18.5, "Underweight ", Table35[[#This Row],[BMI]]&lt;24.9, "Normal Weight", Table35[[#This Row],[BMI]]&lt;29.9, "Overweight ", TRUE, "Obesity")</f>
        <v xml:space="preserve">Overweight </v>
      </c>
      <c r="E1463" s="22">
        <v>4.5599999999999996</v>
      </c>
      <c r="F1463" s="22" t="str" cm="1">
        <f t="array" ref="F1463">_xlfn.IFS(Table35[[#This Row],[HBA1C]]&lt;5.7, "Normal", Table35[[#This Row],[HBA1C]]&lt;6.4, "Prediabetes ", TRUE, "Diabetes")</f>
        <v>Normal</v>
      </c>
      <c r="G1463" s="23" t="s">
        <v>2381</v>
      </c>
      <c r="H1463" s="22" t="s">
        <v>2379</v>
      </c>
      <c r="I1463" s="22" t="s">
        <v>2381</v>
      </c>
      <c r="J1463" s="22">
        <v>1</v>
      </c>
      <c r="K1463" t="s">
        <v>2379</v>
      </c>
      <c r="L1463" s="25">
        <f>VLOOKUP(Table35[[#This Row],[Customer ID]],'Hospitalisation Details'!A:E,5,FALSE)</f>
        <v>30508</v>
      </c>
      <c r="M1463" s="27">
        <f>VLOOKUP(Table35[[#This Row],[Customer ID]],'Hospitalisation Details'!A:K,8,FALSE)</f>
        <v>7201.7</v>
      </c>
      <c r="N1463" t="str">
        <f>VLOOKUP(Table35[[#This Row],[Customer ID]],'Hospitalisation Details'!A:K,9, FALSE)</f>
        <v>tier - 2</v>
      </c>
      <c r="O1463" t="str">
        <f>VLOOKUP(Table35[[#This Row],[Customer ID]],'Hospitalisation Details'!A:K,10,FALSE)</f>
        <v>tier - 3</v>
      </c>
      <c r="P1463" t="str">
        <f>VLOOKUP(Table35[[#This Row],[Customer ID]],'Hospitalisation Details'!A:K,11,FALSE)</f>
        <v>R1012</v>
      </c>
    </row>
    <row r="1464" spans="1:16" x14ac:dyDescent="0.3">
      <c r="A1464" t="s">
        <v>907</v>
      </c>
      <c r="B1464" t="str">
        <f>VLOOKUP(Table35[[#This Row],[Customer ID]], 'Customer Names'!F:G, 2, FALSE)</f>
        <v>Ash, Mr.  Alan</v>
      </c>
      <c r="C1464">
        <v>35.299999999999997</v>
      </c>
      <c r="D1464" s="22" t="str" cm="1">
        <f t="array" ref="D1464">_xlfn.IFS(Table35[[#This Row],[BMI]]&lt;18.5, "Underweight ", Table35[[#This Row],[BMI]]&lt;24.9, "Normal Weight", Table35[[#This Row],[BMI]]&lt;29.9, "Overweight ", TRUE, "Obesity")</f>
        <v>Obesity</v>
      </c>
      <c r="E1464" s="22">
        <v>4.3899999999999997</v>
      </c>
      <c r="F1464" s="22" t="str" cm="1">
        <f t="array" ref="F1464">_xlfn.IFS(Table35[[#This Row],[HBA1C]]&lt;5.7, "Normal", Table35[[#This Row],[HBA1C]]&lt;6.4, "Prediabetes ", TRUE, "Diabetes")</f>
        <v>Normal</v>
      </c>
      <c r="G1464" s="23" t="s">
        <v>2379</v>
      </c>
      <c r="H1464" s="22" t="s">
        <v>2379</v>
      </c>
      <c r="I1464" s="22" t="s">
        <v>2379</v>
      </c>
      <c r="J1464" s="22">
        <v>0</v>
      </c>
      <c r="K1464" t="s">
        <v>2379</v>
      </c>
      <c r="L1464" s="25">
        <f>VLOOKUP(Table35[[#This Row],[Customer ID]],'Hospitalisation Details'!A:E,5,FALSE)</f>
        <v>30116</v>
      </c>
      <c r="M1464" s="27">
        <f>VLOOKUP(Table35[[#This Row],[Customer ID]],'Hospitalisation Details'!A:K,8,FALSE)</f>
        <v>7196.87</v>
      </c>
      <c r="N1464" t="str">
        <f>VLOOKUP(Table35[[#This Row],[Customer ID]],'Hospitalisation Details'!A:K,9, FALSE)</f>
        <v>tier - 3</v>
      </c>
      <c r="O1464" t="str">
        <f>VLOOKUP(Table35[[#This Row],[Customer ID]],'Hospitalisation Details'!A:K,10,FALSE)</f>
        <v>tier - 2</v>
      </c>
      <c r="P1464" t="str">
        <f>VLOOKUP(Table35[[#This Row],[Customer ID]],'Hospitalisation Details'!A:K,11,FALSE)</f>
        <v>R1011</v>
      </c>
    </row>
    <row r="1465" spans="1:16" x14ac:dyDescent="0.3">
      <c r="A1465" t="s">
        <v>906</v>
      </c>
      <c r="B1465" t="str">
        <f>VLOOKUP(Table35[[#This Row],[Customer ID]], 'Customer Names'!F:G, 2, FALSE)</f>
        <v>Do Prado, Mr.  Edivaldo B. Sr.</v>
      </c>
      <c r="C1465">
        <v>18.91</v>
      </c>
      <c r="D1465" s="22" t="str" cm="1">
        <f t="array" ref="D1465">_xlfn.IFS(Table35[[#This Row],[BMI]]&lt;18.5, "Underweight ", Table35[[#This Row],[BMI]]&lt;24.9, "Normal Weight", Table35[[#This Row],[BMI]]&lt;29.9, "Overweight ", TRUE, "Obesity")</f>
        <v>Normal Weight</v>
      </c>
      <c r="E1465" s="22">
        <v>11.44</v>
      </c>
      <c r="F1465" s="22" t="str" cm="1">
        <f t="array" ref="F1465">_xlfn.IFS(Table35[[#This Row],[HBA1C]]&lt;5.7, "Normal", Table35[[#This Row],[HBA1C]]&lt;6.4, "Prediabetes ", TRUE, "Diabetes")</f>
        <v>Diabetes</v>
      </c>
      <c r="G1465" s="23" t="s">
        <v>2379</v>
      </c>
      <c r="H1465" s="22" t="s">
        <v>2379</v>
      </c>
      <c r="I1465" s="22" t="s">
        <v>2379</v>
      </c>
      <c r="J1465" s="22">
        <v>0</v>
      </c>
      <c r="K1465" t="s">
        <v>2379</v>
      </c>
      <c r="L1465" s="25">
        <f>VLOOKUP(Table35[[#This Row],[Customer ID]],'Hospitalisation Details'!A:E,5,FALSE)</f>
        <v>24984</v>
      </c>
      <c r="M1465" s="27">
        <f>VLOOKUP(Table35[[#This Row],[Customer ID]],'Hospitalisation Details'!A:K,8,FALSE)</f>
        <v>7179.52</v>
      </c>
      <c r="N1465" t="str">
        <f>VLOOKUP(Table35[[#This Row],[Customer ID]],'Hospitalisation Details'!A:K,9, FALSE)</f>
        <v>tier - 3</v>
      </c>
      <c r="O1465" t="str">
        <f>VLOOKUP(Table35[[#This Row],[Customer ID]],'Hospitalisation Details'!A:K,10,FALSE)</f>
        <v>tier - 3</v>
      </c>
      <c r="P1465" t="str">
        <f>VLOOKUP(Table35[[#This Row],[Customer ID]],'Hospitalisation Details'!A:K,11,FALSE)</f>
        <v>R1013</v>
      </c>
    </row>
    <row r="1466" spans="1:16" x14ac:dyDescent="0.3">
      <c r="A1466" t="s">
        <v>905</v>
      </c>
      <c r="B1466" t="str">
        <f>VLOOKUP(Table35[[#This Row],[Customer ID]], 'Customer Names'!F:G, 2, FALSE)</f>
        <v>Phillips, Ms.  Eve</v>
      </c>
      <c r="C1466">
        <v>22.41</v>
      </c>
      <c r="D1466" s="22" t="str" cm="1">
        <f t="array" ref="D1466">_xlfn.IFS(Table35[[#This Row],[BMI]]&lt;18.5, "Underweight ", Table35[[#This Row],[BMI]]&lt;24.9, "Normal Weight", Table35[[#This Row],[BMI]]&lt;29.9, "Overweight ", TRUE, "Obesity")</f>
        <v>Normal Weight</v>
      </c>
      <c r="E1466" s="22">
        <v>11.37</v>
      </c>
      <c r="F1466" s="22" t="str" cm="1">
        <f t="array" ref="F1466">_xlfn.IFS(Table35[[#This Row],[HBA1C]]&lt;5.7, "Normal", Table35[[#This Row],[HBA1C]]&lt;6.4, "Prediabetes ", TRUE, "Diabetes")</f>
        <v>Diabetes</v>
      </c>
      <c r="G1466" s="23" t="s">
        <v>2381</v>
      </c>
      <c r="H1466" s="22" t="s">
        <v>2379</v>
      </c>
      <c r="I1466" s="22" t="s">
        <v>2379</v>
      </c>
      <c r="J1466" s="22">
        <v>1</v>
      </c>
      <c r="K1466" t="s">
        <v>2379</v>
      </c>
      <c r="L1466" s="25">
        <f>VLOOKUP(Table35[[#This Row],[Customer ID]],'Hospitalisation Details'!A:E,5,FALSE)</f>
        <v>27503</v>
      </c>
      <c r="M1466" s="27">
        <f>VLOOKUP(Table35[[#This Row],[Customer ID]],'Hospitalisation Details'!A:K,8,FALSE)</f>
        <v>7175.51</v>
      </c>
      <c r="N1466" t="str">
        <f>VLOOKUP(Table35[[#This Row],[Customer ID]],'Hospitalisation Details'!A:K,9, FALSE)</f>
        <v>tier - 2</v>
      </c>
      <c r="O1466" t="str">
        <f>VLOOKUP(Table35[[#This Row],[Customer ID]],'Hospitalisation Details'!A:K,10,FALSE)</f>
        <v>tier - 3</v>
      </c>
      <c r="P1466" t="str">
        <f>VLOOKUP(Table35[[#This Row],[Customer ID]],'Hospitalisation Details'!A:K,11,FALSE)</f>
        <v>R1013</v>
      </c>
    </row>
    <row r="1467" spans="1:16" x14ac:dyDescent="0.3">
      <c r="A1467" t="s">
        <v>904</v>
      </c>
      <c r="B1467" t="str">
        <f>VLOOKUP(Table35[[#This Row],[Customer ID]], 'Customer Names'!F:G, 2, FALSE)</f>
        <v>Kelly, Mr.  Devin</v>
      </c>
      <c r="C1467">
        <v>22.704999999999998</v>
      </c>
      <c r="D1467" s="22" t="str" cm="1">
        <f t="array" ref="D1467">_xlfn.IFS(Table35[[#This Row],[BMI]]&lt;18.5, "Underweight ", Table35[[#This Row],[BMI]]&lt;24.9, "Normal Weight", Table35[[#This Row],[BMI]]&lt;29.9, "Overweight ", TRUE, "Obesity")</f>
        <v>Normal Weight</v>
      </c>
      <c r="E1467" s="22">
        <v>6.14</v>
      </c>
      <c r="F1467" s="22" t="str" cm="1">
        <f t="array" ref="F1467">_xlfn.IFS(Table35[[#This Row],[HBA1C]]&lt;5.7, "Normal", Table35[[#This Row],[HBA1C]]&lt;6.4, "Prediabetes ", TRUE, "Diabetes")</f>
        <v xml:space="preserve">Prediabetes </v>
      </c>
      <c r="G1467" s="23" t="s">
        <v>2379</v>
      </c>
      <c r="H1467" s="22" t="s">
        <v>2379</v>
      </c>
      <c r="I1467" s="22" t="s">
        <v>2379</v>
      </c>
      <c r="J1467" s="22">
        <v>0</v>
      </c>
      <c r="K1467" t="s">
        <v>2379</v>
      </c>
      <c r="L1467" s="25">
        <f>VLOOKUP(Table35[[#This Row],[Customer ID]],'Hospitalisation Details'!A:E,5,FALSE)</f>
        <v>30026</v>
      </c>
      <c r="M1467" s="27">
        <f>VLOOKUP(Table35[[#This Row],[Customer ID]],'Hospitalisation Details'!A:K,8,FALSE)</f>
        <v>7173.36</v>
      </c>
      <c r="N1467" t="str">
        <f>VLOOKUP(Table35[[#This Row],[Customer ID]],'Hospitalisation Details'!A:K,9, FALSE)</f>
        <v>tier - 3</v>
      </c>
      <c r="O1467" t="str">
        <f>VLOOKUP(Table35[[#This Row],[Customer ID]],'Hospitalisation Details'!A:K,10,FALSE)</f>
        <v>tier - 2</v>
      </c>
      <c r="P1467" t="str">
        <f>VLOOKUP(Table35[[#This Row],[Customer ID]],'Hospitalisation Details'!A:K,11,FALSE)</f>
        <v>R1016</v>
      </c>
    </row>
    <row r="1468" spans="1:16" x14ac:dyDescent="0.3">
      <c r="A1468" t="s">
        <v>903</v>
      </c>
      <c r="B1468" t="str">
        <f>VLOOKUP(Table35[[#This Row],[Customer ID]], 'Customer Names'!F:G, 2, FALSE)</f>
        <v>Dever, Mr.  Shaun R</v>
      </c>
      <c r="C1468">
        <v>37.18</v>
      </c>
      <c r="D1468" s="22" t="str" cm="1">
        <f t="array" ref="D1468">_xlfn.IFS(Table35[[#This Row],[BMI]]&lt;18.5, "Underweight ", Table35[[#This Row],[BMI]]&lt;24.9, "Normal Weight", Table35[[#This Row],[BMI]]&lt;29.9, "Overweight ", TRUE, "Obesity")</f>
        <v>Obesity</v>
      </c>
      <c r="E1468" s="22">
        <v>4.8899999999999997</v>
      </c>
      <c r="F1468" s="22" t="str" cm="1">
        <f t="array" ref="F1468">_xlfn.IFS(Table35[[#This Row],[HBA1C]]&lt;5.7, "Normal", Table35[[#This Row],[HBA1C]]&lt;6.4, "Prediabetes ", TRUE, "Diabetes")</f>
        <v>Normal</v>
      </c>
      <c r="G1468" s="23" t="s">
        <v>2379</v>
      </c>
      <c r="H1468" s="22" t="s">
        <v>2379</v>
      </c>
      <c r="I1468" s="22" t="s">
        <v>2379</v>
      </c>
      <c r="J1468" s="22">
        <v>0</v>
      </c>
      <c r="K1468" t="s">
        <v>2379</v>
      </c>
      <c r="L1468" s="25">
        <f>VLOOKUP(Table35[[#This Row],[Customer ID]],'Hospitalisation Details'!A:E,5,FALSE)</f>
        <v>29281</v>
      </c>
      <c r="M1468" s="27">
        <f>VLOOKUP(Table35[[#This Row],[Customer ID]],'Hospitalisation Details'!A:K,8,FALSE)</f>
        <v>7162.01</v>
      </c>
      <c r="N1468" t="str">
        <f>VLOOKUP(Table35[[#This Row],[Customer ID]],'Hospitalisation Details'!A:K,9, FALSE)</f>
        <v>tier - 2</v>
      </c>
      <c r="O1468" t="str">
        <f>VLOOKUP(Table35[[#This Row],[Customer ID]],'Hospitalisation Details'!A:K,10,FALSE)</f>
        <v>tier - 3</v>
      </c>
      <c r="P1468" t="str">
        <f>VLOOKUP(Table35[[#This Row],[Customer ID]],'Hospitalisation Details'!A:K,11,FALSE)</f>
        <v>R1013</v>
      </c>
    </row>
    <row r="1469" spans="1:16" x14ac:dyDescent="0.3">
      <c r="A1469" t="s">
        <v>902</v>
      </c>
      <c r="B1469" t="str">
        <f>VLOOKUP(Table35[[#This Row],[Customer ID]], 'Customer Names'!F:G, 2, FALSE)</f>
        <v>Horvath, Mr.  Adrian</v>
      </c>
      <c r="C1469">
        <v>35.97</v>
      </c>
      <c r="D1469" s="22" t="str" cm="1">
        <f t="array" ref="D1469">_xlfn.IFS(Table35[[#This Row],[BMI]]&lt;18.5, "Underweight ", Table35[[#This Row],[BMI]]&lt;24.9, "Normal Weight", Table35[[#This Row],[BMI]]&lt;29.9, "Overweight ", TRUE, "Obesity")</f>
        <v>Obesity</v>
      </c>
      <c r="E1469" s="22">
        <v>4.5999999999999996</v>
      </c>
      <c r="F1469" s="22" t="str" cm="1">
        <f t="array" ref="F1469">_xlfn.IFS(Table35[[#This Row],[HBA1C]]&lt;5.7, "Normal", Table35[[#This Row],[HBA1C]]&lt;6.4, "Prediabetes ", TRUE, "Diabetes")</f>
        <v>Normal</v>
      </c>
      <c r="G1469" s="23" t="s">
        <v>2379</v>
      </c>
      <c r="H1469" s="22" t="s">
        <v>2379</v>
      </c>
      <c r="I1469" s="22" t="s">
        <v>2379</v>
      </c>
      <c r="J1469" s="22">
        <v>0</v>
      </c>
      <c r="K1469" t="s">
        <v>2379</v>
      </c>
      <c r="L1469" s="25">
        <f>VLOOKUP(Table35[[#This Row],[Customer ID]],'Hospitalisation Details'!A:E,5,FALSE)</f>
        <v>29227</v>
      </c>
      <c r="M1469" s="27">
        <f>VLOOKUP(Table35[[#This Row],[Customer ID]],'Hospitalisation Details'!A:K,8,FALSE)</f>
        <v>7160.33</v>
      </c>
      <c r="N1469" t="str">
        <f>VLOOKUP(Table35[[#This Row],[Customer ID]],'Hospitalisation Details'!A:K,9, FALSE)</f>
        <v>tier - 2</v>
      </c>
      <c r="O1469" t="str">
        <f>VLOOKUP(Table35[[#This Row],[Customer ID]],'Hospitalisation Details'!A:K,10,FALSE)</f>
        <v>tier - 1</v>
      </c>
      <c r="P1469" t="str">
        <f>VLOOKUP(Table35[[#This Row],[Customer ID]],'Hospitalisation Details'!A:K,11,FALSE)</f>
        <v>R1013</v>
      </c>
    </row>
    <row r="1470" spans="1:16" x14ac:dyDescent="0.3">
      <c r="A1470" t="s">
        <v>901</v>
      </c>
      <c r="B1470" t="str">
        <f>VLOOKUP(Table35[[#This Row],[Customer ID]], 'Customer Names'!F:G, 2, FALSE)</f>
        <v>Danner, Mr.  Andrew</v>
      </c>
      <c r="C1470">
        <v>35.799999999999997</v>
      </c>
      <c r="D1470" s="22" t="str" cm="1">
        <f t="array" ref="D1470">_xlfn.IFS(Table35[[#This Row],[BMI]]&lt;18.5, "Underweight ", Table35[[#This Row],[BMI]]&lt;24.9, "Normal Weight", Table35[[#This Row],[BMI]]&lt;29.9, "Overweight ", TRUE, "Obesity")</f>
        <v>Obesity</v>
      </c>
      <c r="E1470" s="22">
        <v>4.42</v>
      </c>
      <c r="F1470" s="22" t="str" cm="1">
        <f t="array" ref="F1470">_xlfn.IFS(Table35[[#This Row],[HBA1C]]&lt;5.7, "Normal", Table35[[#This Row],[HBA1C]]&lt;6.4, "Prediabetes ", TRUE, "Diabetes")</f>
        <v>Normal</v>
      </c>
      <c r="G1470" s="23" t="s">
        <v>2379</v>
      </c>
      <c r="H1470" s="22" t="s">
        <v>2379</v>
      </c>
      <c r="I1470" s="22" t="s">
        <v>2379</v>
      </c>
      <c r="J1470" s="22">
        <v>0</v>
      </c>
      <c r="K1470" t="s">
        <v>2379</v>
      </c>
      <c r="L1470" s="25">
        <f>VLOOKUP(Table35[[#This Row],[Customer ID]],'Hospitalisation Details'!A:E,5,FALSE)</f>
        <v>29577</v>
      </c>
      <c r="M1470" s="27">
        <f>VLOOKUP(Table35[[#This Row],[Customer ID]],'Hospitalisation Details'!A:K,8,FALSE)</f>
        <v>7160.09</v>
      </c>
      <c r="N1470" t="str">
        <f>VLOOKUP(Table35[[#This Row],[Customer ID]],'Hospitalisation Details'!A:K,9, FALSE)</f>
        <v>tier - 2</v>
      </c>
      <c r="O1470" t="str">
        <f>VLOOKUP(Table35[[#This Row],[Customer ID]],'Hospitalisation Details'!A:K,10,FALSE)</f>
        <v>tier - 2</v>
      </c>
      <c r="P1470" t="str">
        <f>VLOOKUP(Table35[[#This Row],[Customer ID]],'Hospitalisation Details'!A:K,11,FALSE)</f>
        <v>R1011</v>
      </c>
    </row>
    <row r="1471" spans="1:16" x14ac:dyDescent="0.3">
      <c r="A1471" t="s">
        <v>900</v>
      </c>
      <c r="B1471" t="str">
        <f>VLOOKUP(Table35[[#This Row],[Customer ID]], 'Customer Names'!F:G, 2, FALSE)</f>
        <v>Weiss, Ms.  Mallory</v>
      </c>
      <c r="C1471">
        <v>28.31</v>
      </c>
      <c r="D1471" s="22" t="str" cm="1">
        <f t="array" ref="D1471">_xlfn.IFS(Table35[[#This Row],[BMI]]&lt;18.5, "Underweight ", Table35[[#This Row],[BMI]]&lt;24.9, "Normal Weight", Table35[[#This Row],[BMI]]&lt;29.9, "Overweight ", TRUE, "Obesity")</f>
        <v xml:space="preserve">Overweight </v>
      </c>
      <c r="E1471" s="22">
        <v>7.48</v>
      </c>
      <c r="F1471" s="22" t="str" cm="1">
        <f t="array" ref="F1471">_xlfn.IFS(Table35[[#This Row],[HBA1C]]&lt;5.7, "Normal", Table35[[#This Row],[HBA1C]]&lt;6.4, "Prediabetes ", TRUE, "Diabetes")</f>
        <v>Diabetes</v>
      </c>
      <c r="G1471" s="23" t="s">
        <v>2381</v>
      </c>
      <c r="H1471" s="22" t="s">
        <v>2379</v>
      </c>
      <c r="I1471" s="22" t="s">
        <v>2379</v>
      </c>
      <c r="J1471" s="22">
        <v>0</v>
      </c>
      <c r="K1471" t="s">
        <v>2379</v>
      </c>
      <c r="L1471" s="25">
        <f>VLOOKUP(Table35[[#This Row],[Customer ID]],'Hospitalisation Details'!A:E,5,FALSE)</f>
        <v>29907</v>
      </c>
      <c r="M1471" s="27">
        <f>VLOOKUP(Table35[[#This Row],[Customer ID]],'Hospitalisation Details'!A:K,8,FALSE)</f>
        <v>7153.55</v>
      </c>
      <c r="N1471" t="str">
        <f>VLOOKUP(Table35[[#This Row],[Customer ID]],'Hospitalisation Details'!A:K,9, FALSE)</f>
        <v>tier - 2</v>
      </c>
      <c r="O1471" t="str">
        <f>VLOOKUP(Table35[[#This Row],[Customer ID]],'Hospitalisation Details'!A:K,10,FALSE)</f>
        <v>tier - 1</v>
      </c>
      <c r="P1471" t="str">
        <f>VLOOKUP(Table35[[#This Row],[Customer ID]],'Hospitalisation Details'!A:K,11,FALSE)</f>
        <v>R1012</v>
      </c>
    </row>
    <row r="1472" spans="1:16" x14ac:dyDescent="0.3">
      <c r="A1472" t="s">
        <v>899</v>
      </c>
      <c r="B1472" t="str">
        <f>VLOOKUP(Table35[[#This Row],[Customer ID]], 'Customer Names'!F:G, 2, FALSE)</f>
        <v>D'Andrea, Mr.  Shawn E</v>
      </c>
      <c r="C1472">
        <v>38.06</v>
      </c>
      <c r="D1472" s="22" t="str" cm="1">
        <f t="array" ref="D1472">_xlfn.IFS(Table35[[#This Row],[BMI]]&lt;18.5, "Underweight ", Table35[[#This Row],[BMI]]&lt;24.9, "Normal Weight", Table35[[#This Row],[BMI]]&lt;29.9, "Overweight ", TRUE, "Obesity")</f>
        <v>Obesity</v>
      </c>
      <c r="E1472" s="22">
        <v>10.74</v>
      </c>
      <c r="F1472" s="22" t="str" cm="1">
        <f t="array" ref="F1472">_xlfn.IFS(Table35[[#This Row],[HBA1C]]&lt;5.7, "Normal", Table35[[#This Row],[HBA1C]]&lt;6.4, "Prediabetes ", TRUE, "Diabetes")</f>
        <v>Diabetes</v>
      </c>
      <c r="G1472" s="23" t="s">
        <v>2379</v>
      </c>
      <c r="H1472" s="22" t="s">
        <v>2379</v>
      </c>
      <c r="I1472" s="22" t="s">
        <v>2379</v>
      </c>
      <c r="J1472" s="22">
        <v>0</v>
      </c>
      <c r="K1472" t="s">
        <v>2379</v>
      </c>
      <c r="L1472" s="25">
        <f>VLOOKUP(Table35[[#This Row],[Customer ID]],'Hospitalisation Details'!A:E,5,FALSE)</f>
        <v>28769</v>
      </c>
      <c r="M1472" s="27">
        <f>VLOOKUP(Table35[[#This Row],[Customer ID]],'Hospitalisation Details'!A:K,8,FALSE)</f>
        <v>7152.67</v>
      </c>
      <c r="N1472" t="str">
        <f>VLOOKUP(Table35[[#This Row],[Customer ID]],'Hospitalisation Details'!A:K,9, FALSE)</f>
        <v>tier - 3</v>
      </c>
      <c r="O1472" t="str">
        <f>VLOOKUP(Table35[[#This Row],[Customer ID]],'Hospitalisation Details'!A:K,10,FALSE)</f>
        <v>tier - 2</v>
      </c>
      <c r="P1472" t="str">
        <f>VLOOKUP(Table35[[#This Row],[Customer ID]],'Hospitalisation Details'!A:K,11,FALSE)</f>
        <v>R1013</v>
      </c>
    </row>
    <row r="1473" spans="1:16" x14ac:dyDescent="0.3">
      <c r="A1473" t="s">
        <v>898</v>
      </c>
      <c r="B1473" t="str">
        <f>VLOOKUP(Table35[[#This Row],[Customer ID]], 'Customer Names'!F:G, 2, FALSE)</f>
        <v>Olesky, Ms.  Sarah E</v>
      </c>
      <c r="C1473">
        <v>28</v>
      </c>
      <c r="D1473" s="22" t="str" cm="1">
        <f t="array" ref="D1473">_xlfn.IFS(Table35[[#This Row],[BMI]]&lt;18.5, "Underweight ", Table35[[#This Row],[BMI]]&lt;24.9, "Normal Weight", Table35[[#This Row],[BMI]]&lt;29.9, "Overweight ", TRUE, "Obesity")</f>
        <v xml:space="preserve">Overweight </v>
      </c>
      <c r="E1473" s="22">
        <v>5.19</v>
      </c>
      <c r="F1473" s="22" t="str" cm="1">
        <f t="array" ref="F1473">_xlfn.IFS(Table35[[#This Row],[HBA1C]]&lt;5.7, "Normal", Table35[[#This Row],[HBA1C]]&lt;6.4, "Prediabetes ", TRUE, "Diabetes")</f>
        <v>Normal</v>
      </c>
      <c r="G1473" s="23" t="s">
        <v>2379</v>
      </c>
      <c r="H1473" s="22" t="s">
        <v>2379</v>
      </c>
      <c r="I1473" s="22" t="s">
        <v>2379</v>
      </c>
      <c r="J1473" s="22">
        <v>1</v>
      </c>
      <c r="K1473" t="s">
        <v>2379</v>
      </c>
      <c r="L1473" s="25">
        <f>VLOOKUP(Table35[[#This Row],[Customer ID]],'Hospitalisation Details'!A:E,5,FALSE)</f>
        <v>30954</v>
      </c>
      <c r="M1473" s="27">
        <f>VLOOKUP(Table35[[#This Row],[Customer ID]],'Hospitalisation Details'!A:K,8,FALSE)</f>
        <v>7151.09</v>
      </c>
      <c r="N1473" t="str">
        <f>VLOOKUP(Table35[[#This Row],[Customer ID]],'Hospitalisation Details'!A:K,9, FALSE)</f>
        <v>tier - 2</v>
      </c>
      <c r="O1473" t="str">
        <f>VLOOKUP(Table35[[#This Row],[Customer ID]],'Hospitalisation Details'!A:K,10,FALSE)</f>
        <v>tier - 2</v>
      </c>
      <c r="P1473" t="str">
        <f>VLOOKUP(Table35[[#This Row],[Customer ID]],'Hospitalisation Details'!A:K,11,FALSE)</f>
        <v>R1011</v>
      </c>
    </row>
    <row r="1474" spans="1:16" x14ac:dyDescent="0.3">
      <c r="A1474" t="s">
        <v>897</v>
      </c>
      <c r="B1474" t="str">
        <f>VLOOKUP(Table35[[#This Row],[Customer ID]], 'Customer Names'!F:G, 2, FALSE)</f>
        <v>Whitcraft, Mr.  Josh</v>
      </c>
      <c r="C1474">
        <v>34.32</v>
      </c>
      <c r="D1474" s="22" t="str" cm="1">
        <f t="array" ref="D1474">_xlfn.IFS(Table35[[#This Row],[BMI]]&lt;18.5, "Underweight ", Table35[[#This Row],[BMI]]&lt;24.9, "Normal Weight", Table35[[#This Row],[BMI]]&lt;29.9, "Overweight ", TRUE, "Obesity")</f>
        <v>Obesity</v>
      </c>
      <c r="E1474" s="22">
        <v>9.17</v>
      </c>
      <c r="F1474" s="22" t="str" cm="1">
        <f t="array" ref="F1474">_xlfn.IFS(Table35[[#This Row],[HBA1C]]&lt;5.7, "Normal", Table35[[#This Row],[HBA1C]]&lt;6.4, "Prediabetes ", TRUE, "Diabetes")</f>
        <v>Diabetes</v>
      </c>
      <c r="G1474" s="23" t="s">
        <v>2379</v>
      </c>
      <c r="H1474" s="22" t="s">
        <v>2379</v>
      </c>
      <c r="I1474" s="22" t="s">
        <v>2379</v>
      </c>
      <c r="J1474" s="22">
        <v>0</v>
      </c>
      <c r="K1474" t="s">
        <v>2379</v>
      </c>
      <c r="L1474" s="25">
        <f>VLOOKUP(Table35[[#This Row],[Customer ID]],'Hospitalisation Details'!A:E,5,FALSE)</f>
        <v>28732</v>
      </c>
      <c r="M1474" s="27">
        <f>VLOOKUP(Table35[[#This Row],[Customer ID]],'Hospitalisation Details'!A:K,8,FALSE)</f>
        <v>7147.47</v>
      </c>
      <c r="N1474" t="str">
        <f>VLOOKUP(Table35[[#This Row],[Customer ID]],'Hospitalisation Details'!A:K,9, FALSE)</f>
        <v>tier - 2</v>
      </c>
      <c r="O1474" t="str">
        <f>VLOOKUP(Table35[[#This Row],[Customer ID]],'Hospitalisation Details'!A:K,10,FALSE)</f>
        <v>tier - 3</v>
      </c>
      <c r="P1474" t="str">
        <f>VLOOKUP(Table35[[#This Row],[Customer ID]],'Hospitalisation Details'!A:K,11,FALSE)</f>
        <v>R1013</v>
      </c>
    </row>
    <row r="1475" spans="1:16" x14ac:dyDescent="0.3">
      <c r="A1475" t="s">
        <v>896</v>
      </c>
      <c r="B1475" t="str">
        <f>VLOOKUP(Table35[[#This Row],[Customer ID]], 'Customer Names'!F:G, 2, FALSE)</f>
        <v>Salazar, Mr.  Johann A</v>
      </c>
      <c r="C1475">
        <v>22.3</v>
      </c>
      <c r="D1475" s="22" t="str" cm="1">
        <f t="array" ref="D1475">_xlfn.IFS(Table35[[#This Row],[BMI]]&lt;18.5, "Underweight ", Table35[[#This Row],[BMI]]&lt;24.9, "Normal Weight", Table35[[#This Row],[BMI]]&lt;29.9, "Overweight ", TRUE, "Obesity")</f>
        <v>Normal Weight</v>
      </c>
      <c r="E1475" s="22">
        <v>4.95</v>
      </c>
      <c r="F1475" s="22" t="str" cm="1">
        <f t="array" ref="F1475">_xlfn.IFS(Table35[[#This Row],[HBA1C]]&lt;5.7, "Normal", Table35[[#This Row],[HBA1C]]&lt;6.4, "Prediabetes ", TRUE, "Diabetes")</f>
        <v>Normal</v>
      </c>
      <c r="G1475" s="23" t="s">
        <v>2381</v>
      </c>
      <c r="H1475" s="22" t="s">
        <v>2379</v>
      </c>
      <c r="I1475" s="22" t="s">
        <v>2379</v>
      </c>
      <c r="J1475" s="22">
        <v>0</v>
      </c>
      <c r="K1475" t="s">
        <v>2379</v>
      </c>
      <c r="L1475" s="25">
        <f>VLOOKUP(Table35[[#This Row],[Customer ID]],'Hospitalisation Details'!A:E,5,FALSE)</f>
        <v>27965</v>
      </c>
      <c r="M1475" s="27">
        <f>VLOOKUP(Table35[[#This Row],[Customer ID]],'Hospitalisation Details'!A:K,8,FALSE)</f>
        <v>7147.11</v>
      </c>
      <c r="N1475" t="str">
        <f>VLOOKUP(Table35[[#This Row],[Customer ID]],'Hospitalisation Details'!A:K,9, FALSE)</f>
        <v>tier - 3</v>
      </c>
      <c r="O1475" t="str">
        <f>VLOOKUP(Table35[[#This Row],[Customer ID]],'Hospitalisation Details'!A:K,10,FALSE)</f>
        <v>tier - 2</v>
      </c>
      <c r="P1475" t="str">
        <f>VLOOKUP(Table35[[#This Row],[Customer ID]],'Hospitalisation Details'!A:K,11,FALSE)</f>
        <v>R1011</v>
      </c>
    </row>
    <row r="1476" spans="1:16" x14ac:dyDescent="0.3">
      <c r="A1476" t="s">
        <v>895</v>
      </c>
      <c r="B1476" t="str">
        <f>VLOOKUP(Table35[[#This Row],[Customer ID]], 'Customer Names'!F:G, 2, FALSE)</f>
        <v>Todd, Ms.  Robin M.</v>
      </c>
      <c r="C1476">
        <v>27.835000000000001</v>
      </c>
      <c r="D1476" s="22" t="str" cm="1">
        <f t="array" ref="D1476">_xlfn.IFS(Table35[[#This Row],[BMI]]&lt;18.5, "Underweight ", Table35[[#This Row],[BMI]]&lt;24.9, "Normal Weight", Table35[[#This Row],[BMI]]&lt;29.9, "Overweight ", TRUE, "Obesity")</f>
        <v xml:space="preserve">Overweight </v>
      </c>
      <c r="E1476" s="22">
        <v>6.03</v>
      </c>
      <c r="F1476" s="22" t="str" cm="1">
        <f t="array" ref="F1476">_xlfn.IFS(Table35[[#This Row],[HBA1C]]&lt;5.7, "Normal", Table35[[#This Row],[HBA1C]]&lt;6.4, "Prediabetes ", TRUE, "Diabetes")</f>
        <v xml:space="preserve">Prediabetes </v>
      </c>
      <c r="G1476" s="23" t="s">
        <v>2379</v>
      </c>
      <c r="H1476" s="22" t="s">
        <v>2379</v>
      </c>
      <c r="I1476" s="22" t="s">
        <v>2379</v>
      </c>
      <c r="J1476" s="22">
        <v>1</v>
      </c>
      <c r="K1476" t="s">
        <v>2379</v>
      </c>
      <c r="L1476" s="25">
        <f>VLOOKUP(Table35[[#This Row],[Customer ID]],'Hospitalisation Details'!A:E,5,FALSE)</f>
        <v>30854</v>
      </c>
      <c r="M1476" s="27">
        <f>VLOOKUP(Table35[[#This Row],[Customer ID]],'Hospitalisation Details'!A:K,8,FALSE)</f>
        <v>7144.86</v>
      </c>
      <c r="N1476" t="str">
        <f>VLOOKUP(Table35[[#This Row],[Customer ID]],'Hospitalisation Details'!A:K,9, FALSE)</f>
        <v>tier - 2</v>
      </c>
      <c r="O1476" t="str">
        <f>VLOOKUP(Table35[[#This Row],[Customer ID]],'Hospitalisation Details'!A:K,10,FALSE)</f>
        <v>tier - 2</v>
      </c>
      <c r="P1476" t="str">
        <f>VLOOKUP(Table35[[#This Row],[Customer ID]],'Hospitalisation Details'!A:K,11,FALSE)</f>
        <v>R1024</v>
      </c>
    </row>
    <row r="1477" spans="1:16" x14ac:dyDescent="0.3">
      <c r="A1477" t="s">
        <v>894</v>
      </c>
      <c r="B1477" t="str">
        <f>VLOOKUP(Table35[[#This Row],[Customer ID]], 'Customer Names'!F:G, 2, FALSE)</f>
        <v>Pond, Mr.  Kyle K</v>
      </c>
      <c r="C1477">
        <v>39.229999999999997</v>
      </c>
      <c r="D1477" s="22" t="str" cm="1">
        <f t="array" ref="D1477">_xlfn.IFS(Table35[[#This Row],[BMI]]&lt;18.5, "Underweight ", Table35[[#This Row],[BMI]]&lt;24.9, "Normal Weight", Table35[[#This Row],[BMI]]&lt;29.9, "Overweight ", TRUE, "Obesity")</f>
        <v>Obesity</v>
      </c>
      <c r="E1477" s="22">
        <v>5.36</v>
      </c>
      <c r="F1477" s="22" t="str" cm="1">
        <f t="array" ref="F1477">_xlfn.IFS(Table35[[#This Row],[HBA1C]]&lt;5.7, "Normal", Table35[[#This Row],[HBA1C]]&lt;6.4, "Prediabetes ", TRUE, "Diabetes")</f>
        <v>Normal</v>
      </c>
      <c r="G1477" s="23" t="s">
        <v>2379</v>
      </c>
      <c r="H1477" s="22" t="s">
        <v>2379</v>
      </c>
      <c r="I1477" s="22" t="s">
        <v>2379</v>
      </c>
      <c r="J1477" s="22">
        <v>0</v>
      </c>
      <c r="K1477" t="s">
        <v>2379</v>
      </c>
      <c r="L1477" s="25">
        <f>VLOOKUP(Table35[[#This Row],[Customer ID]],'Hospitalisation Details'!A:E,5,FALSE)</f>
        <v>36288</v>
      </c>
      <c r="M1477" s="27">
        <f>VLOOKUP(Table35[[#This Row],[Customer ID]],'Hospitalisation Details'!A:K,8,FALSE)</f>
        <v>7144.4</v>
      </c>
      <c r="N1477" t="str">
        <f>VLOOKUP(Table35[[#This Row],[Customer ID]],'Hospitalisation Details'!A:K,9, FALSE)</f>
        <v>tier - 2</v>
      </c>
      <c r="O1477" t="str">
        <f>VLOOKUP(Table35[[#This Row],[Customer ID]],'Hospitalisation Details'!A:K,10,FALSE)</f>
        <v>tier - 1</v>
      </c>
      <c r="P1477" t="str">
        <f>VLOOKUP(Table35[[#This Row],[Customer ID]],'Hospitalisation Details'!A:K,11,FALSE)</f>
        <v>R1022</v>
      </c>
    </row>
    <row r="1478" spans="1:16" x14ac:dyDescent="0.3">
      <c r="A1478" t="s">
        <v>893</v>
      </c>
      <c r="B1478" t="str">
        <f>VLOOKUP(Table35[[#This Row],[Customer ID]], 'Customer Names'!F:G, 2, FALSE)</f>
        <v>Egan, Ms.  Alison</v>
      </c>
      <c r="C1478">
        <v>19.95</v>
      </c>
      <c r="D1478" s="22" t="str" cm="1">
        <f t="array" ref="D1478">_xlfn.IFS(Table35[[#This Row],[BMI]]&lt;18.5, "Underweight ", Table35[[#This Row],[BMI]]&lt;24.9, "Normal Weight", Table35[[#This Row],[BMI]]&lt;29.9, "Overweight ", TRUE, "Obesity")</f>
        <v>Normal Weight</v>
      </c>
      <c r="E1478" s="22">
        <v>6.11</v>
      </c>
      <c r="F1478" s="22" t="str" cm="1">
        <f t="array" ref="F1478">_xlfn.IFS(Table35[[#This Row],[HBA1C]]&lt;5.7, "Normal", Table35[[#This Row],[HBA1C]]&lt;6.4, "Prediabetes ", TRUE, "Diabetes")</f>
        <v xml:space="preserve">Prediabetes </v>
      </c>
      <c r="G1478" s="23" t="s">
        <v>2379</v>
      </c>
      <c r="H1478" s="22" t="s">
        <v>2379</v>
      </c>
      <c r="I1478" s="22" t="s">
        <v>2379</v>
      </c>
      <c r="J1478" s="22">
        <v>1</v>
      </c>
      <c r="K1478" t="s">
        <v>2379</v>
      </c>
      <c r="L1478" s="25">
        <f>VLOOKUP(Table35[[#This Row],[Customer ID]],'Hospitalisation Details'!A:E,5,FALSE)</f>
        <v>30779</v>
      </c>
      <c r="M1478" s="27">
        <f>VLOOKUP(Table35[[#This Row],[Customer ID]],'Hospitalisation Details'!A:K,8,FALSE)</f>
        <v>7133.9</v>
      </c>
      <c r="N1478" t="str">
        <f>VLOOKUP(Table35[[#This Row],[Customer ID]],'Hospitalisation Details'!A:K,9, FALSE)</f>
        <v>tier - 2</v>
      </c>
      <c r="O1478" t="str">
        <f>VLOOKUP(Table35[[#This Row],[Customer ID]],'Hospitalisation Details'!A:K,10,FALSE)</f>
        <v>tier - 1</v>
      </c>
      <c r="P1478" t="str">
        <f>VLOOKUP(Table35[[#This Row],[Customer ID]],'Hospitalisation Details'!A:K,11,FALSE)</f>
        <v>R1024</v>
      </c>
    </row>
    <row r="1479" spans="1:16" x14ac:dyDescent="0.3">
      <c r="A1479" t="s">
        <v>892</v>
      </c>
      <c r="B1479" t="str">
        <f>VLOOKUP(Table35[[#This Row],[Customer ID]], 'Customer Names'!F:G, 2, FALSE)</f>
        <v>Bersani, Mr.  Michael A.</v>
      </c>
      <c r="C1479">
        <v>34.64</v>
      </c>
      <c r="D1479" s="22" t="str" cm="1">
        <f t="array" ref="D1479">_xlfn.IFS(Table35[[#This Row],[BMI]]&lt;18.5, "Underweight ", Table35[[#This Row],[BMI]]&lt;24.9, "Normal Weight", Table35[[#This Row],[BMI]]&lt;29.9, "Overweight ", TRUE, "Obesity")</f>
        <v>Obesity</v>
      </c>
      <c r="E1479" s="22">
        <v>4.88</v>
      </c>
      <c r="F1479" s="22" t="str" cm="1">
        <f t="array" ref="F1479">_xlfn.IFS(Table35[[#This Row],[HBA1C]]&lt;5.7, "Normal", Table35[[#This Row],[HBA1C]]&lt;6.4, "Prediabetes ", TRUE, "Diabetes")</f>
        <v>Normal</v>
      </c>
      <c r="G1479" s="23" t="s">
        <v>2379</v>
      </c>
      <c r="H1479" s="22" t="s">
        <v>2379</v>
      </c>
      <c r="I1479" s="22" t="s">
        <v>2381</v>
      </c>
      <c r="J1479" s="22">
        <v>1</v>
      </c>
      <c r="K1479" t="s">
        <v>2379</v>
      </c>
      <c r="L1479" s="25">
        <f>VLOOKUP(Table35[[#This Row],[Customer ID]],'Hospitalisation Details'!A:E,5,FALSE)</f>
        <v>34029</v>
      </c>
      <c r="M1479" s="27">
        <f>VLOOKUP(Table35[[#This Row],[Customer ID]],'Hospitalisation Details'!A:K,8,FALSE)</f>
        <v>7128.64</v>
      </c>
      <c r="N1479" t="str">
        <f>VLOOKUP(Table35[[#This Row],[Customer ID]],'Hospitalisation Details'!A:K,9, FALSE)</f>
        <v>tier - 2</v>
      </c>
      <c r="O1479" t="str">
        <f>VLOOKUP(Table35[[#This Row],[Customer ID]],'Hospitalisation Details'!A:K,10,FALSE)</f>
        <v>tier - 2</v>
      </c>
      <c r="P1479" t="str">
        <f>VLOOKUP(Table35[[#This Row],[Customer ID]],'Hospitalisation Details'!A:K,11,FALSE)</f>
        <v>R1021</v>
      </c>
    </row>
    <row r="1480" spans="1:16" x14ac:dyDescent="0.3">
      <c r="A1480" t="s">
        <v>891</v>
      </c>
      <c r="B1480" t="str">
        <f>VLOOKUP(Table35[[#This Row],[Customer ID]], 'Customer Names'!F:G, 2, FALSE)</f>
        <v>Creech, Mr.  Byron A</v>
      </c>
      <c r="C1480">
        <v>18.75</v>
      </c>
      <c r="D1480" s="22" t="str" cm="1">
        <f t="array" ref="D1480">_xlfn.IFS(Table35[[#This Row],[BMI]]&lt;18.5, "Underweight ", Table35[[#This Row],[BMI]]&lt;24.9, "Normal Weight", Table35[[#This Row],[BMI]]&lt;29.9, "Overweight ", TRUE, "Obesity")</f>
        <v>Normal Weight</v>
      </c>
      <c r="E1480" s="22">
        <v>6.72</v>
      </c>
      <c r="F1480" s="22" t="str" cm="1">
        <f t="array" ref="F1480">_xlfn.IFS(Table35[[#This Row],[HBA1C]]&lt;5.7, "Normal", Table35[[#This Row],[HBA1C]]&lt;6.4, "Prediabetes ", TRUE, "Diabetes")</f>
        <v>Diabetes</v>
      </c>
      <c r="G1480" s="23" t="s">
        <v>2379</v>
      </c>
      <c r="H1480" s="22" t="s">
        <v>2379</v>
      </c>
      <c r="I1480" s="22" t="s">
        <v>2379</v>
      </c>
      <c r="J1480" s="22">
        <v>0</v>
      </c>
      <c r="K1480" t="s">
        <v>2379</v>
      </c>
      <c r="L1480" s="25">
        <f>VLOOKUP(Table35[[#This Row],[Customer ID]],'Hospitalisation Details'!A:E,5,FALSE)</f>
        <v>24897</v>
      </c>
      <c r="M1480" s="27">
        <f>VLOOKUP(Table35[[#This Row],[Customer ID]],'Hospitalisation Details'!A:K,8,FALSE)</f>
        <v>7125.25</v>
      </c>
      <c r="N1480" t="str">
        <f>VLOOKUP(Table35[[#This Row],[Customer ID]],'Hospitalisation Details'!A:K,9, FALSE)</f>
        <v>tier - 3</v>
      </c>
      <c r="O1480" t="str">
        <f>VLOOKUP(Table35[[#This Row],[Customer ID]],'Hospitalisation Details'!A:K,10,FALSE)</f>
        <v>tier - 2</v>
      </c>
      <c r="P1480" t="str">
        <f>VLOOKUP(Table35[[#This Row],[Customer ID]],'Hospitalisation Details'!A:K,11,FALSE)</f>
        <v>R1013</v>
      </c>
    </row>
    <row r="1481" spans="1:16" x14ac:dyDescent="0.3">
      <c r="A1481" t="s">
        <v>890</v>
      </c>
      <c r="B1481" t="str">
        <f>VLOOKUP(Table35[[#This Row],[Customer ID]], 'Customer Names'!F:G, 2, FALSE)</f>
        <v>Sudres, Ms.  Carine A</v>
      </c>
      <c r="C1481">
        <v>26.48</v>
      </c>
      <c r="D1481" s="22" t="str" cm="1">
        <f t="array" ref="D1481">_xlfn.IFS(Table35[[#This Row],[BMI]]&lt;18.5, "Underweight ", Table35[[#This Row],[BMI]]&lt;24.9, "Normal Weight", Table35[[#This Row],[BMI]]&lt;29.9, "Overweight ", TRUE, "Obesity")</f>
        <v xml:space="preserve">Overweight </v>
      </c>
      <c r="E1481" s="22">
        <v>4.2</v>
      </c>
      <c r="F1481" s="22" t="str" cm="1">
        <f t="array" ref="F1481">_xlfn.IFS(Table35[[#This Row],[HBA1C]]&lt;5.7, "Normal", Table35[[#This Row],[HBA1C]]&lt;6.4, "Prediabetes ", TRUE, "Diabetes")</f>
        <v>Normal</v>
      </c>
      <c r="G1481" s="23" t="s">
        <v>2379</v>
      </c>
      <c r="H1481" s="22" t="s">
        <v>2379</v>
      </c>
      <c r="I1481" s="22" t="s">
        <v>2379</v>
      </c>
      <c r="J1481" s="22">
        <v>1</v>
      </c>
      <c r="K1481" t="s">
        <v>2379</v>
      </c>
      <c r="L1481" s="25">
        <f>VLOOKUP(Table35[[#This Row],[Customer ID]],'Hospitalisation Details'!A:E,5,FALSE)</f>
        <v>31788</v>
      </c>
      <c r="M1481" s="27">
        <f>VLOOKUP(Table35[[#This Row],[Customer ID]],'Hospitalisation Details'!A:K,8,FALSE)</f>
        <v>7106.81</v>
      </c>
      <c r="N1481" t="str">
        <f>VLOOKUP(Table35[[#This Row],[Customer ID]],'Hospitalisation Details'!A:K,9, FALSE)</f>
        <v>tier - 2</v>
      </c>
      <c r="O1481" t="str">
        <f>VLOOKUP(Table35[[#This Row],[Customer ID]],'Hospitalisation Details'!A:K,10,FALSE)</f>
        <v>tier - 1</v>
      </c>
      <c r="P1481" t="str">
        <f>VLOOKUP(Table35[[#This Row],[Customer ID]],'Hospitalisation Details'!A:K,11,FALSE)</f>
        <v>R1012</v>
      </c>
    </row>
    <row r="1482" spans="1:16" x14ac:dyDescent="0.3">
      <c r="A1482" t="s">
        <v>889</v>
      </c>
      <c r="B1482" t="str">
        <f>VLOOKUP(Table35[[#This Row],[Customer ID]], 'Customer Names'!F:G, 2, FALSE)</f>
        <v>Couture, Mr.  Nathaniel</v>
      </c>
      <c r="C1482">
        <v>34.83</v>
      </c>
      <c r="D1482" s="22" t="str" cm="1">
        <f t="array" ref="D1482">_xlfn.IFS(Table35[[#This Row],[BMI]]&lt;18.5, "Underweight ", Table35[[#This Row],[BMI]]&lt;24.9, "Normal Weight", Table35[[#This Row],[BMI]]&lt;29.9, "Overweight ", TRUE, "Obesity")</f>
        <v>Obesity</v>
      </c>
      <c r="E1482" s="22">
        <v>5.79</v>
      </c>
      <c r="F1482" s="22" t="str" cm="1">
        <f t="array" ref="F1482">_xlfn.IFS(Table35[[#This Row],[HBA1C]]&lt;5.7, "Normal", Table35[[#This Row],[HBA1C]]&lt;6.4, "Prediabetes ", TRUE, "Diabetes")</f>
        <v xml:space="preserve">Prediabetes </v>
      </c>
      <c r="G1482" s="23" t="s">
        <v>2379</v>
      </c>
      <c r="H1482" s="22" t="s">
        <v>2379</v>
      </c>
      <c r="I1482" s="22" t="s">
        <v>2379</v>
      </c>
      <c r="J1482" s="22">
        <v>1</v>
      </c>
      <c r="K1482" t="s">
        <v>2379</v>
      </c>
      <c r="L1482" s="25">
        <f>VLOOKUP(Table35[[#This Row],[Customer ID]],'Hospitalisation Details'!A:E,5,FALSE)</f>
        <v>33956</v>
      </c>
      <c r="M1482" s="27">
        <f>VLOOKUP(Table35[[#This Row],[Customer ID]],'Hospitalisation Details'!A:K,8,FALSE)</f>
        <v>7096.98</v>
      </c>
      <c r="N1482" t="str">
        <f>VLOOKUP(Table35[[#This Row],[Customer ID]],'Hospitalisation Details'!A:K,9, FALSE)</f>
        <v>tier - 2</v>
      </c>
      <c r="O1482" t="str">
        <f>VLOOKUP(Table35[[#This Row],[Customer ID]],'Hospitalisation Details'!A:K,10,FALSE)</f>
        <v>tier - 2</v>
      </c>
      <c r="P1482" t="str">
        <f>VLOOKUP(Table35[[#This Row],[Customer ID]],'Hospitalisation Details'!A:K,11,FALSE)</f>
        <v>R1012</v>
      </c>
    </row>
    <row r="1483" spans="1:16" x14ac:dyDescent="0.3">
      <c r="A1483" t="s">
        <v>888</v>
      </c>
      <c r="B1483" t="str">
        <f>VLOOKUP(Table35[[#This Row],[Customer ID]], 'Customer Names'!F:G, 2, FALSE)</f>
        <v>Willard, Ms.  Lindsay A.</v>
      </c>
      <c r="C1483">
        <v>25.46</v>
      </c>
      <c r="D1483" s="22" t="str" cm="1">
        <f t="array" ref="D1483">_xlfn.IFS(Table35[[#This Row],[BMI]]&lt;18.5, "Underweight ", Table35[[#This Row],[BMI]]&lt;24.9, "Normal Weight", Table35[[#This Row],[BMI]]&lt;29.9, "Overweight ", TRUE, "Obesity")</f>
        <v xml:space="preserve">Overweight </v>
      </c>
      <c r="E1483" s="22">
        <v>4.29</v>
      </c>
      <c r="F1483" s="22" t="str" cm="1">
        <f t="array" ref="F1483">_xlfn.IFS(Table35[[#This Row],[HBA1C]]&lt;5.7, "Normal", Table35[[#This Row],[HBA1C]]&lt;6.4, "Prediabetes ", TRUE, "Diabetes")</f>
        <v>Normal</v>
      </c>
      <c r="G1483" s="23" t="s">
        <v>2379</v>
      </c>
      <c r="H1483" s="22" t="s">
        <v>2379</v>
      </c>
      <c r="I1483" s="22" t="s">
        <v>2379</v>
      </c>
      <c r="J1483" s="22">
        <v>0</v>
      </c>
      <c r="K1483" t="s">
        <v>2379</v>
      </c>
      <c r="L1483" s="25">
        <f>VLOOKUP(Table35[[#This Row],[Customer ID]],'Hospitalisation Details'!A:E,5,FALSE)</f>
        <v>30261</v>
      </c>
      <c r="M1483" s="27">
        <f>VLOOKUP(Table35[[#This Row],[Customer ID]],'Hospitalisation Details'!A:K,8,FALSE)</f>
        <v>7077.19</v>
      </c>
      <c r="N1483" t="str">
        <f>VLOOKUP(Table35[[#This Row],[Customer ID]],'Hospitalisation Details'!A:K,9, FALSE)</f>
        <v>tier - 2</v>
      </c>
      <c r="O1483" t="str">
        <f>VLOOKUP(Table35[[#This Row],[Customer ID]],'Hospitalisation Details'!A:K,10,FALSE)</f>
        <v>tier - 3</v>
      </c>
      <c r="P1483" t="str">
        <f>VLOOKUP(Table35[[#This Row],[Customer ID]],'Hospitalisation Details'!A:K,11,FALSE)</f>
        <v>R1024</v>
      </c>
    </row>
    <row r="1484" spans="1:16" x14ac:dyDescent="0.3">
      <c r="A1484" t="s">
        <v>887</v>
      </c>
      <c r="B1484" t="str">
        <f>VLOOKUP(Table35[[#This Row],[Customer ID]], 'Customer Names'!F:G, 2, FALSE)</f>
        <v>Patronick, Mr.  Justin R</v>
      </c>
      <c r="C1484">
        <v>23.31</v>
      </c>
      <c r="D1484" s="22" t="str" cm="1">
        <f t="array" ref="D1484">_xlfn.IFS(Table35[[#This Row],[BMI]]&lt;18.5, "Underweight ", Table35[[#This Row],[BMI]]&lt;24.9, "Normal Weight", Table35[[#This Row],[BMI]]&lt;29.9, "Overweight ", TRUE, "Obesity")</f>
        <v>Normal Weight</v>
      </c>
      <c r="E1484" s="22">
        <v>8.27</v>
      </c>
      <c r="F1484" s="22" t="str" cm="1">
        <f t="array" ref="F1484">_xlfn.IFS(Table35[[#This Row],[HBA1C]]&lt;5.7, "Normal", Table35[[#This Row],[HBA1C]]&lt;6.4, "Prediabetes ", TRUE, "Diabetes")</f>
        <v>Diabetes</v>
      </c>
      <c r="G1484" s="23" t="s">
        <v>2379</v>
      </c>
      <c r="H1484" s="22" t="s">
        <v>2379</v>
      </c>
      <c r="I1484" s="22" t="s">
        <v>2379</v>
      </c>
      <c r="J1484" s="22">
        <v>0</v>
      </c>
      <c r="K1484" t="s">
        <v>2379</v>
      </c>
      <c r="L1484" s="25">
        <f>VLOOKUP(Table35[[#This Row],[Customer ID]],'Hospitalisation Details'!A:E,5,FALSE)</f>
        <v>28787</v>
      </c>
      <c r="M1484" s="27">
        <f>VLOOKUP(Table35[[#This Row],[Customer ID]],'Hospitalisation Details'!A:K,8,FALSE)</f>
        <v>7054.41</v>
      </c>
      <c r="N1484" t="str">
        <f>VLOOKUP(Table35[[#This Row],[Customer ID]],'Hospitalisation Details'!A:K,9, FALSE)</f>
        <v>tier - 2</v>
      </c>
      <c r="O1484" t="str">
        <f>VLOOKUP(Table35[[#This Row],[Customer ID]],'Hospitalisation Details'!A:K,10,FALSE)</f>
        <v>tier - 2</v>
      </c>
      <c r="P1484" t="str">
        <f>VLOOKUP(Table35[[#This Row],[Customer ID]],'Hospitalisation Details'!A:K,11,FALSE)</f>
        <v>R1013</v>
      </c>
    </row>
    <row r="1485" spans="1:16" x14ac:dyDescent="0.3">
      <c r="A1485" t="s">
        <v>886</v>
      </c>
      <c r="B1485" t="str">
        <f>VLOOKUP(Table35[[#This Row],[Customer ID]], 'Customer Names'!F:G, 2, FALSE)</f>
        <v>Depasquale, Ms.  Casey</v>
      </c>
      <c r="C1485">
        <v>29</v>
      </c>
      <c r="D1485" s="22" t="str" cm="1">
        <f t="array" ref="D1485">_xlfn.IFS(Table35[[#This Row],[BMI]]&lt;18.5, "Underweight ", Table35[[#This Row],[BMI]]&lt;24.9, "Normal Weight", Table35[[#This Row],[BMI]]&lt;29.9, "Overweight ", TRUE, "Obesity")</f>
        <v xml:space="preserve">Overweight </v>
      </c>
      <c r="E1485" s="22">
        <v>4.5599999999999996</v>
      </c>
      <c r="F1485" s="22" t="str" cm="1">
        <f t="array" ref="F1485">_xlfn.IFS(Table35[[#This Row],[HBA1C]]&lt;5.7, "Normal", Table35[[#This Row],[HBA1C]]&lt;6.4, "Prediabetes ", TRUE, "Diabetes")</f>
        <v>Normal</v>
      </c>
      <c r="G1485" s="23" t="s">
        <v>2379</v>
      </c>
      <c r="H1485" s="22" t="s">
        <v>2379</v>
      </c>
      <c r="I1485" s="22" t="s">
        <v>2379</v>
      </c>
      <c r="J1485" s="22">
        <v>0</v>
      </c>
      <c r="K1485" t="s">
        <v>2379</v>
      </c>
      <c r="L1485" s="25">
        <f>VLOOKUP(Table35[[#This Row],[Customer ID]],'Hospitalisation Details'!A:E,5,FALSE)</f>
        <v>29492</v>
      </c>
      <c r="M1485" s="27">
        <f>VLOOKUP(Table35[[#This Row],[Customer ID]],'Hospitalisation Details'!A:K,8,FALSE)</f>
        <v>7050.64</v>
      </c>
      <c r="N1485" t="str">
        <f>VLOOKUP(Table35[[#This Row],[Customer ID]],'Hospitalisation Details'!A:K,9, FALSE)</f>
        <v>tier - 2</v>
      </c>
      <c r="O1485" t="str">
        <f>VLOOKUP(Table35[[#This Row],[Customer ID]],'Hospitalisation Details'!A:K,10,FALSE)</f>
        <v>tier - 3</v>
      </c>
      <c r="P1485" t="str">
        <f>VLOOKUP(Table35[[#This Row],[Customer ID]],'Hospitalisation Details'!A:K,11,FALSE)</f>
        <v>R1011</v>
      </c>
    </row>
    <row r="1486" spans="1:16" x14ac:dyDescent="0.3">
      <c r="A1486" t="s">
        <v>885</v>
      </c>
      <c r="B1486" t="str">
        <f>VLOOKUP(Table35[[#This Row],[Customer ID]], 'Customer Names'!F:G, 2, FALSE)</f>
        <v>Lavergne, Ms.  Amanda L</v>
      </c>
      <c r="C1486">
        <v>32.869999999999997</v>
      </c>
      <c r="D1486" s="22" t="str" cm="1">
        <f t="array" ref="D1486">_xlfn.IFS(Table35[[#This Row],[BMI]]&lt;18.5, "Underweight ", Table35[[#This Row],[BMI]]&lt;24.9, "Normal Weight", Table35[[#This Row],[BMI]]&lt;29.9, "Overweight ", TRUE, "Obesity")</f>
        <v>Obesity</v>
      </c>
      <c r="E1486" s="22">
        <v>5.33</v>
      </c>
      <c r="F1486" s="22" t="str" cm="1">
        <f t="array" ref="F1486">_xlfn.IFS(Table35[[#This Row],[HBA1C]]&lt;5.7, "Normal", Table35[[#This Row],[HBA1C]]&lt;6.4, "Prediabetes ", TRUE, "Diabetes")</f>
        <v>Normal</v>
      </c>
      <c r="G1486" s="23" t="s">
        <v>2379</v>
      </c>
      <c r="H1486" s="22" t="s">
        <v>2379</v>
      </c>
      <c r="I1486" s="22" t="s">
        <v>2379</v>
      </c>
      <c r="J1486" s="22">
        <v>0</v>
      </c>
      <c r="K1486" t="s">
        <v>2379</v>
      </c>
      <c r="L1486" s="25">
        <f>VLOOKUP(Table35[[#This Row],[Customer ID]],'Hospitalisation Details'!A:E,5,FALSE)</f>
        <v>29454</v>
      </c>
      <c r="M1486" s="27">
        <f>VLOOKUP(Table35[[#This Row],[Customer ID]],'Hospitalisation Details'!A:K,8,FALSE)</f>
        <v>7050.02</v>
      </c>
      <c r="N1486" t="str">
        <f>VLOOKUP(Table35[[#This Row],[Customer ID]],'Hospitalisation Details'!A:K,9, FALSE)</f>
        <v>tier - 2</v>
      </c>
      <c r="O1486" t="str">
        <f>VLOOKUP(Table35[[#This Row],[Customer ID]],'Hospitalisation Details'!A:K,10,FALSE)</f>
        <v>tier - 1</v>
      </c>
      <c r="P1486" t="str">
        <f>VLOOKUP(Table35[[#This Row],[Customer ID]],'Hospitalisation Details'!A:K,11,FALSE)</f>
        <v>R1024</v>
      </c>
    </row>
    <row r="1487" spans="1:16" x14ac:dyDescent="0.3">
      <c r="A1487" t="s">
        <v>884</v>
      </c>
      <c r="B1487" t="str">
        <f>VLOOKUP(Table35[[#This Row],[Customer ID]], 'Customer Names'!F:G, 2, FALSE)</f>
        <v>Kawakami, Ms.  Ayako N.</v>
      </c>
      <c r="C1487">
        <v>26.18</v>
      </c>
      <c r="D1487" s="22" t="str" cm="1">
        <f t="array" ref="D1487">_xlfn.IFS(Table35[[#This Row],[BMI]]&lt;18.5, "Underweight ", Table35[[#This Row],[BMI]]&lt;24.9, "Normal Weight", Table35[[#This Row],[BMI]]&lt;29.9, "Overweight ", TRUE, "Obesity")</f>
        <v xml:space="preserve">Overweight </v>
      </c>
      <c r="E1487" s="22">
        <v>5.63</v>
      </c>
      <c r="F1487" s="22" t="str" cm="1">
        <f t="array" ref="F1487">_xlfn.IFS(Table35[[#This Row],[HBA1C]]&lt;5.7, "Normal", Table35[[#This Row],[HBA1C]]&lt;6.4, "Prediabetes ", TRUE, "Diabetes")</f>
        <v>Normal</v>
      </c>
      <c r="G1487" s="23" t="s">
        <v>2379</v>
      </c>
      <c r="H1487" s="22" t="s">
        <v>2379</v>
      </c>
      <c r="I1487" s="22" t="s">
        <v>2379</v>
      </c>
      <c r="J1487" s="22">
        <v>0</v>
      </c>
      <c r="K1487" t="s">
        <v>2379</v>
      </c>
      <c r="L1487" s="25">
        <f>VLOOKUP(Table35[[#This Row],[Customer ID]],'Hospitalisation Details'!A:E,5,FALSE)</f>
        <v>29424</v>
      </c>
      <c r="M1487" s="27">
        <f>VLOOKUP(Table35[[#This Row],[Customer ID]],'Hospitalisation Details'!A:K,8,FALSE)</f>
        <v>7046.72</v>
      </c>
      <c r="N1487" t="str">
        <f>VLOOKUP(Table35[[#This Row],[Customer ID]],'Hospitalisation Details'!A:K,9, FALSE)</f>
        <v>tier - 2</v>
      </c>
      <c r="O1487" t="str">
        <f>VLOOKUP(Table35[[#This Row],[Customer ID]],'Hospitalisation Details'!A:K,10,FALSE)</f>
        <v>tier - 3</v>
      </c>
      <c r="P1487" t="str">
        <f>VLOOKUP(Table35[[#This Row],[Customer ID]],'Hospitalisation Details'!A:K,11,FALSE)</f>
        <v>R1013</v>
      </c>
    </row>
    <row r="1488" spans="1:16" x14ac:dyDescent="0.3">
      <c r="A1488" t="s">
        <v>883</v>
      </c>
      <c r="B1488" t="str">
        <f>VLOOKUP(Table35[[#This Row],[Customer ID]], 'Customer Names'!F:G, 2, FALSE)</f>
        <v>Gonsalves, Ms.  Emilee</v>
      </c>
      <c r="C1488">
        <v>25.3</v>
      </c>
      <c r="D1488" s="22" t="str" cm="1">
        <f t="array" ref="D1488">_xlfn.IFS(Table35[[#This Row],[BMI]]&lt;18.5, "Underweight ", Table35[[#This Row],[BMI]]&lt;24.9, "Normal Weight", Table35[[#This Row],[BMI]]&lt;29.9, "Overweight ", TRUE, "Obesity")</f>
        <v xml:space="preserve">Overweight </v>
      </c>
      <c r="E1488" s="22">
        <v>5.12</v>
      </c>
      <c r="F1488" s="22" t="str" cm="1">
        <f t="array" ref="F1488">_xlfn.IFS(Table35[[#This Row],[HBA1C]]&lt;5.7, "Normal", Table35[[#This Row],[HBA1C]]&lt;6.4, "Prediabetes ", TRUE, "Diabetes")</f>
        <v>Normal</v>
      </c>
      <c r="G1488" s="23" t="s">
        <v>2379</v>
      </c>
      <c r="H1488" s="22" t="s">
        <v>2379</v>
      </c>
      <c r="I1488" s="22" t="s">
        <v>2379</v>
      </c>
      <c r="J1488" s="22">
        <v>0</v>
      </c>
      <c r="K1488" t="s">
        <v>2379</v>
      </c>
      <c r="L1488" s="25">
        <f>VLOOKUP(Table35[[#This Row],[Customer ID]],'Hospitalisation Details'!A:E,5,FALSE)</f>
        <v>29398</v>
      </c>
      <c r="M1488" s="27">
        <f>VLOOKUP(Table35[[#This Row],[Customer ID]],'Hospitalisation Details'!A:K,8,FALSE)</f>
        <v>7045.5</v>
      </c>
      <c r="N1488" t="str">
        <f>VLOOKUP(Table35[[#This Row],[Customer ID]],'Hospitalisation Details'!A:K,9, FALSE)</f>
        <v>tier - 2</v>
      </c>
      <c r="O1488" t="str">
        <f>VLOOKUP(Table35[[#This Row],[Customer ID]],'Hospitalisation Details'!A:K,10,FALSE)</f>
        <v>tier - 1</v>
      </c>
      <c r="P1488" t="str">
        <f>VLOOKUP(Table35[[#This Row],[Customer ID]],'Hospitalisation Details'!A:K,11,FALSE)</f>
        <v>R1011</v>
      </c>
    </row>
    <row r="1489" spans="1:16" x14ac:dyDescent="0.3">
      <c r="A1489" t="s">
        <v>882</v>
      </c>
      <c r="B1489" t="str">
        <f>VLOOKUP(Table35[[#This Row],[Customer ID]], 'Customer Names'!F:G, 2, FALSE)</f>
        <v>Peck, Mr.  Stephen M</v>
      </c>
      <c r="C1489">
        <v>36.94</v>
      </c>
      <c r="D1489" s="22" t="str" cm="1">
        <f t="array" ref="D1489">_xlfn.IFS(Table35[[#This Row],[BMI]]&lt;18.5, "Underweight ", Table35[[#This Row],[BMI]]&lt;24.9, "Normal Weight", Table35[[#This Row],[BMI]]&lt;29.9, "Overweight ", TRUE, "Obesity")</f>
        <v>Obesity</v>
      </c>
      <c r="E1489" s="22">
        <v>5.15</v>
      </c>
      <c r="F1489" s="22" t="str" cm="1">
        <f t="array" ref="F1489">_xlfn.IFS(Table35[[#This Row],[HBA1C]]&lt;5.7, "Normal", Table35[[#This Row],[HBA1C]]&lt;6.4, "Prediabetes ", TRUE, "Diabetes")</f>
        <v>Normal</v>
      </c>
      <c r="G1489" s="23" t="s">
        <v>2381</v>
      </c>
      <c r="H1489" s="22" t="s">
        <v>2379</v>
      </c>
      <c r="I1489" s="22" t="s">
        <v>2379</v>
      </c>
      <c r="J1489" s="22">
        <v>1</v>
      </c>
      <c r="K1489" t="s">
        <v>2379</v>
      </c>
      <c r="L1489" s="25">
        <f>VLOOKUP(Table35[[#This Row],[Customer ID]],'Hospitalisation Details'!A:E,5,FALSE)</f>
        <v>34848</v>
      </c>
      <c r="M1489" s="27">
        <f>VLOOKUP(Table35[[#This Row],[Customer ID]],'Hospitalisation Details'!A:K,8,FALSE)</f>
        <v>7042.11</v>
      </c>
      <c r="N1489" t="str">
        <f>VLOOKUP(Table35[[#This Row],[Customer ID]],'Hospitalisation Details'!A:K,9, FALSE)</f>
        <v>tier - 2</v>
      </c>
      <c r="O1489" t="str">
        <f>VLOOKUP(Table35[[#This Row],[Customer ID]],'Hospitalisation Details'!A:K,10,FALSE)</f>
        <v>tier - 3</v>
      </c>
      <c r="P1489" t="str">
        <f>VLOOKUP(Table35[[#This Row],[Customer ID]],'Hospitalisation Details'!A:K,11,FALSE)</f>
        <v>R1012</v>
      </c>
    </row>
    <row r="1490" spans="1:16" x14ac:dyDescent="0.3">
      <c r="A1490" t="s">
        <v>881</v>
      </c>
      <c r="B1490" t="str">
        <f>VLOOKUP(Table35[[#This Row],[Customer ID]], 'Customer Names'!F:G, 2, FALSE)</f>
        <v>Aure, Ms.  Annemarie A</v>
      </c>
      <c r="C1490">
        <v>22.86</v>
      </c>
      <c r="D1490" s="22" t="str" cm="1">
        <f t="array" ref="D1490">_xlfn.IFS(Table35[[#This Row],[BMI]]&lt;18.5, "Underweight ", Table35[[#This Row],[BMI]]&lt;24.9, "Normal Weight", Table35[[#This Row],[BMI]]&lt;29.9, "Overweight ", TRUE, "Obesity")</f>
        <v>Normal Weight</v>
      </c>
      <c r="E1490" s="22">
        <v>7.5</v>
      </c>
      <c r="F1490" s="22" t="str" cm="1">
        <f t="array" ref="F1490">_xlfn.IFS(Table35[[#This Row],[HBA1C]]&lt;5.7, "Normal", Table35[[#This Row],[HBA1C]]&lt;6.4, "Prediabetes ", TRUE, "Diabetes")</f>
        <v>Diabetes</v>
      </c>
      <c r="G1490" s="23" t="s">
        <v>2379</v>
      </c>
      <c r="H1490" s="22" t="s">
        <v>2379</v>
      </c>
      <c r="I1490" s="22" t="s">
        <v>2379</v>
      </c>
      <c r="J1490" s="22">
        <v>0</v>
      </c>
      <c r="K1490" t="s">
        <v>2379</v>
      </c>
      <c r="L1490" s="25">
        <f>VLOOKUP(Table35[[#This Row],[Customer ID]],'Hospitalisation Details'!A:E,5,FALSE)</f>
        <v>28582</v>
      </c>
      <c r="M1490" s="27">
        <f>VLOOKUP(Table35[[#This Row],[Customer ID]],'Hospitalisation Details'!A:K,8,FALSE)</f>
        <v>7033.08</v>
      </c>
      <c r="N1490" t="str">
        <f>VLOOKUP(Table35[[#This Row],[Customer ID]],'Hospitalisation Details'!A:K,9, FALSE)</f>
        <v>tier - 2</v>
      </c>
      <c r="O1490" t="str">
        <f>VLOOKUP(Table35[[#This Row],[Customer ID]],'Hospitalisation Details'!A:K,10,FALSE)</f>
        <v>tier - 2</v>
      </c>
      <c r="P1490" t="str">
        <f>VLOOKUP(Table35[[#This Row],[Customer ID]],'Hospitalisation Details'!A:K,11,FALSE)</f>
        <v>R1013</v>
      </c>
    </row>
    <row r="1491" spans="1:16" x14ac:dyDescent="0.3">
      <c r="A1491" t="s">
        <v>880</v>
      </c>
      <c r="B1491" t="str">
        <f>VLOOKUP(Table35[[#This Row],[Customer ID]], 'Customer Names'!F:G, 2, FALSE)</f>
        <v>Mattingly, Ms.  Ashley R</v>
      </c>
      <c r="C1491">
        <v>18.760000000000002</v>
      </c>
      <c r="D1491" s="22" t="str" cm="1">
        <f t="array" ref="D1491">_xlfn.IFS(Table35[[#This Row],[BMI]]&lt;18.5, "Underweight ", Table35[[#This Row],[BMI]]&lt;24.9, "Normal Weight", Table35[[#This Row],[BMI]]&lt;29.9, "Overweight ", TRUE, "Obesity")</f>
        <v>Normal Weight</v>
      </c>
      <c r="E1491" s="22">
        <v>4.88</v>
      </c>
      <c r="F1491" s="22" t="str" cm="1">
        <f t="array" ref="F1491">_xlfn.IFS(Table35[[#This Row],[HBA1C]]&lt;5.7, "Normal", Table35[[#This Row],[HBA1C]]&lt;6.4, "Prediabetes ", TRUE, "Diabetes")</f>
        <v>Normal</v>
      </c>
      <c r="G1491" s="23" t="s">
        <v>2381</v>
      </c>
      <c r="H1491" s="22" t="s">
        <v>2379</v>
      </c>
      <c r="I1491" s="22" t="s">
        <v>2381</v>
      </c>
      <c r="J1491" s="22">
        <v>1</v>
      </c>
      <c r="K1491" t="s">
        <v>2379</v>
      </c>
      <c r="L1491" s="25">
        <f>VLOOKUP(Table35[[#This Row],[Customer ID]],'Hospitalisation Details'!A:E,5,FALSE)</f>
        <v>25268</v>
      </c>
      <c r="M1491" s="27">
        <f>VLOOKUP(Table35[[#This Row],[Customer ID]],'Hospitalisation Details'!A:K,8,FALSE)</f>
        <v>7003.1</v>
      </c>
      <c r="N1491" t="str">
        <f>VLOOKUP(Table35[[#This Row],[Customer ID]],'Hospitalisation Details'!A:K,9, FALSE)</f>
        <v>tier - 2</v>
      </c>
      <c r="O1491" t="str">
        <f>VLOOKUP(Table35[[#This Row],[Customer ID]],'Hospitalisation Details'!A:K,10,FALSE)</f>
        <v>tier - 3</v>
      </c>
      <c r="P1491" t="str">
        <f>VLOOKUP(Table35[[#This Row],[Customer ID]],'Hospitalisation Details'!A:K,11,FALSE)</f>
        <v>R1013</v>
      </c>
    </row>
    <row r="1492" spans="1:16" x14ac:dyDescent="0.3">
      <c r="A1492" t="s">
        <v>879</v>
      </c>
      <c r="B1492" t="str">
        <f>VLOOKUP(Table35[[#This Row],[Customer ID]], 'Customer Names'!F:G, 2, FALSE)</f>
        <v>Stelpflug, Ms.  Leslie A</v>
      </c>
      <c r="C1492">
        <v>24.36</v>
      </c>
      <c r="D1492" s="22" t="str" cm="1">
        <f t="array" ref="D1492">_xlfn.IFS(Table35[[#This Row],[BMI]]&lt;18.5, "Underweight ", Table35[[#This Row],[BMI]]&lt;24.9, "Normal Weight", Table35[[#This Row],[BMI]]&lt;29.9, "Overweight ", TRUE, "Obesity")</f>
        <v>Normal Weight</v>
      </c>
      <c r="E1492" s="22">
        <v>5.57</v>
      </c>
      <c r="F1492" s="22" t="str" cm="1">
        <f t="array" ref="F1492">_xlfn.IFS(Table35[[#This Row],[HBA1C]]&lt;5.7, "Normal", Table35[[#This Row],[HBA1C]]&lt;6.4, "Prediabetes ", TRUE, "Diabetes")</f>
        <v>Normal</v>
      </c>
      <c r="G1492" s="23" t="s">
        <v>2379</v>
      </c>
      <c r="H1492" s="22" t="s">
        <v>2379</v>
      </c>
      <c r="I1492" s="22" t="s">
        <v>2379</v>
      </c>
      <c r="J1492" s="22">
        <v>0</v>
      </c>
      <c r="K1492" t="s">
        <v>2379</v>
      </c>
      <c r="L1492" s="25">
        <f>VLOOKUP(Table35[[#This Row],[Customer ID]],'Hospitalisation Details'!A:E,5,FALSE)</f>
        <v>29983</v>
      </c>
      <c r="M1492" s="27">
        <f>VLOOKUP(Table35[[#This Row],[Customer ID]],'Hospitalisation Details'!A:K,8,FALSE)</f>
        <v>6989.95</v>
      </c>
      <c r="N1492" t="str">
        <f>VLOOKUP(Table35[[#This Row],[Customer ID]],'Hospitalisation Details'!A:K,9, FALSE)</f>
        <v>tier - 2</v>
      </c>
      <c r="O1492" t="str">
        <f>VLOOKUP(Table35[[#This Row],[Customer ID]],'Hospitalisation Details'!A:K,10,FALSE)</f>
        <v>tier - 1</v>
      </c>
      <c r="P1492" t="str">
        <f>VLOOKUP(Table35[[#This Row],[Customer ID]],'Hospitalisation Details'!A:K,11,FALSE)</f>
        <v>R1013</v>
      </c>
    </row>
    <row r="1493" spans="1:16" x14ac:dyDescent="0.3">
      <c r="A1493" t="s">
        <v>878</v>
      </c>
      <c r="B1493" t="str">
        <f>VLOOKUP(Table35[[#This Row],[Customer ID]], 'Customer Names'!F:G, 2, FALSE)</f>
        <v>Sanchez Antognini, Mr.  Mauricio J. Sr.</v>
      </c>
      <c r="C1493">
        <v>32.299999999999997</v>
      </c>
      <c r="D1493" s="22" t="str" cm="1">
        <f t="array" ref="D1493">_xlfn.IFS(Table35[[#This Row],[BMI]]&lt;18.5, "Underweight ", Table35[[#This Row],[BMI]]&lt;24.9, "Normal Weight", Table35[[#This Row],[BMI]]&lt;29.9, "Overweight ", TRUE, "Obesity")</f>
        <v>Obesity</v>
      </c>
      <c r="E1493" s="22">
        <v>5.31</v>
      </c>
      <c r="F1493" s="22" t="str" cm="1">
        <f t="array" ref="F1493">_xlfn.IFS(Table35[[#This Row],[HBA1C]]&lt;5.7, "Normal", Table35[[#This Row],[HBA1C]]&lt;6.4, "Prediabetes ", TRUE, "Diabetes")</f>
        <v>Normal</v>
      </c>
      <c r="G1493" s="23" t="s">
        <v>2379</v>
      </c>
      <c r="H1493" s="22" t="s">
        <v>2379</v>
      </c>
      <c r="I1493" s="22" t="s">
        <v>2379</v>
      </c>
      <c r="J1493" s="22">
        <v>0</v>
      </c>
      <c r="K1493" t="s">
        <v>2379</v>
      </c>
      <c r="L1493" s="25">
        <f>VLOOKUP(Table35[[#This Row],[Customer ID]],'Hospitalisation Details'!A:E,5,FALSE)</f>
        <v>29969</v>
      </c>
      <c r="M1493" s="27">
        <f>VLOOKUP(Table35[[#This Row],[Customer ID]],'Hospitalisation Details'!A:K,8,FALSE)</f>
        <v>6986.7</v>
      </c>
      <c r="N1493" t="str">
        <f>VLOOKUP(Table35[[#This Row],[Customer ID]],'Hospitalisation Details'!A:K,9, FALSE)</f>
        <v>tier - 3</v>
      </c>
      <c r="O1493" t="str">
        <f>VLOOKUP(Table35[[#This Row],[Customer ID]],'Hospitalisation Details'!A:K,10,FALSE)</f>
        <v>tier - 1</v>
      </c>
      <c r="P1493" t="str">
        <f>VLOOKUP(Table35[[#This Row],[Customer ID]],'Hospitalisation Details'!A:K,11,FALSE)</f>
        <v>R1012</v>
      </c>
    </row>
    <row r="1494" spans="1:16" x14ac:dyDescent="0.3">
      <c r="A1494" t="s">
        <v>877</v>
      </c>
      <c r="B1494" t="str">
        <f>VLOOKUP(Table35[[#This Row],[Customer ID]], 'Customer Names'!F:G, 2, FALSE)</f>
        <v>Condon, Mr.  Kieran</v>
      </c>
      <c r="C1494">
        <v>22.704999999999998</v>
      </c>
      <c r="D1494" s="22" t="str" cm="1">
        <f t="array" ref="D1494">_xlfn.IFS(Table35[[#This Row],[BMI]]&lt;18.5, "Underweight ", Table35[[#This Row],[BMI]]&lt;24.9, "Normal Weight", Table35[[#This Row],[BMI]]&lt;29.9, "Overweight ", TRUE, "Obesity")</f>
        <v>Normal Weight</v>
      </c>
      <c r="E1494" s="22">
        <v>4.57</v>
      </c>
      <c r="F1494" s="22" t="str" cm="1">
        <f t="array" ref="F1494">_xlfn.IFS(Table35[[#This Row],[HBA1C]]&lt;5.7, "Normal", Table35[[#This Row],[HBA1C]]&lt;6.4, "Prediabetes ", TRUE, "Diabetes")</f>
        <v>Normal</v>
      </c>
      <c r="G1494" s="23" t="s">
        <v>2381</v>
      </c>
      <c r="H1494" s="22" t="s">
        <v>2379</v>
      </c>
      <c r="I1494" s="22" t="s">
        <v>2379</v>
      </c>
      <c r="J1494" s="22">
        <v>0</v>
      </c>
      <c r="K1494" t="s">
        <v>2379</v>
      </c>
      <c r="L1494" s="25">
        <f>VLOOKUP(Table35[[#This Row],[Customer ID]],'Hospitalisation Details'!A:E,5,FALSE)</f>
        <v>31391</v>
      </c>
      <c r="M1494" s="27">
        <f>VLOOKUP(Table35[[#This Row],[Customer ID]],'Hospitalisation Details'!A:K,8,FALSE)</f>
        <v>6985.51</v>
      </c>
      <c r="N1494" t="str">
        <f>VLOOKUP(Table35[[#This Row],[Customer ID]],'Hospitalisation Details'!A:K,9, FALSE)</f>
        <v>tier - 2</v>
      </c>
      <c r="O1494" t="str">
        <f>VLOOKUP(Table35[[#This Row],[Customer ID]],'Hospitalisation Details'!A:K,10,FALSE)</f>
        <v>tier - 2</v>
      </c>
      <c r="P1494" t="str">
        <f>VLOOKUP(Table35[[#This Row],[Customer ID]],'Hospitalisation Details'!A:K,11,FALSE)</f>
        <v>R1019</v>
      </c>
    </row>
    <row r="1495" spans="1:16" x14ac:dyDescent="0.3">
      <c r="A1495" t="s">
        <v>876</v>
      </c>
      <c r="B1495" t="str">
        <f>VLOOKUP(Table35[[#This Row],[Customer ID]], 'Customer Names'!F:G, 2, FALSE)</f>
        <v>Magato, Ms.  Elizabeth A</v>
      </c>
      <c r="C1495">
        <v>21.79</v>
      </c>
      <c r="D1495" s="22" t="str" cm="1">
        <f t="array" ref="D1495">_xlfn.IFS(Table35[[#This Row],[BMI]]&lt;18.5, "Underweight ", Table35[[#This Row],[BMI]]&lt;24.9, "Normal Weight", Table35[[#This Row],[BMI]]&lt;29.9, "Overweight ", TRUE, "Obesity")</f>
        <v>Normal Weight</v>
      </c>
      <c r="E1495" s="22">
        <v>8.6999999999999993</v>
      </c>
      <c r="F1495" s="22" t="str" cm="1">
        <f t="array" ref="F1495">_xlfn.IFS(Table35[[#This Row],[HBA1C]]&lt;5.7, "Normal", Table35[[#This Row],[HBA1C]]&lt;6.4, "Prediabetes ", TRUE, "Diabetes")</f>
        <v>Diabetes</v>
      </c>
      <c r="G1495" s="23" t="s">
        <v>2381</v>
      </c>
      <c r="H1495" s="22" t="s">
        <v>2379</v>
      </c>
      <c r="I1495" s="22" t="s">
        <v>2379</v>
      </c>
      <c r="J1495" s="22">
        <v>1</v>
      </c>
      <c r="K1495" t="s">
        <v>2379</v>
      </c>
      <c r="L1495" s="25">
        <f>VLOOKUP(Table35[[#This Row],[Customer ID]],'Hospitalisation Details'!A:E,5,FALSE)</f>
        <v>27701</v>
      </c>
      <c r="M1495" s="27">
        <f>VLOOKUP(Table35[[#This Row],[Customer ID]],'Hospitalisation Details'!A:K,8,FALSE)</f>
        <v>6965.21</v>
      </c>
      <c r="N1495" t="str">
        <f>VLOOKUP(Table35[[#This Row],[Customer ID]],'Hospitalisation Details'!A:K,9, FALSE)</f>
        <v>tier - 2</v>
      </c>
      <c r="O1495" t="str">
        <f>VLOOKUP(Table35[[#This Row],[Customer ID]],'Hospitalisation Details'!A:K,10,FALSE)</f>
        <v>tier - 3</v>
      </c>
      <c r="P1495" t="str">
        <f>VLOOKUP(Table35[[#This Row],[Customer ID]],'Hospitalisation Details'!A:K,11,FALSE)</f>
        <v>R1013</v>
      </c>
    </row>
    <row r="1496" spans="1:16" x14ac:dyDescent="0.3">
      <c r="A1496" t="s">
        <v>875</v>
      </c>
      <c r="B1496" t="str">
        <f>VLOOKUP(Table35[[#This Row],[Customer ID]], 'Customer Names'!F:G, 2, FALSE)</f>
        <v>Dombrowski, Mr.  Zeke M.</v>
      </c>
      <c r="C1496">
        <v>24.52</v>
      </c>
      <c r="D1496" s="22" t="str" cm="1">
        <f t="array" ref="D1496">_xlfn.IFS(Table35[[#This Row],[BMI]]&lt;18.5, "Underweight ", Table35[[#This Row],[BMI]]&lt;24.9, "Normal Weight", Table35[[#This Row],[BMI]]&lt;29.9, "Overweight ", TRUE, "Obesity")</f>
        <v>Normal Weight</v>
      </c>
      <c r="E1496" s="22">
        <v>4.76</v>
      </c>
      <c r="F1496" s="22" t="str" cm="1">
        <f t="array" ref="F1496">_xlfn.IFS(Table35[[#This Row],[HBA1C]]&lt;5.7, "Normal", Table35[[#This Row],[HBA1C]]&lt;6.4, "Prediabetes ", TRUE, "Diabetes")</f>
        <v>Normal</v>
      </c>
      <c r="G1496" s="23" t="s">
        <v>2379</v>
      </c>
      <c r="H1496" s="22" t="s">
        <v>2379</v>
      </c>
      <c r="I1496" s="22" t="s">
        <v>2379</v>
      </c>
      <c r="J1496" s="22">
        <v>0</v>
      </c>
      <c r="K1496" t="s">
        <v>2379</v>
      </c>
      <c r="L1496" s="25">
        <f>VLOOKUP(Table35[[#This Row],[Customer ID]],'Hospitalisation Details'!A:E,5,FALSE)</f>
        <v>29512</v>
      </c>
      <c r="M1496" s="27">
        <f>VLOOKUP(Table35[[#This Row],[Customer ID]],'Hospitalisation Details'!A:K,8,FALSE)</f>
        <v>6951.12</v>
      </c>
      <c r="N1496" t="str">
        <f>VLOOKUP(Table35[[#This Row],[Customer ID]],'Hospitalisation Details'!A:K,9, FALSE)</f>
        <v>tier - 2</v>
      </c>
      <c r="O1496" t="str">
        <f>VLOOKUP(Table35[[#This Row],[Customer ID]],'Hospitalisation Details'!A:K,10,FALSE)</f>
        <v>tier - 2</v>
      </c>
      <c r="P1496" t="str">
        <f>VLOOKUP(Table35[[#This Row],[Customer ID]],'Hospitalisation Details'!A:K,11,FALSE)</f>
        <v>R1013</v>
      </c>
    </row>
    <row r="1497" spans="1:16" x14ac:dyDescent="0.3">
      <c r="A1497" t="s">
        <v>874</v>
      </c>
      <c r="B1497" t="str">
        <f>VLOOKUP(Table35[[#This Row],[Customer ID]], 'Customer Names'!F:G, 2, FALSE)</f>
        <v>Ohara, Mr.  Chip</v>
      </c>
      <c r="C1497">
        <v>39.520000000000003</v>
      </c>
      <c r="D1497" s="22" t="str" cm="1">
        <f t="array" ref="D1497">_xlfn.IFS(Table35[[#This Row],[BMI]]&lt;18.5, "Underweight ", Table35[[#This Row],[BMI]]&lt;24.9, "Normal Weight", Table35[[#This Row],[BMI]]&lt;29.9, "Overweight ", TRUE, "Obesity")</f>
        <v>Obesity</v>
      </c>
      <c r="E1497" s="22">
        <v>11.81</v>
      </c>
      <c r="F1497" s="22" t="str" cm="1">
        <f t="array" ref="F1497">_xlfn.IFS(Table35[[#This Row],[HBA1C]]&lt;5.7, "Normal", Table35[[#This Row],[HBA1C]]&lt;6.4, "Prediabetes ", TRUE, "Diabetes")</f>
        <v>Diabetes</v>
      </c>
      <c r="G1497" s="23" t="s">
        <v>2379</v>
      </c>
      <c r="H1497" s="22" t="s">
        <v>2379</v>
      </c>
      <c r="I1497" s="22" t="s">
        <v>2379</v>
      </c>
      <c r="J1497" s="22">
        <v>0</v>
      </c>
      <c r="K1497" t="s">
        <v>2379</v>
      </c>
      <c r="L1497" s="25">
        <f>VLOOKUP(Table35[[#This Row],[Customer ID]],'Hospitalisation Details'!A:E,5,FALSE)</f>
        <v>28748</v>
      </c>
      <c r="M1497" s="27">
        <f>VLOOKUP(Table35[[#This Row],[Customer ID]],'Hospitalisation Details'!A:K,8,FALSE)</f>
        <v>6948.7</v>
      </c>
      <c r="N1497" t="str">
        <f>VLOOKUP(Table35[[#This Row],[Customer ID]],'Hospitalisation Details'!A:K,9, FALSE)</f>
        <v>tier - 1</v>
      </c>
      <c r="O1497" t="str">
        <f>VLOOKUP(Table35[[#This Row],[Customer ID]],'Hospitalisation Details'!A:K,10,FALSE)</f>
        <v>tier - 2</v>
      </c>
      <c r="P1497" t="str">
        <f>VLOOKUP(Table35[[#This Row],[Customer ID]],'Hospitalisation Details'!A:K,11,FALSE)</f>
        <v>R1012</v>
      </c>
    </row>
    <row r="1498" spans="1:16" x14ac:dyDescent="0.3">
      <c r="A1498" t="s">
        <v>873</v>
      </c>
      <c r="B1498" t="str">
        <f>VLOOKUP(Table35[[#This Row],[Customer ID]], 'Customer Names'!F:G, 2, FALSE)</f>
        <v>Cifuentes Fetiva, Mr.  Miguel Angel Sr.</v>
      </c>
      <c r="C1498">
        <v>24.49</v>
      </c>
      <c r="D1498" s="22" t="str" cm="1">
        <f t="array" ref="D1498">_xlfn.IFS(Table35[[#This Row],[BMI]]&lt;18.5, "Underweight ", Table35[[#This Row],[BMI]]&lt;24.9, "Normal Weight", Table35[[#This Row],[BMI]]&lt;29.9, "Overweight ", TRUE, "Obesity")</f>
        <v>Normal Weight</v>
      </c>
      <c r="E1498" s="22">
        <v>4.67</v>
      </c>
      <c r="F1498" s="22" t="str" cm="1">
        <f t="array" ref="F1498">_xlfn.IFS(Table35[[#This Row],[HBA1C]]&lt;5.7, "Normal", Table35[[#This Row],[HBA1C]]&lt;6.4, "Prediabetes ", TRUE, "Diabetes")</f>
        <v>Normal</v>
      </c>
      <c r="G1498" s="23" t="s">
        <v>2379</v>
      </c>
      <c r="H1498" s="22" t="s">
        <v>2379</v>
      </c>
      <c r="I1498" s="22" t="s">
        <v>2379</v>
      </c>
      <c r="J1498" s="22">
        <v>0</v>
      </c>
      <c r="K1498" t="s">
        <v>2379</v>
      </c>
      <c r="L1498" s="25">
        <f>VLOOKUP(Table35[[#This Row],[Customer ID]],'Hospitalisation Details'!A:E,5,FALSE)</f>
        <v>29438</v>
      </c>
      <c r="M1498" s="27">
        <f>VLOOKUP(Table35[[#This Row],[Customer ID]],'Hospitalisation Details'!A:K,8,FALSE)</f>
        <v>6940.94</v>
      </c>
      <c r="N1498" t="str">
        <f>VLOOKUP(Table35[[#This Row],[Customer ID]],'Hospitalisation Details'!A:K,9, FALSE)</f>
        <v>tier - 2</v>
      </c>
      <c r="O1498" t="str">
        <f>VLOOKUP(Table35[[#This Row],[Customer ID]],'Hospitalisation Details'!A:K,10,FALSE)</f>
        <v>tier - 3</v>
      </c>
      <c r="P1498" t="str">
        <f>VLOOKUP(Table35[[#This Row],[Customer ID]],'Hospitalisation Details'!A:K,11,FALSE)</f>
        <v>R1013</v>
      </c>
    </row>
    <row r="1499" spans="1:16" x14ac:dyDescent="0.3">
      <c r="A1499" t="s">
        <v>872</v>
      </c>
      <c r="B1499" t="str">
        <f>VLOOKUP(Table35[[#This Row],[Customer ID]], 'Customer Names'!F:G, 2, FALSE)</f>
        <v>Keno, Mr.  Brian</v>
      </c>
      <c r="C1499">
        <v>26.315000000000001</v>
      </c>
      <c r="D1499" s="22" t="str" cm="1">
        <f t="array" ref="D1499">_xlfn.IFS(Table35[[#This Row],[BMI]]&lt;18.5, "Underweight ", Table35[[#This Row],[BMI]]&lt;24.9, "Normal Weight", Table35[[#This Row],[BMI]]&lt;29.9, "Overweight ", TRUE, "Obesity")</f>
        <v xml:space="preserve">Overweight </v>
      </c>
      <c r="E1499" s="22">
        <v>6.02</v>
      </c>
      <c r="F1499" s="22" t="str" cm="1">
        <f t="array" ref="F1499">_xlfn.IFS(Table35[[#This Row],[HBA1C]]&lt;5.7, "Normal", Table35[[#This Row],[HBA1C]]&lt;6.4, "Prediabetes ", TRUE, "Diabetes")</f>
        <v xml:space="preserve">Prediabetes </v>
      </c>
      <c r="G1499" s="23" t="s">
        <v>2379</v>
      </c>
      <c r="H1499" s="22" t="s">
        <v>2379</v>
      </c>
      <c r="I1499" s="22" t="s">
        <v>2379</v>
      </c>
      <c r="J1499" s="22">
        <v>0</v>
      </c>
      <c r="K1499" t="s">
        <v>2379</v>
      </c>
      <c r="L1499" s="25">
        <f>VLOOKUP(Table35[[#This Row],[Customer ID]],'Hospitalisation Details'!A:E,5,FALSE)</f>
        <v>29432</v>
      </c>
      <c r="M1499" s="27">
        <f>VLOOKUP(Table35[[#This Row],[Customer ID]],'Hospitalisation Details'!A:K,8,FALSE)</f>
        <v>6940.91</v>
      </c>
      <c r="N1499" t="str">
        <f>VLOOKUP(Table35[[#This Row],[Customer ID]],'Hospitalisation Details'!A:K,9, FALSE)</f>
        <v>tier - 2</v>
      </c>
      <c r="O1499" t="str">
        <f>VLOOKUP(Table35[[#This Row],[Customer ID]],'Hospitalisation Details'!A:K,10,FALSE)</f>
        <v>tier - 2</v>
      </c>
      <c r="P1499" t="str">
        <f>VLOOKUP(Table35[[#This Row],[Customer ID]],'Hospitalisation Details'!A:K,11,FALSE)</f>
        <v>R1012</v>
      </c>
    </row>
    <row r="1500" spans="1:16" x14ac:dyDescent="0.3">
      <c r="A1500" t="s">
        <v>871</v>
      </c>
      <c r="B1500" t="str">
        <f>VLOOKUP(Table35[[#This Row],[Customer ID]], 'Customer Names'!F:G, 2, FALSE)</f>
        <v>Bruce, Ms.  Meghan</v>
      </c>
      <c r="C1500">
        <v>22.58</v>
      </c>
      <c r="D1500" s="22" t="str" cm="1">
        <f t="array" ref="D1500">_xlfn.IFS(Table35[[#This Row],[BMI]]&lt;18.5, "Underweight ", Table35[[#This Row],[BMI]]&lt;24.9, "Normal Weight", Table35[[#This Row],[BMI]]&lt;29.9, "Overweight ", TRUE, "Obesity")</f>
        <v>Normal Weight</v>
      </c>
      <c r="E1500" s="22">
        <v>7.46</v>
      </c>
      <c r="F1500" s="22" t="str" cm="1">
        <f t="array" ref="F1500">_xlfn.IFS(Table35[[#This Row],[HBA1C]]&lt;5.7, "Normal", Table35[[#This Row],[HBA1C]]&lt;6.4, "Prediabetes ", TRUE, "Diabetes")</f>
        <v>Diabetes</v>
      </c>
      <c r="G1500" s="23" t="s">
        <v>2379</v>
      </c>
      <c r="H1500" s="22" t="s">
        <v>2379</v>
      </c>
      <c r="I1500" s="22" t="s">
        <v>2379</v>
      </c>
      <c r="J1500" s="22">
        <v>0</v>
      </c>
      <c r="K1500" t="s">
        <v>2379</v>
      </c>
      <c r="L1500" s="25">
        <f>VLOOKUP(Table35[[#This Row],[Customer ID]],'Hospitalisation Details'!A:E,5,FALSE)</f>
        <v>28670</v>
      </c>
      <c r="M1500" s="27">
        <f>VLOOKUP(Table35[[#This Row],[Customer ID]],'Hospitalisation Details'!A:K,8,FALSE)</f>
        <v>6938.11</v>
      </c>
      <c r="N1500" t="str">
        <f>VLOOKUP(Table35[[#This Row],[Customer ID]],'Hospitalisation Details'!A:K,9, FALSE)</f>
        <v>tier - 2</v>
      </c>
      <c r="O1500" t="str">
        <f>VLOOKUP(Table35[[#This Row],[Customer ID]],'Hospitalisation Details'!A:K,10,FALSE)</f>
        <v>tier - 2</v>
      </c>
      <c r="P1500" t="str">
        <f>VLOOKUP(Table35[[#This Row],[Customer ID]],'Hospitalisation Details'!A:K,11,FALSE)</f>
        <v>R1013</v>
      </c>
    </row>
    <row r="1501" spans="1:16" x14ac:dyDescent="0.3">
      <c r="A1501" t="s">
        <v>870</v>
      </c>
      <c r="B1501" t="str">
        <f>VLOOKUP(Table35[[#This Row],[Customer ID]], 'Customer Names'!F:G, 2, FALSE)</f>
        <v>Lorch, Ms.  Meredith L.</v>
      </c>
      <c r="C1501">
        <v>19.475000000000001</v>
      </c>
      <c r="D1501" s="22" t="str" cm="1">
        <f t="array" ref="D1501">_xlfn.IFS(Table35[[#This Row],[BMI]]&lt;18.5, "Underweight ", Table35[[#This Row],[BMI]]&lt;24.9, "Normal Weight", Table35[[#This Row],[BMI]]&lt;29.9, "Overweight ", TRUE, "Obesity")</f>
        <v>Normal Weight</v>
      </c>
      <c r="E1501" s="22">
        <v>4.74</v>
      </c>
      <c r="F1501" s="22" t="str" cm="1">
        <f t="array" ref="F1501">_xlfn.IFS(Table35[[#This Row],[HBA1C]]&lt;5.7, "Normal", Table35[[#This Row],[HBA1C]]&lt;6.4, "Prediabetes ", TRUE, "Diabetes")</f>
        <v>Normal</v>
      </c>
      <c r="G1501" s="23" t="s">
        <v>2379</v>
      </c>
      <c r="H1501" s="22" t="s">
        <v>2379</v>
      </c>
      <c r="I1501" s="22" t="s">
        <v>2379</v>
      </c>
      <c r="J1501" s="22">
        <v>1</v>
      </c>
      <c r="K1501" t="s">
        <v>2379</v>
      </c>
      <c r="L1501" s="25">
        <f>VLOOKUP(Table35[[#This Row],[Customer ID]],'Hospitalisation Details'!A:E,5,FALSE)</f>
        <v>30807</v>
      </c>
      <c r="M1501" s="27">
        <f>VLOOKUP(Table35[[#This Row],[Customer ID]],'Hospitalisation Details'!A:K,8,FALSE)</f>
        <v>6933.24</v>
      </c>
      <c r="N1501" t="str">
        <f>VLOOKUP(Table35[[#This Row],[Customer ID]],'Hospitalisation Details'!A:K,9, FALSE)</f>
        <v>tier - 2</v>
      </c>
      <c r="O1501" t="str">
        <f>VLOOKUP(Table35[[#This Row],[Customer ID]],'Hospitalisation Details'!A:K,10,FALSE)</f>
        <v>tier - 3</v>
      </c>
      <c r="P1501" t="str">
        <f>VLOOKUP(Table35[[#This Row],[Customer ID]],'Hospitalisation Details'!A:K,11,FALSE)</f>
        <v>R1012</v>
      </c>
    </row>
    <row r="1502" spans="1:16" x14ac:dyDescent="0.3">
      <c r="A1502" t="s">
        <v>869</v>
      </c>
      <c r="B1502" t="str">
        <f>VLOOKUP(Table35[[#This Row],[Customer ID]], 'Customer Names'!F:G, 2, FALSE)</f>
        <v>Sullivan, Mrs.  Millicent M</v>
      </c>
      <c r="C1502">
        <v>26.33</v>
      </c>
      <c r="D1502" s="22" t="str" cm="1">
        <f t="array" ref="D1502">_xlfn.IFS(Table35[[#This Row],[BMI]]&lt;18.5, "Underweight ", Table35[[#This Row],[BMI]]&lt;24.9, "Normal Weight", Table35[[#This Row],[BMI]]&lt;29.9, "Overweight ", TRUE, "Obesity")</f>
        <v xml:space="preserve">Overweight </v>
      </c>
      <c r="E1502" s="22">
        <v>4.79</v>
      </c>
      <c r="F1502" s="22" t="str" cm="1">
        <f t="array" ref="F1502">_xlfn.IFS(Table35[[#This Row],[HBA1C]]&lt;5.7, "Normal", Table35[[#This Row],[HBA1C]]&lt;6.4, "Prediabetes ", TRUE, "Diabetes")</f>
        <v>Normal</v>
      </c>
      <c r="G1502" s="23" t="s">
        <v>2379</v>
      </c>
      <c r="H1502" s="22" t="s">
        <v>2379</v>
      </c>
      <c r="I1502" s="22" t="s">
        <v>2379</v>
      </c>
      <c r="J1502" s="22">
        <v>0</v>
      </c>
      <c r="K1502" t="s">
        <v>2379</v>
      </c>
      <c r="L1502" s="25">
        <f>VLOOKUP(Table35[[#This Row],[Customer ID]],'Hospitalisation Details'!A:E,5,FALSE)</f>
        <v>32619</v>
      </c>
      <c r="M1502" s="27">
        <f>VLOOKUP(Table35[[#This Row],[Customer ID]],'Hospitalisation Details'!A:K,8,FALSE)</f>
        <v>6895.19</v>
      </c>
      <c r="N1502" t="str">
        <f>VLOOKUP(Table35[[#This Row],[Customer ID]],'Hospitalisation Details'!A:K,9, FALSE)</f>
        <v>tier - 2</v>
      </c>
      <c r="O1502" t="str">
        <f>VLOOKUP(Table35[[#This Row],[Customer ID]],'Hospitalisation Details'!A:K,10,FALSE)</f>
        <v>tier - 3</v>
      </c>
      <c r="P1502" t="str">
        <f>VLOOKUP(Table35[[#This Row],[Customer ID]],'Hospitalisation Details'!A:K,11,FALSE)</f>
        <v>R1024</v>
      </c>
    </row>
    <row r="1503" spans="1:16" x14ac:dyDescent="0.3">
      <c r="A1503" t="s">
        <v>868</v>
      </c>
      <c r="B1503" t="str">
        <f>VLOOKUP(Table35[[#This Row],[Customer ID]], 'Customer Names'!F:G, 2, FALSE)</f>
        <v>Cave, Ms.  Kathleen</v>
      </c>
      <c r="C1503">
        <v>17.29</v>
      </c>
      <c r="D1503" s="22" t="str" cm="1">
        <f t="array" ref="D1503">_xlfn.IFS(Table35[[#This Row],[BMI]]&lt;18.5, "Underweight ", Table35[[#This Row],[BMI]]&lt;24.9, "Normal Weight", Table35[[#This Row],[BMI]]&lt;29.9, "Overweight ", TRUE, "Obesity")</f>
        <v xml:space="preserve">Underweight </v>
      </c>
      <c r="E1503" s="22">
        <v>5.35</v>
      </c>
      <c r="F1503" s="22" t="str" cm="1">
        <f t="array" ref="F1503">_xlfn.IFS(Table35[[#This Row],[HBA1C]]&lt;5.7, "Normal", Table35[[#This Row],[HBA1C]]&lt;6.4, "Prediabetes ", TRUE, "Diabetes")</f>
        <v>Normal</v>
      </c>
      <c r="G1503" s="23" t="s">
        <v>2381</v>
      </c>
      <c r="H1503" s="22" t="s">
        <v>2379</v>
      </c>
      <c r="I1503" s="22" t="s">
        <v>2379</v>
      </c>
      <c r="J1503" s="22">
        <v>0</v>
      </c>
      <c r="K1503" t="s">
        <v>2379</v>
      </c>
      <c r="L1503" s="25">
        <f>VLOOKUP(Table35[[#This Row],[Customer ID]],'Hospitalisation Details'!A:E,5,FALSE)</f>
        <v>31116</v>
      </c>
      <c r="M1503" s="27">
        <f>VLOOKUP(Table35[[#This Row],[Customer ID]],'Hospitalisation Details'!A:K,8,FALSE)</f>
        <v>6877.98</v>
      </c>
      <c r="N1503" t="str">
        <f>VLOOKUP(Table35[[#This Row],[Customer ID]],'Hospitalisation Details'!A:K,9, FALSE)</f>
        <v>tier - 2</v>
      </c>
      <c r="O1503" t="str">
        <f>VLOOKUP(Table35[[#This Row],[Customer ID]],'Hospitalisation Details'!A:K,10,FALSE)</f>
        <v>tier - 1</v>
      </c>
      <c r="P1503" t="str">
        <f>VLOOKUP(Table35[[#This Row],[Customer ID]],'Hospitalisation Details'!A:K,11,FALSE)</f>
        <v>R1024</v>
      </c>
    </row>
    <row r="1504" spans="1:16" x14ac:dyDescent="0.3">
      <c r="A1504" t="s">
        <v>867</v>
      </c>
      <c r="B1504" t="str">
        <f>VLOOKUP(Table35[[#This Row],[Customer ID]], 'Customer Names'!F:G, 2, FALSE)</f>
        <v>Gudenkauf, Ms.  Kimberly K</v>
      </c>
      <c r="C1504">
        <v>42.88</v>
      </c>
      <c r="D1504" s="22" t="str" cm="1">
        <f t="array" ref="D1504">_xlfn.IFS(Table35[[#This Row],[BMI]]&lt;18.5, "Underweight ", Table35[[#This Row],[BMI]]&lt;24.9, "Normal Weight", Table35[[#This Row],[BMI]]&lt;29.9, "Overweight ", TRUE, "Obesity")</f>
        <v>Obesity</v>
      </c>
      <c r="E1504" s="22">
        <v>4.87</v>
      </c>
      <c r="F1504" s="22" t="str" cm="1">
        <f t="array" ref="F1504">_xlfn.IFS(Table35[[#This Row],[HBA1C]]&lt;5.7, "Normal", Table35[[#This Row],[HBA1C]]&lt;6.4, "Prediabetes ", TRUE, "Diabetes")</f>
        <v>Normal</v>
      </c>
      <c r="G1504" s="23" t="s">
        <v>2379</v>
      </c>
      <c r="H1504" s="22" t="s">
        <v>2380</v>
      </c>
      <c r="I1504" s="22" t="s">
        <v>2379</v>
      </c>
      <c r="J1504" s="22">
        <v>1</v>
      </c>
      <c r="K1504" t="s">
        <v>2379</v>
      </c>
      <c r="L1504" s="25">
        <f>VLOOKUP(Table35[[#This Row],[Customer ID]],'Hospitalisation Details'!A:E,5,FALSE)</f>
        <v>38041</v>
      </c>
      <c r="M1504" s="27">
        <f>VLOOKUP(Table35[[#This Row],[Customer ID]],'Hospitalisation Details'!A:K,8,FALSE)</f>
        <v>6876.53</v>
      </c>
      <c r="N1504" t="str">
        <f>VLOOKUP(Table35[[#This Row],[Customer ID]],'Hospitalisation Details'!A:K,9, FALSE)</f>
        <v>tier - 2</v>
      </c>
      <c r="O1504" t="str">
        <f>VLOOKUP(Table35[[#This Row],[Customer ID]],'Hospitalisation Details'!A:K,10,FALSE)</f>
        <v>tier - 1</v>
      </c>
      <c r="P1504" t="str">
        <f>VLOOKUP(Table35[[#This Row],[Customer ID]],'Hospitalisation Details'!A:K,11,FALSE)</f>
        <v>R1012</v>
      </c>
    </row>
    <row r="1505" spans="1:16" x14ac:dyDescent="0.3">
      <c r="A1505" t="s">
        <v>866</v>
      </c>
      <c r="B1505" t="str">
        <f>VLOOKUP(Table35[[#This Row],[Customer ID]], 'Customer Names'!F:G, 2, FALSE)</f>
        <v>Thomas, Mr.  Justin C</v>
      </c>
      <c r="C1505">
        <v>32.200000000000003</v>
      </c>
      <c r="D1505" s="22" t="str" cm="1">
        <f t="array" ref="D1505">_xlfn.IFS(Table35[[#This Row],[BMI]]&lt;18.5, "Underweight ", Table35[[#This Row],[BMI]]&lt;24.9, "Normal Weight", Table35[[#This Row],[BMI]]&lt;29.9, "Overweight ", TRUE, "Obesity")</f>
        <v>Obesity</v>
      </c>
      <c r="E1505" s="22">
        <v>10.09</v>
      </c>
      <c r="F1505" s="22" t="str" cm="1">
        <f t="array" ref="F1505">_xlfn.IFS(Table35[[#This Row],[HBA1C]]&lt;5.7, "Normal", Table35[[#This Row],[HBA1C]]&lt;6.4, "Prediabetes ", TRUE, "Diabetes")</f>
        <v>Diabetes</v>
      </c>
      <c r="G1505" s="23" t="s">
        <v>2381</v>
      </c>
      <c r="H1505" s="22" t="s">
        <v>2379</v>
      </c>
      <c r="I1505" s="22" t="s">
        <v>2379</v>
      </c>
      <c r="J1505" s="22">
        <v>0</v>
      </c>
      <c r="K1505" t="s">
        <v>2379</v>
      </c>
      <c r="L1505" s="25">
        <f>VLOOKUP(Table35[[#This Row],[Customer ID]],'Hospitalisation Details'!A:E,5,FALSE)</f>
        <v>29609</v>
      </c>
      <c r="M1505" s="27">
        <f>VLOOKUP(Table35[[#This Row],[Customer ID]],'Hospitalisation Details'!A:K,8,FALSE)</f>
        <v>6875.96</v>
      </c>
      <c r="N1505" t="str">
        <f>VLOOKUP(Table35[[#This Row],[Customer ID]],'Hospitalisation Details'!A:K,9, FALSE)</f>
        <v>tier - 2</v>
      </c>
      <c r="O1505" t="str">
        <f>VLOOKUP(Table35[[#This Row],[Customer ID]],'Hospitalisation Details'!A:K,10,FALSE)</f>
        <v>tier - 2</v>
      </c>
      <c r="P1505" t="str">
        <f>VLOOKUP(Table35[[#This Row],[Customer ID]],'Hospitalisation Details'!A:K,11,FALSE)</f>
        <v>R1011</v>
      </c>
    </row>
    <row r="1506" spans="1:16" x14ac:dyDescent="0.3">
      <c r="A1506" t="s">
        <v>865</v>
      </c>
      <c r="B1506" t="str">
        <f>VLOOKUP(Table35[[#This Row],[Customer ID]], 'Customer Names'!F:G, 2, FALSE)</f>
        <v>Holley, Mr.  Tristan P.</v>
      </c>
      <c r="C1506">
        <v>18.75</v>
      </c>
      <c r="D1506" s="22" t="str" cm="1">
        <f t="array" ref="D1506">_xlfn.IFS(Table35[[#This Row],[BMI]]&lt;18.5, "Underweight ", Table35[[#This Row],[BMI]]&lt;24.9, "Normal Weight", Table35[[#This Row],[BMI]]&lt;29.9, "Overweight ", TRUE, "Obesity")</f>
        <v>Normal Weight</v>
      </c>
      <c r="E1506" s="22">
        <v>5.47</v>
      </c>
      <c r="F1506" s="22" t="str" cm="1">
        <f t="array" ref="F1506">_xlfn.IFS(Table35[[#This Row],[HBA1C]]&lt;5.7, "Normal", Table35[[#This Row],[HBA1C]]&lt;6.4, "Prediabetes ", TRUE, "Diabetes")</f>
        <v>Normal</v>
      </c>
      <c r="G1506" s="23" t="s">
        <v>2381</v>
      </c>
      <c r="H1506" s="22" t="s">
        <v>2379</v>
      </c>
      <c r="I1506" s="22" t="s">
        <v>2381</v>
      </c>
      <c r="J1506" s="22">
        <v>1</v>
      </c>
      <c r="K1506" t="s">
        <v>2379</v>
      </c>
      <c r="L1506" s="25">
        <f>VLOOKUP(Table35[[#This Row],[Customer ID]],'Hospitalisation Details'!A:E,5,FALSE)</f>
        <v>25560</v>
      </c>
      <c r="M1506" s="27">
        <f>VLOOKUP(Table35[[#This Row],[Customer ID]],'Hospitalisation Details'!A:K,8,FALSE)</f>
        <v>6868.39</v>
      </c>
      <c r="N1506" t="str">
        <f>VLOOKUP(Table35[[#This Row],[Customer ID]],'Hospitalisation Details'!A:K,9, FALSE)</f>
        <v>tier - 2</v>
      </c>
      <c r="O1506" t="str">
        <f>VLOOKUP(Table35[[#This Row],[Customer ID]],'Hospitalisation Details'!A:K,10,FALSE)</f>
        <v>tier - 2</v>
      </c>
      <c r="P1506" t="str">
        <f>VLOOKUP(Table35[[#This Row],[Customer ID]],'Hospitalisation Details'!A:K,11,FALSE)</f>
        <v>R1013</v>
      </c>
    </row>
    <row r="1507" spans="1:16" x14ac:dyDescent="0.3">
      <c r="A1507" t="s">
        <v>864</v>
      </c>
      <c r="B1507" t="str">
        <f>VLOOKUP(Table35[[#This Row],[Customer ID]], 'Customer Names'!F:G, 2, FALSE)</f>
        <v>Kemble, Ms.  Traci A</v>
      </c>
      <c r="C1507">
        <v>22.36</v>
      </c>
      <c r="D1507" s="22" t="str" cm="1">
        <f t="array" ref="D1507">_xlfn.IFS(Table35[[#This Row],[BMI]]&lt;18.5, "Underweight ", Table35[[#This Row],[BMI]]&lt;24.9, "Normal Weight", Table35[[#This Row],[BMI]]&lt;29.9, "Overweight ", TRUE, "Obesity")</f>
        <v>Normal Weight</v>
      </c>
      <c r="E1507" s="22">
        <v>8.6</v>
      </c>
      <c r="F1507" s="22" t="str" cm="1">
        <f t="array" ref="F1507">_xlfn.IFS(Table35[[#This Row],[HBA1C]]&lt;5.7, "Normal", Table35[[#This Row],[HBA1C]]&lt;6.4, "Prediabetes ", TRUE, "Diabetes")</f>
        <v>Diabetes</v>
      </c>
      <c r="G1507" s="23" t="s">
        <v>2379</v>
      </c>
      <c r="H1507" s="22" t="s">
        <v>2379</v>
      </c>
      <c r="I1507" s="22" t="s">
        <v>2379</v>
      </c>
      <c r="J1507" s="22">
        <v>0</v>
      </c>
      <c r="K1507" t="s">
        <v>2379</v>
      </c>
      <c r="L1507" s="25">
        <f>VLOOKUP(Table35[[#This Row],[Customer ID]],'Hospitalisation Details'!A:E,5,FALSE)</f>
        <v>28799</v>
      </c>
      <c r="M1507" s="27">
        <f>VLOOKUP(Table35[[#This Row],[Customer ID]],'Hospitalisation Details'!A:K,8,FALSE)</f>
        <v>6863.49</v>
      </c>
      <c r="N1507" t="str">
        <f>VLOOKUP(Table35[[#This Row],[Customer ID]],'Hospitalisation Details'!A:K,9, FALSE)</f>
        <v>tier - 2</v>
      </c>
      <c r="O1507" t="str">
        <f>VLOOKUP(Table35[[#This Row],[Customer ID]],'Hospitalisation Details'!A:K,10,FALSE)</f>
        <v>tier - 1</v>
      </c>
      <c r="P1507" t="str">
        <f>VLOOKUP(Table35[[#This Row],[Customer ID]],'Hospitalisation Details'!A:K,11,FALSE)</f>
        <v>R1013</v>
      </c>
    </row>
    <row r="1508" spans="1:16" x14ac:dyDescent="0.3">
      <c r="A1508" t="s">
        <v>863</v>
      </c>
      <c r="B1508" t="str">
        <f>VLOOKUP(Table35[[#This Row],[Customer ID]], 'Customer Names'!F:G, 2, FALSE)</f>
        <v>Bentley, Mr.  Justin P</v>
      </c>
      <c r="C1508">
        <v>23.94</v>
      </c>
      <c r="D1508" s="22" t="str" cm="1">
        <f t="array" ref="D1508">_xlfn.IFS(Table35[[#This Row],[BMI]]&lt;18.5, "Underweight ", Table35[[#This Row],[BMI]]&lt;24.9, "Normal Weight", Table35[[#This Row],[BMI]]&lt;29.9, "Overweight ", TRUE, "Obesity")</f>
        <v>Normal Weight</v>
      </c>
      <c r="E1508" s="22">
        <v>10.74</v>
      </c>
      <c r="F1508" s="22" t="str" cm="1">
        <f t="array" ref="F1508">_xlfn.IFS(Table35[[#This Row],[HBA1C]]&lt;5.7, "Normal", Table35[[#This Row],[HBA1C]]&lt;6.4, "Prediabetes ", TRUE, "Diabetes")</f>
        <v>Diabetes</v>
      </c>
      <c r="G1508" s="23" t="s">
        <v>2381</v>
      </c>
      <c r="H1508" s="22" t="s">
        <v>2379</v>
      </c>
      <c r="I1508" s="22" t="s">
        <v>2379</v>
      </c>
      <c r="J1508" s="22">
        <v>0</v>
      </c>
      <c r="K1508" t="s">
        <v>2379</v>
      </c>
      <c r="L1508" s="25">
        <f>VLOOKUP(Table35[[#This Row],[Customer ID]],'Hospitalisation Details'!A:E,5,FALSE)</f>
        <v>29878</v>
      </c>
      <c r="M1508" s="27">
        <f>VLOOKUP(Table35[[#This Row],[Customer ID]],'Hospitalisation Details'!A:K,8,FALSE)</f>
        <v>6858.48</v>
      </c>
      <c r="N1508" t="str">
        <f>VLOOKUP(Table35[[#This Row],[Customer ID]],'Hospitalisation Details'!A:K,9, FALSE)</f>
        <v>tier - 2</v>
      </c>
      <c r="O1508" t="str">
        <f>VLOOKUP(Table35[[#This Row],[Customer ID]],'Hospitalisation Details'!A:K,10,FALSE)</f>
        <v>tier - 2</v>
      </c>
      <c r="P1508" t="str">
        <f>VLOOKUP(Table35[[#This Row],[Customer ID]],'Hospitalisation Details'!A:K,11,FALSE)</f>
        <v>R1019</v>
      </c>
    </row>
    <row r="1509" spans="1:16" x14ac:dyDescent="0.3">
      <c r="A1509" t="s">
        <v>862</v>
      </c>
      <c r="B1509" t="str">
        <f>VLOOKUP(Table35[[#This Row],[Customer ID]], 'Customer Names'!F:G, 2, FALSE)</f>
        <v>Jones, Mr.  Logan M</v>
      </c>
      <c r="C1509">
        <v>30.1</v>
      </c>
      <c r="D1509" s="22" t="str" cm="1">
        <f t="array" ref="D1509">_xlfn.IFS(Table35[[#This Row],[BMI]]&lt;18.5, "Underweight ", Table35[[#This Row],[BMI]]&lt;24.9, "Normal Weight", Table35[[#This Row],[BMI]]&lt;29.9, "Overweight ", TRUE, "Obesity")</f>
        <v>Obesity</v>
      </c>
      <c r="E1509" s="22">
        <v>4.3899999999999997</v>
      </c>
      <c r="F1509" s="22" t="str" cm="1">
        <f t="array" ref="F1509">_xlfn.IFS(Table35[[#This Row],[HBA1C]]&lt;5.7, "Normal", Table35[[#This Row],[HBA1C]]&lt;6.4, "Prediabetes ", TRUE, "Diabetes")</f>
        <v>Normal</v>
      </c>
      <c r="G1509" s="23" t="s">
        <v>2379</v>
      </c>
      <c r="H1509" s="22" t="s">
        <v>2379</v>
      </c>
      <c r="I1509" s="22" t="s">
        <v>2381</v>
      </c>
      <c r="J1509" s="22">
        <v>1</v>
      </c>
      <c r="K1509" t="s">
        <v>2379</v>
      </c>
      <c r="L1509" s="25">
        <f>VLOOKUP(Table35[[#This Row],[Customer ID]],'Hospitalisation Details'!A:E,5,FALSE)</f>
        <v>29102</v>
      </c>
      <c r="M1509" s="27">
        <f>VLOOKUP(Table35[[#This Row],[Customer ID]],'Hospitalisation Details'!A:K,8,FALSE)</f>
        <v>6849.03</v>
      </c>
      <c r="N1509" t="str">
        <f>VLOOKUP(Table35[[#This Row],[Customer ID]],'Hospitalisation Details'!A:K,9, FALSE)</f>
        <v>tier - 2</v>
      </c>
      <c r="O1509" t="str">
        <f>VLOOKUP(Table35[[#This Row],[Customer ID]],'Hospitalisation Details'!A:K,10,FALSE)</f>
        <v>tier - 2</v>
      </c>
      <c r="P1509" t="str">
        <f>VLOOKUP(Table35[[#This Row],[Customer ID]],'Hospitalisation Details'!A:K,11,FALSE)</f>
        <v>R1011</v>
      </c>
    </row>
    <row r="1510" spans="1:16" x14ac:dyDescent="0.3">
      <c r="A1510" t="s">
        <v>861</v>
      </c>
      <c r="B1510" t="str">
        <f>VLOOKUP(Table35[[#This Row],[Customer ID]], 'Customer Names'!F:G, 2, FALSE)</f>
        <v>Tremblay, Mr.  Sebastien</v>
      </c>
      <c r="C1510">
        <v>21.93</v>
      </c>
      <c r="D1510" s="22" t="str" cm="1">
        <f t="array" ref="D1510">_xlfn.IFS(Table35[[#This Row],[BMI]]&lt;18.5, "Underweight ", Table35[[#This Row],[BMI]]&lt;24.9, "Normal Weight", Table35[[#This Row],[BMI]]&lt;29.9, "Overweight ", TRUE, "Obesity")</f>
        <v>Normal Weight</v>
      </c>
      <c r="E1510" s="22">
        <v>6.3</v>
      </c>
      <c r="F1510" s="22" t="str" cm="1">
        <f t="array" ref="F1510">_xlfn.IFS(Table35[[#This Row],[HBA1C]]&lt;5.7, "Normal", Table35[[#This Row],[HBA1C]]&lt;6.4, "Prediabetes ", TRUE, "Diabetes")</f>
        <v xml:space="preserve">Prediabetes </v>
      </c>
      <c r="G1510" s="23" t="s">
        <v>2379</v>
      </c>
      <c r="H1510" s="22" t="s">
        <v>2379</v>
      </c>
      <c r="I1510" s="22" t="s">
        <v>2379</v>
      </c>
      <c r="J1510" s="22">
        <v>0</v>
      </c>
      <c r="K1510" t="s">
        <v>2379</v>
      </c>
      <c r="L1510" s="25">
        <f>VLOOKUP(Table35[[#This Row],[Customer ID]],'Hospitalisation Details'!A:E,5,FALSE)</f>
        <v>28352</v>
      </c>
      <c r="M1510" s="27">
        <f>VLOOKUP(Table35[[#This Row],[Customer ID]],'Hospitalisation Details'!A:K,8,FALSE)</f>
        <v>6843.17</v>
      </c>
      <c r="N1510" t="str">
        <f>VLOOKUP(Table35[[#This Row],[Customer ID]],'Hospitalisation Details'!A:K,9, FALSE)</f>
        <v>tier - 2</v>
      </c>
      <c r="O1510" t="str">
        <f>VLOOKUP(Table35[[#This Row],[Customer ID]],'Hospitalisation Details'!A:K,10,FALSE)</f>
        <v>tier - 1</v>
      </c>
      <c r="P1510" t="str">
        <f>VLOOKUP(Table35[[#This Row],[Customer ID]],'Hospitalisation Details'!A:K,11,FALSE)</f>
        <v>R1013</v>
      </c>
    </row>
    <row r="1511" spans="1:16" x14ac:dyDescent="0.3">
      <c r="A1511" t="s">
        <v>860</v>
      </c>
      <c r="B1511" t="str">
        <f>VLOOKUP(Table35[[#This Row],[Customer ID]], 'Customer Names'!F:G, 2, FALSE)</f>
        <v>Bellucci, Ms.  Tiffany A</v>
      </c>
      <c r="C1511">
        <v>39.75</v>
      </c>
      <c r="D1511" s="22" t="str" cm="1">
        <f t="array" ref="D1511">_xlfn.IFS(Table35[[#This Row],[BMI]]&lt;18.5, "Underweight ", Table35[[#This Row],[BMI]]&lt;24.9, "Normal Weight", Table35[[#This Row],[BMI]]&lt;29.9, "Overweight ", TRUE, "Obesity")</f>
        <v>Obesity</v>
      </c>
      <c r="E1511" s="22">
        <v>5.41</v>
      </c>
      <c r="F1511" s="22" t="str" cm="1">
        <f t="array" ref="F1511">_xlfn.IFS(Table35[[#This Row],[HBA1C]]&lt;5.7, "Normal", Table35[[#This Row],[HBA1C]]&lt;6.4, "Prediabetes ", TRUE, "Diabetes")</f>
        <v>Normal</v>
      </c>
      <c r="G1511" s="23" t="s">
        <v>2379</v>
      </c>
      <c r="H1511" s="22" t="s">
        <v>2380</v>
      </c>
      <c r="I1511" s="22" t="s">
        <v>2379</v>
      </c>
      <c r="J1511" s="22">
        <v>1</v>
      </c>
      <c r="K1511" t="s">
        <v>2379</v>
      </c>
      <c r="L1511" s="25">
        <f>VLOOKUP(Table35[[#This Row],[Customer ID]],'Hospitalisation Details'!A:E,5,FALSE)</f>
        <v>36737</v>
      </c>
      <c r="M1511" s="27">
        <f>VLOOKUP(Table35[[#This Row],[Customer ID]],'Hospitalisation Details'!A:K,8,FALSE)</f>
        <v>6842.28</v>
      </c>
      <c r="N1511" t="str">
        <f>VLOOKUP(Table35[[#This Row],[Customer ID]],'Hospitalisation Details'!A:K,9, FALSE)</f>
        <v>tier - 2</v>
      </c>
      <c r="O1511" t="str">
        <f>VLOOKUP(Table35[[#This Row],[Customer ID]],'Hospitalisation Details'!A:K,10,FALSE)</f>
        <v>tier - 1</v>
      </c>
      <c r="P1511" t="str">
        <f>VLOOKUP(Table35[[#This Row],[Customer ID]],'Hospitalisation Details'!A:K,11,FALSE)</f>
        <v>R1012</v>
      </c>
    </row>
    <row r="1512" spans="1:16" x14ac:dyDescent="0.3">
      <c r="A1512" t="s">
        <v>859</v>
      </c>
      <c r="B1512" t="str">
        <f>VLOOKUP(Table35[[#This Row],[Customer ID]], 'Customer Names'!F:G, 2, FALSE)</f>
        <v>Collins, Mr.  Matthew</v>
      </c>
      <c r="C1512">
        <v>26.03</v>
      </c>
      <c r="D1512" s="22" t="str" cm="1">
        <f t="array" ref="D1512">_xlfn.IFS(Table35[[#This Row],[BMI]]&lt;18.5, "Underweight ", Table35[[#This Row],[BMI]]&lt;24.9, "Normal Weight", Table35[[#This Row],[BMI]]&lt;29.9, "Overweight ", TRUE, "Obesity")</f>
        <v xml:space="preserve">Overweight </v>
      </c>
      <c r="E1512" s="22">
        <v>4.47</v>
      </c>
      <c r="F1512" s="22" t="str" cm="1">
        <f t="array" ref="F1512">_xlfn.IFS(Table35[[#This Row],[HBA1C]]&lt;5.7, "Normal", Table35[[#This Row],[HBA1C]]&lt;6.4, "Prediabetes ", TRUE, "Diabetes")</f>
        <v>Normal</v>
      </c>
      <c r="G1512" s="23" t="s">
        <v>2379</v>
      </c>
      <c r="H1512" s="22" t="s">
        <v>2379</v>
      </c>
      <c r="I1512" s="22" t="s">
        <v>2381</v>
      </c>
      <c r="J1512" s="22">
        <v>1</v>
      </c>
      <c r="K1512" t="s">
        <v>2379</v>
      </c>
      <c r="L1512" s="25">
        <f>VLOOKUP(Table35[[#This Row],[Customer ID]],'Hospitalisation Details'!A:E,5,FALSE)</f>
        <v>29021</v>
      </c>
      <c r="M1512" s="27">
        <f>VLOOKUP(Table35[[#This Row],[Customer ID]],'Hospitalisation Details'!A:K,8,FALSE)</f>
        <v>6837.37</v>
      </c>
      <c r="N1512" t="str">
        <f>VLOOKUP(Table35[[#This Row],[Customer ID]],'Hospitalisation Details'!A:K,9, FALSE)</f>
        <v>tier - 3</v>
      </c>
      <c r="O1512" t="str">
        <f>VLOOKUP(Table35[[#This Row],[Customer ID]],'Hospitalisation Details'!A:K,10,FALSE)</f>
        <v>tier - 1</v>
      </c>
      <c r="P1512" t="str">
        <f>VLOOKUP(Table35[[#This Row],[Customer ID]],'Hospitalisation Details'!A:K,11,FALSE)</f>
        <v>R1016</v>
      </c>
    </row>
    <row r="1513" spans="1:16" x14ac:dyDescent="0.3">
      <c r="A1513" t="s">
        <v>858</v>
      </c>
      <c r="B1513" t="str">
        <f>VLOOKUP(Table35[[#This Row],[Customer ID]], 'Customer Names'!F:G, 2, FALSE)</f>
        <v>Gillman, Mr.  Luke</v>
      </c>
      <c r="C1513">
        <v>34.51</v>
      </c>
      <c r="D1513" s="22" t="str" cm="1">
        <f t="array" ref="D1513">_xlfn.IFS(Table35[[#This Row],[BMI]]&lt;18.5, "Underweight ", Table35[[#This Row],[BMI]]&lt;24.9, "Normal Weight", Table35[[#This Row],[BMI]]&lt;29.9, "Overweight ", TRUE, "Obesity")</f>
        <v>Obesity</v>
      </c>
      <c r="E1513" s="22">
        <v>6.26</v>
      </c>
      <c r="F1513" s="22" t="str" cm="1">
        <f t="array" ref="F1513">_xlfn.IFS(Table35[[#This Row],[HBA1C]]&lt;5.7, "Normal", Table35[[#This Row],[HBA1C]]&lt;6.4, "Prediabetes ", TRUE, "Diabetes")</f>
        <v xml:space="preserve">Prediabetes </v>
      </c>
      <c r="G1513" s="23" t="s">
        <v>2379</v>
      </c>
      <c r="H1513" s="22" t="s">
        <v>2379</v>
      </c>
      <c r="I1513" s="22" t="s">
        <v>2379</v>
      </c>
      <c r="J1513" s="22">
        <v>0</v>
      </c>
      <c r="K1513" t="s">
        <v>2379</v>
      </c>
      <c r="L1513" s="25">
        <f>VLOOKUP(Table35[[#This Row],[Customer ID]],'Hospitalisation Details'!A:E,5,FALSE)</f>
        <v>34462</v>
      </c>
      <c r="M1513" s="27">
        <f>VLOOKUP(Table35[[#This Row],[Customer ID]],'Hospitalisation Details'!A:K,8,FALSE)</f>
        <v>6827.69</v>
      </c>
      <c r="N1513" t="str">
        <f>VLOOKUP(Table35[[#This Row],[Customer ID]],'Hospitalisation Details'!A:K,9, FALSE)</f>
        <v>tier - 2</v>
      </c>
      <c r="O1513" t="str">
        <f>VLOOKUP(Table35[[#This Row],[Customer ID]],'Hospitalisation Details'!A:K,10,FALSE)</f>
        <v>tier - 2</v>
      </c>
      <c r="P1513" t="str">
        <f>VLOOKUP(Table35[[#This Row],[Customer ID]],'Hospitalisation Details'!A:K,11,FALSE)</f>
        <v>R1021</v>
      </c>
    </row>
    <row r="1514" spans="1:16" x14ac:dyDescent="0.3">
      <c r="A1514" t="s">
        <v>857</v>
      </c>
      <c r="B1514" t="str">
        <f>VLOOKUP(Table35[[#This Row],[Customer ID]], 'Customer Names'!F:G, 2, FALSE)</f>
        <v>West, Ms.  Leigh</v>
      </c>
      <c r="C1514">
        <v>19.32</v>
      </c>
      <c r="D1514" s="22" t="str" cm="1">
        <f t="array" ref="D1514">_xlfn.IFS(Table35[[#This Row],[BMI]]&lt;18.5, "Underweight ", Table35[[#This Row],[BMI]]&lt;24.9, "Normal Weight", Table35[[#This Row],[BMI]]&lt;29.9, "Overweight ", TRUE, "Obesity")</f>
        <v>Normal Weight</v>
      </c>
      <c r="E1514" s="22">
        <v>11.58</v>
      </c>
      <c r="F1514" s="22" t="str" cm="1">
        <f t="array" ref="F1514">_xlfn.IFS(Table35[[#This Row],[HBA1C]]&lt;5.7, "Normal", Table35[[#This Row],[HBA1C]]&lt;6.4, "Prediabetes ", TRUE, "Diabetes")</f>
        <v>Diabetes</v>
      </c>
      <c r="G1514" s="23" t="s">
        <v>2381</v>
      </c>
      <c r="H1514" s="22" t="s">
        <v>2379</v>
      </c>
      <c r="I1514" s="22" t="s">
        <v>2379</v>
      </c>
      <c r="J1514" s="22">
        <v>1</v>
      </c>
      <c r="K1514" t="s">
        <v>2379</v>
      </c>
      <c r="L1514" s="25">
        <f>VLOOKUP(Table35[[#This Row],[Customer ID]],'Hospitalisation Details'!A:E,5,FALSE)</f>
        <v>27501</v>
      </c>
      <c r="M1514" s="27">
        <f>VLOOKUP(Table35[[#This Row],[Customer ID]],'Hospitalisation Details'!A:K,8,FALSE)</f>
        <v>6809.46</v>
      </c>
      <c r="N1514" t="str">
        <f>VLOOKUP(Table35[[#This Row],[Customer ID]],'Hospitalisation Details'!A:K,9, FALSE)</f>
        <v>tier - 2</v>
      </c>
      <c r="O1514" t="str">
        <f>VLOOKUP(Table35[[#This Row],[Customer ID]],'Hospitalisation Details'!A:K,10,FALSE)</f>
        <v>tier - 1</v>
      </c>
      <c r="P1514" t="str">
        <f>VLOOKUP(Table35[[#This Row],[Customer ID]],'Hospitalisation Details'!A:K,11,FALSE)</f>
        <v>R1012</v>
      </c>
    </row>
    <row r="1515" spans="1:16" x14ac:dyDescent="0.3">
      <c r="A1515" t="s">
        <v>856</v>
      </c>
      <c r="B1515" t="str">
        <f>VLOOKUP(Table35[[#This Row],[Customer ID]], 'Customer Names'!F:G, 2, FALSE)</f>
        <v>Chida, Mr.  Yosuke</v>
      </c>
      <c r="C1515">
        <v>28.5</v>
      </c>
      <c r="D1515" s="22" t="str" cm="1">
        <f t="array" ref="D1515">_xlfn.IFS(Table35[[#This Row],[BMI]]&lt;18.5, "Underweight ", Table35[[#This Row],[BMI]]&lt;24.9, "Normal Weight", Table35[[#This Row],[BMI]]&lt;29.9, "Overweight ", TRUE, "Obesity")</f>
        <v xml:space="preserve">Overweight </v>
      </c>
      <c r="E1515" s="22">
        <v>4.3600000000000003</v>
      </c>
      <c r="F1515" s="22" t="str" cm="1">
        <f t="array" ref="F1515">_xlfn.IFS(Table35[[#This Row],[HBA1C]]&lt;5.7, "Normal", Table35[[#This Row],[HBA1C]]&lt;6.4, "Prediabetes ", TRUE, "Diabetes")</f>
        <v>Normal</v>
      </c>
      <c r="G1515" s="23" t="s">
        <v>2379</v>
      </c>
      <c r="H1515" s="22" t="s">
        <v>2379</v>
      </c>
      <c r="I1515" s="22" t="s">
        <v>2379</v>
      </c>
      <c r="J1515" s="22">
        <v>0</v>
      </c>
      <c r="K1515" t="s">
        <v>2379</v>
      </c>
      <c r="L1515" s="25">
        <f>VLOOKUP(Table35[[#This Row],[Customer ID]],'Hospitalisation Details'!A:E,5,FALSE)</f>
        <v>33326</v>
      </c>
      <c r="M1515" s="27">
        <f>VLOOKUP(Table35[[#This Row],[Customer ID]],'Hospitalisation Details'!A:K,8,FALSE)</f>
        <v>6799.46</v>
      </c>
      <c r="N1515" t="str">
        <f>VLOOKUP(Table35[[#This Row],[Customer ID]],'Hospitalisation Details'!A:K,9, FALSE)</f>
        <v>tier - 1</v>
      </c>
      <c r="O1515" t="str">
        <f>VLOOKUP(Table35[[#This Row],[Customer ID]],'Hospitalisation Details'!A:K,10,FALSE)</f>
        <v>tier - 2</v>
      </c>
      <c r="P1515" t="str">
        <f>VLOOKUP(Table35[[#This Row],[Customer ID]],'Hospitalisation Details'!A:K,11,FALSE)</f>
        <v>R1014</v>
      </c>
    </row>
    <row r="1516" spans="1:16" x14ac:dyDescent="0.3">
      <c r="A1516" t="s">
        <v>855</v>
      </c>
      <c r="B1516" t="str">
        <f>VLOOKUP(Table35[[#This Row],[Customer ID]], 'Customer Names'!F:G, 2, FALSE)</f>
        <v>Reisenauer, Mr.  Matthew</v>
      </c>
      <c r="C1516">
        <v>30.875</v>
      </c>
      <c r="D1516" s="22" t="str" cm="1">
        <f t="array" ref="D1516">_xlfn.IFS(Table35[[#This Row],[BMI]]&lt;18.5, "Underweight ", Table35[[#This Row],[BMI]]&lt;24.9, "Normal Weight", Table35[[#This Row],[BMI]]&lt;29.9, "Overweight ", TRUE, "Obesity")</f>
        <v>Obesity</v>
      </c>
      <c r="E1516" s="22">
        <v>4.1399999999999997</v>
      </c>
      <c r="F1516" s="22" t="str" cm="1">
        <f t="array" ref="F1516">_xlfn.IFS(Table35[[#This Row],[HBA1C]]&lt;5.7, "Normal", Table35[[#This Row],[HBA1C]]&lt;6.4, "Prediabetes ", TRUE, "Diabetes")</f>
        <v>Normal</v>
      </c>
      <c r="G1516" s="23" t="s">
        <v>2381</v>
      </c>
      <c r="H1516" s="22" t="s">
        <v>2379</v>
      </c>
      <c r="I1516" s="22" t="s">
        <v>2379</v>
      </c>
      <c r="J1516" s="22">
        <v>0</v>
      </c>
      <c r="K1516" t="s">
        <v>2379</v>
      </c>
      <c r="L1516" s="25">
        <f>VLOOKUP(Table35[[#This Row],[Customer ID]],'Hospitalisation Details'!A:E,5,FALSE)</f>
        <v>31102</v>
      </c>
      <c r="M1516" s="27">
        <f>VLOOKUP(Table35[[#This Row],[Customer ID]],'Hospitalisation Details'!A:K,8,FALSE)</f>
        <v>6796.86</v>
      </c>
      <c r="N1516" t="str">
        <f>VLOOKUP(Table35[[#This Row],[Customer ID]],'Hospitalisation Details'!A:K,9, FALSE)</f>
        <v>tier - 3</v>
      </c>
      <c r="O1516" t="str">
        <f>VLOOKUP(Table35[[#This Row],[Customer ID]],'Hospitalisation Details'!A:K,10,FALSE)</f>
        <v>tier - 3</v>
      </c>
      <c r="P1516" t="str">
        <f>VLOOKUP(Table35[[#This Row],[Customer ID]],'Hospitalisation Details'!A:K,11,FALSE)</f>
        <v>R1012</v>
      </c>
    </row>
    <row r="1517" spans="1:16" x14ac:dyDescent="0.3">
      <c r="A1517" t="s">
        <v>854</v>
      </c>
      <c r="B1517" t="str">
        <f>VLOOKUP(Table35[[#This Row],[Customer ID]], 'Customer Names'!F:G, 2, FALSE)</f>
        <v>Rosenberg-Wohl, Mr.  Jacob</v>
      </c>
      <c r="C1517">
        <v>24.02</v>
      </c>
      <c r="D1517" s="22" t="str" cm="1">
        <f t="array" ref="D1517">_xlfn.IFS(Table35[[#This Row],[BMI]]&lt;18.5, "Underweight ", Table35[[#This Row],[BMI]]&lt;24.9, "Normal Weight", Table35[[#This Row],[BMI]]&lt;29.9, "Overweight ", TRUE, "Obesity")</f>
        <v>Normal Weight</v>
      </c>
      <c r="E1517" s="22">
        <v>4.38</v>
      </c>
      <c r="F1517" s="22" t="str" cm="1">
        <f t="array" ref="F1517">_xlfn.IFS(Table35[[#This Row],[HBA1C]]&lt;5.7, "Normal", Table35[[#This Row],[HBA1C]]&lt;6.4, "Prediabetes ", TRUE, "Diabetes")</f>
        <v>Normal</v>
      </c>
      <c r="G1517" s="23" t="s">
        <v>2379</v>
      </c>
      <c r="H1517" s="22" t="s">
        <v>2379</v>
      </c>
      <c r="I1517" s="22" t="s">
        <v>2379</v>
      </c>
      <c r="J1517" s="22">
        <v>0</v>
      </c>
      <c r="K1517" t="s">
        <v>2379</v>
      </c>
      <c r="L1517" s="25">
        <f>VLOOKUP(Table35[[#This Row],[Customer ID]],'Hospitalisation Details'!A:E,5,FALSE)</f>
        <v>29243</v>
      </c>
      <c r="M1517" s="27">
        <f>VLOOKUP(Table35[[#This Row],[Customer ID]],'Hospitalisation Details'!A:K,8,FALSE)</f>
        <v>6781.52</v>
      </c>
      <c r="N1517" t="str">
        <f>VLOOKUP(Table35[[#This Row],[Customer ID]],'Hospitalisation Details'!A:K,9, FALSE)</f>
        <v>tier - 2</v>
      </c>
      <c r="O1517" t="str">
        <f>VLOOKUP(Table35[[#This Row],[Customer ID]],'Hospitalisation Details'!A:K,10,FALSE)</f>
        <v>tier - 2</v>
      </c>
      <c r="P1517" t="str">
        <f>VLOOKUP(Table35[[#This Row],[Customer ID]],'Hospitalisation Details'!A:K,11,FALSE)</f>
        <v>R1013</v>
      </c>
    </row>
    <row r="1518" spans="1:16" x14ac:dyDescent="0.3">
      <c r="A1518" t="s">
        <v>853</v>
      </c>
      <c r="B1518" t="str">
        <f>VLOOKUP(Table35[[#This Row],[Customer ID]], 'Customer Names'!F:G, 2, FALSE)</f>
        <v>Theriault, Ms.  Jodi</v>
      </c>
      <c r="C1518">
        <v>36.08</v>
      </c>
      <c r="D1518" s="22" t="str" cm="1">
        <f t="array" ref="D1518">_xlfn.IFS(Table35[[#This Row],[BMI]]&lt;18.5, "Underweight ", Table35[[#This Row],[BMI]]&lt;24.9, "Normal Weight", Table35[[#This Row],[BMI]]&lt;29.9, "Overweight ", TRUE, "Obesity")</f>
        <v>Obesity</v>
      </c>
      <c r="E1518" s="22">
        <v>11.61</v>
      </c>
      <c r="F1518" s="22" t="str" cm="1">
        <f t="array" ref="F1518">_xlfn.IFS(Table35[[#This Row],[HBA1C]]&lt;5.7, "Normal", Table35[[#This Row],[HBA1C]]&lt;6.4, "Prediabetes ", TRUE, "Diabetes")</f>
        <v>Diabetes</v>
      </c>
      <c r="G1518" s="23" t="s">
        <v>2381</v>
      </c>
      <c r="H1518" s="22" t="s">
        <v>2379</v>
      </c>
      <c r="I1518" s="22" t="s">
        <v>2379</v>
      </c>
      <c r="J1518" s="22">
        <v>0</v>
      </c>
      <c r="K1518" t="s">
        <v>2379</v>
      </c>
      <c r="L1518" s="25">
        <f>VLOOKUP(Table35[[#This Row],[Customer ID]],'Hospitalisation Details'!A:E,5,FALSE)</f>
        <v>29928</v>
      </c>
      <c r="M1518" s="27">
        <f>VLOOKUP(Table35[[#This Row],[Customer ID]],'Hospitalisation Details'!A:K,8,FALSE)</f>
        <v>6781.35</v>
      </c>
      <c r="N1518" t="str">
        <f>VLOOKUP(Table35[[#This Row],[Customer ID]],'Hospitalisation Details'!A:K,9, FALSE)</f>
        <v>tier - 2</v>
      </c>
      <c r="O1518" t="str">
        <f>VLOOKUP(Table35[[#This Row],[Customer ID]],'Hospitalisation Details'!A:K,10,FALSE)</f>
        <v>tier - 1</v>
      </c>
      <c r="P1518" t="str">
        <f>VLOOKUP(Table35[[#This Row],[Customer ID]],'Hospitalisation Details'!A:K,11,FALSE)</f>
        <v>R1013</v>
      </c>
    </row>
    <row r="1519" spans="1:16" x14ac:dyDescent="0.3">
      <c r="A1519" t="s">
        <v>852</v>
      </c>
      <c r="B1519" t="str">
        <f>VLOOKUP(Table35[[#This Row],[Customer ID]], 'Customer Names'!F:G, 2, FALSE)</f>
        <v>Manuel, Ms.  Lauren</v>
      </c>
      <c r="C1519">
        <v>32.200000000000003</v>
      </c>
      <c r="D1519" s="22" t="str" cm="1">
        <f t="array" ref="D1519">_xlfn.IFS(Table35[[#This Row],[BMI]]&lt;18.5, "Underweight ", Table35[[#This Row],[BMI]]&lt;24.9, "Normal Weight", Table35[[#This Row],[BMI]]&lt;29.9, "Overweight ", TRUE, "Obesity")</f>
        <v>Obesity</v>
      </c>
      <c r="E1519" s="22">
        <v>10.59</v>
      </c>
      <c r="F1519" s="22" t="str" cm="1">
        <f t="array" ref="F1519">_xlfn.IFS(Table35[[#This Row],[HBA1C]]&lt;5.7, "Normal", Table35[[#This Row],[HBA1C]]&lt;6.4, "Prediabetes ", TRUE, "Diabetes")</f>
        <v>Diabetes</v>
      </c>
      <c r="G1519" s="23" t="s">
        <v>2381</v>
      </c>
      <c r="H1519" s="22" t="s">
        <v>2379</v>
      </c>
      <c r="I1519" s="22" t="s">
        <v>2379</v>
      </c>
      <c r="J1519" s="22">
        <v>0</v>
      </c>
      <c r="K1519" t="s">
        <v>2379</v>
      </c>
      <c r="L1519" s="25">
        <f>VLOOKUP(Table35[[#This Row],[Customer ID]],'Hospitalisation Details'!A:E,5,FALSE)</f>
        <v>29893</v>
      </c>
      <c r="M1519" s="27">
        <f>VLOOKUP(Table35[[#This Row],[Customer ID]],'Hospitalisation Details'!A:K,8,FALSE)</f>
        <v>6775.96</v>
      </c>
      <c r="N1519" t="str">
        <f>VLOOKUP(Table35[[#This Row],[Customer ID]],'Hospitalisation Details'!A:K,9, FALSE)</f>
        <v>tier - 2</v>
      </c>
      <c r="O1519" t="str">
        <f>VLOOKUP(Table35[[#This Row],[Customer ID]],'Hospitalisation Details'!A:K,10,FALSE)</f>
        <v>tier - 3</v>
      </c>
      <c r="P1519" t="str">
        <f>VLOOKUP(Table35[[#This Row],[Customer ID]],'Hospitalisation Details'!A:K,11,FALSE)</f>
        <v>R1011</v>
      </c>
    </row>
    <row r="1520" spans="1:16" x14ac:dyDescent="0.3">
      <c r="A1520" t="s">
        <v>851</v>
      </c>
      <c r="B1520" t="str">
        <f>VLOOKUP(Table35[[#This Row],[Customer ID]], 'Customer Names'!F:G, 2, FALSE)</f>
        <v>Demko, Ms.  Misti C</v>
      </c>
      <c r="C1520">
        <v>28.05</v>
      </c>
      <c r="D1520" s="22" t="str" cm="1">
        <f t="array" ref="D1520">_xlfn.IFS(Table35[[#This Row],[BMI]]&lt;18.5, "Underweight ", Table35[[#This Row],[BMI]]&lt;24.9, "Normal Weight", Table35[[#This Row],[BMI]]&lt;29.9, "Overweight ", TRUE, "Obesity")</f>
        <v xml:space="preserve">Overweight </v>
      </c>
      <c r="E1520" s="22">
        <v>11.85</v>
      </c>
      <c r="F1520" s="22" t="str" cm="1">
        <f t="array" ref="F1520">_xlfn.IFS(Table35[[#This Row],[HBA1C]]&lt;5.7, "Normal", Table35[[#This Row],[HBA1C]]&lt;6.4, "Prediabetes ", TRUE, "Diabetes")</f>
        <v>Diabetes</v>
      </c>
      <c r="G1520" s="23" t="s">
        <v>2381</v>
      </c>
      <c r="H1520" s="22" t="s">
        <v>2379</v>
      </c>
      <c r="I1520" s="22" t="s">
        <v>2379</v>
      </c>
      <c r="J1520" s="22">
        <v>0</v>
      </c>
      <c r="K1520" t="s">
        <v>2379</v>
      </c>
      <c r="L1520" s="25">
        <f>VLOOKUP(Table35[[#This Row],[Customer ID]],'Hospitalisation Details'!A:E,5,FALSE)</f>
        <v>29880</v>
      </c>
      <c r="M1520" s="27">
        <f>VLOOKUP(Table35[[#This Row],[Customer ID]],'Hospitalisation Details'!A:K,8,FALSE)</f>
        <v>6770.19</v>
      </c>
      <c r="N1520" t="str">
        <f>VLOOKUP(Table35[[#This Row],[Customer ID]],'Hospitalisation Details'!A:K,9, FALSE)</f>
        <v>tier - 2</v>
      </c>
      <c r="O1520" t="str">
        <f>VLOOKUP(Table35[[#This Row],[Customer ID]],'Hospitalisation Details'!A:K,10,FALSE)</f>
        <v>tier - 3</v>
      </c>
      <c r="P1520" t="str">
        <f>VLOOKUP(Table35[[#This Row],[Customer ID]],'Hospitalisation Details'!A:K,11,FALSE)</f>
        <v>R1013</v>
      </c>
    </row>
    <row r="1521" spans="1:16" x14ac:dyDescent="0.3">
      <c r="A1521" t="s">
        <v>850</v>
      </c>
      <c r="B1521" t="str">
        <f>VLOOKUP(Table35[[#This Row],[Customer ID]], 'Customer Names'!F:G, 2, FALSE)</f>
        <v>Battaglia, Ms.  Angela J</v>
      </c>
      <c r="C1521">
        <v>19</v>
      </c>
      <c r="D1521" s="22" t="str" cm="1">
        <f t="array" ref="D1521">_xlfn.IFS(Table35[[#This Row],[BMI]]&lt;18.5, "Underweight ", Table35[[#This Row],[BMI]]&lt;24.9, "Normal Weight", Table35[[#This Row],[BMI]]&lt;29.9, "Overweight ", TRUE, "Obesity")</f>
        <v>Normal Weight</v>
      </c>
      <c r="E1521" s="22">
        <v>5.46</v>
      </c>
      <c r="F1521" s="22" t="str" cm="1">
        <f t="array" ref="F1521">_xlfn.IFS(Table35[[#This Row],[HBA1C]]&lt;5.7, "Normal", Table35[[#This Row],[HBA1C]]&lt;6.4, "Prediabetes ", TRUE, "Diabetes")</f>
        <v>Normal</v>
      </c>
      <c r="G1521" s="23" t="s">
        <v>2381</v>
      </c>
      <c r="H1521" s="22" t="s">
        <v>2379</v>
      </c>
      <c r="I1521" s="22" t="s">
        <v>2379</v>
      </c>
      <c r="J1521" s="22">
        <v>1</v>
      </c>
      <c r="K1521" t="s">
        <v>2379</v>
      </c>
      <c r="L1521" s="25">
        <f>VLOOKUP(Table35[[#This Row],[Customer ID]],'Hospitalisation Details'!A:E,5,FALSE)</f>
        <v>32396</v>
      </c>
      <c r="M1521" s="27">
        <f>VLOOKUP(Table35[[#This Row],[Customer ID]],'Hospitalisation Details'!A:K,8,FALSE)</f>
        <v>6753.04</v>
      </c>
      <c r="N1521" t="str">
        <f>VLOOKUP(Table35[[#This Row],[Customer ID]],'Hospitalisation Details'!A:K,9, FALSE)</f>
        <v>tier - 2</v>
      </c>
      <c r="O1521" t="str">
        <f>VLOOKUP(Table35[[#This Row],[Customer ID]],'Hospitalisation Details'!A:K,10,FALSE)</f>
        <v>tier - 2</v>
      </c>
      <c r="P1521" t="str">
        <f>VLOOKUP(Table35[[#This Row],[Customer ID]],'Hospitalisation Details'!A:K,11,FALSE)</f>
        <v>R1024</v>
      </c>
    </row>
    <row r="1522" spans="1:16" x14ac:dyDescent="0.3">
      <c r="A1522" t="s">
        <v>849</v>
      </c>
      <c r="B1522" t="str">
        <f>VLOOKUP(Table35[[#This Row],[Customer ID]], 'Customer Names'!F:G, 2, FALSE)</f>
        <v>Follo, Mr.  Jonathan D.</v>
      </c>
      <c r="C1522">
        <v>16.13</v>
      </c>
      <c r="D1522" s="22" t="str" cm="1">
        <f t="array" ref="D1522">_xlfn.IFS(Table35[[#This Row],[BMI]]&lt;18.5, "Underweight ", Table35[[#This Row],[BMI]]&lt;24.9, "Normal Weight", Table35[[#This Row],[BMI]]&lt;29.9, "Overweight ", TRUE, "Obesity")</f>
        <v xml:space="preserve">Underweight </v>
      </c>
      <c r="E1522" s="22">
        <v>4.54</v>
      </c>
      <c r="F1522" s="22" t="str" cm="1">
        <f t="array" ref="F1522">_xlfn.IFS(Table35[[#This Row],[HBA1C]]&lt;5.7, "Normal", Table35[[#This Row],[HBA1C]]&lt;6.4, "Prediabetes ", TRUE, "Diabetes")</f>
        <v>Normal</v>
      </c>
      <c r="G1522" s="23" t="s">
        <v>2381</v>
      </c>
      <c r="H1522" s="22" t="s">
        <v>2379</v>
      </c>
      <c r="I1522" s="22" t="s">
        <v>2379</v>
      </c>
      <c r="J1522" s="22">
        <v>2</v>
      </c>
      <c r="K1522" t="s">
        <v>2379</v>
      </c>
      <c r="L1522" s="25">
        <f>VLOOKUP(Table35[[#This Row],[Customer ID]],'Hospitalisation Details'!A:E,5,FALSE)</f>
        <v>24328</v>
      </c>
      <c r="M1522" s="27">
        <f>VLOOKUP(Table35[[#This Row],[Customer ID]],'Hospitalisation Details'!A:K,8,FALSE)</f>
        <v>6750.27</v>
      </c>
      <c r="N1522" t="str">
        <f>VLOOKUP(Table35[[#This Row],[Customer ID]],'Hospitalisation Details'!A:K,9, FALSE)</f>
        <v>tier - 3</v>
      </c>
      <c r="O1522" t="str">
        <f>VLOOKUP(Table35[[#This Row],[Customer ID]],'Hospitalisation Details'!A:K,10,FALSE)</f>
        <v>tier - 2</v>
      </c>
      <c r="P1522" t="str">
        <f>VLOOKUP(Table35[[#This Row],[Customer ID]],'Hospitalisation Details'!A:K,11,FALSE)</f>
        <v>R1013</v>
      </c>
    </row>
    <row r="1523" spans="1:16" x14ac:dyDescent="0.3">
      <c r="A1523" t="s">
        <v>848</v>
      </c>
      <c r="B1523" t="str">
        <f>VLOOKUP(Table35[[#This Row],[Customer ID]], 'Customer Names'!F:G, 2, FALSE)</f>
        <v>Barana, Ms.  Victoria</v>
      </c>
      <c r="C1523">
        <v>18.77</v>
      </c>
      <c r="D1523" s="22" t="str" cm="1">
        <f t="array" ref="D1523">_xlfn.IFS(Table35[[#This Row],[BMI]]&lt;18.5, "Underweight ", Table35[[#This Row],[BMI]]&lt;24.9, "Normal Weight", Table35[[#This Row],[BMI]]&lt;29.9, "Overweight ", TRUE, "Obesity")</f>
        <v>Normal Weight</v>
      </c>
      <c r="E1523" s="22">
        <v>11.98</v>
      </c>
      <c r="F1523" s="22" t="str" cm="1">
        <f t="array" ref="F1523">_xlfn.IFS(Table35[[#This Row],[HBA1C]]&lt;5.7, "Normal", Table35[[#This Row],[HBA1C]]&lt;6.4, "Prediabetes ", TRUE, "Diabetes")</f>
        <v>Diabetes</v>
      </c>
      <c r="G1523" s="23" t="s">
        <v>2381</v>
      </c>
      <c r="H1523" s="22" t="s">
        <v>2379</v>
      </c>
      <c r="I1523" s="22" t="s">
        <v>2379</v>
      </c>
      <c r="J1523" s="22">
        <v>2</v>
      </c>
      <c r="K1523" t="s">
        <v>2379</v>
      </c>
      <c r="L1523" s="25">
        <f>VLOOKUP(Table35[[#This Row],[Customer ID]],'Hospitalisation Details'!A:E,5,FALSE)</f>
        <v>25766</v>
      </c>
      <c r="M1523" s="27">
        <f>VLOOKUP(Table35[[#This Row],[Customer ID]],'Hospitalisation Details'!A:K,8,FALSE)</f>
        <v>6749.63</v>
      </c>
      <c r="N1523" t="str">
        <f>VLOOKUP(Table35[[#This Row],[Customer ID]],'Hospitalisation Details'!A:K,9, FALSE)</f>
        <v>tier - 2</v>
      </c>
      <c r="O1523" t="str">
        <f>VLOOKUP(Table35[[#This Row],[Customer ID]],'Hospitalisation Details'!A:K,10,FALSE)</f>
        <v>tier - 1</v>
      </c>
      <c r="P1523" t="str">
        <f>VLOOKUP(Table35[[#This Row],[Customer ID]],'Hospitalisation Details'!A:K,11,FALSE)</f>
        <v>R1013</v>
      </c>
    </row>
    <row r="1524" spans="1:16" x14ac:dyDescent="0.3">
      <c r="A1524" t="s">
        <v>847</v>
      </c>
      <c r="B1524" t="str">
        <f>VLOOKUP(Table35[[#This Row],[Customer ID]], 'Customer Names'!F:G, 2, FALSE)</f>
        <v>Lysaght, Mr.  Adrian R.</v>
      </c>
      <c r="C1524">
        <v>28.88</v>
      </c>
      <c r="D1524" s="22" t="str" cm="1">
        <f t="array" ref="D1524">_xlfn.IFS(Table35[[#This Row],[BMI]]&lt;18.5, "Underweight ", Table35[[#This Row],[BMI]]&lt;24.9, "Normal Weight", Table35[[#This Row],[BMI]]&lt;29.9, "Overweight ", TRUE, "Obesity")</f>
        <v xml:space="preserve">Overweight </v>
      </c>
      <c r="E1524" s="22">
        <v>6.59</v>
      </c>
      <c r="F1524" s="22" t="str" cm="1">
        <f t="array" ref="F1524">_xlfn.IFS(Table35[[#This Row],[HBA1C]]&lt;5.7, "Normal", Table35[[#This Row],[HBA1C]]&lt;6.4, "Prediabetes ", TRUE, "Diabetes")</f>
        <v>Diabetes</v>
      </c>
      <c r="G1524" s="23" t="s">
        <v>2381</v>
      </c>
      <c r="H1524" s="22" t="s">
        <v>2379</v>
      </c>
      <c r="I1524" s="22" t="s">
        <v>2379</v>
      </c>
      <c r="J1524" s="22">
        <v>1</v>
      </c>
      <c r="K1524" t="s">
        <v>2379</v>
      </c>
      <c r="L1524" s="25">
        <f>VLOOKUP(Table35[[#This Row],[Customer ID]],'Hospitalisation Details'!A:E,5,FALSE)</f>
        <v>31568</v>
      </c>
      <c r="M1524" s="27">
        <f>VLOOKUP(Table35[[#This Row],[Customer ID]],'Hospitalisation Details'!A:K,8,FALSE)</f>
        <v>6748.59</v>
      </c>
      <c r="N1524" t="str">
        <f>VLOOKUP(Table35[[#This Row],[Customer ID]],'Hospitalisation Details'!A:K,9, FALSE)</f>
        <v>tier - 3</v>
      </c>
      <c r="O1524" t="str">
        <f>VLOOKUP(Table35[[#This Row],[Customer ID]],'Hospitalisation Details'!A:K,10,FALSE)</f>
        <v>tier - 1</v>
      </c>
      <c r="P1524" t="str">
        <f>VLOOKUP(Table35[[#This Row],[Customer ID]],'Hospitalisation Details'!A:K,11,FALSE)</f>
        <v>R1016</v>
      </c>
    </row>
    <row r="1525" spans="1:16" x14ac:dyDescent="0.3">
      <c r="A1525" t="s">
        <v>846</v>
      </c>
      <c r="B1525" t="str">
        <f>VLOOKUP(Table35[[#This Row],[Customer ID]], 'Customer Names'!F:G, 2, FALSE)</f>
        <v>Chalmers, Mr.  Andrew</v>
      </c>
      <c r="C1525">
        <v>27.55</v>
      </c>
      <c r="D1525" s="22" t="str" cm="1">
        <f t="array" ref="D1525">_xlfn.IFS(Table35[[#This Row],[BMI]]&lt;18.5, "Underweight ", Table35[[#This Row],[BMI]]&lt;24.9, "Normal Weight", Table35[[#This Row],[BMI]]&lt;29.9, "Overweight ", TRUE, "Obesity")</f>
        <v xml:space="preserve">Overweight </v>
      </c>
      <c r="E1525" s="22">
        <v>10.83</v>
      </c>
      <c r="F1525" s="22" t="str" cm="1">
        <f t="array" ref="F1525">_xlfn.IFS(Table35[[#This Row],[HBA1C]]&lt;5.7, "Normal", Table35[[#This Row],[HBA1C]]&lt;6.4, "Prediabetes ", TRUE, "Diabetes")</f>
        <v>Diabetes</v>
      </c>
      <c r="G1525" s="23" t="s">
        <v>2381</v>
      </c>
      <c r="H1525" s="22" t="s">
        <v>2379</v>
      </c>
      <c r="I1525" s="22" t="s">
        <v>2379</v>
      </c>
      <c r="J1525" s="22">
        <v>1</v>
      </c>
      <c r="K1525" t="s">
        <v>2379</v>
      </c>
      <c r="L1525" s="25">
        <f>VLOOKUP(Table35[[#This Row],[Customer ID]],'Hospitalisation Details'!A:E,5,FALSE)</f>
        <v>31539</v>
      </c>
      <c r="M1525" s="27">
        <f>VLOOKUP(Table35[[#This Row],[Customer ID]],'Hospitalisation Details'!A:K,8,FALSE)</f>
        <v>6746.74</v>
      </c>
      <c r="N1525" t="str">
        <f>VLOOKUP(Table35[[#This Row],[Customer ID]],'Hospitalisation Details'!A:K,9, FALSE)</f>
        <v>tier - 3</v>
      </c>
      <c r="O1525" t="str">
        <f>VLOOKUP(Table35[[#This Row],[Customer ID]],'Hospitalisation Details'!A:K,10,FALSE)</f>
        <v>tier - 2</v>
      </c>
      <c r="P1525" t="str">
        <f>VLOOKUP(Table35[[#This Row],[Customer ID]],'Hospitalisation Details'!A:K,11,FALSE)</f>
        <v>R1016</v>
      </c>
    </row>
    <row r="1526" spans="1:16" x14ac:dyDescent="0.3">
      <c r="A1526" t="s">
        <v>845</v>
      </c>
      <c r="B1526" t="str">
        <f>VLOOKUP(Table35[[#This Row],[Customer ID]], 'Customer Names'!F:G, 2, FALSE)</f>
        <v>Phillippi, Mr.  Jason A.</v>
      </c>
      <c r="C1526">
        <v>15.6</v>
      </c>
      <c r="D1526" s="22" t="str" cm="1">
        <f t="array" ref="D1526">_xlfn.IFS(Table35[[#This Row],[BMI]]&lt;18.5, "Underweight ", Table35[[#This Row],[BMI]]&lt;24.9, "Normal Weight", Table35[[#This Row],[BMI]]&lt;29.9, "Overweight ", TRUE, "Obesity")</f>
        <v xml:space="preserve">Underweight </v>
      </c>
      <c r="E1526" s="22">
        <v>8.6</v>
      </c>
      <c r="F1526" s="22" t="str" cm="1">
        <f t="array" ref="F1526">_xlfn.IFS(Table35[[#This Row],[HBA1C]]&lt;5.7, "Normal", Table35[[#This Row],[HBA1C]]&lt;6.4, "Prediabetes ", TRUE, "Diabetes")</f>
        <v>Diabetes</v>
      </c>
      <c r="G1526" s="23" t="s">
        <v>2379</v>
      </c>
      <c r="H1526" s="22" t="s">
        <v>2379</v>
      </c>
      <c r="I1526" s="22" t="s">
        <v>2379</v>
      </c>
      <c r="J1526" s="22">
        <v>0</v>
      </c>
      <c r="K1526" t="s">
        <v>2379</v>
      </c>
      <c r="L1526" s="25">
        <f>VLOOKUP(Table35[[#This Row],[Customer ID]],'Hospitalisation Details'!A:E,5,FALSE)</f>
        <v>24946</v>
      </c>
      <c r="M1526" s="27">
        <f>VLOOKUP(Table35[[#This Row],[Customer ID]],'Hospitalisation Details'!A:K,8,FALSE)</f>
        <v>6738.84</v>
      </c>
      <c r="N1526" t="str">
        <f>VLOOKUP(Table35[[#This Row],[Customer ID]],'Hospitalisation Details'!A:K,9, FALSE)</f>
        <v>tier - 3</v>
      </c>
      <c r="O1526" t="str">
        <f>VLOOKUP(Table35[[#This Row],[Customer ID]],'Hospitalisation Details'!A:K,10,FALSE)</f>
        <v>tier - 1</v>
      </c>
      <c r="P1526" t="str">
        <f>VLOOKUP(Table35[[#This Row],[Customer ID]],'Hospitalisation Details'!A:K,11,FALSE)</f>
        <v>R1012</v>
      </c>
    </row>
    <row r="1527" spans="1:16" x14ac:dyDescent="0.3">
      <c r="A1527" t="s">
        <v>844</v>
      </c>
      <c r="B1527" t="str">
        <f>VLOOKUP(Table35[[#This Row],[Customer ID]], 'Customer Names'!F:G, 2, FALSE)</f>
        <v>MacPherson, Ms.  Rachel</v>
      </c>
      <c r="C1527">
        <v>21.99</v>
      </c>
      <c r="D1527" s="22" t="str" cm="1">
        <f t="array" ref="D1527">_xlfn.IFS(Table35[[#This Row],[BMI]]&lt;18.5, "Underweight ", Table35[[#This Row],[BMI]]&lt;24.9, "Normal Weight", Table35[[#This Row],[BMI]]&lt;29.9, "Overweight ", TRUE, "Obesity")</f>
        <v>Normal Weight</v>
      </c>
      <c r="E1527" s="22">
        <v>11.17</v>
      </c>
      <c r="F1527" s="22" t="str" cm="1">
        <f t="array" ref="F1527">_xlfn.IFS(Table35[[#This Row],[HBA1C]]&lt;5.7, "Normal", Table35[[#This Row],[HBA1C]]&lt;6.4, "Prediabetes ", TRUE, "Diabetes")</f>
        <v>Diabetes</v>
      </c>
      <c r="G1527" s="23" t="s">
        <v>2379</v>
      </c>
      <c r="H1527" s="22" t="s">
        <v>2379</v>
      </c>
      <c r="I1527" s="22" t="s">
        <v>2379</v>
      </c>
      <c r="J1527" s="22">
        <v>0</v>
      </c>
      <c r="K1527" t="s">
        <v>2379</v>
      </c>
      <c r="L1527" s="25">
        <f>VLOOKUP(Table35[[#This Row],[Customer ID]],'Hospitalisation Details'!A:E,5,FALSE)</f>
        <v>28570</v>
      </c>
      <c r="M1527" s="27">
        <f>VLOOKUP(Table35[[#This Row],[Customer ID]],'Hospitalisation Details'!A:K,8,FALSE)</f>
        <v>6737.98</v>
      </c>
      <c r="N1527" t="str">
        <f>VLOOKUP(Table35[[#This Row],[Customer ID]],'Hospitalisation Details'!A:K,9, FALSE)</f>
        <v>tier - 2</v>
      </c>
      <c r="O1527" t="str">
        <f>VLOOKUP(Table35[[#This Row],[Customer ID]],'Hospitalisation Details'!A:K,10,FALSE)</f>
        <v>tier - 3</v>
      </c>
      <c r="P1527" t="str">
        <f>VLOOKUP(Table35[[#This Row],[Customer ID]],'Hospitalisation Details'!A:K,11,FALSE)</f>
        <v>R1013</v>
      </c>
    </row>
    <row r="1528" spans="1:16" x14ac:dyDescent="0.3">
      <c r="A1528" t="s">
        <v>843</v>
      </c>
      <c r="B1528" t="str">
        <f>VLOOKUP(Table35[[#This Row],[Customer ID]], 'Customer Names'!F:G, 2, FALSE)</f>
        <v>Delfidio, Ms.  Susan</v>
      </c>
      <c r="C1528">
        <v>34.85</v>
      </c>
      <c r="D1528" s="22" t="str" cm="1">
        <f t="array" ref="D1528">_xlfn.IFS(Table35[[#This Row],[BMI]]&lt;18.5, "Underweight ", Table35[[#This Row],[BMI]]&lt;24.9, "Normal Weight", Table35[[#This Row],[BMI]]&lt;29.9, "Overweight ", TRUE, "Obesity")</f>
        <v>Obesity</v>
      </c>
      <c r="E1528" s="22">
        <v>5.75</v>
      </c>
      <c r="F1528" s="22" t="str" cm="1">
        <f t="array" ref="F1528">_xlfn.IFS(Table35[[#This Row],[HBA1C]]&lt;5.7, "Normal", Table35[[#This Row],[HBA1C]]&lt;6.4, "Prediabetes ", TRUE, "Diabetes")</f>
        <v xml:space="preserve">Prediabetes </v>
      </c>
      <c r="G1528" s="23" t="s">
        <v>2379</v>
      </c>
      <c r="H1528" s="22" t="s">
        <v>2379</v>
      </c>
      <c r="I1528" s="22" t="s">
        <v>2379</v>
      </c>
      <c r="J1528" s="22">
        <v>0</v>
      </c>
      <c r="K1528" t="s">
        <v>2379</v>
      </c>
      <c r="L1528" s="25">
        <f>VLOOKUP(Table35[[#This Row],[Customer ID]],'Hospitalisation Details'!A:E,5,FALSE)</f>
        <v>34378</v>
      </c>
      <c r="M1528" s="27">
        <f>VLOOKUP(Table35[[#This Row],[Customer ID]],'Hospitalisation Details'!A:K,8,FALSE)</f>
        <v>6721.37</v>
      </c>
      <c r="N1528" t="str">
        <f>VLOOKUP(Table35[[#This Row],[Customer ID]],'Hospitalisation Details'!A:K,9, FALSE)</f>
        <v>tier - 2</v>
      </c>
      <c r="O1528" t="str">
        <f>VLOOKUP(Table35[[#This Row],[Customer ID]],'Hospitalisation Details'!A:K,10,FALSE)</f>
        <v>tier - 1</v>
      </c>
      <c r="P1528" t="str">
        <f>VLOOKUP(Table35[[#This Row],[Customer ID]],'Hospitalisation Details'!A:K,11,FALSE)</f>
        <v>R1012</v>
      </c>
    </row>
    <row r="1529" spans="1:16" x14ac:dyDescent="0.3">
      <c r="A1529" t="s">
        <v>842</v>
      </c>
      <c r="B1529" t="str">
        <f>VLOOKUP(Table35[[#This Row],[Customer ID]], 'Customer Names'!F:G, 2, FALSE)</f>
        <v>Cummings, Mr.  Cameron M.</v>
      </c>
      <c r="C1529">
        <v>24.51</v>
      </c>
      <c r="D1529" s="22" t="str" cm="1">
        <f t="array" ref="D1529">_xlfn.IFS(Table35[[#This Row],[BMI]]&lt;18.5, "Underweight ", Table35[[#This Row],[BMI]]&lt;24.9, "Normal Weight", Table35[[#This Row],[BMI]]&lt;29.9, "Overweight ", TRUE, "Obesity")</f>
        <v>Normal Weight</v>
      </c>
      <c r="E1529" s="22">
        <v>4.83</v>
      </c>
      <c r="F1529" s="22" t="str" cm="1">
        <f t="array" ref="F1529">_xlfn.IFS(Table35[[#This Row],[HBA1C]]&lt;5.7, "Normal", Table35[[#This Row],[HBA1C]]&lt;6.4, "Prediabetes ", TRUE, "Diabetes")</f>
        <v>Normal</v>
      </c>
      <c r="G1529" s="23" t="s">
        <v>2381</v>
      </c>
      <c r="H1529" s="22" t="s">
        <v>2379</v>
      </c>
      <c r="I1529" s="22" t="s">
        <v>2381</v>
      </c>
      <c r="J1529" s="22">
        <v>1</v>
      </c>
      <c r="K1529" t="s">
        <v>2379</v>
      </c>
      <c r="L1529" s="25">
        <f>VLOOKUP(Table35[[#This Row],[Customer ID]],'Hospitalisation Details'!A:E,5,FALSE)</f>
        <v>30328</v>
      </c>
      <c r="M1529" s="27">
        <f>VLOOKUP(Table35[[#This Row],[Customer ID]],'Hospitalisation Details'!A:K,8,FALSE)</f>
        <v>6710.19</v>
      </c>
      <c r="N1529" t="str">
        <f>VLOOKUP(Table35[[#This Row],[Customer ID]],'Hospitalisation Details'!A:K,9, FALSE)</f>
        <v>tier - 3</v>
      </c>
      <c r="O1529" t="str">
        <f>VLOOKUP(Table35[[#This Row],[Customer ID]],'Hospitalisation Details'!A:K,10,FALSE)</f>
        <v>tier - 3</v>
      </c>
      <c r="P1529" t="str">
        <f>VLOOKUP(Table35[[#This Row],[Customer ID]],'Hospitalisation Details'!A:K,11,FALSE)</f>
        <v>R1012</v>
      </c>
    </row>
    <row r="1530" spans="1:16" x14ac:dyDescent="0.3">
      <c r="A1530" t="s">
        <v>841</v>
      </c>
      <c r="B1530" t="str">
        <f>VLOOKUP(Table35[[#This Row],[Customer ID]], 'Customer Names'!F:G, 2, FALSE)</f>
        <v>Schroegel, Ms.  Claudia A.</v>
      </c>
      <c r="C1530">
        <v>19.399999999999999</v>
      </c>
      <c r="D1530" s="22" t="str" cm="1">
        <f t="array" ref="D1530">_xlfn.IFS(Table35[[#This Row],[BMI]]&lt;18.5, "Underweight ", Table35[[#This Row],[BMI]]&lt;24.9, "Normal Weight", Table35[[#This Row],[BMI]]&lt;29.9, "Overweight ", TRUE, "Obesity")</f>
        <v>Normal Weight</v>
      </c>
      <c r="E1530" s="22">
        <v>11.93</v>
      </c>
      <c r="F1530" s="22" t="str" cm="1">
        <f t="array" ref="F1530">_xlfn.IFS(Table35[[#This Row],[HBA1C]]&lt;5.7, "Normal", Table35[[#This Row],[HBA1C]]&lt;6.4, "Prediabetes ", TRUE, "Diabetes")</f>
        <v>Diabetes</v>
      </c>
      <c r="G1530" s="23" t="s">
        <v>2379</v>
      </c>
      <c r="H1530" s="22" t="s">
        <v>2379</v>
      </c>
      <c r="I1530" s="22" t="s">
        <v>2379</v>
      </c>
      <c r="J1530" s="22">
        <v>0</v>
      </c>
      <c r="K1530" t="s">
        <v>2379</v>
      </c>
      <c r="L1530" s="25">
        <f>VLOOKUP(Table35[[#This Row],[Customer ID]],'Hospitalisation Details'!A:E,5,FALSE)</f>
        <v>26279</v>
      </c>
      <c r="M1530" s="27">
        <f>VLOOKUP(Table35[[#This Row],[Customer ID]],'Hospitalisation Details'!A:K,8,FALSE)</f>
        <v>6706.47</v>
      </c>
      <c r="N1530" t="str">
        <f>VLOOKUP(Table35[[#This Row],[Customer ID]],'Hospitalisation Details'!A:K,9, FALSE)</f>
        <v>tier - 2</v>
      </c>
      <c r="O1530" t="str">
        <f>VLOOKUP(Table35[[#This Row],[Customer ID]],'Hospitalisation Details'!A:K,10,FALSE)</f>
        <v>tier - 1</v>
      </c>
      <c r="P1530" t="str">
        <f>VLOOKUP(Table35[[#This Row],[Customer ID]],'Hospitalisation Details'!A:K,11,FALSE)</f>
        <v>R1013</v>
      </c>
    </row>
    <row r="1531" spans="1:16" x14ac:dyDescent="0.3">
      <c r="A1531" t="s">
        <v>840</v>
      </c>
      <c r="B1531" t="str">
        <f>VLOOKUP(Table35[[#This Row],[Customer ID]], 'Customer Names'!F:G, 2, FALSE)</f>
        <v>Williams, Ms.  Kate</v>
      </c>
      <c r="C1531">
        <v>15.1</v>
      </c>
      <c r="D1531" s="22" t="str" cm="1">
        <f t="array" ref="D1531">_xlfn.IFS(Table35[[#This Row],[BMI]]&lt;18.5, "Underweight ", Table35[[#This Row],[BMI]]&lt;24.9, "Normal Weight", Table35[[#This Row],[BMI]]&lt;29.9, "Overweight ", TRUE, "Obesity")</f>
        <v xml:space="preserve">Underweight </v>
      </c>
      <c r="E1531" s="22">
        <v>8.41</v>
      </c>
      <c r="F1531" s="22" t="str" cm="1">
        <f t="array" ref="F1531">_xlfn.IFS(Table35[[#This Row],[HBA1C]]&lt;5.7, "Normal", Table35[[#This Row],[HBA1C]]&lt;6.4, "Prediabetes ", TRUE, "Diabetes")</f>
        <v>Diabetes</v>
      </c>
      <c r="G1531" s="23" t="s">
        <v>2379</v>
      </c>
      <c r="H1531" s="22" t="s">
        <v>2379</v>
      </c>
      <c r="I1531" s="22" t="s">
        <v>2379</v>
      </c>
      <c r="J1531" s="22">
        <v>0</v>
      </c>
      <c r="K1531" t="s">
        <v>2379</v>
      </c>
      <c r="L1531" s="25">
        <f>VLOOKUP(Table35[[#This Row],[Customer ID]],'Hospitalisation Details'!A:E,5,FALSE)</f>
        <v>25155</v>
      </c>
      <c r="M1531" s="27">
        <f>VLOOKUP(Table35[[#This Row],[Customer ID]],'Hospitalisation Details'!A:K,8,FALSE)</f>
        <v>6700.56</v>
      </c>
      <c r="N1531" t="str">
        <f>VLOOKUP(Table35[[#This Row],[Customer ID]],'Hospitalisation Details'!A:K,9, FALSE)</f>
        <v>tier - 3</v>
      </c>
      <c r="O1531" t="str">
        <f>VLOOKUP(Table35[[#This Row],[Customer ID]],'Hospitalisation Details'!A:K,10,FALSE)</f>
        <v>tier - 1</v>
      </c>
      <c r="P1531" t="str">
        <f>VLOOKUP(Table35[[#This Row],[Customer ID]],'Hospitalisation Details'!A:K,11,FALSE)</f>
        <v>R1012</v>
      </c>
    </row>
    <row r="1532" spans="1:16" x14ac:dyDescent="0.3">
      <c r="A1532" t="s">
        <v>839</v>
      </c>
      <c r="B1532" t="str">
        <f>VLOOKUP(Table35[[#This Row],[Customer ID]], 'Customer Names'!F:G, 2, FALSE)</f>
        <v>Casey, Ms.  Nicole M.</v>
      </c>
      <c r="C1532">
        <v>23.37</v>
      </c>
      <c r="D1532" s="22" t="str" cm="1">
        <f t="array" ref="D1532">_xlfn.IFS(Table35[[#This Row],[BMI]]&lt;18.5, "Underweight ", Table35[[#This Row],[BMI]]&lt;24.9, "Normal Weight", Table35[[#This Row],[BMI]]&lt;29.9, "Overweight ", TRUE, "Obesity")</f>
        <v>Normal Weight</v>
      </c>
      <c r="E1532" s="22">
        <v>5.59</v>
      </c>
      <c r="F1532" s="22" t="str" cm="1">
        <f t="array" ref="F1532">_xlfn.IFS(Table35[[#This Row],[HBA1C]]&lt;5.7, "Normal", Table35[[#This Row],[HBA1C]]&lt;6.4, "Prediabetes ", TRUE, "Diabetes")</f>
        <v>Normal</v>
      </c>
      <c r="G1532" s="23" t="s">
        <v>2381</v>
      </c>
      <c r="H1532" s="22" t="s">
        <v>2379</v>
      </c>
      <c r="I1532" s="22" t="s">
        <v>2379</v>
      </c>
      <c r="J1532" s="22">
        <v>0</v>
      </c>
      <c r="K1532" t="s">
        <v>2379</v>
      </c>
      <c r="L1532" s="25">
        <f>VLOOKUP(Table35[[#This Row],[Customer ID]],'Hospitalisation Details'!A:E,5,FALSE)</f>
        <v>31329</v>
      </c>
      <c r="M1532" s="27">
        <f>VLOOKUP(Table35[[#This Row],[Customer ID]],'Hospitalisation Details'!A:K,8,FALSE)</f>
        <v>6686.43</v>
      </c>
      <c r="N1532" t="str">
        <f>VLOOKUP(Table35[[#This Row],[Customer ID]],'Hospitalisation Details'!A:K,9, FALSE)</f>
        <v>tier - 2</v>
      </c>
      <c r="O1532" t="str">
        <f>VLOOKUP(Table35[[#This Row],[Customer ID]],'Hospitalisation Details'!A:K,10,FALSE)</f>
        <v>tier - 3</v>
      </c>
      <c r="P1532" t="str">
        <f>VLOOKUP(Table35[[#This Row],[Customer ID]],'Hospitalisation Details'!A:K,11,FALSE)</f>
        <v>R1012</v>
      </c>
    </row>
    <row r="1533" spans="1:16" x14ac:dyDescent="0.3">
      <c r="A1533" t="s">
        <v>838</v>
      </c>
      <c r="B1533" t="str">
        <f>VLOOKUP(Table35[[#This Row],[Customer ID]], 'Customer Names'!F:G, 2, FALSE)</f>
        <v>Randall, Mr.  Jack</v>
      </c>
      <c r="C1533">
        <v>42.4</v>
      </c>
      <c r="D1533" s="22" t="str" cm="1">
        <f t="array" ref="D1533">_xlfn.IFS(Table35[[#This Row],[BMI]]&lt;18.5, "Underweight ", Table35[[#This Row],[BMI]]&lt;24.9, "Normal Weight", Table35[[#This Row],[BMI]]&lt;29.9, "Overweight ", TRUE, "Obesity")</f>
        <v>Obesity</v>
      </c>
      <c r="E1533" s="22">
        <v>4.0599999999999996</v>
      </c>
      <c r="F1533" s="22" t="str" cm="1">
        <f t="array" ref="F1533">_xlfn.IFS(Table35[[#This Row],[HBA1C]]&lt;5.7, "Normal", Table35[[#This Row],[HBA1C]]&lt;6.4, "Prediabetes ", TRUE, "Diabetes")</f>
        <v>Normal</v>
      </c>
      <c r="G1533" s="23" t="s">
        <v>2379</v>
      </c>
      <c r="H1533" s="22" t="s">
        <v>2379</v>
      </c>
      <c r="I1533" s="22" t="s">
        <v>2379</v>
      </c>
      <c r="J1533" s="22">
        <v>0</v>
      </c>
      <c r="K1533" t="s">
        <v>2379</v>
      </c>
      <c r="L1533" s="25">
        <f>VLOOKUP(Table35[[#This Row],[Customer ID]],'Hospitalisation Details'!A:E,5,FALSE)</f>
        <v>32771</v>
      </c>
      <c r="M1533" s="27">
        <f>VLOOKUP(Table35[[#This Row],[Customer ID]],'Hospitalisation Details'!A:K,8,FALSE)</f>
        <v>6666.24</v>
      </c>
      <c r="N1533" t="str">
        <f>VLOOKUP(Table35[[#This Row],[Customer ID]],'Hospitalisation Details'!A:K,9, FALSE)</f>
        <v>tier - 3</v>
      </c>
      <c r="O1533" t="str">
        <f>VLOOKUP(Table35[[#This Row],[Customer ID]],'Hospitalisation Details'!A:K,10,FALSE)</f>
        <v>tier - 1</v>
      </c>
      <c r="P1533" t="str">
        <f>VLOOKUP(Table35[[#This Row],[Customer ID]],'Hospitalisation Details'!A:K,11,FALSE)</f>
        <v>R1011</v>
      </c>
    </row>
    <row r="1534" spans="1:16" x14ac:dyDescent="0.3">
      <c r="A1534" t="s">
        <v>837</v>
      </c>
      <c r="B1534" t="str">
        <f>VLOOKUP(Table35[[#This Row],[Customer ID]], 'Customer Names'!F:G, 2, FALSE)</f>
        <v>Doyon, Mr.  Gregory</v>
      </c>
      <c r="C1534">
        <v>28.405000000000001</v>
      </c>
      <c r="D1534" s="22" t="str" cm="1">
        <f t="array" ref="D1534">_xlfn.IFS(Table35[[#This Row],[BMI]]&lt;18.5, "Underweight ", Table35[[#This Row],[BMI]]&lt;24.9, "Normal Weight", Table35[[#This Row],[BMI]]&lt;29.9, "Overweight ", TRUE, "Obesity")</f>
        <v xml:space="preserve">Overweight </v>
      </c>
      <c r="E1534" s="22">
        <v>7.02</v>
      </c>
      <c r="F1534" s="22" t="str" cm="1">
        <f t="array" ref="F1534">_xlfn.IFS(Table35[[#This Row],[HBA1C]]&lt;5.7, "Normal", Table35[[#This Row],[HBA1C]]&lt;6.4, "Prediabetes ", TRUE, "Diabetes")</f>
        <v>Diabetes</v>
      </c>
      <c r="G1534" s="23" t="s">
        <v>2381</v>
      </c>
      <c r="H1534" s="22" t="s">
        <v>2379</v>
      </c>
      <c r="I1534" s="22" t="s">
        <v>2379</v>
      </c>
      <c r="J1534" s="22">
        <v>0</v>
      </c>
      <c r="K1534" t="s">
        <v>2379</v>
      </c>
      <c r="L1534" s="25">
        <f>VLOOKUP(Table35[[#This Row],[Customer ID]],'Hospitalisation Details'!A:E,5,FALSE)</f>
        <v>29815</v>
      </c>
      <c r="M1534" s="27">
        <f>VLOOKUP(Table35[[#This Row],[Customer ID]],'Hospitalisation Details'!A:K,8,FALSE)</f>
        <v>6664.69</v>
      </c>
      <c r="N1534" t="str">
        <f>VLOOKUP(Table35[[#This Row],[Customer ID]],'Hospitalisation Details'!A:K,9, FALSE)</f>
        <v>tier - 3</v>
      </c>
      <c r="O1534" t="str">
        <f>VLOOKUP(Table35[[#This Row],[Customer ID]],'Hospitalisation Details'!A:K,10,FALSE)</f>
        <v>tier - 1</v>
      </c>
      <c r="P1534" t="str">
        <f>VLOOKUP(Table35[[#This Row],[Customer ID]],'Hospitalisation Details'!A:K,11,FALSE)</f>
        <v>R1012</v>
      </c>
    </row>
    <row r="1535" spans="1:16" x14ac:dyDescent="0.3">
      <c r="A1535" t="s">
        <v>836</v>
      </c>
      <c r="B1535" t="str">
        <f>VLOOKUP(Table35[[#This Row],[Customer ID]], 'Customer Names'!F:G, 2, FALSE)</f>
        <v>Sankey, Ms.  Rebecca</v>
      </c>
      <c r="C1535">
        <v>23.4</v>
      </c>
      <c r="D1535" s="22" t="str" cm="1">
        <f t="array" ref="D1535">_xlfn.IFS(Table35[[#This Row],[BMI]]&lt;18.5, "Underweight ", Table35[[#This Row],[BMI]]&lt;24.9, "Normal Weight", Table35[[#This Row],[BMI]]&lt;29.9, "Overweight ", TRUE, "Obesity")</f>
        <v>Normal Weight</v>
      </c>
      <c r="E1535" s="22">
        <v>4.47</v>
      </c>
      <c r="F1535" s="22" t="str" cm="1">
        <f t="array" ref="F1535">_xlfn.IFS(Table35[[#This Row],[HBA1C]]&lt;5.7, "Normal", Table35[[#This Row],[HBA1C]]&lt;6.4, "Prediabetes ", TRUE, "Diabetes")</f>
        <v>Normal</v>
      </c>
      <c r="G1535" s="23" t="s">
        <v>2379</v>
      </c>
      <c r="H1535" s="22" t="s">
        <v>2379</v>
      </c>
      <c r="I1535" s="22" t="s">
        <v>2379</v>
      </c>
      <c r="J1535" s="22">
        <v>0</v>
      </c>
      <c r="K1535" t="s">
        <v>2379</v>
      </c>
      <c r="L1535" s="25">
        <f>VLOOKUP(Table35[[#This Row],[Customer ID]],'Hospitalisation Details'!A:E,5,FALSE)</f>
        <v>30159</v>
      </c>
      <c r="M1535" s="27">
        <f>VLOOKUP(Table35[[#This Row],[Customer ID]],'Hospitalisation Details'!A:K,8,FALSE)</f>
        <v>6664.32</v>
      </c>
      <c r="N1535" t="str">
        <f>VLOOKUP(Table35[[#This Row],[Customer ID]],'Hospitalisation Details'!A:K,9, FALSE)</f>
        <v>tier - 2</v>
      </c>
      <c r="O1535" t="str">
        <f>VLOOKUP(Table35[[#This Row],[Customer ID]],'Hospitalisation Details'!A:K,10,FALSE)</f>
        <v>tier - 2</v>
      </c>
      <c r="P1535" t="str">
        <f>VLOOKUP(Table35[[#This Row],[Customer ID]],'Hospitalisation Details'!A:K,11,FALSE)</f>
        <v>R1013</v>
      </c>
    </row>
    <row r="1536" spans="1:16" x14ac:dyDescent="0.3">
      <c r="A1536" t="s">
        <v>835</v>
      </c>
      <c r="B1536" t="str">
        <f>VLOOKUP(Table35[[#This Row],[Customer ID]], 'Customer Names'!F:G, 2, FALSE)</f>
        <v>Stilgenbauer, Mr.  Adam</v>
      </c>
      <c r="C1536">
        <v>33.44</v>
      </c>
      <c r="D1536" s="22" t="str" cm="1">
        <f t="array" ref="D1536">_xlfn.IFS(Table35[[#This Row],[BMI]]&lt;18.5, "Underweight ", Table35[[#This Row],[BMI]]&lt;24.9, "Normal Weight", Table35[[#This Row],[BMI]]&lt;29.9, "Overweight ", TRUE, "Obesity")</f>
        <v>Obesity</v>
      </c>
      <c r="E1536" s="22">
        <v>4.54</v>
      </c>
      <c r="F1536" s="22" t="str" cm="1">
        <f t="array" ref="F1536">_xlfn.IFS(Table35[[#This Row],[HBA1C]]&lt;5.7, "Normal", Table35[[#This Row],[HBA1C]]&lt;6.4, "Prediabetes ", TRUE, "Diabetes")</f>
        <v>Normal</v>
      </c>
      <c r="G1536" s="23" t="s">
        <v>2379</v>
      </c>
      <c r="H1536" s="22" t="s">
        <v>2379</v>
      </c>
      <c r="I1536" s="22" t="s">
        <v>2379</v>
      </c>
      <c r="J1536" s="22">
        <v>0</v>
      </c>
      <c r="K1536" t="s">
        <v>2379</v>
      </c>
      <c r="L1536" s="25">
        <f>VLOOKUP(Table35[[#This Row],[Customer ID]],'Hospitalisation Details'!A:E,5,FALSE)</f>
        <v>32678</v>
      </c>
      <c r="M1536" s="27">
        <f>VLOOKUP(Table35[[#This Row],[Customer ID]],'Hospitalisation Details'!A:K,8,FALSE)</f>
        <v>6653.79</v>
      </c>
      <c r="N1536" t="str">
        <f>VLOOKUP(Table35[[#This Row],[Customer ID]],'Hospitalisation Details'!A:K,9, FALSE)</f>
        <v>tier - 2</v>
      </c>
      <c r="O1536" t="str">
        <f>VLOOKUP(Table35[[#This Row],[Customer ID]],'Hospitalisation Details'!A:K,10,FALSE)</f>
        <v>tier - 1</v>
      </c>
      <c r="P1536" t="str">
        <f>VLOOKUP(Table35[[#This Row],[Customer ID]],'Hospitalisation Details'!A:K,11,FALSE)</f>
        <v>R1013</v>
      </c>
    </row>
    <row r="1537" spans="1:16" x14ac:dyDescent="0.3">
      <c r="A1537" t="s">
        <v>834</v>
      </c>
      <c r="B1537" t="str">
        <f>VLOOKUP(Table35[[#This Row],[Customer ID]], 'Customer Names'!F:G, 2, FALSE)</f>
        <v>Jaskiewicz, Mr.  Ryan</v>
      </c>
      <c r="C1537">
        <v>21.12</v>
      </c>
      <c r="D1537" s="22" t="str" cm="1">
        <f t="array" ref="D1537">_xlfn.IFS(Table35[[#This Row],[BMI]]&lt;18.5, "Underweight ", Table35[[#This Row],[BMI]]&lt;24.9, "Normal Weight", Table35[[#This Row],[BMI]]&lt;29.9, "Overweight ", TRUE, "Obesity")</f>
        <v>Normal Weight</v>
      </c>
      <c r="E1537" s="22">
        <v>4.99</v>
      </c>
      <c r="F1537" s="22" t="str" cm="1">
        <f t="array" ref="F1537">_xlfn.IFS(Table35[[#This Row],[HBA1C]]&lt;5.7, "Normal", Table35[[#This Row],[HBA1C]]&lt;6.4, "Prediabetes ", TRUE, "Diabetes")</f>
        <v>Normal</v>
      </c>
      <c r="G1537" s="23" t="s">
        <v>2379</v>
      </c>
      <c r="H1537" s="22" t="s">
        <v>2379</v>
      </c>
      <c r="I1537" s="22" t="s">
        <v>2379</v>
      </c>
      <c r="J1537" s="22">
        <v>1</v>
      </c>
      <c r="K1537" t="s">
        <v>2379</v>
      </c>
      <c r="L1537" s="25">
        <f>VLOOKUP(Table35[[#This Row],[Customer ID]],'Hospitalisation Details'!A:E,5,FALSE)</f>
        <v>30803</v>
      </c>
      <c r="M1537" s="27">
        <f>VLOOKUP(Table35[[#This Row],[Customer ID]],'Hospitalisation Details'!A:K,8,FALSE)</f>
        <v>6652.53</v>
      </c>
      <c r="N1537" t="str">
        <f>VLOOKUP(Table35[[#This Row],[Customer ID]],'Hospitalisation Details'!A:K,9, FALSE)</f>
        <v>tier - 3</v>
      </c>
      <c r="O1537" t="str">
        <f>VLOOKUP(Table35[[#This Row],[Customer ID]],'Hospitalisation Details'!A:K,10,FALSE)</f>
        <v>tier - 2</v>
      </c>
      <c r="P1537" t="str">
        <f>VLOOKUP(Table35[[#This Row],[Customer ID]],'Hospitalisation Details'!A:K,11,FALSE)</f>
        <v>R1013</v>
      </c>
    </row>
    <row r="1538" spans="1:16" x14ac:dyDescent="0.3">
      <c r="A1538" t="s">
        <v>833</v>
      </c>
      <c r="B1538" t="str">
        <f>VLOOKUP(Table35[[#This Row],[Customer ID]], 'Customer Names'!F:G, 2, FALSE)</f>
        <v>Deppen, Ms.  Jackie K.</v>
      </c>
      <c r="C1538">
        <v>18.48</v>
      </c>
      <c r="D1538" s="22" t="str" cm="1">
        <f t="array" ref="D1538">_xlfn.IFS(Table35[[#This Row],[BMI]]&lt;18.5, "Underweight ", Table35[[#This Row],[BMI]]&lt;24.9, "Normal Weight", Table35[[#This Row],[BMI]]&lt;29.9, "Overweight ", TRUE, "Obesity")</f>
        <v xml:space="preserve">Underweight </v>
      </c>
      <c r="E1538" s="22">
        <v>10.84</v>
      </c>
      <c r="F1538" s="22" t="str" cm="1">
        <f t="array" ref="F1538">_xlfn.IFS(Table35[[#This Row],[HBA1C]]&lt;5.7, "Normal", Table35[[#This Row],[HBA1C]]&lt;6.4, "Prediabetes ", TRUE, "Diabetes")</f>
        <v>Diabetes</v>
      </c>
      <c r="G1538" s="23" t="s">
        <v>2381</v>
      </c>
      <c r="H1538" s="22" t="s">
        <v>2379</v>
      </c>
      <c r="I1538" s="22" t="s">
        <v>2379</v>
      </c>
      <c r="J1538" s="22">
        <v>2</v>
      </c>
      <c r="K1538" t="s">
        <v>2379</v>
      </c>
      <c r="L1538" s="25">
        <f>VLOOKUP(Table35[[#This Row],[Customer ID]],'Hospitalisation Details'!A:E,5,FALSE)</f>
        <v>25666</v>
      </c>
      <c r="M1538" s="27">
        <f>VLOOKUP(Table35[[#This Row],[Customer ID]],'Hospitalisation Details'!A:K,8,FALSE)</f>
        <v>6651.26</v>
      </c>
      <c r="N1538" t="str">
        <f>VLOOKUP(Table35[[#This Row],[Customer ID]],'Hospitalisation Details'!A:K,9, FALSE)</f>
        <v>tier - 2</v>
      </c>
      <c r="O1538" t="str">
        <f>VLOOKUP(Table35[[#This Row],[Customer ID]],'Hospitalisation Details'!A:K,10,FALSE)</f>
        <v>tier - 3</v>
      </c>
      <c r="P1538" t="str">
        <f>VLOOKUP(Table35[[#This Row],[Customer ID]],'Hospitalisation Details'!A:K,11,FALSE)</f>
        <v>R1013</v>
      </c>
    </row>
    <row r="1539" spans="1:16" x14ac:dyDescent="0.3">
      <c r="A1539" t="s">
        <v>832</v>
      </c>
      <c r="B1539" t="str">
        <f>VLOOKUP(Table35[[#This Row],[Customer ID]], 'Customer Names'!F:G, 2, FALSE)</f>
        <v>Hine, Mr.  Chris</v>
      </c>
      <c r="C1539">
        <v>16.815000000000001</v>
      </c>
      <c r="D1539" s="22" t="str" cm="1">
        <f t="array" ref="D1539">_xlfn.IFS(Table35[[#This Row],[BMI]]&lt;18.5, "Underweight ", Table35[[#This Row],[BMI]]&lt;24.9, "Normal Weight", Table35[[#This Row],[BMI]]&lt;29.9, "Overweight ", TRUE, "Obesity")</f>
        <v xml:space="preserve">Underweight </v>
      </c>
      <c r="E1539" s="22">
        <v>5.63</v>
      </c>
      <c r="F1539" s="22" t="str" cm="1">
        <f t="array" ref="F1539">_xlfn.IFS(Table35[[#This Row],[HBA1C]]&lt;5.7, "Normal", Table35[[#This Row],[HBA1C]]&lt;6.4, "Prediabetes ", TRUE, "Diabetes")</f>
        <v>Normal</v>
      </c>
      <c r="G1539" s="23" t="s">
        <v>2379</v>
      </c>
      <c r="H1539" s="22" t="s">
        <v>2379</v>
      </c>
      <c r="I1539" s="22" t="s">
        <v>2379</v>
      </c>
      <c r="J1539" s="22">
        <v>1</v>
      </c>
      <c r="K1539" t="s">
        <v>2379</v>
      </c>
      <c r="L1539" s="25">
        <f>VLOOKUP(Table35[[#This Row],[Customer ID]],'Hospitalisation Details'!A:E,5,FALSE)</f>
        <v>30749</v>
      </c>
      <c r="M1539" s="27">
        <f>VLOOKUP(Table35[[#This Row],[Customer ID]],'Hospitalisation Details'!A:K,8,FALSE)</f>
        <v>6640.54</v>
      </c>
      <c r="N1539" t="str">
        <f>VLOOKUP(Table35[[#This Row],[Customer ID]],'Hospitalisation Details'!A:K,9, FALSE)</f>
        <v>tier - 2</v>
      </c>
      <c r="O1539" t="str">
        <f>VLOOKUP(Table35[[#This Row],[Customer ID]],'Hospitalisation Details'!A:K,10,FALSE)</f>
        <v>tier - 3</v>
      </c>
      <c r="P1539" t="str">
        <f>VLOOKUP(Table35[[#This Row],[Customer ID]],'Hospitalisation Details'!A:K,11,FALSE)</f>
        <v>R1019</v>
      </c>
    </row>
    <row r="1540" spans="1:16" x14ac:dyDescent="0.3">
      <c r="A1540" t="s">
        <v>831</v>
      </c>
      <c r="B1540" t="str">
        <f>VLOOKUP(Table35[[#This Row],[Customer ID]], 'Customer Names'!F:G, 2, FALSE)</f>
        <v>Mathews, Mr.  Tyler C</v>
      </c>
      <c r="C1540">
        <v>26.72</v>
      </c>
      <c r="D1540" s="22" t="str" cm="1">
        <f t="array" ref="D1540">_xlfn.IFS(Table35[[#This Row],[BMI]]&lt;18.5, "Underweight ", Table35[[#This Row],[BMI]]&lt;24.9, "Normal Weight", Table35[[#This Row],[BMI]]&lt;29.9, "Overweight ", TRUE, "Obesity")</f>
        <v xml:space="preserve">Overweight </v>
      </c>
      <c r="E1540" s="22">
        <v>4.1399999999999997</v>
      </c>
      <c r="F1540" s="22" t="str" cm="1">
        <f t="array" ref="F1540">_xlfn.IFS(Table35[[#This Row],[HBA1C]]&lt;5.7, "Normal", Table35[[#This Row],[HBA1C]]&lt;6.4, "Prediabetes ", TRUE, "Diabetes")</f>
        <v>Normal</v>
      </c>
      <c r="G1540" s="23" t="s">
        <v>2379</v>
      </c>
      <c r="H1540" s="22" t="s">
        <v>2379</v>
      </c>
      <c r="I1540" s="22" t="s">
        <v>2379</v>
      </c>
      <c r="J1540" s="22">
        <v>0</v>
      </c>
      <c r="K1540" t="s">
        <v>2379</v>
      </c>
      <c r="L1540" s="25">
        <f>VLOOKUP(Table35[[#This Row],[Customer ID]],'Hospitalisation Details'!A:E,5,FALSE)</f>
        <v>32910</v>
      </c>
      <c r="M1540" s="27">
        <f>VLOOKUP(Table35[[#This Row],[Customer ID]],'Hospitalisation Details'!A:K,8,FALSE)</f>
        <v>6639.3</v>
      </c>
      <c r="N1540" t="str">
        <f>VLOOKUP(Table35[[#This Row],[Customer ID]],'Hospitalisation Details'!A:K,9, FALSE)</f>
        <v>tier - 2</v>
      </c>
      <c r="O1540" t="str">
        <f>VLOOKUP(Table35[[#This Row],[Customer ID]],'Hospitalisation Details'!A:K,10,FALSE)</f>
        <v>tier - 2</v>
      </c>
      <c r="P1540" t="str">
        <f>VLOOKUP(Table35[[#This Row],[Customer ID]],'Hospitalisation Details'!A:K,11,FALSE)</f>
        <v>R1021</v>
      </c>
    </row>
    <row r="1541" spans="1:16" x14ac:dyDescent="0.3">
      <c r="A1541" t="s">
        <v>830</v>
      </c>
      <c r="B1541" t="str">
        <f>VLOOKUP(Table35[[#This Row],[Customer ID]], 'Customer Names'!F:G, 2, FALSE)</f>
        <v>Yabu, Ms.  Yoshie</v>
      </c>
      <c r="C1541">
        <v>41.42</v>
      </c>
      <c r="D1541" s="22" t="str" cm="1">
        <f t="array" ref="D1541">_xlfn.IFS(Table35[[#This Row],[BMI]]&lt;18.5, "Underweight ", Table35[[#This Row],[BMI]]&lt;24.9, "Normal Weight", Table35[[#This Row],[BMI]]&lt;29.9, "Overweight ", TRUE, "Obesity")</f>
        <v>Obesity</v>
      </c>
      <c r="E1541" s="22">
        <v>5.17</v>
      </c>
      <c r="F1541" s="22" t="str" cm="1">
        <f t="array" ref="F1541">_xlfn.IFS(Table35[[#This Row],[HBA1C]]&lt;5.7, "Normal", Table35[[#This Row],[HBA1C]]&lt;6.4, "Prediabetes ", TRUE, "Diabetes")</f>
        <v>Normal</v>
      </c>
      <c r="G1541" s="23" t="s">
        <v>2379</v>
      </c>
      <c r="H1541" s="22" t="s">
        <v>2379</v>
      </c>
      <c r="I1541" s="22" t="s">
        <v>2381</v>
      </c>
      <c r="J1541" s="22">
        <v>1</v>
      </c>
      <c r="K1541" t="s">
        <v>2379</v>
      </c>
      <c r="L1541" s="25">
        <f>VLOOKUP(Table35[[#This Row],[Customer ID]],'Hospitalisation Details'!A:E,5,FALSE)</f>
        <v>37625</v>
      </c>
      <c r="M1541" s="27">
        <f>VLOOKUP(Table35[[#This Row],[Customer ID]],'Hospitalisation Details'!A:K,8,FALSE)</f>
        <v>6638.16</v>
      </c>
      <c r="N1541" t="str">
        <f>VLOOKUP(Table35[[#This Row],[Customer ID]],'Hospitalisation Details'!A:K,9, FALSE)</f>
        <v>tier - 2</v>
      </c>
      <c r="O1541" t="str">
        <f>VLOOKUP(Table35[[#This Row],[Customer ID]],'Hospitalisation Details'!A:K,10,FALSE)</f>
        <v>tier - 1</v>
      </c>
      <c r="P1541" t="str">
        <f>VLOOKUP(Table35[[#This Row],[Customer ID]],'Hospitalisation Details'!A:K,11,FALSE)</f>
        <v>R1012</v>
      </c>
    </row>
    <row r="1542" spans="1:16" x14ac:dyDescent="0.3">
      <c r="A1542" t="s">
        <v>829</v>
      </c>
      <c r="B1542" t="str">
        <f>VLOOKUP(Table35[[#This Row],[Customer ID]], 'Customer Names'!F:G, 2, FALSE)</f>
        <v>Strang, Ms.  Lauren A</v>
      </c>
      <c r="C1542">
        <v>20.69</v>
      </c>
      <c r="D1542" s="22" t="str" cm="1">
        <f t="array" ref="D1542">_xlfn.IFS(Table35[[#This Row],[BMI]]&lt;18.5, "Underweight ", Table35[[#This Row],[BMI]]&lt;24.9, "Normal Weight", Table35[[#This Row],[BMI]]&lt;29.9, "Overweight ", TRUE, "Obesity")</f>
        <v>Normal Weight</v>
      </c>
      <c r="E1542" s="22">
        <v>6.93</v>
      </c>
      <c r="F1542" s="22" t="str" cm="1">
        <f t="array" ref="F1542">_xlfn.IFS(Table35[[#This Row],[HBA1C]]&lt;5.7, "Normal", Table35[[#This Row],[HBA1C]]&lt;6.4, "Prediabetes ", TRUE, "Diabetes")</f>
        <v>Diabetes</v>
      </c>
      <c r="G1542" s="23" t="s">
        <v>2379</v>
      </c>
      <c r="H1542" s="22" t="s">
        <v>2379</v>
      </c>
      <c r="I1542" s="22" t="s">
        <v>2379</v>
      </c>
      <c r="J1542" s="22">
        <v>2</v>
      </c>
      <c r="K1542" t="s">
        <v>2379</v>
      </c>
      <c r="L1542" s="25">
        <f>VLOOKUP(Table35[[#This Row],[Customer ID]],'Hospitalisation Details'!A:E,5,FALSE)</f>
        <v>27027</v>
      </c>
      <c r="M1542" s="27">
        <f>VLOOKUP(Table35[[#This Row],[Customer ID]],'Hospitalisation Details'!A:K,8,FALSE)</f>
        <v>6630.31</v>
      </c>
      <c r="N1542" t="str">
        <f>VLOOKUP(Table35[[#This Row],[Customer ID]],'Hospitalisation Details'!A:K,9, FALSE)</f>
        <v>tier - 2</v>
      </c>
      <c r="O1542" t="str">
        <f>VLOOKUP(Table35[[#This Row],[Customer ID]],'Hospitalisation Details'!A:K,10,FALSE)</f>
        <v>tier - 1</v>
      </c>
      <c r="P1542" t="str">
        <f>VLOOKUP(Table35[[#This Row],[Customer ID]],'Hospitalisation Details'!A:K,11,FALSE)</f>
        <v>R1013</v>
      </c>
    </row>
    <row r="1543" spans="1:16" x14ac:dyDescent="0.3">
      <c r="A1543" t="s">
        <v>828</v>
      </c>
      <c r="B1543" t="str">
        <f>VLOOKUP(Table35[[#This Row],[Customer ID]], 'Customer Names'!F:G, 2, FALSE)</f>
        <v>Frank, Mr.  Mason D.</v>
      </c>
      <c r="C1543">
        <v>41.23</v>
      </c>
      <c r="D1543" s="22" t="str" cm="1">
        <f t="array" ref="D1543">_xlfn.IFS(Table35[[#This Row],[BMI]]&lt;18.5, "Underweight ", Table35[[#This Row],[BMI]]&lt;24.9, "Normal Weight", Table35[[#This Row],[BMI]]&lt;29.9, "Overweight ", TRUE, "Obesity")</f>
        <v>Obesity</v>
      </c>
      <c r="E1543" s="22">
        <v>4.24</v>
      </c>
      <c r="F1543" s="22" t="str" cm="1">
        <f t="array" ref="F1543">_xlfn.IFS(Table35[[#This Row],[HBA1C]]&lt;5.7, "Normal", Table35[[#This Row],[HBA1C]]&lt;6.4, "Prediabetes ", TRUE, "Diabetes")</f>
        <v>Normal</v>
      </c>
      <c r="G1543" s="23" t="s">
        <v>2379</v>
      </c>
      <c r="H1543" s="22" t="s">
        <v>2379</v>
      </c>
      <c r="I1543" s="22" t="s">
        <v>2379</v>
      </c>
      <c r="J1543" s="22">
        <v>0</v>
      </c>
      <c r="K1543" t="s">
        <v>2379</v>
      </c>
      <c r="L1543" s="25">
        <f>VLOOKUP(Table35[[#This Row],[Customer ID]],'Hospitalisation Details'!A:E,5,FALSE)</f>
        <v>30283</v>
      </c>
      <c r="M1543" s="27">
        <f>VLOOKUP(Table35[[#This Row],[Customer ID]],'Hospitalisation Details'!A:K,8,FALSE)</f>
        <v>6610.11</v>
      </c>
      <c r="N1543" t="str">
        <f>VLOOKUP(Table35[[#This Row],[Customer ID]],'Hospitalisation Details'!A:K,9, FALSE)</f>
        <v>tier - 3</v>
      </c>
      <c r="O1543" t="str">
        <f>VLOOKUP(Table35[[#This Row],[Customer ID]],'Hospitalisation Details'!A:K,10,FALSE)</f>
        <v>tier - 2</v>
      </c>
      <c r="P1543" t="str">
        <f>VLOOKUP(Table35[[#This Row],[Customer ID]],'Hospitalisation Details'!A:K,11,FALSE)</f>
        <v>R1015</v>
      </c>
    </row>
    <row r="1544" spans="1:16" x14ac:dyDescent="0.3">
      <c r="A1544" t="s">
        <v>827</v>
      </c>
      <c r="B1544" t="str">
        <f>VLOOKUP(Table35[[#This Row],[Customer ID]], 'Customer Names'!F:G, 2, FALSE)</f>
        <v>Shanley, Mr.  Ryan</v>
      </c>
      <c r="C1544">
        <v>29.9</v>
      </c>
      <c r="D1544" s="22" t="str" cm="1">
        <f t="array" ref="D1544">_xlfn.IFS(Table35[[#This Row],[BMI]]&lt;18.5, "Underweight ", Table35[[#This Row],[BMI]]&lt;24.9, "Normal Weight", Table35[[#This Row],[BMI]]&lt;29.9, "Overweight ", TRUE, "Obesity")</f>
        <v>Obesity</v>
      </c>
      <c r="E1544" s="22">
        <v>5.91</v>
      </c>
      <c r="F1544" s="22" t="str" cm="1">
        <f t="array" ref="F1544">_xlfn.IFS(Table35[[#This Row],[HBA1C]]&lt;5.7, "Normal", Table35[[#This Row],[HBA1C]]&lt;6.4, "Prediabetes ", TRUE, "Diabetes")</f>
        <v xml:space="preserve">Prediabetes </v>
      </c>
      <c r="G1544" s="23" t="s">
        <v>2379</v>
      </c>
      <c r="H1544" s="22" t="s">
        <v>2379</v>
      </c>
      <c r="I1544" s="22" t="s">
        <v>2379</v>
      </c>
      <c r="J1544" s="22">
        <v>0</v>
      </c>
      <c r="K1544" t="s">
        <v>2379</v>
      </c>
      <c r="L1544" s="25">
        <f>VLOOKUP(Table35[[#This Row],[Customer ID]],'Hospitalisation Details'!A:E,5,FALSE)</f>
        <v>30231</v>
      </c>
      <c r="M1544" s="27">
        <f>VLOOKUP(Table35[[#This Row],[Customer ID]],'Hospitalisation Details'!A:K,8,FALSE)</f>
        <v>6600.36</v>
      </c>
      <c r="N1544" t="str">
        <f>VLOOKUP(Table35[[#This Row],[Customer ID]],'Hospitalisation Details'!A:K,9, FALSE)</f>
        <v>tier - 2</v>
      </c>
      <c r="O1544" t="str">
        <f>VLOOKUP(Table35[[#This Row],[Customer ID]],'Hospitalisation Details'!A:K,10,FALSE)</f>
        <v>tier - 3</v>
      </c>
      <c r="P1544" t="str">
        <f>VLOOKUP(Table35[[#This Row],[Customer ID]],'Hospitalisation Details'!A:K,11,FALSE)</f>
        <v>R1011</v>
      </c>
    </row>
    <row r="1545" spans="1:16" x14ac:dyDescent="0.3">
      <c r="A1545" t="s">
        <v>826</v>
      </c>
      <c r="B1545" t="str">
        <f>VLOOKUP(Table35[[#This Row],[Customer ID]], 'Customer Names'!F:G, 2, FALSE)</f>
        <v>Mancebo Garcia, Mr.  Arturo</v>
      </c>
      <c r="C1545">
        <v>34.104999999999997</v>
      </c>
      <c r="D1545" s="22" t="str" cm="1">
        <f t="array" ref="D1545">_xlfn.IFS(Table35[[#This Row],[BMI]]&lt;18.5, "Underweight ", Table35[[#This Row],[BMI]]&lt;24.9, "Normal Weight", Table35[[#This Row],[BMI]]&lt;29.9, "Overweight ", TRUE, "Obesity")</f>
        <v>Obesity</v>
      </c>
      <c r="E1545" s="22">
        <v>5.93</v>
      </c>
      <c r="F1545" s="22" t="str" cm="1">
        <f t="array" ref="F1545">_xlfn.IFS(Table35[[#This Row],[HBA1C]]&lt;5.7, "Normal", Table35[[#This Row],[HBA1C]]&lt;6.4, "Prediabetes ", TRUE, "Diabetes")</f>
        <v xml:space="preserve">Prediabetes </v>
      </c>
      <c r="G1545" s="23" t="s">
        <v>2379</v>
      </c>
      <c r="H1545" s="22" t="s">
        <v>2379</v>
      </c>
      <c r="I1545" s="22" t="s">
        <v>2379</v>
      </c>
      <c r="J1545" s="22">
        <v>0</v>
      </c>
      <c r="K1545" t="s">
        <v>2379</v>
      </c>
      <c r="L1545" s="25">
        <f>VLOOKUP(Table35[[#This Row],[Customer ID]],'Hospitalisation Details'!A:E,5,FALSE)</f>
        <v>30223</v>
      </c>
      <c r="M1545" s="27">
        <f>VLOOKUP(Table35[[#This Row],[Customer ID]],'Hospitalisation Details'!A:K,8,FALSE)</f>
        <v>6600.21</v>
      </c>
      <c r="N1545" t="str">
        <f>VLOOKUP(Table35[[#This Row],[Customer ID]],'Hospitalisation Details'!A:K,9, FALSE)</f>
        <v>tier - 3</v>
      </c>
      <c r="O1545" t="str">
        <f>VLOOKUP(Table35[[#This Row],[Customer ID]],'Hospitalisation Details'!A:K,10,FALSE)</f>
        <v>tier - 2</v>
      </c>
      <c r="P1545" t="str">
        <f>VLOOKUP(Table35[[#This Row],[Customer ID]],'Hospitalisation Details'!A:K,11,FALSE)</f>
        <v>R1016</v>
      </c>
    </row>
    <row r="1546" spans="1:16" x14ac:dyDescent="0.3">
      <c r="A1546" t="s">
        <v>825</v>
      </c>
      <c r="B1546" t="str">
        <f>VLOOKUP(Table35[[#This Row],[Customer ID]], 'Customer Names'!F:G, 2, FALSE)</f>
        <v>Keehan, Mr.  Jake</v>
      </c>
      <c r="C1546">
        <v>24.97</v>
      </c>
      <c r="D1546" s="22" t="str" cm="1">
        <f t="array" ref="D1546">_xlfn.IFS(Table35[[#This Row],[BMI]]&lt;18.5, "Underweight ", Table35[[#This Row],[BMI]]&lt;24.9, "Normal Weight", Table35[[#This Row],[BMI]]&lt;29.9, "Overweight ", TRUE, "Obesity")</f>
        <v xml:space="preserve">Overweight </v>
      </c>
      <c r="E1546" s="22">
        <v>5.66</v>
      </c>
      <c r="F1546" s="22" t="str" cm="1">
        <f t="array" ref="F1546">_xlfn.IFS(Table35[[#This Row],[HBA1C]]&lt;5.7, "Normal", Table35[[#This Row],[HBA1C]]&lt;6.4, "Prediabetes ", TRUE, "Diabetes")</f>
        <v>Normal</v>
      </c>
      <c r="G1546" s="23" t="s">
        <v>2379</v>
      </c>
      <c r="H1546" s="22" t="s">
        <v>2379</v>
      </c>
      <c r="I1546" s="22" t="s">
        <v>2379</v>
      </c>
      <c r="J1546" s="22">
        <v>0</v>
      </c>
      <c r="K1546" t="s">
        <v>2379</v>
      </c>
      <c r="L1546" s="25">
        <f>VLOOKUP(Table35[[#This Row],[Customer ID]],'Hospitalisation Details'!A:E,5,FALSE)</f>
        <v>30185</v>
      </c>
      <c r="M1546" s="27">
        <f>VLOOKUP(Table35[[#This Row],[Customer ID]],'Hospitalisation Details'!A:K,8,FALSE)</f>
        <v>6593.51</v>
      </c>
      <c r="N1546" t="str">
        <f>VLOOKUP(Table35[[#This Row],[Customer ID]],'Hospitalisation Details'!A:K,9, FALSE)</f>
        <v>tier - 2</v>
      </c>
      <c r="O1546" t="str">
        <f>VLOOKUP(Table35[[#This Row],[Customer ID]],'Hospitalisation Details'!A:K,10,FALSE)</f>
        <v>tier - 1</v>
      </c>
      <c r="P1546" t="str">
        <f>VLOOKUP(Table35[[#This Row],[Customer ID]],'Hospitalisation Details'!A:K,11,FALSE)</f>
        <v>R1013</v>
      </c>
    </row>
    <row r="1547" spans="1:16" x14ac:dyDescent="0.3">
      <c r="A1547" t="s">
        <v>824</v>
      </c>
      <c r="B1547" t="str">
        <f>VLOOKUP(Table35[[#This Row],[Customer ID]], 'Customer Names'!F:G, 2, FALSE)</f>
        <v>Mahaney, Ms.  Sarah E</v>
      </c>
      <c r="C1547">
        <v>34.799999999999997</v>
      </c>
      <c r="D1547" s="22" t="str" cm="1">
        <f t="array" ref="D1547">_xlfn.IFS(Table35[[#This Row],[BMI]]&lt;18.5, "Underweight ", Table35[[#This Row],[BMI]]&lt;24.9, "Normal Weight", Table35[[#This Row],[BMI]]&lt;29.9, "Overweight ", TRUE, "Obesity")</f>
        <v>Obesity</v>
      </c>
      <c r="E1547" s="22">
        <v>4.1900000000000004</v>
      </c>
      <c r="F1547" s="22" t="str" cm="1">
        <f t="array" ref="F1547">_xlfn.IFS(Table35[[#This Row],[HBA1C]]&lt;5.7, "Normal", Table35[[#This Row],[HBA1C]]&lt;6.4, "Prediabetes ", TRUE, "Diabetes")</f>
        <v>Normal</v>
      </c>
      <c r="G1547" s="23" t="s">
        <v>2379</v>
      </c>
      <c r="H1547" s="22" t="s">
        <v>2379</v>
      </c>
      <c r="I1547" s="22" t="s">
        <v>2379</v>
      </c>
      <c r="J1547" s="22">
        <v>1</v>
      </c>
      <c r="K1547" t="s">
        <v>2379</v>
      </c>
      <c r="L1547" s="25">
        <f>VLOOKUP(Table35[[#This Row],[Customer ID]],'Hospitalisation Details'!A:E,5,FALSE)</f>
        <v>30868</v>
      </c>
      <c r="M1547" s="27">
        <f>VLOOKUP(Table35[[#This Row],[Customer ID]],'Hospitalisation Details'!A:K,8,FALSE)</f>
        <v>6571.54</v>
      </c>
      <c r="N1547" t="str">
        <f>VLOOKUP(Table35[[#This Row],[Customer ID]],'Hospitalisation Details'!A:K,9, FALSE)</f>
        <v>tier - 2</v>
      </c>
      <c r="O1547" t="str">
        <f>VLOOKUP(Table35[[#This Row],[Customer ID]],'Hospitalisation Details'!A:K,10,FALSE)</f>
        <v>tier - 3</v>
      </c>
      <c r="P1547" t="str">
        <f>VLOOKUP(Table35[[#This Row],[Customer ID]],'Hospitalisation Details'!A:K,11,FALSE)</f>
        <v>R1011</v>
      </c>
    </row>
    <row r="1548" spans="1:16" x14ac:dyDescent="0.3">
      <c r="A1548" t="s">
        <v>823</v>
      </c>
      <c r="B1548" t="str">
        <f>VLOOKUP(Table35[[#This Row],[Customer ID]], 'Customer Names'!F:G, 2, FALSE)</f>
        <v>Nolan, Ms.  Alison L.</v>
      </c>
      <c r="C1548">
        <v>32.965000000000003</v>
      </c>
      <c r="D1548" s="22" t="str" cm="1">
        <f t="array" ref="D1548">_xlfn.IFS(Table35[[#This Row],[BMI]]&lt;18.5, "Underweight ", Table35[[#This Row],[BMI]]&lt;24.9, "Normal Weight", Table35[[#This Row],[BMI]]&lt;29.9, "Overweight ", TRUE, "Obesity")</f>
        <v>Obesity</v>
      </c>
      <c r="E1548" s="22">
        <v>9.2100000000000009</v>
      </c>
      <c r="F1548" s="22" t="str" cm="1">
        <f t="array" ref="F1548">_xlfn.IFS(Table35[[#This Row],[HBA1C]]&lt;5.7, "Normal", Table35[[#This Row],[HBA1C]]&lt;6.4, "Prediabetes ", TRUE, "Diabetes")</f>
        <v>Diabetes</v>
      </c>
      <c r="G1548" s="23" t="s">
        <v>2381</v>
      </c>
      <c r="H1548" s="22" t="s">
        <v>2379</v>
      </c>
      <c r="I1548" s="22" t="s">
        <v>2379</v>
      </c>
      <c r="J1548" s="22">
        <v>0</v>
      </c>
      <c r="K1548" t="s">
        <v>2379</v>
      </c>
      <c r="L1548" s="25">
        <f>VLOOKUP(Table35[[#This Row],[Customer ID]],'Hospitalisation Details'!A:E,5,FALSE)</f>
        <v>29757</v>
      </c>
      <c r="M1548" s="27">
        <f>VLOOKUP(Table35[[#This Row],[Customer ID]],'Hospitalisation Details'!A:K,8,FALSE)</f>
        <v>6571.02</v>
      </c>
      <c r="N1548" t="str">
        <f>VLOOKUP(Table35[[#This Row],[Customer ID]],'Hospitalisation Details'!A:K,9, FALSE)</f>
        <v>tier - 2</v>
      </c>
      <c r="O1548" t="str">
        <f>VLOOKUP(Table35[[#This Row],[Customer ID]],'Hospitalisation Details'!A:K,10,FALSE)</f>
        <v>tier - 1</v>
      </c>
      <c r="P1548" t="str">
        <f>VLOOKUP(Table35[[#This Row],[Customer ID]],'Hospitalisation Details'!A:K,11,FALSE)</f>
        <v>R1012</v>
      </c>
    </row>
    <row r="1549" spans="1:16" x14ac:dyDescent="0.3">
      <c r="A1549" t="s">
        <v>822</v>
      </c>
      <c r="B1549" t="str">
        <f>VLOOKUP(Table35[[#This Row],[Customer ID]], 'Customer Names'!F:G, 2, FALSE)</f>
        <v>Sobrino, Ms.  Karen A.</v>
      </c>
      <c r="C1549">
        <v>27.265000000000001</v>
      </c>
      <c r="D1549" s="22" t="str" cm="1">
        <f t="array" ref="D1549">_xlfn.IFS(Table35[[#This Row],[BMI]]&lt;18.5, "Underweight ", Table35[[#This Row],[BMI]]&lt;24.9, "Normal Weight", Table35[[#This Row],[BMI]]&lt;29.9, "Overweight ", TRUE, "Obesity")</f>
        <v xml:space="preserve">Overweight </v>
      </c>
      <c r="E1549" s="22">
        <v>5.51</v>
      </c>
      <c r="F1549" s="22" t="str" cm="1">
        <f t="array" ref="F1549">_xlfn.IFS(Table35[[#This Row],[HBA1C]]&lt;5.7, "Normal", Table35[[#This Row],[HBA1C]]&lt;6.4, "Prediabetes ", TRUE, "Diabetes")</f>
        <v>Normal</v>
      </c>
      <c r="G1549" s="23" t="s">
        <v>2379</v>
      </c>
      <c r="H1549" s="22" t="s">
        <v>2379</v>
      </c>
      <c r="I1549" s="22" t="s">
        <v>2379</v>
      </c>
      <c r="J1549" s="22">
        <v>1</v>
      </c>
      <c r="K1549" t="s">
        <v>2379</v>
      </c>
      <c r="L1549" s="25">
        <f>VLOOKUP(Table35[[#This Row],[Customer ID]],'Hospitalisation Details'!A:E,5,FALSE)</f>
        <v>30822</v>
      </c>
      <c r="M1549" s="27">
        <f>VLOOKUP(Table35[[#This Row],[Customer ID]],'Hospitalisation Details'!A:K,8,FALSE)</f>
        <v>6555.07</v>
      </c>
      <c r="N1549" t="str">
        <f>VLOOKUP(Table35[[#This Row],[Customer ID]],'Hospitalisation Details'!A:K,9, FALSE)</f>
        <v>tier - 2</v>
      </c>
      <c r="O1549" t="str">
        <f>VLOOKUP(Table35[[#This Row],[Customer ID]],'Hospitalisation Details'!A:K,10,FALSE)</f>
        <v>tier - 2</v>
      </c>
      <c r="P1549" t="str">
        <f>VLOOKUP(Table35[[#This Row],[Customer ID]],'Hospitalisation Details'!A:K,11,FALSE)</f>
        <v>R1024</v>
      </c>
    </row>
    <row r="1550" spans="1:16" x14ac:dyDescent="0.3">
      <c r="A1550" t="s">
        <v>821</v>
      </c>
      <c r="B1550" t="str">
        <f>VLOOKUP(Table35[[#This Row],[Customer ID]], 'Customer Names'!F:G, 2, FALSE)</f>
        <v>Gennaro, Mr.  Thomas R. Jr.</v>
      </c>
      <c r="C1550">
        <v>17.059999999999999</v>
      </c>
      <c r="D1550" s="22" t="str" cm="1">
        <f t="array" ref="D1550">_xlfn.IFS(Table35[[#This Row],[BMI]]&lt;18.5, "Underweight ", Table35[[#This Row],[BMI]]&lt;24.9, "Normal Weight", Table35[[#This Row],[BMI]]&lt;29.9, "Overweight ", TRUE, "Obesity")</f>
        <v xml:space="preserve">Underweight </v>
      </c>
      <c r="E1550" s="22">
        <v>8.5</v>
      </c>
      <c r="F1550" s="22" t="str" cm="1">
        <f t="array" ref="F1550">_xlfn.IFS(Table35[[#This Row],[HBA1C]]&lt;5.7, "Normal", Table35[[#This Row],[HBA1C]]&lt;6.4, "Prediabetes ", TRUE, "Diabetes")</f>
        <v>Diabetes</v>
      </c>
      <c r="G1550" s="23" t="s">
        <v>2379</v>
      </c>
      <c r="H1550" s="22" t="s">
        <v>2379</v>
      </c>
      <c r="I1550" s="22" t="s">
        <v>2379</v>
      </c>
      <c r="J1550" s="22">
        <v>0</v>
      </c>
      <c r="K1550" t="s">
        <v>2379</v>
      </c>
      <c r="L1550" s="25">
        <f>VLOOKUP(Table35[[#This Row],[Customer ID]],'Hospitalisation Details'!A:E,5,FALSE)</f>
        <v>24939</v>
      </c>
      <c r="M1550" s="27">
        <f>VLOOKUP(Table35[[#This Row],[Customer ID]],'Hospitalisation Details'!A:K,8,FALSE)</f>
        <v>6552.01</v>
      </c>
      <c r="N1550" t="str">
        <f>VLOOKUP(Table35[[#This Row],[Customer ID]],'Hospitalisation Details'!A:K,9, FALSE)</f>
        <v>tier - 3</v>
      </c>
      <c r="O1550" t="str">
        <f>VLOOKUP(Table35[[#This Row],[Customer ID]],'Hospitalisation Details'!A:K,10,FALSE)</f>
        <v>tier - 2</v>
      </c>
      <c r="P1550" t="str">
        <f>VLOOKUP(Table35[[#This Row],[Customer ID]],'Hospitalisation Details'!A:K,11,FALSE)</f>
        <v>R1013</v>
      </c>
    </row>
    <row r="1551" spans="1:16" x14ac:dyDescent="0.3">
      <c r="A1551" t="s">
        <v>820</v>
      </c>
      <c r="B1551" t="str">
        <f>VLOOKUP(Table35[[#This Row],[Customer ID]], 'Customer Names'!F:G, 2, FALSE)</f>
        <v>Mayer, Ms.  Stephanie W.</v>
      </c>
      <c r="C1551">
        <v>36.29</v>
      </c>
      <c r="D1551" s="22" t="str" cm="1">
        <f t="array" ref="D1551">_xlfn.IFS(Table35[[#This Row],[BMI]]&lt;18.5, "Underweight ", Table35[[#This Row],[BMI]]&lt;24.9, "Normal Weight", Table35[[#This Row],[BMI]]&lt;29.9, "Overweight ", TRUE, "Obesity")</f>
        <v>Obesity</v>
      </c>
      <c r="E1551" s="22">
        <v>6.23</v>
      </c>
      <c r="F1551" s="22" t="str" cm="1">
        <f t="array" ref="F1551">_xlfn.IFS(Table35[[#This Row],[HBA1C]]&lt;5.7, "Normal", Table35[[#This Row],[HBA1C]]&lt;6.4, "Prediabetes ", TRUE, "Diabetes")</f>
        <v xml:space="preserve">Prediabetes </v>
      </c>
      <c r="G1551" s="23" t="s">
        <v>2379</v>
      </c>
      <c r="H1551" s="22" t="s">
        <v>2379</v>
      </c>
      <c r="I1551" s="22" t="s">
        <v>2379</v>
      </c>
      <c r="J1551" s="22">
        <v>0</v>
      </c>
      <c r="K1551" t="s">
        <v>2379</v>
      </c>
      <c r="L1551" s="25">
        <f>VLOOKUP(Table35[[#This Row],[Customer ID]],'Hospitalisation Details'!A:E,5,FALSE)</f>
        <v>32573</v>
      </c>
      <c r="M1551" s="27">
        <f>VLOOKUP(Table35[[#This Row],[Customer ID]],'Hospitalisation Details'!A:K,8,FALSE)</f>
        <v>6551.75</v>
      </c>
      <c r="N1551" t="str">
        <f>VLOOKUP(Table35[[#This Row],[Customer ID]],'Hospitalisation Details'!A:K,9, FALSE)</f>
        <v>tier - 2</v>
      </c>
      <c r="O1551" t="str">
        <f>VLOOKUP(Table35[[#This Row],[Customer ID]],'Hospitalisation Details'!A:K,10,FALSE)</f>
        <v>tier - 2</v>
      </c>
      <c r="P1551" t="str">
        <f>VLOOKUP(Table35[[#This Row],[Customer ID]],'Hospitalisation Details'!A:K,11,FALSE)</f>
        <v>R1024</v>
      </c>
    </row>
    <row r="1552" spans="1:16" x14ac:dyDescent="0.3">
      <c r="A1552" t="s">
        <v>819</v>
      </c>
      <c r="B1552" t="str">
        <f>VLOOKUP(Table35[[#This Row],[Customer ID]], 'Customer Names'!F:G, 2, FALSE)</f>
        <v>Becker, Mr.  Ezra</v>
      </c>
      <c r="C1552">
        <v>28.594999999999999</v>
      </c>
      <c r="D1552" s="22" t="str" cm="1">
        <f t="array" ref="D1552">_xlfn.IFS(Table35[[#This Row],[BMI]]&lt;18.5, "Underweight ", Table35[[#This Row],[BMI]]&lt;24.9, "Normal Weight", Table35[[#This Row],[BMI]]&lt;29.9, "Overweight ", TRUE, "Obesity")</f>
        <v xml:space="preserve">Overweight </v>
      </c>
      <c r="E1552" s="22">
        <v>8.5299999999999994</v>
      </c>
      <c r="F1552" s="22" t="str" cm="1">
        <f t="array" ref="F1552">_xlfn.IFS(Table35[[#This Row],[HBA1C]]&lt;5.7, "Normal", Table35[[#This Row],[HBA1C]]&lt;6.4, "Prediabetes ", TRUE, "Diabetes")</f>
        <v>Diabetes</v>
      </c>
      <c r="G1552" s="23" t="s">
        <v>2381</v>
      </c>
      <c r="H1552" s="22" t="s">
        <v>2379</v>
      </c>
      <c r="I1552" s="22" t="s">
        <v>2379</v>
      </c>
      <c r="J1552" s="22">
        <v>1</v>
      </c>
      <c r="K1552" t="s">
        <v>2379</v>
      </c>
      <c r="L1552" s="25">
        <f>VLOOKUP(Table35[[#This Row],[Customer ID]],'Hospitalisation Details'!A:E,5,FALSE)</f>
        <v>31461</v>
      </c>
      <c r="M1552" s="27">
        <f>VLOOKUP(Table35[[#This Row],[Customer ID]],'Hospitalisation Details'!A:K,8,FALSE)</f>
        <v>6548.2</v>
      </c>
      <c r="N1552" t="str">
        <f>VLOOKUP(Table35[[#This Row],[Customer ID]],'Hospitalisation Details'!A:K,9, FALSE)</f>
        <v>tier - 2</v>
      </c>
      <c r="O1552" t="str">
        <f>VLOOKUP(Table35[[#This Row],[Customer ID]],'Hospitalisation Details'!A:K,10,FALSE)</f>
        <v>tier - 3</v>
      </c>
      <c r="P1552" t="str">
        <f>VLOOKUP(Table35[[#This Row],[Customer ID]],'Hospitalisation Details'!A:K,11,FALSE)</f>
        <v>R1012</v>
      </c>
    </row>
    <row r="1553" spans="1:16" x14ac:dyDescent="0.3">
      <c r="A1553" t="s">
        <v>818</v>
      </c>
      <c r="B1553" t="str">
        <f>VLOOKUP(Table35[[#This Row],[Customer ID]], 'Customer Names'!F:G, 2, FALSE)</f>
        <v>Moore, Mr.  Jim</v>
      </c>
      <c r="C1553">
        <v>17.8</v>
      </c>
      <c r="D1553" s="22" t="str" cm="1">
        <f t="array" ref="D1553">_xlfn.IFS(Table35[[#This Row],[BMI]]&lt;18.5, "Underweight ", Table35[[#This Row],[BMI]]&lt;24.9, "Normal Weight", Table35[[#This Row],[BMI]]&lt;29.9, "Overweight ", TRUE, "Obesity")</f>
        <v xml:space="preserve">Underweight </v>
      </c>
      <c r="E1553" s="22">
        <v>5.75</v>
      </c>
      <c r="F1553" s="22" t="str" cm="1">
        <f t="array" ref="F1553">_xlfn.IFS(Table35[[#This Row],[HBA1C]]&lt;5.7, "Normal", Table35[[#This Row],[HBA1C]]&lt;6.4, "Prediabetes ", TRUE, "Diabetes")</f>
        <v xml:space="preserve">Prediabetes </v>
      </c>
      <c r="G1553" s="23" t="s">
        <v>2381</v>
      </c>
      <c r="H1553" s="22" t="s">
        <v>2379</v>
      </c>
      <c r="I1553" s="22" t="s">
        <v>2381</v>
      </c>
      <c r="J1553" s="22">
        <v>1</v>
      </c>
      <c r="K1553" t="s">
        <v>2379</v>
      </c>
      <c r="L1553" s="25">
        <f>VLOOKUP(Table35[[#This Row],[Customer ID]],'Hospitalisation Details'!A:E,5,FALSE)</f>
        <v>25206</v>
      </c>
      <c r="M1553" s="27">
        <f>VLOOKUP(Table35[[#This Row],[Customer ID]],'Hospitalisation Details'!A:K,8,FALSE)</f>
        <v>6546.16</v>
      </c>
      <c r="N1553" t="str">
        <f>VLOOKUP(Table35[[#This Row],[Customer ID]],'Hospitalisation Details'!A:K,9, FALSE)</f>
        <v>tier - 2</v>
      </c>
      <c r="O1553" t="str">
        <f>VLOOKUP(Table35[[#This Row],[Customer ID]],'Hospitalisation Details'!A:K,10,FALSE)</f>
        <v>tier - 3</v>
      </c>
      <c r="P1553" t="str">
        <f>VLOOKUP(Table35[[#This Row],[Customer ID]],'Hospitalisation Details'!A:K,11,FALSE)</f>
        <v>R1013</v>
      </c>
    </row>
    <row r="1554" spans="1:16" x14ac:dyDescent="0.3">
      <c r="A1554" t="s">
        <v>817</v>
      </c>
      <c r="B1554" t="str">
        <f>VLOOKUP(Table35[[#This Row],[Customer ID]], 'Customer Names'!F:G, 2, FALSE)</f>
        <v>Platt, Mr.  Ari L.</v>
      </c>
      <c r="C1554">
        <v>21.4</v>
      </c>
      <c r="D1554" s="22" t="str" cm="1">
        <f t="array" ref="D1554">_xlfn.IFS(Table35[[#This Row],[BMI]]&lt;18.5, "Underweight ", Table35[[#This Row],[BMI]]&lt;24.9, "Normal Weight", Table35[[#This Row],[BMI]]&lt;29.9, "Overweight ", TRUE, "Obesity")</f>
        <v>Normal Weight</v>
      </c>
      <c r="E1554" s="22">
        <v>5.6</v>
      </c>
      <c r="F1554" s="22" t="str" cm="1">
        <f t="array" ref="F1554">_xlfn.IFS(Table35[[#This Row],[HBA1C]]&lt;5.7, "Normal", Table35[[#This Row],[HBA1C]]&lt;6.4, "Prediabetes ", TRUE, "Diabetes")</f>
        <v>Normal</v>
      </c>
      <c r="G1554" s="23" t="s">
        <v>2379</v>
      </c>
      <c r="H1554" s="22" t="s">
        <v>2379</v>
      </c>
      <c r="I1554" s="22" t="s">
        <v>2379</v>
      </c>
      <c r="J1554" s="22">
        <v>0</v>
      </c>
      <c r="K1554" t="s">
        <v>2379</v>
      </c>
      <c r="L1554" s="25">
        <f>VLOOKUP(Table35[[#This Row],[Customer ID]],'Hospitalisation Details'!A:E,5,FALSE)</f>
        <v>30287</v>
      </c>
      <c r="M1554" s="27">
        <f>VLOOKUP(Table35[[#This Row],[Customer ID]],'Hospitalisation Details'!A:K,8,FALSE)</f>
        <v>6536.68</v>
      </c>
      <c r="N1554" t="str">
        <f>VLOOKUP(Table35[[#This Row],[Customer ID]],'Hospitalisation Details'!A:K,9, FALSE)</f>
        <v>tier - 2</v>
      </c>
      <c r="O1554" t="str">
        <f>VLOOKUP(Table35[[#This Row],[Customer ID]],'Hospitalisation Details'!A:K,10,FALSE)</f>
        <v>tier - 2</v>
      </c>
      <c r="P1554" t="str">
        <f>VLOOKUP(Table35[[#This Row],[Customer ID]],'Hospitalisation Details'!A:K,11,FALSE)</f>
        <v>R1012</v>
      </c>
    </row>
    <row r="1555" spans="1:16" x14ac:dyDescent="0.3">
      <c r="A1555" t="s">
        <v>816</v>
      </c>
      <c r="B1555" t="str">
        <f>VLOOKUP(Table35[[#This Row],[Customer ID]], 'Customer Names'!F:G, 2, FALSE)</f>
        <v>Brodeur, Ms.  Fanny</v>
      </c>
      <c r="C1555">
        <v>23.01</v>
      </c>
      <c r="D1555" s="22" t="str" cm="1">
        <f t="array" ref="D1555">_xlfn.IFS(Table35[[#This Row],[BMI]]&lt;18.5, "Underweight ", Table35[[#This Row],[BMI]]&lt;24.9, "Normal Weight", Table35[[#This Row],[BMI]]&lt;29.9, "Overweight ", TRUE, "Obesity")</f>
        <v>Normal Weight</v>
      </c>
      <c r="E1555" s="22">
        <v>4.68</v>
      </c>
      <c r="F1555" s="22" t="str" cm="1">
        <f t="array" ref="F1555">_xlfn.IFS(Table35[[#This Row],[HBA1C]]&lt;5.7, "Normal", Table35[[#This Row],[HBA1C]]&lt;6.4, "Prediabetes ", TRUE, "Diabetes")</f>
        <v>Normal</v>
      </c>
      <c r="G1555" s="23" t="s">
        <v>2379</v>
      </c>
      <c r="H1555" s="22" t="s">
        <v>2379</v>
      </c>
      <c r="I1555" s="22" t="s">
        <v>2379</v>
      </c>
      <c r="J1555" s="22">
        <v>0</v>
      </c>
      <c r="K1555" t="s">
        <v>2379</v>
      </c>
      <c r="L1555" s="25">
        <f>VLOOKUP(Table35[[#This Row],[Customer ID]],'Hospitalisation Details'!A:E,5,FALSE)</f>
        <v>30267</v>
      </c>
      <c r="M1555" s="27">
        <f>VLOOKUP(Table35[[#This Row],[Customer ID]],'Hospitalisation Details'!A:K,8,FALSE)</f>
        <v>6532.04</v>
      </c>
      <c r="N1555" t="str">
        <f>VLOOKUP(Table35[[#This Row],[Customer ID]],'Hospitalisation Details'!A:K,9, FALSE)</f>
        <v>tier - 2</v>
      </c>
      <c r="O1555" t="str">
        <f>VLOOKUP(Table35[[#This Row],[Customer ID]],'Hospitalisation Details'!A:K,10,FALSE)</f>
        <v>tier - 1</v>
      </c>
      <c r="P1555" t="str">
        <f>VLOOKUP(Table35[[#This Row],[Customer ID]],'Hospitalisation Details'!A:K,11,FALSE)</f>
        <v>R1013</v>
      </c>
    </row>
    <row r="1556" spans="1:16" x14ac:dyDescent="0.3">
      <c r="A1556" t="s">
        <v>815</v>
      </c>
      <c r="B1556" t="str">
        <f>VLOOKUP(Table35[[#This Row],[Customer ID]], 'Customer Names'!F:G, 2, FALSE)</f>
        <v>Knight Pech, Ms.  Heather</v>
      </c>
      <c r="C1556">
        <v>19.86</v>
      </c>
      <c r="D1556" s="22" t="str" cm="1">
        <f t="array" ref="D1556">_xlfn.IFS(Table35[[#This Row],[BMI]]&lt;18.5, "Underweight ", Table35[[#This Row],[BMI]]&lt;24.9, "Normal Weight", Table35[[#This Row],[BMI]]&lt;29.9, "Overweight ", TRUE, "Obesity")</f>
        <v>Normal Weight</v>
      </c>
      <c r="E1556" s="22">
        <v>5.62</v>
      </c>
      <c r="F1556" s="22" t="str" cm="1">
        <f t="array" ref="F1556">_xlfn.IFS(Table35[[#This Row],[HBA1C]]&lt;5.7, "Normal", Table35[[#This Row],[HBA1C]]&lt;6.4, "Prediabetes ", TRUE, "Diabetes")</f>
        <v>Normal</v>
      </c>
      <c r="G1556" s="23" t="s">
        <v>2381</v>
      </c>
      <c r="H1556" s="22" t="s">
        <v>2379</v>
      </c>
      <c r="I1556" s="22" t="s">
        <v>2379</v>
      </c>
      <c r="J1556" s="22">
        <v>0</v>
      </c>
      <c r="K1556" t="s">
        <v>2379</v>
      </c>
      <c r="L1556" s="25">
        <f>VLOOKUP(Table35[[#This Row],[Customer ID]],'Hospitalisation Details'!A:E,5,FALSE)</f>
        <v>28056</v>
      </c>
      <c r="M1556" s="27">
        <f>VLOOKUP(Table35[[#This Row],[Customer ID]],'Hospitalisation Details'!A:K,8,FALSE)</f>
        <v>6529.21</v>
      </c>
      <c r="N1556" t="str">
        <f>VLOOKUP(Table35[[#This Row],[Customer ID]],'Hospitalisation Details'!A:K,9, FALSE)</f>
        <v>tier - 2</v>
      </c>
      <c r="O1556" t="str">
        <f>VLOOKUP(Table35[[#This Row],[Customer ID]],'Hospitalisation Details'!A:K,10,FALSE)</f>
        <v>tier - 1</v>
      </c>
      <c r="P1556" t="str">
        <f>VLOOKUP(Table35[[#This Row],[Customer ID]],'Hospitalisation Details'!A:K,11,FALSE)</f>
        <v>R1013</v>
      </c>
    </row>
    <row r="1557" spans="1:16" x14ac:dyDescent="0.3">
      <c r="A1557" t="s">
        <v>814</v>
      </c>
      <c r="B1557" t="str">
        <f>VLOOKUP(Table35[[#This Row],[Customer ID]], 'Customer Names'!F:G, 2, FALSE)</f>
        <v>Richter, Mr.  Peter W. Sr.</v>
      </c>
      <c r="C1557">
        <v>33.58</v>
      </c>
      <c r="D1557" s="22" t="str" cm="1">
        <f t="array" ref="D1557">_xlfn.IFS(Table35[[#This Row],[BMI]]&lt;18.5, "Underweight ", Table35[[#This Row],[BMI]]&lt;24.9, "Normal Weight", Table35[[#This Row],[BMI]]&lt;29.9, "Overweight ", TRUE, "Obesity")</f>
        <v>Obesity</v>
      </c>
      <c r="E1557" s="22">
        <v>5.08</v>
      </c>
      <c r="F1557" s="22" t="str" cm="1">
        <f t="array" ref="F1557">_xlfn.IFS(Table35[[#This Row],[HBA1C]]&lt;5.7, "Normal", Table35[[#This Row],[HBA1C]]&lt;6.4, "Prediabetes ", TRUE, "Diabetes")</f>
        <v>Normal</v>
      </c>
      <c r="G1557" s="23" t="s">
        <v>2379</v>
      </c>
      <c r="H1557" s="22" t="s">
        <v>2379</v>
      </c>
      <c r="I1557" s="22" t="s">
        <v>2379</v>
      </c>
      <c r="J1557" s="22">
        <v>0</v>
      </c>
      <c r="K1557" t="s">
        <v>2379</v>
      </c>
      <c r="L1557" s="25">
        <f>VLOOKUP(Table35[[#This Row],[Customer ID]],'Hospitalisation Details'!A:E,5,FALSE)</f>
        <v>34584</v>
      </c>
      <c r="M1557" s="27">
        <f>VLOOKUP(Table35[[#This Row],[Customer ID]],'Hospitalisation Details'!A:K,8,FALSE)</f>
        <v>6512.24</v>
      </c>
      <c r="N1557" t="str">
        <f>VLOOKUP(Table35[[#This Row],[Customer ID]],'Hospitalisation Details'!A:K,9, FALSE)</f>
        <v>tier - 2</v>
      </c>
      <c r="O1557" t="str">
        <f>VLOOKUP(Table35[[#This Row],[Customer ID]],'Hospitalisation Details'!A:K,10,FALSE)</f>
        <v>tier - 1</v>
      </c>
      <c r="P1557" t="str">
        <f>VLOOKUP(Table35[[#This Row],[Customer ID]],'Hospitalisation Details'!A:K,11,FALSE)</f>
        <v>R1021</v>
      </c>
    </row>
    <row r="1558" spans="1:16" x14ac:dyDescent="0.3">
      <c r="A1558" t="s">
        <v>813</v>
      </c>
      <c r="B1558" t="str">
        <f>VLOOKUP(Table35[[#This Row],[Customer ID]], 'Customer Names'!F:G, 2, FALSE)</f>
        <v>Jubinski, Ms.  Catherine A</v>
      </c>
      <c r="C1558">
        <v>29.81</v>
      </c>
      <c r="D1558" s="22" t="str" cm="1">
        <f t="array" ref="D1558">_xlfn.IFS(Table35[[#This Row],[BMI]]&lt;18.5, "Underweight ", Table35[[#This Row],[BMI]]&lt;24.9, "Normal Weight", Table35[[#This Row],[BMI]]&lt;29.9, "Overweight ", TRUE, "Obesity")</f>
        <v xml:space="preserve">Overweight </v>
      </c>
      <c r="E1558" s="22">
        <v>5.28</v>
      </c>
      <c r="F1558" s="22" t="str" cm="1">
        <f t="array" ref="F1558">_xlfn.IFS(Table35[[#This Row],[HBA1C]]&lt;5.7, "Normal", Table35[[#This Row],[HBA1C]]&lt;6.4, "Prediabetes ", TRUE, "Diabetes")</f>
        <v>Normal</v>
      </c>
      <c r="G1558" s="23" t="s">
        <v>2379</v>
      </c>
      <c r="H1558" s="22" t="s">
        <v>2379</v>
      </c>
      <c r="I1558" s="22" t="s">
        <v>2379</v>
      </c>
      <c r="J1558" s="22">
        <v>0</v>
      </c>
      <c r="K1558" t="s">
        <v>2379</v>
      </c>
      <c r="L1558" s="25">
        <f>VLOOKUP(Table35[[#This Row],[Customer ID]],'Hospitalisation Details'!A:E,5,FALSE)</f>
        <v>30191</v>
      </c>
      <c r="M1558" s="27">
        <f>VLOOKUP(Table35[[#This Row],[Customer ID]],'Hospitalisation Details'!A:K,8,FALSE)</f>
        <v>6500.24</v>
      </c>
      <c r="N1558" t="str">
        <f>VLOOKUP(Table35[[#This Row],[Customer ID]],'Hospitalisation Details'!A:K,9, FALSE)</f>
        <v>tier - 2</v>
      </c>
      <c r="O1558" t="str">
        <f>VLOOKUP(Table35[[#This Row],[Customer ID]],'Hospitalisation Details'!A:K,10,FALSE)</f>
        <v>tier - 2</v>
      </c>
      <c r="P1558" t="str">
        <f>VLOOKUP(Table35[[#This Row],[Customer ID]],'Hospitalisation Details'!A:K,11,FALSE)</f>
        <v>R1013</v>
      </c>
    </row>
    <row r="1559" spans="1:16" x14ac:dyDescent="0.3">
      <c r="A1559" t="s">
        <v>812</v>
      </c>
      <c r="B1559" t="str">
        <f>VLOOKUP(Table35[[#This Row],[Customer ID]], 'Customer Names'!F:G, 2, FALSE)</f>
        <v>Wall, Ms.  Kelly A</v>
      </c>
      <c r="C1559">
        <v>27.4</v>
      </c>
      <c r="D1559" s="22" t="str" cm="1">
        <f t="array" ref="D1559">_xlfn.IFS(Table35[[#This Row],[BMI]]&lt;18.5, "Underweight ", Table35[[#This Row],[BMI]]&lt;24.9, "Normal Weight", Table35[[#This Row],[BMI]]&lt;29.9, "Overweight ", TRUE, "Obesity")</f>
        <v xml:space="preserve">Overweight </v>
      </c>
      <c r="E1559" s="22">
        <v>4.6100000000000003</v>
      </c>
      <c r="F1559" s="22" t="str" cm="1">
        <f t="array" ref="F1559">_xlfn.IFS(Table35[[#This Row],[HBA1C]]&lt;5.7, "Normal", Table35[[#This Row],[HBA1C]]&lt;6.4, "Prediabetes ", TRUE, "Diabetes")</f>
        <v>Normal</v>
      </c>
      <c r="G1559" s="23" t="s">
        <v>2379</v>
      </c>
      <c r="H1559" s="22" t="s">
        <v>2379</v>
      </c>
      <c r="I1559" s="22" t="s">
        <v>2379</v>
      </c>
      <c r="J1559" s="22">
        <v>0</v>
      </c>
      <c r="K1559" t="s">
        <v>2379</v>
      </c>
      <c r="L1559" s="25">
        <f>VLOOKUP(Table35[[#This Row],[Customer ID]],'Hospitalisation Details'!A:E,5,FALSE)</f>
        <v>30141</v>
      </c>
      <c r="M1559" s="27">
        <f>VLOOKUP(Table35[[#This Row],[Customer ID]],'Hospitalisation Details'!A:K,8,FALSE)</f>
        <v>6496.89</v>
      </c>
      <c r="N1559" t="str">
        <f>VLOOKUP(Table35[[#This Row],[Customer ID]],'Hospitalisation Details'!A:K,9, FALSE)</f>
        <v>tier - 2</v>
      </c>
      <c r="O1559" t="str">
        <f>VLOOKUP(Table35[[#This Row],[Customer ID]],'Hospitalisation Details'!A:K,10,FALSE)</f>
        <v>tier - 3</v>
      </c>
      <c r="P1559" t="str">
        <f>VLOOKUP(Table35[[#This Row],[Customer ID]],'Hospitalisation Details'!A:K,11,FALSE)</f>
        <v>R1011</v>
      </c>
    </row>
    <row r="1560" spans="1:16" x14ac:dyDescent="0.3">
      <c r="A1560" t="s">
        <v>811</v>
      </c>
      <c r="B1560" t="str">
        <f>VLOOKUP(Table35[[#This Row],[Customer ID]], 'Customer Names'!F:G, 2, FALSE)</f>
        <v>McKay, Ms.  Janel N.</v>
      </c>
      <c r="C1560">
        <v>17.98</v>
      </c>
      <c r="D1560" s="22" t="str" cm="1">
        <f t="array" ref="D1560">_xlfn.IFS(Table35[[#This Row],[BMI]]&lt;18.5, "Underweight ", Table35[[#This Row],[BMI]]&lt;24.9, "Normal Weight", Table35[[#This Row],[BMI]]&lt;29.9, "Overweight ", TRUE, "Obesity")</f>
        <v xml:space="preserve">Underweight </v>
      </c>
      <c r="E1560" s="22">
        <v>6.57</v>
      </c>
      <c r="F1560" s="22" t="str" cm="1">
        <f t="array" ref="F1560">_xlfn.IFS(Table35[[#This Row],[HBA1C]]&lt;5.7, "Normal", Table35[[#This Row],[HBA1C]]&lt;6.4, "Prediabetes ", TRUE, "Diabetes")</f>
        <v>Diabetes</v>
      </c>
      <c r="G1560" s="23" t="s">
        <v>2381</v>
      </c>
      <c r="H1560" s="22" t="s">
        <v>2379</v>
      </c>
      <c r="I1560" s="22" t="s">
        <v>2379</v>
      </c>
      <c r="J1560" s="22">
        <v>2</v>
      </c>
      <c r="K1560" t="s">
        <v>2379</v>
      </c>
      <c r="L1560" s="25">
        <f>VLOOKUP(Table35[[#This Row],[Customer ID]],'Hospitalisation Details'!A:E,5,FALSE)</f>
        <v>25720</v>
      </c>
      <c r="M1560" s="27">
        <f>VLOOKUP(Table35[[#This Row],[Customer ID]],'Hospitalisation Details'!A:K,8,FALSE)</f>
        <v>6481.67</v>
      </c>
      <c r="N1560" t="str">
        <f>VLOOKUP(Table35[[#This Row],[Customer ID]],'Hospitalisation Details'!A:K,9, FALSE)</f>
        <v>tier - 2</v>
      </c>
      <c r="O1560" t="str">
        <f>VLOOKUP(Table35[[#This Row],[Customer ID]],'Hospitalisation Details'!A:K,10,FALSE)</f>
        <v>tier - 2</v>
      </c>
      <c r="P1560" t="str">
        <f>VLOOKUP(Table35[[#This Row],[Customer ID]],'Hospitalisation Details'!A:K,11,FALSE)</f>
        <v>R1013</v>
      </c>
    </row>
    <row r="1561" spans="1:16" x14ac:dyDescent="0.3">
      <c r="A1561" t="s">
        <v>810</v>
      </c>
      <c r="B1561" t="str">
        <f>VLOOKUP(Table35[[#This Row],[Customer ID]], 'Customer Names'!F:G, 2, FALSE)</f>
        <v>Oh, Ms.  Yann Kai</v>
      </c>
      <c r="C1561">
        <v>37.9</v>
      </c>
      <c r="D1561" s="22" t="str" cm="1">
        <f t="array" ref="D1561">_xlfn.IFS(Table35[[#This Row],[BMI]]&lt;18.5, "Underweight ", Table35[[#This Row],[BMI]]&lt;24.9, "Normal Weight", Table35[[#This Row],[BMI]]&lt;29.9, "Overweight ", TRUE, "Obesity")</f>
        <v>Obesity</v>
      </c>
      <c r="E1561" s="22">
        <v>5.83</v>
      </c>
      <c r="F1561" s="22" t="str" cm="1">
        <f t="array" ref="F1561">_xlfn.IFS(Table35[[#This Row],[HBA1C]]&lt;5.7, "Normal", Table35[[#This Row],[HBA1C]]&lt;6.4, "Prediabetes ", TRUE, "Diabetes")</f>
        <v xml:space="preserve">Prediabetes </v>
      </c>
      <c r="G1561" s="23" t="s">
        <v>2379</v>
      </c>
      <c r="H1561" s="22" t="s">
        <v>2379</v>
      </c>
      <c r="I1561" s="22" t="s">
        <v>2379</v>
      </c>
      <c r="J1561" s="22">
        <v>0</v>
      </c>
      <c r="K1561" t="s">
        <v>2379</v>
      </c>
      <c r="L1561" s="25">
        <f>VLOOKUP(Table35[[#This Row],[Customer ID]],'Hospitalisation Details'!A:E,5,FALSE)</f>
        <v>29349</v>
      </c>
      <c r="M1561" s="27">
        <f>VLOOKUP(Table35[[#This Row],[Customer ID]],'Hospitalisation Details'!A:K,8,FALSE)</f>
        <v>6474.01</v>
      </c>
      <c r="N1561" t="str">
        <f>VLOOKUP(Table35[[#This Row],[Customer ID]],'Hospitalisation Details'!A:K,9, FALSE)</f>
        <v>tier - 2</v>
      </c>
      <c r="O1561" t="str">
        <f>VLOOKUP(Table35[[#This Row],[Customer ID]],'Hospitalisation Details'!A:K,10,FALSE)</f>
        <v>tier - 3</v>
      </c>
      <c r="P1561" t="str">
        <f>VLOOKUP(Table35[[#This Row],[Customer ID]],'Hospitalisation Details'!A:K,11,FALSE)</f>
        <v>R1011</v>
      </c>
    </row>
    <row r="1562" spans="1:16" x14ac:dyDescent="0.3">
      <c r="A1562" t="s">
        <v>809</v>
      </c>
      <c r="B1562" t="str">
        <f>VLOOKUP(Table35[[#This Row],[Customer ID]], 'Customer Names'!F:G, 2, FALSE)</f>
        <v>Kessell, Mr.  Zachary R.</v>
      </c>
      <c r="C1562">
        <v>25.27</v>
      </c>
      <c r="D1562" s="22" t="str" cm="1">
        <f t="array" ref="D1562">_xlfn.IFS(Table35[[#This Row],[BMI]]&lt;18.5, "Underweight ", Table35[[#This Row],[BMI]]&lt;24.9, "Normal Weight", Table35[[#This Row],[BMI]]&lt;29.9, "Overweight ", TRUE, "Obesity")</f>
        <v xml:space="preserve">Overweight </v>
      </c>
      <c r="E1562" s="22">
        <v>6.98</v>
      </c>
      <c r="F1562" s="22" t="str" cm="1">
        <f t="array" ref="F1562">_xlfn.IFS(Table35[[#This Row],[HBA1C]]&lt;5.7, "Normal", Table35[[#This Row],[HBA1C]]&lt;6.4, "Prediabetes ", TRUE, "Diabetes")</f>
        <v>Diabetes</v>
      </c>
      <c r="G1562" s="23" t="s">
        <v>2381</v>
      </c>
      <c r="H1562" s="22" t="s">
        <v>2379</v>
      </c>
      <c r="I1562" s="22" t="s">
        <v>2379</v>
      </c>
      <c r="J1562" s="22">
        <v>0</v>
      </c>
      <c r="K1562" t="s">
        <v>2379</v>
      </c>
      <c r="L1562" s="25">
        <f>VLOOKUP(Table35[[#This Row],[Customer ID]],'Hospitalisation Details'!A:E,5,FALSE)</f>
        <v>29703</v>
      </c>
      <c r="M1562" s="27">
        <f>VLOOKUP(Table35[[#This Row],[Customer ID]],'Hospitalisation Details'!A:K,8,FALSE)</f>
        <v>6473.15</v>
      </c>
      <c r="N1562" t="str">
        <f>VLOOKUP(Table35[[#This Row],[Customer ID]],'Hospitalisation Details'!A:K,9, FALSE)</f>
        <v>tier - 2</v>
      </c>
      <c r="O1562" t="str">
        <f>VLOOKUP(Table35[[#This Row],[Customer ID]],'Hospitalisation Details'!A:K,10,FALSE)</f>
        <v>tier - 2</v>
      </c>
      <c r="P1562" t="str">
        <f>VLOOKUP(Table35[[#This Row],[Customer ID]],'Hospitalisation Details'!A:K,11,FALSE)</f>
        <v>R1013</v>
      </c>
    </row>
    <row r="1563" spans="1:16" x14ac:dyDescent="0.3">
      <c r="A1563" t="s">
        <v>808</v>
      </c>
      <c r="B1563" t="str">
        <f>VLOOKUP(Table35[[#This Row],[Customer ID]], 'Customer Names'!F:G, 2, FALSE)</f>
        <v>Hidalgo Zambrano, Mr.  Alejandro Sr.</v>
      </c>
      <c r="C1563">
        <v>29.26</v>
      </c>
      <c r="D1563" s="22" t="str" cm="1">
        <f t="array" ref="D1563">_xlfn.IFS(Table35[[#This Row],[BMI]]&lt;18.5, "Underweight ", Table35[[#This Row],[BMI]]&lt;24.9, "Normal Weight", Table35[[#This Row],[BMI]]&lt;29.9, "Overweight ", TRUE, "Obesity")</f>
        <v xml:space="preserve">Overweight </v>
      </c>
      <c r="E1563" s="22">
        <v>4.03</v>
      </c>
      <c r="F1563" s="22" t="str" cm="1">
        <f t="array" ref="F1563">_xlfn.IFS(Table35[[#This Row],[HBA1C]]&lt;5.7, "Normal", Table35[[#This Row],[HBA1C]]&lt;6.4, "Prediabetes ", TRUE, "Diabetes")</f>
        <v>Normal</v>
      </c>
      <c r="G1563" s="23" t="s">
        <v>2379</v>
      </c>
      <c r="H1563" s="22" t="s">
        <v>2379</v>
      </c>
      <c r="I1563" s="22" t="s">
        <v>2379</v>
      </c>
      <c r="J1563" s="22">
        <v>1</v>
      </c>
      <c r="K1563" t="s">
        <v>2379</v>
      </c>
      <c r="L1563" s="25">
        <f>VLOOKUP(Table35[[#This Row],[Customer ID]],'Hospitalisation Details'!A:E,5,FALSE)</f>
        <v>30742</v>
      </c>
      <c r="M1563" s="27">
        <f>VLOOKUP(Table35[[#This Row],[Customer ID]],'Hospitalisation Details'!A:K,8,FALSE)</f>
        <v>6457.84</v>
      </c>
      <c r="N1563" t="str">
        <f>VLOOKUP(Table35[[#This Row],[Customer ID]],'Hospitalisation Details'!A:K,9, FALSE)</f>
        <v>tier - 2</v>
      </c>
      <c r="O1563" t="str">
        <f>VLOOKUP(Table35[[#This Row],[Customer ID]],'Hospitalisation Details'!A:K,10,FALSE)</f>
        <v>tier - 3</v>
      </c>
      <c r="P1563" t="str">
        <f>VLOOKUP(Table35[[#This Row],[Customer ID]],'Hospitalisation Details'!A:K,11,FALSE)</f>
        <v>R1012</v>
      </c>
    </row>
    <row r="1564" spans="1:16" x14ac:dyDescent="0.3">
      <c r="A1564" t="s">
        <v>807</v>
      </c>
      <c r="B1564" t="str">
        <f>VLOOKUP(Table35[[#This Row],[Customer ID]], 'Customer Names'!F:G, 2, FALSE)</f>
        <v>Caprario, Mr.  Nicholas R.</v>
      </c>
      <c r="C1564">
        <v>27.835000000000001</v>
      </c>
      <c r="D1564" s="22" t="str" cm="1">
        <f t="array" ref="D1564">_xlfn.IFS(Table35[[#This Row],[BMI]]&lt;18.5, "Underweight ", Table35[[#This Row],[BMI]]&lt;24.9, "Normal Weight", Table35[[#This Row],[BMI]]&lt;29.9, "Overweight ", TRUE, "Obesity")</f>
        <v xml:space="preserve">Overweight </v>
      </c>
      <c r="E1564" s="22">
        <v>4.5599999999999996</v>
      </c>
      <c r="F1564" s="22" t="str" cm="1">
        <f t="array" ref="F1564">_xlfn.IFS(Table35[[#This Row],[HBA1C]]&lt;5.7, "Normal", Table35[[#This Row],[HBA1C]]&lt;6.4, "Prediabetes ", TRUE, "Diabetes")</f>
        <v>Normal</v>
      </c>
      <c r="G1564" s="23" t="s">
        <v>2379</v>
      </c>
      <c r="H1564" s="22" t="s">
        <v>2379</v>
      </c>
      <c r="I1564" s="22" t="s">
        <v>2379</v>
      </c>
      <c r="J1564" s="22">
        <v>1</v>
      </c>
      <c r="K1564" t="s">
        <v>2379</v>
      </c>
      <c r="L1564" s="25">
        <f>VLOOKUP(Table35[[#This Row],[Customer ID]],'Hospitalisation Details'!A:E,5,FALSE)</f>
        <v>30738</v>
      </c>
      <c r="M1564" s="27">
        <f>VLOOKUP(Table35[[#This Row],[Customer ID]],'Hospitalisation Details'!A:K,8,FALSE)</f>
        <v>6455.86</v>
      </c>
      <c r="N1564" t="str">
        <f>VLOOKUP(Table35[[#This Row],[Customer ID]],'Hospitalisation Details'!A:K,9, FALSE)</f>
        <v>tier - 3</v>
      </c>
      <c r="O1564" t="str">
        <f>VLOOKUP(Table35[[#This Row],[Customer ID]],'Hospitalisation Details'!A:K,10,FALSE)</f>
        <v>tier - 3</v>
      </c>
      <c r="P1564" t="str">
        <f>VLOOKUP(Table35[[#This Row],[Customer ID]],'Hospitalisation Details'!A:K,11,FALSE)</f>
        <v>R1012</v>
      </c>
    </row>
    <row r="1565" spans="1:16" x14ac:dyDescent="0.3">
      <c r="A1565" t="s">
        <v>806</v>
      </c>
      <c r="B1565" t="str">
        <f>VLOOKUP(Table35[[#This Row],[Customer ID]], 'Customer Names'!F:G, 2, FALSE)</f>
        <v>Ryan, Mr.  Paul</v>
      </c>
      <c r="C1565">
        <v>46.53</v>
      </c>
      <c r="D1565" s="22" t="str" cm="1">
        <f t="array" ref="D1565">_xlfn.IFS(Table35[[#This Row],[BMI]]&lt;18.5, "Underweight ", Table35[[#This Row],[BMI]]&lt;24.9, "Normal Weight", Table35[[#This Row],[BMI]]&lt;29.9, "Overweight ", TRUE, "Obesity")</f>
        <v>Obesity</v>
      </c>
      <c r="E1565" s="22">
        <v>5.38</v>
      </c>
      <c r="F1565" s="22" t="str" cm="1">
        <f t="array" ref="F1565">_xlfn.IFS(Table35[[#This Row],[HBA1C]]&lt;5.7, "Normal", Table35[[#This Row],[HBA1C]]&lt;6.4, "Prediabetes ", TRUE, "Diabetes")</f>
        <v>Normal</v>
      </c>
      <c r="G1565" s="23" t="s">
        <v>2381</v>
      </c>
      <c r="H1565" s="22" t="s">
        <v>2379</v>
      </c>
      <c r="I1565" s="22" t="s">
        <v>2379</v>
      </c>
      <c r="J1565" s="22">
        <v>0</v>
      </c>
      <c r="K1565" t="s">
        <v>2379</v>
      </c>
      <c r="L1565" s="25">
        <f>VLOOKUP(Table35[[#This Row],[Customer ID]],'Hospitalisation Details'!A:E,5,FALSE)</f>
        <v>31069</v>
      </c>
      <c r="M1565" s="27">
        <f>VLOOKUP(Table35[[#This Row],[Customer ID]],'Hospitalisation Details'!A:K,8,FALSE)</f>
        <v>6435.62</v>
      </c>
      <c r="N1565" t="str">
        <f>VLOOKUP(Table35[[#This Row],[Customer ID]],'Hospitalisation Details'!A:K,9, FALSE)</f>
        <v>tier - 3</v>
      </c>
      <c r="O1565" t="str">
        <f>VLOOKUP(Table35[[#This Row],[Customer ID]],'Hospitalisation Details'!A:K,10,FALSE)</f>
        <v>tier - 2</v>
      </c>
      <c r="P1565" t="str">
        <f>VLOOKUP(Table35[[#This Row],[Customer ID]],'Hospitalisation Details'!A:K,11,FALSE)</f>
        <v>R1013</v>
      </c>
    </row>
    <row r="1566" spans="1:16" x14ac:dyDescent="0.3">
      <c r="A1566" t="s">
        <v>805</v>
      </c>
      <c r="B1566" t="str">
        <f>VLOOKUP(Table35[[#This Row],[Customer ID]], 'Customer Names'!F:G, 2, FALSE)</f>
        <v>Hoffman, Mr.  Michael D</v>
      </c>
      <c r="C1566">
        <v>20.58</v>
      </c>
      <c r="D1566" s="22" t="str" cm="1">
        <f t="array" ref="D1566">_xlfn.IFS(Table35[[#This Row],[BMI]]&lt;18.5, "Underweight ", Table35[[#This Row],[BMI]]&lt;24.9, "Normal Weight", Table35[[#This Row],[BMI]]&lt;29.9, "Overweight ", TRUE, "Obesity")</f>
        <v>Normal Weight</v>
      </c>
      <c r="E1566" s="22">
        <v>11.04</v>
      </c>
      <c r="F1566" s="22" t="str" cm="1">
        <f t="array" ref="F1566">_xlfn.IFS(Table35[[#This Row],[HBA1C]]&lt;5.7, "Normal", Table35[[#This Row],[HBA1C]]&lt;6.4, "Prediabetes ", TRUE, "Diabetes")</f>
        <v>Diabetes</v>
      </c>
      <c r="G1566" s="23" t="s">
        <v>2381</v>
      </c>
      <c r="H1566" s="22" t="s">
        <v>2379</v>
      </c>
      <c r="I1566" s="22" t="s">
        <v>2379</v>
      </c>
      <c r="J1566" s="22">
        <v>1</v>
      </c>
      <c r="K1566" t="s">
        <v>2379</v>
      </c>
      <c r="L1566" s="25">
        <f>VLOOKUP(Table35[[#This Row],[Customer ID]],'Hospitalisation Details'!A:E,5,FALSE)</f>
        <v>27733</v>
      </c>
      <c r="M1566" s="27">
        <f>VLOOKUP(Table35[[#This Row],[Customer ID]],'Hospitalisation Details'!A:K,8,FALSE)</f>
        <v>6423.48</v>
      </c>
      <c r="N1566" t="str">
        <f>VLOOKUP(Table35[[#This Row],[Customer ID]],'Hospitalisation Details'!A:K,9, FALSE)</f>
        <v>tier - 2</v>
      </c>
      <c r="O1566" t="str">
        <f>VLOOKUP(Table35[[#This Row],[Customer ID]],'Hospitalisation Details'!A:K,10,FALSE)</f>
        <v>tier - 3</v>
      </c>
      <c r="P1566" t="str">
        <f>VLOOKUP(Table35[[#This Row],[Customer ID]],'Hospitalisation Details'!A:K,11,FALSE)</f>
        <v>R1013</v>
      </c>
    </row>
    <row r="1567" spans="1:16" x14ac:dyDescent="0.3">
      <c r="A1567" t="s">
        <v>804</v>
      </c>
      <c r="B1567" t="str">
        <f>VLOOKUP(Table35[[#This Row],[Customer ID]], 'Customer Names'!F:G, 2, FALSE)</f>
        <v>Wong, Ms.  Marina</v>
      </c>
      <c r="C1567">
        <v>19.53</v>
      </c>
      <c r="D1567" s="22" t="str" cm="1">
        <f t="array" ref="D1567">_xlfn.IFS(Table35[[#This Row],[BMI]]&lt;18.5, "Underweight ", Table35[[#This Row],[BMI]]&lt;24.9, "Normal Weight", Table35[[#This Row],[BMI]]&lt;29.9, "Overweight ", TRUE, "Obesity")</f>
        <v>Normal Weight</v>
      </c>
      <c r="E1567" s="22">
        <v>6.09</v>
      </c>
      <c r="F1567" s="22" t="str" cm="1">
        <f t="array" ref="F1567">_xlfn.IFS(Table35[[#This Row],[HBA1C]]&lt;5.7, "Normal", Table35[[#This Row],[HBA1C]]&lt;6.4, "Prediabetes ", TRUE, "Diabetes")</f>
        <v xml:space="preserve">Prediabetes </v>
      </c>
      <c r="G1567" s="23" t="s">
        <v>2381</v>
      </c>
      <c r="H1567" s="22" t="s">
        <v>2379</v>
      </c>
      <c r="I1567" s="22" t="s">
        <v>2379</v>
      </c>
      <c r="J1567" s="22">
        <v>0</v>
      </c>
      <c r="K1567" t="s">
        <v>2379</v>
      </c>
      <c r="L1567" s="25">
        <f>VLOOKUP(Table35[[#This Row],[Customer ID]],'Hospitalisation Details'!A:E,5,FALSE)</f>
        <v>28094</v>
      </c>
      <c r="M1567" s="27">
        <f>VLOOKUP(Table35[[#This Row],[Customer ID]],'Hospitalisation Details'!A:K,8,FALSE)</f>
        <v>6417.28</v>
      </c>
      <c r="N1567" t="str">
        <f>VLOOKUP(Table35[[#This Row],[Customer ID]],'Hospitalisation Details'!A:K,9, FALSE)</f>
        <v>tier - 2</v>
      </c>
      <c r="O1567" t="str">
        <f>VLOOKUP(Table35[[#This Row],[Customer ID]],'Hospitalisation Details'!A:K,10,FALSE)</f>
        <v>tier - 3</v>
      </c>
      <c r="P1567" t="str">
        <f>VLOOKUP(Table35[[#This Row],[Customer ID]],'Hospitalisation Details'!A:K,11,FALSE)</f>
        <v>R1013</v>
      </c>
    </row>
    <row r="1568" spans="1:16" x14ac:dyDescent="0.3">
      <c r="A1568" t="s">
        <v>803</v>
      </c>
      <c r="B1568" t="str">
        <f>VLOOKUP(Table35[[#This Row],[Customer ID]], 'Customer Names'!F:G, 2, FALSE)</f>
        <v>Lea, Ms.  Caroline</v>
      </c>
      <c r="C1568">
        <v>27.7</v>
      </c>
      <c r="D1568" s="22" t="str" cm="1">
        <f t="array" ref="D1568">_xlfn.IFS(Table35[[#This Row],[BMI]]&lt;18.5, "Underweight ", Table35[[#This Row],[BMI]]&lt;24.9, "Normal Weight", Table35[[#This Row],[BMI]]&lt;29.9, "Overweight ", TRUE, "Obesity")</f>
        <v xml:space="preserve">Overweight </v>
      </c>
      <c r="E1568" s="22">
        <v>4.71</v>
      </c>
      <c r="F1568" s="22" t="str" cm="1">
        <f t="array" ref="F1568">_xlfn.IFS(Table35[[#This Row],[HBA1C]]&lt;5.7, "Normal", Table35[[#This Row],[HBA1C]]&lt;6.4, "Prediabetes ", TRUE, "Diabetes")</f>
        <v>Normal</v>
      </c>
      <c r="G1568" s="23" t="s">
        <v>2379</v>
      </c>
      <c r="H1568" s="22" t="s">
        <v>2379</v>
      </c>
      <c r="I1568" s="22" t="s">
        <v>2379</v>
      </c>
      <c r="J1568" s="22">
        <v>1</v>
      </c>
      <c r="K1568" t="s">
        <v>2379</v>
      </c>
      <c r="L1568" s="25">
        <f>VLOOKUP(Table35[[#This Row],[Customer ID]],'Hospitalisation Details'!A:E,5,FALSE)</f>
        <v>32054</v>
      </c>
      <c r="M1568" s="27">
        <f>VLOOKUP(Table35[[#This Row],[Customer ID]],'Hospitalisation Details'!A:K,8,FALSE)</f>
        <v>6414.18</v>
      </c>
      <c r="N1568" t="str">
        <f>VLOOKUP(Table35[[#This Row],[Customer ID]],'Hospitalisation Details'!A:K,9, FALSE)</f>
        <v>tier - 2</v>
      </c>
      <c r="O1568" t="str">
        <f>VLOOKUP(Table35[[#This Row],[Customer ID]],'Hospitalisation Details'!A:K,10,FALSE)</f>
        <v>tier - 2</v>
      </c>
      <c r="P1568" t="str">
        <f>VLOOKUP(Table35[[#This Row],[Customer ID]],'Hospitalisation Details'!A:K,11,FALSE)</f>
        <v>R1011</v>
      </c>
    </row>
    <row r="1569" spans="1:16" x14ac:dyDescent="0.3">
      <c r="A1569" t="s">
        <v>802</v>
      </c>
      <c r="B1569" t="str">
        <f>VLOOKUP(Table35[[#This Row],[Customer ID]], 'Customer Names'!F:G, 2, FALSE)</f>
        <v>Patterson, Mr.  Ross P</v>
      </c>
      <c r="C1569">
        <v>18.920000000000002</v>
      </c>
      <c r="D1569" s="22" t="str" cm="1">
        <f t="array" ref="D1569">_xlfn.IFS(Table35[[#This Row],[BMI]]&lt;18.5, "Underweight ", Table35[[#This Row],[BMI]]&lt;24.9, "Normal Weight", Table35[[#This Row],[BMI]]&lt;29.9, "Overweight ", TRUE, "Obesity")</f>
        <v>Normal Weight</v>
      </c>
      <c r="E1569" s="22">
        <v>8.18</v>
      </c>
      <c r="F1569" s="22" t="str" cm="1">
        <f t="array" ref="F1569">_xlfn.IFS(Table35[[#This Row],[HBA1C]]&lt;5.7, "Normal", Table35[[#This Row],[HBA1C]]&lt;6.4, "Prediabetes ", TRUE, "Diabetes")</f>
        <v>Diabetes</v>
      </c>
      <c r="G1569" s="23" t="s">
        <v>2379</v>
      </c>
      <c r="H1569" s="22" t="s">
        <v>2379</v>
      </c>
      <c r="I1569" s="22" t="s">
        <v>2379</v>
      </c>
      <c r="J1569" s="22">
        <v>0</v>
      </c>
      <c r="K1569" t="s">
        <v>2379</v>
      </c>
      <c r="L1569" s="25">
        <f>VLOOKUP(Table35[[#This Row],[Customer ID]],'Hospitalisation Details'!A:E,5,FALSE)</f>
        <v>26198</v>
      </c>
      <c r="M1569" s="27">
        <f>VLOOKUP(Table35[[#This Row],[Customer ID]],'Hospitalisation Details'!A:K,8,FALSE)</f>
        <v>6412.34</v>
      </c>
      <c r="N1569" t="str">
        <f>VLOOKUP(Table35[[#This Row],[Customer ID]],'Hospitalisation Details'!A:K,9, FALSE)</f>
        <v>tier - 2</v>
      </c>
      <c r="O1569" t="str">
        <f>VLOOKUP(Table35[[#This Row],[Customer ID]],'Hospitalisation Details'!A:K,10,FALSE)</f>
        <v>tier - 3</v>
      </c>
      <c r="P1569" t="str">
        <f>VLOOKUP(Table35[[#This Row],[Customer ID]],'Hospitalisation Details'!A:K,11,FALSE)</f>
        <v>R1013</v>
      </c>
    </row>
    <row r="1570" spans="1:16" x14ac:dyDescent="0.3">
      <c r="A1570" t="s">
        <v>801</v>
      </c>
      <c r="B1570" t="str">
        <f>VLOOKUP(Table35[[#This Row],[Customer ID]], 'Customer Names'!F:G, 2, FALSE)</f>
        <v>Quigley, Ms.  Aoife</v>
      </c>
      <c r="C1570">
        <v>17.760000000000002</v>
      </c>
      <c r="D1570" s="22" t="str" cm="1">
        <f t="array" ref="D1570">_xlfn.IFS(Table35[[#This Row],[BMI]]&lt;18.5, "Underweight ", Table35[[#This Row],[BMI]]&lt;24.9, "Normal Weight", Table35[[#This Row],[BMI]]&lt;29.9, "Overweight ", TRUE, "Obesity")</f>
        <v xml:space="preserve">Underweight </v>
      </c>
      <c r="E1570" s="22">
        <v>11.18</v>
      </c>
      <c r="F1570" s="22" t="str" cm="1">
        <f t="array" ref="F1570">_xlfn.IFS(Table35[[#This Row],[HBA1C]]&lt;5.7, "Normal", Table35[[#This Row],[HBA1C]]&lt;6.4, "Prediabetes ", TRUE, "Diabetes")</f>
        <v>Diabetes</v>
      </c>
      <c r="G1570" s="23" t="s">
        <v>2381</v>
      </c>
      <c r="H1570" s="22" t="s">
        <v>2379</v>
      </c>
      <c r="I1570" s="22" t="s">
        <v>2379</v>
      </c>
      <c r="J1570" s="22">
        <v>2</v>
      </c>
      <c r="K1570" t="s">
        <v>2379</v>
      </c>
      <c r="L1570" s="25">
        <f>VLOOKUP(Table35[[#This Row],[Customer ID]],'Hospitalisation Details'!A:E,5,FALSE)</f>
        <v>25800</v>
      </c>
      <c r="M1570" s="27">
        <f>VLOOKUP(Table35[[#This Row],[Customer ID]],'Hospitalisation Details'!A:K,8,FALSE)</f>
        <v>6407.05</v>
      </c>
      <c r="N1570" t="str">
        <f>VLOOKUP(Table35[[#This Row],[Customer ID]],'Hospitalisation Details'!A:K,9, FALSE)</f>
        <v>tier - 2</v>
      </c>
      <c r="O1570" t="str">
        <f>VLOOKUP(Table35[[#This Row],[Customer ID]],'Hospitalisation Details'!A:K,10,FALSE)</f>
        <v>tier - 1</v>
      </c>
      <c r="P1570" t="str">
        <f>VLOOKUP(Table35[[#This Row],[Customer ID]],'Hospitalisation Details'!A:K,11,FALSE)</f>
        <v>R1013</v>
      </c>
    </row>
    <row r="1571" spans="1:16" x14ac:dyDescent="0.3">
      <c r="A1571" t="s">
        <v>800</v>
      </c>
      <c r="B1571" t="str">
        <f>VLOOKUP(Table35[[#This Row],[Customer ID]], 'Customer Names'!F:G, 2, FALSE)</f>
        <v>Korir, Mr.  Wesley</v>
      </c>
      <c r="C1571">
        <v>29.83</v>
      </c>
      <c r="D1571" s="22" t="str" cm="1">
        <f t="array" ref="D1571">_xlfn.IFS(Table35[[#This Row],[BMI]]&lt;18.5, "Underweight ", Table35[[#This Row],[BMI]]&lt;24.9, "Normal Weight", Table35[[#This Row],[BMI]]&lt;29.9, "Overweight ", TRUE, "Obesity")</f>
        <v xml:space="preserve">Overweight </v>
      </c>
      <c r="E1571" s="22">
        <v>5.03</v>
      </c>
      <c r="F1571" s="22" t="str" cm="1">
        <f t="array" ref="F1571">_xlfn.IFS(Table35[[#This Row],[HBA1C]]&lt;5.7, "Normal", Table35[[#This Row],[HBA1C]]&lt;6.4, "Prediabetes ", TRUE, "Diabetes")</f>
        <v>Normal</v>
      </c>
      <c r="G1571" s="23" t="s">
        <v>2381</v>
      </c>
      <c r="H1571" s="22" t="s">
        <v>2379</v>
      </c>
      <c r="I1571" s="22" t="s">
        <v>2379</v>
      </c>
      <c r="J1571" s="22">
        <v>0</v>
      </c>
      <c r="K1571" t="s">
        <v>2379</v>
      </c>
      <c r="L1571" s="25">
        <f>VLOOKUP(Table35[[#This Row],[Customer ID]],'Hospitalisation Details'!A:E,5,FALSE)</f>
        <v>31238</v>
      </c>
      <c r="M1571" s="27">
        <f>VLOOKUP(Table35[[#This Row],[Customer ID]],'Hospitalisation Details'!A:K,8,FALSE)</f>
        <v>6406.41</v>
      </c>
      <c r="N1571" t="str">
        <f>VLOOKUP(Table35[[#This Row],[Customer ID]],'Hospitalisation Details'!A:K,9, FALSE)</f>
        <v>tier - 1</v>
      </c>
      <c r="O1571" t="str">
        <f>VLOOKUP(Table35[[#This Row],[Customer ID]],'Hospitalisation Details'!A:K,10,FALSE)</f>
        <v>tier - 3</v>
      </c>
      <c r="P1571" t="str">
        <f>VLOOKUP(Table35[[#This Row],[Customer ID]],'Hospitalisation Details'!A:K,11,FALSE)</f>
        <v>R1014</v>
      </c>
    </row>
    <row r="1572" spans="1:16" x14ac:dyDescent="0.3">
      <c r="A1572" t="s">
        <v>799</v>
      </c>
      <c r="B1572" t="str">
        <f>VLOOKUP(Table35[[#This Row],[Customer ID]], 'Customer Names'!F:G, 2, FALSE)</f>
        <v>Downs, Ms.  Rebecca J</v>
      </c>
      <c r="C1572">
        <v>23.465</v>
      </c>
      <c r="D1572" s="22" t="str" cm="1">
        <f t="array" ref="D1572">_xlfn.IFS(Table35[[#This Row],[BMI]]&lt;18.5, "Underweight ", Table35[[#This Row],[BMI]]&lt;24.9, "Normal Weight", Table35[[#This Row],[BMI]]&lt;29.9, "Overweight ", TRUE, "Obesity")</f>
        <v>Normal Weight</v>
      </c>
      <c r="E1572" s="22">
        <v>5.56</v>
      </c>
      <c r="F1572" s="22" t="str" cm="1">
        <f t="array" ref="F1572">_xlfn.IFS(Table35[[#This Row],[HBA1C]]&lt;5.7, "Normal", Table35[[#This Row],[HBA1C]]&lt;6.4, "Prediabetes ", TRUE, "Diabetes")</f>
        <v>Normal</v>
      </c>
      <c r="G1572" s="23" t="s">
        <v>2379</v>
      </c>
      <c r="H1572" s="22" t="s">
        <v>2379</v>
      </c>
      <c r="I1572" s="22" t="s">
        <v>2379</v>
      </c>
      <c r="J1572" s="22">
        <v>1</v>
      </c>
      <c r="K1572" t="s">
        <v>2379</v>
      </c>
      <c r="L1572" s="25">
        <f>VLOOKUP(Table35[[#This Row],[Customer ID]],'Hospitalisation Details'!A:E,5,FALSE)</f>
        <v>31937</v>
      </c>
      <c r="M1572" s="27">
        <f>VLOOKUP(Table35[[#This Row],[Customer ID]],'Hospitalisation Details'!A:K,8,FALSE)</f>
        <v>6402.29</v>
      </c>
      <c r="N1572" t="str">
        <f>VLOOKUP(Table35[[#This Row],[Customer ID]],'Hospitalisation Details'!A:K,9, FALSE)</f>
        <v>tier - 2</v>
      </c>
      <c r="O1572" t="str">
        <f>VLOOKUP(Table35[[#This Row],[Customer ID]],'Hospitalisation Details'!A:K,10,FALSE)</f>
        <v>tier - 3</v>
      </c>
      <c r="P1572" t="str">
        <f>VLOOKUP(Table35[[#This Row],[Customer ID]],'Hospitalisation Details'!A:K,11,FALSE)</f>
        <v>R1024</v>
      </c>
    </row>
    <row r="1573" spans="1:16" x14ac:dyDescent="0.3">
      <c r="A1573" t="s">
        <v>798</v>
      </c>
      <c r="B1573" t="str">
        <f>VLOOKUP(Table35[[#This Row],[Customer ID]], 'Customer Names'!F:G, 2, FALSE)</f>
        <v>Young, Mr.  Barry P.</v>
      </c>
      <c r="C1573">
        <v>29.355</v>
      </c>
      <c r="D1573" s="22" t="str" cm="1">
        <f t="array" ref="D1573">_xlfn.IFS(Table35[[#This Row],[BMI]]&lt;18.5, "Underweight ", Table35[[#This Row],[BMI]]&lt;24.9, "Normal Weight", Table35[[#This Row],[BMI]]&lt;29.9, "Overweight ", TRUE, "Obesity")</f>
        <v xml:space="preserve">Overweight </v>
      </c>
      <c r="E1573" s="22">
        <v>4.33</v>
      </c>
      <c r="F1573" s="22" t="str" cm="1">
        <f t="array" ref="F1573">_xlfn.IFS(Table35[[#This Row],[HBA1C]]&lt;5.7, "Normal", Table35[[#This Row],[HBA1C]]&lt;6.4, "Prediabetes ", TRUE, "Diabetes")</f>
        <v>Normal</v>
      </c>
      <c r="G1573" s="23" t="s">
        <v>2379</v>
      </c>
      <c r="H1573" s="22" t="s">
        <v>2379</v>
      </c>
      <c r="I1573" s="22" t="s">
        <v>2379</v>
      </c>
      <c r="J1573" s="22">
        <v>0</v>
      </c>
      <c r="K1573" t="s">
        <v>2379</v>
      </c>
      <c r="L1573" s="25">
        <f>VLOOKUP(Table35[[#This Row],[Customer ID]],'Hospitalisation Details'!A:E,5,FALSE)</f>
        <v>30099</v>
      </c>
      <c r="M1573" s="27">
        <f>VLOOKUP(Table35[[#This Row],[Customer ID]],'Hospitalisation Details'!A:K,8,FALSE)</f>
        <v>6393.6</v>
      </c>
      <c r="N1573" t="str">
        <f>VLOOKUP(Table35[[#This Row],[Customer ID]],'Hospitalisation Details'!A:K,9, FALSE)</f>
        <v>tier - 2</v>
      </c>
      <c r="O1573" t="str">
        <f>VLOOKUP(Table35[[#This Row],[Customer ID]],'Hospitalisation Details'!A:K,10,FALSE)</f>
        <v>tier - 1</v>
      </c>
      <c r="P1573" t="str">
        <f>VLOOKUP(Table35[[#This Row],[Customer ID]],'Hospitalisation Details'!A:K,11,FALSE)</f>
        <v>R1012</v>
      </c>
    </row>
    <row r="1574" spans="1:16" x14ac:dyDescent="0.3">
      <c r="A1574" t="s">
        <v>797</v>
      </c>
      <c r="B1574" t="str">
        <f>VLOOKUP(Table35[[#This Row],[Customer ID]], 'Customer Names'!F:G, 2, FALSE)</f>
        <v>Zywek, Mr.  Maciej</v>
      </c>
      <c r="C1574">
        <v>35.49</v>
      </c>
      <c r="D1574" s="22" t="str" cm="1">
        <f t="array" ref="D1574">_xlfn.IFS(Table35[[#This Row],[BMI]]&lt;18.5, "Underweight ", Table35[[#This Row],[BMI]]&lt;24.9, "Normal Weight", Table35[[#This Row],[BMI]]&lt;29.9, "Overweight ", TRUE, "Obesity")</f>
        <v>Obesity</v>
      </c>
      <c r="E1574" s="22">
        <v>5.21</v>
      </c>
      <c r="F1574" s="22" t="str" cm="1">
        <f t="array" ref="F1574">_xlfn.IFS(Table35[[#This Row],[HBA1C]]&lt;5.7, "Normal", Table35[[#This Row],[HBA1C]]&lt;6.4, "Prediabetes ", TRUE, "Diabetes")</f>
        <v>Normal</v>
      </c>
      <c r="G1574" s="23" t="s">
        <v>2381</v>
      </c>
      <c r="H1574" s="22" t="s">
        <v>2379</v>
      </c>
      <c r="I1574" s="22" t="s">
        <v>2381</v>
      </c>
      <c r="J1574" s="22">
        <v>1</v>
      </c>
      <c r="K1574" t="s">
        <v>2379</v>
      </c>
      <c r="L1574" s="25">
        <f>VLOOKUP(Table35[[#This Row],[Customer ID]],'Hospitalisation Details'!A:E,5,FALSE)</f>
        <v>35536</v>
      </c>
      <c r="M1574" s="27">
        <f>VLOOKUP(Table35[[#This Row],[Customer ID]],'Hospitalisation Details'!A:K,8,FALSE)</f>
        <v>6389.53</v>
      </c>
      <c r="N1574" t="str">
        <f>VLOOKUP(Table35[[#This Row],[Customer ID]],'Hospitalisation Details'!A:K,9, FALSE)</f>
        <v>tier - 2</v>
      </c>
      <c r="O1574" t="str">
        <f>VLOOKUP(Table35[[#This Row],[Customer ID]],'Hospitalisation Details'!A:K,10,FALSE)</f>
        <v>tier - 2</v>
      </c>
      <c r="P1574" t="str">
        <f>VLOOKUP(Table35[[#This Row],[Customer ID]],'Hospitalisation Details'!A:K,11,FALSE)</f>
        <v>R1021</v>
      </c>
    </row>
    <row r="1575" spans="1:16" x14ac:dyDescent="0.3">
      <c r="A1575" t="s">
        <v>796</v>
      </c>
      <c r="B1575" t="str">
        <f>VLOOKUP(Table35[[#This Row],[Customer ID]], 'Customer Names'!F:G, 2, FALSE)</f>
        <v>Faulkner, Mr.  Jerry D.</v>
      </c>
      <c r="C1575">
        <v>26.315000000000001</v>
      </c>
      <c r="D1575" s="22" t="str" cm="1">
        <f t="array" ref="D1575">_xlfn.IFS(Table35[[#This Row],[BMI]]&lt;18.5, "Underweight ", Table35[[#This Row],[BMI]]&lt;24.9, "Normal Weight", Table35[[#This Row],[BMI]]&lt;29.9, "Overweight ", TRUE, "Obesity")</f>
        <v xml:space="preserve">Overweight </v>
      </c>
      <c r="E1575" s="22">
        <v>5.89</v>
      </c>
      <c r="F1575" s="22" t="str" cm="1">
        <f t="array" ref="F1575">_xlfn.IFS(Table35[[#This Row],[HBA1C]]&lt;5.7, "Normal", Table35[[#This Row],[HBA1C]]&lt;6.4, "Prediabetes ", TRUE, "Diabetes")</f>
        <v xml:space="preserve">Prediabetes </v>
      </c>
      <c r="G1575" s="23" t="s">
        <v>2379</v>
      </c>
      <c r="H1575" s="22" t="s">
        <v>2379</v>
      </c>
      <c r="I1575" s="22" t="s">
        <v>2379</v>
      </c>
      <c r="J1575" s="22">
        <v>0</v>
      </c>
      <c r="K1575" t="s">
        <v>2379</v>
      </c>
      <c r="L1575" s="25">
        <f>VLOOKUP(Table35[[#This Row],[Customer ID]],'Hospitalisation Details'!A:E,5,FALSE)</f>
        <v>30016</v>
      </c>
      <c r="M1575" s="27">
        <f>VLOOKUP(Table35[[#This Row],[Customer ID]],'Hospitalisation Details'!A:K,8,FALSE)</f>
        <v>6389.38</v>
      </c>
      <c r="N1575" t="str">
        <f>VLOOKUP(Table35[[#This Row],[Customer ID]],'Hospitalisation Details'!A:K,9, FALSE)</f>
        <v>tier - 1</v>
      </c>
      <c r="O1575" t="str">
        <f>VLOOKUP(Table35[[#This Row],[Customer ID]],'Hospitalisation Details'!A:K,10,FALSE)</f>
        <v>tier - 2</v>
      </c>
      <c r="P1575" t="str">
        <f>VLOOKUP(Table35[[#This Row],[Customer ID]],'Hospitalisation Details'!A:K,11,FALSE)</f>
        <v>R1012</v>
      </c>
    </row>
    <row r="1576" spans="1:16" x14ac:dyDescent="0.3">
      <c r="A1576" t="s">
        <v>795</v>
      </c>
      <c r="B1576" t="str">
        <f>VLOOKUP(Table35[[#This Row],[Customer ID]], 'Customer Names'!F:G, 2, FALSE)</f>
        <v>Erspamer, Mr.  Eric A.</v>
      </c>
      <c r="C1576">
        <v>19.79</v>
      </c>
      <c r="D1576" s="22" t="str" cm="1">
        <f t="array" ref="D1576">_xlfn.IFS(Table35[[#This Row],[BMI]]&lt;18.5, "Underweight ", Table35[[#This Row],[BMI]]&lt;24.9, "Normal Weight", Table35[[#This Row],[BMI]]&lt;29.9, "Overweight ", TRUE, "Obesity")</f>
        <v>Normal Weight</v>
      </c>
      <c r="E1576" s="22">
        <v>4.8099999999999996</v>
      </c>
      <c r="F1576" s="22" t="str" cm="1">
        <f t="array" ref="F1576">_xlfn.IFS(Table35[[#This Row],[HBA1C]]&lt;5.7, "Normal", Table35[[#This Row],[HBA1C]]&lt;6.4, "Prediabetes ", TRUE, "Diabetes")</f>
        <v>Normal</v>
      </c>
      <c r="G1576" s="23" t="s">
        <v>2381</v>
      </c>
      <c r="H1576" s="22" t="s">
        <v>2379</v>
      </c>
      <c r="I1576" s="22" t="s">
        <v>2379</v>
      </c>
      <c r="J1576" s="22">
        <v>0</v>
      </c>
      <c r="K1576" t="s">
        <v>2379</v>
      </c>
      <c r="L1576" s="25">
        <f>VLOOKUP(Table35[[#This Row],[Customer ID]],'Hospitalisation Details'!A:E,5,FALSE)</f>
        <v>27808</v>
      </c>
      <c r="M1576" s="27">
        <f>VLOOKUP(Table35[[#This Row],[Customer ID]],'Hospitalisation Details'!A:K,8,FALSE)</f>
        <v>6374.16</v>
      </c>
      <c r="N1576" t="str">
        <f>VLOOKUP(Table35[[#This Row],[Customer ID]],'Hospitalisation Details'!A:K,9, FALSE)</f>
        <v>tier - 2</v>
      </c>
      <c r="O1576" t="str">
        <f>VLOOKUP(Table35[[#This Row],[Customer ID]],'Hospitalisation Details'!A:K,10,FALSE)</f>
        <v>tier - 2</v>
      </c>
      <c r="P1576" t="str">
        <f>VLOOKUP(Table35[[#This Row],[Customer ID]],'Hospitalisation Details'!A:K,11,FALSE)</f>
        <v>R1013</v>
      </c>
    </row>
    <row r="1577" spans="1:16" x14ac:dyDescent="0.3">
      <c r="A1577" t="s">
        <v>794</v>
      </c>
      <c r="B1577" t="str">
        <f>VLOOKUP(Table35[[#This Row],[Customer ID]], 'Customer Names'!F:G, 2, FALSE)</f>
        <v>Campbell, Ms.  Cathi</v>
      </c>
      <c r="C1577">
        <v>40.564999999999998</v>
      </c>
      <c r="D1577" s="22" t="str" cm="1">
        <f t="array" ref="D1577">_xlfn.IFS(Table35[[#This Row],[BMI]]&lt;18.5, "Underweight ", Table35[[#This Row],[BMI]]&lt;24.9, "Normal Weight", Table35[[#This Row],[BMI]]&lt;29.9, "Overweight ", TRUE, "Obesity")</f>
        <v>Obesity</v>
      </c>
      <c r="E1577" s="22">
        <v>5.66</v>
      </c>
      <c r="F1577" s="22" t="str" cm="1">
        <f t="array" ref="F1577">_xlfn.IFS(Table35[[#This Row],[HBA1C]]&lt;5.7, "Normal", Table35[[#This Row],[HBA1C]]&lt;6.4, "Prediabetes ", TRUE, "Diabetes")</f>
        <v>Normal</v>
      </c>
      <c r="G1577" s="23" t="s">
        <v>2379</v>
      </c>
      <c r="H1577" s="22" t="s">
        <v>2379</v>
      </c>
      <c r="I1577" s="22" t="s">
        <v>2379</v>
      </c>
      <c r="J1577" s="22">
        <v>1</v>
      </c>
      <c r="K1577" t="s">
        <v>2379</v>
      </c>
      <c r="L1577" s="25">
        <f>VLOOKUP(Table35[[#This Row],[Customer ID]],'Hospitalisation Details'!A:E,5,FALSE)</f>
        <v>30694</v>
      </c>
      <c r="M1577" s="27">
        <f>VLOOKUP(Table35[[#This Row],[Customer ID]],'Hospitalisation Details'!A:K,8,FALSE)</f>
        <v>6373.56</v>
      </c>
      <c r="N1577" t="str">
        <f>VLOOKUP(Table35[[#This Row],[Customer ID]],'Hospitalisation Details'!A:K,9, FALSE)</f>
        <v>tier - 2</v>
      </c>
      <c r="O1577" t="str">
        <f>VLOOKUP(Table35[[#This Row],[Customer ID]],'Hospitalisation Details'!A:K,10,FALSE)</f>
        <v>tier - 1</v>
      </c>
      <c r="P1577" t="str">
        <f>VLOOKUP(Table35[[#This Row],[Customer ID]],'Hospitalisation Details'!A:K,11,FALSE)</f>
        <v>R1012</v>
      </c>
    </row>
    <row r="1578" spans="1:16" x14ac:dyDescent="0.3">
      <c r="A1578" t="s">
        <v>793</v>
      </c>
      <c r="B1578" t="str">
        <f>VLOOKUP(Table35[[#This Row],[Customer ID]], 'Customer Names'!F:G, 2, FALSE)</f>
        <v>Addison, Mr.  Alex M</v>
      </c>
      <c r="C1578">
        <v>18.03</v>
      </c>
      <c r="D1578" s="22" t="str" cm="1">
        <f t="array" ref="D1578">_xlfn.IFS(Table35[[#This Row],[BMI]]&lt;18.5, "Underweight ", Table35[[#This Row],[BMI]]&lt;24.9, "Normal Weight", Table35[[#This Row],[BMI]]&lt;29.9, "Overweight ", TRUE, "Obesity")</f>
        <v xml:space="preserve">Underweight </v>
      </c>
      <c r="E1578" s="22">
        <v>10.66</v>
      </c>
      <c r="F1578" s="22" t="str" cm="1">
        <f t="array" ref="F1578">_xlfn.IFS(Table35[[#This Row],[HBA1C]]&lt;5.7, "Normal", Table35[[#This Row],[HBA1C]]&lt;6.4, "Prediabetes ", TRUE, "Diabetes")</f>
        <v>Diabetes</v>
      </c>
      <c r="G1578" s="23" t="s">
        <v>2381</v>
      </c>
      <c r="H1578" s="22" t="s">
        <v>2379</v>
      </c>
      <c r="I1578" s="22" t="s">
        <v>2379</v>
      </c>
      <c r="J1578" s="22">
        <v>2</v>
      </c>
      <c r="K1578" t="s">
        <v>2379</v>
      </c>
      <c r="L1578" s="25">
        <f>VLOOKUP(Table35[[#This Row],[Customer ID]],'Hospitalisation Details'!A:E,5,FALSE)</f>
        <v>25911</v>
      </c>
      <c r="M1578" s="27">
        <f>VLOOKUP(Table35[[#This Row],[Customer ID]],'Hospitalisation Details'!A:K,8,FALSE)</f>
        <v>6367.31</v>
      </c>
      <c r="N1578" t="str">
        <f>VLOOKUP(Table35[[#This Row],[Customer ID]],'Hospitalisation Details'!A:K,9, FALSE)</f>
        <v>tier - 2</v>
      </c>
      <c r="O1578" t="str">
        <f>VLOOKUP(Table35[[#This Row],[Customer ID]],'Hospitalisation Details'!A:K,10,FALSE)</f>
        <v>tier - 1</v>
      </c>
      <c r="P1578" t="str">
        <f>VLOOKUP(Table35[[#This Row],[Customer ID]],'Hospitalisation Details'!A:K,11,FALSE)</f>
        <v>R1013</v>
      </c>
    </row>
    <row r="1579" spans="1:16" x14ac:dyDescent="0.3">
      <c r="A1579" t="s">
        <v>792</v>
      </c>
      <c r="B1579" t="str">
        <f>VLOOKUP(Table35[[#This Row],[Customer ID]], 'Customer Names'!F:G, 2, FALSE)</f>
        <v>Wu, Mr.  Liang</v>
      </c>
      <c r="C1579">
        <v>34.65</v>
      </c>
      <c r="D1579" s="22" t="str" cm="1">
        <f t="array" ref="D1579">_xlfn.IFS(Table35[[#This Row],[BMI]]&lt;18.5, "Underweight ", Table35[[#This Row],[BMI]]&lt;24.9, "Normal Weight", Table35[[#This Row],[BMI]]&lt;29.9, "Overweight ", TRUE, "Obesity")</f>
        <v>Obesity</v>
      </c>
      <c r="E1579" s="22">
        <v>5.98</v>
      </c>
      <c r="F1579" s="22" t="str" cm="1">
        <f t="array" ref="F1579">_xlfn.IFS(Table35[[#This Row],[HBA1C]]&lt;5.7, "Normal", Table35[[#This Row],[HBA1C]]&lt;6.4, "Prediabetes ", TRUE, "Diabetes")</f>
        <v xml:space="preserve">Prediabetes </v>
      </c>
      <c r="G1579" s="23" t="s">
        <v>2381</v>
      </c>
      <c r="H1579" s="22" t="s">
        <v>2379</v>
      </c>
      <c r="I1579" s="22" t="s">
        <v>2379</v>
      </c>
      <c r="J1579" s="22">
        <v>0</v>
      </c>
      <c r="K1579" t="s">
        <v>2379</v>
      </c>
      <c r="L1579" s="25">
        <f>VLOOKUP(Table35[[#This Row],[Customer ID]],'Hospitalisation Details'!A:E,5,FALSE)</f>
        <v>35376</v>
      </c>
      <c r="M1579" s="27">
        <f>VLOOKUP(Table35[[#This Row],[Customer ID]],'Hospitalisation Details'!A:K,8,FALSE)</f>
        <v>6361.47</v>
      </c>
      <c r="N1579" t="str">
        <f>VLOOKUP(Table35[[#This Row],[Customer ID]],'Hospitalisation Details'!A:K,9, FALSE)</f>
        <v>tier - 2</v>
      </c>
      <c r="O1579" t="str">
        <f>VLOOKUP(Table35[[#This Row],[Customer ID]],'Hospitalisation Details'!A:K,10,FALSE)</f>
        <v>tier - 3</v>
      </c>
      <c r="P1579" t="str">
        <f>VLOOKUP(Table35[[#This Row],[Customer ID]],'Hospitalisation Details'!A:K,11,FALSE)</f>
        <v>R1021</v>
      </c>
    </row>
    <row r="1580" spans="1:16" x14ac:dyDescent="0.3">
      <c r="A1580" t="s">
        <v>791</v>
      </c>
      <c r="B1580" t="str">
        <f>VLOOKUP(Table35[[#This Row],[Customer ID]], 'Customer Names'!F:G, 2, FALSE)</f>
        <v>Millett, Ms.  Lexy</v>
      </c>
      <c r="C1580">
        <v>42.94</v>
      </c>
      <c r="D1580" s="22" t="str" cm="1">
        <f t="array" ref="D1580">_xlfn.IFS(Table35[[#This Row],[BMI]]&lt;18.5, "Underweight ", Table35[[#This Row],[BMI]]&lt;24.9, "Normal Weight", Table35[[#This Row],[BMI]]&lt;29.9, "Overweight ", TRUE, "Obesity")</f>
        <v>Obesity</v>
      </c>
      <c r="E1580" s="22">
        <v>4.34</v>
      </c>
      <c r="F1580" s="22" t="str" cm="1">
        <f t="array" ref="F1580">_xlfn.IFS(Table35[[#This Row],[HBA1C]]&lt;5.7, "Normal", Table35[[#This Row],[HBA1C]]&lt;6.4, "Prediabetes ", TRUE, "Diabetes")</f>
        <v>Normal</v>
      </c>
      <c r="G1580" s="23" t="s">
        <v>2379</v>
      </c>
      <c r="H1580" s="22" t="s">
        <v>2379</v>
      </c>
      <c r="I1580" s="22" t="s">
        <v>2379</v>
      </c>
      <c r="J1580" s="22">
        <v>0</v>
      </c>
      <c r="K1580" t="s">
        <v>2379</v>
      </c>
      <c r="L1580" s="25">
        <f>VLOOKUP(Table35[[#This Row],[Customer ID]],'Hospitalisation Details'!A:E,5,FALSE)</f>
        <v>32805</v>
      </c>
      <c r="M1580" s="27">
        <f>VLOOKUP(Table35[[#This Row],[Customer ID]],'Hospitalisation Details'!A:K,8,FALSE)</f>
        <v>6360.99</v>
      </c>
      <c r="N1580" t="str">
        <f>VLOOKUP(Table35[[#This Row],[Customer ID]],'Hospitalisation Details'!A:K,9, FALSE)</f>
        <v>tier - 2</v>
      </c>
      <c r="O1580" t="str">
        <f>VLOOKUP(Table35[[#This Row],[Customer ID]],'Hospitalisation Details'!A:K,10,FALSE)</f>
        <v>tier - 2</v>
      </c>
      <c r="P1580" t="str">
        <f>VLOOKUP(Table35[[#This Row],[Customer ID]],'Hospitalisation Details'!A:K,11,FALSE)</f>
        <v>R1012</v>
      </c>
    </row>
    <row r="1581" spans="1:16" x14ac:dyDescent="0.3">
      <c r="A1581" t="s">
        <v>790</v>
      </c>
      <c r="B1581" t="str">
        <f>VLOOKUP(Table35[[#This Row],[Customer ID]], 'Customer Names'!F:G, 2, FALSE)</f>
        <v>Bosl, Mr.  Michael</v>
      </c>
      <c r="C1581">
        <v>31.254999999999999</v>
      </c>
      <c r="D1581" s="22" t="str" cm="1">
        <f t="array" ref="D1581">_xlfn.IFS(Table35[[#This Row],[BMI]]&lt;18.5, "Underweight ", Table35[[#This Row],[BMI]]&lt;24.9, "Normal Weight", Table35[[#This Row],[BMI]]&lt;29.9, "Overweight ", TRUE, "Obesity")</f>
        <v>Obesity</v>
      </c>
      <c r="E1581" s="22">
        <v>5.17</v>
      </c>
      <c r="F1581" s="22" t="str" cm="1">
        <f t="array" ref="F1581">_xlfn.IFS(Table35[[#This Row],[HBA1C]]&lt;5.7, "Normal", Table35[[#This Row],[HBA1C]]&lt;6.4, "Prediabetes ", TRUE, "Diabetes")</f>
        <v>Normal</v>
      </c>
      <c r="G1581" s="23" t="s">
        <v>2379</v>
      </c>
      <c r="H1581" s="22" t="s">
        <v>2379</v>
      </c>
      <c r="I1581" s="22" t="s">
        <v>2379</v>
      </c>
      <c r="J1581" s="22">
        <v>0</v>
      </c>
      <c r="K1581" t="s">
        <v>2379</v>
      </c>
      <c r="L1581" s="25">
        <f>VLOOKUP(Table35[[#This Row],[Customer ID]],'Hospitalisation Details'!A:E,5,FALSE)</f>
        <v>29494</v>
      </c>
      <c r="M1581" s="27">
        <f>VLOOKUP(Table35[[#This Row],[Customer ID]],'Hospitalisation Details'!A:K,8,FALSE)</f>
        <v>6358.78</v>
      </c>
      <c r="N1581" t="str">
        <f>VLOOKUP(Table35[[#This Row],[Customer ID]],'Hospitalisation Details'!A:K,9, FALSE)</f>
        <v>tier - 2</v>
      </c>
      <c r="O1581" t="str">
        <f>VLOOKUP(Table35[[#This Row],[Customer ID]],'Hospitalisation Details'!A:K,10,FALSE)</f>
        <v>tier - 1</v>
      </c>
      <c r="P1581" t="str">
        <f>VLOOKUP(Table35[[#This Row],[Customer ID]],'Hospitalisation Details'!A:K,11,FALSE)</f>
        <v>R1012</v>
      </c>
    </row>
    <row r="1582" spans="1:16" x14ac:dyDescent="0.3">
      <c r="A1582" t="s">
        <v>789</v>
      </c>
      <c r="B1582" t="str">
        <f>VLOOKUP(Table35[[#This Row],[Customer ID]], 'Customer Names'!F:G, 2, FALSE)</f>
        <v>Goldberg, Mr.  Samuel L</v>
      </c>
      <c r="C1582">
        <v>45.43</v>
      </c>
      <c r="D1582" s="22" t="str" cm="1">
        <f t="array" ref="D1582">_xlfn.IFS(Table35[[#This Row],[BMI]]&lt;18.5, "Underweight ", Table35[[#This Row],[BMI]]&lt;24.9, "Normal Weight", Table35[[#This Row],[BMI]]&lt;29.9, "Overweight ", TRUE, "Obesity")</f>
        <v>Obesity</v>
      </c>
      <c r="E1582" s="22">
        <v>4.2300000000000004</v>
      </c>
      <c r="F1582" s="22" t="str" cm="1">
        <f t="array" ref="F1582">_xlfn.IFS(Table35[[#This Row],[HBA1C]]&lt;5.7, "Normal", Table35[[#This Row],[HBA1C]]&lt;6.4, "Prediabetes ", TRUE, "Diabetes")</f>
        <v>Normal</v>
      </c>
      <c r="G1582" s="23" t="s">
        <v>2381</v>
      </c>
      <c r="H1582" s="22" t="s">
        <v>2379</v>
      </c>
      <c r="I1582" s="22" t="s">
        <v>2381</v>
      </c>
      <c r="J1582" s="22">
        <v>1</v>
      </c>
      <c r="K1582" t="s">
        <v>2379</v>
      </c>
      <c r="L1582" s="25">
        <f>VLOOKUP(Table35[[#This Row],[Customer ID]],'Hospitalisation Details'!A:E,5,FALSE)</f>
        <v>30547</v>
      </c>
      <c r="M1582" s="27">
        <f>VLOOKUP(Table35[[#This Row],[Customer ID]],'Hospitalisation Details'!A:K,8,FALSE)</f>
        <v>6356.27</v>
      </c>
      <c r="N1582" t="str">
        <f>VLOOKUP(Table35[[#This Row],[Customer ID]],'Hospitalisation Details'!A:K,9, FALSE)</f>
        <v>tier - 3</v>
      </c>
      <c r="O1582" t="str">
        <f>VLOOKUP(Table35[[#This Row],[Customer ID]],'Hospitalisation Details'!A:K,10,FALSE)</f>
        <v>tier - 2</v>
      </c>
      <c r="P1582" t="str">
        <f>VLOOKUP(Table35[[#This Row],[Customer ID]],'Hospitalisation Details'!A:K,11,FALSE)</f>
        <v>R1013</v>
      </c>
    </row>
    <row r="1583" spans="1:16" x14ac:dyDescent="0.3">
      <c r="A1583" t="s">
        <v>788</v>
      </c>
      <c r="B1583" t="str">
        <f>VLOOKUP(Table35[[#This Row],[Customer ID]], 'Customer Names'!F:G, 2, FALSE)</f>
        <v>Kelley, Mr.  Spencer A.</v>
      </c>
      <c r="C1583">
        <v>32.340000000000003</v>
      </c>
      <c r="D1583" s="22" t="str" cm="1">
        <f t="array" ref="D1583">_xlfn.IFS(Table35[[#This Row],[BMI]]&lt;18.5, "Underweight ", Table35[[#This Row],[BMI]]&lt;24.9, "Normal Weight", Table35[[#This Row],[BMI]]&lt;29.9, "Overweight ", TRUE, "Obesity")</f>
        <v>Obesity</v>
      </c>
      <c r="E1583" s="22">
        <v>4.88</v>
      </c>
      <c r="F1583" s="22" t="str" cm="1">
        <f t="array" ref="F1583">_xlfn.IFS(Table35[[#This Row],[HBA1C]]&lt;5.7, "Normal", Table35[[#This Row],[HBA1C]]&lt;6.4, "Prediabetes ", TRUE, "Diabetes")</f>
        <v>Normal</v>
      </c>
      <c r="G1583" s="23" t="s">
        <v>2381</v>
      </c>
      <c r="H1583" s="22" t="s">
        <v>2379</v>
      </c>
      <c r="I1583" s="22" t="s">
        <v>2381</v>
      </c>
      <c r="J1583" s="22">
        <v>1</v>
      </c>
      <c r="K1583" t="s">
        <v>2379</v>
      </c>
      <c r="L1583" s="25">
        <f>VLOOKUP(Table35[[#This Row],[Customer ID]],'Hospitalisation Details'!A:E,5,FALSE)</f>
        <v>30518</v>
      </c>
      <c r="M1583" s="27">
        <f>VLOOKUP(Table35[[#This Row],[Customer ID]],'Hospitalisation Details'!A:K,8,FALSE)</f>
        <v>6338.08</v>
      </c>
      <c r="N1583" t="str">
        <f>VLOOKUP(Table35[[#This Row],[Customer ID]],'Hospitalisation Details'!A:K,9, FALSE)</f>
        <v>tier - 2</v>
      </c>
      <c r="O1583" t="str">
        <f>VLOOKUP(Table35[[#This Row],[Customer ID]],'Hospitalisation Details'!A:K,10,FALSE)</f>
        <v>tier - 1</v>
      </c>
      <c r="P1583" t="str">
        <f>VLOOKUP(Table35[[#This Row],[Customer ID]],'Hospitalisation Details'!A:K,11,FALSE)</f>
        <v>R1013</v>
      </c>
    </row>
    <row r="1584" spans="1:16" x14ac:dyDescent="0.3">
      <c r="A1584" t="s">
        <v>787</v>
      </c>
      <c r="B1584" t="str">
        <f>VLOOKUP(Table35[[#This Row],[Customer ID]], 'Customer Names'!F:G, 2, FALSE)</f>
        <v>Johnston, Mrs.  Rochelle</v>
      </c>
      <c r="C1584">
        <v>25.46</v>
      </c>
      <c r="D1584" s="22" t="str" cm="1">
        <f t="array" ref="D1584">_xlfn.IFS(Table35[[#This Row],[BMI]]&lt;18.5, "Underweight ", Table35[[#This Row],[BMI]]&lt;24.9, "Normal Weight", Table35[[#This Row],[BMI]]&lt;29.9, "Overweight ", TRUE, "Obesity")</f>
        <v xml:space="preserve">Overweight </v>
      </c>
      <c r="E1584" s="22">
        <v>9.7100000000000009</v>
      </c>
      <c r="F1584" s="22" t="str" cm="1">
        <f t="array" ref="F1584">_xlfn.IFS(Table35[[#This Row],[HBA1C]]&lt;5.7, "Normal", Table35[[#This Row],[HBA1C]]&lt;6.4, "Prediabetes ", TRUE, "Diabetes")</f>
        <v>Diabetes</v>
      </c>
      <c r="G1584" s="23" t="s">
        <v>2381</v>
      </c>
      <c r="H1584" s="22" t="s">
        <v>2379</v>
      </c>
      <c r="I1584" s="22" t="s">
        <v>2379</v>
      </c>
      <c r="J1584" s="22">
        <v>1</v>
      </c>
      <c r="K1584" t="s">
        <v>2379</v>
      </c>
      <c r="L1584" s="25">
        <f>VLOOKUP(Table35[[#This Row],[Customer ID]],'Hospitalisation Details'!A:E,5,FALSE)</f>
        <v>31588</v>
      </c>
      <c r="M1584" s="27">
        <f>VLOOKUP(Table35[[#This Row],[Customer ID]],'Hospitalisation Details'!A:K,8,FALSE)</f>
        <v>6335.64</v>
      </c>
      <c r="N1584" t="str">
        <f>VLOOKUP(Table35[[#This Row],[Customer ID]],'Hospitalisation Details'!A:K,9, FALSE)</f>
        <v>tier - 2</v>
      </c>
      <c r="O1584" t="str">
        <f>VLOOKUP(Table35[[#This Row],[Customer ID]],'Hospitalisation Details'!A:K,10,FALSE)</f>
        <v>tier - 2</v>
      </c>
      <c r="P1584" t="str">
        <f>VLOOKUP(Table35[[#This Row],[Customer ID]],'Hospitalisation Details'!A:K,11,FALSE)</f>
        <v>R1013</v>
      </c>
    </row>
    <row r="1585" spans="1:16" x14ac:dyDescent="0.3">
      <c r="A1585" t="s">
        <v>786</v>
      </c>
      <c r="B1585" t="str">
        <f>VLOOKUP(Table35[[#This Row],[Customer ID]], 'Customer Names'!F:G, 2, FALSE)</f>
        <v>Keating, Ms.  Paula</v>
      </c>
      <c r="C1585">
        <v>37.145000000000003</v>
      </c>
      <c r="D1585" s="22" t="str" cm="1">
        <f t="array" ref="D1585">_xlfn.IFS(Table35[[#This Row],[BMI]]&lt;18.5, "Underweight ", Table35[[#This Row],[BMI]]&lt;24.9, "Normal Weight", Table35[[#This Row],[BMI]]&lt;29.9, "Overweight ", TRUE, "Obesity")</f>
        <v>Obesity</v>
      </c>
      <c r="E1585" s="22">
        <v>5.32</v>
      </c>
      <c r="F1585" s="22" t="str" cm="1">
        <f t="array" ref="F1585">_xlfn.IFS(Table35[[#This Row],[HBA1C]]&lt;5.7, "Normal", Table35[[#This Row],[HBA1C]]&lt;6.4, "Prediabetes ", TRUE, "Diabetes")</f>
        <v>Normal</v>
      </c>
      <c r="G1585" s="23" t="s">
        <v>2379</v>
      </c>
      <c r="H1585" s="22" t="s">
        <v>2379</v>
      </c>
      <c r="I1585" s="22" t="s">
        <v>2379</v>
      </c>
      <c r="J1585" s="22">
        <v>0</v>
      </c>
      <c r="K1585" t="s">
        <v>2379</v>
      </c>
      <c r="L1585" s="25">
        <f>VLOOKUP(Table35[[#This Row],[Customer ID]],'Hospitalisation Details'!A:E,5,FALSE)</f>
        <v>33006</v>
      </c>
      <c r="M1585" s="27">
        <f>VLOOKUP(Table35[[#This Row],[Customer ID]],'Hospitalisation Details'!A:K,8,FALSE)</f>
        <v>6334.34</v>
      </c>
      <c r="N1585" t="str">
        <f>VLOOKUP(Table35[[#This Row],[Customer ID]],'Hospitalisation Details'!A:K,9, FALSE)</f>
        <v>tier - 2</v>
      </c>
      <c r="O1585" t="str">
        <f>VLOOKUP(Table35[[#This Row],[Customer ID]],'Hospitalisation Details'!A:K,10,FALSE)</f>
        <v>tier - 2</v>
      </c>
      <c r="P1585" t="str">
        <f>VLOOKUP(Table35[[#This Row],[Customer ID]],'Hospitalisation Details'!A:K,11,FALSE)</f>
        <v>R1024</v>
      </c>
    </row>
    <row r="1586" spans="1:16" x14ac:dyDescent="0.3">
      <c r="A1586" t="s">
        <v>785</v>
      </c>
      <c r="B1586" t="str">
        <f>VLOOKUP(Table35[[#This Row],[Customer ID]], 'Customer Names'!F:G, 2, FALSE)</f>
        <v>Duhon, Mrs.  Madeline E.</v>
      </c>
      <c r="C1586">
        <v>30.8</v>
      </c>
      <c r="D1586" s="22" t="str" cm="1">
        <f t="array" ref="D1586">_xlfn.IFS(Table35[[#This Row],[BMI]]&lt;18.5, "Underweight ", Table35[[#This Row],[BMI]]&lt;24.9, "Normal Weight", Table35[[#This Row],[BMI]]&lt;29.9, "Overweight ", TRUE, "Obesity")</f>
        <v>Obesity</v>
      </c>
      <c r="E1586" s="22">
        <v>5.83</v>
      </c>
      <c r="F1586" s="22" t="str" cm="1">
        <f t="array" ref="F1586">_xlfn.IFS(Table35[[#This Row],[HBA1C]]&lt;5.7, "Normal", Table35[[#This Row],[HBA1C]]&lt;6.4, "Prediabetes ", TRUE, "Diabetes")</f>
        <v xml:space="preserve">Prediabetes </v>
      </c>
      <c r="G1586" s="23" t="s">
        <v>2381</v>
      </c>
      <c r="H1586" s="22" t="s">
        <v>2379</v>
      </c>
      <c r="I1586" s="22" t="s">
        <v>2379</v>
      </c>
      <c r="J1586" s="22">
        <v>0</v>
      </c>
      <c r="K1586" t="s">
        <v>2379</v>
      </c>
      <c r="L1586" s="25">
        <f>VLOOKUP(Table35[[#This Row],[Customer ID]],'Hospitalisation Details'!A:E,5,FALSE)</f>
        <v>31152</v>
      </c>
      <c r="M1586" s="27">
        <f>VLOOKUP(Table35[[#This Row],[Customer ID]],'Hospitalisation Details'!A:K,8,FALSE)</f>
        <v>6313.76</v>
      </c>
      <c r="N1586" t="str">
        <f>VLOOKUP(Table35[[#This Row],[Customer ID]],'Hospitalisation Details'!A:K,9, FALSE)</f>
        <v>tier - 2</v>
      </c>
      <c r="O1586" t="str">
        <f>VLOOKUP(Table35[[#This Row],[Customer ID]],'Hospitalisation Details'!A:K,10,FALSE)</f>
        <v>tier - 1</v>
      </c>
      <c r="P1586" t="str">
        <f>VLOOKUP(Table35[[#This Row],[Customer ID]],'Hospitalisation Details'!A:K,11,FALSE)</f>
        <v>R1013</v>
      </c>
    </row>
    <row r="1587" spans="1:16" x14ac:dyDescent="0.3">
      <c r="A1587" t="s">
        <v>784</v>
      </c>
      <c r="B1587" t="str">
        <f>VLOOKUP(Table35[[#This Row],[Customer ID]], 'Customer Names'!F:G, 2, FALSE)</f>
        <v>Briseno, Ms.  Maria Isabel</v>
      </c>
      <c r="C1587">
        <v>29.5</v>
      </c>
      <c r="D1587" s="22" t="str" cm="1">
        <f t="array" ref="D1587">_xlfn.IFS(Table35[[#This Row],[BMI]]&lt;18.5, "Underweight ", Table35[[#This Row],[BMI]]&lt;24.9, "Normal Weight", Table35[[#This Row],[BMI]]&lt;29.9, "Overweight ", TRUE, "Obesity")</f>
        <v xml:space="preserve">Overweight </v>
      </c>
      <c r="E1587" s="22">
        <v>5.54</v>
      </c>
      <c r="F1587" s="22" t="str" cm="1">
        <f t="array" ref="F1587">_xlfn.IFS(Table35[[#This Row],[HBA1C]]&lt;5.7, "Normal", Table35[[#This Row],[HBA1C]]&lt;6.4, "Prediabetes ", TRUE, "Diabetes")</f>
        <v>Normal</v>
      </c>
      <c r="G1587" s="23" t="s">
        <v>2381</v>
      </c>
      <c r="H1587" s="22" t="s">
        <v>2379</v>
      </c>
      <c r="I1587" s="22" t="s">
        <v>2379</v>
      </c>
      <c r="J1587" s="22">
        <v>0</v>
      </c>
      <c r="K1587" t="s">
        <v>2379</v>
      </c>
      <c r="L1587" s="25">
        <f>VLOOKUP(Table35[[#This Row],[Customer ID]],'Hospitalisation Details'!A:E,5,FALSE)</f>
        <v>31125</v>
      </c>
      <c r="M1587" s="27">
        <f>VLOOKUP(Table35[[#This Row],[Customer ID]],'Hospitalisation Details'!A:K,8,FALSE)</f>
        <v>6311.95</v>
      </c>
      <c r="N1587" t="str">
        <f>VLOOKUP(Table35[[#This Row],[Customer ID]],'Hospitalisation Details'!A:K,9, FALSE)</f>
        <v>tier - 2</v>
      </c>
      <c r="O1587" t="str">
        <f>VLOOKUP(Table35[[#This Row],[Customer ID]],'Hospitalisation Details'!A:K,10,FALSE)</f>
        <v>tier - 1</v>
      </c>
      <c r="P1587" t="str">
        <f>VLOOKUP(Table35[[#This Row],[Customer ID]],'Hospitalisation Details'!A:K,11,FALSE)</f>
        <v>R1011</v>
      </c>
    </row>
    <row r="1588" spans="1:16" x14ac:dyDescent="0.3">
      <c r="A1588" t="s">
        <v>783</v>
      </c>
      <c r="B1588" t="str">
        <f>VLOOKUP(Table35[[#This Row],[Customer ID]], 'Customer Names'!F:G, 2, FALSE)</f>
        <v>Besse, Mr.  Arthur M.</v>
      </c>
      <c r="C1588">
        <v>43.39</v>
      </c>
      <c r="D1588" s="22" t="str" cm="1">
        <f t="array" ref="D1588">_xlfn.IFS(Table35[[#This Row],[BMI]]&lt;18.5, "Underweight ", Table35[[#This Row],[BMI]]&lt;24.9, "Normal Weight", Table35[[#This Row],[BMI]]&lt;29.9, "Overweight ", TRUE, "Obesity")</f>
        <v>Obesity</v>
      </c>
      <c r="E1588" s="22">
        <v>5.85</v>
      </c>
      <c r="F1588" s="22" t="str" cm="1">
        <f t="array" ref="F1588">_xlfn.IFS(Table35[[#This Row],[HBA1C]]&lt;5.7, "Normal", Table35[[#This Row],[HBA1C]]&lt;6.4, "Prediabetes ", TRUE, "Diabetes")</f>
        <v xml:space="preserve">Prediabetes </v>
      </c>
      <c r="G1588" s="23" t="s">
        <v>2379</v>
      </c>
      <c r="H1588" s="22" t="s">
        <v>2380</v>
      </c>
      <c r="I1588" s="22" t="s">
        <v>2379</v>
      </c>
      <c r="J1588" s="22">
        <v>1</v>
      </c>
      <c r="K1588" t="s">
        <v>2379</v>
      </c>
      <c r="L1588" s="25">
        <f>VLOOKUP(Table35[[#This Row],[Customer ID]],'Hospitalisation Details'!A:E,5,FALSE)</f>
        <v>38044</v>
      </c>
      <c r="M1588" s="27">
        <f>VLOOKUP(Table35[[#This Row],[Customer ID]],'Hospitalisation Details'!A:K,8,FALSE)</f>
        <v>6311.11</v>
      </c>
      <c r="N1588" t="str">
        <f>VLOOKUP(Table35[[#This Row],[Customer ID]],'Hospitalisation Details'!A:K,9, FALSE)</f>
        <v>tier - 2</v>
      </c>
      <c r="O1588" t="str">
        <f>VLOOKUP(Table35[[#This Row],[Customer ID]],'Hospitalisation Details'!A:K,10,FALSE)</f>
        <v>tier - 2</v>
      </c>
      <c r="P1588" t="str">
        <f>VLOOKUP(Table35[[#This Row],[Customer ID]],'Hospitalisation Details'!A:K,11,FALSE)</f>
        <v>R1011</v>
      </c>
    </row>
    <row r="1589" spans="1:16" x14ac:dyDescent="0.3">
      <c r="A1589" t="s">
        <v>782</v>
      </c>
      <c r="B1589" t="str">
        <f>VLOOKUP(Table35[[#This Row],[Customer ID]], 'Customer Names'!F:G, 2, FALSE)</f>
        <v>Shillings, Mr.  Joseph R.</v>
      </c>
      <c r="C1589">
        <v>15.08</v>
      </c>
      <c r="D1589" s="22" t="str" cm="1">
        <f t="array" ref="D1589">_xlfn.IFS(Table35[[#This Row],[BMI]]&lt;18.5, "Underweight ", Table35[[#This Row],[BMI]]&lt;24.9, "Normal Weight", Table35[[#This Row],[BMI]]&lt;29.9, "Overweight ", TRUE, "Obesity")</f>
        <v xml:space="preserve">Underweight </v>
      </c>
      <c r="E1589" s="22">
        <v>4.8499999999999996</v>
      </c>
      <c r="F1589" s="22" t="str" cm="1">
        <f t="array" ref="F1589">_xlfn.IFS(Table35[[#This Row],[HBA1C]]&lt;5.7, "Normal", Table35[[#This Row],[HBA1C]]&lt;6.4, "Prediabetes ", TRUE, "Diabetes")</f>
        <v>Normal</v>
      </c>
      <c r="G1589" s="23" t="s">
        <v>2381</v>
      </c>
      <c r="H1589" s="22" t="s">
        <v>2379</v>
      </c>
      <c r="I1589" s="22" t="s">
        <v>2381</v>
      </c>
      <c r="J1589" s="22">
        <v>1</v>
      </c>
      <c r="K1589" t="s">
        <v>2379</v>
      </c>
      <c r="L1589" s="25">
        <f>VLOOKUP(Table35[[#This Row],[Customer ID]],'Hospitalisation Details'!A:E,5,FALSE)</f>
        <v>25207</v>
      </c>
      <c r="M1589" s="27">
        <f>VLOOKUP(Table35[[#This Row],[Customer ID]],'Hospitalisation Details'!A:K,8,FALSE)</f>
        <v>6305.61</v>
      </c>
      <c r="N1589" t="str">
        <f>VLOOKUP(Table35[[#This Row],[Customer ID]],'Hospitalisation Details'!A:K,9, FALSE)</f>
        <v>tier - 2</v>
      </c>
      <c r="O1589" t="str">
        <f>VLOOKUP(Table35[[#This Row],[Customer ID]],'Hospitalisation Details'!A:K,10,FALSE)</f>
        <v>tier - 2</v>
      </c>
      <c r="P1589" t="str">
        <f>VLOOKUP(Table35[[#This Row],[Customer ID]],'Hospitalisation Details'!A:K,11,FALSE)</f>
        <v>R1012</v>
      </c>
    </row>
    <row r="1590" spans="1:16" x14ac:dyDescent="0.3">
      <c r="A1590" t="s">
        <v>781</v>
      </c>
      <c r="B1590" t="str">
        <f>VLOOKUP(Table35[[#This Row],[Customer ID]], 'Customer Names'!F:G, 2, FALSE)</f>
        <v>Tate, Ms.  Sachiko</v>
      </c>
      <c r="C1590">
        <v>20.48</v>
      </c>
      <c r="D1590" s="22" t="str" cm="1">
        <f t="array" ref="D1590">_xlfn.IFS(Table35[[#This Row],[BMI]]&lt;18.5, "Underweight ", Table35[[#This Row],[BMI]]&lt;24.9, "Normal Weight", Table35[[#This Row],[BMI]]&lt;29.9, "Overweight ", TRUE, "Obesity")</f>
        <v>Normal Weight</v>
      </c>
      <c r="E1590" s="22">
        <v>11.09</v>
      </c>
      <c r="F1590" s="22" t="str" cm="1">
        <f t="array" ref="F1590">_xlfn.IFS(Table35[[#This Row],[HBA1C]]&lt;5.7, "Normal", Table35[[#This Row],[HBA1C]]&lt;6.4, "Prediabetes ", TRUE, "Diabetes")</f>
        <v>Diabetes</v>
      </c>
      <c r="G1590" s="23" t="s">
        <v>2379</v>
      </c>
      <c r="H1590" s="22" t="s">
        <v>2379</v>
      </c>
      <c r="I1590" s="22" t="s">
        <v>2379</v>
      </c>
      <c r="J1590" s="22">
        <v>0</v>
      </c>
      <c r="K1590" t="s">
        <v>2379</v>
      </c>
      <c r="L1590" s="25">
        <f>VLOOKUP(Table35[[#This Row],[Customer ID]],'Hospitalisation Details'!A:E,5,FALSE)</f>
        <v>27380</v>
      </c>
      <c r="M1590" s="27">
        <f>VLOOKUP(Table35[[#This Row],[Customer ID]],'Hospitalisation Details'!A:K,8,FALSE)</f>
        <v>6302.23</v>
      </c>
      <c r="N1590" t="str">
        <f>VLOOKUP(Table35[[#This Row],[Customer ID]],'Hospitalisation Details'!A:K,9, FALSE)</f>
        <v>tier - 2</v>
      </c>
      <c r="O1590" t="str">
        <f>VLOOKUP(Table35[[#This Row],[Customer ID]],'Hospitalisation Details'!A:K,10,FALSE)</f>
        <v>tier - 1</v>
      </c>
      <c r="P1590" t="str">
        <f>VLOOKUP(Table35[[#This Row],[Customer ID]],'Hospitalisation Details'!A:K,11,FALSE)</f>
        <v>R1013</v>
      </c>
    </row>
    <row r="1591" spans="1:16" x14ac:dyDescent="0.3">
      <c r="A1591" t="s">
        <v>780</v>
      </c>
      <c r="B1591" t="str">
        <f>VLOOKUP(Table35[[#This Row],[Customer ID]], 'Customer Names'!F:G, 2, FALSE)</f>
        <v>Arsenault, Mr.  Christopher</v>
      </c>
      <c r="C1591">
        <v>34.450000000000003</v>
      </c>
      <c r="D1591" s="22" t="str" cm="1">
        <f t="array" ref="D1591">_xlfn.IFS(Table35[[#This Row],[BMI]]&lt;18.5, "Underweight ", Table35[[#This Row],[BMI]]&lt;24.9, "Normal Weight", Table35[[#This Row],[BMI]]&lt;29.9, "Overweight ", TRUE, "Obesity")</f>
        <v>Obesity</v>
      </c>
      <c r="E1591" s="22">
        <v>5.58</v>
      </c>
      <c r="F1591" s="22" t="str" cm="1">
        <f t="array" ref="F1591">_xlfn.IFS(Table35[[#This Row],[HBA1C]]&lt;5.7, "Normal", Table35[[#This Row],[HBA1C]]&lt;6.4, "Prediabetes ", TRUE, "Diabetes")</f>
        <v>Normal</v>
      </c>
      <c r="G1591" s="23" t="s">
        <v>2381</v>
      </c>
      <c r="H1591" s="22" t="s">
        <v>2379</v>
      </c>
      <c r="I1591" s="22" t="s">
        <v>2379</v>
      </c>
      <c r="J1591" s="22">
        <v>0</v>
      </c>
      <c r="K1591" t="s">
        <v>2379</v>
      </c>
      <c r="L1591" s="25">
        <f>VLOOKUP(Table35[[#This Row],[Customer ID]],'Hospitalisation Details'!A:E,5,FALSE)</f>
        <v>35373</v>
      </c>
      <c r="M1591" s="27">
        <f>VLOOKUP(Table35[[#This Row],[Customer ID]],'Hospitalisation Details'!A:K,8,FALSE)</f>
        <v>6293.63</v>
      </c>
      <c r="N1591" t="str">
        <f>VLOOKUP(Table35[[#This Row],[Customer ID]],'Hospitalisation Details'!A:K,9, FALSE)</f>
        <v>tier - 2</v>
      </c>
      <c r="O1591" t="str">
        <f>VLOOKUP(Table35[[#This Row],[Customer ID]],'Hospitalisation Details'!A:K,10,FALSE)</f>
        <v>tier - 3</v>
      </c>
      <c r="P1591" t="str">
        <f>VLOOKUP(Table35[[#This Row],[Customer ID]],'Hospitalisation Details'!A:K,11,FALSE)</f>
        <v>R1021</v>
      </c>
    </row>
    <row r="1592" spans="1:16" x14ac:dyDescent="0.3">
      <c r="A1592" t="s">
        <v>779</v>
      </c>
      <c r="B1592" t="str">
        <f>VLOOKUP(Table35[[#This Row],[Customer ID]], 'Customer Names'!F:G, 2, FALSE)</f>
        <v>Hengoed, Mr.  Joseph</v>
      </c>
      <c r="C1592">
        <v>34.21</v>
      </c>
      <c r="D1592" s="22" t="str" cm="1">
        <f t="array" ref="D1592">_xlfn.IFS(Table35[[#This Row],[BMI]]&lt;18.5, "Underweight ", Table35[[#This Row],[BMI]]&lt;24.9, "Normal Weight", Table35[[#This Row],[BMI]]&lt;29.9, "Overweight ", TRUE, "Obesity")</f>
        <v>Obesity</v>
      </c>
      <c r="E1592" s="22">
        <v>9.7200000000000006</v>
      </c>
      <c r="F1592" s="22" t="str" cm="1">
        <f t="array" ref="F1592">_xlfn.IFS(Table35[[#This Row],[HBA1C]]&lt;5.7, "Normal", Table35[[#This Row],[HBA1C]]&lt;6.4, "Prediabetes ", TRUE, "Diabetes")</f>
        <v>Diabetes</v>
      </c>
      <c r="G1592" s="23" t="s">
        <v>2381</v>
      </c>
      <c r="H1592" s="22" t="s">
        <v>2379</v>
      </c>
      <c r="I1592" s="22" t="s">
        <v>2379</v>
      </c>
      <c r="J1592" s="22">
        <v>0</v>
      </c>
      <c r="K1592" t="s">
        <v>2379</v>
      </c>
      <c r="L1592" s="25">
        <f>VLOOKUP(Table35[[#This Row],[Customer ID]],'Hospitalisation Details'!A:E,5,FALSE)</f>
        <v>29885</v>
      </c>
      <c r="M1592" s="27">
        <f>VLOOKUP(Table35[[#This Row],[Customer ID]],'Hospitalisation Details'!A:K,8,FALSE)</f>
        <v>6289.75</v>
      </c>
      <c r="N1592" t="str">
        <f>VLOOKUP(Table35[[#This Row],[Customer ID]],'Hospitalisation Details'!A:K,9, FALSE)</f>
        <v>tier - 2</v>
      </c>
      <c r="O1592" t="str">
        <f>VLOOKUP(Table35[[#This Row],[Customer ID]],'Hospitalisation Details'!A:K,10,FALSE)</f>
        <v>tier - 3</v>
      </c>
      <c r="P1592" t="str">
        <f>VLOOKUP(Table35[[#This Row],[Customer ID]],'Hospitalisation Details'!A:K,11,FALSE)</f>
        <v>R1013</v>
      </c>
    </row>
    <row r="1593" spans="1:16" x14ac:dyDescent="0.3">
      <c r="A1593" t="s">
        <v>778</v>
      </c>
      <c r="B1593" t="str">
        <f>VLOOKUP(Table35[[#This Row],[Customer ID]], 'Customer Names'!F:G, 2, FALSE)</f>
        <v>Aller, Mr.  Lawrence</v>
      </c>
      <c r="C1593">
        <v>28.8</v>
      </c>
      <c r="D1593" s="22" t="str" cm="1">
        <f t="array" ref="D1593">_xlfn.IFS(Table35[[#This Row],[BMI]]&lt;18.5, "Underweight ", Table35[[#This Row],[BMI]]&lt;24.9, "Normal Weight", Table35[[#This Row],[BMI]]&lt;29.9, "Overweight ", TRUE, "Obesity")</f>
        <v xml:space="preserve">Overweight </v>
      </c>
      <c r="E1593" s="22">
        <v>11.41</v>
      </c>
      <c r="F1593" s="22" t="str" cm="1">
        <f t="array" ref="F1593">_xlfn.IFS(Table35[[#This Row],[HBA1C]]&lt;5.7, "Normal", Table35[[#This Row],[HBA1C]]&lt;6.4, "Prediabetes ", TRUE, "Diabetes")</f>
        <v>Diabetes</v>
      </c>
      <c r="G1593" s="23" t="s">
        <v>2381</v>
      </c>
      <c r="H1593" s="22" t="s">
        <v>2379</v>
      </c>
      <c r="I1593" s="22" t="s">
        <v>2379</v>
      </c>
      <c r="J1593" s="22">
        <v>0</v>
      </c>
      <c r="K1593" t="s">
        <v>2379</v>
      </c>
      <c r="L1593" s="25">
        <f>VLOOKUP(Table35[[#This Row],[Customer ID]],'Hospitalisation Details'!A:E,5,FALSE)</f>
        <v>29853</v>
      </c>
      <c r="M1593" s="27">
        <f>VLOOKUP(Table35[[#This Row],[Customer ID]],'Hospitalisation Details'!A:K,8,FALSE)</f>
        <v>6282.24</v>
      </c>
      <c r="N1593" t="str">
        <f>VLOOKUP(Table35[[#This Row],[Customer ID]],'Hospitalisation Details'!A:K,9, FALSE)</f>
        <v>tier - 2</v>
      </c>
      <c r="O1593" t="str">
        <f>VLOOKUP(Table35[[#This Row],[Customer ID]],'Hospitalisation Details'!A:K,10,FALSE)</f>
        <v>tier - 1</v>
      </c>
      <c r="P1593" t="str">
        <f>VLOOKUP(Table35[[#This Row],[Customer ID]],'Hospitalisation Details'!A:K,11,FALSE)</f>
        <v>R1011</v>
      </c>
    </row>
    <row r="1594" spans="1:16" x14ac:dyDescent="0.3">
      <c r="A1594" t="s">
        <v>777</v>
      </c>
      <c r="B1594" t="str">
        <f>VLOOKUP(Table35[[#This Row],[Customer ID]], 'Customer Names'!F:G, 2, FALSE)</f>
        <v>Pisano, Mrs.  Katie</v>
      </c>
      <c r="C1594">
        <v>31.74</v>
      </c>
      <c r="D1594" s="22" t="str" cm="1">
        <f t="array" ref="D1594">_xlfn.IFS(Table35[[#This Row],[BMI]]&lt;18.5, "Underweight ", Table35[[#This Row],[BMI]]&lt;24.9, "Normal Weight", Table35[[#This Row],[BMI]]&lt;29.9, "Overweight ", TRUE, "Obesity")</f>
        <v>Obesity</v>
      </c>
      <c r="E1594" s="22">
        <v>4.46</v>
      </c>
      <c r="F1594" s="22" t="str" cm="1">
        <f t="array" ref="F1594">_xlfn.IFS(Table35[[#This Row],[HBA1C]]&lt;5.7, "Normal", Table35[[#This Row],[HBA1C]]&lt;6.4, "Prediabetes ", TRUE, "Diabetes")</f>
        <v>Normal</v>
      </c>
      <c r="G1594" s="23" t="s">
        <v>2379</v>
      </c>
      <c r="H1594" s="22" t="s">
        <v>2379</v>
      </c>
      <c r="I1594" s="22" t="s">
        <v>2381</v>
      </c>
      <c r="J1594" s="22">
        <v>1</v>
      </c>
      <c r="K1594" t="s">
        <v>2379</v>
      </c>
      <c r="L1594" s="25">
        <f>VLOOKUP(Table35[[#This Row],[Customer ID]],'Hospitalisation Details'!A:E,5,FALSE)</f>
        <v>34197</v>
      </c>
      <c r="M1594" s="27">
        <f>VLOOKUP(Table35[[#This Row],[Customer ID]],'Hospitalisation Details'!A:K,8,FALSE)</f>
        <v>6276.3</v>
      </c>
      <c r="N1594" t="str">
        <f>VLOOKUP(Table35[[#This Row],[Customer ID]],'Hospitalisation Details'!A:K,9, FALSE)</f>
        <v>tier - 2</v>
      </c>
      <c r="O1594" t="str">
        <f>VLOOKUP(Table35[[#This Row],[Customer ID]],'Hospitalisation Details'!A:K,10,FALSE)</f>
        <v>tier - 1</v>
      </c>
      <c r="P1594" t="str">
        <f>VLOOKUP(Table35[[#This Row],[Customer ID]],'Hospitalisation Details'!A:K,11,FALSE)</f>
        <v>R1025</v>
      </c>
    </row>
    <row r="1595" spans="1:16" x14ac:dyDescent="0.3">
      <c r="A1595" t="s">
        <v>776</v>
      </c>
      <c r="B1595" t="str">
        <f>VLOOKUP(Table35[[#This Row],[Customer ID]], 'Customer Names'!F:G, 2, FALSE)</f>
        <v>Sanca, Mr.  Ruben</v>
      </c>
      <c r="C1595">
        <v>21.78</v>
      </c>
      <c r="D1595" s="22" t="str" cm="1">
        <f t="array" ref="D1595">_xlfn.IFS(Table35[[#This Row],[BMI]]&lt;18.5, "Underweight ", Table35[[#This Row],[BMI]]&lt;24.9, "Normal Weight", Table35[[#This Row],[BMI]]&lt;29.9, "Overweight ", TRUE, "Obesity")</f>
        <v>Normal Weight</v>
      </c>
      <c r="E1595" s="22">
        <v>9.31</v>
      </c>
      <c r="F1595" s="22" t="str" cm="1">
        <f t="array" ref="F1595">_xlfn.IFS(Table35[[#This Row],[HBA1C]]&lt;5.7, "Normal", Table35[[#This Row],[HBA1C]]&lt;6.4, "Prediabetes ", TRUE, "Diabetes")</f>
        <v>Diabetes</v>
      </c>
      <c r="G1595" s="23" t="s">
        <v>2381</v>
      </c>
      <c r="H1595" s="22" t="s">
        <v>2379</v>
      </c>
      <c r="I1595" s="22" t="s">
        <v>2379</v>
      </c>
      <c r="J1595" s="22">
        <v>0</v>
      </c>
      <c r="K1595" t="s">
        <v>2379</v>
      </c>
      <c r="L1595" s="25">
        <f>VLOOKUP(Table35[[#This Row],[Customer ID]],'Hospitalisation Details'!A:E,5,FALSE)</f>
        <v>29797</v>
      </c>
      <c r="M1595" s="27">
        <f>VLOOKUP(Table35[[#This Row],[Customer ID]],'Hospitalisation Details'!A:K,8,FALSE)</f>
        <v>6272.48</v>
      </c>
      <c r="N1595" t="str">
        <f>VLOOKUP(Table35[[#This Row],[Customer ID]],'Hospitalisation Details'!A:K,9, FALSE)</f>
        <v>tier - 1</v>
      </c>
      <c r="O1595" t="str">
        <f>VLOOKUP(Table35[[#This Row],[Customer ID]],'Hospitalisation Details'!A:K,10,FALSE)</f>
        <v>tier - 3</v>
      </c>
      <c r="P1595" t="str">
        <f>VLOOKUP(Table35[[#This Row],[Customer ID]],'Hospitalisation Details'!A:K,11,FALSE)</f>
        <v>R1013</v>
      </c>
    </row>
    <row r="1596" spans="1:16" x14ac:dyDescent="0.3">
      <c r="A1596" t="s">
        <v>775</v>
      </c>
      <c r="B1596" t="str">
        <f>VLOOKUP(Table35[[#This Row],[Customer ID]], 'Customer Names'!F:G, 2, FALSE)</f>
        <v>Bond, Ms.  Sarah</v>
      </c>
      <c r="C1596">
        <v>23.75</v>
      </c>
      <c r="D1596" s="22" t="str" cm="1">
        <f t="array" ref="D1596">_xlfn.IFS(Table35[[#This Row],[BMI]]&lt;18.5, "Underweight ", Table35[[#This Row],[BMI]]&lt;24.9, "Normal Weight", Table35[[#This Row],[BMI]]&lt;29.9, "Overweight ", TRUE, "Obesity")</f>
        <v>Normal Weight</v>
      </c>
      <c r="E1596" s="22">
        <v>5.03</v>
      </c>
      <c r="F1596" s="22" t="str" cm="1">
        <f t="array" ref="F1596">_xlfn.IFS(Table35[[#This Row],[HBA1C]]&lt;5.7, "Normal", Table35[[#This Row],[HBA1C]]&lt;6.4, "Prediabetes ", TRUE, "Diabetes")</f>
        <v>Normal</v>
      </c>
      <c r="G1596" s="23" t="s">
        <v>2379</v>
      </c>
      <c r="H1596" s="22" t="s">
        <v>2379</v>
      </c>
      <c r="I1596" s="22" t="s">
        <v>2379</v>
      </c>
      <c r="J1596" s="22">
        <v>1</v>
      </c>
      <c r="K1596" t="s">
        <v>2379</v>
      </c>
      <c r="L1596" s="25">
        <f>VLOOKUP(Table35[[#This Row],[Customer ID]],'Hospitalisation Details'!A:E,5,FALSE)</f>
        <v>30858</v>
      </c>
      <c r="M1596" s="27">
        <f>VLOOKUP(Table35[[#This Row],[Customer ID]],'Hospitalisation Details'!A:K,8,FALSE)</f>
        <v>6269.33</v>
      </c>
      <c r="N1596" t="str">
        <f>VLOOKUP(Table35[[#This Row],[Customer ID]],'Hospitalisation Details'!A:K,9, FALSE)</f>
        <v>tier - 2</v>
      </c>
      <c r="O1596" t="str">
        <f>VLOOKUP(Table35[[#This Row],[Customer ID]],'Hospitalisation Details'!A:K,10,FALSE)</f>
        <v>tier - 1</v>
      </c>
      <c r="P1596" t="str">
        <f>VLOOKUP(Table35[[#This Row],[Customer ID]],'Hospitalisation Details'!A:K,11,FALSE)</f>
        <v>R1013</v>
      </c>
    </row>
    <row r="1597" spans="1:16" x14ac:dyDescent="0.3">
      <c r="A1597" t="s">
        <v>774</v>
      </c>
      <c r="B1597" t="str">
        <f>VLOOKUP(Table35[[#This Row],[Customer ID]], 'Customer Names'!F:G, 2, FALSE)</f>
        <v>Carron, Mrs.  Angela R.</v>
      </c>
      <c r="C1597">
        <v>33.21</v>
      </c>
      <c r="D1597" s="22" t="str" cm="1">
        <f t="array" ref="D1597">_xlfn.IFS(Table35[[#This Row],[BMI]]&lt;18.5, "Underweight ", Table35[[#This Row],[BMI]]&lt;24.9, "Normal Weight", Table35[[#This Row],[BMI]]&lt;29.9, "Overweight ", TRUE, "Obesity")</f>
        <v>Obesity</v>
      </c>
      <c r="E1597" s="22">
        <v>5.07</v>
      </c>
      <c r="F1597" s="22" t="str" cm="1">
        <f t="array" ref="F1597">_xlfn.IFS(Table35[[#This Row],[HBA1C]]&lt;5.7, "Normal", Table35[[#This Row],[HBA1C]]&lt;6.4, "Prediabetes ", TRUE, "Diabetes")</f>
        <v>Normal</v>
      </c>
      <c r="G1597" s="23" t="s">
        <v>2381</v>
      </c>
      <c r="H1597" s="22" t="s">
        <v>2379</v>
      </c>
      <c r="I1597" s="22" t="s">
        <v>2379</v>
      </c>
      <c r="J1597" s="22">
        <v>1</v>
      </c>
      <c r="K1597" t="s">
        <v>2379</v>
      </c>
      <c r="L1597" s="25">
        <f>VLOOKUP(Table35[[#This Row],[Customer ID]],'Hospitalisation Details'!A:E,5,FALSE)</f>
        <v>34836</v>
      </c>
      <c r="M1597" s="27">
        <f>VLOOKUP(Table35[[#This Row],[Customer ID]],'Hospitalisation Details'!A:K,8,FALSE)</f>
        <v>6261.2</v>
      </c>
      <c r="N1597" t="str">
        <f>VLOOKUP(Table35[[#This Row],[Customer ID]],'Hospitalisation Details'!A:K,9, FALSE)</f>
        <v>tier - 2</v>
      </c>
      <c r="O1597" t="str">
        <f>VLOOKUP(Table35[[#This Row],[Customer ID]],'Hospitalisation Details'!A:K,10,FALSE)</f>
        <v>tier - 1</v>
      </c>
      <c r="P1597" t="str">
        <f>VLOOKUP(Table35[[#This Row],[Customer ID]],'Hospitalisation Details'!A:K,11,FALSE)</f>
        <v>R1026</v>
      </c>
    </row>
    <row r="1598" spans="1:16" x14ac:dyDescent="0.3">
      <c r="A1598" t="s">
        <v>773</v>
      </c>
      <c r="B1598" t="str">
        <f>VLOOKUP(Table35[[#This Row],[Customer ID]], 'Customer Names'!F:G, 2, FALSE)</f>
        <v>Ellwanger, Mr.  Chatham</v>
      </c>
      <c r="C1598">
        <v>17.7</v>
      </c>
      <c r="D1598" s="22" t="str" cm="1">
        <f t="array" ref="D1598">_xlfn.IFS(Table35[[#This Row],[BMI]]&lt;18.5, "Underweight ", Table35[[#This Row],[BMI]]&lt;24.9, "Normal Weight", Table35[[#This Row],[BMI]]&lt;29.9, "Overweight ", TRUE, "Obesity")</f>
        <v xml:space="preserve">Underweight </v>
      </c>
      <c r="E1598" s="22">
        <v>10.42</v>
      </c>
      <c r="F1598" s="22" t="str" cm="1">
        <f t="array" ref="F1598">_xlfn.IFS(Table35[[#This Row],[HBA1C]]&lt;5.7, "Normal", Table35[[#This Row],[HBA1C]]&lt;6.4, "Prediabetes ", TRUE, "Diabetes")</f>
        <v>Diabetes</v>
      </c>
      <c r="G1598" s="23" t="s">
        <v>2381</v>
      </c>
      <c r="H1598" s="22" t="s">
        <v>2379</v>
      </c>
      <c r="I1598" s="22" t="s">
        <v>2379</v>
      </c>
      <c r="J1598" s="22">
        <v>2</v>
      </c>
      <c r="K1598" t="s">
        <v>2379</v>
      </c>
      <c r="L1598" s="25">
        <f>VLOOKUP(Table35[[#This Row],[Customer ID]],'Hospitalisation Details'!A:E,5,FALSE)</f>
        <v>25669</v>
      </c>
      <c r="M1598" s="27">
        <f>VLOOKUP(Table35[[#This Row],[Customer ID]],'Hospitalisation Details'!A:K,8,FALSE)</f>
        <v>6255.38</v>
      </c>
      <c r="N1598" t="str">
        <f>VLOOKUP(Table35[[#This Row],[Customer ID]],'Hospitalisation Details'!A:K,9, FALSE)</f>
        <v>tier - 2</v>
      </c>
      <c r="O1598" t="str">
        <f>VLOOKUP(Table35[[#This Row],[Customer ID]],'Hospitalisation Details'!A:K,10,FALSE)</f>
        <v>tier - 2</v>
      </c>
      <c r="P1598" t="str">
        <f>VLOOKUP(Table35[[#This Row],[Customer ID]],'Hospitalisation Details'!A:K,11,FALSE)</f>
        <v>R1013</v>
      </c>
    </row>
    <row r="1599" spans="1:16" x14ac:dyDescent="0.3">
      <c r="A1599" t="s">
        <v>772</v>
      </c>
      <c r="B1599" t="str">
        <f>VLOOKUP(Table35[[#This Row],[Customer ID]], 'Customer Names'!F:G, 2, FALSE)</f>
        <v>Hanson, Mr.  Derek</v>
      </c>
      <c r="C1599">
        <v>17.2</v>
      </c>
      <c r="D1599" s="22" t="str" cm="1">
        <f t="array" ref="D1599">_xlfn.IFS(Table35[[#This Row],[BMI]]&lt;18.5, "Underweight ", Table35[[#This Row],[BMI]]&lt;24.9, "Normal Weight", Table35[[#This Row],[BMI]]&lt;29.9, "Overweight ", TRUE, "Obesity")</f>
        <v xml:space="preserve">Underweight </v>
      </c>
      <c r="E1599" s="22">
        <v>6.45</v>
      </c>
      <c r="F1599" s="22" t="str" cm="1">
        <f t="array" ref="F1599">_xlfn.IFS(Table35[[#This Row],[HBA1C]]&lt;5.7, "Normal", Table35[[#This Row],[HBA1C]]&lt;6.4, "Prediabetes ", TRUE, "Diabetes")</f>
        <v>Diabetes</v>
      </c>
      <c r="G1599" s="23" t="s">
        <v>2379</v>
      </c>
      <c r="H1599" s="22" t="s">
        <v>2379</v>
      </c>
      <c r="I1599" s="22" t="s">
        <v>2379</v>
      </c>
      <c r="J1599" s="22">
        <v>2</v>
      </c>
      <c r="K1599" t="s">
        <v>2379</v>
      </c>
      <c r="L1599" s="25">
        <f>VLOOKUP(Table35[[#This Row],[Customer ID]],'Hospitalisation Details'!A:E,5,FALSE)</f>
        <v>26366</v>
      </c>
      <c r="M1599" s="27">
        <f>VLOOKUP(Table35[[#This Row],[Customer ID]],'Hospitalisation Details'!A:K,8,FALSE)</f>
        <v>6254.13</v>
      </c>
      <c r="N1599" t="str">
        <f>VLOOKUP(Table35[[#This Row],[Customer ID]],'Hospitalisation Details'!A:K,9, FALSE)</f>
        <v>tier - 2</v>
      </c>
      <c r="O1599" t="str">
        <f>VLOOKUP(Table35[[#This Row],[Customer ID]],'Hospitalisation Details'!A:K,10,FALSE)</f>
        <v>tier - 2</v>
      </c>
      <c r="P1599" t="str">
        <f>VLOOKUP(Table35[[#This Row],[Customer ID]],'Hospitalisation Details'!A:K,11,FALSE)</f>
        <v>R1012</v>
      </c>
    </row>
    <row r="1600" spans="1:16" x14ac:dyDescent="0.3">
      <c r="A1600" t="s">
        <v>771</v>
      </c>
      <c r="B1600" t="str">
        <f>VLOOKUP(Table35[[#This Row],[Customer ID]], 'Customer Names'!F:G, 2, FALSE)</f>
        <v>Tucker, Mr.  Kalvin J.</v>
      </c>
      <c r="C1600">
        <v>19.21</v>
      </c>
      <c r="D1600" s="22" t="str" cm="1">
        <f t="array" ref="D1600">_xlfn.IFS(Table35[[#This Row],[BMI]]&lt;18.5, "Underweight ", Table35[[#This Row],[BMI]]&lt;24.9, "Normal Weight", Table35[[#This Row],[BMI]]&lt;29.9, "Overweight ", TRUE, "Obesity")</f>
        <v>Normal Weight</v>
      </c>
      <c r="E1600" s="22">
        <v>5.52</v>
      </c>
      <c r="F1600" s="22" t="str" cm="1">
        <f t="array" ref="F1600">_xlfn.IFS(Table35[[#This Row],[HBA1C]]&lt;5.7, "Normal", Table35[[#This Row],[HBA1C]]&lt;6.4, "Prediabetes ", TRUE, "Diabetes")</f>
        <v>Normal</v>
      </c>
      <c r="G1600" s="23" t="s">
        <v>2379</v>
      </c>
      <c r="H1600" s="22" t="s">
        <v>2379</v>
      </c>
      <c r="I1600" s="22" t="s">
        <v>2379</v>
      </c>
      <c r="J1600" s="22">
        <v>2</v>
      </c>
      <c r="K1600" t="s">
        <v>2379</v>
      </c>
      <c r="L1600" s="25">
        <f>VLOOKUP(Table35[[#This Row],[Customer ID]],'Hospitalisation Details'!A:E,5,FALSE)</f>
        <v>26340</v>
      </c>
      <c r="M1600" s="27">
        <f>VLOOKUP(Table35[[#This Row],[Customer ID]],'Hospitalisation Details'!A:K,8,FALSE)</f>
        <v>6253.85</v>
      </c>
      <c r="N1600" t="str">
        <f>VLOOKUP(Table35[[#This Row],[Customer ID]],'Hospitalisation Details'!A:K,9, FALSE)</f>
        <v>tier - 2</v>
      </c>
      <c r="O1600" t="str">
        <f>VLOOKUP(Table35[[#This Row],[Customer ID]],'Hospitalisation Details'!A:K,10,FALSE)</f>
        <v>tier - 2</v>
      </c>
      <c r="P1600" t="str">
        <f>VLOOKUP(Table35[[#This Row],[Customer ID]],'Hospitalisation Details'!A:K,11,FALSE)</f>
        <v>R1013</v>
      </c>
    </row>
    <row r="1601" spans="1:16" x14ac:dyDescent="0.3">
      <c r="A1601" t="s">
        <v>770</v>
      </c>
      <c r="B1601" t="str">
        <f>VLOOKUP(Table35[[#This Row],[Customer ID]], 'Customer Names'!F:G, 2, FALSE)</f>
        <v>Counts, Mr.  Dave</v>
      </c>
      <c r="C1601">
        <v>23.2</v>
      </c>
      <c r="D1601" s="22" t="str" cm="1">
        <f t="array" ref="D1601">_xlfn.IFS(Table35[[#This Row],[BMI]]&lt;18.5, "Underweight ", Table35[[#This Row],[BMI]]&lt;24.9, "Normal Weight", Table35[[#This Row],[BMI]]&lt;29.9, "Overweight ", TRUE, "Obesity")</f>
        <v>Normal Weight</v>
      </c>
      <c r="E1601" s="22">
        <v>4.41</v>
      </c>
      <c r="F1601" s="22" t="str" cm="1">
        <f t="array" ref="F1601">_xlfn.IFS(Table35[[#This Row],[HBA1C]]&lt;5.7, "Normal", Table35[[#This Row],[HBA1C]]&lt;6.4, "Prediabetes ", TRUE, "Diabetes")</f>
        <v>Normal</v>
      </c>
      <c r="G1601" s="23" t="s">
        <v>2379</v>
      </c>
      <c r="H1601" s="22" t="s">
        <v>2379</v>
      </c>
      <c r="I1601" s="22" t="s">
        <v>2381</v>
      </c>
      <c r="J1601" s="22">
        <v>1</v>
      </c>
      <c r="K1601" t="s">
        <v>2379</v>
      </c>
      <c r="L1601" s="25">
        <f>VLOOKUP(Table35[[#This Row],[Customer ID]],'Hospitalisation Details'!A:E,5,FALSE)</f>
        <v>28865</v>
      </c>
      <c r="M1601" s="27">
        <f>VLOOKUP(Table35[[#This Row],[Customer ID]],'Hospitalisation Details'!A:K,8,FALSE)</f>
        <v>6250.44</v>
      </c>
      <c r="N1601" t="str">
        <f>VLOOKUP(Table35[[#This Row],[Customer ID]],'Hospitalisation Details'!A:K,9, FALSE)</f>
        <v>tier - 2</v>
      </c>
      <c r="O1601" t="str">
        <f>VLOOKUP(Table35[[#This Row],[Customer ID]],'Hospitalisation Details'!A:K,10,FALSE)</f>
        <v>tier - 1</v>
      </c>
      <c r="P1601" t="str">
        <f>VLOOKUP(Table35[[#This Row],[Customer ID]],'Hospitalisation Details'!A:K,11,FALSE)</f>
        <v>R1011</v>
      </c>
    </row>
    <row r="1602" spans="1:16" x14ac:dyDescent="0.3">
      <c r="A1602" t="s">
        <v>769</v>
      </c>
      <c r="B1602" t="str">
        <f>VLOOKUP(Table35[[#This Row],[Customer ID]], 'Customer Names'!F:G, 2, FALSE)</f>
        <v>Carson, Ms.  Barbara G.</v>
      </c>
      <c r="C1602">
        <v>32.5</v>
      </c>
      <c r="D1602" s="22" t="str" cm="1">
        <f t="array" ref="D1602">_xlfn.IFS(Table35[[#This Row],[BMI]]&lt;18.5, "Underweight ", Table35[[#This Row],[BMI]]&lt;24.9, "Normal Weight", Table35[[#This Row],[BMI]]&lt;29.9, "Overweight ", TRUE, "Obesity")</f>
        <v>Obesity</v>
      </c>
      <c r="E1602" s="22">
        <v>4.6900000000000004</v>
      </c>
      <c r="F1602" s="22" t="str" cm="1">
        <f t="array" ref="F1602">_xlfn.IFS(Table35[[#This Row],[HBA1C]]&lt;5.7, "Normal", Table35[[#This Row],[HBA1C]]&lt;6.4, "Prediabetes ", TRUE, "Diabetes")</f>
        <v>Normal</v>
      </c>
      <c r="G1602" s="23" t="s">
        <v>2381</v>
      </c>
      <c r="H1602" s="22" t="s">
        <v>2379</v>
      </c>
      <c r="I1602" s="22" t="s">
        <v>2381</v>
      </c>
      <c r="J1602" s="22">
        <v>1</v>
      </c>
      <c r="K1602" t="s">
        <v>2379</v>
      </c>
      <c r="L1602" s="25">
        <f>VLOOKUP(Table35[[#This Row],[Customer ID]],'Hospitalisation Details'!A:E,5,FALSE)</f>
        <v>30661</v>
      </c>
      <c r="M1602" s="27">
        <f>VLOOKUP(Table35[[#This Row],[Customer ID]],'Hospitalisation Details'!A:K,8,FALSE)</f>
        <v>6238.3</v>
      </c>
      <c r="N1602" t="str">
        <f>VLOOKUP(Table35[[#This Row],[Customer ID]],'Hospitalisation Details'!A:K,9, FALSE)</f>
        <v>tier - 2</v>
      </c>
      <c r="O1602" t="str">
        <f>VLOOKUP(Table35[[#This Row],[Customer ID]],'Hospitalisation Details'!A:K,10,FALSE)</f>
        <v>tier - 1</v>
      </c>
      <c r="P1602" t="str">
        <f>VLOOKUP(Table35[[#This Row],[Customer ID]],'Hospitalisation Details'!A:K,11,FALSE)</f>
        <v>R1011</v>
      </c>
    </row>
    <row r="1603" spans="1:16" x14ac:dyDescent="0.3">
      <c r="A1603" t="s">
        <v>768</v>
      </c>
      <c r="B1603" t="str">
        <f>VLOOKUP(Table35[[#This Row],[Customer ID]], 'Customer Names'!F:G, 2, FALSE)</f>
        <v>Haines, Mr.  Skylar</v>
      </c>
      <c r="C1603">
        <v>20.9</v>
      </c>
      <c r="D1603" s="22" t="str" cm="1">
        <f t="array" ref="D1603">_xlfn.IFS(Table35[[#This Row],[BMI]]&lt;18.5, "Underweight ", Table35[[#This Row],[BMI]]&lt;24.9, "Normal Weight", Table35[[#This Row],[BMI]]&lt;29.9, "Overweight ", TRUE, "Obesity")</f>
        <v>Normal Weight</v>
      </c>
      <c r="E1603" s="22">
        <v>6.94</v>
      </c>
      <c r="F1603" s="22" t="str" cm="1">
        <f t="array" ref="F1603">_xlfn.IFS(Table35[[#This Row],[HBA1C]]&lt;5.7, "Normal", Table35[[#This Row],[HBA1C]]&lt;6.4, "Prediabetes ", TRUE, "Diabetes")</f>
        <v>Diabetes</v>
      </c>
      <c r="G1603" s="23" t="s">
        <v>2379</v>
      </c>
      <c r="H1603" s="22" t="s">
        <v>2379</v>
      </c>
      <c r="I1603" s="22" t="s">
        <v>2379</v>
      </c>
      <c r="J1603" s="22">
        <v>0</v>
      </c>
      <c r="K1603" t="s">
        <v>2379</v>
      </c>
      <c r="L1603" s="25">
        <f>VLOOKUP(Table35[[#This Row],[Customer ID]],'Hospitalisation Details'!A:E,5,FALSE)</f>
        <v>28813</v>
      </c>
      <c r="M1603" s="27">
        <f>VLOOKUP(Table35[[#This Row],[Customer ID]],'Hospitalisation Details'!A:K,8,FALSE)</f>
        <v>6236.95</v>
      </c>
      <c r="N1603" t="str">
        <f>VLOOKUP(Table35[[#This Row],[Customer ID]],'Hospitalisation Details'!A:K,9, FALSE)</f>
        <v>tier - 2</v>
      </c>
      <c r="O1603" t="str">
        <f>VLOOKUP(Table35[[#This Row],[Customer ID]],'Hospitalisation Details'!A:K,10,FALSE)</f>
        <v>tier - 2</v>
      </c>
      <c r="P1603" t="str">
        <f>VLOOKUP(Table35[[#This Row],[Customer ID]],'Hospitalisation Details'!A:K,11,FALSE)</f>
        <v>R1013</v>
      </c>
    </row>
    <row r="1604" spans="1:16" x14ac:dyDescent="0.3">
      <c r="A1604" t="s">
        <v>767</v>
      </c>
      <c r="B1604" t="str">
        <f>VLOOKUP(Table35[[#This Row],[Customer ID]], 'Customer Names'!F:G, 2, FALSE)</f>
        <v>Schnabel, Mr.  Nick</v>
      </c>
      <c r="C1604">
        <v>19.11</v>
      </c>
      <c r="D1604" s="22" t="str" cm="1">
        <f t="array" ref="D1604">_xlfn.IFS(Table35[[#This Row],[BMI]]&lt;18.5, "Underweight ", Table35[[#This Row],[BMI]]&lt;24.9, "Normal Weight", Table35[[#This Row],[BMI]]&lt;29.9, "Overweight ", TRUE, "Obesity")</f>
        <v>Normal Weight</v>
      </c>
      <c r="E1604" s="22">
        <v>4.3499999999999996</v>
      </c>
      <c r="F1604" s="22" t="str" cm="1">
        <f t="array" ref="F1604">_xlfn.IFS(Table35[[#This Row],[HBA1C]]&lt;5.7, "Normal", Table35[[#This Row],[HBA1C]]&lt;6.4, "Prediabetes ", TRUE, "Diabetes")</f>
        <v>Normal</v>
      </c>
      <c r="G1604" s="23" t="s">
        <v>2379</v>
      </c>
      <c r="H1604" s="22" t="s">
        <v>2379</v>
      </c>
      <c r="I1604" s="22" t="s">
        <v>2379</v>
      </c>
      <c r="J1604" s="22">
        <v>2</v>
      </c>
      <c r="K1604" t="s">
        <v>2379</v>
      </c>
      <c r="L1604" s="25">
        <f>VLOOKUP(Table35[[#This Row],[Customer ID]],'Hospitalisation Details'!A:E,5,FALSE)</f>
        <v>26601</v>
      </c>
      <c r="M1604" s="27">
        <f>VLOOKUP(Table35[[#This Row],[Customer ID]],'Hospitalisation Details'!A:K,8,FALSE)</f>
        <v>6219.93</v>
      </c>
      <c r="N1604" t="str">
        <f>VLOOKUP(Table35[[#This Row],[Customer ID]],'Hospitalisation Details'!A:K,9, FALSE)</f>
        <v>tier - 2</v>
      </c>
      <c r="O1604" t="str">
        <f>VLOOKUP(Table35[[#This Row],[Customer ID]],'Hospitalisation Details'!A:K,10,FALSE)</f>
        <v>tier - 2</v>
      </c>
      <c r="P1604" t="str">
        <f>VLOOKUP(Table35[[#This Row],[Customer ID]],'Hospitalisation Details'!A:K,11,FALSE)</f>
        <v>R1013</v>
      </c>
    </row>
    <row r="1605" spans="1:16" x14ac:dyDescent="0.3">
      <c r="A1605" t="s">
        <v>766</v>
      </c>
      <c r="B1605" t="str">
        <f>VLOOKUP(Table35[[#This Row],[Customer ID]], 'Customer Names'!F:G, 2, FALSE)</f>
        <v>Thind, Mr.  Sunny S</v>
      </c>
      <c r="C1605">
        <v>31.17</v>
      </c>
      <c r="D1605" s="22" t="str" cm="1">
        <f t="array" ref="D1605">_xlfn.IFS(Table35[[#This Row],[BMI]]&lt;18.5, "Underweight ", Table35[[#This Row],[BMI]]&lt;24.9, "Normal Weight", Table35[[#This Row],[BMI]]&lt;29.9, "Overweight ", TRUE, "Obesity")</f>
        <v>Obesity</v>
      </c>
      <c r="E1605" s="22">
        <v>5.28</v>
      </c>
      <c r="F1605" s="22" t="str" cm="1">
        <f t="array" ref="F1605">_xlfn.IFS(Table35[[#This Row],[HBA1C]]&lt;5.7, "Normal", Table35[[#This Row],[HBA1C]]&lt;6.4, "Prediabetes ", TRUE, "Diabetes")</f>
        <v>Normal</v>
      </c>
      <c r="G1605" s="23" t="s">
        <v>2379</v>
      </c>
      <c r="H1605" s="22" t="s">
        <v>2379</v>
      </c>
      <c r="I1605" s="22" t="s">
        <v>2379</v>
      </c>
      <c r="J1605" s="22">
        <v>1</v>
      </c>
      <c r="K1605" t="s">
        <v>2379</v>
      </c>
      <c r="L1605" s="25">
        <f>VLOOKUP(Table35[[#This Row],[Customer ID]],'Hospitalisation Details'!A:E,5,FALSE)</f>
        <v>33859</v>
      </c>
      <c r="M1605" s="27">
        <f>VLOOKUP(Table35[[#This Row],[Customer ID]],'Hospitalisation Details'!A:K,8,FALSE)</f>
        <v>6208.5</v>
      </c>
      <c r="N1605" t="str">
        <f>VLOOKUP(Table35[[#This Row],[Customer ID]],'Hospitalisation Details'!A:K,9, FALSE)</f>
        <v>tier - 2</v>
      </c>
      <c r="O1605" t="str">
        <f>VLOOKUP(Table35[[#This Row],[Customer ID]],'Hospitalisation Details'!A:K,10,FALSE)</f>
        <v>tier - 1</v>
      </c>
      <c r="P1605" t="str">
        <f>VLOOKUP(Table35[[#This Row],[Customer ID]],'Hospitalisation Details'!A:K,11,FALSE)</f>
        <v>R1021</v>
      </c>
    </row>
    <row r="1606" spans="1:16" x14ac:dyDescent="0.3">
      <c r="A1606" t="s">
        <v>765</v>
      </c>
      <c r="B1606" t="str">
        <f>VLOOKUP(Table35[[#This Row],[Customer ID]], 'Customer Names'!F:G, 2, FALSE)</f>
        <v>Simon, Mrs.  Anne-Marie</v>
      </c>
      <c r="C1606">
        <v>36.08</v>
      </c>
      <c r="D1606" s="22" t="str" cm="1">
        <f t="array" ref="D1606">_xlfn.IFS(Table35[[#This Row],[BMI]]&lt;18.5, "Underweight ", Table35[[#This Row],[BMI]]&lt;24.9, "Normal Weight", Table35[[#This Row],[BMI]]&lt;29.9, "Overweight ", TRUE, "Obesity")</f>
        <v>Obesity</v>
      </c>
      <c r="E1606" s="22">
        <v>4.29</v>
      </c>
      <c r="F1606" s="22" t="str" cm="1">
        <f t="array" ref="F1606">_xlfn.IFS(Table35[[#This Row],[HBA1C]]&lt;5.7, "Normal", Table35[[#This Row],[HBA1C]]&lt;6.4, "Prediabetes ", TRUE, "Diabetes")</f>
        <v>Normal</v>
      </c>
      <c r="G1606" s="23" t="s">
        <v>2379</v>
      </c>
      <c r="H1606" s="22" t="s">
        <v>2379</v>
      </c>
      <c r="I1606" s="22" t="s">
        <v>2379</v>
      </c>
      <c r="J1606" s="22">
        <v>0</v>
      </c>
      <c r="K1606" t="s">
        <v>2379</v>
      </c>
      <c r="L1606" s="25">
        <f>VLOOKUP(Table35[[#This Row],[Customer ID]],'Hospitalisation Details'!A:E,5,FALSE)</f>
        <v>36382</v>
      </c>
      <c r="M1606" s="27">
        <f>VLOOKUP(Table35[[#This Row],[Customer ID]],'Hospitalisation Details'!A:K,8,FALSE)</f>
        <v>6207.26</v>
      </c>
      <c r="N1606" t="str">
        <f>VLOOKUP(Table35[[#This Row],[Customer ID]],'Hospitalisation Details'!A:K,9, FALSE)</f>
        <v>tier - 2</v>
      </c>
      <c r="O1606" t="str">
        <f>VLOOKUP(Table35[[#This Row],[Customer ID]],'Hospitalisation Details'!A:K,10,FALSE)</f>
        <v>tier - 2</v>
      </c>
      <c r="P1606" t="str">
        <f>VLOOKUP(Table35[[#This Row],[Customer ID]],'Hospitalisation Details'!A:K,11,FALSE)</f>
        <v>R1026</v>
      </c>
    </row>
    <row r="1607" spans="1:16" x14ac:dyDescent="0.3">
      <c r="A1607" t="s">
        <v>764</v>
      </c>
      <c r="B1607" t="str">
        <f>VLOOKUP(Table35[[#This Row],[Customer ID]], 'Customer Names'!F:G, 2, FALSE)</f>
        <v>Arciniaga, Mr.  Nicholas</v>
      </c>
      <c r="C1607">
        <v>28.024999999999999</v>
      </c>
      <c r="D1607" s="22" t="str" cm="1">
        <f t="array" ref="D1607">_xlfn.IFS(Table35[[#This Row],[BMI]]&lt;18.5, "Underweight ", Table35[[#This Row],[BMI]]&lt;24.9, "Normal Weight", Table35[[#This Row],[BMI]]&lt;29.9, "Overweight ", TRUE, "Obesity")</f>
        <v xml:space="preserve">Overweight </v>
      </c>
      <c r="E1607" s="22">
        <v>5.69</v>
      </c>
      <c r="F1607" s="22" t="str" cm="1">
        <f t="array" ref="F1607">_xlfn.IFS(Table35[[#This Row],[HBA1C]]&lt;5.7, "Normal", Table35[[#This Row],[HBA1C]]&lt;6.4, "Prediabetes ", TRUE, "Diabetes")</f>
        <v>Normal</v>
      </c>
      <c r="G1607" s="23" t="s">
        <v>2381</v>
      </c>
      <c r="H1607" s="22" t="s">
        <v>2379</v>
      </c>
      <c r="I1607" s="22" t="s">
        <v>2379</v>
      </c>
      <c r="J1607" s="22">
        <v>0</v>
      </c>
      <c r="K1607" t="s">
        <v>2379</v>
      </c>
      <c r="L1607" s="25">
        <f>VLOOKUP(Table35[[#This Row],[Customer ID]],'Hospitalisation Details'!A:E,5,FALSE)</f>
        <v>31250</v>
      </c>
      <c r="M1607" s="27">
        <f>VLOOKUP(Table35[[#This Row],[Customer ID]],'Hospitalisation Details'!A:K,8,FALSE)</f>
        <v>6203.9</v>
      </c>
      <c r="N1607" t="str">
        <f>VLOOKUP(Table35[[#This Row],[Customer ID]],'Hospitalisation Details'!A:K,9, FALSE)</f>
        <v>tier - 2</v>
      </c>
      <c r="O1607" t="str">
        <f>VLOOKUP(Table35[[#This Row],[Customer ID]],'Hospitalisation Details'!A:K,10,FALSE)</f>
        <v>tier - 2</v>
      </c>
      <c r="P1607" t="str">
        <f>VLOOKUP(Table35[[#This Row],[Customer ID]],'Hospitalisation Details'!A:K,11,FALSE)</f>
        <v>R1012</v>
      </c>
    </row>
    <row r="1608" spans="1:16" x14ac:dyDescent="0.3">
      <c r="A1608" t="s">
        <v>763</v>
      </c>
      <c r="B1608" t="str">
        <f>VLOOKUP(Table35[[#This Row],[Customer ID]], 'Customer Names'!F:G, 2, FALSE)</f>
        <v>Ryan, Mr.  Scott M.</v>
      </c>
      <c r="C1608">
        <v>24.32</v>
      </c>
      <c r="D1608" s="22" t="str" cm="1">
        <f t="array" ref="D1608">_xlfn.IFS(Table35[[#This Row],[BMI]]&lt;18.5, "Underweight ", Table35[[#This Row],[BMI]]&lt;24.9, "Normal Weight", Table35[[#This Row],[BMI]]&lt;29.9, "Overweight ", TRUE, "Obesity")</f>
        <v>Normal Weight</v>
      </c>
      <c r="E1608" s="22">
        <v>5.56</v>
      </c>
      <c r="F1608" s="22" t="str" cm="1">
        <f t="array" ref="F1608">_xlfn.IFS(Table35[[#This Row],[HBA1C]]&lt;5.7, "Normal", Table35[[#This Row],[HBA1C]]&lt;6.4, "Prediabetes ", TRUE, "Diabetes")</f>
        <v>Normal</v>
      </c>
      <c r="G1608" s="23" t="s">
        <v>2381</v>
      </c>
      <c r="H1608" s="22" t="s">
        <v>2379</v>
      </c>
      <c r="I1608" s="22" t="s">
        <v>2379</v>
      </c>
      <c r="J1608" s="22">
        <v>0</v>
      </c>
      <c r="K1608" t="s">
        <v>2379</v>
      </c>
      <c r="L1608" s="25">
        <f>VLOOKUP(Table35[[#This Row],[Customer ID]],'Hospitalisation Details'!A:E,5,FALSE)</f>
        <v>31189</v>
      </c>
      <c r="M1608" s="27">
        <f>VLOOKUP(Table35[[#This Row],[Customer ID]],'Hospitalisation Details'!A:K,8,FALSE)</f>
        <v>6198.75</v>
      </c>
      <c r="N1608" t="str">
        <f>VLOOKUP(Table35[[#This Row],[Customer ID]],'Hospitalisation Details'!A:K,9, FALSE)</f>
        <v>tier - 2</v>
      </c>
      <c r="O1608" t="str">
        <f>VLOOKUP(Table35[[#This Row],[Customer ID]],'Hospitalisation Details'!A:K,10,FALSE)</f>
        <v>tier - 1</v>
      </c>
      <c r="P1608" t="str">
        <f>VLOOKUP(Table35[[#This Row],[Customer ID]],'Hospitalisation Details'!A:K,11,FALSE)</f>
        <v>R1012</v>
      </c>
    </row>
    <row r="1609" spans="1:16" x14ac:dyDescent="0.3">
      <c r="A1609" t="s">
        <v>762</v>
      </c>
      <c r="B1609" t="str">
        <f>VLOOKUP(Table35[[#This Row],[Customer ID]], 'Customer Names'!F:G, 2, FALSE)</f>
        <v>Lizak, Ms.  Marisa A</v>
      </c>
      <c r="C1609">
        <v>38</v>
      </c>
      <c r="D1609" s="22" t="str" cm="1">
        <f t="array" ref="D1609">_xlfn.IFS(Table35[[#This Row],[BMI]]&lt;18.5, "Underweight ", Table35[[#This Row],[BMI]]&lt;24.9, "Normal Weight", Table35[[#This Row],[BMI]]&lt;29.9, "Overweight ", TRUE, "Obesity")</f>
        <v>Obesity</v>
      </c>
      <c r="E1609" s="22">
        <v>5.41</v>
      </c>
      <c r="F1609" s="22" t="str" cm="1">
        <f t="array" ref="F1609">_xlfn.IFS(Table35[[#This Row],[HBA1C]]&lt;5.7, "Normal", Table35[[#This Row],[HBA1C]]&lt;6.4, "Prediabetes ", TRUE, "Diabetes")</f>
        <v>Normal</v>
      </c>
      <c r="G1609" s="23" t="s">
        <v>2381</v>
      </c>
      <c r="H1609" s="22" t="s">
        <v>2379</v>
      </c>
      <c r="I1609" s="22" t="s">
        <v>2379</v>
      </c>
      <c r="J1609" s="22">
        <v>1</v>
      </c>
      <c r="K1609" t="s">
        <v>2379</v>
      </c>
      <c r="L1609" s="25">
        <f>VLOOKUP(Table35[[#This Row],[Customer ID]],'Hospitalisation Details'!A:E,5,FALSE)</f>
        <v>32256</v>
      </c>
      <c r="M1609" s="27">
        <f>VLOOKUP(Table35[[#This Row],[Customer ID]],'Hospitalisation Details'!A:K,8,FALSE)</f>
        <v>6196.45</v>
      </c>
      <c r="N1609" t="str">
        <f>VLOOKUP(Table35[[#This Row],[Customer ID]],'Hospitalisation Details'!A:K,9, FALSE)</f>
        <v>tier - 2</v>
      </c>
      <c r="O1609" t="str">
        <f>VLOOKUP(Table35[[#This Row],[Customer ID]],'Hospitalisation Details'!A:K,10,FALSE)</f>
        <v>tier - 1</v>
      </c>
      <c r="P1609" t="str">
        <f>VLOOKUP(Table35[[#This Row],[Customer ID]],'Hospitalisation Details'!A:K,11,FALSE)</f>
        <v>R1011</v>
      </c>
    </row>
    <row r="1610" spans="1:16" x14ac:dyDescent="0.3">
      <c r="A1610" t="s">
        <v>761</v>
      </c>
      <c r="B1610" t="str">
        <f>VLOOKUP(Table35[[#This Row],[Customer ID]], 'Customer Names'!F:G, 2, FALSE)</f>
        <v>Howery, Ms.  Katie</v>
      </c>
      <c r="C1610">
        <v>31.6</v>
      </c>
      <c r="D1610" s="22" t="str" cm="1">
        <f t="array" ref="D1610">_xlfn.IFS(Table35[[#This Row],[BMI]]&lt;18.5, "Underweight ", Table35[[#This Row],[BMI]]&lt;24.9, "Normal Weight", Table35[[#This Row],[BMI]]&lt;29.9, "Overweight ", TRUE, "Obesity")</f>
        <v>Obesity</v>
      </c>
      <c r="E1610" s="22">
        <v>10.85</v>
      </c>
      <c r="F1610" s="22" t="str" cm="1">
        <f t="array" ref="F1610">_xlfn.IFS(Table35[[#This Row],[HBA1C]]&lt;5.7, "Normal", Table35[[#This Row],[HBA1C]]&lt;6.4, "Prediabetes ", TRUE, "Diabetes")</f>
        <v>Diabetes</v>
      </c>
      <c r="G1610" s="23" t="s">
        <v>2381</v>
      </c>
      <c r="H1610" s="22" t="s">
        <v>2379</v>
      </c>
      <c r="I1610" s="22" t="s">
        <v>2379</v>
      </c>
      <c r="J1610" s="22">
        <v>0</v>
      </c>
      <c r="K1610" t="s">
        <v>2379</v>
      </c>
      <c r="L1610" s="25">
        <f>VLOOKUP(Table35[[#This Row],[Customer ID]],'Hospitalisation Details'!A:E,5,FALSE)</f>
        <v>29646</v>
      </c>
      <c r="M1610" s="27">
        <f>VLOOKUP(Table35[[#This Row],[Customer ID]],'Hospitalisation Details'!A:K,8,FALSE)</f>
        <v>6186.13</v>
      </c>
      <c r="N1610" t="str">
        <f>VLOOKUP(Table35[[#This Row],[Customer ID]],'Hospitalisation Details'!A:K,9, FALSE)</f>
        <v>tier - 2</v>
      </c>
      <c r="O1610" t="str">
        <f>VLOOKUP(Table35[[#This Row],[Customer ID]],'Hospitalisation Details'!A:K,10,FALSE)</f>
        <v>tier - 3</v>
      </c>
      <c r="P1610" t="str">
        <f>VLOOKUP(Table35[[#This Row],[Customer ID]],'Hospitalisation Details'!A:K,11,FALSE)</f>
        <v>R1011</v>
      </c>
    </row>
    <row r="1611" spans="1:16" x14ac:dyDescent="0.3">
      <c r="A1611" t="s">
        <v>760</v>
      </c>
      <c r="B1611" t="str">
        <f>VLOOKUP(Table35[[#This Row],[Customer ID]], 'Customer Names'!F:G, 2, FALSE)</f>
        <v>Crain, Ms.  Amy L</v>
      </c>
      <c r="C1611">
        <v>31.02</v>
      </c>
      <c r="D1611" s="22" t="str" cm="1">
        <f t="array" ref="D1611">_xlfn.IFS(Table35[[#This Row],[BMI]]&lt;18.5, "Underweight ", Table35[[#This Row],[BMI]]&lt;24.9, "Normal Weight", Table35[[#This Row],[BMI]]&lt;29.9, "Overweight ", TRUE, "Obesity")</f>
        <v>Obesity</v>
      </c>
      <c r="E1611" s="22">
        <v>11.63</v>
      </c>
      <c r="F1611" s="22" t="str" cm="1">
        <f t="array" ref="F1611">_xlfn.IFS(Table35[[#This Row],[HBA1C]]&lt;5.7, "Normal", Table35[[#This Row],[HBA1C]]&lt;6.4, "Prediabetes ", TRUE, "Diabetes")</f>
        <v>Diabetes</v>
      </c>
      <c r="G1611" s="23" t="s">
        <v>2381</v>
      </c>
      <c r="H1611" s="22" t="s">
        <v>2379</v>
      </c>
      <c r="I1611" s="22" t="s">
        <v>2379</v>
      </c>
      <c r="J1611" s="22">
        <v>0</v>
      </c>
      <c r="K1611" t="s">
        <v>2379</v>
      </c>
      <c r="L1611" s="25">
        <f>VLOOKUP(Table35[[#This Row],[Customer ID]],'Hospitalisation Details'!A:E,5,FALSE)</f>
        <v>29639</v>
      </c>
      <c r="M1611" s="27">
        <f>VLOOKUP(Table35[[#This Row],[Customer ID]],'Hospitalisation Details'!A:K,8,FALSE)</f>
        <v>6185.32</v>
      </c>
      <c r="N1611" t="str">
        <f>VLOOKUP(Table35[[#This Row],[Customer ID]],'Hospitalisation Details'!A:K,9, FALSE)</f>
        <v>tier - 2</v>
      </c>
      <c r="O1611" t="str">
        <f>VLOOKUP(Table35[[#This Row],[Customer ID]],'Hospitalisation Details'!A:K,10,FALSE)</f>
        <v>tier - 1</v>
      </c>
      <c r="P1611" t="str">
        <f>VLOOKUP(Table35[[#This Row],[Customer ID]],'Hospitalisation Details'!A:K,11,FALSE)</f>
        <v>R1013</v>
      </c>
    </row>
    <row r="1612" spans="1:16" x14ac:dyDescent="0.3">
      <c r="A1612" t="s">
        <v>759</v>
      </c>
      <c r="B1612" t="str">
        <f>VLOOKUP(Table35[[#This Row],[Customer ID]], 'Customer Names'!F:G, 2, FALSE)</f>
        <v>Hotze, Ms.  Jenna M</v>
      </c>
      <c r="C1612">
        <v>29.26</v>
      </c>
      <c r="D1612" s="22" t="str" cm="1">
        <f t="array" ref="D1612">_xlfn.IFS(Table35[[#This Row],[BMI]]&lt;18.5, "Underweight ", Table35[[#This Row],[BMI]]&lt;24.9, "Normal Weight", Table35[[#This Row],[BMI]]&lt;29.9, "Overweight ", TRUE, "Obesity")</f>
        <v xml:space="preserve">Overweight </v>
      </c>
      <c r="E1612" s="22">
        <v>5.68</v>
      </c>
      <c r="F1612" s="22" t="str" cm="1">
        <f t="array" ref="F1612">_xlfn.IFS(Table35[[#This Row],[HBA1C]]&lt;5.7, "Normal", Table35[[#This Row],[HBA1C]]&lt;6.4, "Prediabetes ", TRUE, "Diabetes")</f>
        <v>Normal</v>
      </c>
      <c r="G1612" s="23" t="s">
        <v>2381</v>
      </c>
      <c r="H1612" s="22" t="s">
        <v>2379</v>
      </c>
      <c r="I1612" s="22" t="s">
        <v>2379</v>
      </c>
      <c r="J1612" s="22">
        <v>1</v>
      </c>
      <c r="K1612" t="s">
        <v>2379</v>
      </c>
      <c r="L1612" s="25">
        <f>VLOOKUP(Table35[[#This Row],[Customer ID]],'Hospitalisation Details'!A:E,5,FALSE)</f>
        <v>32143</v>
      </c>
      <c r="M1612" s="27">
        <f>VLOOKUP(Table35[[#This Row],[Customer ID]],'Hospitalisation Details'!A:K,8,FALSE)</f>
        <v>6184.3</v>
      </c>
      <c r="N1612" t="str">
        <f>VLOOKUP(Table35[[#This Row],[Customer ID]],'Hospitalisation Details'!A:K,9, FALSE)</f>
        <v>tier - 2</v>
      </c>
      <c r="O1612" t="str">
        <f>VLOOKUP(Table35[[#This Row],[Customer ID]],'Hospitalisation Details'!A:K,10,FALSE)</f>
        <v>tier - 3</v>
      </c>
      <c r="P1612" t="str">
        <f>VLOOKUP(Table35[[#This Row],[Customer ID]],'Hospitalisation Details'!A:K,11,FALSE)</f>
        <v>R1013</v>
      </c>
    </row>
    <row r="1613" spans="1:16" x14ac:dyDescent="0.3">
      <c r="A1613" t="s">
        <v>758</v>
      </c>
      <c r="B1613" t="str">
        <f>VLOOKUP(Table35[[#This Row],[Customer ID]], 'Customer Names'!F:G, 2, FALSE)</f>
        <v>Chauhan, Ms.  Elizabeth M.</v>
      </c>
      <c r="C1613">
        <v>15.09</v>
      </c>
      <c r="D1613" s="22" t="str" cm="1">
        <f t="array" ref="D1613">_xlfn.IFS(Table35[[#This Row],[BMI]]&lt;18.5, "Underweight ", Table35[[#This Row],[BMI]]&lt;24.9, "Normal Weight", Table35[[#This Row],[BMI]]&lt;29.9, "Overweight ", TRUE, "Obesity")</f>
        <v xml:space="preserve">Underweight </v>
      </c>
      <c r="E1613" s="22">
        <v>7.59</v>
      </c>
      <c r="F1613" s="22" t="str" cm="1">
        <f t="array" ref="F1613">_xlfn.IFS(Table35[[#This Row],[HBA1C]]&lt;5.7, "Normal", Table35[[#This Row],[HBA1C]]&lt;6.4, "Prediabetes ", TRUE, "Diabetes")</f>
        <v>Diabetes</v>
      </c>
      <c r="G1613" s="23" t="s">
        <v>2381</v>
      </c>
      <c r="H1613" s="22" t="s">
        <v>2379</v>
      </c>
      <c r="I1613" s="22" t="s">
        <v>2379</v>
      </c>
      <c r="J1613" s="22">
        <v>2</v>
      </c>
      <c r="K1613" t="s">
        <v>2379</v>
      </c>
      <c r="L1613" s="25">
        <f>VLOOKUP(Table35[[#This Row],[Customer ID]],'Hospitalisation Details'!A:E,5,FALSE)</f>
        <v>25907</v>
      </c>
      <c r="M1613" s="27">
        <f>VLOOKUP(Table35[[#This Row],[Customer ID]],'Hospitalisation Details'!A:K,8,FALSE)</f>
        <v>6183.46</v>
      </c>
      <c r="N1613" t="str">
        <f>VLOOKUP(Table35[[#This Row],[Customer ID]],'Hospitalisation Details'!A:K,9, FALSE)</f>
        <v>tier - 2</v>
      </c>
      <c r="O1613" t="str">
        <f>VLOOKUP(Table35[[#This Row],[Customer ID]],'Hospitalisation Details'!A:K,10,FALSE)</f>
        <v>tier - 2</v>
      </c>
      <c r="P1613" t="str">
        <f>VLOOKUP(Table35[[#This Row],[Customer ID]],'Hospitalisation Details'!A:K,11,FALSE)</f>
        <v>R1012</v>
      </c>
    </row>
    <row r="1614" spans="1:16" x14ac:dyDescent="0.3">
      <c r="A1614" t="s">
        <v>757</v>
      </c>
      <c r="B1614" t="str">
        <f>VLOOKUP(Table35[[#This Row],[Customer ID]], 'Customer Names'!F:G, 2, FALSE)</f>
        <v>Raab, Mr.  Lyazid</v>
      </c>
      <c r="C1614">
        <v>22.63</v>
      </c>
      <c r="D1614" s="22" t="str" cm="1">
        <f t="array" ref="D1614">_xlfn.IFS(Table35[[#This Row],[BMI]]&lt;18.5, "Underweight ", Table35[[#This Row],[BMI]]&lt;24.9, "Normal Weight", Table35[[#This Row],[BMI]]&lt;29.9, "Overweight ", TRUE, "Obesity")</f>
        <v>Normal Weight</v>
      </c>
      <c r="E1614" s="22">
        <v>5.09</v>
      </c>
      <c r="F1614" s="22" t="str" cm="1">
        <f t="array" ref="F1614">_xlfn.IFS(Table35[[#This Row],[HBA1C]]&lt;5.7, "Normal", Table35[[#This Row],[HBA1C]]&lt;6.4, "Prediabetes ", TRUE, "Diabetes")</f>
        <v>Normal</v>
      </c>
      <c r="G1614" s="23" t="s">
        <v>2381</v>
      </c>
      <c r="H1614" s="22" t="s">
        <v>2379</v>
      </c>
      <c r="I1614" s="22" t="s">
        <v>2379</v>
      </c>
      <c r="J1614" s="22">
        <v>0</v>
      </c>
      <c r="K1614" t="s">
        <v>2379</v>
      </c>
      <c r="L1614" s="25">
        <f>VLOOKUP(Table35[[#This Row],[Customer ID]],'Hospitalisation Details'!A:E,5,FALSE)</f>
        <v>31360</v>
      </c>
      <c r="M1614" s="27">
        <f>VLOOKUP(Table35[[#This Row],[Customer ID]],'Hospitalisation Details'!A:K,8,FALSE)</f>
        <v>6183.32</v>
      </c>
      <c r="N1614" t="str">
        <f>VLOOKUP(Table35[[#This Row],[Customer ID]],'Hospitalisation Details'!A:K,9, FALSE)</f>
        <v>tier - 2</v>
      </c>
      <c r="O1614" t="str">
        <f>VLOOKUP(Table35[[#This Row],[Customer ID]],'Hospitalisation Details'!A:K,10,FALSE)</f>
        <v>tier - 2</v>
      </c>
      <c r="P1614" t="str">
        <f>VLOOKUP(Table35[[#This Row],[Customer ID]],'Hospitalisation Details'!A:K,11,FALSE)</f>
        <v>R1012</v>
      </c>
    </row>
    <row r="1615" spans="1:16" x14ac:dyDescent="0.3">
      <c r="A1615" t="s">
        <v>756</v>
      </c>
      <c r="B1615" t="str">
        <f>VLOOKUP(Table35[[#This Row],[Customer ID]], 'Customer Names'!F:G, 2, FALSE)</f>
        <v>McKown, Ms.  Lindsey A.</v>
      </c>
      <c r="C1615">
        <v>23.46</v>
      </c>
      <c r="D1615" s="22" t="str" cm="1">
        <f t="array" ref="D1615">_xlfn.IFS(Table35[[#This Row],[BMI]]&lt;18.5, "Underweight ", Table35[[#This Row],[BMI]]&lt;24.9, "Normal Weight", Table35[[#This Row],[BMI]]&lt;29.9, "Overweight ", TRUE, "Obesity")</f>
        <v>Normal Weight</v>
      </c>
      <c r="E1615" s="22">
        <v>4.21</v>
      </c>
      <c r="F1615" s="22" t="str" cm="1">
        <f t="array" ref="F1615">_xlfn.IFS(Table35[[#This Row],[HBA1C]]&lt;5.7, "Normal", Table35[[#This Row],[HBA1C]]&lt;6.4, "Prediabetes ", TRUE, "Diabetes")</f>
        <v>Normal</v>
      </c>
      <c r="G1615" s="23" t="s">
        <v>2379</v>
      </c>
      <c r="H1615" s="22" t="s">
        <v>2379</v>
      </c>
      <c r="I1615" s="22" t="s">
        <v>2379</v>
      </c>
      <c r="J1615" s="22">
        <v>1</v>
      </c>
      <c r="K1615" t="s">
        <v>2379</v>
      </c>
      <c r="L1615" s="25">
        <f>VLOOKUP(Table35[[#This Row],[Customer ID]],'Hospitalisation Details'!A:E,5,FALSE)</f>
        <v>30961</v>
      </c>
      <c r="M1615" s="27">
        <f>VLOOKUP(Table35[[#This Row],[Customer ID]],'Hospitalisation Details'!A:K,8,FALSE)</f>
        <v>6170.96</v>
      </c>
      <c r="N1615" t="str">
        <f>VLOOKUP(Table35[[#This Row],[Customer ID]],'Hospitalisation Details'!A:K,9, FALSE)</f>
        <v>tier - 2</v>
      </c>
      <c r="O1615" t="str">
        <f>VLOOKUP(Table35[[#This Row],[Customer ID]],'Hospitalisation Details'!A:K,10,FALSE)</f>
        <v>tier - 1</v>
      </c>
      <c r="P1615" t="str">
        <f>VLOOKUP(Table35[[#This Row],[Customer ID]],'Hospitalisation Details'!A:K,11,FALSE)</f>
        <v>R1013</v>
      </c>
    </row>
    <row r="1616" spans="1:16" x14ac:dyDescent="0.3">
      <c r="A1616" t="s">
        <v>755</v>
      </c>
      <c r="B1616" t="str">
        <f>VLOOKUP(Table35[[#This Row],[Customer ID]], 'Customer Names'!F:G, 2, FALSE)</f>
        <v>Schiemann, Mr.  Chris</v>
      </c>
      <c r="C1616">
        <v>22.56</v>
      </c>
      <c r="D1616" s="22" t="str" cm="1">
        <f t="array" ref="D1616">_xlfn.IFS(Table35[[#This Row],[BMI]]&lt;18.5, "Underweight ", Table35[[#This Row],[BMI]]&lt;24.9, "Normal Weight", Table35[[#This Row],[BMI]]&lt;29.9, "Overweight ", TRUE, "Obesity")</f>
        <v>Normal Weight</v>
      </c>
      <c r="E1616" s="22">
        <v>4.34</v>
      </c>
      <c r="F1616" s="22" t="str" cm="1">
        <f t="array" ref="F1616">_xlfn.IFS(Table35[[#This Row],[HBA1C]]&lt;5.7, "Normal", Table35[[#This Row],[HBA1C]]&lt;6.4, "Prediabetes ", TRUE, "Diabetes")</f>
        <v>Normal</v>
      </c>
      <c r="G1616" s="23" t="s">
        <v>2381</v>
      </c>
      <c r="H1616" s="22" t="s">
        <v>2379</v>
      </c>
      <c r="I1616" s="22" t="s">
        <v>2379</v>
      </c>
      <c r="J1616" s="22">
        <v>0</v>
      </c>
      <c r="K1616" t="s">
        <v>2379</v>
      </c>
      <c r="L1616" s="25">
        <f>VLOOKUP(Table35[[#This Row],[Customer ID]],'Hospitalisation Details'!A:E,5,FALSE)</f>
        <v>31305</v>
      </c>
      <c r="M1616" s="27">
        <f>VLOOKUP(Table35[[#This Row],[Customer ID]],'Hospitalisation Details'!A:K,8,FALSE)</f>
        <v>6159.57</v>
      </c>
      <c r="N1616" t="str">
        <f>VLOOKUP(Table35[[#This Row],[Customer ID]],'Hospitalisation Details'!A:K,9, FALSE)</f>
        <v>tier - 2</v>
      </c>
      <c r="O1616" t="str">
        <f>VLOOKUP(Table35[[#This Row],[Customer ID]],'Hospitalisation Details'!A:K,10,FALSE)</f>
        <v>tier - 1</v>
      </c>
      <c r="P1616" t="str">
        <f>VLOOKUP(Table35[[#This Row],[Customer ID]],'Hospitalisation Details'!A:K,11,FALSE)</f>
        <v>R1012</v>
      </c>
    </row>
    <row r="1617" spans="1:16" x14ac:dyDescent="0.3">
      <c r="A1617" t="s">
        <v>754</v>
      </c>
      <c r="B1617" t="str">
        <f>VLOOKUP(Table35[[#This Row],[Customer ID]], 'Customer Names'!F:G, 2, FALSE)</f>
        <v>Cress, Ms.  Jennifer A</v>
      </c>
      <c r="C1617">
        <v>19.28</v>
      </c>
      <c r="D1617" s="22" t="str" cm="1">
        <f t="array" ref="D1617">_xlfn.IFS(Table35[[#This Row],[BMI]]&lt;18.5, "Underweight ", Table35[[#This Row],[BMI]]&lt;24.9, "Normal Weight", Table35[[#This Row],[BMI]]&lt;29.9, "Overweight ", TRUE, "Obesity")</f>
        <v>Normal Weight</v>
      </c>
      <c r="E1617" s="22">
        <v>11.85</v>
      </c>
      <c r="F1617" s="22" t="str" cm="1">
        <f t="array" ref="F1617">_xlfn.IFS(Table35[[#This Row],[HBA1C]]&lt;5.7, "Normal", Table35[[#This Row],[HBA1C]]&lt;6.4, "Prediabetes ", TRUE, "Diabetes")</f>
        <v>Diabetes</v>
      </c>
      <c r="G1617" s="23" t="s">
        <v>2379</v>
      </c>
      <c r="H1617" s="22" t="s">
        <v>2379</v>
      </c>
      <c r="I1617" s="22" t="s">
        <v>2379</v>
      </c>
      <c r="J1617" s="22">
        <v>2</v>
      </c>
      <c r="K1617" t="s">
        <v>2379</v>
      </c>
      <c r="L1617" s="25">
        <f>VLOOKUP(Table35[[#This Row],[Customer ID]],'Hospitalisation Details'!A:E,5,FALSE)</f>
        <v>26882</v>
      </c>
      <c r="M1617" s="27">
        <f>VLOOKUP(Table35[[#This Row],[Customer ID]],'Hospitalisation Details'!A:K,8,FALSE)</f>
        <v>6152.05</v>
      </c>
      <c r="N1617" t="str">
        <f>VLOOKUP(Table35[[#This Row],[Customer ID]],'Hospitalisation Details'!A:K,9, FALSE)</f>
        <v>tier - 2</v>
      </c>
      <c r="O1617" t="str">
        <f>VLOOKUP(Table35[[#This Row],[Customer ID]],'Hospitalisation Details'!A:K,10,FALSE)</f>
        <v>tier - 3</v>
      </c>
      <c r="P1617" t="str">
        <f>VLOOKUP(Table35[[#This Row],[Customer ID]],'Hospitalisation Details'!A:K,11,FALSE)</f>
        <v>R1013</v>
      </c>
    </row>
    <row r="1618" spans="1:16" x14ac:dyDescent="0.3">
      <c r="A1618" t="s">
        <v>753</v>
      </c>
      <c r="B1618" t="str">
        <f>VLOOKUP(Table35[[#This Row],[Customer ID]], 'Customer Names'!F:G, 2, FALSE)</f>
        <v>Mawson, Mr.  Leif S.</v>
      </c>
      <c r="C1618">
        <v>15.37</v>
      </c>
      <c r="D1618" s="22" t="str" cm="1">
        <f t="array" ref="D1618">_xlfn.IFS(Table35[[#This Row],[BMI]]&lt;18.5, "Underweight ", Table35[[#This Row],[BMI]]&lt;24.9, "Normal Weight", Table35[[#This Row],[BMI]]&lt;29.9, "Overweight ", TRUE, "Obesity")</f>
        <v xml:space="preserve">Underweight </v>
      </c>
      <c r="E1618" s="22">
        <v>9.61</v>
      </c>
      <c r="F1618" s="22" t="str" cm="1">
        <f t="array" ref="F1618">_xlfn.IFS(Table35[[#This Row],[HBA1C]]&lt;5.7, "Normal", Table35[[#This Row],[HBA1C]]&lt;6.4, "Prediabetes ", TRUE, "Diabetes")</f>
        <v>Diabetes</v>
      </c>
      <c r="G1618" s="23" t="s">
        <v>2381</v>
      </c>
      <c r="H1618" s="22" t="s">
        <v>2379</v>
      </c>
      <c r="I1618" s="22" t="s">
        <v>2379</v>
      </c>
      <c r="J1618" s="22">
        <v>2</v>
      </c>
      <c r="K1618" t="s">
        <v>2379</v>
      </c>
      <c r="L1618" s="25">
        <f>VLOOKUP(Table35[[#This Row],[Customer ID]],'Hospitalisation Details'!A:E,5,FALSE)</f>
        <v>25763</v>
      </c>
      <c r="M1618" s="27">
        <f>VLOOKUP(Table35[[#This Row],[Customer ID]],'Hospitalisation Details'!A:K,8,FALSE)</f>
        <v>6147.12</v>
      </c>
      <c r="N1618" t="str">
        <f>VLOOKUP(Table35[[#This Row],[Customer ID]],'Hospitalisation Details'!A:K,9, FALSE)</f>
        <v>tier - 2</v>
      </c>
      <c r="O1618" t="str">
        <f>VLOOKUP(Table35[[#This Row],[Customer ID]],'Hospitalisation Details'!A:K,10,FALSE)</f>
        <v>tier - 3</v>
      </c>
      <c r="P1618" t="str">
        <f>VLOOKUP(Table35[[#This Row],[Customer ID]],'Hospitalisation Details'!A:K,11,FALSE)</f>
        <v>R1012</v>
      </c>
    </row>
    <row r="1619" spans="1:16" x14ac:dyDescent="0.3">
      <c r="A1619" t="s">
        <v>752</v>
      </c>
      <c r="B1619" t="str">
        <f>VLOOKUP(Table35[[#This Row],[Customer ID]], 'Customer Names'!F:G, 2, FALSE)</f>
        <v>Wigginton, Ms.  Stephanie A</v>
      </c>
      <c r="C1619">
        <v>18.71</v>
      </c>
      <c r="D1619" s="22" t="str" cm="1">
        <f t="array" ref="D1619">_xlfn.IFS(Table35[[#This Row],[BMI]]&lt;18.5, "Underweight ", Table35[[#This Row],[BMI]]&lt;24.9, "Normal Weight", Table35[[#This Row],[BMI]]&lt;29.9, "Overweight ", TRUE, "Obesity")</f>
        <v>Normal Weight</v>
      </c>
      <c r="E1619" s="22">
        <v>5.29</v>
      </c>
      <c r="F1619" s="22" t="str" cm="1">
        <f t="array" ref="F1619">_xlfn.IFS(Table35[[#This Row],[HBA1C]]&lt;5.7, "Normal", Table35[[#This Row],[HBA1C]]&lt;6.4, "Prediabetes ", TRUE, "Diabetes")</f>
        <v>Normal</v>
      </c>
      <c r="G1619" s="23" t="s">
        <v>2381</v>
      </c>
      <c r="H1619" s="22" t="s">
        <v>2379</v>
      </c>
      <c r="I1619" s="22" t="s">
        <v>2379</v>
      </c>
      <c r="J1619" s="22">
        <v>0</v>
      </c>
      <c r="K1619" t="s">
        <v>2379</v>
      </c>
      <c r="L1619" s="25">
        <f>VLOOKUP(Table35[[#This Row],[Customer ID]],'Hospitalisation Details'!A:E,5,FALSE)</f>
        <v>27923</v>
      </c>
      <c r="M1619" s="27">
        <f>VLOOKUP(Table35[[#This Row],[Customer ID]],'Hospitalisation Details'!A:K,8,FALSE)</f>
        <v>6139.14</v>
      </c>
      <c r="N1619" t="str">
        <f>VLOOKUP(Table35[[#This Row],[Customer ID]],'Hospitalisation Details'!A:K,9, FALSE)</f>
        <v>tier - 2</v>
      </c>
      <c r="O1619" t="str">
        <f>VLOOKUP(Table35[[#This Row],[Customer ID]],'Hospitalisation Details'!A:K,10,FALSE)</f>
        <v>tier - 3</v>
      </c>
      <c r="P1619" t="str">
        <f>VLOOKUP(Table35[[#This Row],[Customer ID]],'Hospitalisation Details'!A:K,11,FALSE)</f>
        <v>R1013</v>
      </c>
    </row>
    <row r="1620" spans="1:16" x14ac:dyDescent="0.3">
      <c r="A1620" t="s">
        <v>751</v>
      </c>
      <c r="B1620" t="str">
        <f>VLOOKUP(Table35[[#This Row],[Customer ID]], 'Customer Names'!F:G, 2, FALSE)</f>
        <v>Wang, Mr.  Bo</v>
      </c>
      <c r="C1620">
        <v>20.61</v>
      </c>
      <c r="D1620" s="22" t="str" cm="1">
        <f t="array" ref="D1620">_xlfn.IFS(Table35[[#This Row],[BMI]]&lt;18.5, "Underweight ", Table35[[#This Row],[BMI]]&lt;24.9, "Normal Weight", Table35[[#This Row],[BMI]]&lt;29.9, "Overweight ", TRUE, "Obesity")</f>
        <v>Normal Weight</v>
      </c>
      <c r="E1620" s="22">
        <v>6.89</v>
      </c>
      <c r="F1620" s="22" t="str" cm="1">
        <f t="array" ref="F1620">_xlfn.IFS(Table35[[#This Row],[HBA1C]]&lt;5.7, "Normal", Table35[[#This Row],[HBA1C]]&lt;6.4, "Prediabetes ", TRUE, "Diabetes")</f>
        <v>Diabetes</v>
      </c>
      <c r="G1620" s="23" t="s">
        <v>2379</v>
      </c>
      <c r="H1620" s="22" t="s">
        <v>2379</v>
      </c>
      <c r="I1620" s="22" t="s">
        <v>2379</v>
      </c>
      <c r="J1620" s="22">
        <v>0</v>
      </c>
      <c r="K1620" t="s">
        <v>2379</v>
      </c>
      <c r="L1620" s="25">
        <f>VLOOKUP(Table35[[#This Row],[Customer ID]],'Hospitalisation Details'!A:E,5,FALSE)</f>
        <v>28615</v>
      </c>
      <c r="M1620" s="27">
        <f>VLOOKUP(Table35[[#This Row],[Customer ID]],'Hospitalisation Details'!A:K,8,FALSE)</f>
        <v>6138.58</v>
      </c>
      <c r="N1620" t="str">
        <f>VLOOKUP(Table35[[#This Row],[Customer ID]],'Hospitalisation Details'!A:K,9, FALSE)</f>
        <v>tier - 2</v>
      </c>
      <c r="O1620" t="str">
        <f>VLOOKUP(Table35[[#This Row],[Customer ID]],'Hospitalisation Details'!A:K,10,FALSE)</f>
        <v>tier - 1</v>
      </c>
      <c r="P1620" t="str">
        <f>VLOOKUP(Table35[[#This Row],[Customer ID]],'Hospitalisation Details'!A:K,11,FALSE)</f>
        <v>R1013</v>
      </c>
    </row>
    <row r="1621" spans="1:16" x14ac:dyDescent="0.3">
      <c r="A1621" t="s">
        <v>750</v>
      </c>
      <c r="B1621" t="str">
        <f>VLOOKUP(Table35[[#This Row],[Customer ID]], 'Customer Names'!F:G, 2, FALSE)</f>
        <v>Schroeder, Ms.  Leah</v>
      </c>
      <c r="C1621">
        <v>15.99</v>
      </c>
      <c r="D1621" s="22" t="str" cm="1">
        <f t="array" ref="D1621">_xlfn.IFS(Table35[[#This Row],[BMI]]&lt;18.5, "Underweight ", Table35[[#This Row],[BMI]]&lt;24.9, "Normal Weight", Table35[[#This Row],[BMI]]&lt;29.9, "Overweight ", TRUE, "Obesity")</f>
        <v xml:space="preserve">Underweight </v>
      </c>
      <c r="E1621" s="22">
        <v>4.57</v>
      </c>
      <c r="F1621" s="22" t="str" cm="1">
        <f t="array" ref="F1621">_xlfn.IFS(Table35[[#This Row],[HBA1C]]&lt;5.7, "Normal", Table35[[#This Row],[HBA1C]]&lt;6.4, "Prediabetes ", TRUE, "Diabetes")</f>
        <v>Normal</v>
      </c>
      <c r="G1621" s="23" t="s">
        <v>2381</v>
      </c>
      <c r="H1621" s="22" t="s">
        <v>2379</v>
      </c>
      <c r="I1621" s="22" t="s">
        <v>2381</v>
      </c>
      <c r="J1621" s="22">
        <v>1</v>
      </c>
      <c r="K1621" t="s">
        <v>2379</v>
      </c>
      <c r="L1621" s="25">
        <f>VLOOKUP(Table35[[#This Row],[Customer ID]],'Hospitalisation Details'!A:E,5,FALSE)</f>
        <v>25302</v>
      </c>
      <c r="M1621" s="27">
        <f>VLOOKUP(Table35[[#This Row],[Customer ID]],'Hospitalisation Details'!A:K,8,FALSE)</f>
        <v>6138.5</v>
      </c>
      <c r="N1621" t="str">
        <f>VLOOKUP(Table35[[#This Row],[Customer ID]],'Hospitalisation Details'!A:K,9, FALSE)</f>
        <v>tier - 2</v>
      </c>
      <c r="O1621" t="str">
        <f>VLOOKUP(Table35[[#This Row],[Customer ID]],'Hospitalisation Details'!A:K,10,FALSE)</f>
        <v>tier - 2</v>
      </c>
      <c r="P1621" t="str">
        <f>VLOOKUP(Table35[[#This Row],[Customer ID]],'Hospitalisation Details'!A:K,11,FALSE)</f>
        <v>R1011</v>
      </c>
    </row>
    <row r="1622" spans="1:16" x14ac:dyDescent="0.3">
      <c r="A1622" t="s">
        <v>749</v>
      </c>
      <c r="B1622" t="str">
        <f>VLOOKUP(Table35[[#This Row],[Customer ID]], 'Customer Names'!F:G, 2, FALSE)</f>
        <v>Leonard, Ms.  Kara Lynne</v>
      </c>
      <c r="C1622">
        <v>33.155000000000001</v>
      </c>
      <c r="D1622" s="22" t="str" cm="1">
        <f t="array" ref="D1622">_xlfn.IFS(Table35[[#This Row],[BMI]]&lt;18.5, "Underweight ", Table35[[#This Row],[BMI]]&lt;24.9, "Normal Weight", Table35[[#This Row],[BMI]]&lt;29.9, "Overweight ", TRUE, "Obesity")</f>
        <v>Obesity</v>
      </c>
      <c r="E1622" s="22">
        <v>4.32</v>
      </c>
      <c r="F1622" s="22" t="str" cm="1">
        <f t="array" ref="F1622">_xlfn.IFS(Table35[[#This Row],[HBA1C]]&lt;5.7, "Normal", Table35[[#This Row],[HBA1C]]&lt;6.4, "Prediabetes ", TRUE, "Diabetes")</f>
        <v>Normal</v>
      </c>
      <c r="G1622" s="23" t="s">
        <v>2379</v>
      </c>
      <c r="H1622" s="22" t="s">
        <v>2379</v>
      </c>
      <c r="I1622" s="22" t="s">
        <v>2379</v>
      </c>
      <c r="J1622" s="22">
        <v>0</v>
      </c>
      <c r="K1622" t="s">
        <v>2379</v>
      </c>
      <c r="L1622" s="25">
        <f>VLOOKUP(Table35[[#This Row],[Customer ID]],'Hospitalisation Details'!A:E,5,FALSE)</f>
        <v>32950</v>
      </c>
      <c r="M1622" s="27">
        <f>VLOOKUP(Table35[[#This Row],[Customer ID]],'Hospitalisation Details'!A:K,8,FALSE)</f>
        <v>6128.8</v>
      </c>
      <c r="N1622" t="str">
        <f>VLOOKUP(Table35[[#This Row],[Customer ID]],'Hospitalisation Details'!A:K,9, FALSE)</f>
        <v>tier - 2</v>
      </c>
      <c r="O1622" t="str">
        <f>VLOOKUP(Table35[[#This Row],[Customer ID]],'Hospitalisation Details'!A:K,10,FALSE)</f>
        <v>tier - 3</v>
      </c>
      <c r="P1622" t="str">
        <f>VLOOKUP(Table35[[#This Row],[Customer ID]],'Hospitalisation Details'!A:K,11,FALSE)</f>
        <v>R1012</v>
      </c>
    </row>
    <row r="1623" spans="1:16" x14ac:dyDescent="0.3">
      <c r="A1623" t="s">
        <v>748</v>
      </c>
      <c r="B1623" t="str">
        <f>VLOOKUP(Table35[[#This Row],[Customer ID]], 'Customer Names'!F:G, 2, FALSE)</f>
        <v>Tissue, Mr.  Jeffrey</v>
      </c>
      <c r="C1623">
        <v>26.22</v>
      </c>
      <c r="D1623" s="22" t="str" cm="1">
        <f t="array" ref="D1623">_xlfn.IFS(Table35[[#This Row],[BMI]]&lt;18.5, "Underweight ", Table35[[#This Row],[BMI]]&lt;24.9, "Normal Weight", Table35[[#This Row],[BMI]]&lt;29.9, "Overweight ", TRUE, "Obesity")</f>
        <v xml:space="preserve">Overweight </v>
      </c>
      <c r="E1623" s="22">
        <v>5.57</v>
      </c>
      <c r="F1623" s="22" t="str" cm="1">
        <f t="array" ref="F1623">_xlfn.IFS(Table35[[#This Row],[HBA1C]]&lt;5.7, "Normal", Table35[[#This Row],[HBA1C]]&lt;6.4, "Prediabetes ", TRUE, "Diabetes")</f>
        <v>Normal</v>
      </c>
      <c r="G1623" s="23" t="s">
        <v>2381</v>
      </c>
      <c r="H1623" s="22" t="s">
        <v>2379</v>
      </c>
      <c r="I1623" s="22" t="s">
        <v>2381</v>
      </c>
      <c r="J1623" s="22">
        <v>1</v>
      </c>
      <c r="K1623" t="s">
        <v>2379</v>
      </c>
      <c r="L1623" s="25">
        <f>VLOOKUP(Table35[[#This Row],[Customer ID]],'Hospitalisation Details'!A:E,5,FALSE)</f>
        <v>30363</v>
      </c>
      <c r="M1623" s="27">
        <f>VLOOKUP(Table35[[#This Row],[Customer ID]],'Hospitalisation Details'!A:K,8,FALSE)</f>
        <v>6123.57</v>
      </c>
      <c r="N1623" t="str">
        <f>VLOOKUP(Table35[[#This Row],[Customer ID]],'Hospitalisation Details'!A:K,9, FALSE)</f>
        <v>tier - 3</v>
      </c>
      <c r="O1623" t="str">
        <f>VLOOKUP(Table35[[#This Row],[Customer ID]],'Hospitalisation Details'!A:K,10,FALSE)</f>
        <v>tier - 2</v>
      </c>
      <c r="P1623" t="str">
        <f>VLOOKUP(Table35[[#This Row],[Customer ID]],'Hospitalisation Details'!A:K,11,FALSE)</f>
        <v>R1012</v>
      </c>
    </row>
    <row r="1624" spans="1:16" x14ac:dyDescent="0.3">
      <c r="A1624" t="s">
        <v>747</v>
      </c>
      <c r="B1624" t="str">
        <f>VLOOKUP(Table35[[#This Row],[Customer ID]], 'Customer Names'!F:G, 2, FALSE)</f>
        <v>Wood, Mr.  Justin</v>
      </c>
      <c r="C1624">
        <v>21.85</v>
      </c>
      <c r="D1624" s="22" t="str" cm="1">
        <f t="array" ref="D1624">_xlfn.IFS(Table35[[#This Row],[BMI]]&lt;18.5, "Underweight ", Table35[[#This Row],[BMI]]&lt;24.9, "Normal Weight", Table35[[#This Row],[BMI]]&lt;29.9, "Overweight ", TRUE, "Obesity")</f>
        <v>Normal Weight</v>
      </c>
      <c r="E1624" s="22">
        <v>5.26</v>
      </c>
      <c r="F1624" s="22" t="str" cm="1">
        <f t="array" ref="F1624">_xlfn.IFS(Table35[[#This Row],[HBA1C]]&lt;5.7, "Normal", Table35[[#This Row],[HBA1C]]&lt;6.4, "Prediabetes ", TRUE, "Diabetes")</f>
        <v>Normal</v>
      </c>
      <c r="G1624" s="23" t="s">
        <v>2381</v>
      </c>
      <c r="H1624" s="22" t="s">
        <v>2379</v>
      </c>
      <c r="I1624" s="22" t="s">
        <v>2381</v>
      </c>
      <c r="J1624" s="22">
        <v>1</v>
      </c>
      <c r="K1624" t="s">
        <v>2379</v>
      </c>
      <c r="L1624" s="25">
        <f>VLOOKUP(Table35[[#This Row],[Customer ID]],'Hospitalisation Details'!A:E,5,FALSE)</f>
        <v>30327</v>
      </c>
      <c r="M1624" s="27">
        <f>VLOOKUP(Table35[[#This Row],[Customer ID]],'Hospitalisation Details'!A:K,8,FALSE)</f>
        <v>6117.49</v>
      </c>
      <c r="N1624" t="str">
        <f>VLOOKUP(Table35[[#This Row],[Customer ID]],'Hospitalisation Details'!A:K,9, FALSE)</f>
        <v>tier - 2</v>
      </c>
      <c r="O1624" t="str">
        <f>VLOOKUP(Table35[[#This Row],[Customer ID]],'Hospitalisation Details'!A:K,10,FALSE)</f>
        <v>tier - 3</v>
      </c>
      <c r="P1624" t="str">
        <f>VLOOKUP(Table35[[#This Row],[Customer ID]],'Hospitalisation Details'!A:K,11,FALSE)</f>
        <v>R1012</v>
      </c>
    </row>
    <row r="1625" spans="1:16" x14ac:dyDescent="0.3">
      <c r="A1625" t="s">
        <v>746</v>
      </c>
      <c r="B1625" t="str">
        <f>VLOOKUP(Table35[[#This Row],[Customer ID]], 'Customer Names'!F:G, 2, FALSE)</f>
        <v>Denny, Ms.  Emily</v>
      </c>
      <c r="C1625">
        <v>30.495000000000001</v>
      </c>
      <c r="D1625" s="22" t="str" cm="1">
        <f t="array" ref="D1625">_xlfn.IFS(Table35[[#This Row],[BMI]]&lt;18.5, "Underweight ", Table35[[#This Row],[BMI]]&lt;24.9, "Normal Weight", Table35[[#This Row],[BMI]]&lt;29.9, "Overweight ", TRUE, "Obesity")</f>
        <v>Obesity</v>
      </c>
      <c r="E1625" s="22">
        <v>6.25</v>
      </c>
      <c r="F1625" s="22" t="str" cm="1">
        <f t="array" ref="F1625">_xlfn.IFS(Table35[[#This Row],[HBA1C]]&lt;5.7, "Normal", Table35[[#This Row],[HBA1C]]&lt;6.4, "Prediabetes ", TRUE, "Diabetes")</f>
        <v xml:space="preserve">Prediabetes </v>
      </c>
      <c r="G1625" s="23" t="s">
        <v>2379</v>
      </c>
      <c r="H1625" s="22" t="s">
        <v>2379</v>
      </c>
      <c r="I1625" s="22" t="s">
        <v>2379</v>
      </c>
      <c r="J1625" s="22">
        <v>0</v>
      </c>
      <c r="K1625" t="s">
        <v>2379</v>
      </c>
      <c r="L1625" s="25">
        <f>VLOOKUP(Table35[[#This Row],[Customer ID]],'Hospitalisation Details'!A:E,5,FALSE)</f>
        <v>33597</v>
      </c>
      <c r="M1625" s="27">
        <f>VLOOKUP(Table35[[#This Row],[Customer ID]],'Hospitalisation Details'!A:K,8,FALSE)</f>
        <v>6113.23</v>
      </c>
      <c r="N1625" t="str">
        <f>VLOOKUP(Table35[[#This Row],[Customer ID]],'Hospitalisation Details'!A:K,9, FALSE)</f>
        <v>tier - 2</v>
      </c>
      <c r="O1625" t="str">
        <f>VLOOKUP(Table35[[#This Row],[Customer ID]],'Hospitalisation Details'!A:K,10,FALSE)</f>
        <v>tier - 2</v>
      </c>
      <c r="P1625" t="str">
        <f>VLOOKUP(Table35[[#This Row],[Customer ID]],'Hospitalisation Details'!A:K,11,FALSE)</f>
        <v>R1024</v>
      </c>
    </row>
    <row r="1626" spans="1:16" x14ac:dyDescent="0.3">
      <c r="A1626" t="s">
        <v>745</v>
      </c>
      <c r="B1626" t="str">
        <f>VLOOKUP(Table35[[#This Row],[Customer ID]], 'Customer Names'!F:G, 2, FALSE)</f>
        <v>Testa, Ms.  Rebecca</v>
      </c>
      <c r="C1626">
        <v>34.104999999999997</v>
      </c>
      <c r="D1626" s="22" t="str" cm="1">
        <f t="array" ref="D1626">_xlfn.IFS(Table35[[#This Row],[BMI]]&lt;18.5, "Underweight ", Table35[[#This Row],[BMI]]&lt;24.9, "Normal Weight", Table35[[#This Row],[BMI]]&lt;29.9, "Overweight ", TRUE, "Obesity")</f>
        <v>Obesity</v>
      </c>
      <c r="E1626" s="22">
        <v>5.67</v>
      </c>
      <c r="F1626" s="22" t="str" cm="1">
        <f t="array" ref="F1626">_xlfn.IFS(Table35[[#This Row],[HBA1C]]&lt;5.7, "Normal", Table35[[#This Row],[HBA1C]]&lt;6.4, "Prediabetes ", TRUE, "Diabetes")</f>
        <v>Normal</v>
      </c>
      <c r="G1626" s="23" t="s">
        <v>2381</v>
      </c>
      <c r="H1626" s="22" t="s">
        <v>2379</v>
      </c>
      <c r="I1626" s="22" t="s">
        <v>2379</v>
      </c>
      <c r="J1626" s="22">
        <v>0</v>
      </c>
      <c r="K1626" t="s">
        <v>2379</v>
      </c>
      <c r="L1626" s="25">
        <f>VLOOKUP(Table35[[#This Row],[Customer ID]],'Hospitalisation Details'!A:E,5,FALSE)</f>
        <v>31372</v>
      </c>
      <c r="M1626" s="27">
        <f>VLOOKUP(Table35[[#This Row],[Customer ID]],'Hospitalisation Details'!A:K,8,FALSE)</f>
        <v>6112.35</v>
      </c>
      <c r="N1626" t="str">
        <f>VLOOKUP(Table35[[#This Row],[Customer ID]],'Hospitalisation Details'!A:K,9, FALSE)</f>
        <v>tier - 2</v>
      </c>
      <c r="O1626" t="str">
        <f>VLOOKUP(Table35[[#This Row],[Customer ID]],'Hospitalisation Details'!A:K,10,FALSE)</f>
        <v>tier - 1</v>
      </c>
      <c r="P1626" t="str">
        <f>VLOOKUP(Table35[[#This Row],[Customer ID]],'Hospitalisation Details'!A:K,11,FALSE)</f>
        <v>R1012</v>
      </c>
    </row>
    <row r="1627" spans="1:16" x14ac:dyDescent="0.3">
      <c r="A1627" t="s">
        <v>744</v>
      </c>
      <c r="B1627" t="str">
        <f>VLOOKUP(Table35[[#This Row],[Customer ID]], 'Customer Names'!F:G, 2, FALSE)</f>
        <v>Mooney, Mrs.  Allie</v>
      </c>
      <c r="C1627">
        <v>32.770000000000003</v>
      </c>
      <c r="D1627" s="22" t="str" cm="1">
        <f t="array" ref="D1627">_xlfn.IFS(Table35[[#This Row],[BMI]]&lt;18.5, "Underweight ", Table35[[#This Row],[BMI]]&lt;24.9, "Normal Weight", Table35[[#This Row],[BMI]]&lt;29.9, "Overweight ", TRUE, "Obesity")</f>
        <v>Obesity</v>
      </c>
      <c r="E1627" s="22">
        <v>4.42</v>
      </c>
      <c r="F1627" s="22" t="str" cm="1">
        <f t="array" ref="F1627">_xlfn.IFS(Table35[[#This Row],[HBA1C]]&lt;5.7, "Normal", Table35[[#This Row],[HBA1C]]&lt;6.4, "Prediabetes ", TRUE, "Diabetes")</f>
        <v>Normal</v>
      </c>
      <c r="G1627" s="23" t="s">
        <v>2381</v>
      </c>
      <c r="H1627" s="22" t="s">
        <v>2379</v>
      </c>
      <c r="I1627" s="22" t="s">
        <v>2379</v>
      </c>
      <c r="J1627" s="22">
        <v>1</v>
      </c>
      <c r="K1627" t="s">
        <v>2379</v>
      </c>
      <c r="L1627" s="25">
        <f>VLOOKUP(Table35[[#This Row],[Customer ID]],'Hospitalisation Details'!A:E,5,FALSE)</f>
        <v>34981</v>
      </c>
      <c r="M1627" s="27">
        <f>VLOOKUP(Table35[[#This Row],[Customer ID]],'Hospitalisation Details'!A:K,8,FALSE)</f>
        <v>6111.95</v>
      </c>
      <c r="N1627" t="str">
        <f>VLOOKUP(Table35[[#This Row],[Customer ID]],'Hospitalisation Details'!A:K,9, FALSE)</f>
        <v>tier - 2</v>
      </c>
      <c r="O1627" t="str">
        <f>VLOOKUP(Table35[[#This Row],[Customer ID]],'Hospitalisation Details'!A:K,10,FALSE)</f>
        <v>tier - 3</v>
      </c>
      <c r="P1627" t="str">
        <f>VLOOKUP(Table35[[#This Row],[Customer ID]],'Hospitalisation Details'!A:K,11,FALSE)</f>
        <v>R1026</v>
      </c>
    </row>
    <row r="1628" spans="1:16" x14ac:dyDescent="0.3">
      <c r="A1628" t="s">
        <v>743</v>
      </c>
      <c r="B1628" t="str">
        <f>VLOOKUP(Table35[[#This Row],[Customer ID]], 'Customer Names'!F:G, 2, FALSE)</f>
        <v>Buchholtz, Ms.  Trasi</v>
      </c>
      <c r="C1628">
        <v>16.850000000000001</v>
      </c>
      <c r="D1628" s="22" t="str" cm="1">
        <f t="array" ref="D1628">_xlfn.IFS(Table35[[#This Row],[BMI]]&lt;18.5, "Underweight ", Table35[[#This Row],[BMI]]&lt;24.9, "Normal Weight", Table35[[#This Row],[BMI]]&lt;29.9, "Overweight ", TRUE, "Obesity")</f>
        <v xml:space="preserve">Underweight </v>
      </c>
      <c r="E1628" s="22">
        <v>11.75</v>
      </c>
      <c r="F1628" s="22" t="str" cm="1">
        <f t="array" ref="F1628">_xlfn.IFS(Table35[[#This Row],[HBA1C]]&lt;5.7, "Normal", Table35[[#This Row],[HBA1C]]&lt;6.4, "Prediabetes ", TRUE, "Diabetes")</f>
        <v>Diabetes</v>
      </c>
      <c r="G1628" s="23" t="s">
        <v>2381</v>
      </c>
      <c r="H1628" s="22" t="s">
        <v>2379</v>
      </c>
      <c r="I1628" s="22" t="s">
        <v>2379</v>
      </c>
      <c r="J1628" s="22">
        <v>2</v>
      </c>
      <c r="K1628" t="s">
        <v>2379</v>
      </c>
      <c r="L1628" s="25">
        <f>VLOOKUP(Table35[[#This Row],[Customer ID]],'Hospitalisation Details'!A:E,5,FALSE)</f>
        <v>25820</v>
      </c>
      <c r="M1628" s="27">
        <f>VLOOKUP(Table35[[#This Row],[Customer ID]],'Hospitalisation Details'!A:K,8,FALSE)</f>
        <v>6098.38</v>
      </c>
      <c r="N1628" t="str">
        <f>VLOOKUP(Table35[[#This Row],[Customer ID]],'Hospitalisation Details'!A:K,9, FALSE)</f>
        <v>tier - 2</v>
      </c>
      <c r="O1628" t="str">
        <f>VLOOKUP(Table35[[#This Row],[Customer ID]],'Hospitalisation Details'!A:K,10,FALSE)</f>
        <v>tier - 2</v>
      </c>
      <c r="P1628" t="str">
        <f>VLOOKUP(Table35[[#This Row],[Customer ID]],'Hospitalisation Details'!A:K,11,FALSE)</f>
        <v>R1013</v>
      </c>
    </row>
    <row r="1629" spans="1:16" x14ac:dyDescent="0.3">
      <c r="A1629" t="s">
        <v>742</v>
      </c>
      <c r="B1629" t="str">
        <f>VLOOKUP(Table35[[#This Row],[Customer ID]], 'Customer Names'!F:G, 2, FALSE)</f>
        <v>Hoyt, Mr.  Kevin</v>
      </c>
      <c r="C1629">
        <v>34.700000000000003</v>
      </c>
      <c r="D1629" s="22" t="str" cm="1">
        <f t="array" ref="D1629">_xlfn.IFS(Table35[[#This Row],[BMI]]&lt;18.5, "Underweight ", Table35[[#This Row],[BMI]]&lt;24.9, "Normal Weight", Table35[[#This Row],[BMI]]&lt;29.9, "Overweight ", TRUE, "Obesity")</f>
        <v>Obesity</v>
      </c>
      <c r="E1629" s="22">
        <v>6.06</v>
      </c>
      <c r="F1629" s="22" t="str" cm="1">
        <f t="array" ref="F1629">_xlfn.IFS(Table35[[#This Row],[HBA1C]]&lt;5.7, "Normal", Table35[[#This Row],[HBA1C]]&lt;6.4, "Prediabetes ", TRUE, "Diabetes")</f>
        <v xml:space="preserve">Prediabetes </v>
      </c>
      <c r="G1629" s="23" t="s">
        <v>2379</v>
      </c>
      <c r="H1629" s="22" t="s">
        <v>2379</v>
      </c>
      <c r="I1629" s="22" t="s">
        <v>2379</v>
      </c>
      <c r="J1629" s="22">
        <v>1</v>
      </c>
      <c r="K1629" t="s">
        <v>2379</v>
      </c>
      <c r="L1629" s="25">
        <f>VLOOKUP(Table35[[#This Row],[Customer ID]],'Hospitalisation Details'!A:E,5,FALSE)</f>
        <v>30919</v>
      </c>
      <c r="M1629" s="27">
        <f>VLOOKUP(Table35[[#This Row],[Customer ID]],'Hospitalisation Details'!A:K,8,FALSE)</f>
        <v>6082.41</v>
      </c>
      <c r="N1629" t="str">
        <f>VLOOKUP(Table35[[#This Row],[Customer ID]],'Hospitalisation Details'!A:K,9, FALSE)</f>
        <v>tier - 1</v>
      </c>
      <c r="O1629" t="str">
        <f>VLOOKUP(Table35[[#This Row],[Customer ID]],'Hospitalisation Details'!A:K,10,FALSE)</f>
        <v>tier - 2</v>
      </c>
      <c r="P1629" t="str">
        <f>VLOOKUP(Table35[[#This Row],[Customer ID]],'Hospitalisation Details'!A:K,11,FALSE)</f>
        <v>R1011</v>
      </c>
    </row>
    <row r="1630" spans="1:16" x14ac:dyDescent="0.3">
      <c r="A1630" t="s">
        <v>741</v>
      </c>
      <c r="B1630" t="str">
        <f>VLOOKUP(Table35[[#This Row],[Customer ID]], 'Customer Names'!F:G, 2, FALSE)</f>
        <v>Cabada, Mr.  Fernando</v>
      </c>
      <c r="C1630">
        <v>37.049999999999997</v>
      </c>
      <c r="D1630" s="22" t="str" cm="1">
        <f t="array" ref="D1630">_xlfn.IFS(Table35[[#This Row],[BMI]]&lt;18.5, "Underweight ", Table35[[#This Row],[BMI]]&lt;24.9, "Normal Weight", Table35[[#This Row],[BMI]]&lt;29.9, "Overweight ", TRUE, "Obesity")</f>
        <v>Obesity</v>
      </c>
      <c r="E1630" s="22">
        <v>5.48</v>
      </c>
      <c r="F1630" s="22" t="str" cm="1">
        <f t="array" ref="F1630">_xlfn.IFS(Table35[[#This Row],[HBA1C]]&lt;5.7, "Normal", Table35[[#This Row],[HBA1C]]&lt;6.4, "Prediabetes ", TRUE, "Diabetes")</f>
        <v>Normal</v>
      </c>
      <c r="G1630" s="23" t="s">
        <v>2379</v>
      </c>
      <c r="H1630" s="22" t="s">
        <v>2379</v>
      </c>
      <c r="I1630" s="22" t="s">
        <v>2379</v>
      </c>
      <c r="J1630" s="22">
        <v>1</v>
      </c>
      <c r="K1630" t="s">
        <v>2379</v>
      </c>
      <c r="L1630" s="25">
        <f>VLOOKUP(Table35[[#This Row],[Customer ID]],'Hospitalisation Details'!A:E,5,FALSE)</f>
        <v>30877</v>
      </c>
      <c r="M1630" s="27">
        <f>VLOOKUP(Table35[[#This Row],[Customer ID]],'Hospitalisation Details'!A:K,8,FALSE)</f>
        <v>6079.67</v>
      </c>
      <c r="N1630" t="str">
        <f>VLOOKUP(Table35[[#This Row],[Customer ID]],'Hospitalisation Details'!A:K,9, FALSE)</f>
        <v>tier - 1</v>
      </c>
      <c r="O1630" t="str">
        <f>VLOOKUP(Table35[[#This Row],[Customer ID]],'Hospitalisation Details'!A:K,10,FALSE)</f>
        <v>tier - 1</v>
      </c>
      <c r="P1630" t="str">
        <f>VLOOKUP(Table35[[#This Row],[Customer ID]],'Hospitalisation Details'!A:K,11,FALSE)</f>
        <v>R1014</v>
      </c>
    </row>
    <row r="1631" spans="1:16" x14ac:dyDescent="0.3">
      <c r="A1631" t="s">
        <v>740</v>
      </c>
      <c r="B1631" t="str">
        <f>VLOOKUP(Table35[[#This Row],[Customer ID]], 'Customer Names'!F:G, 2, FALSE)</f>
        <v>Lobaciute, Ms.  Ieva</v>
      </c>
      <c r="C1631">
        <v>18.78</v>
      </c>
      <c r="D1631" s="22" t="str" cm="1">
        <f t="array" ref="D1631">_xlfn.IFS(Table35[[#This Row],[BMI]]&lt;18.5, "Underweight ", Table35[[#This Row],[BMI]]&lt;24.9, "Normal Weight", Table35[[#This Row],[BMI]]&lt;29.9, "Overweight ", TRUE, "Obesity")</f>
        <v>Normal Weight</v>
      </c>
      <c r="E1631" s="22">
        <v>4.45</v>
      </c>
      <c r="F1631" s="22" t="str" cm="1">
        <f t="array" ref="F1631">_xlfn.IFS(Table35[[#This Row],[HBA1C]]&lt;5.7, "Normal", Table35[[#This Row],[HBA1C]]&lt;6.4, "Prediabetes ", TRUE, "Diabetes")</f>
        <v>Normal</v>
      </c>
      <c r="G1631" s="23" t="s">
        <v>2379</v>
      </c>
      <c r="H1631" s="22" t="s">
        <v>2379</v>
      </c>
      <c r="I1631" s="22" t="s">
        <v>2381</v>
      </c>
      <c r="J1631" s="22">
        <v>1</v>
      </c>
      <c r="K1631" t="s">
        <v>2379</v>
      </c>
      <c r="L1631" s="25">
        <f>VLOOKUP(Table35[[#This Row],[Customer ID]],'Hospitalisation Details'!A:E,5,FALSE)</f>
        <v>29014</v>
      </c>
      <c r="M1631" s="27">
        <f>VLOOKUP(Table35[[#This Row],[Customer ID]],'Hospitalisation Details'!A:K,8,FALSE)</f>
        <v>6074.37</v>
      </c>
      <c r="N1631" t="str">
        <f>VLOOKUP(Table35[[#This Row],[Customer ID]],'Hospitalisation Details'!A:K,9, FALSE)</f>
        <v>tier - 2</v>
      </c>
      <c r="O1631" t="str">
        <f>VLOOKUP(Table35[[#This Row],[Customer ID]],'Hospitalisation Details'!A:K,10,FALSE)</f>
        <v>tier - 2</v>
      </c>
      <c r="P1631" t="str">
        <f>VLOOKUP(Table35[[#This Row],[Customer ID]],'Hospitalisation Details'!A:K,11,FALSE)</f>
        <v>R1012</v>
      </c>
    </row>
    <row r="1632" spans="1:16" x14ac:dyDescent="0.3">
      <c r="A1632" t="s">
        <v>739</v>
      </c>
      <c r="B1632" t="str">
        <f>VLOOKUP(Table35[[#This Row],[Customer ID]], 'Customer Names'!F:G, 2, FALSE)</f>
        <v>Dawes, Mr.  Chris</v>
      </c>
      <c r="C1632">
        <v>28.024999999999999</v>
      </c>
      <c r="D1632" s="22" t="str" cm="1">
        <f t="array" ref="D1632">_xlfn.IFS(Table35[[#This Row],[BMI]]&lt;18.5, "Underweight ", Table35[[#This Row],[BMI]]&lt;24.9, "Normal Weight", Table35[[#This Row],[BMI]]&lt;29.9, "Overweight ", TRUE, "Obesity")</f>
        <v xml:space="preserve">Overweight </v>
      </c>
      <c r="E1632" s="22">
        <v>5</v>
      </c>
      <c r="F1632" s="22" t="str" cm="1">
        <f t="array" ref="F1632">_xlfn.IFS(Table35[[#This Row],[HBA1C]]&lt;5.7, "Normal", Table35[[#This Row],[HBA1C]]&lt;6.4, "Prediabetes ", TRUE, "Diabetes")</f>
        <v>Normal</v>
      </c>
      <c r="G1632" s="23" t="s">
        <v>2379</v>
      </c>
      <c r="H1632" s="22" t="s">
        <v>2379</v>
      </c>
      <c r="I1632" s="22" t="s">
        <v>2379</v>
      </c>
      <c r="J1632" s="22">
        <v>1</v>
      </c>
      <c r="K1632" t="s">
        <v>2379</v>
      </c>
      <c r="L1632" s="25">
        <f>VLOOKUP(Table35[[#This Row],[Customer ID]],'Hospitalisation Details'!A:E,5,FALSE)</f>
        <v>30823</v>
      </c>
      <c r="M1632" s="27">
        <f>VLOOKUP(Table35[[#This Row],[Customer ID]],'Hospitalisation Details'!A:K,8,FALSE)</f>
        <v>6067.13</v>
      </c>
      <c r="N1632" t="str">
        <f>VLOOKUP(Table35[[#This Row],[Customer ID]],'Hospitalisation Details'!A:K,9, FALSE)</f>
        <v>tier - 3</v>
      </c>
      <c r="O1632" t="str">
        <f>VLOOKUP(Table35[[#This Row],[Customer ID]],'Hospitalisation Details'!A:K,10,FALSE)</f>
        <v>tier - 1</v>
      </c>
      <c r="P1632" t="str">
        <f>VLOOKUP(Table35[[#This Row],[Customer ID]],'Hospitalisation Details'!A:K,11,FALSE)</f>
        <v>R1016</v>
      </c>
    </row>
    <row r="1633" spans="1:16" x14ac:dyDescent="0.3">
      <c r="A1633" t="s">
        <v>738</v>
      </c>
      <c r="B1633" t="str">
        <f>VLOOKUP(Table35[[#This Row],[Customer ID]], 'Customer Names'!F:G, 2, FALSE)</f>
        <v>Deppen, Mr.  Drew L.</v>
      </c>
      <c r="C1633">
        <v>35.090000000000003</v>
      </c>
      <c r="D1633" s="22" t="str" cm="1">
        <f t="array" ref="D1633">_xlfn.IFS(Table35[[#This Row],[BMI]]&lt;18.5, "Underweight ", Table35[[#This Row],[BMI]]&lt;24.9, "Normal Weight", Table35[[#This Row],[BMI]]&lt;29.9, "Overweight ", TRUE, "Obesity")</f>
        <v>Obesity</v>
      </c>
      <c r="E1633" s="22">
        <v>5.84</v>
      </c>
      <c r="F1633" s="22" t="str" cm="1">
        <f t="array" ref="F1633">_xlfn.IFS(Table35[[#This Row],[HBA1C]]&lt;5.7, "Normal", Table35[[#This Row],[HBA1C]]&lt;6.4, "Prediabetes ", TRUE, "Diabetes")</f>
        <v xml:space="preserve">Prediabetes </v>
      </c>
      <c r="G1633" s="23" t="s">
        <v>2379</v>
      </c>
      <c r="H1633" s="22" t="s">
        <v>2379</v>
      </c>
      <c r="I1633" s="22" t="s">
        <v>2379</v>
      </c>
      <c r="J1633" s="22">
        <v>0</v>
      </c>
      <c r="K1633" t="s">
        <v>2379</v>
      </c>
      <c r="L1633" s="25">
        <f>VLOOKUP(Table35[[#This Row],[Customer ID]],'Hospitalisation Details'!A:E,5,FALSE)</f>
        <v>34432</v>
      </c>
      <c r="M1633" s="27">
        <f>VLOOKUP(Table35[[#This Row],[Customer ID]],'Hospitalisation Details'!A:K,8,FALSE)</f>
        <v>6064.37</v>
      </c>
      <c r="N1633" t="str">
        <f>VLOOKUP(Table35[[#This Row],[Customer ID]],'Hospitalisation Details'!A:K,9, FALSE)</f>
        <v>tier - 2</v>
      </c>
      <c r="O1633" t="str">
        <f>VLOOKUP(Table35[[#This Row],[Customer ID]],'Hospitalisation Details'!A:K,10,FALSE)</f>
        <v>tier - 2</v>
      </c>
      <c r="P1633" t="str">
        <f>VLOOKUP(Table35[[#This Row],[Customer ID]],'Hospitalisation Details'!A:K,11,FALSE)</f>
        <v>R1011</v>
      </c>
    </row>
    <row r="1634" spans="1:16" x14ac:dyDescent="0.3">
      <c r="A1634" t="s">
        <v>737</v>
      </c>
      <c r="B1634" t="str">
        <f>VLOOKUP(Table35[[#This Row],[Customer ID]], 'Customer Names'!F:G, 2, FALSE)</f>
        <v>Oberndorfer, Ms.  Christina</v>
      </c>
      <c r="C1634">
        <v>34.42</v>
      </c>
      <c r="D1634" s="22" t="str" cm="1">
        <f t="array" ref="D1634">_xlfn.IFS(Table35[[#This Row],[BMI]]&lt;18.5, "Underweight ", Table35[[#This Row],[BMI]]&lt;24.9, "Normal Weight", Table35[[#This Row],[BMI]]&lt;29.9, "Overweight ", TRUE, "Obesity")</f>
        <v>Obesity</v>
      </c>
      <c r="E1634" s="22">
        <v>5.21</v>
      </c>
      <c r="F1634" s="22" t="str" cm="1">
        <f t="array" ref="F1634">_xlfn.IFS(Table35[[#This Row],[HBA1C]]&lt;5.7, "Normal", Table35[[#This Row],[HBA1C]]&lt;6.4, "Prediabetes ", TRUE, "Diabetes")</f>
        <v>Normal</v>
      </c>
      <c r="G1634" s="23" t="s">
        <v>2381</v>
      </c>
      <c r="H1634" s="22" t="s">
        <v>2379</v>
      </c>
      <c r="I1634" s="22" t="s">
        <v>2379</v>
      </c>
      <c r="J1634" s="22">
        <v>0</v>
      </c>
      <c r="K1634" t="s">
        <v>2379</v>
      </c>
      <c r="L1634" s="25">
        <f>VLOOKUP(Table35[[#This Row],[Customer ID]],'Hospitalisation Details'!A:E,5,FALSE)</f>
        <v>35152</v>
      </c>
      <c r="M1634" s="27">
        <f>VLOOKUP(Table35[[#This Row],[Customer ID]],'Hospitalisation Details'!A:K,8,FALSE)</f>
        <v>6061.8</v>
      </c>
      <c r="N1634" t="str">
        <f>VLOOKUP(Table35[[#This Row],[Customer ID]],'Hospitalisation Details'!A:K,9, FALSE)</f>
        <v>tier - 2</v>
      </c>
      <c r="O1634" t="str">
        <f>VLOOKUP(Table35[[#This Row],[Customer ID]],'Hospitalisation Details'!A:K,10,FALSE)</f>
        <v>tier - 3</v>
      </c>
      <c r="P1634" t="str">
        <f>VLOOKUP(Table35[[#This Row],[Customer ID]],'Hospitalisation Details'!A:K,11,FALSE)</f>
        <v>R1012</v>
      </c>
    </row>
    <row r="1635" spans="1:16" x14ac:dyDescent="0.3">
      <c r="A1635" t="s">
        <v>736</v>
      </c>
      <c r="B1635" t="str">
        <f>VLOOKUP(Table35[[#This Row],[Customer ID]], 'Customer Names'!F:G, 2, FALSE)</f>
        <v>Hetherington, Mr.  Alexander G</v>
      </c>
      <c r="C1635">
        <v>29.4</v>
      </c>
      <c r="D1635" s="22" t="str" cm="1">
        <f t="array" ref="D1635">_xlfn.IFS(Table35[[#This Row],[BMI]]&lt;18.5, "Underweight ", Table35[[#This Row],[BMI]]&lt;24.9, "Normal Weight", Table35[[#This Row],[BMI]]&lt;29.9, "Overweight ", TRUE, "Obesity")</f>
        <v xml:space="preserve">Overweight </v>
      </c>
      <c r="E1635" s="22">
        <v>4.26</v>
      </c>
      <c r="F1635" s="22" t="str" cm="1">
        <f t="array" ref="F1635">_xlfn.IFS(Table35[[#This Row],[HBA1C]]&lt;5.7, "Normal", Table35[[#This Row],[HBA1C]]&lt;6.4, "Prediabetes ", TRUE, "Diabetes")</f>
        <v>Normal</v>
      </c>
      <c r="G1635" s="23" t="s">
        <v>2379</v>
      </c>
      <c r="H1635" s="22" t="s">
        <v>2379</v>
      </c>
      <c r="I1635" s="22" t="s">
        <v>2379</v>
      </c>
      <c r="J1635" s="22">
        <v>0</v>
      </c>
      <c r="K1635" t="s">
        <v>2379</v>
      </c>
      <c r="L1635" s="25">
        <f>VLOOKUP(Table35[[#This Row],[Customer ID]],'Hospitalisation Details'!A:E,5,FALSE)</f>
        <v>32555</v>
      </c>
      <c r="M1635" s="27">
        <f>VLOOKUP(Table35[[#This Row],[Customer ID]],'Hospitalisation Details'!A:K,8,FALSE)</f>
        <v>6059.17</v>
      </c>
      <c r="N1635" t="str">
        <f>VLOOKUP(Table35[[#This Row],[Customer ID]],'Hospitalisation Details'!A:K,9, FALSE)</f>
        <v>tier - 2</v>
      </c>
      <c r="O1635" t="str">
        <f>VLOOKUP(Table35[[#This Row],[Customer ID]],'Hospitalisation Details'!A:K,10,FALSE)</f>
        <v>tier - 1</v>
      </c>
      <c r="P1635" t="str">
        <f>VLOOKUP(Table35[[#This Row],[Customer ID]],'Hospitalisation Details'!A:K,11,FALSE)</f>
        <v>R1011</v>
      </c>
    </row>
    <row r="1636" spans="1:16" x14ac:dyDescent="0.3">
      <c r="A1636" t="s">
        <v>735</v>
      </c>
      <c r="B1636" t="str">
        <f>VLOOKUP(Table35[[#This Row],[Customer ID]], 'Customer Names'!F:G, 2, FALSE)</f>
        <v>Murray, Ms.  Meaghan</v>
      </c>
      <c r="C1636">
        <v>21.31</v>
      </c>
      <c r="D1636" s="22" t="str" cm="1">
        <f t="array" ref="D1636">_xlfn.IFS(Table35[[#This Row],[BMI]]&lt;18.5, "Underweight ", Table35[[#This Row],[BMI]]&lt;24.9, "Normal Weight", Table35[[#This Row],[BMI]]&lt;29.9, "Overweight ", TRUE, "Obesity")</f>
        <v>Normal Weight</v>
      </c>
      <c r="E1636" s="22">
        <v>4.17</v>
      </c>
      <c r="F1636" s="22" t="str" cm="1">
        <f t="array" ref="F1636">_xlfn.IFS(Table35[[#This Row],[HBA1C]]&lt;5.7, "Normal", Table35[[#This Row],[HBA1C]]&lt;6.4, "Prediabetes ", TRUE, "Diabetes")</f>
        <v>Normal</v>
      </c>
      <c r="G1636" s="23" t="s">
        <v>2379</v>
      </c>
      <c r="H1636" s="22" t="s">
        <v>2379</v>
      </c>
      <c r="I1636" s="22" t="s">
        <v>2379</v>
      </c>
      <c r="J1636" s="22">
        <v>0</v>
      </c>
      <c r="K1636" t="s">
        <v>2379</v>
      </c>
      <c r="L1636" s="25">
        <f>VLOOKUP(Table35[[#This Row],[Customer ID]],'Hospitalisation Details'!A:E,5,FALSE)</f>
        <v>29228</v>
      </c>
      <c r="M1636" s="27">
        <f>VLOOKUP(Table35[[#This Row],[Customer ID]],'Hospitalisation Details'!A:K,8,FALSE)</f>
        <v>5993.62</v>
      </c>
      <c r="N1636" t="str">
        <f>VLOOKUP(Table35[[#This Row],[Customer ID]],'Hospitalisation Details'!A:K,9, FALSE)</f>
        <v>tier - 2</v>
      </c>
      <c r="O1636" t="str">
        <f>VLOOKUP(Table35[[#This Row],[Customer ID]],'Hospitalisation Details'!A:K,10,FALSE)</f>
        <v>tier - 3</v>
      </c>
      <c r="P1636" t="str">
        <f>VLOOKUP(Table35[[#This Row],[Customer ID]],'Hospitalisation Details'!A:K,11,FALSE)</f>
        <v>R1013</v>
      </c>
    </row>
    <row r="1637" spans="1:16" x14ac:dyDescent="0.3">
      <c r="A1637" t="s">
        <v>734</v>
      </c>
      <c r="B1637" t="str">
        <f>VLOOKUP(Table35[[#This Row],[Customer ID]], 'Customer Names'!F:G, 2, FALSE)</f>
        <v>Higden, Ms.  Kristin</v>
      </c>
      <c r="C1637">
        <v>19.559999999999999</v>
      </c>
      <c r="D1637" s="22" t="str" cm="1">
        <f t="array" ref="D1637">_xlfn.IFS(Table35[[#This Row],[BMI]]&lt;18.5, "Underweight ", Table35[[#This Row],[BMI]]&lt;24.9, "Normal Weight", Table35[[#This Row],[BMI]]&lt;29.9, "Overweight ", TRUE, "Obesity")</f>
        <v>Normal Weight</v>
      </c>
      <c r="E1637" s="22">
        <v>11.96</v>
      </c>
      <c r="F1637" s="22" t="str" cm="1">
        <f t="array" ref="F1637">_xlfn.IFS(Table35[[#This Row],[HBA1C]]&lt;5.7, "Normal", Table35[[#This Row],[HBA1C]]&lt;6.4, "Prediabetes ", TRUE, "Diabetes")</f>
        <v>Diabetes</v>
      </c>
      <c r="G1637" s="23" t="s">
        <v>2379</v>
      </c>
      <c r="H1637" s="22" t="s">
        <v>2379</v>
      </c>
      <c r="I1637" s="22" t="s">
        <v>2379</v>
      </c>
      <c r="J1637" s="22">
        <v>0</v>
      </c>
      <c r="K1637" t="s">
        <v>2379</v>
      </c>
      <c r="L1637" s="25">
        <f>VLOOKUP(Table35[[#This Row],[Customer ID]],'Hospitalisation Details'!A:E,5,FALSE)</f>
        <v>27380</v>
      </c>
      <c r="M1637" s="27">
        <f>VLOOKUP(Table35[[#This Row],[Customer ID]],'Hospitalisation Details'!A:K,8,FALSE)</f>
        <v>5990.17</v>
      </c>
      <c r="N1637" t="str">
        <f>VLOOKUP(Table35[[#This Row],[Customer ID]],'Hospitalisation Details'!A:K,9, FALSE)</f>
        <v>tier - 2</v>
      </c>
      <c r="O1637" t="str">
        <f>VLOOKUP(Table35[[#This Row],[Customer ID]],'Hospitalisation Details'!A:K,10,FALSE)</f>
        <v>tier - 2</v>
      </c>
      <c r="P1637" t="str">
        <f>VLOOKUP(Table35[[#This Row],[Customer ID]],'Hospitalisation Details'!A:K,11,FALSE)</f>
        <v>R1013</v>
      </c>
    </row>
    <row r="1638" spans="1:16" x14ac:dyDescent="0.3">
      <c r="A1638" t="s">
        <v>733</v>
      </c>
      <c r="B1638" t="str">
        <f>VLOOKUP(Table35[[#This Row],[Customer ID]], 'Customer Names'!F:G, 2, FALSE)</f>
        <v>Rediger, Ms.  Andrea K.</v>
      </c>
      <c r="C1638">
        <v>37.335000000000001</v>
      </c>
      <c r="D1638" s="22" t="str" cm="1">
        <f t="array" ref="D1638">_xlfn.IFS(Table35[[#This Row],[BMI]]&lt;18.5, "Underweight ", Table35[[#This Row],[BMI]]&lt;24.9, "Normal Weight", Table35[[#This Row],[BMI]]&lt;29.9, "Overweight ", TRUE, "Obesity")</f>
        <v>Obesity</v>
      </c>
      <c r="E1638" s="22">
        <v>6.26</v>
      </c>
      <c r="F1638" s="22" t="str" cm="1">
        <f t="array" ref="F1638">_xlfn.IFS(Table35[[#This Row],[HBA1C]]&lt;5.7, "Normal", Table35[[#This Row],[HBA1C]]&lt;6.4, "Prediabetes ", TRUE, "Diabetes")</f>
        <v xml:space="preserve">Prediabetes </v>
      </c>
      <c r="G1638" s="23" t="s">
        <v>2381</v>
      </c>
      <c r="H1638" s="22" t="s">
        <v>2379</v>
      </c>
      <c r="I1638" s="22" t="s">
        <v>2379</v>
      </c>
      <c r="J1638" s="22">
        <v>1</v>
      </c>
      <c r="K1638" t="s">
        <v>2379</v>
      </c>
      <c r="L1638" s="25">
        <f>VLOOKUP(Table35[[#This Row],[Customer ID]],'Hospitalisation Details'!A:E,5,FALSE)</f>
        <v>32457</v>
      </c>
      <c r="M1638" s="27">
        <f>VLOOKUP(Table35[[#This Row],[Customer ID]],'Hospitalisation Details'!A:K,8,FALSE)</f>
        <v>5989.52</v>
      </c>
      <c r="N1638" t="str">
        <f>VLOOKUP(Table35[[#This Row],[Customer ID]],'Hospitalisation Details'!A:K,9, FALSE)</f>
        <v>tier - 2</v>
      </c>
      <c r="O1638" t="str">
        <f>VLOOKUP(Table35[[#This Row],[Customer ID]],'Hospitalisation Details'!A:K,10,FALSE)</f>
        <v>tier - 1</v>
      </c>
      <c r="P1638" t="str">
        <f>VLOOKUP(Table35[[#This Row],[Customer ID]],'Hospitalisation Details'!A:K,11,FALSE)</f>
        <v>R1012</v>
      </c>
    </row>
    <row r="1639" spans="1:16" x14ac:dyDescent="0.3">
      <c r="A1639" t="s">
        <v>732</v>
      </c>
      <c r="B1639" t="str">
        <f>VLOOKUP(Table35[[#This Row],[Customer ID]], 'Customer Names'!F:G, 2, FALSE)</f>
        <v>Huff, Ms.  Kris</v>
      </c>
      <c r="C1639">
        <v>19.53</v>
      </c>
      <c r="D1639" s="22" t="str" cm="1">
        <f t="array" ref="D1639">_xlfn.IFS(Table35[[#This Row],[BMI]]&lt;18.5, "Underweight ", Table35[[#This Row],[BMI]]&lt;24.9, "Normal Weight", Table35[[#This Row],[BMI]]&lt;29.9, "Overweight ", TRUE, "Obesity")</f>
        <v>Normal Weight</v>
      </c>
      <c r="E1639" s="22">
        <v>11.68</v>
      </c>
      <c r="F1639" s="22" t="str" cm="1">
        <f t="array" ref="F1639">_xlfn.IFS(Table35[[#This Row],[HBA1C]]&lt;5.7, "Normal", Table35[[#This Row],[HBA1C]]&lt;6.4, "Prediabetes ", TRUE, "Diabetes")</f>
        <v>Diabetes</v>
      </c>
      <c r="G1639" s="23" t="s">
        <v>2379</v>
      </c>
      <c r="H1639" s="22" t="s">
        <v>2379</v>
      </c>
      <c r="I1639" s="22" t="s">
        <v>2379</v>
      </c>
      <c r="J1639" s="22">
        <v>0</v>
      </c>
      <c r="K1639" t="s">
        <v>2379</v>
      </c>
      <c r="L1639" s="25">
        <f>VLOOKUP(Table35[[#This Row],[Customer ID]],'Hospitalisation Details'!A:E,5,FALSE)</f>
        <v>27313</v>
      </c>
      <c r="M1639" s="27">
        <f>VLOOKUP(Table35[[#This Row],[Customer ID]],'Hospitalisation Details'!A:K,8,FALSE)</f>
        <v>5979.99</v>
      </c>
      <c r="N1639" t="str">
        <f>VLOOKUP(Table35[[#This Row],[Customer ID]],'Hospitalisation Details'!A:K,9, FALSE)</f>
        <v>tier - 2</v>
      </c>
      <c r="O1639" t="str">
        <f>VLOOKUP(Table35[[#This Row],[Customer ID]],'Hospitalisation Details'!A:K,10,FALSE)</f>
        <v>tier - 3</v>
      </c>
      <c r="P1639" t="str">
        <f>VLOOKUP(Table35[[#This Row],[Customer ID]],'Hospitalisation Details'!A:K,11,FALSE)</f>
        <v>R1013</v>
      </c>
    </row>
    <row r="1640" spans="1:16" x14ac:dyDescent="0.3">
      <c r="A1640" t="s">
        <v>731</v>
      </c>
      <c r="B1640" t="str">
        <f>VLOOKUP(Table35[[#This Row],[Customer ID]], 'Customer Names'!F:G, 2, FALSE)</f>
        <v>Hall, Mr.  Alden W</v>
      </c>
      <c r="C1640">
        <v>34.1</v>
      </c>
      <c r="D1640" s="22" t="str" cm="1">
        <f t="array" ref="D1640">_xlfn.IFS(Table35[[#This Row],[BMI]]&lt;18.5, "Underweight ", Table35[[#This Row],[BMI]]&lt;24.9, "Normal Weight", Table35[[#This Row],[BMI]]&lt;29.9, "Overweight ", TRUE, "Obesity")</f>
        <v>Obesity</v>
      </c>
      <c r="E1640" s="22">
        <v>5.16</v>
      </c>
      <c r="F1640" s="22" t="str" cm="1">
        <f t="array" ref="F1640">_xlfn.IFS(Table35[[#This Row],[HBA1C]]&lt;5.7, "Normal", Table35[[#This Row],[HBA1C]]&lt;6.4, "Prediabetes ", TRUE, "Diabetes")</f>
        <v>Normal</v>
      </c>
      <c r="G1640" s="23" t="s">
        <v>2379</v>
      </c>
      <c r="H1640" s="22" t="s">
        <v>2379</v>
      </c>
      <c r="I1640" s="22" t="s">
        <v>2379</v>
      </c>
      <c r="J1640" s="22">
        <v>0</v>
      </c>
      <c r="K1640" t="s">
        <v>2379</v>
      </c>
      <c r="L1640" s="25">
        <f>VLOOKUP(Table35[[#This Row],[Customer ID]],'Hospitalisation Details'!A:E,5,FALSE)</f>
        <v>29474</v>
      </c>
      <c r="M1640" s="27">
        <f>VLOOKUP(Table35[[#This Row],[Customer ID]],'Hospitalisation Details'!A:K,8,FALSE)</f>
        <v>5979.73</v>
      </c>
      <c r="N1640" t="str">
        <f>VLOOKUP(Table35[[#This Row],[Customer ID]],'Hospitalisation Details'!A:K,9, FALSE)</f>
        <v>tier - 2</v>
      </c>
      <c r="O1640" t="str">
        <f>VLOOKUP(Table35[[#This Row],[Customer ID]],'Hospitalisation Details'!A:K,10,FALSE)</f>
        <v>tier - 2</v>
      </c>
      <c r="P1640" t="str">
        <f>VLOOKUP(Table35[[#This Row],[Customer ID]],'Hospitalisation Details'!A:K,11,FALSE)</f>
        <v>R1011</v>
      </c>
    </row>
    <row r="1641" spans="1:16" x14ac:dyDescent="0.3">
      <c r="A1641" t="s">
        <v>730</v>
      </c>
      <c r="B1641" t="str">
        <f>VLOOKUP(Table35[[#This Row],[Customer ID]], 'Customer Names'!F:G, 2, FALSE)</f>
        <v>Grise, Ms.  Suzanne M</v>
      </c>
      <c r="C1641">
        <v>16.5</v>
      </c>
      <c r="D1641" s="22" t="str" cm="1">
        <f t="array" ref="D1641">_xlfn.IFS(Table35[[#This Row],[BMI]]&lt;18.5, "Underweight ", Table35[[#This Row],[BMI]]&lt;24.9, "Normal Weight", Table35[[#This Row],[BMI]]&lt;29.9, "Overweight ", TRUE, "Obesity")</f>
        <v xml:space="preserve">Underweight </v>
      </c>
      <c r="E1641" s="22">
        <v>6.9</v>
      </c>
      <c r="F1641" s="22" t="str" cm="1">
        <f t="array" ref="F1641">_xlfn.IFS(Table35[[#This Row],[HBA1C]]&lt;5.7, "Normal", Table35[[#This Row],[HBA1C]]&lt;6.4, "Prediabetes ", TRUE, "Diabetes")</f>
        <v>Diabetes</v>
      </c>
      <c r="G1641" s="23" t="s">
        <v>2381</v>
      </c>
      <c r="H1641" s="22" t="s">
        <v>2379</v>
      </c>
      <c r="I1641" s="22" t="s">
        <v>2379</v>
      </c>
      <c r="J1641" s="22">
        <v>2</v>
      </c>
      <c r="K1641" t="s">
        <v>2379</v>
      </c>
      <c r="L1641" s="25">
        <f>VLOOKUP(Table35[[#This Row],[Customer ID]],'Hospitalisation Details'!A:E,5,FALSE)</f>
        <v>25805</v>
      </c>
      <c r="M1641" s="27">
        <f>VLOOKUP(Table35[[#This Row],[Customer ID]],'Hospitalisation Details'!A:K,8,FALSE)</f>
        <v>5979.66</v>
      </c>
      <c r="N1641" t="str">
        <f>VLOOKUP(Table35[[#This Row],[Customer ID]],'Hospitalisation Details'!A:K,9, FALSE)</f>
        <v>tier - 2</v>
      </c>
      <c r="O1641" t="str">
        <f>VLOOKUP(Table35[[#This Row],[Customer ID]],'Hospitalisation Details'!A:K,10,FALSE)</f>
        <v>tier - 3</v>
      </c>
      <c r="P1641" t="str">
        <f>VLOOKUP(Table35[[#This Row],[Customer ID]],'Hospitalisation Details'!A:K,11,FALSE)</f>
        <v>R1013</v>
      </c>
    </row>
    <row r="1642" spans="1:16" x14ac:dyDescent="0.3">
      <c r="A1642" t="s">
        <v>729</v>
      </c>
      <c r="B1642" t="str">
        <f>VLOOKUP(Table35[[#This Row],[Customer ID]], 'Customer Names'!F:G, 2, FALSE)</f>
        <v>Skildum, Ms.  Heidi Z.</v>
      </c>
      <c r="C1642">
        <v>30.69</v>
      </c>
      <c r="D1642" s="22" t="str" cm="1">
        <f t="array" ref="D1642">_xlfn.IFS(Table35[[#This Row],[BMI]]&lt;18.5, "Underweight ", Table35[[#This Row],[BMI]]&lt;24.9, "Normal Weight", Table35[[#This Row],[BMI]]&lt;29.9, "Overweight ", TRUE, "Obesity")</f>
        <v>Obesity</v>
      </c>
      <c r="E1642" s="22">
        <v>4.83</v>
      </c>
      <c r="F1642" s="22" t="str" cm="1">
        <f t="array" ref="F1642">_xlfn.IFS(Table35[[#This Row],[HBA1C]]&lt;5.7, "Normal", Table35[[#This Row],[HBA1C]]&lt;6.4, "Prediabetes ", TRUE, "Diabetes")</f>
        <v>Normal</v>
      </c>
      <c r="G1642" s="23" t="s">
        <v>2379</v>
      </c>
      <c r="H1642" s="22" t="s">
        <v>2379</v>
      </c>
      <c r="I1642" s="22" t="s">
        <v>2379</v>
      </c>
      <c r="J1642" s="22">
        <v>1</v>
      </c>
      <c r="K1642" t="s">
        <v>2379</v>
      </c>
      <c r="L1642" s="25">
        <f>VLOOKUP(Table35[[#This Row],[Customer ID]],'Hospitalisation Details'!A:E,5,FALSE)</f>
        <v>30874</v>
      </c>
      <c r="M1642" s="27">
        <f>VLOOKUP(Table35[[#This Row],[Customer ID]],'Hospitalisation Details'!A:K,8,FALSE)</f>
        <v>5976.83</v>
      </c>
      <c r="N1642" t="str">
        <f>VLOOKUP(Table35[[#This Row],[Customer ID]],'Hospitalisation Details'!A:K,9, FALSE)</f>
        <v>tier - 2</v>
      </c>
      <c r="O1642" t="str">
        <f>VLOOKUP(Table35[[#This Row],[Customer ID]],'Hospitalisation Details'!A:K,10,FALSE)</f>
        <v>tier - 2</v>
      </c>
      <c r="P1642" t="str">
        <f>VLOOKUP(Table35[[#This Row],[Customer ID]],'Hospitalisation Details'!A:K,11,FALSE)</f>
        <v>R1013</v>
      </c>
    </row>
    <row r="1643" spans="1:16" x14ac:dyDescent="0.3">
      <c r="A1643" t="s">
        <v>728</v>
      </c>
      <c r="B1643" t="str">
        <f>VLOOKUP(Table35[[#This Row],[Customer ID]], 'Customer Names'!F:G, 2, FALSE)</f>
        <v>Yang, Ms.  Carolyn</v>
      </c>
      <c r="C1643">
        <v>28.93</v>
      </c>
      <c r="D1643" s="22" t="str" cm="1">
        <f t="array" ref="D1643">_xlfn.IFS(Table35[[#This Row],[BMI]]&lt;18.5, "Underweight ", Table35[[#This Row],[BMI]]&lt;24.9, "Normal Weight", Table35[[#This Row],[BMI]]&lt;29.9, "Overweight ", TRUE, "Obesity")</f>
        <v xml:space="preserve">Overweight </v>
      </c>
      <c r="E1643" s="22">
        <v>4.87</v>
      </c>
      <c r="F1643" s="22" t="str" cm="1">
        <f t="array" ref="F1643">_xlfn.IFS(Table35[[#This Row],[HBA1C]]&lt;5.7, "Normal", Table35[[#This Row],[HBA1C]]&lt;6.4, "Prediabetes ", TRUE, "Diabetes")</f>
        <v>Normal</v>
      </c>
      <c r="G1643" s="23" t="s">
        <v>2379</v>
      </c>
      <c r="H1643" s="22" t="s">
        <v>2379</v>
      </c>
      <c r="I1643" s="22" t="s">
        <v>2379</v>
      </c>
      <c r="J1643" s="22">
        <v>1</v>
      </c>
      <c r="K1643" t="s">
        <v>2379</v>
      </c>
      <c r="L1643" s="25">
        <f>VLOOKUP(Table35[[#This Row],[Customer ID]],'Hospitalisation Details'!A:E,5,FALSE)</f>
        <v>30852</v>
      </c>
      <c r="M1643" s="27">
        <f>VLOOKUP(Table35[[#This Row],[Customer ID]],'Hospitalisation Details'!A:K,8,FALSE)</f>
        <v>5974.38</v>
      </c>
      <c r="N1643" t="str">
        <f>VLOOKUP(Table35[[#This Row],[Customer ID]],'Hospitalisation Details'!A:K,9, FALSE)</f>
        <v>tier - 2</v>
      </c>
      <c r="O1643" t="str">
        <f>VLOOKUP(Table35[[#This Row],[Customer ID]],'Hospitalisation Details'!A:K,10,FALSE)</f>
        <v>tier - 3</v>
      </c>
      <c r="P1643" t="str">
        <f>VLOOKUP(Table35[[#This Row],[Customer ID]],'Hospitalisation Details'!A:K,11,FALSE)</f>
        <v>R1013</v>
      </c>
    </row>
    <row r="1644" spans="1:16" x14ac:dyDescent="0.3">
      <c r="A1644" t="s">
        <v>727</v>
      </c>
      <c r="B1644" t="str">
        <f>VLOOKUP(Table35[[#This Row],[Customer ID]], 'Customer Names'!F:G, 2, FALSE)</f>
        <v>Fischer-Daly, Ms.  Sabine</v>
      </c>
      <c r="C1644">
        <v>38.9</v>
      </c>
      <c r="D1644" s="22" t="str" cm="1">
        <f t="array" ref="D1644">_xlfn.IFS(Table35[[#This Row],[BMI]]&lt;18.5, "Underweight ", Table35[[#This Row],[BMI]]&lt;24.9, "Normal Weight", Table35[[#This Row],[BMI]]&lt;29.9, "Overweight ", TRUE, "Obesity")</f>
        <v>Obesity</v>
      </c>
      <c r="E1644" s="22">
        <v>4.28</v>
      </c>
      <c r="F1644" s="22" t="str" cm="1">
        <f t="array" ref="F1644">_xlfn.IFS(Table35[[#This Row],[HBA1C]]&lt;5.7, "Normal", Table35[[#This Row],[HBA1C]]&lt;6.4, "Prediabetes ", TRUE, "Diabetes")</f>
        <v>Normal</v>
      </c>
      <c r="G1644" s="23" t="s">
        <v>2379</v>
      </c>
      <c r="H1644" s="22" t="s">
        <v>2379</v>
      </c>
      <c r="I1644" s="22" t="s">
        <v>2379</v>
      </c>
      <c r="J1644" s="22">
        <v>0</v>
      </c>
      <c r="K1644" t="s">
        <v>2379</v>
      </c>
      <c r="L1644" s="25">
        <f>VLOOKUP(Table35[[#This Row],[Customer ID]],'Hospitalisation Details'!A:E,5,FALSE)</f>
        <v>32650</v>
      </c>
      <c r="M1644" s="27">
        <f>VLOOKUP(Table35[[#This Row],[Customer ID]],'Hospitalisation Details'!A:K,8,FALSE)</f>
        <v>5972.38</v>
      </c>
      <c r="N1644" t="str">
        <f>VLOOKUP(Table35[[#This Row],[Customer ID]],'Hospitalisation Details'!A:K,9, FALSE)</f>
        <v>tier - 2</v>
      </c>
      <c r="O1644" t="str">
        <f>VLOOKUP(Table35[[#This Row],[Customer ID]],'Hospitalisation Details'!A:K,10,FALSE)</f>
        <v>tier - 2</v>
      </c>
      <c r="P1644" t="str">
        <f>VLOOKUP(Table35[[#This Row],[Customer ID]],'Hospitalisation Details'!A:K,11,FALSE)</f>
        <v>R1011</v>
      </c>
    </row>
    <row r="1645" spans="1:16" x14ac:dyDescent="0.3">
      <c r="A1645" t="s">
        <v>726</v>
      </c>
      <c r="B1645" t="str">
        <f>VLOOKUP(Table35[[#This Row],[Customer ID]], 'Customer Names'!F:G, 2, FALSE)</f>
        <v>Asher, Mr.  Bobby</v>
      </c>
      <c r="C1645">
        <v>26.9</v>
      </c>
      <c r="D1645" s="22" t="str" cm="1">
        <f t="array" ref="D1645">_xlfn.IFS(Table35[[#This Row],[BMI]]&lt;18.5, "Underweight ", Table35[[#This Row],[BMI]]&lt;24.9, "Normal Weight", Table35[[#This Row],[BMI]]&lt;29.9, "Overweight ", TRUE, "Obesity")</f>
        <v xml:space="preserve">Overweight </v>
      </c>
      <c r="E1645" s="22">
        <v>4.07</v>
      </c>
      <c r="F1645" s="22" t="str" cm="1">
        <f t="array" ref="F1645">_xlfn.IFS(Table35[[#This Row],[HBA1C]]&lt;5.7, "Normal", Table35[[#This Row],[HBA1C]]&lt;6.4, "Prediabetes ", TRUE, "Diabetes")</f>
        <v>Normal</v>
      </c>
      <c r="G1645" s="23" t="s">
        <v>2379</v>
      </c>
      <c r="H1645" s="22" t="s">
        <v>2379</v>
      </c>
      <c r="I1645" s="22" t="s">
        <v>2379</v>
      </c>
      <c r="J1645" s="22">
        <v>0</v>
      </c>
      <c r="K1645" t="s">
        <v>2379</v>
      </c>
      <c r="L1645" s="25">
        <f>VLOOKUP(Table35[[#This Row],[Customer ID]],'Hospitalisation Details'!A:E,5,FALSE)</f>
        <v>29332</v>
      </c>
      <c r="M1645" s="27">
        <f>VLOOKUP(Table35[[#This Row],[Customer ID]],'Hospitalisation Details'!A:K,8,FALSE)</f>
        <v>5969.72</v>
      </c>
      <c r="N1645" t="str">
        <f>VLOOKUP(Table35[[#This Row],[Customer ID]],'Hospitalisation Details'!A:K,9, FALSE)</f>
        <v>tier - 3</v>
      </c>
      <c r="O1645" t="str">
        <f>VLOOKUP(Table35[[#This Row],[Customer ID]],'Hospitalisation Details'!A:K,10,FALSE)</f>
        <v>tier - 3</v>
      </c>
      <c r="P1645" t="str">
        <f>VLOOKUP(Table35[[#This Row],[Customer ID]],'Hospitalisation Details'!A:K,11,FALSE)</f>
        <v>R1011</v>
      </c>
    </row>
    <row r="1646" spans="1:16" x14ac:dyDescent="0.3">
      <c r="A1646" t="s">
        <v>725</v>
      </c>
      <c r="B1646" t="str">
        <f>VLOOKUP(Table35[[#This Row],[Customer ID]], 'Customer Names'!F:G, 2, FALSE)</f>
        <v>Zhou, Mr.  Fan</v>
      </c>
      <c r="C1646">
        <v>24.86</v>
      </c>
      <c r="D1646" s="22" t="str" cm="1">
        <f t="array" ref="D1646">_xlfn.IFS(Table35[[#This Row],[BMI]]&lt;18.5, "Underweight ", Table35[[#This Row],[BMI]]&lt;24.9, "Normal Weight", Table35[[#This Row],[BMI]]&lt;29.9, "Overweight ", TRUE, "Obesity")</f>
        <v>Normal Weight</v>
      </c>
      <c r="E1646" s="22">
        <v>6.23</v>
      </c>
      <c r="F1646" s="22" t="str" cm="1">
        <f t="array" ref="F1646">_xlfn.IFS(Table35[[#This Row],[HBA1C]]&lt;5.7, "Normal", Table35[[#This Row],[HBA1C]]&lt;6.4, "Prediabetes ", TRUE, "Diabetes")</f>
        <v xml:space="preserve">Prediabetes </v>
      </c>
      <c r="G1646" s="23" t="s">
        <v>2379</v>
      </c>
      <c r="H1646" s="22" t="s">
        <v>2379</v>
      </c>
      <c r="I1646" s="22" t="s">
        <v>2379</v>
      </c>
      <c r="J1646" s="22">
        <v>0</v>
      </c>
      <c r="K1646" t="s">
        <v>2379</v>
      </c>
      <c r="L1646" s="25">
        <f>VLOOKUP(Table35[[#This Row],[Customer ID]],'Hospitalisation Details'!A:E,5,FALSE)</f>
        <v>29285</v>
      </c>
      <c r="M1646" s="27">
        <f>VLOOKUP(Table35[[#This Row],[Customer ID]],'Hospitalisation Details'!A:K,8,FALSE)</f>
        <v>5966.89</v>
      </c>
      <c r="N1646" t="str">
        <f>VLOOKUP(Table35[[#This Row],[Customer ID]],'Hospitalisation Details'!A:K,9, FALSE)</f>
        <v>tier - 2</v>
      </c>
      <c r="O1646" t="str">
        <f>VLOOKUP(Table35[[#This Row],[Customer ID]],'Hospitalisation Details'!A:K,10,FALSE)</f>
        <v>tier - 3</v>
      </c>
      <c r="P1646" t="str">
        <f>VLOOKUP(Table35[[#This Row],[Customer ID]],'Hospitalisation Details'!A:K,11,FALSE)</f>
        <v>R1013</v>
      </c>
    </row>
    <row r="1647" spans="1:16" x14ac:dyDescent="0.3">
      <c r="A1647" t="s">
        <v>724</v>
      </c>
      <c r="B1647" t="str">
        <f>VLOOKUP(Table35[[#This Row],[Customer ID]], 'Customer Names'!F:G, 2, FALSE)</f>
        <v>Rudder, Mrs.  Rachel M</v>
      </c>
      <c r="C1647">
        <v>39.14</v>
      </c>
      <c r="D1647" s="22" t="str" cm="1">
        <f t="array" ref="D1647">_xlfn.IFS(Table35[[#This Row],[BMI]]&lt;18.5, "Underweight ", Table35[[#This Row],[BMI]]&lt;24.9, "Normal Weight", Table35[[#This Row],[BMI]]&lt;29.9, "Overweight ", TRUE, "Obesity")</f>
        <v>Obesity</v>
      </c>
      <c r="E1647" s="22">
        <v>6.24</v>
      </c>
      <c r="F1647" s="22" t="str" cm="1">
        <f t="array" ref="F1647">_xlfn.IFS(Table35[[#This Row],[HBA1C]]&lt;5.7, "Normal", Table35[[#This Row],[HBA1C]]&lt;6.4, "Prediabetes ", TRUE, "Diabetes")</f>
        <v xml:space="preserve">Prediabetes </v>
      </c>
      <c r="G1647" s="23" t="s">
        <v>2379</v>
      </c>
      <c r="H1647" s="22" t="s">
        <v>2380</v>
      </c>
      <c r="I1647" s="22" t="s">
        <v>2379</v>
      </c>
      <c r="J1647" s="22">
        <v>1</v>
      </c>
      <c r="K1647" t="s">
        <v>2379</v>
      </c>
      <c r="L1647" s="25">
        <f>VLOOKUP(Table35[[#This Row],[Customer ID]],'Hospitalisation Details'!A:E,5,FALSE)</f>
        <v>38032</v>
      </c>
      <c r="M1647" s="27">
        <f>VLOOKUP(Table35[[#This Row],[Customer ID]],'Hospitalisation Details'!A:K,8,FALSE)</f>
        <v>5960.91</v>
      </c>
      <c r="N1647" t="str">
        <f>VLOOKUP(Table35[[#This Row],[Customer ID]],'Hospitalisation Details'!A:K,9, FALSE)</f>
        <v>tier - 2</v>
      </c>
      <c r="O1647" t="str">
        <f>VLOOKUP(Table35[[#This Row],[Customer ID]],'Hospitalisation Details'!A:K,10,FALSE)</f>
        <v>tier - 1</v>
      </c>
      <c r="P1647" t="str">
        <f>VLOOKUP(Table35[[#This Row],[Customer ID]],'Hospitalisation Details'!A:K,11,FALSE)</f>
        <v>R1026</v>
      </c>
    </row>
    <row r="1648" spans="1:16" x14ac:dyDescent="0.3">
      <c r="A1648" t="s">
        <v>723</v>
      </c>
      <c r="B1648" t="str">
        <f>VLOOKUP(Table35[[#This Row],[Customer ID]], 'Customer Names'!F:G, 2, FALSE)</f>
        <v>Cartmell, Mr.  Greg</v>
      </c>
      <c r="C1648">
        <v>39.799999999999997</v>
      </c>
      <c r="D1648" s="22" t="str" cm="1">
        <f t="array" ref="D1648">_xlfn.IFS(Table35[[#This Row],[BMI]]&lt;18.5, "Underweight ", Table35[[#This Row],[BMI]]&lt;24.9, "Normal Weight", Table35[[#This Row],[BMI]]&lt;29.9, "Overweight ", TRUE, "Obesity")</f>
        <v>Obesity</v>
      </c>
      <c r="E1648" s="22">
        <v>6.17</v>
      </c>
      <c r="F1648" s="22" t="str" cm="1">
        <f t="array" ref="F1648">_xlfn.IFS(Table35[[#This Row],[HBA1C]]&lt;5.7, "Normal", Table35[[#This Row],[HBA1C]]&lt;6.4, "Prediabetes ", TRUE, "Diabetes")</f>
        <v xml:space="preserve">Prediabetes </v>
      </c>
      <c r="G1648" s="23" t="s">
        <v>2379</v>
      </c>
      <c r="H1648" s="22" t="s">
        <v>2379</v>
      </c>
      <c r="I1648" s="22" t="s">
        <v>2381</v>
      </c>
      <c r="J1648" s="22">
        <v>1</v>
      </c>
      <c r="K1648" t="s">
        <v>2379</v>
      </c>
      <c r="L1648" s="25">
        <f>VLOOKUP(Table35[[#This Row],[Customer ID]],'Hospitalisation Details'!A:E,5,FALSE)</f>
        <v>37634</v>
      </c>
      <c r="M1648" s="27">
        <f>VLOOKUP(Table35[[#This Row],[Customer ID]],'Hospitalisation Details'!A:K,8,FALSE)</f>
        <v>5957.35</v>
      </c>
      <c r="N1648" t="str">
        <f>VLOOKUP(Table35[[#This Row],[Customer ID]],'Hospitalisation Details'!A:K,9, FALSE)</f>
        <v>tier - 2</v>
      </c>
      <c r="O1648" t="str">
        <f>VLOOKUP(Table35[[#This Row],[Customer ID]],'Hospitalisation Details'!A:K,10,FALSE)</f>
        <v>tier - 2</v>
      </c>
      <c r="P1648" t="str">
        <f>VLOOKUP(Table35[[#This Row],[Customer ID]],'Hospitalisation Details'!A:K,11,FALSE)</f>
        <v>R1012</v>
      </c>
    </row>
    <row r="1649" spans="1:16" x14ac:dyDescent="0.3">
      <c r="A1649" t="s">
        <v>722</v>
      </c>
      <c r="B1649" t="str">
        <f>VLOOKUP(Table35[[#This Row],[Customer ID]], 'Customer Names'!F:G, 2, FALSE)</f>
        <v>Troland, Mr.  Dan</v>
      </c>
      <c r="C1649">
        <v>34.32</v>
      </c>
      <c r="D1649" s="22" t="str" cm="1">
        <f t="array" ref="D1649">_xlfn.IFS(Table35[[#This Row],[BMI]]&lt;18.5, "Underweight ", Table35[[#This Row],[BMI]]&lt;24.9, "Normal Weight", Table35[[#This Row],[BMI]]&lt;29.9, "Overweight ", TRUE, "Obesity")</f>
        <v>Obesity</v>
      </c>
      <c r="E1649" s="22">
        <v>5.16</v>
      </c>
      <c r="F1649" s="22" t="str" cm="1">
        <f t="array" ref="F1649">_xlfn.IFS(Table35[[#This Row],[HBA1C]]&lt;5.7, "Normal", Table35[[#This Row],[HBA1C]]&lt;6.4, "Prediabetes ", TRUE, "Diabetes")</f>
        <v>Normal</v>
      </c>
      <c r="G1649" s="23" t="s">
        <v>2379</v>
      </c>
      <c r="H1649" s="22" t="s">
        <v>2379</v>
      </c>
      <c r="I1649" s="22" t="s">
        <v>2379</v>
      </c>
      <c r="J1649" s="22">
        <v>1</v>
      </c>
      <c r="K1649" t="s">
        <v>2379</v>
      </c>
      <c r="L1649" s="25">
        <f>VLOOKUP(Table35[[#This Row],[Customer ID]],'Hospitalisation Details'!A:E,5,FALSE)</f>
        <v>32125</v>
      </c>
      <c r="M1649" s="27">
        <f>VLOOKUP(Table35[[#This Row],[Customer ID]],'Hospitalisation Details'!A:K,8,FALSE)</f>
        <v>5934.38</v>
      </c>
      <c r="N1649" t="str">
        <f>VLOOKUP(Table35[[#This Row],[Customer ID]],'Hospitalisation Details'!A:K,9, FALSE)</f>
        <v>tier - 3</v>
      </c>
      <c r="O1649" t="str">
        <f>VLOOKUP(Table35[[#This Row],[Customer ID]],'Hospitalisation Details'!A:K,10,FALSE)</f>
        <v>tier - 2</v>
      </c>
      <c r="P1649" t="str">
        <f>VLOOKUP(Table35[[#This Row],[Customer ID]],'Hospitalisation Details'!A:K,11,FALSE)</f>
        <v>R1013</v>
      </c>
    </row>
    <row r="1650" spans="1:16" x14ac:dyDescent="0.3">
      <c r="A1650" t="s">
        <v>721</v>
      </c>
      <c r="B1650" t="str">
        <f>VLOOKUP(Table35[[#This Row],[Customer ID]], 'Customer Names'!F:G, 2, FALSE)</f>
        <v>Hall, Ms.  Jennifer A</v>
      </c>
      <c r="C1650">
        <v>32.51</v>
      </c>
      <c r="D1650" s="22" t="str" cm="1">
        <f t="array" ref="D1650">_xlfn.IFS(Table35[[#This Row],[BMI]]&lt;18.5, "Underweight ", Table35[[#This Row],[BMI]]&lt;24.9, "Normal Weight", Table35[[#This Row],[BMI]]&lt;29.9, "Overweight ", TRUE, "Obesity")</f>
        <v>Obesity</v>
      </c>
      <c r="E1650" s="22">
        <v>4.3</v>
      </c>
      <c r="F1650" s="22" t="str" cm="1">
        <f t="array" ref="F1650">_xlfn.IFS(Table35[[#This Row],[HBA1C]]&lt;5.7, "Normal", Table35[[#This Row],[HBA1C]]&lt;6.4, "Prediabetes ", TRUE, "Diabetes")</f>
        <v>Normal</v>
      </c>
      <c r="G1650" s="23" t="s">
        <v>2379</v>
      </c>
      <c r="H1650" s="22" t="s">
        <v>2379</v>
      </c>
      <c r="I1650" s="22" t="s">
        <v>2379</v>
      </c>
      <c r="J1650" s="22">
        <v>0</v>
      </c>
      <c r="K1650" t="s">
        <v>2379</v>
      </c>
      <c r="L1650" s="25">
        <f>VLOOKUP(Table35[[#This Row],[Customer ID]],'Hospitalisation Details'!A:E,5,FALSE)</f>
        <v>34668</v>
      </c>
      <c r="M1650" s="27">
        <f>VLOOKUP(Table35[[#This Row],[Customer ID]],'Hospitalisation Details'!A:K,8,FALSE)</f>
        <v>5927.65</v>
      </c>
      <c r="N1650" t="str">
        <f>VLOOKUP(Table35[[#This Row],[Customer ID]],'Hospitalisation Details'!A:K,9, FALSE)</f>
        <v>tier - 2</v>
      </c>
      <c r="O1650" t="str">
        <f>VLOOKUP(Table35[[#This Row],[Customer ID]],'Hospitalisation Details'!A:K,10,FALSE)</f>
        <v>tier - 1</v>
      </c>
      <c r="P1650" t="str">
        <f>VLOOKUP(Table35[[#This Row],[Customer ID]],'Hospitalisation Details'!A:K,11,FALSE)</f>
        <v>R1012</v>
      </c>
    </row>
    <row r="1651" spans="1:16" x14ac:dyDescent="0.3">
      <c r="A1651" t="s">
        <v>720</v>
      </c>
      <c r="B1651" t="str">
        <f>VLOOKUP(Table35[[#This Row],[Customer ID]], 'Customer Names'!F:G, 2, FALSE)</f>
        <v>Berg, Mrs.  Jessica</v>
      </c>
      <c r="C1651">
        <v>30.71</v>
      </c>
      <c r="D1651" s="22" t="str" cm="1">
        <f t="array" ref="D1651">_xlfn.IFS(Table35[[#This Row],[BMI]]&lt;18.5, "Underweight ", Table35[[#This Row],[BMI]]&lt;24.9, "Normal Weight", Table35[[#This Row],[BMI]]&lt;29.9, "Overweight ", TRUE, "Obesity")</f>
        <v>Obesity</v>
      </c>
      <c r="E1651" s="22">
        <v>6.14</v>
      </c>
      <c r="F1651" s="22" t="str" cm="1">
        <f t="array" ref="F1651">_xlfn.IFS(Table35[[#This Row],[HBA1C]]&lt;5.7, "Normal", Table35[[#This Row],[HBA1C]]&lt;6.4, "Prediabetes ", TRUE, "Diabetes")</f>
        <v xml:space="preserve">Prediabetes </v>
      </c>
      <c r="G1651" s="23" t="s">
        <v>2379</v>
      </c>
      <c r="H1651" s="22" t="s">
        <v>2379</v>
      </c>
      <c r="I1651" s="22" t="s">
        <v>2381</v>
      </c>
      <c r="J1651" s="22">
        <v>1</v>
      </c>
      <c r="K1651" t="s">
        <v>2379</v>
      </c>
      <c r="L1651" s="25">
        <f>VLOOKUP(Table35[[#This Row],[Customer ID]],'Hospitalisation Details'!A:E,5,FALSE)</f>
        <v>34255</v>
      </c>
      <c r="M1651" s="27">
        <f>VLOOKUP(Table35[[#This Row],[Customer ID]],'Hospitalisation Details'!A:K,8,FALSE)</f>
        <v>5926.93</v>
      </c>
      <c r="N1651" t="str">
        <f>VLOOKUP(Table35[[#This Row],[Customer ID]],'Hospitalisation Details'!A:K,9, FALSE)</f>
        <v>tier - 2</v>
      </c>
      <c r="O1651" t="str">
        <f>VLOOKUP(Table35[[#This Row],[Customer ID]],'Hospitalisation Details'!A:K,10,FALSE)</f>
        <v>tier - 2</v>
      </c>
      <c r="P1651" t="str">
        <f>VLOOKUP(Table35[[#This Row],[Customer ID]],'Hospitalisation Details'!A:K,11,FALSE)</f>
        <v>R1025</v>
      </c>
    </row>
    <row r="1652" spans="1:16" x14ac:dyDescent="0.3">
      <c r="A1652" t="s">
        <v>719</v>
      </c>
      <c r="B1652" t="str">
        <f>VLOOKUP(Table35[[#This Row],[Customer ID]], 'Customer Names'!F:G, 2, FALSE)</f>
        <v>Engtrakul, Mr.  Chaiwat</v>
      </c>
      <c r="C1652">
        <v>28.9</v>
      </c>
      <c r="D1652" s="22" t="str" cm="1">
        <f t="array" ref="D1652">_xlfn.IFS(Table35[[#This Row],[BMI]]&lt;18.5, "Underweight ", Table35[[#This Row],[BMI]]&lt;24.9, "Normal Weight", Table35[[#This Row],[BMI]]&lt;29.9, "Overweight ", TRUE, "Obesity")</f>
        <v xml:space="preserve">Overweight </v>
      </c>
      <c r="E1652" s="22">
        <v>5.36</v>
      </c>
      <c r="F1652" s="22" t="str" cm="1">
        <f t="array" ref="F1652">_xlfn.IFS(Table35[[#This Row],[HBA1C]]&lt;5.7, "Normal", Table35[[#This Row],[HBA1C]]&lt;6.4, "Prediabetes ", TRUE, "Diabetes")</f>
        <v>Normal</v>
      </c>
      <c r="G1652" s="23" t="s">
        <v>2379</v>
      </c>
      <c r="H1652" s="22" t="s">
        <v>2379</v>
      </c>
      <c r="I1652" s="22" t="s">
        <v>2379</v>
      </c>
      <c r="J1652" s="22">
        <v>1</v>
      </c>
      <c r="K1652" t="s">
        <v>2379</v>
      </c>
      <c r="L1652" s="25">
        <f>VLOOKUP(Table35[[#This Row],[Customer ID]],'Hospitalisation Details'!A:E,5,FALSE)</f>
        <v>32049</v>
      </c>
      <c r="M1652" s="27">
        <f>VLOOKUP(Table35[[#This Row],[Customer ID]],'Hospitalisation Details'!A:K,8,FALSE)</f>
        <v>5926.85</v>
      </c>
      <c r="N1652" t="str">
        <f>VLOOKUP(Table35[[#This Row],[Customer ID]],'Hospitalisation Details'!A:K,9, FALSE)</f>
        <v>tier - 3</v>
      </c>
      <c r="O1652" t="str">
        <f>VLOOKUP(Table35[[#This Row],[Customer ID]],'Hospitalisation Details'!A:K,10,FALSE)</f>
        <v>tier - 3</v>
      </c>
      <c r="P1652" t="str">
        <f>VLOOKUP(Table35[[#This Row],[Customer ID]],'Hospitalisation Details'!A:K,11,FALSE)</f>
        <v>R1011</v>
      </c>
    </row>
    <row r="1653" spans="1:16" x14ac:dyDescent="0.3">
      <c r="A1653" t="s">
        <v>718</v>
      </c>
      <c r="B1653" t="str">
        <f>VLOOKUP(Table35[[#This Row],[Customer ID]], 'Customer Names'!F:G, 2, FALSE)</f>
        <v>Leonhardt, Ms.  Kerri</v>
      </c>
      <c r="C1653">
        <v>36.19</v>
      </c>
      <c r="D1653" s="22" t="str" cm="1">
        <f t="array" ref="D1653">_xlfn.IFS(Table35[[#This Row],[BMI]]&lt;18.5, "Underweight ", Table35[[#This Row],[BMI]]&lt;24.9, "Normal Weight", Table35[[#This Row],[BMI]]&lt;29.9, "Overweight ", TRUE, "Obesity")</f>
        <v>Obesity</v>
      </c>
      <c r="E1653" s="22">
        <v>4.3</v>
      </c>
      <c r="F1653" s="22" t="str" cm="1">
        <f t="array" ref="F1653">_xlfn.IFS(Table35[[#This Row],[HBA1C]]&lt;5.7, "Normal", Table35[[#This Row],[HBA1C]]&lt;6.4, "Prediabetes ", TRUE, "Diabetes")</f>
        <v>Normal</v>
      </c>
      <c r="G1653" s="23" t="s">
        <v>2379</v>
      </c>
      <c r="H1653" s="22" t="s">
        <v>2379</v>
      </c>
      <c r="I1653" s="22" t="s">
        <v>2379</v>
      </c>
      <c r="J1653" s="22">
        <v>0</v>
      </c>
      <c r="K1653" t="s">
        <v>2379</v>
      </c>
      <c r="L1653" s="25">
        <f>VLOOKUP(Table35[[#This Row],[Customer ID]],'Hospitalisation Details'!A:E,5,FALSE)</f>
        <v>30184</v>
      </c>
      <c r="M1653" s="27">
        <f>VLOOKUP(Table35[[#This Row],[Customer ID]],'Hospitalisation Details'!A:K,8,FALSE)</f>
        <v>5920.1</v>
      </c>
      <c r="N1653" t="str">
        <f>VLOOKUP(Table35[[#This Row],[Customer ID]],'Hospitalisation Details'!A:K,9, FALSE)</f>
        <v>tier - 2</v>
      </c>
      <c r="O1653" t="str">
        <f>VLOOKUP(Table35[[#This Row],[Customer ID]],'Hospitalisation Details'!A:K,10,FALSE)</f>
        <v>tier - 1</v>
      </c>
      <c r="P1653" t="str">
        <f>VLOOKUP(Table35[[#This Row],[Customer ID]],'Hospitalisation Details'!A:K,11,FALSE)</f>
        <v>R1013</v>
      </c>
    </row>
    <row r="1654" spans="1:16" x14ac:dyDescent="0.3">
      <c r="A1654" t="s">
        <v>717</v>
      </c>
      <c r="B1654" t="str">
        <f>VLOOKUP(Table35[[#This Row],[Customer ID]], 'Customer Names'!F:G, 2, FALSE)</f>
        <v>Goetz, Ms.  Lisa</v>
      </c>
      <c r="C1654">
        <v>29.6</v>
      </c>
      <c r="D1654" s="22" t="str" cm="1">
        <f t="array" ref="D1654">_xlfn.IFS(Table35[[#This Row],[BMI]]&lt;18.5, "Underweight ", Table35[[#This Row],[BMI]]&lt;24.9, "Normal Weight", Table35[[#This Row],[BMI]]&lt;29.9, "Overweight ", TRUE, "Obesity")</f>
        <v xml:space="preserve">Overweight </v>
      </c>
      <c r="E1654" s="22">
        <v>4.09</v>
      </c>
      <c r="F1654" s="22" t="str" cm="1">
        <f t="array" ref="F1654">_xlfn.IFS(Table35[[#This Row],[HBA1C]]&lt;5.7, "Normal", Table35[[#This Row],[HBA1C]]&lt;6.4, "Prediabetes ", TRUE, "Diabetes")</f>
        <v>Normal</v>
      </c>
      <c r="G1654" s="23" t="s">
        <v>2379</v>
      </c>
      <c r="H1654" s="22" t="s">
        <v>2379</v>
      </c>
      <c r="I1654" s="22" t="s">
        <v>2379</v>
      </c>
      <c r="J1654" s="22">
        <v>0</v>
      </c>
      <c r="K1654" t="s">
        <v>2379</v>
      </c>
      <c r="L1654" s="25">
        <f>VLOOKUP(Table35[[#This Row],[Customer ID]],'Hospitalisation Details'!A:E,5,FALSE)</f>
        <v>30140</v>
      </c>
      <c r="M1654" s="27">
        <f>VLOOKUP(Table35[[#This Row],[Customer ID]],'Hospitalisation Details'!A:K,8,FALSE)</f>
        <v>5910.94</v>
      </c>
      <c r="N1654" t="str">
        <f>VLOOKUP(Table35[[#This Row],[Customer ID]],'Hospitalisation Details'!A:K,9, FALSE)</f>
        <v>tier - 2</v>
      </c>
      <c r="O1654" t="str">
        <f>VLOOKUP(Table35[[#This Row],[Customer ID]],'Hospitalisation Details'!A:K,10,FALSE)</f>
        <v>tier - 1</v>
      </c>
      <c r="P1654" t="str">
        <f>VLOOKUP(Table35[[#This Row],[Customer ID]],'Hospitalisation Details'!A:K,11,FALSE)</f>
        <v>R1011</v>
      </c>
    </row>
    <row r="1655" spans="1:16" x14ac:dyDescent="0.3">
      <c r="A1655" t="s">
        <v>716</v>
      </c>
      <c r="B1655" t="str">
        <f>VLOOKUP(Table35[[#This Row],[Customer ID]], 'Customer Names'!F:G, 2, FALSE)</f>
        <v>Cacharelis, Mr.  Nicholas G</v>
      </c>
      <c r="C1655">
        <v>30.95</v>
      </c>
      <c r="D1655" s="22" t="str" cm="1">
        <f t="array" ref="D1655">_xlfn.IFS(Table35[[#This Row],[BMI]]&lt;18.5, "Underweight ", Table35[[#This Row],[BMI]]&lt;24.9, "Normal Weight", Table35[[#This Row],[BMI]]&lt;29.9, "Overweight ", TRUE, "Obesity")</f>
        <v>Obesity</v>
      </c>
      <c r="E1655" s="22">
        <v>6.27</v>
      </c>
      <c r="F1655" s="22" t="str" cm="1">
        <f t="array" ref="F1655">_xlfn.IFS(Table35[[#This Row],[HBA1C]]&lt;5.7, "Normal", Table35[[#This Row],[HBA1C]]&lt;6.4, "Prediabetes ", TRUE, "Diabetes")</f>
        <v xml:space="preserve">Prediabetes </v>
      </c>
      <c r="G1655" s="23" t="s">
        <v>2379</v>
      </c>
      <c r="H1655" s="22" t="s">
        <v>2379</v>
      </c>
      <c r="I1655" s="22" t="s">
        <v>2381</v>
      </c>
      <c r="J1655" s="22">
        <v>1</v>
      </c>
      <c r="K1655" t="s">
        <v>2379</v>
      </c>
      <c r="L1655" s="25">
        <f>VLOOKUP(Table35[[#This Row],[Customer ID]],'Hospitalisation Details'!A:E,5,FALSE)</f>
        <v>34139</v>
      </c>
      <c r="M1655" s="27">
        <f>VLOOKUP(Table35[[#This Row],[Customer ID]],'Hospitalisation Details'!A:K,8,FALSE)</f>
        <v>5877.02</v>
      </c>
      <c r="N1655" t="str">
        <f>VLOOKUP(Table35[[#This Row],[Customer ID]],'Hospitalisation Details'!A:K,9, FALSE)</f>
        <v>tier - 2</v>
      </c>
      <c r="O1655" t="str">
        <f>VLOOKUP(Table35[[#This Row],[Customer ID]],'Hospitalisation Details'!A:K,10,FALSE)</f>
        <v>tier - 2</v>
      </c>
      <c r="P1655" t="str">
        <f>VLOOKUP(Table35[[#This Row],[Customer ID]],'Hospitalisation Details'!A:K,11,FALSE)</f>
        <v>R1021</v>
      </c>
    </row>
    <row r="1656" spans="1:16" x14ac:dyDescent="0.3">
      <c r="A1656" t="s">
        <v>715</v>
      </c>
      <c r="B1656" t="str">
        <f>VLOOKUP(Table35[[#This Row],[Customer ID]], 'Customer Names'!F:G, 2, FALSE)</f>
        <v>Kariolis, Mr.  Vasilis S</v>
      </c>
      <c r="C1656">
        <v>19.95</v>
      </c>
      <c r="D1656" s="22" t="str" cm="1">
        <f t="array" ref="D1656">_xlfn.IFS(Table35[[#This Row],[BMI]]&lt;18.5, "Underweight ", Table35[[#This Row],[BMI]]&lt;24.9, "Normal Weight", Table35[[#This Row],[BMI]]&lt;29.9, "Overweight ", TRUE, "Obesity")</f>
        <v>Normal Weight</v>
      </c>
      <c r="E1656" s="22">
        <v>5.39</v>
      </c>
      <c r="F1656" s="22" t="str" cm="1">
        <f t="array" ref="F1656">_xlfn.IFS(Table35[[#This Row],[HBA1C]]&lt;5.7, "Normal", Table35[[#This Row],[HBA1C]]&lt;6.4, "Prediabetes ", TRUE, "Diabetes")</f>
        <v>Normal</v>
      </c>
      <c r="G1656" s="23" t="s">
        <v>2379</v>
      </c>
      <c r="H1656" s="22" t="s">
        <v>2379</v>
      </c>
      <c r="I1656" s="22" t="s">
        <v>2379</v>
      </c>
      <c r="J1656" s="22">
        <v>1</v>
      </c>
      <c r="K1656" t="s">
        <v>2379</v>
      </c>
      <c r="L1656" s="25">
        <f>VLOOKUP(Table35[[#This Row],[Customer ID]],'Hospitalisation Details'!A:E,5,FALSE)</f>
        <v>30824</v>
      </c>
      <c r="M1656" s="27">
        <f>VLOOKUP(Table35[[#This Row],[Customer ID]],'Hospitalisation Details'!A:K,8,FALSE)</f>
        <v>5855.9</v>
      </c>
      <c r="N1656" t="str">
        <f>VLOOKUP(Table35[[#This Row],[Customer ID]],'Hospitalisation Details'!A:K,9, FALSE)</f>
        <v>tier - 2</v>
      </c>
      <c r="O1656" t="str">
        <f>VLOOKUP(Table35[[#This Row],[Customer ID]],'Hospitalisation Details'!A:K,10,FALSE)</f>
        <v>tier - 3</v>
      </c>
      <c r="P1656" t="str">
        <f>VLOOKUP(Table35[[#This Row],[Customer ID]],'Hospitalisation Details'!A:K,11,FALSE)</f>
        <v>R1012</v>
      </c>
    </row>
    <row r="1657" spans="1:16" x14ac:dyDescent="0.3">
      <c r="A1657" t="s">
        <v>714</v>
      </c>
      <c r="B1657" t="str">
        <f>VLOOKUP(Table35[[#This Row],[Customer ID]], 'Customer Names'!F:G, 2, FALSE)</f>
        <v>Zelwin, Mr.  Michael P</v>
      </c>
      <c r="C1657">
        <v>23.65</v>
      </c>
      <c r="D1657" s="22" t="str" cm="1">
        <f t="array" ref="D1657">_xlfn.IFS(Table35[[#This Row],[BMI]]&lt;18.5, "Underweight ", Table35[[#This Row],[BMI]]&lt;24.9, "Normal Weight", Table35[[#This Row],[BMI]]&lt;29.9, "Overweight ", TRUE, "Obesity")</f>
        <v>Normal Weight</v>
      </c>
      <c r="E1657" s="22">
        <v>5.75</v>
      </c>
      <c r="F1657" s="22" t="str" cm="1">
        <f t="array" ref="F1657">_xlfn.IFS(Table35[[#This Row],[HBA1C]]&lt;5.7, "Normal", Table35[[#This Row],[HBA1C]]&lt;6.4, "Prediabetes ", TRUE, "Diabetes")</f>
        <v xml:space="preserve">Prediabetes </v>
      </c>
      <c r="G1657" s="23" t="s">
        <v>2381</v>
      </c>
      <c r="H1657" s="22" t="s">
        <v>2379</v>
      </c>
      <c r="I1657" s="22" t="s">
        <v>2379</v>
      </c>
      <c r="J1657" s="22">
        <v>0</v>
      </c>
      <c r="K1657" t="s">
        <v>2379</v>
      </c>
      <c r="L1657" s="25">
        <f>VLOOKUP(Table35[[#This Row],[Customer ID]],'Hospitalisation Details'!A:E,5,FALSE)</f>
        <v>31155</v>
      </c>
      <c r="M1657" s="27">
        <f>VLOOKUP(Table35[[#This Row],[Customer ID]],'Hospitalisation Details'!A:K,8,FALSE)</f>
        <v>5847.24</v>
      </c>
      <c r="N1657" t="str">
        <f>VLOOKUP(Table35[[#This Row],[Customer ID]],'Hospitalisation Details'!A:K,9, FALSE)</f>
        <v>tier - 2</v>
      </c>
      <c r="O1657" t="str">
        <f>VLOOKUP(Table35[[#This Row],[Customer ID]],'Hospitalisation Details'!A:K,10,FALSE)</f>
        <v>tier - 1</v>
      </c>
      <c r="P1657" t="str">
        <f>VLOOKUP(Table35[[#This Row],[Customer ID]],'Hospitalisation Details'!A:K,11,FALSE)</f>
        <v>R1013</v>
      </c>
    </row>
    <row r="1658" spans="1:16" x14ac:dyDescent="0.3">
      <c r="A1658" t="s">
        <v>713</v>
      </c>
      <c r="B1658" t="str">
        <f>VLOOKUP(Table35[[#This Row],[Customer ID]], 'Customer Names'!F:G, 2, FALSE)</f>
        <v>Barry, Ms.  Colleen C.</v>
      </c>
      <c r="C1658">
        <v>43.34</v>
      </c>
      <c r="D1658" s="22" t="str" cm="1">
        <f t="array" ref="D1658">_xlfn.IFS(Table35[[#This Row],[BMI]]&lt;18.5, "Underweight ", Table35[[#This Row],[BMI]]&lt;24.9, "Normal Weight", Table35[[#This Row],[BMI]]&lt;29.9, "Overweight ", TRUE, "Obesity")</f>
        <v>Obesity</v>
      </c>
      <c r="E1658" s="22">
        <v>4.91</v>
      </c>
      <c r="F1658" s="22" t="str" cm="1">
        <f t="array" ref="F1658">_xlfn.IFS(Table35[[#This Row],[HBA1C]]&lt;5.7, "Normal", Table35[[#This Row],[HBA1C]]&lt;6.4, "Prediabetes ", TRUE, "Diabetes")</f>
        <v>Normal</v>
      </c>
      <c r="G1658" s="23" t="s">
        <v>2379</v>
      </c>
      <c r="H1658" s="22" t="s">
        <v>2379</v>
      </c>
      <c r="I1658" s="22" t="s">
        <v>2379</v>
      </c>
      <c r="J1658" s="22">
        <v>1</v>
      </c>
      <c r="K1658" t="s">
        <v>2379</v>
      </c>
      <c r="L1658" s="25">
        <f>VLOOKUP(Table35[[#This Row],[Customer ID]],'Hospitalisation Details'!A:E,5,FALSE)</f>
        <v>31866</v>
      </c>
      <c r="M1658" s="27">
        <f>VLOOKUP(Table35[[#This Row],[Customer ID]],'Hospitalisation Details'!A:K,8,FALSE)</f>
        <v>5846.92</v>
      </c>
      <c r="N1658" t="str">
        <f>VLOOKUP(Table35[[#This Row],[Customer ID]],'Hospitalisation Details'!A:K,9, FALSE)</f>
        <v>tier - 2</v>
      </c>
      <c r="O1658" t="str">
        <f>VLOOKUP(Table35[[#This Row],[Customer ID]],'Hospitalisation Details'!A:K,10,FALSE)</f>
        <v>tier - 2</v>
      </c>
      <c r="P1658" t="str">
        <f>VLOOKUP(Table35[[#This Row],[Customer ID]],'Hospitalisation Details'!A:K,11,FALSE)</f>
        <v>R1013</v>
      </c>
    </row>
    <row r="1659" spans="1:16" x14ac:dyDescent="0.3">
      <c r="A1659" t="s">
        <v>712</v>
      </c>
      <c r="B1659" t="str">
        <f>VLOOKUP(Table35[[#This Row],[Customer ID]], 'Customer Names'!F:G, 2, FALSE)</f>
        <v>Bannon, Mrs.  Annika</v>
      </c>
      <c r="C1659">
        <v>31.98</v>
      </c>
      <c r="D1659" s="22" t="str" cm="1">
        <f t="array" ref="D1659">_xlfn.IFS(Table35[[#This Row],[BMI]]&lt;18.5, "Underweight ", Table35[[#This Row],[BMI]]&lt;24.9, "Normal Weight", Table35[[#This Row],[BMI]]&lt;29.9, "Overweight ", TRUE, "Obesity")</f>
        <v>Obesity</v>
      </c>
      <c r="E1659" s="22">
        <v>4.46</v>
      </c>
      <c r="F1659" s="22" t="str" cm="1">
        <f t="array" ref="F1659">_xlfn.IFS(Table35[[#This Row],[HBA1C]]&lt;5.7, "Normal", Table35[[#This Row],[HBA1C]]&lt;6.4, "Prediabetes ", TRUE, "Diabetes")</f>
        <v>Normal</v>
      </c>
      <c r="G1659" s="23" t="s">
        <v>2381</v>
      </c>
      <c r="H1659" s="22" t="s">
        <v>2379</v>
      </c>
      <c r="I1659" s="22" t="s">
        <v>2379</v>
      </c>
      <c r="J1659" s="22">
        <v>1</v>
      </c>
      <c r="K1659" t="s">
        <v>2379</v>
      </c>
      <c r="L1659" s="25">
        <f>VLOOKUP(Table35[[#This Row],[Customer ID]],'Hospitalisation Details'!A:E,5,FALSE)</f>
        <v>34750</v>
      </c>
      <c r="M1659" s="27">
        <f>VLOOKUP(Table35[[#This Row],[Customer ID]],'Hospitalisation Details'!A:K,8,FALSE)</f>
        <v>5843.99</v>
      </c>
      <c r="N1659" t="str">
        <f>VLOOKUP(Table35[[#This Row],[Customer ID]],'Hospitalisation Details'!A:K,9, FALSE)</f>
        <v>tier - 2</v>
      </c>
      <c r="O1659" t="str">
        <f>VLOOKUP(Table35[[#This Row],[Customer ID]],'Hospitalisation Details'!A:K,10,FALSE)</f>
        <v>tier - 2</v>
      </c>
      <c r="P1659" t="str">
        <f>VLOOKUP(Table35[[#This Row],[Customer ID]],'Hospitalisation Details'!A:K,11,FALSE)</f>
        <v>R1025</v>
      </c>
    </row>
    <row r="1660" spans="1:16" x14ac:dyDescent="0.3">
      <c r="A1660" t="s">
        <v>711</v>
      </c>
      <c r="B1660" t="str">
        <f>VLOOKUP(Table35[[#This Row],[Customer ID]], 'Customer Names'!F:G, 2, FALSE)</f>
        <v>Chang, Ms.  Kelly</v>
      </c>
      <c r="C1660">
        <v>35.86</v>
      </c>
      <c r="D1660" s="22" t="str" cm="1">
        <f t="array" ref="D1660">_xlfn.IFS(Table35[[#This Row],[BMI]]&lt;18.5, "Underweight ", Table35[[#This Row],[BMI]]&lt;24.9, "Normal Weight", Table35[[#This Row],[BMI]]&lt;29.9, "Overweight ", TRUE, "Obesity")</f>
        <v>Obesity</v>
      </c>
      <c r="E1660" s="22">
        <v>6.22</v>
      </c>
      <c r="F1660" s="22" t="str" cm="1">
        <f t="array" ref="F1660">_xlfn.IFS(Table35[[#This Row],[HBA1C]]&lt;5.7, "Normal", Table35[[#This Row],[HBA1C]]&lt;6.4, "Prediabetes ", TRUE, "Diabetes")</f>
        <v xml:space="preserve">Prediabetes </v>
      </c>
      <c r="G1660" s="23" t="s">
        <v>2379</v>
      </c>
      <c r="H1660" s="22" t="s">
        <v>2379</v>
      </c>
      <c r="I1660" s="22" t="s">
        <v>2379</v>
      </c>
      <c r="J1660" s="22">
        <v>1</v>
      </c>
      <c r="K1660" t="s">
        <v>2379</v>
      </c>
      <c r="L1660" s="25">
        <f>VLOOKUP(Table35[[#This Row],[Customer ID]],'Hospitalisation Details'!A:E,5,FALSE)</f>
        <v>31804</v>
      </c>
      <c r="M1660" s="27">
        <f>VLOOKUP(Table35[[#This Row],[Customer ID]],'Hospitalisation Details'!A:K,8,FALSE)</f>
        <v>5836.52</v>
      </c>
      <c r="N1660" t="str">
        <f>VLOOKUP(Table35[[#This Row],[Customer ID]],'Hospitalisation Details'!A:K,9, FALSE)</f>
        <v>tier - 2</v>
      </c>
      <c r="O1660" t="str">
        <f>VLOOKUP(Table35[[#This Row],[Customer ID]],'Hospitalisation Details'!A:K,10,FALSE)</f>
        <v>tier - 3</v>
      </c>
      <c r="P1660" t="str">
        <f>VLOOKUP(Table35[[#This Row],[Customer ID]],'Hospitalisation Details'!A:K,11,FALSE)</f>
        <v>R1013</v>
      </c>
    </row>
    <row r="1661" spans="1:16" x14ac:dyDescent="0.3">
      <c r="A1661" t="s">
        <v>710</v>
      </c>
      <c r="B1661" t="str">
        <f>VLOOKUP(Table35[[#This Row],[Customer ID]], 'Customer Names'!F:G, 2, FALSE)</f>
        <v>Vetter, Mr.  Nicholas C.</v>
      </c>
      <c r="C1661">
        <v>15.2</v>
      </c>
      <c r="D1661" s="22" t="str" cm="1">
        <f t="array" ref="D1661">_xlfn.IFS(Table35[[#This Row],[BMI]]&lt;18.5, "Underweight ", Table35[[#This Row],[BMI]]&lt;24.9, "Normal Weight", Table35[[#This Row],[BMI]]&lt;29.9, "Overweight ", TRUE, "Obesity")</f>
        <v xml:space="preserve">Underweight </v>
      </c>
      <c r="E1661" s="22">
        <v>8.82</v>
      </c>
      <c r="F1661" s="22" t="str" cm="1">
        <f t="array" ref="F1661">_xlfn.IFS(Table35[[#This Row],[HBA1C]]&lt;5.7, "Normal", Table35[[#This Row],[HBA1C]]&lt;6.4, "Prediabetes ", TRUE, "Diabetes")</f>
        <v>Diabetes</v>
      </c>
      <c r="G1661" s="23" t="s">
        <v>2379</v>
      </c>
      <c r="H1661" s="22" t="s">
        <v>2379</v>
      </c>
      <c r="I1661" s="22" t="s">
        <v>2379</v>
      </c>
      <c r="J1661" s="22">
        <v>0</v>
      </c>
      <c r="K1661" t="s">
        <v>2379</v>
      </c>
      <c r="L1661" s="25">
        <f>VLOOKUP(Table35[[#This Row],[Customer ID]],'Hospitalisation Details'!A:E,5,FALSE)</f>
        <v>26294</v>
      </c>
      <c r="M1661" s="27">
        <f>VLOOKUP(Table35[[#This Row],[Customer ID]],'Hospitalisation Details'!A:K,8,FALSE)</f>
        <v>5832.6</v>
      </c>
      <c r="N1661" t="str">
        <f>VLOOKUP(Table35[[#This Row],[Customer ID]],'Hospitalisation Details'!A:K,9, FALSE)</f>
        <v>tier - 2</v>
      </c>
      <c r="O1661" t="str">
        <f>VLOOKUP(Table35[[#This Row],[Customer ID]],'Hospitalisation Details'!A:K,10,FALSE)</f>
        <v>tier - 3</v>
      </c>
      <c r="P1661" t="str">
        <f>VLOOKUP(Table35[[#This Row],[Customer ID]],'Hospitalisation Details'!A:K,11,FALSE)</f>
        <v>R1012</v>
      </c>
    </row>
    <row r="1662" spans="1:16" x14ac:dyDescent="0.3">
      <c r="A1662" t="s">
        <v>709</v>
      </c>
      <c r="B1662" t="str">
        <f>VLOOKUP(Table35[[#This Row],[Customer ID]], 'Customer Names'!F:G, 2, FALSE)</f>
        <v>Jablonski, Mrs.  Kelly K</v>
      </c>
      <c r="C1662">
        <v>37.200000000000003</v>
      </c>
      <c r="D1662" s="22" t="str" cm="1">
        <f t="array" ref="D1662">_xlfn.IFS(Table35[[#This Row],[BMI]]&lt;18.5, "Underweight ", Table35[[#This Row],[BMI]]&lt;24.9, "Normal Weight", Table35[[#This Row],[BMI]]&lt;29.9, "Overweight ", TRUE, "Obesity")</f>
        <v>Obesity</v>
      </c>
      <c r="E1662" s="22">
        <v>10.14</v>
      </c>
      <c r="F1662" s="22" t="str" cm="1">
        <f t="array" ref="F1662">_xlfn.IFS(Table35[[#This Row],[HBA1C]]&lt;5.7, "Normal", Table35[[#This Row],[HBA1C]]&lt;6.4, "Prediabetes ", TRUE, "Diabetes")</f>
        <v>Diabetes</v>
      </c>
      <c r="G1662" s="23" t="s">
        <v>2379</v>
      </c>
      <c r="H1662" s="22" t="s">
        <v>2379</v>
      </c>
      <c r="I1662" s="22" t="s">
        <v>2379</v>
      </c>
      <c r="J1662" s="22">
        <v>0</v>
      </c>
      <c r="K1662" t="s">
        <v>2379</v>
      </c>
      <c r="L1662" s="25">
        <f>VLOOKUP(Table35[[#This Row],[Customer ID]],'Hospitalisation Details'!A:E,5,FALSE)</f>
        <v>37582</v>
      </c>
      <c r="M1662" s="27">
        <f>VLOOKUP(Table35[[#This Row],[Customer ID]],'Hospitalisation Details'!A:K,8,FALSE)</f>
        <v>5816.58</v>
      </c>
      <c r="N1662" t="str">
        <f>VLOOKUP(Table35[[#This Row],[Customer ID]],'Hospitalisation Details'!A:K,9, FALSE)</f>
        <v>tier - 2</v>
      </c>
      <c r="O1662" t="str">
        <f>VLOOKUP(Table35[[#This Row],[Customer ID]],'Hospitalisation Details'!A:K,10,FALSE)</f>
        <v>tier - 2</v>
      </c>
      <c r="P1662" t="str">
        <f>VLOOKUP(Table35[[#This Row],[Customer ID]],'Hospitalisation Details'!A:K,11,FALSE)</f>
        <v>R1026</v>
      </c>
    </row>
    <row r="1663" spans="1:16" x14ac:dyDescent="0.3">
      <c r="A1663" t="s">
        <v>708</v>
      </c>
      <c r="B1663" t="str">
        <f>VLOOKUP(Table35[[#This Row],[Customer ID]], 'Customer Names'!F:G, 2, FALSE)</f>
        <v>Jakubowitch, Mr.  Andrew</v>
      </c>
      <c r="C1663">
        <v>17.91</v>
      </c>
      <c r="D1663" s="22" t="str" cm="1">
        <f t="array" ref="D1663">_xlfn.IFS(Table35[[#This Row],[BMI]]&lt;18.5, "Underweight ", Table35[[#This Row],[BMI]]&lt;24.9, "Normal Weight", Table35[[#This Row],[BMI]]&lt;29.9, "Overweight ", TRUE, "Obesity")</f>
        <v xml:space="preserve">Underweight </v>
      </c>
      <c r="E1663" s="22">
        <v>4.66</v>
      </c>
      <c r="F1663" s="22" t="str" cm="1">
        <f t="array" ref="F1663">_xlfn.IFS(Table35[[#This Row],[HBA1C]]&lt;5.7, "Normal", Table35[[#This Row],[HBA1C]]&lt;6.4, "Prediabetes ", TRUE, "Diabetes")</f>
        <v>Normal</v>
      </c>
      <c r="G1663" s="23" t="s">
        <v>2379</v>
      </c>
      <c r="H1663" s="22" t="s">
        <v>2379</v>
      </c>
      <c r="I1663" s="22" t="s">
        <v>2379</v>
      </c>
      <c r="J1663" s="22">
        <v>2</v>
      </c>
      <c r="K1663" t="s">
        <v>2379</v>
      </c>
      <c r="L1663" s="25">
        <f>VLOOKUP(Table35[[#This Row],[Customer ID]],'Hospitalisation Details'!A:E,5,FALSE)</f>
        <v>26574</v>
      </c>
      <c r="M1663" s="27">
        <f>VLOOKUP(Table35[[#This Row],[Customer ID]],'Hospitalisation Details'!A:K,8,FALSE)</f>
        <v>5812.9</v>
      </c>
      <c r="N1663" t="str">
        <f>VLOOKUP(Table35[[#This Row],[Customer ID]],'Hospitalisation Details'!A:K,9, FALSE)</f>
        <v>tier - 2</v>
      </c>
      <c r="O1663" t="str">
        <f>VLOOKUP(Table35[[#This Row],[Customer ID]],'Hospitalisation Details'!A:K,10,FALSE)</f>
        <v>tier - 2</v>
      </c>
      <c r="P1663" t="str">
        <f>VLOOKUP(Table35[[#This Row],[Customer ID]],'Hospitalisation Details'!A:K,11,FALSE)</f>
        <v>R1013</v>
      </c>
    </row>
    <row r="1664" spans="1:16" x14ac:dyDescent="0.3">
      <c r="A1664" t="s">
        <v>707</v>
      </c>
      <c r="B1664" t="str">
        <f>VLOOKUP(Table35[[#This Row],[Customer ID]], 'Customer Names'!F:G, 2, FALSE)</f>
        <v>Altshuler, Ms.  Hannah</v>
      </c>
      <c r="C1664">
        <v>20.76</v>
      </c>
      <c r="D1664" s="22" t="str" cm="1">
        <f t="array" ref="D1664">_xlfn.IFS(Table35[[#This Row],[BMI]]&lt;18.5, "Underweight ", Table35[[#This Row],[BMI]]&lt;24.9, "Normal Weight", Table35[[#This Row],[BMI]]&lt;29.9, "Overweight ", TRUE, "Obesity")</f>
        <v>Normal Weight</v>
      </c>
      <c r="E1664" s="22">
        <v>6.26</v>
      </c>
      <c r="F1664" s="22" t="str" cm="1">
        <f t="array" ref="F1664">_xlfn.IFS(Table35[[#This Row],[HBA1C]]&lt;5.7, "Normal", Table35[[#This Row],[HBA1C]]&lt;6.4, "Prediabetes ", TRUE, "Diabetes")</f>
        <v xml:space="preserve">Prediabetes </v>
      </c>
      <c r="G1664" s="23" t="s">
        <v>2379</v>
      </c>
      <c r="H1664" s="22" t="s">
        <v>2379</v>
      </c>
      <c r="I1664" s="22" t="s">
        <v>2379</v>
      </c>
      <c r="J1664" s="22">
        <v>0</v>
      </c>
      <c r="K1664" t="s">
        <v>2379</v>
      </c>
      <c r="L1664" s="25">
        <f>VLOOKUP(Table35[[#This Row],[Customer ID]],'Hospitalisation Details'!A:E,5,FALSE)</f>
        <v>29482</v>
      </c>
      <c r="M1664" s="27">
        <f>VLOOKUP(Table35[[#This Row],[Customer ID]],'Hospitalisation Details'!A:K,8,FALSE)</f>
        <v>5807.06</v>
      </c>
      <c r="N1664" t="str">
        <f>VLOOKUP(Table35[[#This Row],[Customer ID]],'Hospitalisation Details'!A:K,9, FALSE)</f>
        <v>tier - 2</v>
      </c>
      <c r="O1664" t="str">
        <f>VLOOKUP(Table35[[#This Row],[Customer ID]],'Hospitalisation Details'!A:K,10,FALSE)</f>
        <v>tier - 3</v>
      </c>
      <c r="P1664" t="str">
        <f>VLOOKUP(Table35[[#This Row],[Customer ID]],'Hospitalisation Details'!A:K,11,FALSE)</f>
        <v>R1013</v>
      </c>
    </row>
    <row r="1665" spans="1:16" x14ac:dyDescent="0.3">
      <c r="A1665" t="s">
        <v>706</v>
      </c>
      <c r="B1665" t="str">
        <f>VLOOKUP(Table35[[#This Row],[Customer ID]], 'Customer Names'!F:G, 2, FALSE)</f>
        <v>Ugarte, Mr.  Patricio Sr.</v>
      </c>
      <c r="C1665">
        <v>38.99</v>
      </c>
      <c r="D1665" s="22" t="str" cm="1">
        <f t="array" ref="D1665">_xlfn.IFS(Table35[[#This Row],[BMI]]&lt;18.5, "Underweight ", Table35[[#This Row],[BMI]]&lt;24.9, "Normal Weight", Table35[[#This Row],[BMI]]&lt;29.9, "Overweight ", TRUE, "Obesity")</f>
        <v>Obesity</v>
      </c>
      <c r="E1665" s="22">
        <v>5.21</v>
      </c>
      <c r="F1665" s="22" t="str" cm="1">
        <f t="array" ref="F1665">_xlfn.IFS(Table35[[#This Row],[HBA1C]]&lt;5.7, "Normal", Table35[[#This Row],[HBA1C]]&lt;6.4, "Prediabetes ", TRUE, "Diabetes")</f>
        <v>Normal</v>
      </c>
      <c r="G1665" s="23" t="s">
        <v>2379</v>
      </c>
      <c r="H1665" s="22" t="s">
        <v>2380</v>
      </c>
      <c r="I1665" s="22" t="s">
        <v>2379</v>
      </c>
      <c r="J1665" s="22">
        <v>1</v>
      </c>
      <c r="K1665" t="s">
        <v>2379</v>
      </c>
      <c r="L1665" s="25">
        <f>VLOOKUP(Table35[[#This Row],[Customer ID]],'Hospitalisation Details'!A:E,5,FALSE)</f>
        <v>38200</v>
      </c>
      <c r="M1665" s="27">
        <f>VLOOKUP(Table35[[#This Row],[Customer ID]],'Hospitalisation Details'!A:K,8,FALSE)</f>
        <v>5778.71</v>
      </c>
      <c r="N1665" t="str">
        <f>VLOOKUP(Table35[[#This Row],[Customer ID]],'Hospitalisation Details'!A:K,9, FALSE)</f>
        <v>tier - 2</v>
      </c>
      <c r="O1665" t="str">
        <f>VLOOKUP(Table35[[#This Row],[Customer ID]],'Hospitalisation Details'!A:K,10,FALSE)</f>
        <v>tier - 3</v>
      </c>
      <c r="P1665" t="str">
        <f>VLOOKUP(Table35[[#This Row],[Customer ID]],'Hospitalisation Details'!A:K,11,FALSE)</f>
        <v>R1022</v>
      </c>
    </row>
    <row r="1666" spans="1:16" x14ac:dyDescent="0.3">
      <c r="A1666" t="s">
        <v>705</v>
      </c>
      <c r="B1666" t="str">
        <f>VLOOKUP(Table35[[#This Row],[Customer ID]], 'Customer Names'!F:G, 2, FALSE)</f>
        <v>Tusso, Mr.  Robert B</v>
      </c>
      <c r="C1666">
        <v>42.655000000000001</v>
      </c>
      <c r="D1666" s="22" t="str" cm="1">
        <f t="array" ref="D1666">_xlfn.IFS(Table35[[#This Row],[BMI]]&lt;18.5, "Underweight ", Table35[[#This Row],[BMI]]&lt;24.9, "Normal Weight", Table35[[#This Row],[BMI]]&lt;29.9, "Overweight ", TRUE, "Obesity")</f>
        <v>Obesity</v>
      </c>
      <c r="E1666" s="22">
        <v>5.94</v>
      </c>
      <c r="F1666" s="22" t="str" cm="1">
        <f t="array" ref="F1666">_xlfn.IFS(Table35[[#This Row],[HBA1C]]&lt;5.7, "Normal", Table35[[#This Row],[HBA1C]]&lt;6.4, "Prediabetes ", TRUE, "Diabetes")</f>
        <v xml:space="preserve">Prediabetes </v>
      </c>
      <c r="G1666" s="23" t="s">
        <v>2381</v>
      </c>
      <c r="H1666" s="22" t="s">
        <v>2379</v>
      </c>
      <c r="I1666" s="22" t="s">
        <v>2381</v>
      </c>
      <c r="J1666" s="22">
        <v>1</v>
      </c>
      <c r="K1666" t="s">
        <v>2379</v>
      </c>
      <c r="L1666" s="25">
        <f>VLOOKUP(Table35[[#This Row],[Customer ID]],'Hospitalisation Details'!A:E,5,FALSE)</f>
        <v>30527</v>
      </c>
      <c r="M1666" s="27">
        <f>VLOOKUP(Table35[[#This Row],[Customer ID]],'Hospitalisation Details'!A:K,8,FALSE)</f>
        <v>5757.41</v>
      </c>
      <c r="N1666" t="str">
        <f>VLOOKUP(Table35[[#This Row],[Customer ID]],'Hospitalisation Details'!A:K,9, FALSE)</f>
        <v>tier - 2</v>
      </c>
      <c r="O1666" t="str">
        <f>VLOOKUP(Table35[[#This Row],[Customer ID]],'Hospitalisation Details'!A:K,10,FALSE)</f>
        <v>tier - 3</v>
      </c>
      <c r="P1666" t="str">
        <f>VLOOKUP(Table35[[#This Row],[Customer ID]],'Hospitalisation Details'!A:K,11,FALSE)</f>
        <v>R1019</v>
      </c>
    </row>
    <row r="1667" spans="1:16" x14ac:dyDescent="0.3">
      <c r="A1667" t="s">
        <v>704</v>
      </c>
      <c r="B1667" t="str">
        <f>VLOOKUP(Table35[[#This Row],[Customer ID]], 'Customer Names'!F:G, 2, FALSE)</f>
        <v>Johnson, Mr.  Benjamin M</v>
      </c>
      <c r="C1667">
        <v>30.57</v>
      </c>
      <c r="D1667" s="22" t="str" cm="1">
        <f t="array" ref="D1667">_xlfn.IFS(Table35[[#This Row],[BMI]]&lt;18.5, "Underweight ", Table35[[#This Row],[BMI]]&lt;24.9, "Normal Weight", Table35[[#This Row],[BMI]]&lt;29.9, "Overweight ", TRUE, "Obesity")</f>
        <v>Obesity</v>
      </c>
      <c r="E1667" s="22">
        <v>5.34</v>
      </c>
      <c r="F1667" s="22" t="str" cm="1">
        <f t="array" ref="F1667">_xlfn.IFS(Table35[[#This Row],[HBA1C]]&lt;5.7, "Normal", Table35[[#This Row],[HBA1C]]&lt;6.4, "Prediabetes ", TRUE, "Diabetes")</f>
        <v>Normal</v>
      </c>
      <c r="G1667" s="23" t="s">
        <v>2379</v>
      </c>
      <c r="H1667" s="22" t="s">
        <v>2379</v>
      </c>
      <c r="I1667" s="22" t="s">
        <v>2381</v>
      </c>
      <c r="J1667" s="22">
        <v>1</v>
      </c>
      <c r="K1667" t="s">
        <v>2379</v>
      </c>
      <c r="L1667" s="25">
        <f>VLOOKUP(Table35[[#This Row],[Customer ID]],'Hospitalisation Details'!A:E,5,FALSE)</f>
        <v>34130</v>
      </c>
      <c r="M1667" s="27">
        <f>VLOOKUP(Table35[[#This Row],[Customer ID]],'Hospitalisation Details'!A:K,8,FALSE)</f>
        <v>5748.13</v>
      </c>
      <c r="N1667" t="str">
        <f>VLOOKUP(Table35[[#This Row],[Customer ID]],'Hospitalisation Details'!A:K,9, FALSE)</f>
        <v>tier - 2</v>
      </c>
      <c r="O1667" t="str">
        <f>VLOOKUP(Table35[[#This Row],[Customer ID]],'Hospitalisation Details'!A:K,10,FALSE)</f>
        <v>tier - 1</v>
      </c>
      <c r="P1667" t="str">
        <f>VLOOKUP(Table35[[#This Row],[Customer ID]],'Hospitalisation Details'!A:K,11,FALSE)</f>
        <v>R1021</v>
      </c>
    </row>
    <row r="1668" spans="1:16" x14ac:dyDescent="0.3">
      <c r="A1668" t="s">
        <v>703</v>
      </c>
      <c r="B1668" t="str">
        <f>VLOOKUP(Table35[[#This Row],[Customer ID]], 'Customer Names'!F:G, 2, FALSE)</f>
        <v>Landry, Mr.  Robert</v>
      </c>
      <c r="C1668">
        <v>17.7</v>
      </c>
      <c r="D1668" s="22" t="str" cm="1">
        <f t="array" ref="D1668">_xlfn.IFS(Table35[[#This Row],[BMI]]&lt;18.5, "Underweight ", Table35[[#This Row],[BMI]]&lt;24.9, "Normal Weight", Table35[[#This Row],[BMI]]&lt;29.9, "Overweight ", TRUE, "Obesity")</f>
        <v xml:space="preserve">Underweight </v>
      </c>
      <c r="E1668" s="22">
        <v>6.38</v>
      </c>
      <c r="F1668" s="22" t="str" cm="1">
        <f t="array" ref="F1668">_xlfn.IFS(Table35[[#This Row],[HBA1C]]&lt;5.7, "Normal", Table35[[#This Row],[HBA1C]]&lt;6.4, "Prediabetes ", TRUE, "Diabetes")</f>
        <v xml:space="preserve">Prediabetes </v>
      </c>
      <c r="G1668" s="23" t="s">
        <v>2379</v>
      </c>
      <c r="H1668" s="22" t="s">
        <v>2379</v>
      </c>
      <c r="I1668" s="22" t="s">
        <v>2379</v>
      </c>
      <c r="J1668" s="22">
        <v>2</v>
      </c>
      <c r="K1668" t="s">
        <v>2379</v>
      </c>
      <c r="L1668" s="25">
        <f>VLOOKUP(Table35[[#This Row],[Customer ID]],'Hospitalisation Details'!A:E,5,FALSE)</f>
        <v>26440</v>
      </c>
      <c r="M1668" s="27">
        <f>VLOOKUP(Table35[[#This Row],[Customer ID]],'Hospitalisation Details'!A:K,8,FALSE)</f>
        <v>5741.67</v>
      </c>
      <c r="N1668" t="str">
        <f>VLOOKUP(Table35[[#This Row],[Customer ID]],'Hospitalisation Details'!A:K,9, FALSE)</f>
        <v>tier - 2</v>
      </c>
      <c r="O1668" t="str">
        <f>VLOOKUP(Table35[[#This Row],[Customer ID]],'Hospitalisation Details'!A:K,10,FALSE)</f>
        <v>tier - 3</v>
      </c>
      <c r="P1668" t="str">
        <f>VLOOKUP(Table35[[#This Row],[Customer ID]],'Hospitalisation Details'!A:K,11,FALSE)</f>
        <v>R1013</v>
      </c>
    </row>
    <row r="1669" spans="1:16" x14ac:dyDescent="0.3">
      <c r="A1669" t="s">
        <v>702</v>
      </c>
      <c r="B1669" t="str">
        <f>VLOOKUP(Table35[[#This Row],[Customer ID]], 'Customer Names'!F:G, 2, FALSE)</f>
        <v>McDonald, Mr.  Eric R.</v>
      </c>
      <c r="C1669">
        <v>34.770000000000003</v>
      </c>
      <c r="D1669" s="22" t="str" cm="1">
        <f t="array" ref="D1669">_xlfn.IFS(Table35[[#This Row],[BMI]]&lt;18.5, "Underweight ", Table35[[#This Row],[BMI]]&lt;24.9, "Normal Weight", Table35[[#This Row],[BMI]]&lt;29.9, "Overweight ", TRUE, "Obesity")</f>
        <v>Obesity</v>
      </c>
      <c r="E1669" s="22">
        <v>4.47</v>
      </c>
      <c r="F1669" s="22" t="str" cm="1">
        <f t="array" ref="F1669">_xlfn.IFS(Table35[[#This Row],[HBA1C]]&lt;5.7, "Normal", Table35[[#This Row],[HBA1C]]&lt;6.4, "Prediabetes ", TRUE, "Diabetes")</f>
        <v>Normal</v>
      </c>
      <c r="G1669" s="23" t="s">
        <v>2379</v>
      </c>
      <c r="H1669" s="22" t="s">
        <v>2379</v>
      </c>
      <c r="I1669" s="22" t="s">
        <v>2379</v>
      </c>
      <c r="J1669" s="22">
        <v>1</v>
      </c>
      <c r="K1669" t="s">
        <v>2379</v>
      </c>
      <c r="L1669" s="25">
        <f>VLOOKUP(Table35[[#This Row],[Customer ID]],'Hospitalisation Details'!A:E,5,FALSE)</f>
        <v>31886</v>
      </c>
      <c r="M1669" s="27">
        <f>VLOOKUP(Table35[[#This Row],[Customer ID]],'Hospitalisation Details'!A:K,8,FALSE)</f>
        <v>5729.01</v>
      </c>
      <c r="N1669" t="str">
        <f>VLOOKUP(Table35[[#This Row],[Customer ID]],'Hospitalisation Details'!A:K,9, FALSE)</f>
        <v>tier - 1</v>
      </c>
      <c r="O1669" t="str">
        <f>VLOOKUP(Table35[[#This Row],[Customer ID]],'Hospitalisation Details'!A:K,10,FALSE)</f>
        <v>tier - 2</v>
      </c>
      <c r="P1669" t="str">
        <f>VLOOKUP(Table35[[#This Row],[Customer ID]],'Hospitalisation Details'!A:K,11,FALSE)</f>
        <v>R1012</v>
      </c>
    </row>
    <row r="1670" spans="1:16" x14ac:dyDescent="0.3">
      <c r="A1670" t="s">
        <v>701</v>
      </c>
      <c r="B1670" t="str">
        <f>VLOOKUP(Table35[[#This Row],[Customer ID]], 'Customer Names'!F:G, 2, FALSE)</f>
        <v>Dunlap, Mr.  Matthew</v>
      </c>
      <c r="C1670">
        <v>16.88</v>
      </c>
      <c r="D1670" s="22" t="str" cm="1">
        <f t="array" ref="D1670">_xlfn.IFS(Table35[[#This Row],[BMI]]&lt;18.5, "Underweight ", Table35[[#This Row],[BMI]]&lt;24.9, "Normal Weight", Table35[[#This Row],[BMI]]&lt;29.9, "Overweight ", TRUE, "Obesity")</f>
        <v xml:space="preserve">Underweight </v>
      </c>
      <c r="E1670" s="22">
        <v>9.9600000000000009</v>
      </c>
      <c r="F1670" s="22" t="str" cm="1">
        <f t="array" ref="F1670">_xlfn.IFS(Table35[[#This Row],[HBA1C]]&lt;5.7, "Normal", Table35[[#This Row],[HBA1C]]&lt;6.4, "Prediabetes ", TRUE, "Diabetes")</f>
        <v>Diabetes</v>
      </c>
      <c r="G1670" s="23" t="s">
        <v>2379</v>
      </c>
      <c r="H1670" s="22" t="s">
        <v>2379</v>
      </c>
      <c r="I1670" s="22" t="s">
        <v>2379</v>
      </c>
      <c r="J1670" s="22">
        <v>0</v>
      </c>
      <c r="K1670" t="s">
        <v>2379</v>
      </c>
      <c r="L1670" s="25">
        <f>VLOOKUP(Table35[[#This Row],[Customer ID]],'Hospitalisation Details'!A:E,5,FALSE)</f>
        <v>26010</v>
      </c>
      <c r="M1670" s="27">
        <f>VLOOKUP(Table35[[#This Row],[Customer ID]],'Hospitalisation Details'!A:K,8,FALSE)</f>
        <v>5720.38</v>
      </c>
      <c r="N1670" t="str">
        <f>VLOOKUP(Table35[[#This Row],[Customer ID]],'Hospitalisation Details'!A:K,9, FALSE)</f>
        <v>tier - 2</v>
      </c>
      <c r="O1670" t="str">
        <f>VLOOKUP(Table35[[#This Row],[Customer ID]],'Hospitalisation Details'!A:K,10,FALSE)</f>
        <v>tier - 1</v>
      </c>
      <c r="P1670" t="str">
        <f>VLOOKUP(Table35[[#This Row],[Customer ID]],'Hospitalisation Details'!A:K,11,FALSE)</f>
        <v>R1013</v>
      </c>
    </row>
    <row r="1671" spans="1:16" x14ac:dyDescent="0.3">
      <c r="A1671" t="s">
        <v>700</v>
      </c>
      <c r="B1671" t="str">
        <f>VLOOKUP(Table35[[#This Row],[Customer ID]], 'Customer Names'!F:G, 2, FALSE)</f>
        <v>Larue, Mr.  Bob R</v>
      </c>
      <c r="C1671">
        <v>40.26</v>
      </c>
      <c r="D1671" s="22" t="str" cm="1">
        <f t="array" ref="D1671">_xlfn.IFS(Table35[[#This Row],[BMI]]&lt;18.5, "Underweight ", Table35[[#This Row],[BMI]]&lt;24.9, "Normal Weight", Table35[[#This Row],[BMI]]&lt;29.9, "Overweight ", TRUE, "Obesity")</f>
        <v>Obesity</v>
      </c>
      <c r="E1671" s="22">
        <v>9.92</v>
      </c>
      <c r="F1671" s="22" t="str" cm="1">
        <f t="array" ref="F1671">_xlfn.IFS(Table35[[#This Row],[HBA1C]]&lt;5.7, "Normal", Table35[[#This Row],[HBA1C]]&lt;6.4, "Prediabetes ", TRUE, "Diabetes")</f>
        <v>Diabetes</v>
      </c>
      <c r="G1671" s="23" t="s">
        <v>2381</v>
      </c>
      <c r="H1671" s="22" t="s">
        <v>2379</v>
      </c>
      <c r="I1671" s="22" t="s">
        <v>2379</v>
      </c>
      <c r="J1671" s="22">
        <v>0</v>
      </c>
      <c r="K1671" t="s">
        <v>2379</v>
      </c>
      <c r="L1671" s="25">
        <f>VLOOKUP(Table35[[#This Row],[Customer ID]],'Hospitalisation Details'!A:E,5,FALSE)</f>
        <v>29647</v>
      </c>
      <c r="M1671" s="27">
        <f>VLOOKUP(Table35[[#This Row],[Customer ID]],'Hospitalisation Details'!A:K,8,FALSE)</f>
        <v>5709.16</v>
      </c>
      <c r="N1671" t="str">
        <f>VLOOKUP(Table35[[#This Row],[Customer ID]],'Hospitalisation Details'!A:K,9, FALSE)</f>
        <v>tier - 3</v>
      </c>
      <c r="O1671" t="str">
        <f>VLOOKUP(Table35[[#This Row],[Customer ID]],'Hospitalisation Details'!A:K,10,FALSE)</f>
        <v>tier - 3</v>
      </c>
      <c r="P1671" t="str">
        <f>VLOOKUP(Table35[[#This Row],[Customer ID]],'Hospitalisation Details'!A:K,11,FALSE)</f>
        <v>R1013</v>
      </c>
    </row>
    <row r="1672" spans="1:16" x14ac:dyDescent="0.3">
      <c r="A1672" t="s">
        <v>699</v>
      </c>
      <c r="B1672" t="str">
        <f>VLOOKUP(Table35[[#This Row],[Customer ID]], 'Customer Names'!F:G, 2, FALSE)</f>
        <v>Hodge, Ms.  Stephanie J.</v>
      </c>
      <c r="C1672">
        <v>25.6</v>
      </c>
      <c r="D1672" s="22" t="str" cm="1">
        <f t="array" ref="D1672">_xlfn.IFS(Table35[[#This Row],[BMI]]&lt;18.5, "Underweight ", Table35[[#This Row],[BMI]]&lt;24.9, "Normal Weight", Table35[[#This Row],[BMI]]&lt;29.9, "Overweight ", TRUE, "Obesity")</f>
        <v xml:space="preserve">Overweight </v>
      </c>
      <c r="E1672" s="22">
        <v>6.03</v>
      </c>
      <c r="F1672" s="22" t="str" cm="1">
        <f t="array" ref="F1672">_xlfn.IFS(Table35[[#This Row],[HBA1C]]&lt;5.7, "Normal", Table35[[#This Row],[HBA1C]]&lt;6.4, "Prediabetes ", TRUE, "Diabetes")</f>
        <v xml:space="preserve">Prediabetes </v>
      </c>
      <c r="G1672" s="23" t="s">
        <v>2379</v>
      </c>
      <c r="H1672" s="22" t="s">
        <v>2379</v>
      </c>
      <c r="I1672" s="22" t="s">
        <v>2381</v>
      </c>
      <c r="J1672" s="22">
        <v>1</v>
      </c>
      <c r="K1672" t="s">
        <v>2379</v>
      </c>
      <c r="L1672" s="25">
        <f>VLOOKUP(Table35[[#This Row],[Customer ID]],'Hospitalisation Details'!A:E,5,FALSE)</f>
        <v>33972</v>
      </c>
      <c r="M1672" s="27">
        <f>VLOOKUP(Table35[[#This Row],[Customer ID]],'Hospitalisation Details'!A:K,8,FALSE)</f>
        <v>5708.87</v>
      </c>
      <c r="N1672" t="str">
        <f>VLOOKUP(Table35[[#This Row],[Customer ID]],'Hospitalisation Details'!A:K,9, FALSE)</f>
        <v>tier - 2</v>
      </c>
      <c r="O1672" t="str">
        <f>VLOOKUP(Table35[[#This Row],[Customer ID]],'Hospitalisation Details'!A:K,10,FALSE)</f>
        <v>tier - 1</v>
      </c>
      <c r="P1672" t="str">
        <f>VLOOKUP(Table35[[#This Row],[Customer ID]],'Hospitalisation Details'!A:K,11,FALSE)</f>
        <v>R1011</v>
      </c>
    </row>
    <row r="1673" spans="1:16" x14ac:dyDescent="0.3">
      <c r="A1673" t="s">
        <v>698</v>
      </c>
      <c r="B1673" t="str">
        <f>VLOOKUP(Table35[[#This Row],[Customer ID]], 'Customer Names'!F:G, 2, FALSE)</f>
        <v>Marcus, Mr.  Jake</v>
      </c>
      <c r="C1673">
        <v>33.549999999999997</v>
      </c>
      <c r="D1673" s="22" t="str" cm="1">
        <f t="array" ref="D1673">_xlfn.IFS(Table35[[#This Row],[BMI]]&lt;18.5, "Underweight ", Table35[[#This Row],[BMI]]&lt;24.9, "Normal Weight", Table35[[#This Row],[BMI]]&lt;29.9, "Overweight ", TRUE, "Obesity")</f>
        <v>Obesity</v>
      </c>
      <c r="E1673" s="22">
        <v>10.9</v>
      </c>
      <c r="F1673" s="22" t="str" cm="1">
        <f t="array" ref="F1673">_xlfn.IFS(Table35[[#This Row],[HBA1C]]&lt;5.7, "Normal", Table35[[#This Row],[HBA1C]]&lt;6.4, "Prediabetes ", TRUE, "Diabetes")</f>
        <v>Diabetes</v>
      </c>
      <c r="G1673" s="23" t="s">
        <v>2381</v>
      </c>
      <c r="H1673" s="22" t="s">
        <v>2379</v>
      </c>
      <c r="I1673" s="22" t="s">
        <v>2379</v>
      </c>
      <c r="J1673" s="22">
        <v>0</v>
      </c>
      <c r="K1673" t="s">
        <v>2379</v>
      </c>
      <c r="L1673" s="25">
        <f>VLOOKUP(Table35[[#This Row],[Customer ID]],'Hospitalisation Details'!A:E,5,FALSE)</f>
        <v>29935</v>
      </c>
      <c r="M1673" s="27">
        <f>VLOOKUP(Table35[[#This Row],[Customer ID]],'Hospitalisation Details'!A:K,8,FALSE)</f>
        <v>5699.84</v>
      </c>
      <c r="N1673" t="str">
        <f>VLOOKUP(Table35[[#This Row],[Customer ID]],'Hospitalisation Details'!A:K,9, FALSE)</f>
        <v>tier - 2</v>
      </c>
      <c r="O1673" t="str">
        <f>VLOOKUP(Table35[[#This Row],[Customer ID]],'Hospitalisation Details'!A:K,10,FALSE)</f>
        <v>tier - 3</v>
      </c>
      <c r="P1673" t="str">
        <f>VLOOKUP(Table35[[#This Row],[Customer ID]],'Hospitalisation Details'!A:K,11,FALSE)</f>
        <v>R1013</v>
      </c>
    </row>
    <row r="1674" spans="1:16" x14ac:dyDescent="0.3">
      <c r="A1674" t="s">
        <v>697</v>
      </c>
      <c r="B1674" t="str">
        <f>VLOOKUP(Table35[[#This Row],[Customer ID]], 'Customer Names'!F:G, 2, FALSE)</f>
        <v>Daubert, Ms.  Alison L.</v>
      </c>
      <c r="C1674">
        <v>16.690000000000001</v>
      </c>
      <c r="D1674" s="22" t="str" cm="1">
        <f t="array" ref="D1674">_xlfn.IFS(Table35[[#This Row],[BMI]]&lt;18.5, "Underweight ", Table35[[#This Row],[BMI]]&lt;24.9, "Normal Weight", Table35[[#This Row],[BMI]]&lt;29.9, "Overweight ", TRUE, "Obesity")</f>
        <v xml:space="preserve">Underweight </v>
      </c>
      <c r="E1674" s="22">
        <v>10.66</v>
      </c>
      <c r="F1674" s="22" t="str" cm="1">
        <f t="array" ref="F1674">_xlfn.IFS(Table35[[#This Row],[HBA1C]]&lt;5.7, "Normal", Table35[[#This Row],[HBA1C]]&lt;6.4, "Prediabetes ", TRUE, "Diabetes")</f>
        <v>Diabetes</v>
      </c>
      <c r="G1674" s="23" t="s">
        <v>2379</v>
      </c>
      <c r="H1674" s="22" t="s">
        <v>2379</v>
      </c>
      <c r="I1674" s="22" t="s">
        <v>2379</v>
      </c>
      <c r="J1674" s="22">
        <v>0</v>
      </c>
      <c r="K1674" t="s">
        <v>2379</v>
      </c>
      <c r="L1674" s="25">
        <f>VLOOKUP(Table35[[#This Row],[Customer ID]],'Hospitalisation Details'!A:E,5,FALSE)</f>
        <v>27339</v>
      </c>
      <c r="M1674" s="27">
        <f>VLOOKUP(Table35[[#This Row],[Customer ID]],'Hospitalisation Details'!A:K,8,FALSE)</f>
        <v>5698.74</v>
      </c>
      <c r="N1674" t="str">
        <f>VLOOKUP(Table35[[#This Row],[Customer ID]],'Hospitalisation Details'!A:K,9, FALSE)</f>
        <v>tier - 2</v>
      </c>
      <c r="O1674" t="str">
        <f>VLOOKUP(Table35[[#This Row],[Customer ID]],'Hospitalisation Details'!A:K,10,FALSE)</f>
        <v>tier - 2</v>
      </c>
      <c r="P1674" t="str">
        <f>VLOOKUP(Table35[[#This Row],[Customer ID]],'Hospitalisation Details'!A:K,11,FALSE)</f>
        <v>R1012</v>
      </c>
    </row>
    <row r="1675" spans="1:16" x14ac:dyDescent="0.3">
      <c r="A1675" t="s">
        <v>696</v>
      </c>
      <c r="B1675" t="str">
        <f>VLOOKUP(Table35[[#This Row],[Customer ID]], 'Customer Names'!F:G, 2, FALSE)</f>
        <v>Close, Ms.  Lindsay M</v>
      </c>
      <c r="C1675">
        <v>19.95</v>
      </c>
      <c r="D1675" s="22" t="str" cm="1">
        <f t="array" ref="D1675">_xlfn.IFS(Table35[[#This Row],[BMI]]&lt;18.5, "Underweight ", Table35[[#This Row],[BMI]]&lt;24.9, "Normal Weight", Table35[[#This Row],[BMI]]&lt;29.9, "Overweight ", TRUE, "Obesity")</f>
        <v>Normal Weight</v>
      </c>
      <c r="E1675" s="22">
        <v>4.05</v>
      </c>
      <c r="F1675" s="22" t="str" cm="1">
        <f t="array" ref="F1675">_xlfn.IFS(Table35[[#This Row],[HBA1C]]&lt;5.7, "Normal", Table35[[#This Row],[HBA1C]]&lt;6.4, "Prediabetes ", TRUE, "Diabetes")</f>
        <v>Normal</v>
      </c>
      <c r="G1675" s="23" t="s">
        <v>2379</v>
      </c>
      <c r="H1675" s="22" t="s">
        <v>2379</v>
      </c>
      <c r="I1675" s="22" t="s">
        <v>2379</v>
      </c>
      <c r="J1675" s="22">
        <v>1</v>
      </c>
      <c r="K1675" t="s">
        <v>2379</v>
      </c>
      <c r="L1675" s="25">
        <f>VLOOKUP(Table35[[#This Row],[Customer ID]],'Hospitalisation Details'!A:E,5,FALSE)</f>
        <v>33880</v>
      </c>
      <c r="M1675" s="27">
        <f>VLOOKUP(Table35[[#This Row],[Customer ID]],'Hospitalisation Details'!A:K,8,FALSE)</f>
        <v>5693.43</v>
      </c>
      <c r="N1675" t="str">
        <f>VLOOKUP(Table35[[#This Row],[Customer ID]],'Hospitalisation Details'!A:K,9, FALSE)</f>
        <v>tier - 2</v>
      </c>
      <c r="O1675" t="str">
        <f>VLOOKUP(Table35[[#This Row],[Customer ID]],'Hospitalisation Details'!A:K,10,FALSE)</f>
        <v>tier - 3</v>
      </c>
      <c r="P1675" t="str">
        <f>VLOOKUP(Table35[[#This Row],[Customer ID]],'Hospitalisation Details'!A:K,11,FALSE)</f>
        <v>R1012</v>
      </c>
    </row>
    <row r="1676" spans="1:16" x14ac:dyDescent="0.3">
      <c r="A1676" t="s">
        <v>695</v>
      </c>
      <c r="B1676" t="str">
        <f>VLOOKUP(Table35[[#This Row],[Customer ID]], 'Customer Names'!F:G, 2, FALSE)</f>
        <v>Roels, Mr.  Guillaume</v>
      </c>
      <c r="C1676">
        <v>17.55</v>
      </c>
      <c r="D1676" s="22" t="str" cm="1">
        <f t="array" ref="D1676">_xlfn.IFS(Table35[[#This Row],[BMI]]&lt;18.5, "Underweight ", Table35[[#This Row],[BMI]]&lt;24.9, "Normal Weight", Table35[[#This Row],[BMI]]&lt;29.9, "Overweight ", TRUE, "Obesity")</f>
        <v xml:space="preserve">Underweight </v>
      </c>
      <c r="E1676" s="22">
        <v>4.2300000000000004</v>
      </c>
      <c r="F1676" s="22" t="str" cm="1">
        <f t="array" ref="F1676">_xlfn.IFS(Table35[[#This Row],[HBA1C]]&lt;5.7, "Normal", Table35[[#This Row],[HBA1C]]&lt;6.4, "Prediabetes ", TRUE, "Diabetes")</f>
        <v>Normal</v>
      </c>
      <c r="G1676" s="23" t="s">
        <v>2379</v>
      </c>
      <c r="H1676" s="22" t="s">
        <v>2379</v>
      </c>
      <c r="I1676" s="22" t="s">
        <v>2379</v>
      </c>
      <c r="J1676" s="22">
        <v>2</v>
      </c>
      <c r="K1676" t="s">
        <v>2379</v>
      </c>
      <c r="L1676" s="25">
        <f>VLOOKUP(Table35[[#This Row],[Customer ID]],'Hospitalisation Details'!A:E,5,FALSE)</f>
        <v>26570</v>
      </c>
      <c r="M1676" s="27">
        <f>VLOOKUP(Table35[[#This Row],[Customer ID]],'Hospitalisation Details'!A:K,8,FALSE)</f>
        <v>5690.79</v>
      </c>
      <c r="N1676" t="str">
        <f>VLOOKUP(Table35[[#This Row],[Customer ID]],'Hospitalisation Details'!A:K,9, FALSE)</f>
        <v>tier - 2</v>
      </c>
      <c r="O1676" t="str">
        <f>VLOOKUP(Table35[[#This Row],[Customer ID]],'Hospitalisation Details'!A:K,10,FALSE)</f>
        <v>tier - 1</v>
      </c>
      <c r="P1676" t="str">
        <f>VLOOKUP(Table35[[#This Row],[Customer ID]],'Hospitalisation Details'!A:K,11,FALSE)</f>
        <v>R1013</v>
      </c>
    </row>
    <row r="1677" spans="1:16" x14ac:dyDescent="0.3">
      <c r="A1677" t="s">
        <v>694</v>
      </c>
      <c r="B1677" t="str">
        <f>VLOOKUP(Table35[[#This Row],[Customer ID]], 'Customer Names'!F:G, 2, FALSE)</f>
        <v>Venosky, Ms.  Kaylee</v>
      </c>
      <c r="C1677">
        <v>22.01</v>
      </c>
      <c r="D1677" s="22" t="str" cm="1">
        <f t="array" ref="D1677">_xlfn.IFS(Table35[[#This Row],[BMI]]&lt;18.5, "Underweight ", Table35[[#This Row],[BMI]]&lt;24.9, "Normal Weight", Table35[[#This Row],[BMI]]&lt;29.9, "Overweight ", TRUE, "Obesity")</f>
        <v>Normal Weight</v>
      </c>
      <c r="E1677" s="22">
        <v>5.01</v>
      </c>
      <c r="F1677" s="22" t="str" cm="1">
        <f t="array" ref="F1677">_xlfn.IFS(Table35[[#This Row],[HBA1C]]&lt;5.7, "Normal", Table35[[#This Row],[HBA1C]]&lt;6.4, "Prediabetes ", TRUE, "Diabetes")</f>
        <v>Normal</v>
      </c>
      <c r="G1677" s="23" t="s">
        <v>2379</v>
      </c>
      <c r="H1677" s="22" t="s">
        <v>2379</v>
      </c>
      <c r="I1677" s="22" t="s">
        <v>2379</v>
      </c>
      <c r="J1677" s="22">
        <v>1</v>
      </c>
      <c r="K1677" t="s">
        <v>2379</v>
      </c>
      <c r="L1677" s="25">
        <f>VLOOKUP(Table35[[#This Row],[Customer ID]],'Hospitalisation Details'!A:E,5,FALSE)</f>
        <v>30906</v>
      </c>
      <c r="M1677" s="27">
        <f>VLOOKUP(Table35[[#This Row],[Customer ID]],'Hospitalisation Details'!A:K,8,FALSE)</f>
        <v>5679.13</v>
      </c>
      <c r="N1677" t="str">
        <f>VLOOKUP(Table35[[#This Row],[Customer ID]],'Hospitalisation Details'!A:K,9, FALSE)</f>
        <v>tier - 2</v>
      </c>
      <c r="O1677" t="str">
        <f>VLOOKUP(Table35[[#This Row],[Customer ID]],'Hospitalisation Details'!A:K,10,FALSE)</f>
        <v>tier - 2</v>
      </c>
      <c r="P1677" t="str">
        <f>VLOOKUP(Table35[[#This Row],[Customer ID]],'Hospitalisation Details'!A:K,11,FALSE)</f>
        <v>R1013</v>
      </c>
    </row>
    <row r="1678" spans="1:16" x14ac:dyDescent="0.3">
      <c r="A1678" t="s">
        <v>693</v>
      </c>
      <c r="B1678" t="str">
        <f>VLOOKUP(Table35[[#This Row],[Customer ID]], 'Customer Names'!F:G, 2, FALSE)</f>
        <v>Gosnell, Ms.  Theresa</v>
      </c>
      <c r="C1678">
        <v>41.8</v>
      </c>
      <c r="D1678" s="22" t="str" cm="1">
        <f t="array" ref="D1678">_xlfn.IFS(Table35[[#This Row],[BMI]]&lt;18.5, "Underweight ", Table35[[#This Row],[BMI]]&lt;24.9, "Normal Weight", Table35[[#This Row],[BMI]]&lt;29.9, "Overweight ", TRUE, "Obesity")</f>
        <v>Obesity</v>
      </c>
      <c r="E1678" s="22">
        <v>5.82</v>
      </c>
      <c r="F1678" s="22" t="str" cm="1">
        <f t="array" ref="F1678">_xlfn.IFS(Table35[[#This Row],[HBA1C]]&lt;5.7, "Normal", Table35[[#This Row],[HBA1C]]&lt;6.4, "Prediabetes ", TRUE, "Diabetes")</f>
        <v xml:space="preserve">Prediabetes </v>
      </c>
      <c r="G1678" s="23" t="s">
        <v>2381</v>
      </c>
      <c r="H1678" s="22" t="s">
        <v>2379</v>
      </c>
      <c r="I1678" s="22" t="s">
        <v>2381</v>
      </c>
      <c r="J1678" s="22">
        <v>1</v>
      </c>
      <c r="K1678" t="s">
        <v>2379</v>
      </c>
      <c r="L1678" s="25">
        <f>VLOOKUP(Table35[[#This Row],[Customer ID]],'Hospitalisation Details'!A:E,5,FALSE)</f>
        <v>30500</v>
      </c>
      <c r="M1678" s="27">
        <f>VLOOKUP(Table35[[#This Row],[Customer ID]],'Hospitalisation Details'!A:K,8,FALSE)</f>
        <v>5662.23</v>
      </c>
      <c r="N1678" t="str">
        <f>VLOOKUP(Table35[[#This Row],[Customer ID]],'Hospitalisation Details'!A:K,9, FALSE)</f>
        <v>tier - 2</v>
      </c>
      <c r="O1678" t="str">
        <f>VLOOKUP(Table35[[#This Row],[Customer ID]],'Hospitalisation Details'!A:K,10,FALSE)</f>
        <v>tier - 1</v>
      </c>
      <c r="P1678" t="str">
        <f>VLOOKUP(Table35[[#This Row],[Customer ID]],'Hospitalisation Details'!A:K,11,FALSE)</f>
        <v>R1013</v>
      </c>
    </row>
    <row r="1679" spans="1:16" x14ac:dyDescent="0.3">
      <c r="A1679" t="s">
        <v>692</v>
      </c>
      <c r="B1679" t="str">
        <f>VLOOKUP(Table35[[#This Row],[Customer ID]], 'Customer Names'!F:G, 2, FALSE)</f>
        <v>Chewning-Kulick, Mr.  Travis G.</v>
      </c>
      <c r="C1679">
        <v>19.170000000000002</v>
      </c>
      <c r="D1679" s="22" t="str" cm="1">
        <f t="array" ref="D1679">_xlfn.IFS(Table35[[#This Row],[BMI]]&lt;18.5, "Underweight ", Table35[[#This Row],[BMI]]&lt;24.9, "Normal Weight", Table35[[#This Row],[BMI]]&lt;29.9, "Overweight ", TRUE, "Obesity")</f>
        <v>Normal Weight</v>
      </c>
      <c r="E1679" s="22">
        <v>7.94</v>
      </c>
      <c r="F1679" s="22" t="str" cm="1">
        <f t="array" ref="F1679">_xlfn.IFS(Table35[[#This Row],[HBA1C]]&lt;5.7, "Normal", Table35[[#This Row],[HBA1C]]&lt;6.4, "Prediabetes ", TRUE, "Diabetes")</f>
        <v>Diabetes</v>
      </c>
      <c r="G1679" s="23" t="s">
        <v>2379</v>
      </c>
      <c r="H1679" s="22" t="s">
        <v>2379</v>
      </c>
      <c r="I1679" s="22" t="s">
        <v>2379</v>
      </c>
      <c r="J1679" s="22">
        <v>0</v>
      </c>
      <c r="K1679" t="s">
        <v>2379</v>
      </c>
      <c r="L1679" s="25">
        <f>VLOOKUP(Table35[[#This Row],[Customer ID]],'Hospitalisation Details'!A:E,5,FALSE)</f>
        <v>28668</v>
      </c>
      <c r="M1679" s="27">
        <f>VLOOKUP(Table35[[#This Row],[Customer ID]],'Hospitalisation Details'!A:K,8,FALSE)</f>
        <v>5650.14</v>
      </c>
      <c r="N1679" t="str">
        <f>VLOOKUP(Table35[[#This Row],[Customer ID]],'Hospitalisation Details'!A:K,9, FALSE)</f>
        <v>tier - 2</v>
      </c>
      <c r="O1679" t="str">
        <f>VLOOKUP(Table35[[#This Row],[Customer ID]],'Hospitalisation Details'!A:K,10,FALSE)</f>
        <v>tier - 1</v>
      </c>
      <c r="P1679" t="str">
        <f>VLOOKUP(Table35[[#This Row],[Customer ID]],'Hospitalisation Details'!A:K,11,FALSE)</f>
        <v>R1013</v>
      </c>
    </row>
    <row r="1680" spans="1:16" x14ac:dyDescent="0.3">
      <c r="A1680" t="s">
        <v>691</v>
      </c>
      <c r="B1680" t="str">
        <f>VLOOKUP(Table35[[#This Row],[Customer ID]], 'Customer Names'!F:G, 2, FALSE)</f>
        <v>McCarron, Ms.  Emma L.</v>
      </c>
      <c r="C1680">
        <v>32.799999999999997</v>
      </c>
      <c r="D1680" s="22" t="str" cm="1">
        <f t="array" ref="D1680">_xlfn.IFS(Table35[[#This Row],[BMI]]&lt;18.5, "Underweight ", Table35[[#This Row],[BMI]]&lt;24.9, "Normal Weight", Table35[[#This Row],[BMI]]&lt;29.9, "Overweight ", TRUE, "Obesity")</f>
        <v>Obesity</v>
      </c>
      <c r="E1680" s="22">
        <v>6.16</v>
      </c>
      <c r="F1680" s="22" t="str" cm="1">
        <f t="array" ref="F1680">_xlfn.IFS(Table35[[#This Row],[HBA1C]]&lt;5.7, "Normal", Table35[[#This Row],[HBA1C]]&lt;6.4, "Prediabetes ", TRUE, "Diabetes")</f>
        <v xml:space="preserve">Prediabetes </v>
      </c>
      <c r="G1680" s="23" t="s">
        <v>2381</v>
      </c>
      <c r="H1680" s="22" t="s">
        <v>2379</v>
      </c>
      <c r="I1680" s="22" t="s">
        <v>2381</v>
      </c>
      <c r="J1680" s="22">
        <v>1</v>
      </c>
      <c r="K1680" t="s">
        <v>2379</v>
      </c>
      <c r="L1680" s="25">
        <f>VLOOKUP(Table35[[#This Row],[Customer ID]],'Hospitalisation Details'!A:E,5,FALSE)</f>
        <v>30444</v>
      </c>
      <c r="M1680" s="27">
        <f>VLOOKUP(Table35[[#This Row],[Customer ID]],'Hospitalisation Details'!A:K,8,FALSE)</f>
        <v>5649.72</v>
      </c>
      <c r="N1680" t="str">
        <f>VLOOKUP(Table35[[#This Row],[Customer ID]],'Hospitalisation Details'!A:K,9, FALSE)</f>
        <v>tier - 2</v>
      </c>
      <c r="O1680" t="str">
        <f>VLOOKUP(Table35[[#This Row],[Customer ID]],'Hospitalisation Details'!A:K,10,FALSE)</f>
        <v>tier - 3</v>
      </c>
      <c r="P1680" t="str">
        <f>VLOOKUP(Table35[[#This Row],[Customer ID]],'Hospitalisation Details'!A:K,11,FALSE)</f>
        <v>R1011</v>
      </c>
    </row>
    <row r="1681" spans="1:16" x14ac:dyDescent="0.3">
      <c r="A1681" t="s">
        <v>690</v>
      </c>
      <c r="B1681" t="str">
        <f>VLOOKUP(Table35[[#This Row],[Customer ID]], 'Customer Names'!F:G, 2, FALSE)</f>
        <v>Manion, Ms.  Linda</v>
      </c>
      <c r="C1681">
        <v>35.814999999999998</v>
      </c>
      <c r="D1681" s="22" t="str" cm="1">
        <f t="array" ref="D1681">_xlfn.IFS(Table35[[#This Row],[BMI]]&lt;18.5, "Underweight ", Table35[[#This Row],[BMI]]&lt;24.9, "Normal Weight", Table35[[#This Row],[BMI]]&lt;29.9, "Overweight ", TRUE, "Obesity")</f>
        <v>Obesity</v>
      </c>
      <c r="E1681" s="22">
        <v>4.1500000000000004</v>
      </c>
      <c r="F1681" s="22" t="str" cm="1">
        <f t="array" ref="F1681">_xlfn.IFS(Table35[[#This Row],[HBA1C]]&lt;5.7, "Normal", Table35[[#This Row],[HBA1C]]&lt;6.4, "Prediabetes ", TRUE, "Diabetes")</f>
        <v>Normal</v>
      </c>
      <c r="G1681" s="23" t="s">
        <v>2379</v>
      </c>
      <c r="H1681" s="22" t="s">
        <v>2379</v>
      </c>
      <c r="I1681" s="22" t="s">
        <v>2379</v>
      </c>
      <c r="J1681" s="22">
        <v>1</v>
      </c>
      <c r="K1681" t="s">
        <v>2379</v>
      </c>
      <c r="L1681" s="25">
        <f>VLOOKUP(Table35[[#This Row],[Customer ID]],'Hospitalisation Details'!A:E,5,FALSE)</f>
        <v>31876</v>
      </c>
      <c r="M1681" s="27">
        <f>VLOOKUP(Table35[[#This Row],[Customer ID]],'Hospitalisation Details'!A:K,8,FALSE)</f>
        <v>5630.46</v>
      </c>
      <c r="N1681" t="str">
        <f>VLOOKUP(Table35[[#This Row],[Customer ID]],'Hospitalisation Details'!A:K,9, FALSE)</f>
        <v>tier - 2</v>
      </c>
      <c r="O1681" t="str">
        <f>VLOOKUP(Table35[[#This Row],[Customer ID]],'Hospitalisation Details'!A:K,10,FALSE)</f>
        <v>tier - 3</v>
      </c>
      <c r="P1681" t="str">
        <f>VLOOKUP(Table35[[#This Row],[Customer ID]],'Hospitalisation Details'!A:K,11,FALSE)</f>
        <v>R1012</v>
      </c>
    </row>
    <row r="1682" spans="1:16" x14ac:dyDescent="0.3">
      <c r="A1682" t="s">
        <v>689</v>
      </c>
      <c r="B1682" t="str">
        <f>VLOOKUP(Table35[[#This Row],[Customer ID]], 'Customer Names'!F:G, 2, FALSE)</f>
        <v>Strong, Mr.  Owen R</v>
      </c>
      <c r="C1682">
        <v>24.3</v>
      </c>
      <c r="D1682" s="22" t="str" cm="1">
        <f t="array" ref="D1682">_xlfn.IFS(Table35[[#This Row],[BMI]]&lt;18.5, "Underweight ", Table35[[#This Row],[BMI]]&lt;24.9, "Normal Weight", Table35[[#This Row],[BMI]]&lt;29.9, "Overweight ", TRUE, "Obesity")</f>
        <v>Normal Weight</v>
      </c>
      <c r="E1682" s="22">
        <v>6.23</v>
      </c>
      <c r="F1682" s="22" t="str" cm="1">
        <f t="array" ref="F1682">_xlfn.IFS(Table35[[#This Row],[HBA1C]]&lt;5.7, "Normal", Table35[[#This Row],[HBA1C]]&lt;6.4, "Prediabetes ", TRUE, "Diabetes")</f>
        <v xml:space="preserve">Prediabetes </v>
      </c>
      <c r="G1682" s="23" t="s">
        <v>2379</v>
      </c>
      <c r="H1682" s="22" t="s">
        <v>2379</v>
      </c>
      <c r="I1682" s="22" t="s">
        <v>2379</v>
      </c>
      <c r="J1682" s="22">
        <v>0</v>
      </c>
      <c r="K1682" t="s">
        <v>2379</v>
      </c>
      <c r="L1682" s="25">
        <f>VLOOKUP(Table35[[#This Row],[Customer ID]],'Hospitalisation Details'!A:E,5,FALSE)</f>
        <v>34408</v>
      </c>
      <c r="M1682" s="27">
        <f>VLOOKUP(Table35[[#This Row],[Customer ID]],'Hospitalisation Details'!A:K,8,FALSE)</f>
        <v>5615.37</v>
      </c>
      <c r="N1682" t="str">
        <f>VLOOKUP(Table35[[#This Row],[Customer ID]],'Hospitalisation Details'!A:K,9, FALSE)</f>
        <v>tier - 2</v>
      </c>
      <c r="O1682" t="str">
        <f>VLOOKUP(Table35[[#This Row],[Customer ID]],'Hospitalisation Details'!A:K,10,FALSE)</f>
        <v>tier - 3</v>
      </c>
      <c r="P1682" t="str">
        <f>VLOOKUP(Table35[[#This Row],[Customer ID]],'Hospitalisation Details'!A:K,11,FALSE)</f>
        <v>R1011</v>
      </c>
    </row>
    <row r="1683" spans="1:16" x14ac:dyDescent="0.3">
      <c r="A1683" t="s">
        <v>688</v>
      </c>
      <c r="B1683" t="str">
        <f>VLOOKUP(Table35[[#This Row],[Customer ID]], 'Customer Names'!F:G, 2, FALSE)</f>
        <v>Leblanc, Mr.  Jacob</v>
      </c>
      <c r="C1683">
        <v>19.059999999999999</v>
      </c>
      <c r="D1683" s="22" t="str" cm="1">
        <f t="array" ref="D1683">_xlfn.IFS(Table35[[#This Row],[BMI]]&lt;18.5, "Underweight ", Table35[[#This Row],[BMI]]&lt;24.9, "Normal Weight", Table35[[#This Row],[BMI]]&lt;29.9, "Overweight ", TRUE, "Obesity")</f>
        <v>Normal Weight</v>
      </c>
      <c r="E1683" s="22">
        <v>7.41</v>
      </c>
      <c r="F1683" s="22" t="str" cm="1">
        <f t="array" ref="F1683">_xlfn.IFS(Table35[[#This Row],[HBA1C]]&lt;5.7, "Normal", Table35[[#This Row],[HBA1C]]&lt;6.4, "Prediabetes ", TRUE, "Diabetes")</f>
        <v>Diabetes</v>
      </c>
      <c r="G1683" s="23" t="s">
        <v>2379</v>
      </c>
      <c r="H1683" s="22" t="s">
        <v>2379</v>
      </c>
      <c r="I1683" s="22" t="s">
        <v>2379</v>
      </c>
      <c r="J1683" s="22">
        <v>0</v>
      </c>
      <c r="K1683" t="s">
        <v>2379</v>
      </c>
      <c r="L1683" s="25">
        <f>VLOOKUP(Table35[[#This Row],[Customer ID]],'Hospitalisation Details'!A:E,5,FALSE)</f>
        <v>28532</v>
      </c>
      <c r="M1683" s="27">
        <f>VLOOKUP(Table35[[#This Row],[Customer ID]],'Hospitalisation Details'!A:K,8,FALSE)</f>
        <v>5612.83</v>
      </c>
      <c r="N1683" t="str">
        <f>VLOOKUP(Table35[[#This Row],[Customer ID]],'Hospitalisation Details'!A:K,9, FALSE)</f>
        <v>tier - 2</v>
      </c>
      <c r="O1683" t="str">
        <f>VLOOKUP(Table35[[#This Row],[Customer ID]],'Hospitalisation Details'!A:K,10,FALSE)</f>
        <v>tier - 3</v>
      </c>
      <c r="P1683" t="str">
        <f>VLOOKUP(Table35[[#This Row],[Customer ID]],'Hospitalisation Details'!A:K,11,FALSE)</f>
        <v>R1013</v>
      </c>
    </row>
    <row r="1684" spans="1:16" x14ac:dyDescent="0.3">
      <c r="A1684" t="s">
        <v>687</v>
      </c>
      <c r="B1684" t="str">
        <f>VLOOKUP(Table35[[#This Row],[Customer ID]], 'Customer Names'!F:G, 2, FALSE)</f>
        <v>Palmer, Ms.  Jacqueline</v>
      </c>
      <c r="C1684">
        <v>33.25</v>
      </c>
      <c r="D1684" s="22" t="str" cm="1">
        <f t="array" ref="D1684">_xlfn.IFS(Table35[[#This Row],[BMI]]&lt;18.5, "Underweight ", Table35[[#This Row],[BMI]]&lt;24.9, "Normal Weight", Table35[[#This Row],[BMI]]&lt;29.9, "Overweight ", TRUE, "Obesity")</f>
        <v>Obesity</v>
      </c>
      <c r="E1684" s="22">
        <v>5.62</v>
      </c>
      <c r="F1684" s="22" t="str" cm="1">
        <f t="array" ref="F1684">_xlfn.IFS(Table35[[#This Row],[HBA1C]]&lt;5.7, "Normal", Table35[[#This Row],[HBA1C]]&lt;6.4, "Prediabetes ", TRUE, "Diabetes")</f>
        <v>Normal</v>
      </c>
      <c r="G1684" s="23" t="s">
        <v>2381</v>
      </c>
      <c r="H1684" s="22" t="s">
        <v>2379</v>
      </c>
      <c r="I1684" s="22" t="s">
        <v>2379</v>
      </c>
      <c r="J1684" s="22">
        <v>1</v>
      </c>
      <c r="K1684" t="s">
        <v>2379</v>
      </c>
      <c r="L1684" s="25">
        <f>VLOOKUP(Table35[[#This Row],[Customer ID]],'Hospitalisation Details'!A:E,5,FALSE)</f>
        <v>32160</v>
      </c>
      <c r="M1684" s="27">
        <f>VLOOKUP(Table35[[#This Row],[Customer ID]],'Hospitalisation Details'!A:K,8,FALSE)</f>
        <v>5594.85</v>
      </c>
      <c r="N1684" t="str">
        <f>VLOOKUP(Table35[[#This Row],[Customer ID]],'Hospitalisation Details'!A:K,9, FALSE)</f>
        <v>tier - 2</v>
      </c>
      <c r="O1684" t="str">
        <f>VLOOKUP(Table35[[#This Row],[Customer ID]],'Hospitalisation Details'!A:K,10,FALSE)</f>
        <v>tier - 3</v>
      </c>
      <c r="P1684" t="str">
        <f>VLOOKUP(Table35[[#This Row],[Customer ID]],'Hospitalisation Details'!A:K,11,FALSE)</f>
        <v>R1024</v>
      </c>
    </row>
    <row r="1685" spans="1:16" x14ac:dyDescent="0.3">
      <c r="A1685" t="s">
        <v>686</v>
      </c>
      <c r="B1685" t="str">
        <f>VLOOKUP(Table35[[#This Row],[Customer ID]], 'Customer Names'!F:G, 2, FALSE)</f>
        <v>Shen, Mr.  Yefeng</v>
      </c>
      <c r="C1685">
        <v>21.37</v>
      </c>
      <c r="D1685" s="22" t="str" cm="1">
        <f t="array" ref="D1685">_xlfn.IFS(Table35[[#This Row],[BMI]]&lt;18.5, "Underweight ", Table35[[#This Row],[BMI]]&lt;24.9, "Normal Weight", Table35[[#This Row],[BMI]]&lt;29.9, "Overweight ", TRUE, "Obesity")</f>
        <v>Normal Weight</v>
      </c>
      <c r="E1685" s="22">
        <v>4.54</v>
      </c>
      <c r="F1685" s="22" t="str" cm="1">
        <f t="array" ref="F1685">_xlfn.IFS(Table35[[#This Row],[HBA1C]]&lt;5.7, "Normal", Table35[[#This Row],[HBA1C]]&lt;6.4, "Prediabetes ", TRUE, "Diabetes")</f>
        <v>Normal</v>
      </c>
      <c r="G1685" s="23" t="s">
        <v>2381</v>
      </c>
      <c r="H1685" s="22" t="s">
        <v>2379</v>
      </c>
      <c r="I1685" s="22" t="s">
        <v>2381</v>
      </c>
      <c r="J1685" s="22">
        <v>1</v>
      </c>
      <c r="K1685" t="s">
        <v>2379</v>
      </c>
      <c r="L1685" s="25">
        <f>VLOOKUP(Table35[[#This Row],[Customer ID]],'Hospitalisation Details'!A:E,5,FALSE)</f>
        <v>30653</v>
      </c>
      <c r="M1685" s="27">
        <f>VLOOKUP(Table35[[#This Row],[Customer ID]],'Hospitalisation Details'!A:K,8,FALSE)</f>
        <v>5587.59</v>
      </c>
      <c r="N1685" t="str">
        <f>VLOOKUP(Table35[[#This Row],[Customer ID]],'Hospitalisation Details'!A:K,9, FALSE)</f>
        <v>tier - 2</v>
      </c>
      <c r="O1685" t="str">
        <f>VLOOKUP(Table35[[#This Row],[Customer ID]],'Hospitalisation Details'!A:K,10,FALSE)</f>
        <v>tier - 1</v>
      </c>
      <c r="P1685" t="str">
        <f>VLOOKUP(Table35[[#This Row],[Customer ID]],'Hospitalisation Details'!A:K,11,FALSE)</f>
        <v>R1013</v>
      </c>
    </row>
    <row r="1686" spans="1:16" x14ac:dyDescent="0.3">
      <c r="A1686" t="s">
        <v>685</v>
      </c>
      <c r="B1686" t="str">
        <f>VLOOKUP(Table35[[#This Row],[Customer ID]], 'Customer Names'!F:G, 2, FALSE)</f>
        <v>Goldsby, Mr.  Thomas J</v>
      </c>
      <c r="C1686">
        <v>34.43</v>
      </c>
      <c r="D1686" s="22" t="str" cm="1">
        <f t="array" ref="D1686">_xlfn.IFS(Table35[[#This Row],[BMI]]&lt;18.5, "Underweight ", Table35[[#This Row],[BMI]]&lt;24.9, "Normal Weight", Table35[[#This Row],[BMI]]&lt;29.9, "Overweight ", TRUE, "Obesity")</f>
        <v>Obesity</v>
      </c>
      <c r="E1686" s="22">
        <v>8.6199999999999992</v>
      </c>
      <c r="F1686" s="22" t="str" cm="1">
        <f t="array" ref="F1686">_xlfn.IFS(Table35[[#This Row],[HBA1C]]&lt;5.7, "Normal", Table35[[#This Row],[HBA1C]]&lt;6.4, "Prediabetes ", TRUE, "Diabetes")</f>
        <v>Diabetes</v>
      </c>
      <c r="G1686" s="23" t="s">
        <v>2381</v>
      </c>
      <c r="H1686" s="22" t="s">
        <v>2379</v>
      </c>
      <c r="I1686" s="22" t="s">
        <v>2379</v>
      </c>
      <c r="J1686" s="22">
        <v>1</v>
      </c>
      <c r="K1686" t="s">
        <v>2379</v>
      </c>
      <c r="L1686" s="25">
        <f>VLOOKUP(Table35[[#This Row],[Customer ID]],'Hospitalisation Details'!A:E,5,FALSE)</f>
        <v>31737</v>
      </c>
      <c r="M1686" s="27">
        <f>VLOOKUP(Table35[[#This Row],[Customer ID]],'Hospitalisation Details'!A:K,8,FALSE)</f>
        <v>5584.31</v>
      </c>
      <c r="N1686" t="str">
        <f>VLOOKUP(Table35[[#This Row],[Customer ID]],'Hospitalisation Details'!A:K,9, FALSE)</f>
        <v>tier - 3</v>
      </c>
      <c r="O1686" t="str">
        <f>VLOOKUP(Table35[[#This Row],[Customer ID]],'Hospitalisation Details'!A:K,10,FALSE)</f>
        <v>tier - 1</v>
      </c>
      <c r="P1686" t="str">
        <f>VLOOKUP(Table35[[#This Row],[Customer ID]],'Hospitalisation Details'!A:K,11,FALSE)</f>
        <v>R1013</v>
      </c>
    </row>
    <row r="1687" spans="1:16" x14ac:dyDescent="0.3">
      <c r="A1687" t="s">
        <v>684</v>
      </c>
      <c r="B1687" t="str">
        <f>VLOOKUP(Table35[[#This Row],[Customer ID]], 'Customer Names'!F:G, 2, FALSE)</f>
        <v>Whitney, Mr.  Ken</v>
      </c>
      <c r="C1687">
        <v>20.86</v>
      </c>
      <c r="D1687" s="22" t="str" cm="1">
        <f t="array" ref="D1687">_xlfn.IFS(Table35[[#This Row],[BMI]]&lt;18.5, "Underweight ", Table35[[#This Row],[BMI]]&lt;24.9, "Normal Weight", Table35[[#This Row],[BMI]]&lt;29.9, "Overweight ", TRUE, "Obesity")</f>
        <v>Normal Weight</v>
      </c>
      <c r="E1687" s="22">
        <v>4.3600000000000003</v>
      </c>
      <c r="F1687" s="22" t="str" cm="1">
        <f t="array" ref="F1687">_xlfn.IFS(Table35[[#This Row],[HBA1C]]&lt;5.7, "Normal", Table35[[#This Row],[HBA1C]]&lt;6.4, "Prediabetes ", TRUE, "Diabetes")</f>
        <v>Normal</v>
      </c>
      <c r="G1687" s="23" t="s">
        <v>2381</v>
      </c>
      <c r="H1687" s="22" t="s">
        <v>2379</v>
      </c>
      <c r="I1687" s="22" t="s">
        <v>2379</v>
      </c>
      <c r="J1687" s="22">
        <v>0</v>
      </c>
      <c r="K1687" t="s">
        <v>2379</v>
      </c>
      <c r="L1687" s="25">
        <f>VLOOKUP(Table35[[#This Row],[Customer ID]],'Hospitalisation Details'!A:E,5,FALSE)</f>
        <v>31325</v>
      </c>
      <c r="M1687" s="27">
        <f>VLOOKUP(Table35[[#This Row],[Customer ID]],'Hospitalisation Details'!A:K,8,FALSE)</f>
        <v>5582.95</v>
      </c>
      <c r="N1687" t="str">
        <f>VLOOKUP(Table35[[#This Row],[Customer ID]],'Hospitalisation Details'!A:K,9, FALSE)</f>
        <v>tier - 2</v>
      </c>
      <c r="O1687" t="str">
        <f>VLOOKUP(Table35[[#This Row],[Customer ID]],'Hospitalisation Details'!A:K,10,FALSE)</f>
        <v>tier - 1</v>
      </c>
      <c r="P1687" t="str">
        <f>VLOOKUP(Table35[[#This Row],[Customer ID]],'Hospitalisation Details'!A:K,11,FALSE)</f>
        <v>R1012</v>
      </c>
    </row>
    <row r="1688" spans="1:16" x14ac:dyDescent="0.3">
      <c r="A1688" t="s">
        <v>683</v>
      </c>
      <c r="B1688" t="str">
        <f>VLOOKUP(Table35[[#This Row],[Customer ID]], 'Customer Names'!F:G, 2, FALSE)</f>
        <v>Mahoney, Ms.  Annie E</v>
      </c>
      <c r="C1688">
        <v>18.34</v>
      </c>
      <c r="D1688" s="22" t="str" cm="1">
        <f t="array" ref="D1688">_xlfn.IFS(Table35[[#This Row],[BMI]]&lt;18.5, "Underweight ", Table35[[#This Row],[BMI]]&lt;24.9, "Normal Weight", Table35[[#This Row],[BMI]]&lt;29.9, "Overweight ", TRUE, "Obesity")</f>
        <v xml:space="preserve">Underweight </v>
      </c>
      <c r="E1688" s="22">
        <v>10.01</v>
      </c>
      <c r="F1688" s="22" t="str" cm="1">
        <f t="array" ref="F1688">_xlfn.IFS(Table35[[#This Row],[HBA1C]]&lt;5.7, "Normal", Table35[[#This Row],[HBA1C]]&lt;6.4, "Prediabetes ", TRUE, "Diabetes")</f>
        <v>Diabetes</v>
      </c>
      <c r="G1688" s="23" t="s">
        <v>2379</v>
      </c>
      <c r="H1688" s="22" t="s">
        <v>2379</v>
      </c>
      <c r="I1688" s="22" t="s">
        <v>2379</v>
      </c>
      <c r="J1688" s="22">
        <v>0</v>
      </c>
      <c r="K1688" t="s">
        <v>2379</v>
      </c>
      <c r="L1688" s="25">
        <f>VLOOKUP(Table35[[#This Row],[Customer ID]],'Hospitalisation Details'!A:E,5,FALSE)</f>
        <v>27290</v>
      </c>
      <c r="M1688" s="27">
        <f>VLOOKUP(Table35[[#This Row],[Customer ID]],'Hospitalisation Details'!A:K,8,FALSE)</f>
        <v>5576.35</v>
      </c>
      <c r="N1688" t="str">
        <f>VLOOKUP(Table35[[#This Row],[Customer ID]],'Hospitalisation Details'!A:K,9, FALSE)</f>
        <v>tier - 2</v>
      </c>
      <c r="O1688" t="str">
        <f>VLOOKUP(Table35[[#This Row],[Customer ID]],'Hospitalisation Details'!A:K,10,FALSE)</f>
        <v>tier - 3</v>
      </c>
      <c r="P1688" t="str">
        <f>VLOOKUP(Table35[[#This Row],[Customer ID]],'Hospitalisation Details'!A:K,11,FALSE)</f>
        <v>R1013</v>
      </c>
    </row>
    <row r="1689" spans="1:16" x14ac:dyDescent="0.3">
      <c r="A1689" t="s">
        <v>682</v>
      </c>
      <c r="B1689" t="str">
        <f>VLOOKUP(Table35[[#This Row],[Customer ID]], 'Customer Names'!F:G, 2, FALSE)</f>
        <v>McCracken, Mrs.  Noel K.</v>
      </c>
      <c r="C1689">
        <v>34.15</v>
      </c>
      <c r="D1689" s="22" t="str" cm="1">
        <f t="array" ref="D1689">_xlfn.IFS(Table35[[#This Row],[BMI]]&lt;18.5, "Underweight ", Table35[[#This Row],[BMI]]&lt;24.9, "Normal Weight", Table35[[#This Row],[BMI]]&lt;29.9, "Overweight ", TRUE, "Obesity")</f>
        <v>Obesity</v>
      </c>
      <c r="E1689" s="22">
        <v>5.42</v>
      </c>
      <c r="F1689" s="22" t="str" cm="1">
        <f t="array" ref="F1689">_xlfn.IFS(Table35[[#This Row],[HBA1C]]&lt;5.7, "Normal", Table35[[#This Row],[HBA1C]]&lt;6.4, "Prediabetes ", TRUE, "Diabetes")</f>
        <v>Normal</v>
      </c>
      <c r="G1689" s="23" t="s">
        <v>2379</v>
      </c>
      <c r="H1689" s="22" t="s">
        <v>2379</v>
      </c>
      <c r="I1689" s="22" t="s">
        <v>2379</v>
      </c>
      <c r="J1689" s="22">
        <v>0</v>
      </c>
      <c r="K1689" t="s">
        <v>2379</v>
      </c>
      <c r="L1689" s="25">
        <f>VLOOKUP(Table35[[#This Row],[Customer ID]],'Hospitalisation Details'!A:E,5,FALSE)</f>
        <v>36394</v>
      </c>
      <c r="M1689" s="27">
        <f>VLOOKUP(Table35[[#This Row],[Customer ID]],'Hospitalisation Details'!A:K,8,FALSE)</f>
        <v>5552.61</v>
      </c>
      <c r="N1689" t="str">
        <f>VLOOKUP(Table35[[#This Row],[Customer ID]],'Hospitalisation Details'!A:K,9, FALSE)</f>
        <v>tier - 2</v>
      </c>
      <c r="O1689" t="str">
        <f>VLOOKUP(Table35[[#This Row],[Customer ID]],'Hospitalisation Details'!A:K,10,FALSE)</f>
        <v>tier - 3</v>
      </c>
      <c r="P1689" t="str">
        <f>VLOOKUP(Table35[[#This Row],[Customer ID]],'Hospitalisation Details'!A:K,11,FALSE)</f>
        <v>R1026</v>
      </c>
    </row>
    <row r="1690" spans="1:16" x14ac:dyDescent="0.3">
      <c r="A1690" t="s">
        <v>681</v>
      </c>
      <c r="B1690" t="str">
        <f>VLOOKUP(Table35[[#This Row],[Customer ID]], 'Customer Names'!F:G, 2, FALSE)</f>
        <v>Spewak, Mr.  Mark S</v>
      </c>
      <c r="C1690">
        <v>18.350000000000001</v>
      </c>
      <c r="D1690" s="22" t="str" cm="1">
        <f t="array" ref="D1690">_xlfn.IFS(Table35[[#This Row],[BMI]]&lt;18.5, "Underweight ", Table35[[#This Row],[BMI]]&lt;24.9, "Normal Weight", Table35[[#This Row],[BMI]]&lt;29.9, "Overweight ", TRUE, "Obesity")</f>
        <v xml:space="preserve">Underweight </v>
      </c>
      <c r="E1690" s="22">
        <v>5.12</v>
      </c>
      <c r="F1690" s="22" t="str" cm="1">
        <f t="array" ref="F1690">_xlfn.IFS(Table35[[#This Row],[HBA1C]]&lt;5.7, "Normal", Table35[[#This Row],[HBA1C]]&lt;6.4, "Prediabetes ", TRUE, "Diabetes")</f>
        <v>Normal</v>
      </c>
      <c r="G1690" s="23" t="s">
        <v>2379</v>
      </c>
      <c r="H1690" s="22" t="s">
        <v>2379</v>
      </c>
      <c r="I1690" s="22" t="s">
        <v>2379</v>
      </c>
      <c r="J1690" s="22">
        <v>0</v>
      </c>
      <c r="K1690" t="s">
        <v>2379</v>
      </c>
      <c r="L1690" s="25">
        <f>VLOOKUP(Table35[[#This Row],[Customer ID]],'Hospitalisation Details'!A:E,5,FALSE)</f>
        <v>29409</v>
      </c>
      <c r="M1690" s="27">
        <f>VLOOKUP(Table35[[#This Row],[Customer ID]],'Hospitalisation Details'!A:K,8,FALSE)</f>
        <v>5540.35</v>
      </c>
      <c r="N1690" t="str">
        <f>VLOOKUP(Table35[[#This Row],[Customer ID]],'Hospitalisation Details'!A:K,9, FALSE)</f>
        <v>tier - 2</v>
      </c>
      <c r="O1690" t="str">
        <f>VLOOKUP(Table35[[#This Row],[Customer ID]],'Hospitalisation Details'!A:K,10,FALSE)</f>
        <v>tier - 2</v>
      </c>
      <c r="P1690" t="str">
        <f>VLOOKUP(Table35[[#This Row],[Customer ID]],'Hospitalisation Details'!A:K,11,FALSE)</f>
        <v>R1012</v>
      </c>
    </row>
    <row r="1691" spans="1:16" x14ac:dyDescent="0.3">
      <c r="A1691" t="s">
        <v>680</v>
      </c>
      <c r="B1691" t="str">
        <f>VLOOKUP(Table35[[#This Row],[Customer ID]], 'Customer Names'!F:G, 2, FALSE)</f>
        <v>Cottini, Ms.  Federica</v>
      </c>
      <c r="C1691">
        <v>22.13</v>
      </c>
      <c r="D1691" s="22" t="str" cm="1">
        <f t="array" ref="D1691">_xlfn.IFS(Table35[[#This Row],[BMI]]&lt;18.5, "Underweight ", Table35[[#This Row],[BMI]]&lt;24.9, "Normal Weight", Table35[[#This Row],[BMI]]&lt;29.9, "Overweight ", TRUE, "Obesity")</f>
        <v>Normal Weight</v>
      </c>
      <c r="E1691" s="22">
        <v>9.1999999999999993</v>
      </c>
      <c r="F1691" s="22" t="str" cm="1">
        <f t="array" ref="F1691">_xlfn.IFS(Table35[[#This Row],[HBA1C]]&lt;5.7, "Normal", Table35[[#This Row],[HBA1C]]&lt;6.4, "Prediabetes ", TRUE, "Diabetes")</f>
        <v>Diabetes</v>
      </c>
      <c r="G1691" s="23" t="s">
        <v>2381</v>
      </c>
      <c r="H1691" s="22" t="s">
        <v>2379</v>
      </c>
      <c r="I1691" s="22" t="s">
        <v>2379</v>
      </c>
      <c r="J1691" s="22">
        <v>0</v>
      </c>
      <c r="K1691" t="s">
        <v>2379</v>
      </c>
      <c r="L1691" s="25">
        <f>VLOOKUP(Table35[[#This Row],[Customer ID]],'Hospitalisation Details'!A:E,5,FALSE)</f>
        <v>29744</v>
      </c>
      <c r="M1691" s="27">
        <f>VLOOKUP(Table35[[#This Row],[Customer ID]],'Hospitalisation Details'!A:K,8,FALSE)</f>
        <v>5539.4</v>
      </c>
      <c r="N1691" t="str">
        <f>VLOOKUP(Table35[[#This Row],[Customer ID]],'Hospitalisation Details'!A:K,9, FALSE)</f>
        <v>tier - 2</v>
      </c>
      <c r="O1691" t="str">
        <f>VLOOKUP(Table35[[#This Row],[Customer ID]],'Hospitalisation Details'!A:K,10,FALSE)</f>
        <v>tier - 2</v>
      </c>
      <c r="P1691" t="str">
        <f>VLOOKUP(Table35[[#This Row],[Customer ID]],'Hospitalisation Details'!A:K,11,FALSE)</f>
        <v>R1013</v>
      </c>
    </row>
    <row r="1692" spans="1:16" x14ac:dyDescent="0.3">
      <c r="A1692" t="s">
        <v>679</v>
      </c>
      <c r="B1692" t="str">
        <f>VLOOKUP(Table35[[#This Row],[Customer ID]], 'Customer Names'!F:G, 2, FALSE)</f>
        <v>Findlay, Ms.  Pamela L</v>
      </c>
      <c r="C1692">
        <v>22.51</v>
      </c>
      <c r="D1692" s="22" t="str" cm="1">
        <f t="array" ref="D1692">_xlfn.IFS(Table35[[#This Row],[BMI]]&lt;18.5, "Underweight ", Table35[[#This Row],[BMI]]&lt;24.9, "Normal Weight", Table35[[#This Row],[BMI]]&lt;29.9, "Overweight ", TRUE, "Obesity")</f>
        <v>Normal Weight</v>
      </c>
      <c r="E1692" s="22">
        <v>6.08</v>
      </c>
      <c r="F1692" s="22" t="str" cm="1">
        <f t="array" ref="F1692">_xlfn.IFS(Table35[[#This Row],[HBA1C]]&lt;5.7, "Normal", Table35[[#This Row],[HBA1C]]&lt;6.4, "Prediabetes ", TRUE, "Diabetes")</f>
        <v xml:space="preserve">Prediabetes </v>
      </c>
      <c r="G1692" s="23" t="s">
        <v>2381</v>
      </c>
      <c r="H1692" s="22" t="s">
        <v>2379</v>
      </c>
      <c r="I1692" s="22" t="s">
        <v>2379</v>
      </c>
      <c r="J1692" s="22">
        <v>1</v>
      </c>
      <c r="K1692" t="s">
        <v>2379</v>
      </c>
      <c r="L1692" s="25">
        <f>VLOOKUP(Table35[[#This Row],[Customer ID]],'Hospitalisation Details'!A:E,5,FALSE)</f>
        <v>32292</v>
      </c>
      <c r="M1692" s="27">
        <f>VLOOKUP(Table35[[#This Row],[Customer ID]],'Hospitalisation Details'!A:K,8,FALSE)</f>
        <v>5503.36</v>
      </c>
      <c r="N1692" t="str">
        <f>VLOOKUP(Table35[[#This Row],[Customer ID]],'Hospitalisation Details'!A:K,9, FALSE)</f>
        <v>tier - 2</v>
      </c>
      <c r="O1692" t="str">
        <f>VLOOKUP(Table35[[#This Row],[Customer ID]],'Hospitalisation Details'!A:K,10,FALSE)</f>
        <v>tier - 2</v>
      </c>
      <c r="P1692" t="str">
        <f>VLOOKUP(Table35[[#This Row],[Customer ID]],'Hospitalisation Details'!A:K,11,FALSE)</f>
        <v>R1012</v>
      </c>
    </row>
    <row r="1693" spans="1:16" x14ac:dyDescent="0.3">
      <c r="A1693" t="s">
        <v>678</v>
      </c>
      <c r="B1693" t="str">
        <f>VLOOKUP(Table35[[#This Row],[Customer ID]], 'Customer Names'!F:G, 2, FALSE)</f>
        <v>Strasburg, Mr.  Andrew W.</v>
      </c>
      <c r="C1693">
        <v>31</v>
      </c>
      <c r="D1693" s="22" t="str" cm="1">
        <f t="array" ref="D1693">_xlfn.IFS(Table35[[#This Row],[BMI]]&lt;18.5, "Underweight ", Table35[[#This Row],[BMI]]&lt;24.9, "Normal Weight", Table35[[#This Row],[BMI]]&lt;29.9, "Overweight ", TRUE, "Obesity")</f>
        <v>Obesity</v>
      </c>
      <c r="E1693" s="22">
        <v>4.7699999999999996</v>
      </c>
      <c r="F1693" s="22" t="str" cm="1">
        <f t="array" ref="F1693">_xlfn.IFS(Table35[[#This Row],[HBA1C]]&lt;5.7, "Normal", Table35[[#This Row],[HBA1C]]&lt;6.4, "Prediabetes ", TRUE, "Diabetes")</f>
        <v>Normal</v>
      </c>
      <c r="G1693" s="23" t="s">
        <v>2379</v>
      </c>
      <c r="H1693" s="22" t="s">
        <v>2379</v>
      </c>
      <c r="I1693" s="22" t="s">
        <v>2379</v>
      </c>
      <c r="J1693" s="22">
        <v>1</v>
      </c>
      <c r="K1693" t="s">
        <v>2379</v>
      </c>
      <c r="L1693" s="25">
        <f>VLOOKUP(Table35[[#This Row],[Customer ID]],'Hospitalisation Details'!A:E,5,FALSE)</f>
        <v>30789</v>
      </c>
      <c r="M1693" s="27">
        <f>VLOOKUP(Table35[[#This Row],[Customer ID]],'Hospitalisation Details'!A:K,8,FALSE)</f>
        <v>5488.26</v>
      </c>
      <c r="N1693" t="str">
        <f>VLOOKUP(Table35[[#This Row],[Customer ID]],'Hospitalisation Details'!A:K,9, FALSE)</f>
        <v>tier - 2</v>
      </c>
      <c r="O1693" t="str">
        <f>VLOOKUP(Table35[[#This Row],[Customer ID]],'Hospitalisation Details'!A:K,10,FALSE)</f>
        <v>tier - 3</v>
      </c>
      <c r="P1693" t="str">
        <f>VLOOKUP(Table35[[#This Row],[Customer ID]],'Hospitalisation Details'!A:K,11,FALSE)</f>
        <v>R1011</v>
      </c>
    </row>
    <row r="1694" spans="1:16" x14ac:dyDescent="0.3">
      <c r="A1694" t="s">
        <v>677</v>
      </c>
      <c r="B1694" t="str">
        <f>VLOOKUP(Table35[[#This Row],[Customer ID]], 'Customer Names'!F:G, 2, FALSE)</f>
        <v>Adams, Mr.  Randall</v>
      </c>
      <c r="C1694">
        <v>28.27</v>
      </c>
      <c r="D1694" s="22" t="str" cm="1">
        <f t="array" ref="D1694">_xlfn.IFS(Table35[[#This Row],[BMI]]&lt;18.5, "Underweight ", Table35[[#This Row],[BMI]]&lt;24.9, "Normal Weight", Table35[[#This Row],[BMI]]&lt;29.9, "Overweight ", TRUE, "Obesity")</f>
        <v xml:space="preserve">Overweight </v>
      </c>
      <c r="E1694" s="22">
        <v>4.62</v>
      </c>
      <c r="F1694" s="22" t="str" cm="1">
        <f t="array" ref="F1694">_xlfn.IFS(Table35[[#This Row],[HBA1C]]&lt;5.7, "Normal", Table35[[#This Row],[HBA1C]]&lt;6.4, "Prediabetes ", TRUE, "Diabetes")</f>
        <v>Normal</v>
      </c>
      <c r="G1694" s="23" t="s">
        <v>2379</v>
      </c>
      <c r="H1694" s="22" t="s">
        <v>2379</v>
      </c>
      <c r="I1694" s="22" t="s">
        <v>2379</v>
      </c>
      <c r="J1694" s="22">
        <v>1</v>
      </c>
      <c r="K1694" t="s">
        <v>2379</v>
      </c>
      <c r="L1694" s="25">
        <f>VLOOKUP(Table35[[#This Row],[Customer ID]],'Hospitalisation Details'!A:E,5,FALSE)</f>
        <v>30767</v>
      </c>
      <c r="M1694" s="27">
        <f>VLOOKUP(Table35[[#This Row],[Customer ID]],'Hospitalisation Details'!A:K,8,FALSE)</f>
        <v>5484.47</v>
      </c>
      <c r="N1694" t="str">
        <f>VLOOKUP(Table35[[#This Row],[Customer ID]],'Hospitalisation Details'!A:K,9, FALSE)</f>
        <v>tier - 2</v>
      </c>
      <c r="O1694" t="str">
        <f>VLOOKUP(Table35[[#This Row],[Customer ID]],'Hospitalisation Details'!A:K,10,FALSE)</f>
        <v>tier - 2</v>
      </c>
      <c r="P1694" t="str">
        <f>VLOOKUP(Table35[[#This Row],[Customer ID]],'Hospitalisation Details'!A:K,11,FALSE)</f>
        <v>R1013</v>
      </c>
    </row>
    <row r="1695" spans="1:16" x14ac:dyDescent="0.3">
      <c r="A1695" t="s">
        <v>676</v>
      </c>
      <c r="B1695" t="str">
        <f>VLOOKUP(Table35[[#This Row],[Customer ID]], 'Customer Names'!F:G, 2, FALSE)</f>
        <v>Deeter, Ms.  Tracy L</v>
      </c>
      <c r="C1695">
        <v>29.92</v>
      </c>
      <c r="D1695" s="22" t="str" cm="1">
        <f t="array" ref="D1695">_xlfn.IFS(Table35[[#This Row],[BMI]]&lt;18.5, "Underweight ", Table35[[#This Row],[BMI]]&lt;24.9, "Normal Weight", Table35[[#This Row],[BMI]]&lt;29.9, "Overweight ", TRUE, "Obesity")</f>
        <v>Obesity</v>
      </c>
      <c r="E1695" s="22">
        <v>9.07</v>
      </c>
      <c r="F1695" s="22" t="str" cm="1">
        <f t="array" ref="F1695">_xlfn.IFS(Table35[[#This Row],[HBA1C]]&lt;5.7, "Normal", Table35[[#This Row],[HBA1C]]&lt;6.4, "Prediabetes ", TRUE, "Diabetes")</f>
        <v>Diabetes</v>
      </c>
      <c r="G1695" s="23" t="s">
        <v>2381</v>
      </c>
      <c r="H1695" s="22" t="s">
        <v>2379</v>
      </c>
      <c r="I1695" s="22" t="s">
        <v>2379</v>
      </c>
      <c r="J1695" s="22">
        <v>1</v>
      </c>
      <c r="K1695" t="s">
        <v>2379</v>
      </c>
      <c r="L1695" s="25">
        <f>VLOOKUP(Table35[[#This Row],[Customer ID]],'Hospitalisation Details'!A:E,5,FALSE)</f>
        <v>31473</v>
      </c>
      <c r="M1695" s="27">
        <f>VLOOKUP(Table35[[#This Row],[Customer ID]],'Hospitalisation Details'!A:K,8,FALSE)</f>
        <v>5478.04</v>
      </c>
      <c r="N1695" t="str">
        <f>VLOOKUP(Table35[[#This Row],[Customer ID]],'Hospitalisation Details'!A:K,9, FALSE)</f>
        <v>tier - 2</v>
      </c>
      <c r="O1695" t="str">
        <f>VLOOKUP(Table35[[#This Row],[Customer ID]],'Hospitalisation Details'!A:K,10,FALSE)</f>
        <v>tier - 3</v>
      </c>
      <c r="P1695" t="str">
        <f>VLOOKUP(Table35[[#This Row],[Customer ID]],'Hospitalisation Details'!A:K,11,FALSE)</f>
        <v>R1013</v>
      </c>
    </row>
    <row r="1696" spans="1:16" x14ac:dyDescent="0.3">
      <c r="A1696" t="s">
        <v>675</v>
      </c>
      <c r="B1696" t="str">
        <f>VLOOKUP(Table35[[#This Row],[Customer ID]], 'Customer Names'!F:G, 2, FALSE)</f>
        <v>Arpin, Ms.  Azelie</v>
      </c>
      <c r="C1696">
        <v>25.9</v>
      </c>
      <c r="D1696" s="22" t="str" cm="1">
        <f t="array" ref="D1696">_xlfn.IFS(Table35[[#This Row],[BMI]]&lt;18.5, "Underweight ", Table35[[#This Row],[BMI]]&lt;24.9, "Normal Weight", Table35[[#This Row],[BMI]]&lt;29.9, "Overweight ", TRUE, "Obesity")</f>
        <v xml:space="preserve">Overweight </v>
      </c>
      <c r="E1696" s="22">
        <v>9.1199999999999992</v>
      </c>
      <c r="F1696" s="22" t="str" cm="1">
        <f t="array" ref="F1696">_xlfn.IFS(Table35[[#This Row],[HBA1C]]&lt;5.7, "Normal", Table35[[#This Row],[HBA1C]]&lt;6.4, "Prediabetes ", TRUE, "Diabetes")</f>
        <v>Diabetes</v>
      </c>
      <c r="G1696" s="23" t="s">
        <v>2381</v>
      </c>
      <c r="H1696" s="22" t="s">
        <v>2379</v>
      </c>
      <c r="I1696" s="22" t="s">
        <v>2379</v>
      </c>
      <c r="J1696" s="22">
        <v>1</v>
      </c>
      <c r="K1696" t="s">
        <v>2379</v>
      </c>
      <c r="L1696" s="25">
        <f>VLOOKUP(Table35[[#This Row],[Customer ID]],'Hospitalisation Details'!A:E,5,FALSE)</f>
        <v>31424</v>
      </c>
      <c r="M1696" s="27">
        <f>VLOOKUP(Table35[[#This Row],[Customer ID]],'Hospitalisation Details'!A:K,8,FALSE)</f>
        <v>5472.45</v>
      </c>
      <c r="N1696" t="str">
        <f>VLOOKUP(Table35[[#This Row],[Customer ID]],'Hospitalisation Details'!A:K,9, FALSE)</f>
        <v>tier - 2</v>
      </c>
      <c r="O1696" t="str">
        <f>VLOOKUP(Table35[[#This Row],[Customer ID]],'Hospitalisation Details'!A:K,10,FALSE)</f>
        <v>tier - 3</v>
      </c>
      <c r="P1696" t="str">
        <f>VLOOKUP(Table35[[#This Row],[Customer ID]],'Hospitalisation Details'!A:K,11,FALSE)</f>
        <v>R1011</v>
      </c>
    </row>
    <row r="1697" spans="1:16" x14ac:dyDescent="0.3">
      <c r="A1697" t="s">
        <v>674</v>
      </c>
      <c r="B1697" t="str">
        <f>VLOOKUP(Table35[[#This Row],[Customer ID]], 'Customer Names'!F:G, 2, FALSE)</f>
        <v>Schoeneck, Ms.  Monica M.</v>
      </c>
      <c r="C1697">
        <v>27.74</v>
      </c>
      <c r="D1697" s="22" t="str" cm="1">
        <f t="array" ref="D1697">_xlfn.IFS(Table35[[#This Row],[BMI]]&lt;18.5, "Underweight ", Table35[[#This Row],[BMI]]&lt;24.9, "Normal Weight", Table35[[#This Row],[BMI]]&lt;29.9, "Overweight ", TRUE, "Obesity")</f>
        <v xml:space="preserve">Overweight </v>
      </c>
      <c r="E1697" s="22">
        <v>7.32</v>
      </c>
      <c r="F1697" s="22" t="str" cm="1">
        <f t="array" ref="F1697">_xlfn.IFS(Table35[[#This Row],[HBA1C]]&lt;5.7, "Normal", Table35[[#This Row],[HBA1C]]&lt;6.4, "Prediabetes ", TRUE, "Diabetes")</f>
        <v>Diabetes</v>
      </c>
      <c r="G1697" s="23" t="s">
        <v>2381</v>
      </c>
      <c r="H1697" s="22" t="s">
        <v>2379</v>
      </c>
      <c r="I1697" s="22" t="s">
        <v>2379</v>
      </c>
      <c r="J1697" s="22">
        <v>1</v>
      </c>
      <c r="K1697" t="s">
        <v>2379</v>
      </c>
      <c r="L1697" s="25">
        <f>VLOOKUP(Table35[[#This Row],[Customer ID]],'Hospitalisation Details'!A:E,5,FALSE)</f>
        <v>31748</v>
      </c>
      <c r="M1697" s="27">
        <f>VLOOKUP(Table35[[#This Row],[Customer ID]],'Hospitalisation Details'!A:K,8,FALSE)</f>
        <v>5469.01</v>
      </c>
      <c r="N1697" t="str">
        <f>VLOOKUP(Table35[[#This Row],[Customer ID]],'Hospitalisation Details'!A:K,9, FALSE)</f>
        <v>tier - 2</v>
      </c>
      <c r="O1697" t="str">
        <f>VLOOKUP(Table35[[#This Row],[Customer ID]],'Hospitalisation Details'!A:K,10,FALSE)</f>
        <v>tier - 2</v>
      </c>
      <c r="P1697" t="str">
        <f>VLOOKUP(Table35[[#This Row],[Customer ID]],'Hospitalisation Details'!A:K,11,FALSE)</f>
        <v>R1024</v>
      </c>
    </row>
    <row r="1698" spans="1:16" x14ac:dyDescent="0.3">
      <c r="A1698" t="s">
        <v>673</v>
      </c>
      <c r="B1698" t="str">
        <f>VLOOKUP(Table35[[#This Row],[Customer ID]], 'Customer Names'!F:G, 2, FALSE)</f>
        <v>Mueller, Ms.  Katarina K.</v>
      </c>
      <c r="C1698">
        <v>17.260000000000002</v>
      </c>
      <c r="D1698" s="22" t="str" cm="1">
        <f t="array" ref="D1698">_xlfn.IFS(Table35[[#This Row],[BMI]]&lt;18.5, "Underweight ", Table35[[#This Row],[BMI]]&lt;24.9, "Normal Weight", Table35[[#This Row],[BMI]]&lt;29.9, "Overweight ", TRUE, "Obesity")</f>
        <v xml:space="preserve">Underweight </v>
      </c>
      <c r="E1698" s="22">
        <v>11.73</v>
      </c>
      <c r="F1698" s="22" t="str" cm="1">
        <f t="array" ref="F1698">_xlfn.IFS(Table35[[#This Row],[HBA1C]]&lt;5.7, "Normal", Table35[[#This Row],[HBA1C]]&lt;6.4, "Prediabetes ", TRUE, "Diabetes")</f>
        <v>Diabetes</v>
      </c>
      <c r="G1698" s="23" t="s">
        <v>2379</v>
      </c>
      <c r="H1698" s="22" t="s">
        <v>2379</v>
      </c>
      <c r="I1698" s="22" t="s">
        <v>2379</v>
      </c>
      <c r="J1698" s="22">
        <v>2</v>
      </c>
      <c r="K1698" t="s">
        <v>2379</v>
      </c>
      <c r="L1698" s="25">
        <f>VLOOKUP(Table35[[#This Row],[Customer ID]],'Hospitalisation Details'!A:E,5,FALSE)</f>
        <v>26992</v>
      </c>
      <c r="M1698" s="27">
        <f>VLOOKUP(Table35[[#This Row],[Customer ID]],'Hospitalisation Details'!A:K,8,FALSE)</f>
        <v>5466.88</v>
      </c>
      <c r="N1698" t="str">
        <f>VLOOKUP(Table35[[#This Row],[Customer ID]],'Hospitalisation Details'!A:K,9, FALSE)</f>
        <v>tier - 2</v>
      </c>
      <c r="O1698" t="str">
        <f>VLOOKUP(Table35[[#This Row],[Customer ID]],'Hospitalisation Details'!A:K,10,FALSE)</f>
        <v>tier - 2</v>
      </c>
      <c r="P1698" t="str">
        <f>VLOOKUP(Table35[[#This Row],[Customer ID]],'Hospitalisation Details'!A:K,11,FALSE)</f>
        <v>R1013</v>
      </c>
    </row>
    <row r="1699" spans="1:16" x14ac:dyDescent="0.3">
      <c r="A1699" t="s">
        <v>672</v>
      </c>
      <c r="B1699" t="str">
        <f>VLOOKUP(Table35[[#This Row],[Customer ID]], 'Customer Names'!F:G, 2, FALSE)</f>
        <v>Willits, Ms.  Jamie L.</v>
      </c>
      <c r="C1699">
        <v>19.855</v>
      </c>
      <c r="D1699" s="22" t="str" cm="1">
        <f t="array" ref="D1699">_xlfn.IFS(Table35[[#This Row],[BMI]]&lt;18.5, "Underweight ", Table35[[#This Row],[BMI]]&lt;24.9, "Normal Weight", Table35[[#This Row],[BMI]]&lt;29.9, "Overweight ", TRUE, "Obesity")</f>
        <v>Normal Weight</v>
      </c>
      <c r="E1699" s="22">
        <v>6.64</v>
      </c>
      <c r="F1699" s="22" t="str" cm="1">
        <f t="array" ref="F1699">_xlfn.IFS(Table35[[#This Row],[HBA1C]]&lt;5.7, "Normal", Table35[[#This Row],[HBA1C]]&lt;6.4, "Prediabetes ", TRUE, "Diabetes")</f>
        <v>Diabetes</v>
      </c>
      <c r="G1699" s="23" t="s">
        <v>2381</v>
      </c>
      <c r="H1699" s="22" t="s">
        <v>2379</v>
      </c>
      <c r="I1699" s="22" t="s">
        <v>2379</v>
      </c>
      <c r="J1699" s="22">
        <v>1</v>
      </c>
      <c r="K1699" t="s">
        <v>2379</v>
      </c>
      <c r="L1699" s="25">
        <f>VLOOKUP(Table35[[#This Row],[Customer ID]],'Hospitalisation Details'!A:E,5,FALSE)</f>
        <v>31710</v>
      </c>
      <c r="M1699" s="27">
        <f>VLOOKUP(Table35[[#This Row],[Customer ID]],'Hospitalisation Details'!A:K,8,FALSE)</f>
        <v>5458.05</v>
      </c>
      <c r="N1699" t="str">
        <f>VLOOKUP(Table35[[#This Row],[Customer ID]],'Hospitalisation Details'!A:K,9, FALSE)</f>
        <v>tier - 2</v>
      </c>
      <c r="O1699" t="str">
        <f>VLOOKUP(Table35[[#This Row],[Customer ID]],'Hospitalisation Details'!A:K,10,FALSE)</f>
        <v>tier - 2</v>
      </c>
      <c r="P1699" t="str">
        <f>VLOOKUP(Table35[[#This Row],[Customer ID]],'Hospitalisation Details'!A:K,11,FALSE)</f>
        <v>R1024</v>
      </c>
    </row>
    <row r="1700" spans="1:16" x14ac:dyDescent="0.3">
      <c r="A1700" t="s">
        <v>671</v>
      </c>
      <c r="B1700" t="str">
        <f>VLOOKUP(Table35[[#This Row],[Customer ID]], 'Customer Names'!F:G, 2, FALSE)</f>
        <v>Syring, Mr.  Brian</v>
      </c>
      <c r="C1700">
        <v>41.69</v>
      </c>
      <c r="D1700" s="22" t="str" cm="1">
        <f t="array" ref="D1700">_xlfn.IFS(Table35[[#This Row],[BMI]]&lt;18.5, "Underweight ", Table35[[#This Row],[BMI]]&lt;24.9, "Normal Weight", Table35[[#This Row],[BMI]]&lt;29.9, "Overweight ", TRUE, "Obesity")</f>
        <v>Obesity</v>
      </c>
      <c r="E1700" s="22">
        <v>5.78</v>
      </c>
      <c r="F1700" s="22" t="str" cm="1">
        <f t="array" ref="F1700">_xlfn.IFS(Table35[[#This Row],[HBA1C]]&lt;5.7, "Normal", Table35[[#This Row],[HBA1C]]&lt;6.4, "Prediabetes ", TRUE, "Diabetes")</f>
        <v xml:space="preserve">Prediabetes </v>
      </c>
      <c r="G1700" s="23" t="s">
        <v>2379</v>
      </c>
      <c r="H1700" s="22" t="s">
        <v>2379</v>
      </c>
      <c r="I1700" s="22" t="s">
        <v>2379</v>
      </c>
      <c r="J1700" s="22">
        <v>0</v>
      </c>
      <c r="K1700" t="s">
        <v>2379</v>
      </c>
      <c r="L1700" s="25">
        <f>VLOOKUP(Table35[[#This Row],[Customer ID]],'Hospitalisation Details'!A:E,5,FALSE)</f>
        <v>30219</v>
      </c>
      <c r="M1700" s="27">
        <f>VLOOKUP(Table35[[#This Row],[Customer ID]],'Hospitalisation Details'!A:K,8,FALSE)</f>
        <v>5438.75</v>
      </c>
      <c r="N1700" t="str">
        <f>VLOOKUP(Table35[[#This Row],[Customer ID]],'Hospitalisation Details'!A:K,9, FALSE)</f>
        <v>tier - 3</v>
      </c>
      <c r="O1700" t="str">
        <f>VLOOKUP(Table35[[#This Row],[Customer ID]],'Hospitalisation Details'!A:K,10,FALSE)</f>
        <v>tier - 2</v>
      </c>
      <c r="P1700" t="str">
        <f>VLOOKUP(Table35[[#This Row],[Customer ID]],'Hospitalisation Details'!A:K,11,FALSE)</f>
        <v>R1013</v>
      </c>
    </row>
    <row r="1701" spans="1:16" x14ac:dyDescent="0.3">
      <c r="A1701" t="s">
        <v>670</v>
      </c>
      <c r="B1701" t="str">
        <f>VLOOKUP(Table35[[#This Row],[Customer ID]], 'Customer Names'!F:G, 2, FALSE)</f>
        <v>Strike, Ms.  Stacey L.</v>
      </c>
      <c r="C1701">
        <v>16.12</v>
      </c>
      <c r="D1701" s="22" t="str" cm="1">
        <f t="array" ref="D1701">_xlfn.IFS(Table35[[#This Row],[BMI]]&lt;18.5, "Underweight ", Table35[[#This Row],[BMI]]&lt;24.9, "Normal Weight", Table35[[#This Row],[BMI]]&lt;29.9, "Overweight ", TRUE, "Obesity")</f>
        <v xml:space="preserve">Underweight </v>
      </c>
      <c r="E1701" s="22">
        <v>10.45</v>
      </c>
      <c r="F1701" s="22" t="str" cm="1">
        <f t="array" ref="F1701">_xlfn.IFS(Table35[[#This Row],[HBA1C]]&lt;5.7, "Normal", Table35[[#This Row],[HBA1C]]&lt;6.4, "Prediabetes ", TRUE, "Diabetes")</f>
        <v>Diabetes</v>
      </c>
      <c r="G1701" s="23" t="s">
        <v>2379</v>
      </c>
      <c r="H1701" s="22" t="s">
        <v>2379</v>
      </c>
      <c r="I1701" s="22" t="s">
        <v>2379</v>
      </c>
      <c r="J1701" s="22">
        <v>0</v>
      </c>
      <c r="K1701" t="s">
        <v>2379</v>
      </c>
      <c r="L1701" s="25">
        <f>VLOOKUP(Table35[[#This Row],[Customer ID]],'Hospitalisation Details'!A:E,5,FALSE)</f>
        <v>28710</v>
      </c>
      <c r="M1701" s="27">
        <f>VLOOKUP(Table35[[#This Row],[Customer ID]],'Hospitalisation Details'!A:K,8,FALSE)</f>
        <v>5428.98</v>
      </c>
      <c r="N1701" t="str">
        <f>VLOOKUP(Table35[[#This Row],[Customer ID]],'Hospitalisation Details'!A:K,9, FALSE)</f>
        <v>tier - 2</v>
      </c>
      <c r="O1701" t="str">
        <f>VLOOKUP(Table35[[#This Row],[Customer ID]],'Hospitalisation Details'!A:K,10,FALSE)</f>
        <v>tier - 2</v>
      </c>
      <c r="P1701" t="str">
        <f>VLOOKUP(Table35[[#This Row],[Customer ID]],'Hospitalisation Details'!A:K,11,FALSE)</f>
        <v>R1012</v>
      </c>
    </row>
    <row r="1702" spans="1:16" x14ac:dyDescent="0.3">
      <c r="A1702" t="s">
        <v>669</v>
      </c>
      <c r="B1702" t="str">
        <f>VLOOKUP(Table35[[#This Row],[Customer ID]], 'Customer Names'!F:G, 2, FALSE)</f>
        <v>Hennigar, Mr.  Stephen</v>
      </c>
      <c r="C1702">
        <v>37.43</v>
      </c>
      <c r="D1702" s="22" t="str" cm="1">
        <f t="array" ref="D1702">_xlfn.IFS(Table35[[#This Row],[BMI]]&lt;18.5, "Underweight ", Table35[[#This Row],[BMI]]&lt;24.9, "Normal Weight", Table35[[#This Row],[BMI]]&lt;29.9, "Overweight ", TRUE, "Obesity")</f>
        <v>Obesity</v>
      </c>
      <c r="E1702" s="22">
        <v>4.5199999999999996</v>
      </c>
      <c r="F1702" s="22" t="str" cm="1">
        <f t="array" ref="F1702">_xlfn.IFS(Table35[[#This Row],[HBA1C]]&lt;5.7, "Normal", Table35[[#This Row],[HBA1C]]&lt;6.4, "Prediabetes ", TRUE, "Diabetes")</f>
        <v>Normal</v>
      </c>
      <c r="G1702" s="23" t="s">
        <v>2379</v>
      </c>
      <c r="H1702" s="22" t="s">
        <v>2379</v>
      </c>
      <c r="I1702" s="22" t="s">
        <v>2379</v>
      </c>
      <c r="J1702" s="22">
        <v>1</v>
      </c>
      <c r="K1702" t="s">
        <v>2379</v>
      </c>
      <c r="L1702" s="25">
        <f>VLOOKUP(Table35[[#This Row],[Customer ID]],'Hospitalisation Details'!A:E,5,FALSE)</f>
        <v>33802</v>
      </c>
      <c r="M1702" s="27">
        <f>VLOOKUP(Table35[[#This Row],[Customer ID]],'Hospitalisation Details'!A:K,8,FALSE)</f>
        <v>5428.73</v>
      </c>
      <c r="N1702" t="str">
        <f>VLOOKUP(Table35[[#This Row],[Customer ID]],'Hospitalisation Details'!A:K,9, FALSE)</f>
        <v>tier - 3</v>
      </c>
      <c r="O1702" t="str">
        <f>VLOOKUP(Table35[[#This Row],[Customer ID]],'Hospitalisation Details'!A:K,10,FALSE)</f>
        <v>tier - 1</v>
      </c>
      <c r="P1702" t="str">
        <f>VLOOKUP(Table35[[#This Row],[Customer ID]],'Hospitalisation Details'!A:K,11,FALSE)</f>
        <v>R1017</v>
      </c>
    </row>
    <row r="1703" spans="1:16" x14ac:dyDescent="0.3">
      <c r="A1703" t="s">
        <v>668</v>
      </c>
      <c r="B1703" t="str">
        <f>VLOOKUP(Table35[[#This Row],[Customer ID]], 'Customer Names'!F:G, 2, FALSE)</f>
        <v>May, Mr.  Joshua</v>
      </c>
      <c r="C1703">
        <v>31.065000000000001</v>
      </c>
      <c r="D1703" s="22" t="str" cm="1">
        <f t="array" ref="D1703">_xlfn.IFS(Table35[[#This Row],[BMI]]&lt;18.5, "Underweight ", Table35[[#This Row],[BMI]]&lt;24.9, "Normal Weight", Table35[[#This Row],[BMI]]&lt;29.9, "Overweight ", TRUE, "Obesity")</f>
        <v>Obesity</v>
      </c>
      <c r="E1703" s="22">
        <v>5.71</v>
      </c>
      <c r="F1703" s="22" t="str" cm="1">
        <f t="array" ref="F1703">_xlfn.IFS(Table35[[#This Row],[HBA1C]]&lt;5.7, "Normal", Table35[[#This Row],[HBA1C]]&lt;6.4, "Prediabetes ", TRUE, "Diabetes")</f>
        <v xml:space="preserve">Prediabetes </v>
      </c>
      <c r="G1703" s="23" t="s">
        <v>2379</v>
      </c>
      <c r="H1703" s="22" t="s">
        <v>2379</v>
      </c>
      <c r="I1703" s="22" t="s">
        <v>2379</v>
      </c>
      <c r="J1703" s="22">
        <v>0</v>
      </c>
      <c r="K1703" t="s">
        <v>2379</v>
      </c>
      <c r="L1703" s="25">
        <f>VLOOKUP(Table35[[#This Row],[Customer ID]],'Hospitalisation Details'!A:E,5,FALSE)</f>
        <v>33395</v>
      </c>
      <c r="M1703" s="27">
        <f>VLOOKUP(Table35[[#This Row],[Customer ID]],'Hospitalisation Details'!A:K,8,FALSE)</f>
        <v>5425.02</v>
      </c>
      <c r="N1703" t="str">
        <f>VLOOKUP(Table35[[#This Row],[Customer ID]],'Hospitalisation Details'!A:K,9, FALSE)</f>
        <v>tier - 2</v>
      </c>
      <c r="O1703" t="str">
        <f>VLOOKUP(Table35[[#This Row],[Customer ID]],'Hospitalisation Details'!A:K,10,FALSE)</f>
        <v>tier - 1</v>
      </c>
      <c r="P1703" t="str">
        <f>VLOOKUP(Table35[[#This Row],[Customer ID]],'Hospitalisation Details'!A:K,11,FALSE)</f>
        <v>R1012</v>
      </c>
    </row>
    <row r="1704" spans="1:16" x14ac:dyDescent="0.3">
      <c r="A1704" t="s">
        <v>667</v>
      </c>
      <c r="B1704" t="str">
        <f>VLOOKUP(Table35[[#This Row],[Customer ID]], 'Customer Names'!F:G, 2, FALSE)</f>
        <v>Metcalf, Mr.  Josh</v>
      </c>
      <c r="C1704">
        <v>25.08</v>
      </c>
      <c r="D1704" s="22" t="str" cm="1">
        <f t="array" ref="D1704">_xlfn.IFS(Table35[[#This Row],[BMI]]&lt;18.5, "Underweight ", Table35[[#This Row],[BMI]]&lt;24.9, "Normal Weight", Table35[[#This Row],[BMI]]&lt;29.9, "Overweight ", TRUE, "Obesity")</f>
        <v xml:space="preserve">Overweight </v>
      </c>
      <c r="E1704" s="22">
        <v>4.7699999999999996</v>
      </c>
      <c r="F1704" s="22" t="str" cm="1">
        <f t="array" ref="F1704">_xlfn.IFS(Table35[[#This Row],[HBA1C]]&lt;5.7, "Normal", Table35[[#This Row],[HBA1C]]&lt;6.4, "Prediabetes ", TRUE, "Diabetes")</f>
        <v>Normal</v>
      </c>
      <c r="G1704" s="23" t="s">
        <v>2379</v>
      </c>
      <c r="H1704" s="22" t="s">
        <v>2379</v>
      </c>
      <c r="I1704" s="22" t="s">
        <v>2379</v>
      </c>
      <c r="J1704" s="22">
        <v>0</v>
      </c>
      <c r="K1704" t="s">
        <v>2379</v>
      </c>
      <c r="L1704" s="25">
        <f>VLOOKUP(Table35[[#This Row],[Customer ID]],'Hospitalisation Details'!A:E,5,FALSE)</f>
        <v>30098</v>
      </c>
      <c r="M1704" s="27">
        <f>VLOOKUP(Table35[[#This Row],[Customer ID]],'Hospitalisation Details'!A:K,8,FALSE)</f>
        <v>5415.66</v>
      </c>
      <c r="N1704" t="str">
        <f>VLOOKUP(Table35[[#This Row],[Customer ID]],'Hospitalisation Details'!A:K,9, FALSE)</f>
        <v>tier - 2</v>
      </c>
      <c r="O1704" t="str">
        <f>VLOOKUP(Table35[[#This Row],[Customer ID]],'Hospitalisation Details'!A:K,10,FALSE)</f>
        <v>tier - 3</v>
      </c>
      <c r="P1704" t="str">
        <f>VLOOKUP(Table35[[#This Row],[Customer ID]],'Hospitalisation Details'!A:K,11,FALSE)</f>
        <v>R1013</v>
      </c>
    </row>
    <row r="1705" spans="1:16" x14ac:dyDescent="0.3">
      <c r="A1705" t="s">
        <v>666</v>
      </c>
      <c r="B1705" t="str">
        <f>VLOOKUP(Table35[[#This Row],[Customer ID]], 'Customer Names'!F:G, 2, FALSE)</f>
        <v>Tiska, Ms.  Heather</v>
      </c>
      <c r="C1705">
        <v>15.2</v>
      </c>
      <c r="D1705" s="22" t="str" cm="1">
        <f t="array" ref="D1705">_xlfn.IFS(Table35[[#This Row],[BMI]]&lt;18.5, "Underweight ", Table35[[#This Row],[BMI]]&lt;24.9, "Normal Weight", Table35[[#This Row],[BMI]]&lt;29.9, "Overweight ", TRUE, "Obesity")</f>
        <v xml:space="preserve">Underweight </v>
      </c>
      <c r="E1705" s="22">
        <v>7.81</v>
      </c>
      <c r="F1705" s="22" t="str" cm="1">
        <f t="array" ref="F1705">_xlfn.IFS(Table35[[#This Row],[HBA1C]]&lt;5.7, "Normal", Table35[[#This Row],[HBA1C]]&lt;6.4, "Prediabetes ", TRUE, "Diabetes")</f>
        <v>Diabetes</v>
      </c>
      <c r="G1705" s="23" t="s">
        <v>2381</v>
      </c>
      <c r="H1705" s="22" t="s">
        <v>2379</v>
      </c>
      <c r="I1705" s="22" t="s">
        <v>2379</v>
      </c>
      <c r="J1705" s="22">
        <v>1</v>
      </c>
      <c r="K1705" t="s">
        <v>2379</v>
      </c>
      <c r="L1705" s="25">
        <f>VLOOKUP(Table35[[#This Row],[Customer ID]],'Hospitalisation Details'!A:E,5,FALSE)</f>
        <v>27511</v>
      </c>
      <c r="M1705" s="27">
        <f>VLOOKUP(Table35[[#This Row],[Customer ID]],'Hospitalisation Details'!A:K,8,FALSE)</f>
        <v>5411.99</v>
      </c>
      <c r="N1705" t="str">
        <f>VLOOKUP(Table35[[#This Row],[Customer ID]],'Hospitalisation Details'!A:K,9, FALSE)</f>
        <v>tier - 2</v>
      </c>
      <c r="O1705" t="str">
        <f>VLOOKUP(Table35[[#This Row],[Customer ID]],'Hospitalisation Details'!A:K,10,FALSE)</f>
        <v>tier - 3</v>
      </c>
      <c r="P1705" t="str">
        <f>VLOOKUP(Table35[[#This Row],[Customer ID]],'Hospitalisation Details'!A:K,11,FALSE)</f>
        <v>R1012</v>
      </c>
    </row>
    <row r="1706" spans="1:16" x14ac:dyDescent="0.3">
      <c r="A1706" t="s">
        <v>665</v>
      </c>
      <c r="B1706" t="str">
        <f>VLOOKUP(Table35[[#This Row],[Customer ID]], 'Customer Names'!F:G, 2, FALSE)</f>
        <v>McDonough, Mr.  James C.</v>
      </c>
      <c r="C1706">
        <v>22.34</v>
      </c>
      <c r="D1706" s="22" t="str" cm="1">
        <f t="array" ref="D1706">_xlfn.IFS(Table35[[#This Row],[BMI]]&lt;18.5, "Underweight ", Table35[[#This Row],[BMI]]&lt;24.9, "Normal Weight", Table35[[#This Row],[BMI]]&lt;29.9, "Overweight ", TRUE, "Obesity")</f>
        <v>Normal Weight</v>
      </c>
      <c r="E1706" s="22">
        <v>5.19</v>
      </c>
      <c r="F1706" s="22" t="str" cm="1">
        <f t="array" ref="F1706">_xlfn.IFS(Table35[[#This Row],[HBA1C]]&lt;5.7, "Normal", Table35[[#This Row],[HBA1C]]&lt;6.4, "Prediabetes ", TRUE, "Diabetes")</f>
        <v>Normal</v>
      </c>
      <c r="G1706" s="23" t="s">
        <v>2381</v>
      </c>
      <c r="H1706" s="22" t="s">
        <v>2379</v>
      </c>
      <c r="I1706" s="22" t="s">
        <v>2379</v>
      </c>
      <c r="J1706" s="22">
        <v>0</v>
      </c>
      <c r="K1706" t="s">
        <v>2379</v>
      </c>
      <c r="L1706" s="25">
        <f>VLOOKUP(Table35[[#This Row],[Customer ID]],'Hospitalisation Details'!A:E,5,FALSE)</f>
        <v>31129</v>
      </c>
      <c r="M1706" s="27">
        <f>VLOOKUP(Table35[[#This Row],[Customer ID]],'Hospitalisation Details'!A:K,8,FALSE)</f>
        <v>5402.89</v>
      </c>
      <c r="N1706" t="str">
        <f>VLOOKUP(Table35[[#This Row],[Customer ID]],'Hospitalisation Details'!A:K,9, FALSE)</f>
        <v>tier - 2</v>
      </c>
      <c r="O1706" t="str">
        <f>VLOOKUP(Table35[[#This Row],[Customer ID]],'Hospitalisation Details'!A:K,10,FALSE)</f>
        <v>tier - 1</v>
      </c>
      <c r="P1706" t="str">
        <f>VLOOKUP(Table35[[#This Row],[Customer ID]],'Hospitalisation Details'!A:K,11,FALSE)</f>
        <v>R1013</v>
      </c>
    </row>
    <row r="1707" spans="1:16" x14ac:dyDescent="0.3">
      <c r="A1707" t="s">
        <v>664</v>
      </c>
      <c r="B1707" t="str">
        <f>VLOOKUP(Table35[[#This Row],[Customer ID]], 'Customer Names'!F:G, 2, FALSE)</f>
        <v>Fairley, Ms.  Kim</v>
      </c>
      <c r="C1707">
        <v>40.15</v>
      </c>
      <c r="D1707" s="22" t="str" cm="1">
        <f t="array" ref="D1707">_xlfn.IFS(Table35[[#This Row],[BMI]]&lt;18.5, "Underweight ", Table35[[#This Row],[BMI]]&lt;24.9, "Normal Weight", Table35[[#This Row],[BMI]]&lt;29.9, "Overweight ", TRUE, "Obesity")</f>
        <v>Obesity</v>
      </c>
      <c r="E1707" s="22">
        <v>5.93</v>
      </c>
      <c r="F1707" s="22" t="str" cm="1">
        <f t="array" ref="F1707">_xlfn.IFS(Table35[[#This Row],[HBA1C]]&lt;5.7, "Normal", Table35[[#This Row],[HBA1C]]&lt;6.4, "Prediabetes ", TRUE, "Diabetes")</f>
        <v xml:space="preserve">Prediabetes </v>
      </c>
      <c r="G1707" s="23" t="s">
        <v>2379</v>
      </c>
      <c r="H1707" s="22" t="s">
        <v>2379</v>
      </c>
      <c r="I1707" s="22" t="s">
        <v>2379</v>
      </c>
      <c r="J1707" s="22">
        <v>1</v>
      </c>
      <c r="K1707" t="s">
        <v>2379</v>
      </c>
      <c r="L1707" s="25">
        <f>VLOOKUP(Table35[[#This Row],[Customer ID]],'Hospitalisation Details'!A:E,5,FALSE)</f>
        <v>30713</v>
      </c>
      <c r="M1707" s="27">
        <f>VLOOKUP(Table35[[#This Row],[Customer ID]],'Hospitalisation Details'!A:K,8,FALSE)</f>
        <v>5400.98</v>
      </c>
      <c r="N1707" t="str">
        <f>VLOOKUP(Table35[[#This Row],[Customer ID]],'Hospitalisation Details'!A:K,9, FALSE)</f>
        <v>tier - 2</v>
      </c>
      <c r="O1707" t="str">
        <f>VLOOKUP(Table35[[#This Row],[Customer ID]],'Hospitalisation Details'!A:K,10,FALSE)</f>
        <v>tier - 2</v>
      </c>
      <c r="P1707" t="str">
        <f>VLOOKUP(Table35[[#This Row],[Customer ID]],'Hospitalisation Details'!A:K,11,FALSE)</f>
        <v>R1013</v>
      </c>
    </row>
    <row r="1708" spans="1:16" x14ac:dyDescent="0.3">
      <c r="A1708" t="s">
        <v>663</v>
      </c>
      <c r="B1708" t="str">
        <f>VLOOKUP(Table35[[#This Row],[Customer ID]], 'Customer Names'!F:G, 2, FALSE)</f>
        <v>Barnett, Ms.  Marie E.</v>
      </c>
      <c r="C1708">
        <v>37.729999999999997</v>
      </c>
      <c r="D1708" s="22" t="str" cm="1">
        <f t="array" ref="D1708">_xlfn.IFS(Table35[[#This Row],[BMI]]&lt;18.5, "Underweight ", Table35[[#This Row],[BMI]]&lt;24.9, "Normal Weight", Table35[[#This Row],[BMI]]&lt;29.9, "Overweight ", TRUE, "Obesity")</f>
        <v>Obesity</v>
      </c>
      <c r="E1708" s="22">
        <v>6.29</v>
      </c>
      <c r="F1708" s="22" t="str" cm="1">
        <f t="array" ref="F1708">_xlfn.IFS(Table35[[#This Row],[HBA1C]]&lt;5.7, "Normal", Table35[[#This Row],[HBA1C]]&lt;6.4, "Prediabetes ", TRUE, "Diabetes")</f>
        <v xml:space="preserve">Prediabetes </v>
      </c>
      <c r="G1708" s="23" t="s">
        <v>2379</v>
      </c>
      <c r="H1708" s="22" t="s">
        <v>2379</v>
      </c>
      <c r="I1708" s="22" t="s">
        <v>2379</v>
      </c>
      <c r="J1708" s="22">
        <v>1</v>
      </c>
      <c r="K1708" t="s">
        <v>2379</v>
      </c>
      <c r="L1708" s="25">
        <f>VLOOKUP(Table35[[#This Row],[Customer ID]],'Hospitalisation Details'!A:E,5,FALSE)</f>
        <v>30684</v>
      </c>
      <c r="M1708" s="27">
        <f>VLOOKUP(Table35[[#This Row],[Customer ID]],'Hospitalisation Details'!A:K,8,FALSE)</f>
        <v>5397.62</v>
      </c>
      <c r="N1708" t="str">
        <f>VLOOKUP(Table35[[#This Row],[Customer ID]],'Hospitalisation Details'!A:K,9, FALSE)</f>
        <v>tier - 2</v>
      </c>
      <c r="O1708" t="str">
        <f>VLOOKUP(Table35[[#This Row],[Customer ID]],'Hospitalisation Details'!A:K,10,FALSE)</f>
        <v>tier - 2</v>
      </c>
      <c r="P1708" t="str">
        <f>VLOOKUP(Table35[[#This Row],[Customer ID]],'Hospitalisation Details'!A:K,11,FALSE)</f>
        <v>R1013</v>
      </c>
    </row>
    <row r="1709" spans="1:16" x14ac:dyDescent="0.3">
      <c r="A1709" t="s">
        <v>662</v>
      </c>
      <c r="B1709" t="str">
        <f>VLOOKUP(Table35[[#This Row],[Customer ID]], 'Customer Names'!F:G, 2, FALSE)</f>
        <v>Piasta, Mr.  Dariusz</v>
      </c>
      <c r="C1709">
        <v>25.35</v>
      </c>
      <c r="D1709" s="22" t="str" cm="1">
        <f t="array" ref="D1709">_xlfn.IFS(Table35[[#This Row],[BMI]]&lt;18.5, "Underweight ", Table35[[#This Row],[BMI]]&lt;24.9, "Normal Weight", Table35[[#This Row],[BMI]]&lt;29.9, "Overweight ", TRUE, "Obesity")</f>
        <v xml:space="preserve">Overweight </v>
      </c>
      <c r="E1709" s="22">
        <v>4.9000000000000004</v>
      </c>
      <c r="F1709" s="22" t="str" cm="1">
        <f t="array" ref="F1709">_xlfn.IFS(Table35[[#This Row],[HBA1C]]&lt;5.7, "Normal", Table35[[#This Row],[HBA1C]]&lt;6.4, "Prediabetes ", TRUE, "Diabetes")</f>
        <v>Normal</v>
      </c>
      <c r="G1709" s="23" t="s">
        <v>2379</v>
      </c>
      <c r="H1709" s="22" t="s">
        <v>2379</v>
      </c>
      <c r="I1709" s="22" t="s">
        <v>2379</v>
      </c>
      <c r="J1709" s="22">
        <v>0</v>
      </c>
      <c r="K1709" t="s">
        <v>2379</v>
      </c>
      <c r="L1709" s="25">
        <f>VLOOKUP(Table35[[#This Row],[Customer ID]],'Hospitalisation Details'!A:E,5,FALSE)</f>
        <v>32848</v>
      </c>
      <c r="M1709" s="27">
        <f>VLOOKUP(Table35[[#This Row],[Customer ID]],'Hospitalisation Details'!A:K,8,FALSE)</f>
        <v>5396.44</v>
      </c>
      <c r="N1709" t="str">
        <f>VLOOKUP(Table35[[#This Row],[Customer ID]],'Hospitalisation Details'!A:K,9, FALSE)</f>
        <v>tier - 2</v>
      </c>
      <c r="O1709" t="str">
        <f>VLOOKUP(Table35[[#This Row],[Customer ID]],'Hospitalisation Details'!A:K,10,FALSE)</f>
        <v>tier - 3</v>
      </c>
      <c r="P1709" t="str">
        <f>VLOOKUP(Table35[[#This Row],[Customer ID]],'Hospitalisation Details'!A:K,11,FALSE)</f>
        <v>R1013</v>
      </c>
    </row>
    <row r="1710" spans="1:16" x14ac:dyDescent="0.3">
      <c r="A1710" t="s">
        <v>661</v>
      </c>
      <c r="B1710" t="str">
        <f>VLOOKUP(Table35[[#This Row],[Customer ID]], 'Customer Names'!F:G, 2, FALSE)</f>
        <v>Mueller, Ms.  Jessica E.</v>
      </c>
      <c r="C1710">
        <v>26.41</v>
      </c>
      <c r="D1710" s="22" t="str" cm="1">
        <f t="array" ref="D1710">_xlfn.IFS(Table35[[#This Row],[BMI]]&lt;18.5, "Underweight ", Table35[[#This Row],[BMI]]&lt;24.9, "Normal Weight", Table35[[#This Row],[BMI]]&lt;29.9, "Overweight ", TRUE, "Obesity")</f>
        <v xml:space="preserve">Overweight </v>
      </c>
      <c r="E1710" s="22">
        <v>5.07</v>
      </c>
      <c r="F1710" s="22" t="str" cm="1">
        <f t="array" ref="F1710">_xlfn.IFS(Table35[[#This Row],[HBA1C]]&lt;5.7, "Normal", Table35[[#This Row],[HBA1C]]&lt;6.4, "Prediabetes ", TRUE, "Diabetes")</f>
        <v>Normal</v>
      </c>
      <c r="G1710" s="23" t="s">
        <v>2381</v>
      </c>
      <c r="H1710" s="22" t="s">
        <v>2379</v>
      </c>
      <c r="I1710" s="22" t="s">
        <v>2379</v>
      </c>
      <c r="J1710" s="22">
        <v>1</v>
      </c>
      <c r="K1710" t="s">
        <v>2379</v>
      </c>
      <c r="L1710" s="25">
        <f>VLOOKUP(Table35[[#This Row],[Customer ID]],'Hospitalisation Details'!A:E,5,FALSE)</f>
        <v>32455</v>
      </c>
      <c r="M1710" s="27">
        <f>VLOOKUP(Table35[[#This Row],[Customer ID]],'Hospitalisation Details'!A:K,8,FALSE)</f>
        <v>5385.34</v>
      </c>
      <c r="N1710" t="str">
        <f>VLOOKUP(Table35[[#This Row],[Customer ID]],'Hospitalisation Details'!A:K,9, FALSE)</f>
        <v>tier - 2</v>
      </c>
      <c r="O1710" t="str">
        <f>VLOOKUP(Table35[[#This Row],[Customer ID]],'Hospitalisation Details'!A:K,10,FALSE)</f>
        <v>tier - 3</v>
      </c>
      <c r="P1710" t="str">
        <f>VLOOKUP(Table35[[#This Row],[Customer ID]],'Hospitalisation Details'!A:K,11,FALSE)</f>
        <v>R1012</v>
      </c>
    </row>
    <row r="1711" spans="1:16" x14ac:dyDescent="0.3">
      <c r="A1711" t="s">
        <v>660</v>
      </c>
      <c r="B1711" t="str">
        <f>VLOOKUP(Table35[[#This Row],[Customer ID]], 'Customer Names'!F:G, 2, FALSE)</f>
        <v>Olsen, Ms.  Kristen</v>
      </c>
      <c r="C1711">
        <v>27.6</v>
      </c>
      <c r="D1711" s="22" t="str" cm="1">
        <f t="array" ref="D1711">_xlfn.IFS(Table35[[#This Row],[BMI]]&lt;18.5, "Underweight ", Table35[[#This Row],[BMI]]&lt;24.9, "Normal Weight", Table35[[#This Row],[BMI]]&lt;29.9, "Overweight ", TRUE, "Obesity")</f>
        <v xml:space="preserve">Overweight </v>
      </c>
      <c r="E1711" s="22">
        <v>5.33</v>
      </c>
      <c r="F1711" s="22" t="str" cm="1">
        <f t="array" ref="F1711">_xlfn.IFS(Table35[[#This Row],[HBA1C]]&lt;5.7, "Normal", Table35[[#This Row],[HBA1C]]&lt;6.4, "Prediabetes ", TRUE, "Diabetes")</f>
        <v>Normal</v>
      </c>
      <c r="G1711" s="23" t="s">
        <v>2379</v>
      </c>
      <c r="H1711" s="22" t="s">
        <v>2379</v>
      </c>
      <c r="I1711" s="22" t="s">
        <v>2379</v>
      </c>
      <c r="J1711" s="22">
        <v>1</v>
      </c>
      <c r="K1711" t="s">
        <v>2379</v>
      </c>
      <c r="L1711" s="25">
        <f>VLOOKUP(Table35[[#This Row],[Customer ID]],'Hospitalisation Details'!A:E,5,FALSE)</f>
        <v>30956</v>
      </c>
      <c r="M1711" s="27">
        <f>VLOOKUP(Table35[[#This Row],[Customer ID]],'Hospitalisation Details'!A:K,8,FALSE)</f>
        <v>5383.54</v>
      </c>
      <c r="N1711" t="str">
        <f>VLOOKUP(Table35[[#This Row],[Customer ID]],'Hospitalisation Details'!A:K,9, FALSE)</f>
        <v>tier - 2</v>
      </c>
      <c r="O1711" t="str">
        <f>VLOOKUP(Table35[[#This Row],[Customer ID]],'Hospitalisation Details'!A:K,10,FALSE)</f>
        <v>tier - 3</v>
      </c>
      <c r="P1711" t="str">
        <f>VLOOKUP(Table35[[#This Row],[Customer ID]],'Hospitalisation Details'!A:K,11,FALSE)</f>
        <v>R1011</v>
      </c>
    </row>
    <row r="1712" spans="1:16" x14ac:dyDescent="0.3">
      <c r="A1712" t="s">
        <v>659</v>
      </c>
      <c r="B1712" t="str">
        <f>VLOOKUP(Table35[[#This Row],[Customer ID]], 'Customer Names'!F:G, 2, FALSE)</f>
        <v>De Jesus, Mr.  Jose Guadalupe P. Sr.</v>
      </c>
      <c r="C1712">
        <v>33.82</v>
      </c>
      <c r="D1712" s="22" t="str" cm="1">
        <f t="array" ref="D1712">_xlfn.IFS(Table35[[#This Row],[BMI]]&lt;18.5, "Underweight ", Table35[[#This Row],[BMI]]&lt;24.9, "Normal Weight", Table35[[#This Row],[BMI]]&lt;29.9, "Overweight ", TRUE, "Obesity")</f>
        <v>Obesity</v>
      </c>
      <c r="E1712" s="22">
        <v>8.93</v>
      </c>
      <c r="F1712" s="22" t="str" cm="1">
        <f t="array" ref="F1712">_xlfn.IFS(Table35[[#This Row],[HBA1C]]&lt;5.7, "Normal", Table35[[#This Row],[HBA1C]]&lt;6.4, "Prediabetes ", TRUE, "Diabetes")</f>
        <v>Diabetes</v>
      </c>
      <c r="G1712" s="23" t="s">
        <v>2381</v>
      </c>
      <c r="H1712" s="22" t="s">
        <v>2379</v>
      </c>
      <c r="I1712" s="22" t="s">
        <v>2379</v>
      </c>
      <c r="J1712" s="22">
        <v>1</v>
      </c>
      <c r="K1712" t="s">
        <v>2379</v>
      </c>
      <c r="L1712" s="25">
        <f>VLOOKUP(Table35[[#This Row],[Customer ID]],'Hospitalisation Details'!A:E,5,FALSE)</f>
        <v>31677</v>
      </c>
      <c r="M1712" s="27">
        <f>VLOOKUP(Table35[[#This Row],[Customer ID]],'Hospitalisation Details'!A:K,8,FALSE)</f>
        <v>5377.46</v>
      </c>
      <c r="N1712" t="str">
        <f>VLOOKUP(Table35[[#This Row],[Customer ID]],'Hospitalisation Details'!A:K,9, FALSE)</f>
        <v>tier - 2</v>
      </c>
      <c r="O1712" t="str">
        <f>VLOOKUP(Table35[[#This Row],[Customer ID]],'Hospitalisation Details'!A:K,10,FALSE)</f>
        <v>tier - 3</v>
      </c>
      <c r="P1712" t="str">
        <f>VLOOKUP(Table35[[#This Row],[Customer ID]],'Hospitalisation Details'!A:K,11,FALSE)</f>
        <v>R1012</v>
      </c>
    </row>
    <row r="1713" spans="1:16" x14ac:dyDescent="0.3">
      <c r="A1713" t="s">
        <v>658</v>
      </c>
      <c r="B1713" t="str">
        <f>VLOOKUP(Table35[[#This Row],[Customer ID]], 'Customer Names'!F:G, 2, FALSE)</f>
        <v>Bartus, Ms.  Cynthia</v>
      </c>
      <c r="C1713">
        <v>32.9</v>
      </c>
      <c r="D1713" s="22" t="str" cm="1">
        <f t="array" ref="D1713">_xlfn.IFS(Table35[[#This Row],[BMI]]&lt;18.5, "Underweight ", Table35[[#This Row],[BMI]]&lt;24.9, "Normal Weight", Table35[[#This Row],[BMI]]&lt;29.9, "Overweight ", TRUE, "Obesity")</f>
        <v>Obesity</v>
      </c>
      <c r="E1713" s="22">
        <v>4.3499999999999996</v>
      </c>
      <c r="F1713" s="22" t="str" cm="1">
        <f t="array" ref="F1713">_xlfn.IFS(Table35[[#This Row],[HBA1C]]&lt;5.7, "Normal", Table35[[#This Row],[HBA1C]]&lt;6.4, "Prediabetes ", TRUE, "Diabetes")</f>
        <v>Normal</v>
      </c>
      <c r="G1713" s="23" t="s">
        <v>2379</v>
      </c>
      <c r="H1713" s="22" t="s">
        <v>2379</v>
      </c>
      <c r="I1713" s="22" t="s">
        <v>2379</v>
      </c>
      <c r="J1713" s="22">
        <v>0</v>
      </c>
      <c r="K1713" t="s">
        <v>2379</v>
      </c>
      <c r="L1713" s="25">
        <f>VLOOKUP(Table35[[#This Row],[Customer ID]],'Hospitalisation Details'!A:E,5,FALSE)</f>
        <v>32738</v>
      </c>
      <c r="M1713" s="27">
        <f>VLOOKUP(Table35[[#This Row],[Customer ID]],'Hospitalisation Details'!A:K,8,FALSE)</f>
        <v>5375.04</v>
      </c>
      <c r="N1713" t="str">
        <f>VLOOKUP(Table35[[#This Row],[Customer ID]],'Hospitalisation Details'!A:K,9, FALSE)</f>
        <v>tier - 2</v>
      </c>
      <c r="O1713" t="str">
        <f>VLOOKUP(Table35[[#This Row],[Customer ID]],'Hospitalisation Details'!A:K,10,FALSE)</f>
        <v>tier - 1</v>
      </c>
      <c r="P1713" t="str">
        <f>VLOOKUP(Table35[[#This Row],[Customer ID]],'Hospitalisation Details'!A:K,11,FALSE)</f>
        <v>R1011</v>
      </c>
    </row>
    <row r="1714" spans="1:16" x14ac:dyDescent="0.3">
      <c r="A1714" t="s">
        <v>657</v>
      </c>
      <c r="B1714" t="str">
        <f>VLOOKUP(Table35[[#This Row],[Customer ID]], 'Customer Names'!F:G, 2, FALSE)</f>
        <v>Stevens, Mr.  Tyler</v>
      </c>
      <c r="C1714">
        <v>30.875</v>
      </c>
      <c r="D1714" s="22" t="str" cm="1">
        <f t="array" ref="D1714">_xlfn.IFS(Table35[[#This Row],[BMI]]&lt;18.5, "Underweight ", Table35[[#This Row],[BMI]]&lt;24.9, "Normal Weight", Table35[[#This Row],[BMI]]&lt;29.9, "Overweight ", TRUE, "Obesity")</f>
        <v>Obesity</v>
      </c>
      <c r="E1714" s="22">
        <v>9.5399999999999991</v>
      </c>
      <c r="F1714" s="22" t="str" cm="1">
        <f t="array" ref="F1714">_xlfn.IFS(Table35[[#This Row],[HBA1C]]&lt;5.7, "Normal", Table35[[#This Row],[HBA1C]]&lt;6.4, "Prediabetes ", TRUE, "Diabetes")</f>
        <v>Diabetes</v>
      </c>
      <c r="G1714" s="23" t="s">
        <v>2381</v>
      </c>
      <c r="H1714" s="22" t="s">
        <v>2379</v>
      </c>
      <c r="I1714" s="22" t="s">
        <v>2379</v>
      </c>
      <c r="J1714" s="22">
        <v>1</v>
      </c>
      <c r="K1714" t="s">
        <v>2379</v>
      </c>
      <c r="L1714" s="25">
        <f>VLOOKUP(Table35[[#This Row],[Customer ID]],'Hospitalisation Details'!A:E,5,FALSE)</f>
        <v>31594</v>
      </c>
      <c r="M1714" s="27">
        <f>VLOOKUP(Table35[[#This Row],[Customer ID]],'Hospitalisation Details'!A:K,8,FALSE)</f>
        <v>5373.36</v>
      </c>
      <c r="N1714" t="str">
        <f>VLOOKUP(Table35[[#This Row],[Customer ID]],'Hospitalisation Details'!A:K,9, FALSE)</f>
        <v>tier - 2</v>
      </c>
      <c r="O1714" t="str">
        <f>VLOOKUP(Table35[[#This Row],[Customer ID]],'Hospitalisation Details'!A:K,10,FALSE)</f>
        <v>tier - 2</v>
      </c>
      <c r="P1714" t="str">
        <f>VLOOKUP(Table35[[#This Row],[Customer ID]],'Hospitalisation Details'!A:K,11,FALSE)</f>
        <v>R1012</v>
      </c>
    </row>
    <row r="1715" spans="1:16" x14ac:dyDescent="0.3">
      <c r="A1715" t="s">
        <v>656</v>
      </c>
      <c r="B1715" t="str">
        <f>VLOOKUP(Table35[[#This Row],[Customer ID]], 'Customer Names'!F:G, 2, FALSE)</f>
        <v>Rich, Ms.  Holly J</v>
      </c>
      <c r="C1715">
        <v>32.64</v>
      </c>
      <c r="D1715" s="22" t="str" cm="1">
        <f t="array" ref="D1715">_xlfn.IFS(Table35[[#This Row],[BMI]]&lt;18.5, "Underweight ", Table35[[#This Row],[BMI]]&lt;24.9, "Normal Weight", Table35[[#This Row],[BMI]]&lt;29.9, "Overweight ", TRUE, "Obesity")</f>
        <v>Obesity</v>
      </c>
      <c r="E1715" s="22">
        <v>5.91</v>
      </c>
      <c r="F1715" s="22" t="str" cm="1">
        <f t="array" ref="F1715">_xlfn.IFS(Table35[[#This Row],[HBA1C]]&lt;5.7, "Normal", Table35[[#This Row],[HBA1C]]&lt;6.4, "Prediabetes ", TRUE, "Diabetes")</f>
        <v xml:space="preserve">Prediabetes </v>
      </c>
      <c r="G1715" s="23" t="s">
        <v>2379</v>
      </c>
      <c r="H1715" s="22" t="s">
        <v>2379</v>
      </c>
      <c r="I1715" s="22" t="s">
        <v>2379</v>
      </c>
      <c r="J1715" s="22">
        <v>0</v>
      </c>
      <c r="K1715" t="s">
        <v>2379</v>
      </c>
      <c r="L1715" s="25">
        <f>VLOOKUP(Table35[[#This Row],[Customer ID]],'Hospitalisation Details'!A:E,5,FALSE)</f>
        <v>34492</v>
      </c>
      <c r="M1715" s="27">
        <f>VLOOKUP(Table35[[#This Row],[Customer ID]],'Hospitalisation Details'!A:K,8,FALSE)</f>
        <v>5364.66</v>
      </c>
      <c r="N1715" t="str">
        <f>VLOOKUP(Table35[[#This Row],[Customer ID]],'Hospitalisation Details'!A:K,9, FALSE)</f>
        <v>tier - 2</v>
      </c>
      <c r="O1715" t="str">
        <f>VLOOKUP(Table35[[#This Row],[Customer ID]],'Hospitalisation Details'!A:K,10,FALSE)</f>
        <v>tier - 1</v>
      </c>
      <c r="P1715" t="str">
        <f>VLOOKUP(Table35[[#This Row],[Customer ID]],'Hospitalisation Details'!A:K,11,FALSE)</f>
        <v>R1011</v>
      </c>
    </row>
    <row r="1716" spans="1:16" x14ac:dyDescent="0.3">
      <c r="A1716" t="s">
        <v>655</v>
      </c>
      <c r="B1716" t="str">
        <f>VLOOKUP(Table35[[#This Row],[Customer ID]], 'Customer Names'!F:G, 2, FALSE)</f>
        <v>Fayter, Ms.  Kristen</v>
      </c>
      <c r="C1716">
        <v>22.135000000000002</v>
      </c>
      <c r="D1716" s="22" t="str" cm="1">
        <f t="array" ref="D1716">_xlfn.IFS(Table35[[#This Row],[BMI]]&lt;18.5, "Underweight ", Table35[[#This Row],[BMI]]&lt;24.9, "Normal Weight", Table35[[#This Row],[BMI]]&lt;29.9, "Overweight ", TRUE, "Obesity")</f>
        <v>Normal Weight</v>
      </c>
      <c r="E1716" s="22">
        <v>5.0999999999999996</v>
      </c>
      <c r="F1716" s="22" t="str" cm="1">
        <f t="array" ref="F1716">_xlfn.IFS(Table35[[#This Row],[HBA1C]]&lt;5.7, "Normal", Table35[[#This Row],[HBA1C]]&lt;6.4, "Prediabetes ", TRUE, "Diabetes")</f>
        <v>Normal</v>
      </c>
      <c r="G1716" s="23" t="s">
        <v>2379</v>
      </c>
      <c r="H1716" s="22" t="s">
        <v>2379</v>
      </c>
      <c r="I1716" s="22" t="s">
        <v>2379</v>
      </c>
      <c r="J1716" s="22">
        <v>0</v>
      </c>
      <c r="K1716" t="s">
        <v>2379</v>
      </c>
      <c r="L1716" s="25">
        <f>VLOOKUP(Table35[[#This Row],[Customer ID]],'Hospitalisation Details'!A:E,5,FALSE)</f>
        <v>32635</v>
      </c>
      <c r="M1716" s="27">
        <f>VLOOKUP(Table35[[#This Row],[Customer ID]],'Hospitalisation Details'!A:K,8,FALSE)</f>
        <v>5354.07</v>
      </c>
      <c r="N1716" t="str">
        <f>VLOOKUP(Table35[[#This Row],[Customer ID]],'Hospitalisation Details'!A:K,9, FALSE)</f>
        <v>tier - 2</v>
      </c>
      <c r="O1716" t="str">
        <f>VLOOKUP(Table35[[#This Row],[Customer ID]],'Hospitalisation Details'!A:K,10,FALSE)</f>
        <v>tier - 3</v>
      </c>
      <c r="P1716" t="str">
        <f>VLOOKUP(Table35[[#This Row],[Customer ID]],'Hospitalisation Details'!A:K,11,FALSE)</f>
        <v>R1024</v>
      </c>
    </row>
    <row r="1717" spans="1:16" x14ac:dyDescent="0.3">
      <c r="A1717" t="s">
        <v>654</v>
      </c>
      <c r="B1717" t="str">
        <f>VLOOKUP(Table35[[#This Row],[Customer ID]], 'Customer Names'!F:G, 2, FALSE)</f>
        <v>Parise, Mr.  Thomas</v>
      </c>
      <c r="C1717">
        <v>16.53</v>
      </c>
      <c r="D1717" s="22" t="str" cm="1">
        <f t="array" ref="D1717">_xlfn.IFS(Table35[[#This Row],[BMI]]&lt;18.5, "Underweight ", Table35[[#This Row],[BMI]]&lt;24.9, "Normal Weight", Table35[[#This Row],[BMI]]&lt;29.9, "Overweight ", TRUE, "Obesity")</f>
        <v xml:space="preserve">Underweight </v>
      </c>
      <c r="E1717" s="22">
        <v>5.08</v>
      </c>
      <c r="F1717" s="22" t="str" cm="1">
        <f t="array" ref="F1717">_xlfn.IFS(Table35[[#This Row],[HBA1C]]&lt;5.7, "Normal", Table35[[#This Row],[HBA1C]]&lt;6.4, "Prediabetes ", TRUE, "Diabetes")</f>
        <v>Normal</v>
      </c>
      <c r="G1717" s="23" t="s">
        <v>2379</v>
      </c>
      <c r="H1717" s="22" t="s">
        <v>2379</v>
      </c>
      <c r="I1717" s="22" t="s">
        <v>2379</v>
      </c>
      <c r="J1717" s="22">
        <v>2</v>
      </c>
      <c r="K1717" t="s">
        <v>2379</v>
      </c>
      <c r="L1717" s="25">
        <f>VLOOKUP(Table35[[#This Row],[Customer ID]],'Hospitalisation Details'!A:E,5,FALSE)</f>
        <v>26404</v>
      </c>
      <c r="M1717" s="27">
        <f>VLOOKUP(Table35[[#This Row],[Customer ID]],'Hospitalisation Details'!A:K,8,FALSE)</f>
        <v>5344.81</v>
      </c>
      <c r="N1717" t="str">
        <f>VLOOKUP(Table35[[#This Row],[Customer ID]],'Hospitalisation Details'!A:K,9, FALSE)</f>
        <v>tier - 2</v>
      </c>
      <c r="O1717" t="str">
        <f>VLOOKUP(Table35[[#This Row],[Customer ID]],'Hospitalisation Details'!A:K,10,FALSE)</f>
        <v>tier - 3</v>
      </c>
      <c r="P1717" t="str">
        <f>VLOOKUP(Table35[[#This Row],[Customer ID]],'Hospitalisation Details'!A:K,11,FALSE)</f>
        <v>R1013</v>
      </c>
    </row>
    <row r="1718" spans="1:16" x14ac:dyDescent="0.3">
      <c r="A1718" t="s">
        <v>653</v>
      </c>
      <c r="B1718" t="str">
        <f>VLOOKUP(Table35[[#This Row],[Customer ID]], 'Customer Names'!F:G, 2, FALSE)</f>
        <v>Andrew, Ms.  Tricity M</v>
      </c>
      <c r="C1718">
        <v>32.774999999999999</v>
      </c>
      <c r="D1718" s="22" t="str" cm="1">
        <f t="array" ref="D1718">_xlfn.IFS(Table35[[#This Row],[BMI]]&lt;18.5, "Underweight ", Table35[[#This Row],[BMI]]&lt;24.9, "Normal Weight", Table35[[#This Row],[BMI]]&lt;29.9, "Overweight ", TRUE, "Obesity")</f>
        <v>Obesity</v>
      </c>
      <c r="E1718" s="22">
        <v>4.75</v>
      </c>
      <c r="F1718" s="22" t="str" cm="1">
        <f t="array" ref="F1718">_xlfn.IFS(Table35[[#This Row],[HBA1C]]&lt;5.7, "Normal", Table35[[#This Row],[HBA1C]]&lt;6.4, "Prediabetes ", TRUE, "Diabetes")</f>
        <v>Normal</v>
      </c>
      <c r="G1718" s="23" t="s">
        <v>2379</v>
      </c>
      <c r="H1718" s="22" t="s">
        <v>2379</v>
      </c>
      <c r="I1718" s="22" t="s">
        <v>2379</v>
      </c>
      <c r="J1718" s="22">
        <v>0</v>
      </c>
      <c r="K1718" t="s">
        <v>2379</v>
      </c>
      <c r="L1718" s="25">
        <f>VLOOKUP(Table35[[#This Row],[Customer ID]],'Hospitalisation Details'!A:E,5,FALSE)</f>
        <v>33325</v>
      </c>
      <c r="M1718" s="27">
        <f>VLOOKUP(Table35[[#This Row],[Customer ID]],'Hospitalisation Details'!A:K,8,FALSE)</f>
        <v>5327.4</v>
      </c>
      <c r="N1718" t="str">
        <f>VLOOKUP(Table35[[#This Row],[Customer ID]],'Hospitalisation Details'!A:K,9, FALSE)</f>
        <v>tier - 2</v>
      </c>
      <c r="O1718" t="str">
        <f>VLOOKUP(Table35[[#This Row],[Customer ID]],'Hospitalisation Details'!A:K,10,FALSE)</f>
        <v>tier - 1</v>
      </c>
      <c r="P1718" t="str">
        <f>VLOOKUP(Table35[[#This Row],[Customer ID]],'Hospitalisation Details'!A:K,11,FALSE)</f>
        <v>R1012</v>
      </c>
    </row>
    <row r="1719" spans="1:16" x14ac:dyDescent="0.3">
      <c r="A1719" t="s">
        <v>652</v>
      </c>
      <c r="B1719" t="str">
        <f>VLOOKUP(Table35[[#This Row],[Customer ID]], 'Customer Names'!F:G, 2, FALSE)</f>
        <v>Gryniewicz, Ms.  Sarah A</v>
      </c>
      <c r="C1719">
        <v>30.9</v>
      </c>
      <c r="D1719" s="22" t="str" cm="1">
        <f t="array" ref="D1719">_xlfn.IFS(Table35[[#This Row],[BMI]]&lt;18.5, "Underweight ", Table35[[#This Row],[BMI]]&lt;24.9, "Normal Weight", Table35[[#This Row],[BMI]]&lt;29.9, "Overweight ", TRUE, "Obesity")</f>
        <v>Obesity</v>
      </c>
      <c r="E1719" s="22">
        <v>6.05</v>
      </c>
      <c r="F1719" s="22" t="str" cm="1">
        <f t="array" ref="F1719">_xlfn.IFS(Table35[[#This Row],[HBA1C]]&lt;5.7, "Normal", Table35[[#This Row],[HBA1C]]&lt;6.4, "Prediabetes ", TRUE, "Diabetes")</f>
        <v xml:space="preserve">Prediabetes </v>
      </c>
      <c r="G1719" s="23" t="s">
        <v>2379</v>
      </c>
      <c r="H1719" s="22" t="s">
        <v>2379</v>
      </c>
      <c r="I1719" s="22" t="s">
        <v>2379</v>
      </c>
      <c r="J1719" s="22">
        <v>1</v>
      </c>
      <c r="K1719" t="s">
        <v>2379</v>
      </c>
      <c r="L1719" s="25">
        <f>VLOOKUP(Table35[[#This Row],[Customer ID]],'Hospitalisation Details'!A:E,5,FALSE)</f>
        <v>33652</v>
      </c>
      <c r="M1719" s="27">
        <f>VLOOKUP(Table35[[#This Row],[Customer ID]],'Hospitalisation Details'!A:K,8,FALSE)</f>
        <v>5325.65</v>
      </c>
      <c r="N1719" t="str">
        <f>VLOOKUP(Table35[[#This Row],[Customer ID]],'Hospitalisation Details'!A:K,9, FALSE)</f>
        <v>tier - 2</v>
      </c>
      <c r="O1719" t="str">
        <f>VLOOKUP(Table35[[#This Row],[Customer ID]],'Hospitalisation Details'!A:K,10,FALSE)</f>
        <v>tier - 1</v>
      </c>
      <c r="P1719" t="str">
        <f>VLOOKUP(Table35[[#This Row],[Customer ID]],'Hospitalisation Details'!A:K,11,FALSE)</f>
        <v>R1011</v>
      </c>
    </row>
    <row r="1720" spans="1:16" x14ac:dyDescent="0.3">
      <c r="A1720" t="s">
        <v>651</v>
      </c>
      <c r="B1720" t="str">
        <f>VLOOKUP(Table35[[#This Row],[Customer ID]], 'Customer Names'!F:G, 2, FALSE)</f>
        <v>Panora, Ms.  Lisa M.</v>
      </c>
      <c r="C1720">
        <v>15.58</v>
      </c>
      <c r="D1720" s="22" t="str" cm="1">
        <f t="array" ref="D1720">_xlfn.IFS(Table35[[#This Row],[BMI]]&lt;18.5, "Underweight ", Table35[[#This Row],[BMI]]&lt;24.9, "Normal Weight", Table35[[#This Row],[BMI]]&lt;29.9, "Overweight ", TRUE, "Obesity")</f>
        <v xml:space="preserve">Underweight </v>
      </c>
      <c r="E1720" s="22">
        <v>11.56</v>
      </c>
      <c r="F1720" s="22" t="str" cm="1">
        <f t="array" ref="F1720">_xlfn.IFS(Table35[[#This Row],[HBA1C]]&lt;5.7, "Normal", Table35[[#This Row],[HBA1C]]&lt;6.4, "Prediabetes ", TRUE, "Diabetes")</f>
        <v>Diabetes</v>
      </c>
      <c r="G1720" s="23" t="s">
        <v>2379</v>
      </c>
      <c r="H1720" s="22" t="s">
        <v>2379</v>
      </c>
      <c r="I1720" s="22" t="s">
        <v>2379</v>
      </c>
      <c r="J1720" s="22">
        <v>0</v>
      </c>
      <c r="K1720" t="s">
        <v>2379</v>
      </c>
      <c r="L1720" s="25">
        <f>VLOOKUP(Table35[[#This Row],[Customer ID]],'Hospitalisation Details'!A:E,5,FALSE)</f>
        <v>27031</v>
      </c>
      <c r="M1720" s="27">
        <f>VLOOKUP(Table35[[#This Row],[Customer ID]],'Hospitalisation Details'!A:K,8,FALSE)</f>
        <v>5322.24</v>
      </c>
      <c r="N1720" t="str">
        <f>VLOOKUP(Table35[[#This Row],[Customer ID]],'Hospitalisation Details'!A:K,9, FALSE)</f>
        <v>tier - 2</v>
      </c>
      <c r="O1720" t="str">
        <f>VLOOKUP(Table35[[#This Row],[Customer ID]],'Hospitalisation Details'!A:K,10,FALSE)</f>
        <v>tier - 1</v>
      </c>
      <c r="P1720" t="str">
        <f>VLOOKUP(Table35[[#This Row],[Customer ID]],'Hospitalisation Details'!A:K,11,FALSE)</f>
        <v>R1012</v>
      </c>
    </row>
    <row r="1721" spans="1:16" x14ac:dyDescent="0.3">
      <c r="A1721" t="s">
        <v>650</v>
      </c>
      <c r="B1721" t="str">
        <f>VLOOKUP(Table35[[#This Row],[Customer ID]], 'Customer Names'!F:G, 2, FALSE)</f>
        <v>Woodward, Ms.  Tracy A.</v>
      </c>
      <c r="C1721">
        <v>26.315000000000001</v>
      </c>
      <c r="D1721" s="22" t="str" cm="1">
        <f t="array" ref="D1721">_xlfn.IFS(Table35[[#This Row],[BMI]]&lt;18.5, "Underweight ", Table35[[#This Row],[BMI]]&lt;24.9, "Normal Weight", Table35[[#This Row],[BMI]]&lt;29.9, "Overweight ", TRUE, "Obesity")</f>
        <v xml:space="preserve">Overweight </v>
      </c>
      <c r="E1721" s="22">
        <v>5.76</v>
      </c>
      <c r="F1721" s="22" t="str" cm="1">
        <f t="array" ref="F1721">_xlfn.IFS(Table35[[#This Row],[HBA1C]]&lt;5.7, "Normal", Table35[[#This Row],[HBA1C]]&lt;6.4, "Prediabetes ", TRUE, "Diabetes")</f>
        <v xml:space="preserve">Prediabetes </v>
      </c>
      <c r="G1721" s="23" t="s">
        <v>2379</v>
      </c>
      <c r="H1721" s="22" t="s">
        <v>2379</v>
      </c>
      <c r="I1721" s="22" t="s">
        <v>2379</v>
      </c>
      <c r="J1721" s="22">
        <v>0</v>
      </c>
      <c r="K1721" t="s">
        <v>2379</v>
      </c>
      <c r="L1721" s="25">
        <f>VLOOKUP(Table35[[#This Row],[Customer ID]],'Hospitalisation Details'!A:E,5,FALSE)</f>
        <v>34681</v>
      </c>
      <c r="M1721" s="27">
        <f>VLOOKUP(Table35[[#This Row],[Customer ID]],'Hospitalisation Details'!A:K,8,FALSE)</f>
        <v>5312.17</v>
      </c>
      <c r="N1721" t="str">
        <f>VLOOKUP(Table35[[#This Row],[Customer ID]],'Hospitalisation Details'!A:K,9, FALSE)</f>
        <v>tier - 2</v>
      </c>
      <c r="O1721" t="str">
        <f>VLOOKUP(Table35[[#This Row],[Customer ID]],'Hospitalisation Details'!A:K,10,FALSE)</f>
        <v>tier - 2</v>
      </c>
      <c r="P1721" t="str">
        <f>VLOOKUP(Table35[[#This Row],[Customer ID]],'Hospitalisation Details'!A:K,11,FALSE)</f>
        <v>R1012</v>
      </c>
    </row>
    <row r="1722" spans="1:16" x14ac:dyDescent="0.3">
      <c r="A1722" t="s">
        <v>649</v>
      </c>
      <c r="B1722" t="str">
        <f>VLOOKUP(Table35[[#This Row],[Customer ID]], 'Customer Names'!F:G, 2, FALSE)</f>
        <v>Lambe, Mr.  Patrick</v>
      </c>
      <c r="C1722">
        <v>35.61</v>
      </c>
      <c r="D1722" s="22" t="str" cm="1">
        <f t="array" ref="D1722">_xlfn.IFS(Table35[[#This Row],[BMI]]&lt;18.5, "Underweight ", Table35[[#This Row],[BMI]]&lt;24.9, "Normal Weight", Table35[[#This Row],[BMI]]&lt;29.9, "Overweight ", TRUE, "Obesity")</f>
        <v>Obesity</v>
      </c>
      <c r="E1722" s="22">
        <v>5.65</v>
      </c>
      <c r="F1722" s="22" t="str" cm="1">
        <f t="array" ref="F1722">_xlfn.IFS(Table35[[#This Row],[HBA1C]]&lt;5.7, "Normal", Table35[[#This Row],[HBA1C]]&lt;6.4, "Prediabetes ", TRUE, "Diabetes")</f>
        <v>Normal</v>
      </c>
      <c r="G1722" s="23" t="s">
        <v>2379</v>
      </c>
      <c r="H1722" s="22" t="s">
        <v>2380</v>
      </c>
      <c r="I1722" s="22" t="s">
        <v>2379</v>
      </c>
      <c r="J1722" s="22">
        <v>1</v>
      </c>
      <c r="K1722" t="s">
        <v>2379</v>
      </c>
      <c r="L1722" s="25">
        <f>VLOOKUP(Table35[[#This Row],[Customer ID]],'Hospitalisation Details'!A:E,5,FALSE)</f>
        <v>36839</v>
      </c>
      <c r="M1722" s="27">
        <f>VLOOKUP(Table35[[#This Row],[Customer ID]],'Hospitalisation Details'!A:K,8,FALSE)</f>
        <v>5306.7</v>
      </c>
      <c r="N1722" t="str">
        <f>VLOOKUP(Table35[[#This Row],[Customer ID]],'Hospitalisation Details'!A:K,9, FALSE)</f>
        <v>tier - 2</v>
      </c>
      <c r="O1722" t="str">
        <f>VLOOKUP(Table35[[#This Row],[Customer ID]],'Hospitalisation Details'!A:K,10,FALSE)</f>
        <v>tier - 3</v>
      </c>
      <c r="P1722" t="str">
        <f>VLOOKUP(Table35[[#This Row],[Customer ID]],'Hospitalisation Details'!A:K,11,FALSE)</f>
        <v>R1012</v>
      </c>
    </row>
    <row r="1723" spans="1:16" x14ac:dyDescent="0.3">
      <c r="A1723" t="s">
        <v>648</v>
      </c>
      <c r="B1723" t="str">
        <f>VLOOKUP(Table35[[#This Row],[Customer ID]], 'Customer Names'!F:G, 2, FALSE)</f>
        <v>Casto, Mr.  Trent</v>
      </c>
      <c r="C1723">
        <v>37.56</v>
      </c>
      <c r="D1723" s="22" t="str" cm="1">
        <f t="array" ref="D1723">_xlfn.IFS(Table35[[#This Row],[BMI]]&lt;18.5, "Underweight ", Table35[[#This Row],[BMI]]&lt;24.9, "Normal Weight", Table35[[#This Row],[BMI]]&lt;29.9, "Overweight ", TRUE, "Obesity")</f>
        <v>Obesity</v>
      </c>
      <c r="E1723" s="22">
        <v>5.88</v>
      </c>
      <c r="F1723" s="22" t="str" cm="1">
        <f t="array" ref="F1723">_xlfn.IFS(Table35[[#This Row],[HBA1C]]&lt;5.7, "Normal", Table35[[#This Row],[HBA1C]]&lt;6.4, "Prediabetes ", TRUE, "Diabetes")</f>
        <v xml:space="preserve">Prediabetes </v>
      </c>
      <c r="G1723" s="23" t="s">
        <v>2379</v>
      </c>
      <c r="H1723" s="22" t="s">
        <v>2380</v>
      </c>
      <c r="I1723" s="22" t="s">
        <v>2379</v>
      </c>
      <c r="J1723" s="22">
        <v>1</v>
      </c>
      <c r="K1723" t="s">
        <v>2379</v>
      </c>
      <c r="L1723" s="25">
        <f>VLOOKUP(Table35[[#This Row],[Customer ID]],'Hospitalisation Details'!A:E,5,FALSE)</f>
        <v>38282</v>
      </c>
      <c r="M1723" s="27">
        <f>VLOOKUP(Table35[[#This Row],[Customer ID]],'Hospitalisation Details'!A:K,8,FALSE)</f>
        <v>5293.67</v>
      </c>
      <c r="N1723" t="str">
        <f>VLOOKUP(Table35[[#This Row],[Customer ID]],'Hospitalisation Details'!A:K,9, FALSE)</f>
        <v>tier - 2</v>
      </c>
      <c r="O1723" t="str">
        <f>VLOOKUP(Table35[[#This Row],[Customer ID]],'Hospitalisation Details'!A:K,10,FALSE)</f>
        <v>tier - 2</v>
      </c>
      <c r="P1723" t="str">
        <f>VLOOKUP(Table35[[#This Row],[Customer ID]],'Hospitalisation Details'!A:K,11,FALSE)</f>
        <v>R1022</v>
      </c>
    </row>
    <row r="1724" spans="1:16" x14ac:dyDescent="0.3">
      <c r="A1724" t="s">
        <v>647</v>
      </c>
      <c r="B1724" t="str">
        <f>VLOOKUP(Table35[[#This Row],[Customer ID]], 'Customer Names'!F:G, 2, FALSE)</f>
        <v>Martelli, Ms.  Julie</v>
      </c>
      <c r="C1724">
        <v>15.49</v>
      </c>
      <c r="D1724" s="22" t="str" cm="1">
        <f t="array" ref="D1724">_xlfn.IFS(Table35[[#This Row],[BMI]]&lt;18.5, "Underweight ", Table35[[#This Row],[BMI]]&lt;24.9, "Normal Weight", Table35[[#This Row],[BMI]]&lt;29.9, "Overweight ", TRUE, "Obesity")</f>
        <v xml:space="preserve">Underweight </v>
      </c>
      <c r="E1724" s="22">
        <v>9.6</v>
      </c>
      <c r="F1724" s="22" t="str" cm="1">
        <f t="array" ref="F1724">_xlfn.IFS(Table35[[#This Row],[HBA1C]]&lt;5.7, "Normal", Table35[[#This Row],[HBA1C]]&lt;6.4, "Prediabetes ", TRUE, "Diabetes")</f>
        <v>Diabetes</v>
      </c>
      <c r="G1724" s="23" t="s">
        <v>2379</v>
      </c>
      <c r="H1724" s="22" t="s">
        <v>2379</v>
      </c>
      <c r="I1724" s="22" t="s">
        <v>2379</v>
      </c>
      <c r="J1724" s="22">
        <v>0</v>
      </c>
      <c r="K1724" t="s">
        <v>2379</v>
      </c>
      <c r="L1724" s="25">
        <f>VLOOKUP(Table35[[#This Row],[Customer ID]],'Hospitalisation Details'!A:E,5,FALSE)</f>
        <v>27284</v>
      </c>
      <c r="M1724" s="27">
        <f>VLOOKUP(Table35[[#This Row],[Customer ID]],'Hospitalisation Details'!A:K,8,FALSE)</f>
        <v>5291.71</v>
      </c>
      <c r="N1724" t="str">
        <f>VLOOKUP(Table35[[#This Row],[Customer ID]],'Hospitalisation Details'!A:K,9, FALSE)</f>
        <v>tier - 2</v>
      </c>
      <c r="O1724" t="str">
        <f>VLOOKUP(Table35[[#This Row],[Customer ID]],'Hospitalisation Details'!A:K,10,FALSE)</f>
        <v>tier - 2</v>
      </c>
      <c r="P1724" t="str">
        <f>VLOOKUP(Table35[[#This Row],[Customer ID]],'Hospitalisation Details'!A:K,11,FALSE)</f>
        <v>R1012</v>
      </c>
    </row>
    <row r="1725" spans="1:16" x14ac:dyDescent="0.3">
      <c r="A1725" t="s">
        <v>646</v>
      </c>
      <c r="B1725" t="str">
        <f>VLOOKUP(Table35[[#This Row],[Customer ID]], 'Customer Names'!F:G, 2, FALSE)</f>
        <v>Naskret, Mr.  Sawomir</v>
      </c>
      <c r="C1725">
        <v>23.48</v>
      </c>
      <c r="D1725" s="22" t="str" cm="1">
        <f t="array" ref="D1725">_xlfn.IFS(Table35[[#This Row],[BMI]]&lt;18.5, "Underweight ", Table35[[#This Row],[BMI]]&lt;24.9, "Normal Weight", Table35[[#This Row],[BMI]]&lt;29.9, "Overweight ", TRUE, "Obesity")</f>
        <v>Normal Weight</v>
      </c>
      <c r="E1725" s="22">
        <v>6.24</v>
      </c>
      <c r="F1725" s="22" t="str" cm="1">
        <f t="array" ref="F1725">_xlfn.IFS(Table35[[#This Row],[HBA1C]]&lt;5.7, "Normal", Table35[[#This Row],[HBA1C]]&lt;6.4, "Prediabetes ", TRUE, "Diabetes")</f>
        <v xml:space="preserve">Prediabetes </v>
      </c>
      <c r="G1725" s="23" t="s">
        <v>2379</v>
      </c>
      <c r="H1725" s="22" t="s">
        <v>2379</v>
      </c>
      <c r="I1725" s="22" t="s">
        <v>2379</v>
      </c>
      <c r="J1725" s="22">
        <v>1</v>
      </c>
      <c r="K1725" t="s">
        <v>2379</v>
      </c>
      <c r="L1725" s="25">
        <f>VLOOKUP(Table35[[#This Row],[Customer ID]],'Hospitalisation Details'!A:E,5,FALSE)</f>
        <v>31990</v>
      </c>
      <c r="M1725" s="27">
        <f>VLOOKUP(Table35[[#This Row],[Customer ID]],'Hospitalisation Details'!A:K,8,FALSE)</f>
        <v>5275.86</v>
      </c>
      <c r="N1725" t="str">
        <f>VLOOKUP(Table35[[#This Row],[Customer ID]],'Hospitalisation Details'!A:K,9, FALSE)</f>
        <v>tier - 2</v>
      </c>
      <c r="O1725" t="str">
        <f>VLOOKUP(Table35[[#This Row],[Customer ID]],'Hospitalisation Details'!A:K,10,FALSE)</f>
        <v>tier - 2</v>
      </c>
      <c r="P1725" t="str">
        <f>VLOOKUP(Table35[[#This Row],[Customer ID]],'Hospitalisation Details'!A:K,11,FALSE)</f>
        <v>R1013</v>
      </c>
    </row>
    <row r="1726" spans="1:16" x14ac:dyDescent="0.3">
      <c r="A1726" t="s">
        <v>645</v>
      </c>
      <c r="B1726" t="str">
        <f>VLOOKUP(Table35[[#This Row],[Customer ID]], 'Customer Names'!F:G, 2, FALSE)</f>
        <v>Morgan, Ms.  Micah</v>
      </c>
      <c r="C1726">
        <v>30.02</v>
      </c>
      <c r="D1726" s="22" t="str" cm="1">
        <f t="array" ref="D1726">_xlfn.IFS(Table35[[#This Row],[BMI]]&lt;18.5, "Underweight ", Table35[[#This Row],[BMI]]&lt;24.9, "Normal Weight", Table35[[#This Row],[BMI]]&lt;29.9, "Overweight ", TRUE, "Obesity")</f>
        <v>Obesity</v>
      </c>
      <c r="E1726" s="22">
        <v>7.63</v>
      </c>
      <c r="F1726" s="22" t="str" cm="1">
        <f t="array" ref="F1726">_xlfn.IFS(Table35[[#This Row],[HBA1C]]&lt;5.7, "Normal", Table35[[#This Row],[HBA1C]]&lt;6.4, "Prediabetes ", TRUE, "Diabetes")</f>
        <v>Diabetes</v>
      </c>
      <c r="G1726" s="23" t="s">
        <v>2381</v>
      </c>
      <c r="H1726" s="22" t="s">
        <v>2379</v>
      </c>
      <c r="I1726" s="22" t="s">
        <v>2379</v>
      </c>
      <c r="J1726" s="22">
        <v>1</v>
      </c>
      <c r="K1726" t="s">
        <v>2379</v>
      </c>
      <c r="L1726" s="25">
        <f>VLOOKUP(Table35[[#This Row],[Customer ID]],'Hospitalisation Details'!A:E,5,FALSE)</f>
        <v>31613</v>
      </c>
      <c r="M1726" s="27">
        <f>VLOOKUP(Table35[[#This Row],[Customer ID]],'Hospitalisation Details'!A:K,8,FALSE)</f>
        <v>5272.18</v>
      </c>
      <c r="N1726" t="str">
        <f>VLOOKUP(Table35[[#This Row],[Customer ID]],'Hospitalisation Details'!A:K,9, FALSE)</f>
        <v>tier - 2</v>
      </c>
      <c r="O1726" t="str">
        <f>VLOOKUP(Table35[[#This Row],[Customer ID]],'Hospitalisation Details'!A:K,10,FALSE)</f>
        <v>tier - 3</v>
      </c>
      <c r="P1726" t="str">
        <f>VLOOKUP(Table35[[#This Row],[Customer ID]],'Hospitalisation Details'!A:K,11,FALSE)</f>
        <v>R1012</v>
      </c>
    </row>
    <row r="1727" spans="1:16" x14ac:dyDescent="0.3">
      <c r="A1727" t="s">
        <v>644</v>
      </c>
      <c r="B1727" t="str">
        <f>VLOOKUP(Table35[[#This Row],[Customer ID]], 'Customer Names'!F:G, 2, FALSE)</f>
        <v>Maloney, Ms.  Kelly H.</v>
      </c>
      <c r="C1727">
        <v>26.885000000000002</v>
      </c>
      <c r="D1727" s="22" t="str" cm="1">
        <f t="array" ref="D1727">_xlfn.IFS(Table35[[#This Row],[BMI]]&lt;18.5, "Underweight ", Table35[[#This Row],[BMI]]&lt;24.9, "Normal Weight", Table35[[#This Row],[BMI]]&lt;29.9, "Overweight ", TRUE, "Obesity")</f>
        <v xml:space="preserve">Overweight </v>
      </c>
      <c r="E1727" s="22">
        <v>8.66</v>
      </c>
      <c r="F1727" s="22" t="str" cm="1">
        <f t="array" ref="F1727">_xlfn.IFS(Table35[[#This Row],[HBA1C]]&lt;5.7, "Normal", Table35[[#This Row],[HBA1C]]&lt;6.4, "Prediabetes ", TRUE, "Diabetes")</f>
        <v>Diabetes</v>
      </c>
      <c r="G1727" s="23" t="s">
        <v>2381</v>
      </c>
      <c r="H1727" s="22" t="s">
        <v>2379</v>
      </c>
      <c r="I1727" s="22" t="s">
        <v>2379</v>
      </c>
      <c r="J1727" s="22">
        <v>1</v>
      </c>
      <c r="K1727" t="s">
        <v>2379</v>
      </c>
      <c r="L1727" s="25">
        <f>VLOOKUP(Table35[[#This Row],[Customer ID]],'Hospitalisation Details'!A:E,5,FALSE)</f>
        <v>31583</v>
      </c>
      <c r="M1727" s="27">
        <f>VLOOKUP(Table35[[#This Row],[Customer ID]],'Hospitalisation Details'!A:K,8,FALSE)</f>
        <v>5267.82</v>
      </c>
      <c r="N1727" t="str">
        <f>VLOOKUP(Table35[[#This Row],[Customer ID]],'Hospitalisation Details'!A:K,9, FALSE)</f>
        <v>tier - 2</v>
      </c>
      <c r="O1727" t="str">
        <f>VLOOKUP(Table35[[#This Row],[Customer ID]],'Hospitalisation Details'!A:K,10,FALSE)</f>
        <v>tier - 2</v>
      </c>
      <c r="P1727" t="str">
        <f>VLOOKUP(Table35[[#This Row],[Customer ID]],'Hospitalisation Details'!A:K,11,FALSE)</f>
        <v>R1012</v>
      </c>
    </row>
    <row r="1728" spans="1:16" x14ac:dyDescent="0.3">
      <c r="A1728" t="s">
        <v>643</v>
      </c>
      <c r="B1728" t="str">
        <f>VLOOKUP(Table35[[#This Row],[Customer ID]], 'Customer Names'!F:G, 2, FALSE)</f>
        <v>Amherst, Ms.  Lindsay M.</v>
      </c>
      <c r="C1728">
        <v>25.84</v>
      </c>
      <c r="D1728" s="22" t="str" cm="1">
        <f t="array" ref="D1728">_xlfn.IFS(Table35[[#This Row],[BMI]]&lt;18.5, "Underweight ", Table35[[#This Row],[BMI]]&lt;24.9, "Normal Weight", Table35[[#This Row],[BMI]]&lt;29.9, "Overweight ", TRUE, "Obesity")</f>
        <v xml:space="preserve">Overweight </v>
      </c>
      <c r="E1728" s="22">
        <v>8.5500000000000007</v>
      </c>
      <c r="F1728" s="22" t="str" cm="1">
        <f t="array" ref="F1728">_xlfn.IFS(Table35[[#This Row],[HBA1C]]&lt;5.7, "Normal", Table35[[#This Row],[HBA1C]]&lt;6.4, "Prediabetes ", TRUE, "Diabetes")</f>
        <v>Diabetes</v>
      </c>
      <c r="G1728" s="23" t="s">
        <v>2381</v>
      </c>
      <c r="H1728" s="22" t="s">
        <v>2379</v>
      </c>
      <c r="I1728" s="22" t="s">
        <v>2379</v>
      </c>
      <c r="J1728" s="22">
        <v>1</v>
      </c>
      <c r="K1728" t="s">
        <v>2379</v>
      </c>
      <c r="L1728" s="25">
        <f>VLOOKUP(Table35[[#This Row],[Customer ID]],'Hospitalisation Details'!A:E,5,FALSE)</f>
        <v>31557</v>
      </c>
      <c r="M1728" s="27">
        <f>VLOOKUP(Table35[[#This Row],[Customer ID]],'Hospitalisation Details'!A:K,8,FALSE)</f>
        <v>5266.37</v>
      </c>
      <c r="N1728" t="str">
        <f>VLOOKUP(Table35[[#This Row],[Customer ID]],'Hospitalisation Details'!A:K,9, FALSE)</f>
        <v>tier - 2</v>
      </c>
      <c r="O1728" t="str">
        <f>VLOOKUP(Table35[[#This Row],[Customer ID]],'Hospitalisation Details'!A:K,10,FALSE)</f>
        <v>tier - 2</v>
      </c>
      <c r="P1728" t="str">
        <f>VLOOKUP(Table35[[#This Row],[Customer ID]],'Hospitalisation Details'!A:K,11,FALSE)</f>
        <v>R1012</v>
      </c>
    </row>
    <row r="1729" spans="1:16" x14ac:dyDescent="0.3">
      <c r="A1729" t="s">
        <v>642</v>
      </c>
      <c r="B1729" t="str">
        <f>VLOOKUP(Table35[[#This Row],[Customer ID]], 'Customer Names'!F:G, 2, FALSE)</f>
        <v>Davenport, Mr.  Austen G</v>
      </c>
      <c r="C1729">
        <v>27.454999999999998</v>
      </c>
      <c r="D1729" s="22" t="str" cm="1">
        <f t="array" ref="D1729">_xlfn.IFS(Table35[[#This Row],[BMI]]&lt;18.5, "Underweight ", Table35[[#This Row],[BMI]]&lt;24.9, "Normal Weight", Table35[[#This Row],[BMI]]&lt;29.9, "Overweight ", TRUE, "Obesity")</f>
        <v xml:space="preserve">Overweight </v>
      </c>
      <c r="E1729" s="22">
        <v>4.54</v>
      </c>
      <c r="F1729" s="22" t="str" cm="1">
        <f t="array" ref="F1729">_xlfn.IFS(Table35[[#This Row],[HBA1C]]&lt;5.7, "Normal", Table35[[#This Row],[HBA1C]]&lt;6.4, "Prediabetes ", TRUE, "Diabetes")</f>
        <v>Normal</v>
      </c>
      <c r="G1729" s="23" t="s">
        <v>2379</v>
      </c>
      <c r="H1729" s="22" t="s">
        <v>2379</v>
      </c>
      <c r="I1729" s="22" t="s">
        <v>2379</v>
      </c>
      <c r="J1729" s="22">
        <v>0</v>
      </c>
      <c r="K1729" t="s">
        <v>2379</v>
      </c>
      <c r="L1729" s="25">
        <f>VLOOKUP(Table35[[#This Row],[Customer ID]],'Hospitalisation Details'!A:E,5,FALSE)</f>
        <v>32617</v>
      </c>
      <c r="M1729" s="27">
        <f>VLOOKUP(Table35[[#This Row],[Customer ID]],'Hospitalisation Details'!A:K,8,FALSE)</f>
        <v>5261.47</v>
      </c>
      <c r="N1729" t="str">
        <f>VLOOKUP(Table35[[#This Row],[Customer ID]],'Hospitalisation Details'!A:K,9, FALSE)</f>
        <v>tier - 2</v>
      </c>
      <c r="O1729" t="str">
        <f>VLOOKUP(Table35[[#This Row],[Customer ID]],'Hospitalisation Details'!A:K,10,FALSE)</f>
        <v>tier - 2</v>
      </c>
      <c r="P1729" t="str">
        <f>VLOOKUP(Table35[[#This Row],[Customer ID]],'Hospitalisation Details'!A:K,11,FALSE)</f>
        <v>R1012</v>
      </c>
    </row>
    <row r="1730" spans="1:16" x14ac:dyDescent="0.3">
      <c r="A1730" t="s">
        <v>641</v>
      </c>
      <c r="B1730" t="str">
        <f>VLOOKUP(Table35[[#This Row],[Customer ID]], 'Customer Names'!F:G, 2, FALSE)</f>
        <v>Johansen, Mr.  Tory J.</v>
      </c>
      <c r="C1730">
        <v>24.605</v>
      </c>
      <c r="D1730" s="22" t="str" cm="1">
        <f t="array" ref="D1730">_xlfn.IFS(Table35[[#This Row],[BMI]]&lt;18.5, "Underweight ", Table35[[#This Row],[BMI]]&lt;24.9, "Normal Weight", Table35[[#This Row],[BMI]]&lt;29.9, "Overweight ", TRUE, "Obesity")</f>
        <v>Normal Weight</v>
      </c>
      <c r="E1730" s="22">
        <v>5.7</v>
      </c>
      <c r="F1730" s="22" t="str" cm="1">
        <f t="array" ref="F1730">_xlfn.IFS(Table35[[#This Row],[HBA1C]]&lt;5.7, "Normal", Table35[[#This Row],[HBA1C]]&lt;6.4, "Prediabetes ", TRUE, "Diabetes")</f>
        <v xml:space="preserve">Prediabetes </v>
      </c>
      <c r="G1730" s="23" t="s">
        <v>2379</v>
      </c>
      <c r="H1730" s="22" t="s">
        <v>2379</v>
      </c>
      <c r="I1730" s="22" t="s">
        <v>2379</v>
      </c>
      <c r="J1730" s="22">
        <v>0</v>
      </c>
      <c r="K1730" t="s">
        <v>2379</v>
      </c>
      <c r="L1730" s="25">
        <f>VLOOKUP(Table35[[#This Row],[Customer ID]],'Hospitalisation Details'!A:E,5,FALSE)</f>
        <v>32592</v>
      </c>
      <c r="M1730" s="27">
        <f>VLOOKUP(Table35[[#This Row],[Customer ID]],'Hospitalisation Details'!A:K,8,FALSE)</f>
        <v>5257.51</v>
      </c>
      <c r="N1730" t="str">
        <f>VLOOKUP(Table35[[#This Row],[Customer ID]],'Hospitalisation Details'!A:K,9, FALSE)</f>
        <v>tier - 2</v>
      </c>
      <c r="O1730" t="str">
        <f>VLOOKUP(Table35[[#This Row],[Customer ID]],'Hospitalisation Details'!A:K,10,FALSE)</f>
        <v>tier - 2</v>
      </c>
      <c r="P1730" t="str">
        <f>VLOOKUP(Table35[[#This Row],[Customer ID]],'Hospitalisation Details'!A:K,11,FALSE)</f>
        <v>R1012</v>
      </c>
    </row>
    <row r="1731" spans="1:16" x14ac:dyDescent="0.3">
      <c r="A1731" t="s">
        <v>640</v>
      </c>
      <c r="B1731" t="str">
        <f>VLOOKUP(Table35[[#This Row],[Customer ID]], 'Customer Names'!F:G, 2, FALSE)</f>
        <v>Bond, Mr.  Robert J.</v>
      </c>
      <c r="C1731">
        <v>30.8</v>
      </c>
      <c r="D1731" s="22" t="str" cm="1">
        <f t="array" ref="D1731">_xlfn.IFS(Table35[[#This Row],[BMI]]&lt;18.5, "Underweight ", Table35[[#This Row],[BMI]]&lt;24.9, "Normal Weight", Table35[[#This Row],[BMI]]&lt;29.9, "Overweight ", TRUE, "Obesity")</f>
        <v>Obesity</v>
      </c>
      <c r="E1731" s="22">
        <v>5.07</v>
      </c>
      <c r="F1731" s="22" t="str" cm="1">
        <f t="array" ref="F1731">_xlfn.IFS(Table35[[#This Row],[HBA1C]]&lt;5.7, "Normal", Table35[[#This Row],[HBA1C]]&lt;6.4, "Prediabetes ", TRUE, "Diabetes")</f>
        <v>Normal</v>
      </c>
      <c r="G1731" s="23" t="s">
        <v>2379</v>
      </c>
      <c r="H1731" s="22" t="s">
        <v>2379</v>
      </c>
      <c r="I1731" s="22" t="s">
        <v>2379</v>
      </c>
      <c r="J1731" s="22">
        <v>0</v>
      </c>
      <c r="K1731" t="s">
        <v>2379</v>
      </c>
      <c r="L1731" s="25">
        <f>VLOOKUP(Table35[[#This Row],[Customer ID]],'Hospitalisation Details'!A:E,5,FALSE)</f>
        <v>32910</v>
      </c>
      <c r="M1731" s="27">
        <f>VLOOKUP(Table35[[#This Row],[Customer ID]],'Hospitalisation Details'!A:K,8,FALSE)</f>
        <v>5253.52</v>
      </c>
      <c r="N1731" t="str">
        <f>VLOOKUP(Table35[[#This Row],[Customer ID]],'Hospitalisation Details'!A:K,9, FALSE)</f>
        <v>tier - 3</v>
      </c>
      <c r="O1731" t="str">
        <f>VLOOKUP(Table35[[#This Row],[Customer ID]],'Hospitalisation Details'!A:K,10,FALSE)</f>
        <v>tier - 3</v>
      </c>
      <c r="P1731" t="str">
        <f>VLOOKUP(Table35[[#This Row],[Customer ID]],'Hospitalisation Details'!A:K,11,FALSE)</f>
        <v>R1011</v>
      </c>
    </row>
    <row r="1732" spans="1:16" x14ac:dyDescent="0.3">
      <c r="A1732" t="s">
        <v>639</v>
      </c>
      <c r="B1732" t="str">
        <f>VLOOKUP(Table35[[#This Row],[Customer ID]], 'Customer Names'!F:G, 2, FALSE)</f>
        <v>Reilly, Ms.  Steph</v>
      </c>
      <c r="C1732">
        <v>34.799999999999997</v>
      </c>
      <c r="D1732" s="22" t="str" cm="1">
        <f t="array" ref="D1732">_xlfn.IFS(Table35[[#This Row],[BMI]]&lt;18.5, "Underweight ", Table35[[#This Row],[BMI]]&lt;24.9, "Normal Weight", Table35[[#This Row],[BMI]]&lt;29.9, "Overweight ", TRUE, "Obesity")</f>
        <v>Obesity</v>
      </c>
      <c r="E1732" s="22">
        <v>4.38</v>
      </c>
      <c r="F1732" s="22" t="str" cm="1">
        <f t="array" ref="F1732">_xlfn.IFS(Table35[[#This Row],[HBA1C]]&lt;5.7, "Normal", Table35[[#This Row],[HBA1C]]&lt;6.4, "Prediabetes ", TRUE, "Diabetes")</f>
        <v>Normal</v>
      </c>
      <c r="G1732" s="23" t="s">
        <v>2379</v>
      </c>
      <c r="H1732" s="22" t="s">
        <v>2379</v>
      </c>
      <c r="I1732" s="22" t="s">
        <v>2379</v>
      </c>
      <c r="J1732" s="22">
        <v>1</v>
      </c>
      <c r="K1732" t="s">
        <v>2379</v>
      </c>
      <c r="L1732" s="25">
        <f>VLOOKUP(Table35[[#This Row],[Customer ID]],'Hospitalisation Details'!A:E,5,FALSE)</f>
        <v>31786</v>
      </c>
      <c r="M1732" s="27">
        <f>VLOOKUP(Table35[[#This Row],[Customer ID]],'Hospitalisation Details'!A:K,8,FALSE)</f>
        <v>5246.05</v>
      </c>
      <c r="N1732" t="str">
        <f>VLOOKUP(Table35[[#This Row],[Customer ID]],'Hospitalisation Details'!A:K,9, FALSE)</f>
        <v>tier - 2</v>
      </c>
      <c r="O1732" t="str">
        <f>VLOOKUP(Table35[[#This Row],[Customer ID]],'Hospitalisation Details'!A:K,10,FALSE)</f>
        <v>tier - 3</v>
      </c>
      <c r="P1732" t="str">
        <f>VLOOKUP(Table35[[#This Row],[Customer ID]],'Hospitalisation Details'!A:K,11,FALSE)</f>
        <v>R1011</v>
      </c>
    </row>
    <row r="1733" spans="1:16" x14ac:dyDescent="0.3">
      <c r="A1733" t="s">
        <v>638</v>
      </c>
      <c r="B1733" t="str">
        <f>VLOOKUP(Table35[[#This Row],[Customer ID]], 'Customer Names'!F:G, 2, FALSE)</f>
        <v>Chandler, Ms.  Kate</v>
      </c>
      <c r="C1733">
        <v>34.21</v>
      </c>
      <c r="D1733" s="22" t="str" cm="1">
        <f t="array" ref="D1733">_xlfn.IFS(Table35[[#This Row],[BMI]]&lt;18.5, "Underweight ", Table35[[#This Row],[BMI]]&lt;24.9, "Normal Weight", Table35[[#This Row],[BMI]]&lt;29.9, "Overweight ", TRUE, "Obesity")</f>
        <v>Obesity</v>
      </c>
      <c r="E1733" s="22">
        <v>4.54</v>
      </c>
      <c r="F1733" s="22" t="str" cm="1">
        <f t="array" ref="F1733">_xlfn.IFS(Table35[[#This Row],[HBA1C]]&lt;5.7, "Normal", Table35[[#This Row],[HBA1C]]&lt;6.4, "Prediabetes ", TRUE, "Diabetes")</f>
        <v>Normal</v>
      </c>
      <c r="G1733" s="23" t="s">
        <v>2379</v>
      </c>
      <c r="H1733" s="22" t="s">
        <v>2379</v>
      </c>
      <c r="I1733" s="22" t="s">
        <v>2379</v>
      </c>
      <c r="J1733" s="22">
        <v>1</v>
      </c>
      <c r="K1733" t="s">
        <v>2379</v>
      </c>
      <c r="L1733" s="25">
        <f>VLOOKUP(Table35[[#This Row],[Customer ID]],'Hospitalisation Details'!A:E,5,FALSE)</f>
        <v>32116</v>
      </c>
      <c r="M1733" s="27">
        <f>VLOOKUP(Table35[[#This Row],[Customer ID]],'Hospitalisation Details'!A:K,8,FALSE)</f>
        <v>5245.23</v>
      </c>
      <c r="N1733" t="str">
        <f>VLOOKUP(Table35[[#This Row],[Customer ID]],'Hospitalisation Details'!A:K,9, FALSE)</f>
        <v>tier - 2</v>
      </c>
      <c r="O1733" t="str">
        <f>VLOOKUP(Table35[[#This Row],[Customer ID]],'Hospitalisation Details'!A:K,10,FALSE)</f>
        <v>tier - 2</v>
      </c>
      <c r="P1733" t="str">
        <f>VLOOKUP(Table35[[#This Row],[Customer ID]],'Hospitalisation Details'!A:K,11,FALSE)</f>
        <v>R1013</v>
      </c>
    </row>
    <row r="1734" spans="1:16" x14ac:dyDescent="0.3">
      <c r="A1734" t="s">
        <v>637</v>
      </c>
      <c r="B1734" t="str">
        <f>VLOOKUP(Table35[[#This Row],[Customer ID]], 'Customer Names'!F:G, 2, FALSE)</f>
        <v>Kaufmann, Ms.  Kristina</v>
      </c>
      <c r="C1734">
        <v>31</v>
      </c>
      <c r="D1734" s="22" t="str" cm="1">
        <f t="array" ref="D1734">_xlfn.IFS(Table35[[#This Row],[BMI]]&lt;18.5, "Underweight ", Table35[[#This Row],[BMI]]&lt;24.9, "Normal Weight", Table35[[#This Row],[BMI]]&lt;29.9, "Overweight ", TRUE, "Obesity")</f>
        <v>Obesity</v>
      </c>
      <c r="E1734" s="22">
        <v>5.38</v>
      </c>
      <c r="F1734" s="22" t="str" cm="1">
        <f t="array" ref="F1734">_xlfn.IFS(Table35[[#This Row],[HBA1C]]&lt;5.7, "Normal", Table35[[#This Row],[HBA1C]]&lt;6.4, "Prediabetes ", TRUE, "Diabetes")</f>
        <v>Normal</v>
      </c>
      <c r="G1734" s="23" t="s">
        <v>2379</v>
      </c>
      <c r="H1734" s="22" t="s">
        <v>2379</v>
      </c>
      <c r="I1734" s="22" t="s">
        <v>2379</v>
      </c>
      <c r="J1734" s="22">
        <v>1</v>
      </c>
      <c r="K1734" t="s">
        <v>2379</v>
      </c>
      <c r="L1734" s="25">
        <f>VLOOKUP(Table35[[#This Row],[Customer ID]],'Hospitalisation Details'!A:E,5,FALSE)</f>
        <v>32107</v>
      </c>
      <c r="M1734" s="27">
        <f>VLOOKUP(Table35[[#This Row],[Customer ID]],'Hospitalisation Details'!A:K,8,FALSE)</f>
        <v>5240.7700000000004</v>
      </c>
      <c r="N1734" t="str">
        <f>VLOOKUP(Table35[[#This Row],[Customer ID]],'Hospitalisation Details'!A:K,9, FALSE)</f>
        <v>tier - 2</v>
      </c>
      <c r="O1734" t="str">
        <f>VLOOKUP(Table35[[#This Row],[Customer ID]],'Hospitalisation Details'!A:K,10,FALSE)</f>
        <v>tier - 2</v>
      </c>
      <c r="P1734" t="str">
        <f>VLOOKUP(Table35[[#This Row],[Customer ID]],'Hospitalisation Details'!A:K,11,FALSE)</f>
        <v>R1011</v>
      </c>
    </row>
    <row r="1735" spans="1:16" x14ac:dyDescent="0.3">
      <c r="A1735" t="s">
        <v>636</v>
      </c>
      <c r="B1735" t="str">
        <f>VLOOKUP(Table35[[#This Row],[Customer ID]], 'Customer Names'!F:G, 2, FALSE)</f>
        <v>Barnes-Zurkinden, Ms.  Flo</v>
      </c>
      <c r="C1735">
        <v>26.125</v>
      </c>
      <c r="D1735" s="22" t="str" cm="1">
        <f t="array" ref="D1735">_xlfn.IFS(Table35[[#This Row],[BMI]]&lt;18.5, "Underweight ", Table35[[#This Row],[BMI]]&lt;24.9, "Normal Weight", Table35[[#This Row],[BMI]]&lt;29.9, "Overweight ", TRUE, "Obesity")</f>
        <v xml:space="preserve">Overweight </v>
      </c>
      <c r="E1735" s="22">
        <v>5.55</v>
      </c>
      <c r="F1735" s="22" t="str" cm="1">
        <f t="array" ref="F1735">_xlfn.IFS(Table35[[#This Row],[HBA1C]]&lt;5.7, "Normal", Table35[[#This Row],[HBA1C]]&lt;6.4, "Prediabetes ", TRUE, "Diabetes")</f>
        <v>Normal</v>
      </c>
      <c r="G1735" s="23" t="s">
        <v>2379</v>
      </c>
      <c r="H1735" s="22" t="s">
        <v>2379</v>
      </c>
      <c r="I1735" s="22" t="s">
        <v>2379</v>
      </c>
      <c r="J1735" s="22">
        <v>1</v>
      </c>
      <c r="K1735" t="s">
        <v>2379</v>
      </c>
      <c r="L1735" s="25">
        <f>VLOOKUP(Table35[[#This Row],[Customer ID]],'Hospitalisation Details'!A:E,5,FALSE)</f>
        <v>32079</v>
      </c>
      <c r="M1735" s="27">
        <f>VLOOKUP(Table35[[#This Row],[Customer ID]],'Hospitalisation Details'!A:K,8,FALSE)</f>
        <v>5227.99</v>
      </c>
      <c r="N1735" t="str">
        <f>VLOOKUP(Table35[[#This Row],[Customer ID]],'Hospitalisation Details'!A:K,9, FALSE)</f>
        <v>tier - 2</v>
      </c>
      <c r="O1735" t="str">
        <f>VLOOKUP(Table35[[#This Row],[Customer ID]],'Hospitalisation Details'!A:K,10,FALSE)</f>
        <v>tier - 1</v>
      </c>
      <c r="P1735" t="str">
        <f>VLOOKUP(Table35[[#This Row],[Customer ID]],'Hospitalisation Details'!A:K,11,FALSE)</f>
        <v>R1024</v>
      </c>
    </row>
    <row r="1736" spans="1:16" x14ac:dyDescent="0.3">
      <c r="A1736" t="s">
        <v>635</v>
      </c>
      <c r="B1736" t="str">
        <f>VLOOKUP(Table35[[#This Row],[Customer ID]], 'Customer Names'!F:G, 2, FALSE)</f>
        <v>Wolter, Mrs.  Sarah P.</v>
      </c>
      <c r="C1736">
        <v>30.13</v>
      </c>
      <c r="D1736" s="22" t="str" cm="1">
        <f t="array" ref="D1736">_xlfn.IFS(Table35[[#This Row],[BMI]]&lt;18.5, "Underweight ", Table35[[#This Row],[BMI]]&lt;24.9, "Normal Weight", Table35[[#This Row],[BMI]]&lt;29.9, "Overweight ", TRUE, "Obesity")</f>
        <v>Obesity</v>
      </c>
      <c r="E1736" s="22">
        <v>4.03</v>
      </c>
      <c r="F1736" s="22" t="str" cm="1">
        <f t="array" ref="F1736">_xlfn.IFS(Table35[[#This Row],[HBA1C]]&lt;5.7, "Normal", Table35[[#This Row],[HBA1C]]&lt;6.4, "Prediabetes ", TRUE, "Diabetes")</f>
        <v>Normal</v>
      </c>
      <c r="G1736" s="23" t="s">
        <v>2381</v>
      </c>
      <c r="H1736" s="22" t="s">
        <v>2379</v>
      </c>
      <c r="I1736" s="22" t="s">
        <v>2379</v>
      </c>
      <c r="J1736" s="22">
        <v>1</v>
      </c>
      <c r="K1736" t="s">
        <v>2379</v>
      </c>
      <c r="L1736" s="25">
        <f>VLOOKUP(Table35[[#This Row],[Customer ID]],'Hospitalisation Details'!A:E,5,FALSE)</f>
        <v>34948</v>
      </c>
      <c r="M1736" s="27">
        <f>VLOOKUP(Table35[[#This Row],[Customer ID]],'Hospitalisation Details'!A:K,8,FALSE)</f>
        <v>5216.4799999999996</v>
      </c>
      <c r="N1736" t="str">
        <f>VLOOKUP(Table35[[#This Row],[Customer ID]],'Hospitalisation Details'!A:K,9, FALSE)</f>
        <v>tier - 2</v>
      </c>
      <c r="O1736" t="str">
        <f>VLOOKUP(Table35[[#This Row],[Customer ID]],'Hospitalisation Details'!A:K,10,FALSE)</f>
        <v>tier - 2</v>
      </c>
      <c r="P1736" t="str">
        <f>VLOOKUP(Table35[[#This Row],[Customer ID]],'Hospitalisation Details'!A:K,11,FALSE)</f>
        <v>R1025</v>
      </c>
    </row>
    <row r="1737" spans="1:16" x14ac:dyDescent="0.3">
      <c r="A1737" t="s">
        <v>634</v>
      </c>
      <c r="B1737" t="str">
        <f>VLOOKUP(Table35[[#This Row],[Customer ID]], 'Customer Names'!F:G, 2, FALSE)</f>
        <v>Pearson, Ms.  Anabel</v>
      </c>
      <c r="C1737">
        <v>34.19</v>
      </c>
      <c r="D1737" s="22" t="str" cm="1">
        <f t="array" ref="D1737">_xlfn.IFS(Table35[[#This Row],[BMI]]&lt;18.5, "Underweight ", Table35[[#This Row],[BMI]]&lt;24.9, "Normal Weight", Table35[[#This Row],[BMI]]&lt;29.9, "Overweight ", TRUE, "Obesity")</f>
        <v>Obesity</v>
      </c>
      <c r="E1737" s="22">
        <v>4.1900000000000004</v>
      </c>
      <c r="F1737" s="22" t="str" cm="1">
        <f t="array" ref="F1737">_xlfn.IFS(Table35[[#This Row],[HBA1C]]&lt;5.7, "Normal", Table35[[#This Row],[HBA1C]]&lt;6.4, "Prediabetes ", TRUE, "Diabetes")</f>
        <v>Normal</v>
      </c>
      <c r="G1737" s="23" t="s">
        <v>2379</v>
      </c>
      <c r="H1737" s="22" t="s">
        <v>2379</v>
      </c>
      <c r="I1737" s="22" t="s">
        <v>2379</v>
      </c>
      <c r="J1737" s="22">
        <v>0</v>
      </c>
      <c r="K1737" t="s">
        <v>2379</v>
      </c>
      <c r="L1737" s="25">
        <f>VLOOKUP(Table35[[#This Row],[Customer ID]],'Hospitalisation Details'!A:E,5,FALSE)</f>
        <v>36373</v>
      </c>
      <c r="M1737" s="27">
        <f>VLOOKUP(Table35[[#This Row],[Customer ID]],'Hospitalisation Details'!A:K,8,FALSE)</f>
        <v>5213.22</v>
      </c>
      <c r="N1737" t="str">
        <f>VLOOKUP(Table35[[#This Row],[Customer ID]],'Hospitalisation Details'!A:K,9, FALSE)</f>
        <v>tier - 2</v>
      </c>
      <c r="O1737" t="str">
        <f>VLOOKUP(Table35[[#This Row],[Customer ID]],'Hospitalisation Details'!A:K,10,FALSE)</f>
        <v>tier - 1</v>
      </c>
      <c r="P1737" t="str">
        <f>VLOOKUP(Table35[[#This Row],[Customer ID]],'Hospitalisation Details'!A:K,11,FALSE)</f>
        <v>R1012</v>
      </c>
    </row>
    <row r="1738" spans="1:16" x14ac:dyDescent="0.3">
      <c r="A1738" t="s">
        <v>633</v>
      </c>
      <c r="B1738" t="str">
        <f>VLOOKUP(Table35[[#This Row],[Customer ID]], 'Customer Names'!F:G, 2, FALSE)</f>
        <v>Thomas, Mr.  Ian</v>
      </c>
      <c r="C1738">
        <v>22.515000000000001</v>
      </c>
      <c r="D1738" s="22" t="str" cm="1">
        <f t="array" ref="D1738">_xlfn.IFS(Table35[[#This Row],[BMI]]&lt;18.5, "Underweight ", Table35[[#This Row],[BMI]]&lt;24.9, "Normal Weight", Table35[[#This Row],[BMI]]&lt;29.9, "Overweight ", TRUE, "Obesity")</f>
        <v>Normal Weight</v>
      </c>
      <c r="E1738" s="22">
        <v>4.37</v>
      </c>
      <c r="F1738" s="22" t="str" cm="1">
        <f t="array" ref="F1738">_xlfn.IFS(Table35[[#This Row],[HBA1C]]&lt;5.7, "Normal", Table35[[#This Row],[HBA1C]]&lt;6.4, "Prediabetes ", TRUE, "Diabetes")</f>
        <v>Normal</v>
      </c>
      <c r="G1738" s="23" t="s">
        <v>2379</v>
      </c>
      <c r="H1738" s="22" t="s">
        <v>2379</v>
      </c>
      <c r="I1738" s="22" t="s">
        <v>2381</v>
      </c>
      <c r="J1738" s="22">
        <v>1</v>
      </c>
      <c r="K1738" t="s">
        <v>2379</v>
      </c>
      <c r="L1738" s="25">
        <f>VLOOKUP(Table35[[#This Row],[Customer ID]],'Hospitalisation Details'!A:E,5,FALSE)</f>
        <v>34167</v>
      </c>
      <c r="M1738" s="27">
        <f>VLOOKUP(Table35[[#This Row],[Customer ID]],'Hospitalisation Details'!A:K,8,FALSE)</f>
        <v>5209.58</v>
      </c>
      <c r="N1738" t="str">
        <f>VLOOKUP(Table35[[#This Row],[Customer ID]],'Hospitalisation Details'!A:K,9, FALSE)</f>
        <v>tier - 3</v>
      </c>
      <c r="O1738" t="str">
        <f>VLOOKUP(Table35[[#This Row],[Customer ID]],'Hospitalisation Details'!A:K,10,FALSE)</f>
        <v>tier - 3</v>
      </c>
      <c r="P1738" t="str">
        <f>VLOOKUP(Table35[[#This Row],[Customer ID]],'Hospitalisation Details'!A:K,11,FALSE)</f>
        <v>R1017</v>
      </c>
    </row>
    <row r="1739" spans="1:16" x14ac:dyDescent="0.3">
      <c r="A1739" t="s">
        <v>632</v>
      </c>
      <c r="B1739" t="str">
        <f>VLOOKUP(Table35[[#This Row],[Customer ID]], 'Customer Names'!F:G, 2, FALSE)</f>
        <v>Leon, Mr.  Alex</v>
      </c>
      <c r="C1739">
        <v>18.239999999999998</v>
      </c>
      <c r="D1739" s="22" t="str" cm="1">
        <f t="array" ref="D1739">_xlfn.IFS(Table35[[#This Row],[BMI]]&lt;18.5, "Underweight ", Table35[[#This Row],[BMI]]&lt;24.9, "Normal Weight", Table35[[#This Row],[BMI]]&lt;29.9, "Overweight ", TRUE, "Obesity")</f>
        <v xml:space="preserve">Underweight </v>
      </c>
      <c r="E1739" s="22">
        <v>5.31</v>
      </c>
      <c r="F1739" s="22" t="str" cm="1">
        <f t="array" ref="F1739">_xlfn.IFS(Table35[[#This Row],[HBA1C]]&lt;5.7, "Normal", Table35[[#This Row],[HBA1C]]&lt;6.4, "Prediabetes ", TRUE, "Diabetes")</f>
        <v>Normal</v>
      </c>
      <c r="G1739" s="23" t="s">
        <v>2381</v>
      </c>
      <c r="H1739" s="22" t="s">
        <v>2379</v>
      </c>
      <c r="I1739" s="22" t="s">
        <v>2381</v>
      </c>
      <c r="J1739" s="22">
        <v>1</v>
      </c>
      <c r="K1739" t="s">
        <v>2379</v>
      </c>
      <c r="L1739" s="25">
        <f>VLOOKUP(Table35[[#This Row],[Customer ID]],'Hospitalisation Details'!A:E,5,FALSE)</f>
        <v>30491</v>
      </c>
      <c r="M1739" s="27">
        <f>VLOOKUP(Table35[[#This Row],[Customer ID]],'Hospitalisation Details'!A:K,8,FALSE)</f>
        <v>5207.97</v>
      </c>
      <c r="N1739" t="str">
        <f>VLOOKUP(Table35[[#This Row],[Customer ID]],'Hospitalisation Details'!A:K,9, FALSE)</f>
        <v>tier - 2</v>
      </c>
      <c r="O1739" t="str">
        <f>VLOOKUP(Table35[[#This Row],[Customer ID]],'Hospitalisation Details'!A:K,10,FALSE)</f>
        <v>tier - 2</v>
      </c>
      <c r="P1739" t="str">
        <f>VLOOKUP(Table35[[#This Row],[Customer ID]],'Hospitalisation Details'!A:K,11,FALSE)</f>
        <v>R1012</v>
      </c>
    </row>
    <row r="1740" spans="1:16" x14ac:dyDescent="0.3">
      <c r="A1740" t="s">
        <v>630</v>
      </c>
      <c r="B1740" t="str">
        <f>VLOOKUP(Table35[[#This Row],[Customer ID]], 'Customer Names'!F:G, 2, FALSE)</f>
        <v>Marriott, Mr.  Richard J</v>
      </c>
      <c r="C1740">
        <v>37.28</v>
      </c>
      <c r="D1740" s="22" t="str" cm="1">
        <f t="array" ref="D1740">_xlfn.IFS(Table35[[#This Row],[BMI]]&lt;18.5, "Underweight ", Table35[[#This Row],[BMI]]&lt;24.9, "Normal Weight", Table35[[#This Row],[BMI]]&lt;29.9, "Overweight ", TRUE, "Obesity")</f>
        <v>Obesity</v>
      </c>
      <c r="E1740" s="22">
        <v>4.66</v>
      </c>
      <c r="F1740" s="22" t="str" cm="1">
        <f t="array" ref="F1740">_xlfn.IFS(Table35[[#This Row],[HBA1C]]&lt;5.7, "Normal", Table35[[#This Row],[HBA1C]]&lt;6.4, "Prediabetes ", TRUE, "Diabetes")</f>
        <v>Normal</v>
      </c>
      <c r="G1740" s="23" t="s">
        <v>2379</v>
      </c>
      <c r="H1740" s="22" t="s">
        <v>2380</v>
      </c>
      <c r="I1740" s="22" t="s">
        <v>2379</v>
      </c>
      <c r="J1740" s="22">
        <v>1</v>
      </c>
      <c r="K1740" t="s">
        <v>2379</v>
      </c>
      <c r="L1740" s="25">
        <f>VLOOKUP(Table35[[#This Row],[Customer ID]],'Hospitalisation Details'!A:E,5,FALSE)</f>
        <v>38113</v>
      </c>
      <c r="M1740" s="27">
        <f>VLOOKUP(Table35[[#This Row],[Customer ID]],'Hospitalisation Details'!A:K,8,FALSE)</f>
        <v>5198.6899999999996</v>
      </c>
      <c r="N1740" t="str">
        <f>VLOOKUP(Table35[[#This Row],[Customer ID]],'Hospitalisation Details'!A:K,9, FALSE)</f>
        <v>tier - 2</v>
      </c>
      <c r="O1740" t="str">
        <f>VLOOKUP(Table35[[#This Row],[Customer ID]],'Hospitalisation Details'!A:K,10,FALSE)</f>
        <v>tier - 2</v>
      </c>
      <c r="P1740" t="str">
        <f>VLOOKUP(Table35[[#This Row],[Customer ID]],'Hospitalisation Details'!A:K,11,FALSE)</f>
        <v>R1022</v>
      </c>
    </row>
    <row r="1741" spans="1:16" x14ac:dyDescent="0.3">
      <c r="A1741" t="s">
        <v>629</v>
      </c>
      <c r="B1741" t="str">
        <f>VLOOKUP(Table35[[#This Row],[Customer ID]], 'Customer Names'!F:G, 2, FALSE)</f>
        <v>Wilkins, Ms.  Jacqueline N.</v>
      </c>
      <c r="C1741">
        <v>18.2</v>
      </c>
      <c r="D1741" s="22" t="str" cm="1">
        <f t="array" ref="D1741">_xlfn.IFS(Table35[[#This Row],[BMI]]&lt;18.5, "Underweight ", Table35[[#This Row],[BMI]]&lt;24.9, "Normal Weight", Table35[[#This Row],[BMI]]&lt;29.9, "Overweight ", TRUE, "Obesity")</f>
        <v xml:space="preserve">Underweight </v>
      </c>
      <c r="E1741" s="22">
        <v>6.19</v>
      </c>
      <c r="F1741" s="22" t="str" cm="1">
        <f t="array" ref="F1741">_xlfn.IFS(Table35[[#This Row],[HBA1C]]&lt;5.7, "Normal", Table35[[#This Row],[HBA1C]]&lt;6.4, "Prediabetes ", TRUE, "Diabetes")</f>
        <v xml:space="preserve">Prediabetes </v>
      </c>
      <c r="G1741" s="23" t="s">
        <v>2379</v>
      </c>
      <c r="H1741" s="22" t="s">
        <v>2379</v>
      </c>
      <c r="I1741" s="22" t="s">
        <v>2381</v>
      </c>
      <c r="J1741" s="22">
        <v>1</v>
      </c>
      <c r="K1741" t="s">
        <v>2379</v>
      </c>
      <c r="L1741" s="25">
        <f>VLOOKUP(Table35[[#This Row],[Customer ID]],'Hospitalisation Details'!A:E,5,FALSE)</f>
        <v>28957</v>
      </c>
      <c r="M1741" s="27">
        <f>VLOOKUP(Table35[[#This Row],[Customer ID]],'Hospitalisation Details'!A:K,8,FALSE)</f>
        <v>5195.58</v>
      </c>
      <c r="N1741" t="str">
        <f>VLOOKUP(Table35[[#This Row],[Customer ID]],'Hospitalisation Details'!A:K,9, FALSE)</f>
        <v>tier - 2</v>
      </c>
      <c r="O1741" t="str">
        <f>VLOOKUP(Table35[[#This Row],[Customer ID]],'Hospitalisation Details'!A:K,10,FALSE)</f>
        <v>tier - 2</v>
      </c>
      <c r="P1741" t="str">
        <f>VLOOKUP(Table35[[#This Row],[Customer ID]],'Hospitalisation Details'!A:K,11,FALSE)</f>
        <v>R1013</v>
      </c>
    </row>
    <row r="1742" spans="1:16" x14ac:dyDescent="0.3">
      <c r="A1742" t="s">
        <v>628</v>
      </c>
      <c r="B1742" t="str">
        <f>VLOOKUP(Table35[[#This Row],[Customer ID]], 'Customer Names'!F:G, 2, FALSE)</f>
        <v>Saiter, Ms.  Cindy</v>
      </c>
      <c r="C1742">
        <v>20.53</v>
      </c>
      <c r="D1742" s="22" t="str" cm="1">
        <f t="array" ref="D1742">_xlfn.IFS(Table35[[#This Row],[BMI]]&lt;18.5, "Underweight ", Table35[[#This Row],[BMI]]&lt;24.9, "Normal Weight", Table35[[#This Row],[BMI]]&lt;29.9, "Overweight ", TRUE, "Obesity")</f>
        <v>Normal Weight</v>
      </c>
      <c r="E1742" s="22">
        <v>4.8600000000000003</v>
      </c>
      <c r="F1742" s="22" t="str" cm="1">
        <f t="array" ref="F1742">_xlfn.IFS(Table35[[#This Row],[HBA1C]]&lt;5.7, "Normal", Table35[[#This Row],[HBA1C]]&lt;6.4, "Prediabetes ", TRUE, "Diabetes")</f>
        <v>Normal</v>
      </c>
      <c r="G1742" s="23" t="s">
        <v>2379</v>
      </c>
      <c r="H1742" s="22" t="s">
        <v>2379</v>
      </c>
      <c r="I1742" s="22" t="s">
        <v>2379</v>
      </c>
      <c r="J1742" s="22">
        <v>1</v>
      </c>
      <c r="K1742" t="s">
        <v>2379</v>
      </c>
      <c r="L1742" s="25">
        <f>VLOOKUP(Table35[[#This Row],[Customer ID]],'Hospitalisation Details'!A:E,5,FALSE)</f>
        <v>30757</v>
      </c>
      <c r="M1742" s="27">
        <f>VLOOKUP(Table35[[#This Row],[Customer ID]],'Hospitalisation Details'!A:K,8,FALSE)</f>
        <v>5177.12</v>
      </c>
      <c r="N1742" t="str">
        <f>VLOOKUP(Table35[[#This Row],[Customer ID]],'Hospitalisation Details'!A:K,9, FALSE)</f>
        <v>tier - 2</v>
      </c>
      <c r="O1742" t="str">
        <f>VLOOKUP(Table35[[#This Row],[Customer ID]],'Hospitalisation Details'!A:K,10,FALSE)</f>
        <v>tier - 1</v>
      </c>
      <c r="P1742" t="str">
        <f>VLOOKUP(Table35[[#This Row],[Customer ID]],'Hospitalisation Details'!A:K,11,FALSE)</f>
        <v>R1013</v>
      </c>
    </row>
    <row r="1743" spans="1:16" x14ac:dyDescent="0.3">
      <c r="A1743" t="s">
        <v>627</v>
      </c>
      <c r="B1743" t="str">
        <f>VLOOKUP(Table35[[#This Row],[Customer ID]], 'Customer Names'!F:G, 2, FALSE)</f>
        <v>Winrow, Ms.  Marcia</v>
      </c>
      <c r="C1743">
        <v>23.79</v>
      </c>
      <c r="D1743" s="22" t="str" cm="1">
        <f t="array" ref="D1743">_xlfn.IFS(Table35[[#This Row],[BMI]]&lt;18.5, "Underweight ", Table35[[#This Row],[BMI]]&lt;24.9, "Normal Weight", Table35[[#This Row],[BMI]]&lt;29.9, "Overweight ", TRUE, "Obesity")</f>
        <v>Normal Weight</v>
      </c>
      <c r="E1743" s="22">
        <v>4.74</v>
      </c>
      <c r="F1743" s="22" t="str" cm="1">
        <f t="array" ref="F1743">_xlfn.IFS(Table35[[#This Row],[HBA1C]]&lt;5.7, "Normal", Table35[[#This Row],[HBA1C]]&lt;6.4, "Prediabetes ", TRUE, "Diabetes")</f>
        <v>Normal</v>
      </c>
      <c r="G1743" s="23" t="s">
        <v>2379</v>
      </c>
      <c r="H1743" s="22" t="s">
        <v>2379</v>
      </c>
      <c r="I1743" s="22" t="s">
        <v>2379</v>
      </c>
      <c r="J1743" s="22">
        <v>0</v>
      </c>
      <c r="K1743" t="s">
        <v>2379</v>
      </c>
      <c r="L1743" s="25">
        <f>VLOOKUP(Table35[[#This Row],[Customer ID]],'Hospitalisation Details'!A:E,5,FALSE)</f>
        <v>33298</v>
      </c>
      <c r="M1743" s="27">
        <f>VLOOKUP(Table35[[#This Row],[Customer ID]],'Hospitalisation Details'!A:K,8,FALSE)</f>
        <v>5166.96</v>
      </c>
      <c r="N1743" t="str">
        <f>VLOOKUP(Table35[[#This Row],[Customer ID]],'Hospitalisation Details'!A:K,9, FALSE)</f>
        <v>tier - 2</v>
      </c>
      <c r="O1743" t="str">
        <f>VLOOKUP(Table35[[#This Row],[Customer ID]],'Hospitalisation Details'!A:K,10,FALSE)</f>
        <v>tier - 2</v>
      </c>
      <c r="P1743" t="str">
        <f>VLOOKUP(Table35[[#This Row],[Customer ID]],'Hospitalisation Details'!A:K,11,FALSE)</f>
        <v>R1012</v>
      </c>
    </row>
    <row r="1744" spans="1:16" x14ac:dyDescent="0.3">
      <c r="A1744" t="s">
        <v>626</v>
      </c>
      <c r="B1744" t="str">
        <f>VLOOKUP(Table35[[#This Row],[Customer ID]], 'Customer Names'!F:G, 2, FALSE)</f>
        <v>Gries, Ms.  Samantha R.</v>
      </c>
      <c r="C1744">
        <v>29.8</v>
      </c>
      <c r="D1744" s="22" t="str" cm="1">
        <f t="array" ref="D1744">_xlfn.IFS(Table35[[#This Row],[BMI]]&lt;18.5, "Underweight ", Table35[[#This Row],[BMI]]&lt;24.9, "Normal Weight", Table35[[#This Row],[BMI]]&lt;29.9, "Overweight ", TRUE, "Obesity")</f>
        <v xml:space="preserve">Overweight </v>
      </c>
      <c r="E1744" s="22">
        <v>6.03</v>
      </c>
      <c r="F1744" s="22" t="str" cm="1">
        <f t="array" ref="F1744">_xlfn.IFS(Table35[[#This Row],[HBA1C]]&lt;5.7, "Normal", Table35[[#This Row],[HBA1C]]&lt;6.4, "Prediabetes ", TRUE, "Diabetes")</f>
        <v xml:space="preserve">Prediabetes </v>
      </c>
      <c r="G1744" s="23" t="s">
        <v>2379</v>
      </c>
      <c r="H1744" s="22" t="s">
        <v>2379</v>
      </c>
      <c r="I1744" s="22" t="s">
        <v>2379</v>
      </c>
      <c r="J1744" s="22">
        <v>0</v>
      </c>
      <c r="K1744" t="s">
        <v>2379</v>
      </c>
      <c r="L1744" s="25">
        <f>VLOOKUP(Table35[[#This Row],[Customer ID]],'Hospitalisation Details'!A:E,5,FALSE)</f>
        <v>32882</v>
      </c>
      <c r="M1744" s="27">
        <f>VLOOKUP(Table35[[#This Row],[Customer ID]],'Hospitalisation Details'!A:K,8,FALSE)</f>
        <v>5152.13</v>
      </c>
      <c r="N1744" t="str">
        <f>VLOOKUP(Table35[[#This Row],[Customer ID]],'Hospitalisation Details'!A:K,9, FALSE)</f>
        <v>tier - 2</v>
      </c>
      <c r="O1744" t="str">
        <f>VLOOKUP(Table35[[#This Row],[Customer ID]],'Hospitalisation Details'!A:K,10,FALSE)</f>
        <v>tier - 2</v>
      </c>
      <c r="P1744" t="str">
        <f>VLOOKUP(Table35[[#This Row],[Customer ID]],'Hospitalisation Details'!A:K,11,FALSE)</f>
        <v>R1011</v>
      </c>
    </row>
    <row r="1745" spans="1:16" x14ac:dyDescent="0.3">
      <c r="A1745" t="s">
        <v>625</v>
      </c>
      <c r="B1745" t="str">
        <f>VLOOKUP(Table35[[#This Row],[Customer ID]], 'Customer Names'!F:G, 2, FALSE)</f>
        <v>Strohschein, Ms.  Katie</v>
      </c>
      <c r="C1745">
        <v>31.54</v>
      </c>
      <c r="D1745" s="22" t="str" cm="1">
        <f t="array" ref="D1745">_xlfn.IFS(Table35[[#This Row],[BMI]]&lt;18.5, "Underweight ", Table35[[#This Row],[BMI]]&lt;24.9, "Normal Weight", Table35[[#This Row],[BMI]]&lt;29.9, "Overweight ", TRUE, "Obesity")</f>
        <v>Obesity</v>
      </c>
      <c r="E1745" s="22">
        <v>4.71</v>
      </c>
      <c r="F1745" s="22" t="str" cm="1">
        <f t="array" ref="F1745">_xlfn.IFS(Table35[[#This Row],[HBA1C]]&lt;5.7, "Normal", Table35[[#This Row],[HBA1C]]&lt;6.4, "Prediabetes ", TRUE, "Diabetes")</f>
        <v>Normal</v>
      </c>
      <c r="G1745" s="23" t="s">
        <v>2379</v>
      </c>
      <c r="H1745" s="22" t="s">
        <v>2379</v>
      </c>
      <c r="I1745" s="22" t="s">
        <v>2379</v>
      </c>
      <c r="J1745" s="22">
        <v>0</v>
      </c>
      <c r="K1745" t="s">
        <v>2379</v>
      </c>
      <c r="L1745" s="25">
        <f>VLOOKUP(Table35[[#This Row],[Customer ID]],'Hospitalisation Details'!A:E,5,FALSE)</f>
        <v>33229</v>
      </c>
      <c r="M1745" s="27">
        <f>VLOOKUP(Table35[[#This Row],[Customer ID]],'Hospitalisation Details'!A:K,8,FALSE)</f>
        <v>5148.55</v>
      </c>
      <c r="N1745" t="str">
        <f>VLOOKUP(Table35[[#This Row],[Customer ID]],'Hospitalisation Details'!A:K,9, FALSE)</f>
        <v>tier - 2</v>
      </c>
      <c r="O1745" t="str">
        <f>VLOOKUP(Table35[[#This Row],[Customer ID]],'Hospitalisation Details'!A:K,10,FALSE)</f>
        <v>tier - 2</v>
      </c>
      <c r="P1745" t="str">
        <f>VLOOKUP(Table35[[#This Row],[Customer ID]],'Hospitalisation Details'!A:K,11,FALSE)</f>
        <v>R1024</v>
      </c>
    </row>
    <row r="1746" spans="1:16" x14ac:dyDescent="0.3">
      <c r="A1746" t="s">
        <v>624</v>
      </c>
      <c r="B1746" t="str">
        <f>VLOOKUP(Table35[[#This Row],[Customer ID]], 'Customer Names'!F:G, 2, FALSE)</f>
        <v>Berger, Mr.  John P</v>
      </c>
      <c r="C1746">
        <v>20.82</v>
      </c>
      <c r="D1746" s="22" t="str" cm="1">
        <f t="array" ref="D1746">_xlfn.IFS(Table35[[#This Row],[BMI]]&lt;18.5, "Underweight ", Table35[[#This Row],[BMI]]&lt;24.9, "Normal Weight", Table35[[#This Row],[BMI]]&lt;29.9, "Overweight ", TRUE, "Obesity")</f>
        <v>Normal Weight</v>
      </c>
      <c r="E1746" s="22">
        <v>5.55</v>
      </c>
      <c r="F1746" s="22" t="str" cm="1">
        <f t="array" ref="F1746">_xlfn.IFS(Table35[[#This Row],[HBA1C]]&lt;5.7, "Normal", Table35[[#This Row],[HBA1C]]&lt;6.4, "Prediabetes ", TRUE, "Diabetes")</f>
        <v>Normal</v>
      </c>
      <c r="G1746" s="23" t="s">
        <v>2379</v>
      </c>
      <c r="H1746" s="22" t="s">
        <v>2379</v>
      </c>
      <c r="I1746" s="22" t="s">
        <v>2379</v>
      </c>
      <c r="J1746" s="22">
        <v>1</v>
      </c>
      <c r="K1746" t="s">
        <v>2379</v>
      </c>
      <c r="L1746" s="25">
        <f>VLOOKUP(Table35[[#This Row],[Customer ID]],'Hospitalisation Details'!A:E,5,FALSE)</f>
        <v>31008</v>
      </c>
      <c r="M1746" s="27">
        <f>VLOOKUP(Table35[[#This Row],[Customer ID]],'Hospitalisation Details'!A:K,8,FALSE)</f>
        <v>5144.18</v>
      </c>
      <c r="N1746" t="str">
        <f>VLOOKUP(Table35[[#This Row],[Customer ID]],'Hospitalisation Details'!A:K,9, FALSE)</f>
        <v>tier - 2</v>
      </c>
      <c r="O1746" t="str">
        <f>VLOOKUP(Table35[[#This Row],[Customer ID]],'Hospitalisation Details'!A:K,10,FALSE)</f>
        <v>tier - 1</v>
      </c>
      <c r="P1746" t="str">
        <f>VLOOKUP(Table35[[#This Row],[Customer ID]],'Hospitalisation Details'!A:K,11,FALSE)</f>
        <v>R1013</v>
      </c>
    </row>
    <row r="1747" spans="1:16" x14ac:dyDescent="0.3">
      <c r="A1747" t="s">
        <v>623</v>
      </c>
      <c r="B1747" t="str">
        <f>VLOOKUP(Table35[[#This Row],[Customer ID]], 'Customer Names'!F:G, 2, FALSE)</f>
        <v>Coogan, Ms.  Rachel</v>
      </c>
      <c r="C1747">
        <v>38.83</v>
      </c>
      <c r="D1747" s="22" t="str" cm="1">
        <f t="array" ref="D1747">_xlfn.IFS(Table35[[#This Row],[BMI]]&lt;18.5, "Underweight ", Table35[[#This Row],[BMI]]&lt;24.9, "Normal Weight", Table35[[#This Row],[BMI]]&lt;29.9, "Overweight ", TRUE, "Obesity")</f>
        <v>Obesity</v>
      </c>
      <c r="E1747" s="22">
        <v>4.78</v>
      </c>
      <c r="F1747" s="22" t="str" cm="1">
        <f t="array" ref="F1747">_xlfn.IFS(Table35[[#This Row],[HBA1C]]&lt;5.7, "Normal", Table35[[#This Row],[HBA1C]]&lt;6.4, "Prediabetes ", TRUE, "Diabetes")</f>
        <v>Normal</v>
      </c>
      <c r="G1747" s="23" t="s">
        <v>2379</v>
      </c>
      <c r="H1747" s="22" t="s">
        <v>2379</v>
      </c>
      <c r="I1747" s="22" t="s">
        <v>2381</v>
      </c>
      <c r="J1747" s="22">
        <v>1</v>
      </c>
      <c r="K1747" t="s">
        <v>2379</v>
      </c>
      <c r="L1747" s="25">
        <f>VLOOKUP(Table35[[#This Row],[Customer ID]],'Hospitalisation Details'!A:E,5,FALSE)</f>
        <v>34252</v>
      </c>
      <c r="M1747" s="27">
        <f>VLOOKUP(Table35[[#This Row],[Customer ID]],'Hospitalisation Details'!A:K,8,FALSE)</f>
        <v>5138.26</v>
      </c>
      <c r="N1747" t="str">
        <f>VLOOKUP(Table35[[#This Row],[Customer ID]],'Hospitalisation Details'!A:K,9, FALSE)</f>
        <v>tier - 2</v>
      </c>
      <c r="O1747" t="str">
        <f>VLOOKUP(Table35[[#This Row],[Customer ID]],'Hospitalisation Details'!A:K,10,FALSE)</f>
        <v>tier - 2</v>
      </c>
      <c r="P1747" t="str">
        <f>VLOOKUP(Table35[[#This Row],[Customer ID]],'Hospitalisation Details'!A:K,11,FALSE)</f>
        <v>R1013</v>
      </c>
    </row>
    <row r="1748" spans="1:16" x14ac:dyDescent="0.3">
      <c r="A1748" t="s">
        <v>622</v>
      </c>
      <c r="B1748" t="str">
        <f>VLOOKUP(Table35[[#This Row],[Customer ID]], 'Customer Names'!F:G, 2, FALSE)</f>
        <v>Gagnon, Ms.  Isabelle</v>
      </c>
      <c r="C1748">
        <v>23.44</v>
      </c>
      <c r="D1748" s="22" t="str" cm="1">
        <f t="array" ref="D1748">_xlfn.IFS(Table35[[#This Row],[BMI]]&lt;18.5, "Underweight ", Table35[[#This Row],[BMI]]&lt;24.9, "Normal Weight", Table35[[#This Row],[BMI]]&lt;29.9, "Overweight ", TRUE, "Obesity")</f>
        <v>Normal Weight</v>
      </c>
      <c r="E1748" s="22">
        <v>4.6500000000000004</v>
      </c>
      <c r="F1748" s="22" t="str" cm="1">
        <f t="array" ref="F1748">_xlfn.IFS(Table35[[#This Row],[HBA1C]]&lt;5.7, "Normal", Table35[[#This Row],[HBA1C]]&lt;6.4, "Prediabetes ", TRUE, "Diabetes")</f>
        <v>Normal</v>
      </c>
      <c r="G1748" s="23" t="s">
        <v>2381</v>
      </c>
      <c r="H1748" s="22" t="s">
        <v>2379</v>
      </c>
      <c r="I1748" s="22" t="s">
        <v>2379</v>
      </c>
      <c r="J1748" s="22">
        <v>1</v>
      </c>
      <c r="K1748" t="s">
        <v>2379</v>
      </c>
      <c r="L1748" s="25">
        <f>VLOOKUP(Table35[[#This Row],[Customer ID]],'Hospitalisation Details'!A:E,5,FALSE)</f>
        <v>32401</v>
      </c>
      <c r="M1748" s="27">
        <f>VLOOKUP(Table35[[#This Row],[Customer ID]],'Hospitalisation Details'!A:K,8,FALSE)</f>
        <v>5136.75</v>
      </c>
      <c r="N1748" t="str">
        <f>VLOOKUP(Table35[[#This Row],[Customer ID]],'Hospitalisation Details'!A:K,9, FALSE)</f>
        <v>tier - 2</v>
      </c>
      <c r="O1748" t="str">
        <f>VLOOKUP(Table35[[#This Row],[Customer ID]],'Hospitalisation Details'!A:K,10,FALSE)</f>
        <v>tier - 1</v>
      </c>
      <c r="P1748" t="str">
        <f>VLOOKUP(Table35[[#This Row],[Customer ID]],'Hospitalisation Details'!A:K,11,FALSE)</f>
        <v>R1013</v>
      </c>
    </row>
    <row r="1749" spans="1:16" x14ac:dyDescent="0.3">
      <c r="A1749" t="s">
        <v>621</v>
      </c>
      <c r="B1749" t="str">
        <f>VLOOKUP(Table35[[#This Row],[Customer ID]], 'Customer Names'!F:G, 2, FALSE)</f>
        <v>Pearson, Mr.  Neil</v>
      </c>
      <c r="C1749">
        <v>24.13</v>
      </c>
      <c r="D1749" s="22" t="str" cm="1">
        <f t="array" ref="D1749">_xlfn.IFS(Table35[[#This Row],[BMI]]&lt;18.5, "Underweight ", Table35[[#This Row],[BMI]]&lt;24.9, "Normal Weight", Table35[[#This Row],[BMI]]&lt;29.9, "Overweight ", TRUE, "Obesity")</f>
        <v>Normal Weight</v>
      </c>
      <c r="E1749" s="22">
        <v>5.2</v>
      </c>
      <c r="F1749" s="22" t="str" cm="1">
        <f t="array" ref="F1749">_xlfn.IFS(Table35[[#This Row],[HBA1C]]&lt;5.7, "Normal", Table35[[#This Row],[HBA1C]]&lt;6.4, "Prediabetes ", TRUE, "Diabetes")</f>
        <v>Normal</v>
      </c>
      <c r="G1749" s="23" t="s">
        <v>2379</v>
      </c>
      <c r="H1749" s="22" t="s">
        <v>2379</v>
      </c>
      <c r="I1749" s="22" t="s">
        <v>2379</v>
      </c>
      <c r="J1749" s="22">
        <v>1</v>
      </c>
      <c r="K1749" t="s">
        <v>2379</v>
      </c>
      <c r="L1749" s="25">
        <f>VLOOKUP(Table35[[#This Row],[Customer ID]],'Hospitalisation Details'!A:E,5,FALSE)</f>
        <v>32002</v>
      </c>
      <c r="M1749" s="27">
        <f>VLOOKUP(Table35[[#This Row],[Customer ID]],'Hospitalisation Details'!A:K,8,FALSE)</f>
        <v>5125.22</v>
      </c>
      <c r="N1749" t="str">
        <f>VLOOKUP(Table35[[#This Row],[Customer ID]],'Hospitalisation Details'!A:K,9, FALSE)</f>
        <v>tier - 1</v>
      </c>
      <c r="O1749" t="str">
        <f>VLOOKUP(Table35[[#This Row],[Customer ID]],'Hospitalisation Details'!A:K,10,FALSE)</f>
        <v>tier - 2</v>
      </c>
      <c r="P1749" t="str">
        <f>VLOOKUP(Table35[[#This Row],[Customer ID]],'Hospitalisation Details'!A:K,11,FALSE)</f>
        <v>R1012</v>
      </c>
    </row>
    <row r="1750" spans="1:16" x14ac:dyDescent="0.3">
      <c r="A1750" t="s">
        <v>620</v>
      </c>
      <c r="B1750" t="str">
        <f>VLOOKUP(Table35[[#This Row],[Customer ID]], 'Customer Names'!F:G, 2, FALSE)</f>
        <v>Brian, Mr.  Tom</v>
      </c>
      <c r="C1750">
        <v>42.13</v>
      </c>
      <c r="D1750" s="22" t="str" cm="1">
        <f t="array" ref="D1750">_xlfn.IFS(Table35[[#This Row],[BMI]]&lt;18.5, "Underweight ", Table35[[#This Row],[BMI]]&lt;24.9, "Normal Weight", Table35[[#This Row],[BMI]]&lt;29.9, "Overweight ", TRUE, "Obesity")</f>
        <v>Obesity</v>
      </c>
      <c r="E1750" s="22">
        <v>4.54</v>
      </c>
      <c r="F1750" s="22" t="str" cm="1">
        <f t="array" ref="F1750">_xlfn.IFS(Table35[[#This Row],[HBA1C]]&lt;5.7, "Normal", Table35[[#This Row],[HBA1C]]&lt;6.4, "Prediabetes ", TRUE, "Diabetes")</f>
        <v>Normal</v>
      </c>
      <c r="G1750" s="23" t="s">
        <v>2381</v>
      </c>
      <c r="H1750" s="22" t="s">
        <v>2379</v>
      </c>
      <c r="I1750" s="22" t="s">
        <v>2379</v>
      </c>
      <c r="J1750" s="22">
        <v>1</v>
      </c>
      <c r="K1750" t="s">
        <v>2379</v>
      </c>
      <c r="L1750" s="25">
        <f>VLOOKUP(Table35[[#This Row],[Customer ID]],'Hospitalisation Details'!A:E,5,FALSE)</f>
        <v>32325</v>
      </c>
      <c r="M1750" s="27">
        <f>VLOOKUP(Table35[[#This Row],[Customer ID]],'Hospitalisation Details'!A:K,8,FALSE)</f>
        <v>5124.1899999999996</v>
      </c>
      <c r="N1750" t="str">
        <f>VLOOKUP(Table35[[#This Row],[Customer ID]],'Hospitalisation Details'!A:K,9, FALSE)</f>
        <v>tier - 2</v>
      </c>
      <c r="O1750" t="str">
        <f>VLOOKUP(Table35[[#This Row],[Customer ID]],'Hospitalisation Details'!A:K,10,FALSE)</f>
        <v>tier - 3</v>
      </c>
      <c r="P1750" t="str">
        <f>VLOOKUP(Table35[[#This Row],[Customer ID]],'Hospitalisation Details'!A:K,11,FALSE)</f>
        <v>R1013</v>
      </c>
    </row>
    <row r="1751" spans="1:16" x14ac:dyDescent="0.3">
      <c r="A1751" t="s">
        <v>619</v>
      </c>
      <c r="B1751" t="str">
        <f>VLOOKUP(Table35[[#This Row],[Customer ID]], 'Customer Names'!F:G, 2, FALSE)</f>
        <v>Brown, Mr.  Nathan</v>
      </c>
      <c r="C1751">
        <v>17.86</v>
      </c>
      <c r="D1751" s="22" t="str" cm="1">
        <f t="array" ref="D1751">_xlfn.IFS(Table35[[#This Row],[BMI]]&lt;18.5, "Underweight ", Table35[[#This Row],[BMI]]&lt;24.9, "Normal Weight", Table35[[#This Row],[BMI]]&lt;29.9, "Overweight ", TRUE, "Obesity")</f>
        <v xml:space="preserve">Underweight </v>
      </c>
      <c r="E1751" s="22">
        <v>4.1100000000000003</v>
      </c>
      <c r="F1751" s="22" t="str" cm="1">
        <f t="array" ref="F1751">_xlfn.IFS(Table35[[#This Row],[HBA1C]]&lt;5.7, "Normal", Table35[[#This Row],[HBA1C]]&lt;6.4, "Prediabetes ", TRUE, "Diabetes")</f>
        <v>Normal</v>
      </c>
      <c r="G1751" s="23" t="s">
        <v>2379</v>
      </c>
      <c r="H1751" s="22" t="s">
        <v>2379</v>
      </c>
      <c r="I1751" s="22" t="s">
        <v>2379</v>
      </c>
      <c r="J1751" s="22">
        <v>1</v>
      </c>
      <c r="K1751" t="s">
        <v>2379</v>
      </c>
      <c r="L1751" s="25">
        <f>VLOOKUP(Table35[[#This Row],[Customer ID]],'Hospitalisation Details'!A:E,5,FALSE)</f>
        <v>31946</v>
      </c>
      <c r="M1751" s="27">
        <f>VLOOKUP(Table35[[#This Row],[Customer ID]],'Hospitalisation Details'!A:K,8,FALSE)</f>
        <v>5116.5</v>
      </c>
      <c r="N1751" t="str">
        <f>VLOOKUP(Table35[[#This Row],[Customer ID]],'Hospitalisation Details'!A:K,9, FALSE)</f>
        <v>tier - 2</v>
      </c>
      <c r="O1751" t="str">
        <f>VLOOKUP(Table35[[#This Row],[Customer ID]],'Hospitalisation Details'!A:K,10,FALSE)</f>
        <v>tier - 2</v>
      </c>
      <c r="P1751" t="str">
        <f>VLOOKUP(Table35[[#This Row],[Customer ID]],'Hospitalisation Details'!A:K,11,FALSE)</f>
        <v>R1012</v>
      </c>
    </row>
    <row r="1752" spans="1:16" x14ac:dyDescent="0.3">
      <c r="A1752" t="s">
        <v>618</v>
      </c>
      <c r="B1752" t="str">
        <f>VLOOKUP(Table35[[#This Row],[Customer ID]], 'Customer Names'!F:G, 2, FALSE)</f>
        <v>Fox, Mrs.  Kelli N</v>
      </c>
      <c r="C1752">
        <v>32.78</v>
      </c>
      <c r="D1752" s="22" t="str" cm="1">
        <f t="array" ref="D1752">_xlfn.IFS(Table35[[#This Row],[BMI]]&lt;18.5, "Underweight ", Table35[[#This Row],[BMI]]&lt;24.9, "Normal Weight", Table35[[#This Row],[BMI]]&lt;29.9, "Overweight ", TRUE, "Obesity")</f>
        <v>Obesity</v>
      </c>
      <c r="E1752" s="22">
        <v>4.63</v>
      </c>
      <c r="F1752" s="22" t="str" cm="1">
        <f t="array" ref="F1752">_xlfn.IFS(Table35[[#This Row],[HBA1C]]&lt;5.7, "Normal", Table35[[#This Row],[HBA1C]]&lt;6.4, "Prediabetes ", TRUE, "Diabetes")</f>
        <v>Normal</v>
      </c>
      <c r="G1752" s="23" t="s">
        <v>2379</v>
      </c>
      <c r="H1752" s="22" t="s">
        <v>2379</v>
      </c>
      <c r="I1752" s="22" t="s">
        <v>2379</v>
      </c>
      <c r="J1752" s="22">
        <v>0</v>
      </c>
      <c r="K1752" t="s">
        <v>2379</v>
      </c>
      <c r="L1752" s="25">
        <f>VLOOKUP(Table35[[#This Row],[Customer ID]],'Hospitalisation Details'!A:E,5,FALSE)</f>
        <v>36299</v>
      </c>
      <c r="M1752" s="27">
        <f>VLOOKUP(Table35[[#This Row],[Customer ID]],'Hospitalisation Details'!A:K,8,FALSE)</f>
        <v>5087.92</v>
      </c>
      <c r="N1752" t="str">
        <f>VLOOKUP(Table35[[#This Row],[Customer ID]],'Hospitalisation Details'!A:K,9, FALSE)</f>
        <v>tier - 2</v>
      </c>
      <c r="O1752" t="str">
        <f>VLOOKUP(Table35[[#This Row],[Customer ID]],'Hospitalisation Details'!A:K,10,FALSE)</f>
        <v>tier - 2</v>
      </c>
      <c r="P1752" t="str">
        <f>VLOOKUP(Table35[[#This Row],[Customer ID]],'Hospitalisation Details'!A:K,11,FALSE)</f>
        <v>R1026</v>
      </c>
    </row>
    <row r="1753" spans="1:16" x14ac:dyDescent="0.3">
      <c r="A1753" t="s">
        <v>617</v>
      </c>
      <c r="B1753" t="str">
        <f>VLOOKUP(Table35[[#This Row],[Customer ID]], 'Customer Names'!F:G, 2, FALSE)</f>
        <v>Traver, Mr.  Scott M.</v>
      </c>
      <c r="C1753">
        <v>23.9</v>
      </c>
      <c r="D1753" s="22" t="str" cm="1">
        <f t="array" ref="D1753">_xlfn.IFS(Table35[[#This Row],[BMI]]&lt;18.5, "Underweight ", Table35[[#This Row],[BMI]]&lt;24.9, "Normal Weight", Table35[[#This Row],[BMI]]&lt;29.9, "Overweight ", TRUE, "Obesity")</f>
        <v>Normal Weight</v>
      </c>
      <c r="E1753" s="22">
        <v>6.06</v>
      </c>
      <c r="F1753" s="22" t="str" cm="1">
        <f t="array" ref="F1753">_xlfn.IFS(Table35[[#This Row],[HBA1C]]&lt;5.7, "Normal", Table35[[#This Row],[HBA1C]]&lt;6.4, "Prediabetes ", TRUE, "Diabetes")</f>
        <v xml:space="preserve">Prediabetes </v>
      </c>
      <c r="G1753" s="23" t="s">
        <v>2381</v>
      </c>
      <c r="H1753" s="22" t="s">
        <v>2379</v>
      </c>
      <c r="I1753" s="22" t="s">
        <v>2381</v>
      </c>
      <c r="J1753" s="22">
        <v>1</v>
      </c>
      <c r="K1753" t="s">
        <v>2379</v>
      </c>
      <c r="L1753" s="25">
        <f>VLOOKUP(Table35[[#This Row],[Customer ID]],'Hospitalisation Details'!A:E,5,FALSE)</f>
        <v>35534</v>
      </c>
      <c r="M1753" s="27">
        <f>VLOOKUP(Table35[[#This Row],[Customer ID]],'Hospitalisation Details'!A:K,8,FALSE)</f>
        <v>5080.1000000000004</v>
      </c>
      <c r="N1753" t="str">
        <f>VLOOKUP(Table35[[#This Row],[Customer ID]],'Hospitalisation Details'!A:K,9, FALSE)</f>
        <v>tier - 3</v>
      </c>
      <c r="O1753" t="str">
        <f>VLOOKUP(Table35[[#This Row],[Customer ID]],'Hospitalisation Details'!A:K,10,FALSE)</f>
        <v>tier - 2</v>
      </c>
      <c r="P1753" t="str">
        <f>VLOOKUP(Table35[[#This Row],[Customer ID]],'Hospitalisation Details'!A:K,11,FALSE)</f>
        <v>R1011</v>
      </c>
    </row>
    <row r="1754" spans="1:16" x14ac:dyDescent="0.3">
      <c r="A1754" t="s">
        <v>616</v>
      </c>
      <c r="B1754" t="str">
        <f>VLOOKUP(Table35[[#This Row],[Customer ID]], 'Customer Names'!F:G, 2, FALSE)</f>
        <v>Quick, Mr.  Grant A</v>
      </c>
      <c r="C1754">
        <v>15.47</v>
      </c>
      <c r="D1754" s="22" t="str" cm="1">
        <f t="array" ref="D1754">_xlfn.IFS(Table35[[#This Row],[BMI]]&lt;18.5, "Underweight ", Table35[[#This Row],[BMI]]&lt;24.9, "Normal Weight", Table35[[#This Row],[BMI]]&lt;29.9, "Overweight ", TRUE, "Obesity")</f>
        <v xml:space="preserve">Underweight </v>
      </c>
      <c r="E1754" s="22">
        <v>8.43</v>
      </c>
      <c r="F1754" s="22" t="str" cm="1">
        <f t="array" ref="F1754">_xlfn.IFS(Table35[[#This Row],[HBA1C]]&lt;5.7, "Normal", Table35[[#This Row],[HBA1C]]&lt;6.4, "Prediabetes ", TRUE, "Diabetes")</f>
        <v>Diabetes</v>
      </c>
      <c r="G1754" s="23" t="s">
        <v>2379</v>
      </c>
      <c r="H1754" s="22" t="s">
        <v>2379</v>
      </c>
      <c r="I1754" s="22" t="s">
        <v>2379</v>
      </c>
      <c r="J1754" s="22">
        <v>0</v>
      </c>
      <c r="K1754" t="s">
        <v>2379</v>
      </c>
      <c r="L1754" s="25">
        <f>VLOOKUP(Table35[[#This Row],[Customer ID]],'Hospitalisation Details'!A:E,5,FALSE)</f>
        <v>28571</v>
      </c>
      <c r="M1754" s="27">
        <f>VLOOKUP(Table35[[#This Row],[Customer ID]],'Hospitalisation Details'!A:K,8,FALSE)</f>
        <v>5077.1899999999996</v>
      </c>
      <c r="N1754" t="str">
        <f>VLOOKUP(Table35[[#This Row],[Customer ID]],'Hospitalisation Details'!A:K,9, FALSE)</f>
        <v>tier - 2</v>
      </c>
      <c r="O1754" t="str">
        <f>VLOOKUP(Table35[[#This Row],[Customer ID]],'Hospitalisation Details'!A:K,10,FALSE)</f>
        <v>tier - 3</v>
      </c>
      <c r="P1754" t="str">
        <f>VLOOKUP(Table35[[#This Row],[Customer ID]],'Hospitalisation Details'!A:K,11,FALSE)</f>
        <v>R1012</v>
      </c>
    </row>
    <row r="1755" spans="1:16" x14ac:dyDescent="0.3">
      <c r="A1755" t="s">
        <v>615</v>
      </c>
      <c r="B1755" t="str">
        <f>VLOOKUP(Table35[[#This Row],[Customer ID]], 'Customer Names'!F:G, 2, FALSE)</f>
        <v>Scott, Mr.  Jonathan C</v>
      </c>
      <c r="C1755">
        <v>28.54</v>
      </c>
      <c r="D1755" s="22" t="str" cm="1">
        <f t="array" ref="D1755">_xlfn.IFS(Table35[[#This Row],[BMI]]&lt;18.5, "Underweight ", Table35[[#This Row],[BMI]]&lt;24.9, "Normal Weight", Table35[[#This Row],[BMI]]&lt;29.9, "Overweight ", TRUE, "Obesity")</f>
        <v xml:space="preserve">Overweight </v>
      </c>
      <c r="E1755" s="22">
        <v>5.51</v>
      </c>
      <c r="F1755" s="22" t="str" cm="1">
        <f t="array" ref="F1755">_xlfn.IFS(Table35[[#This Row],[HBA1C]]&lt;5.7, "Normal", Table35[[#This Row],[HBA1C]]&lt;6.4, "Prediabetes ", TRUE, "Diabetes")</f>
        <v>Normal</v>
      </c>
      <c r="G1755" s="23" t="s">
        <v>2379</v>
      </c>
      <c r="H1755" s="22" t="s">
        <v>2379</v>
      </c>
      <c r="I1755" s="22" t="s">
        <v>2381</v>
      </c>
      <c r="J1755" s="22">
        <v>1</v>
      </c>
      <c r="K1755" t="s">
        <v>2379</v>
      </c>
      <c r="L1755" s="25">
        <f>VLOOKUP(Table35[[#This Row],[Customer ID]],'Hospitalisation Details'!A:E,5,FALSE)</f>
        <v>34011</v>
      </c>
      <c r="M1755" s="27">
        <f>VLOOKUP(Table35[[#This Row],[Customer ID]],'Hospitalisation Details'!A:K,8,FALSE)</f>
        <v>5059.5600000000004</v>
      </c>
      <c r="N1755" t="str">
        <f>VLOOKUP(Table35[[#This Row],[Customer ID]],'Hospitalisation Details'!A:K,9, FALSE)</f>
        <v>tier - 2</v>
      </c>
      <c r="O1755" t="str">
        <f>VLOOKUP(Table35[[#This Row],[Customer ID]],'Hospitalisation Details'!A:K,10,FALSE)</f>
        <v>tier - 1</v>
      </c>
      <c r="P1755" t="str">
        <f>VLOOKUP(Table35[[#This Row],[Customer ID]],'Hospitalisation Details'!A:K,11,FALSE)</f>
        <v>R1021</v>
      </c>
    </row>
    <row r="1756" spans="1:16" x14ac:dyDescent="0.3">
      <c r="A1756" t="s">
        <v>614</v>
      </c>
      <c r="B1756" t="str">
        <f>VLOOKUP(Table35[[#This Row],[Customer ID]], 'Customer Names'!F:G, 2, FALSE)</f>
        <v>Theriot, Ms.  Rachael M.</v>
      </c>
      <c r="C1756">
        <v>18.54</v>
      </c>
      <c r="D1756" s="22" t="str" cm="1">
        <f t="array" ref="D1756">_xlfn.IFS(Table35[[#This Row],[BMI]]&lt;18.5, "Underweight ", Table35[[#This Row],[BMI]]&lt;24.9, "Normal Weight", Table35[[#This Row],[BMI]]&lt;29.9, "Overweight ", TRUE, "Obesity")</f>
        <v>Normal Weight</v>
      </c>
      <c r="E1756" s="22">
        <v>4.95</v>
      </c>
      <c r="F1756" s="22" t="str" cm="1">
        <f t="array" ref="F1756">_xlfn.IFS(Table35[[#This Row],[HBA1C]]&lt;5.7, "Normal", Table35[[#This Row],[HBA1C]]&lt;6.4, "Prediabetes ", TRUE, "Diabetes")</f>
        <v>Normal</v>
      </c>
      <c r="G1756" s="23" t="s">
        <v>2379</v>
      </c>
      <c r="H1756" s="22" t="s">
        <v>2379</v>
      </c>
      <c r="I1756" s="22" t="s">
        <v>2379</v>
      </c>
      <c r="J1756" s="22">
        <v>0</v>
      </c>
      <c r="K1756" t="s">
        <v>2379</v>
      </c>
      <c r="L1756" s="25">
        <f>VLOOKUP(Table35[[#This Row],[Customer ID]],'Hospitalisation Details'!A:E,5,FALSE)</f>
        <v>29227</v>
      </c>
      <c r="M1756" s="27">
        <f>VLOOKUP(Table35[[#This Row],[Customer ID]],'Hospitalisation Details'!A:K,8,FALSE)</f>
        <v>5054.05</v>
      </c>
      <c r="N1756" t="str">
        <f>VLOOKUP(Table35[[#This Row],[Customer ID]],'Hospitalisation Details'!A:K,9, FALSE)</f>
        <v>tier - 2</v>
      </c>
      <c r="O1756" t="str">
        <f>VLOOKUP(Table35[[#This Row],[Customer ID]],'Hospitalisation Details'!A:K,10,FALSE)</f>
        <v>tier - 2</v>
      </c>
      <c r="P1756" t="str">
        <f>VLOOKUP(Table35[[#This Row],[Customer ID]],'Hospitalisation Details'!A:K,11,FALSE)</f>
        <v>R1013</v>
      </c>
    </row>
    <row r="1757" spans="1:16" x14ac:dyDescent="0.3">
      <c r="A1757" t="s">
        <v>613</v>
      </c>
      <c r="B1757" t="str">
        <f>VLOOKUP(Table35[[#This Row],[Customer ID]], 'Customer Names'!F:G, 2, FALSE)</f>
        <v>Michalis, Ms.  Pilar</v>
      </c>
      <c r="C1757">
        <v>32.18</v>
      </c>
      <c r="D1757" s="22" t="str" cm="1">
        <f t="array" ref="D1757">_xlfn.IFS(Table35[[#This Row],[BMI]]&lt;18.5, "Underweight ", Table35[[#This Row],[BMI]]&lt;24.9, "Normal Weight", Table35[[#This Row],[BMI]]&lt;29.9, "Overweight ", TRUE, "Obesity")</f>
        <v>Obesity</v>
      </c>
      <c r="E1757" s="22">
        <v>6.44</v>
      </c>
      <c r="F1757" s="22" t="str" cm="1">
        <f t="array" ref="F1757">_xlfn.IFS(Table35[[#This Row],[HBA1C]]&lt;5.7, "Normal", Table35[[#This Row],[HBA1C]]&lt;6.4, "Prediabetes ", TRUE, "Diabetes")</f>
        <v>Diabetes</v>
      </c>
      <c r="G1757" s="23" t="s">
        <v>2381</v>
      </c>
      <c r="H1757" s="22" t="s">
        <v>2379</v>
      </c>
      <c r="I1757" s="22" t="s">
        <v>2381</v>
      </c>
      <c r="J1757" s="22">
        <v>1</v>
      </c>
      <c r="K1757" t="s">
        <v>2379</v>
      </c>
      <c r="L1757" s="25">
        <f>VLOOKUP(Table35[[#This Row],[Customer ID]],'Hospitalisation Details'!A:E,5,FALSE)</f>
        <v>35793</v>
      </c>
      <c r="M1757" s="27">
        <f>VLOOKUP(Table35[[#This Row],[Customer ID]],'Hospitalisation Details'!A:K,8,FALSE)</f>
        <v>5045.1499999999996</v>
      </c>
      <c r="N1757" t="str">
        <f>VLOOKUP(Table35[[#This Row],[Customer ID]],'Hospitalisation Details'!A:K,9, FALSE)</f>
        <v>tier - 2</v>
      </c>
      <c r="O1757" t="str">
        <f>VLOOKUP(Table35[[#This Row],[Customer ID]],'Hospitalisation Details'!A:K,10,FALSE)</f>
        <v>tier - 2</v>
      </c>
      <c r="P1757" t="str">
        <f>VLOOKUP(Table35[[#This Row],[Customer ID]],'Hospitalisation Details'!A:K,11,FALSE)</f>
        <v>R1012</v>
      </c>
    </row>
    <row r="1758" spans="1:16" x14ac:dyDescent="0.3">
      <c r="A1758" t="s">
        <v>612</v>
      </c>
      <c r="B1758" t="str">
        <f>VLOOKUP(Table35[[#This Row],[Customer ID]], 'Customer Names'!F:G, 2, FALSE)</f>
        <v>Hall, Mr.  Kyle M</v>
      </c>
      <c r="C1758">
        <v>37.380000000000003</v>
      </c>
      <c r="D1758" s="22" t="str" cm="1">
        <f t="array" ref="D1758">_xlfn.IFS(Table35[[#This Row],[BMI]]&lt;18.5, "Underweight ", Table35[[#This Row],[BMI]]&lt;24.9, "Normal Weight", Table35[[#This Row],[BMI]]&lt;29.9, "Overweight ", TRUE, "Obesity")</f>
        <v>Obesity</v>
      </c>
      <c r="E1758" s="22">
        <v>6.05</v>
      </c>
      <c r="F1758" s="22" t="str" cm="1">
        <f t="array" ref="F1758">_xlfn.IFS(Table35[[#This Row],[HBA1C]]&lt;5.7, "Normal", Table35[[#This Row],[HBA1C]]&lt;6.4, "Prediabetes ", TRUE, "Diabetes")</f>
        <v xml:space="preserve">Prediabetes </v>
      </c>
      <c r="G1758" s="23" t="s">
        <v>2381</v>
      </c>
      <c r="H1758" s="22" t="s">
        <v>2379</v>
      </c>
      <c r="I1758" s="22" t="s">
        <v>2379</v>
      </c>
      <c r="J1758" s="22">
        <v>0</v>
      </c>
      <c r="K1758" t="s">
        <v>2379</v>
      </c>
      <c r="L1758" s="25">
        <f>VLOOKUP(Table35[[#This Row],[Customer ID]],'Hospitalisation Details'!A:E,5,FALSE)</f>
        <v>37211</v>
      </c>
      <c r="M1758" s="27">
        <f>VLOOKUP(Table35[[#This Row],[Customer ID]],'Hospitalisation Details'!A:K,8,FALSE)</f>
        <v>5043.13</v>
      </c>
      <c r="N1758" t="str">
        <f>VLOOKUP(Table35[[#This Row],[Customer ID]],'Hospitalisation Details'!A:K,9, FALSE)</f>
        <v>tier - 2</v>
      </c>
      <c r="O1758" t="str">
        <f>VLOOKUP(Table35[[#This Row],[Customer ID]],'Hospitalisation Details'!A:K,10,FALSE)</f>
        <v>tier - 3</v>
      </c>
      <c r="P1758" t="str">
        <f>VLOOKUP(Table35[[#This Row],[Customer ID]],'Hospitalisation Details'!A:K,11,FALSE)</f>
        <v>R1011</v>
      </c>
    </row>
    <row r="1759" spans="1:16" x14ac:dyDescent="0.3">
      <c r="A1759" t="s">
        <v>611</v>
      </c>
      <c r="B1759" t="str">
        <f>VLOOKUP(Table35[[#This Row],[Customer ID]], 'Customer Names'!F:G, 2, FALSE)</f>
        <v>Tjong Clemons, Mrs.  Christie</v>
      </c>
      <c r="C1759">
        <v>31.12</v>
      </c>
      <c r="D1759" s="22" t="str" cm="1">
        <f t="array" ref="D1759">_xlfn.IFS(Table35[[#This Row],[BMI]]&lt;18.5, "Underweight ", Table35[[#This Row],[BMI]]&lt;24.9, "Normal Weight", Table35[[#This Row],[BMI]]&lt;29.9, "Overweight ", TRUE, "Obesity")</f>
        <v>Obesity</v>
      </c>
      <c r="E1759" s="22">
        <v>4.76</v>
      </c>
      <c r="F1759" s="22" t="str" cm="1">
        <f t="array" ref="F1759">_xlfn.IFS(Table35[[#This Row],[HBA1C]]&lt;5.7, "Normal", Table35[[#This Row],[HBA1C]]&lt;6.4, "Prediabetes ", TRUE, "Diabetes")</f>
        <v>Normal</v>
      </c>
      <c r="G1759" s="23" t="s">
        <v>2381</v>
      </c>
      <c r="H1759" s="22" t="s">
        <v>2379</v>
      </c>
      <c r="I1759" s="22" t="s">
        <v>2381</v>
      </c>
      <c r="J1759" s="22">
        <v>1</v>
      </c>
      <c r="K1759" t="s">
        <v>2379</v>
      </c>
      <c r="L1759" s="25">
        <f>VLOOKUP(Table35[[#This Row],[Customer ID]],'Hospitalisation Details'!A:E,5,FALSE)</f>
        <v>35707</v>
      </c>
      <c r="M1759" s="27">
        <f>VLOOKUP(Table35[[#This Row],[Customer ID]],'Hospitalisation Details'!A:K,8,FALSE)</f>
        <v>5038.57</v>
      </c>
      <c r="N1759" t="str">
        <f>VLOOKUP(Table35[[#This Row],[Customer ID]],'Hospitalisation Details'!A:K,9, FALSE)</f>
        <v>tier - 2</v>
      </c>
      <c r="O1759" t="str">
        <f>VLOOKUP(Table35[[#This Row],[Customer ID]],'Hospitalisation Details'!A:K,10,FALSE)</f>
        <v>tier - 2</v>
      </c>
      <c r="P1759" t="str">
        <f>VLOOKUP(Table35[[#This Row],[Customer ID]],'Hospitalisation Details'!A:K,11,FALSE)</f>
        <v>R1025</v>
      </c>
    </row>
    <row r="1760" spans="1:16" x14ac:dyDescent="0.3">
      <c r="A1760" t="s">
        <v>610</v>
      </c>
      <c r="B1760" t="str">
        <f>VLOOKUP(Table35[[#This Row],[Customer ID]], 'Customer Names'!F:G, 2, FALSE)</f>
        <v>Palma, Mr.  David A.</v>
      </c>
      <c r="C1760">
        <v>22.01</v>
      </c>
      <c r="D1760" s="22" t="str" cm="1">
        <f t="array" ref="D1760">_xlfn.IFS(Table35[[#This Row],[BMI]]&lt;18.5, "Underweight ", Table35[[#This Row],[BMI]]&lt;24.9, "Normal Weight", Table35[[#This Row],[BMI]]&lt;29.9, "Overweight ", TRUE, "Obesity")</f>
        <v>Normal Weight</v>
      </c>
      <c r="E1760" s="22">
        <v>6.72</v>
      </c>
      <c r="F1760" s="22" t="str" cm="1">
        <f t="array" ref="F1760">_xlfn.IFS(Table35[[#This Row],[HBA1C]]&lt;5.7, "Normal", Table35[[#This Row],[HBA1C]]&lt;6.4, "Prediabetes ", TRUE, "Diabetes")</f>
        <v>Diabetes</v>
      </c>
      <c r="G1760" s="23" t="s">
        <v>2381</v>
      </c>
      <c r="H1760" s="22" t="s">
        <v>2379</v>
      </c>
      <c r="I1760" s="22" t="s">
        <v>2379</v>
      </c>
      <c r="J1760" s="22">
        <v>1</v>
      </c>
      <c r="K1760" t="s">
        <v>2379</v>
      </c>
      <c r="L1760" s="25">
        <f>VLOOKUP(Table35[[#This Row],[Customer ID]],'Hospitalisation Details'!A:E,5,FALSE)</f>
        <v>31684</v>
      </c>
      <c r="M1760" s="27">
        <f>VLOOKUP(Table35[[#This Row],[Customer ID]],'Hospitalisation Details'!A:K,8,FALSE)</f>
        <v>5034.1000000000004</v>
      </c>
      <c r="N1760" t="str">
        <f>VLOOKUP(Table35[[#This Row],[Customer ID]],'Hospitalisation Details'!A:K,9, FALSE)</f>
        <v>tier - 2</v>
      </c>
      <c r="O1760" t="str">
        <f>VLOOKUP(Table35[[#This Row],[Customer ID]],'Hospitalisation Details'!A:K,10,FALSE)</f>
        <v>tier - 2</v>
      </c>
      <c r="P1760" t="str">
        <f>VLOOKUP(Table35[[#This Row],[Customer ID]],'Hospitalisation Details'!A:K,11,FALSE)</f>
        <v>R1013</v>
      </c>
    </row>
    <row r="1761" spans="1:16" x14ac:dyDescent="0.3">
      <c r="A1761" t="s">
        <v>609</v>
      </c>
      <c r="B1761" t="str">
        <f>VLOOKUP(Table35[[#This Row],[Customer ID]], 'Customer Names'!F:G, 2, FALSE)</f>
        <v>Takaoka, Mr.  Masahiro</v>
      </c>
      <c r="C1761">
        <v>27.645</v>
      </c>
      <c r="D1761" s="22" t="str" cm="1">
        <f t="array" ref="D1761">_xlfn.IFS(Table35[[#This Row],[BMI]]&lt;18.5, "Underweight ", Table35[[#This Row],[BMI]]&lt;24.9, "Normal Weight", Table35[[#This Row],[BMI]]&lt;29.9, "Overweight ", TRUE, "Obesity")</f>
        <v xml:space="preserve">Overweight </v>
      </c>
      <c r="E1761" s="22">
        <v>5.7</v>
      </c>
      <c r="F1761" s="22" t="str" cm="1">
        <f t="array" ref="F1761">_xlfn.IFS(Table35[[#This Row],[HBA1C]]&lt;5.7, "Normal", Table35[[#This Row],[HBA1C]]&lt;6.4, "Prediabetes ", TRUE, "Diabetes")</f>
        <v xml:space="preserve">Prediabetes </v>
      </c>
      <c r="G1761" s="23" t="s">
        <v>2379</v>
      </c>
      <c r="H1761" s="22" t="s">
        <v>2379</v>
      </c>
      <c r="I1761" s="22" t="s">
        <v>2379</v>
      </c>
      <c r="J1761" s="22">
        <v>0</v>
      </c>
      <c r="K1761" t="s">
        <v>2379</v>
      </c>
      <c r="L1761" s="25">
        <f>VLOOKUP(Table35[[#This Row],[Customer ID]],'Hospitalisation Details'!A:E,5,FALSE)</f>
        <v>33460</v>
      </c>
      <c r="M1761" s="27">
        <f>VLOOKUP(Table35[[#This Row],[Customer ID]],'Hospitalisation Details'!A:K,8,FALSE)</f>
        <v>5031.2700000000004</v>
      </c>
      <c r="N1761" t="str">
        <f>VLOOKUP(Table35[[#This Row],[Customer ID]],'Hospitalisation Details'!A:K,9, FALSE)</f>
        <v>tier - 3</v>
      </c>
      <c r="O1761" t="str">
        <f>VLOOKUP(Table35[[#This Row],[Customer ID]],'Hospitalisation Details'!A:K,10,FALSE)</f>
        <v>tier - 1</v>
      </c>
      <c r="P1761" t="str">
        <f>VLOOKUP(Table35[[#This Row],[Customer ID]],'Hospitalisation Details'!A:K,11,FALSE)</f>
        <v>R1016</v>
      </c>
    </row>
    <row r="1762" spans="1:16" x14ac:dyDescent="0.3">
      <c r="A1762" t="s">
        <v>608</v>
      </c>
      <c r="B1762" t="str">
        <f>VLOOKUP(Table35[[#This Row],[Customer ID]], 'Customer Names'!F:G, 2, FALSE)</f>
        <v>Sherman, Mr.  Logan B.</v>
      </c>
      <c r="C1762">
        <v>29.64</v>
      </c>
      <c r="D1762" s="22" t="str" cm="1">
        <f t="array" ref="D1762">_xlfn.IFS(Table35[[#This Row],[BMI]]&lt;18.5, "Underweight ", Table35[[#This Row],[BMI]]&lt;24.9, "Normal Weight", Table35[[#This Row],[BMI]]&lt;29.9, "Overweight ", TRUE, "Obesity")</f>
        <v xml:space="preserve">Overweight </v>
      </c>
      <c r="E1762" s="22">
        <v>5.31</v>
      </c>
      <c r="F1762" s="22" t="str" cm="1">
        <f t="array" ref="F1762">_xlfn.IFS(Table35[[#This Row],[HBA1C]]&lt;5.7, "Normal", Table35[[#This Row],[HBA1C]]&lt;6.4, "Prediabetes ", TRUE, "Diabetes")</f>
        <v>Normal</v>
      </c>
      <c r="G1762" s="23" t="s">
        <v>2381</v>
      </c>
      <c r="H1762" s="22" t="s">
        <v>2379</v>
      </c>
      <c r="I1762" s="22" t="s">
        <v>2379</v>
      </c>
      <c r="J1762" s="22">
        <v>0</v>
      </c>
      <c r="K1762" t="s">
        <v>2379</v>
      </c>
      <c r="L1762" s="25">
        <f>VLOOKUP(Table35[[#This Row],[Customer ID]],'Hospitalisation Details'!A:E,5,FALSE)</f>
        <v>31256</v>
      </c>
      <c r="M1762" s="27">
        <f>VLOOKUP(Table35[[#This Row],[Customer ID]],'Hospitalisation Details'!A:K,8,FALSE)</f>
        <v>5028.1499999999996</v>
      </c>
      <c r="N1762" t="str">
        <f>VLOOKUP(Table35[[#This Row],[Customer ID]],'Hospitalisation Details'!A:K,9, FALSE)</f>
        <v>tier - 1</v>
      </c>
      <c r="O1762" t="str">
        <f>VLOOKUP(Table35[[#This Row],[Customer ID]],'Hospitalisation Details'!A:K,10,FALSE)</f>
        <v>tier - 2</v>
      </c>
      <c r="P1762" t="str">
        <f>VLOOKUP(Table35[[#This Row],[Customer ID]],'Hospitalisation Details'!A:K,11,FALSE)</f>
        <v>R1012</v>
      </c>
    </row>
    <row r="1763" spans="1:16" x14ac:dyDescent="0.3">
      <c r="A1763" t="s">
        <v>607</v>
      </c>
      <c r="B1763" t="str">
        <f>VLOOKUP(Table35[[#This Row],[Customer ID]], 'Customer Names'!F:G, 2, FALSE)</f>
        <v>Andre, Ms.  Stephanie L.</v>
      </c>
      <c r="C1763">
        <v>33.700000000000003</v>
      </c>
      <c r="D1763" s="22" t="str" cm="1">
        <f t="array" ref="D1763">_xlfn.IFS(Table35[[#This Row],[BMI]]&lt;18.5, "Underweight ", Table35[[#This Row],[BMI]]&lt;24.9, "Normal Weight", Table35[[#This Row],[BMI]]&lt;29.9, "Overweight ", TRUE, "Obesity")</f>
        <v>Obesity</v>
      </c>
      <c r="E1763" s="22">
        <v>4.32</v>
      </c>
      <c r="F1763" s="22" t="str" cm="1">
        <f t="array" ref="F1763">_xlfn.IFS(Table35[[#This Row],[HBA1C]]&lt;5.7, "Normal", Table35[[#This Row],[HBA1C]]&lt;6.4, "Prediabetes ", TRUE, "Diabetes")</f>
        <v>Normal</v>
      </c>
      <c r="G1763" s="23" t="s">
        <v>2381</v>
      </c>
      <c r="H1763" s="22" t="s">
        <v>2379</v>
      </c>
      <c r="I1763" s="22" t="s">
        <v>2379</v>
      </c>
      <c r="J1763" s="22">
        <v>1</v>
      </c>
      <c r="K1763" t="s">
        <v>2379</v>
      </c>
      <c r="L1763" s="25">
        <f>VLOOKUP(Table35[[#This Row],[Customer ID]],'Hospitalisation Details'!A:E,5,FALSE)</f>
        <v>32303</v>
      </c>
      <c r="M1763" s="27">
        <f>VLOOKUP(Table35[[#This Row],[Customer ID]],'Hospitalisation Details'!A:K,8,FALSE)</f>
        <v>5012.47</v>
      </c>
      <c r="N1763" t="str">
        <f>VLOOKUP(Table35[[#This Row],[Customer ID]],'Hospitalisation Details'!A:K,9, FALSE)</f>
        <v>tier - 2</v>
      </c>
      <c r="O1763" t="str">
        <f>VLOOKUP(Table35[[#This Row],[Customer ID]],'Hospitalisation Details'!A:K,10,FALSE)</f>
        <v>tier - 3</v>
      </c>
      <c r="P1763" t="str">
        <f>VLOOKUP(Table35[[#This Row],[Customer ID]],'Hospitalisation Details'!A:K,11,FALSE)</f>
        <v>R1011</v>
      </c>
    </row>
    <row r="1764" spans="1:16" x14ac:dyDescent="0.3">
      <c r="A1764" t="s">
        <v>606</v>
      </c>
      <c r="B1764" t="str">
        <f>VLOOKUP(Table35[[#This Row],[Customer ID]], 'Customer Names'!F:G, 2, FALSE)</f>
        <v>Switt, Ms.  Angela H</v>
      </c>
      <c r="C1764">
        <v>27.5</v>
      </c>
      <c r="D1764" s="22" t="str" cm="1">
        <f t="array" ref="D1764">_xlfn.IFS(Table35[[#This Row],[BMI]]&lt;18.5, "Underweight ", Table35[[#This Row],[BMI]]&lt;24.9, "Normal Weight", Table35[[#This Row],[BMI]]&lt;29.9, "Overweight ", TRUE, "Obesity")</f>
        <v xml:space="preserve">Overweight </v>
      </c>
      <c r="E1764" s="22">
        <v>4.2300000000000004</v>
      </c>
      <c r="F1764" s="22" t="str" cm="1">
        <f t="array" ref="F1764">_xlfn.IFS(Table35[[#This Row],[HBA1C]]&lt;5.7, "Normal", Table35[[#This Row],[HBA1C]]&lt;6.4, "Prediabetes ", TRUE, "Diabetes")</f>
        <v>Normal</v>
      </c>
      <c r="G1764" s="23" t="s">
        <v>2381</v>
      </c>
      <c r="H1764" s="22" t="s">
        <v>2379</v>
      </c>
      <c r="I1764" s="22" t="s">
        <v>2379</v>
      </c>
      <c r="J1764" s="22">
        <v>1</v>
      </c>
      <c r="K1764" t="s">
        <v>2379</v>
      </c>
      <c r="L1764" s="25">
        <f>VLOOKUP(Table35[[#This Row],[Customer ID]],'Hospitalisation Details'!A:E,5,FALSE)</f>
        <v>32271</v>
      </c>
      <c r="M1764" s="27">
        <f>VLOOKUP(Table35[[#This Row],[Customer ID]],'Hospitalisation Details'!A:K,8,FALSE)</f>
        <v>5003.8500000000004</v>
      </c>
      <c r="N1764" t="str">
        <f>VLOOKUP(Table35[[#This Row],[Customer ID]],'Hospitalisation Details'!A:K,9, FALSE)</f>
        <v>tier - 2</v>
      </c>
      <c r="O1764" t="str">
        <f>VLOOKUP(Table35[[#This Row],[Customer ID]],'Hospitalisation Details'!A:K,10,FALSE)</f>
        <v>tier - 3</v>
      </c>
      <c r="P1764" t="str">
        <f>VLOOKUP(Table35[[#This Row],[Customer ID]],'Hospitalisation Details'!A:K,11,FALSE)</f>
        <v>R1011</v>
      </c>
    </row>
    <row r="1765" spans="1:16" x14ac:dyDescent="0.3">
      <c r="A1765" t="s">
        <v>605</v>
      </c>
      <c r="B1765" t="str">
        <f>VLOOKUP(Table35[[#This Row],[Customer ID]], 'Customer Names'!F:G, 2, FALSE)</f>
        <v>Erickson, Ms.  Britt K</v>
      </c>
      <c r="C1765">
        <v>16.12</v>
      </c>
      <c r="D1765" s="22" t="str" cm="1">
        <f t="array" ref="D1765">_xlfn.IFS(Table35[[#This Row],[BMI]]&lt;18.5, "Underweight ", Table35[[#This Row],[BMI]]&lt;24.9, "Normal Weight", Table35[[#This Row],[BMI]]&lt;29.9, "Overweight ", TRUE, "Obesity")</f>
        <v xml:space="preserve">Underweight </v>
      </c>
      <c r="E1765" s="22">
        <v>6.09</v>
      </c>
      <c r="F1765" s="22" t="str" cm="1">
        <f t="array" ref="F1765">_xlfn.IFS(Table35[[#This Row],[HBA1C]]&lt;5.7, "Normal", Table35[[#This Row],[HBA1C]]&lt;6.4, "Prediabetes ", TRUE, "Diabetes")</f>
        <v xml:space="preserve">Prediabetes </v>
      </c>
      <c r="G1765" s="23" t="s">
        <v>2379</v>
      </c>
      <c r="H1765" s="22" t="s">
        <v>2379</v>
      </c>
      <c r="I1765" s="22" t="s">
        <v>2379</v>
      </c>
      <c r="J1765" s="22">
        <v>0</v>
      </c>
      <c r="K1765" t="s">
        <v>2379</v>
      </c>
      <c r="L1765" s="25">
        <f>VLOOKUP(Table35[[#This Row],[Customer ID]],'Hospitalisation Details'!A:E,5,FALSE)</f>
        <v>28224</v>
      </c>
      <c r="M1765" s="27">
        <f>VLOOKUP(Table35[[#This Row],[Customer ID]],'Hospitalisation Details'!A:K,8,FALSE)</f>
        <v>5003.7700000000004</v>
      </c>
      <c r="N1765" t="str">
        <f>VLOOKUP(Table35[[#This Row],[Customer ID]],'Hospitalisation Details'!A:K,9, FALSE)</f>
        <v>tier - 2</v>
      </c>
      <c r="O1765" t="str">
        <f>VLOOKUP(Table35[[#This Row],[Customer ID]],'Hospitalisation Details'!A:K,10,FALSE)</f>
        <v>tier - 3</v>
      </c>
      <c r="P1765" t="str">
        <f>VLOOKUP(Table35[[#This Row],[Customer ID]],'Hospitalisation Details'!A:K,11,FALSE)</f>
        <v>R1013</v>
      </c>
    </row>
    <row r="1766" spans="1:16" x14ac:dyDescent="0.3">
      <c r="A1766" t="s">
        <v>604</v>
      </c>
      <c r="B1766" t="str">
        <f>VLOOKUP(Table35[[#This Row],[Customer ID]], 'Customer Names'!F:G, 2, FALSE)</f>
        <v>Miller, Ms.  Joyce R.</v>
      </c>
      <c r="C1766">
        <v>26.73</v>
      </c>
      <c r="D1766" s="22" t="str" cm="1">
        <f t="array" ref="D1766">_xlfn.IFS(Table35[[#This Row],[BMI]]&lt;18.5, "Underweight ", Table35[[#This Row],[BMI]]&lt;24.9, "Normal Weight", Table35[[#This Row],[BMI]]&lt;29.9, "Overweight ", TRUE, "Obesity")</f>
        <v xml:space="preserve">Overweight </v>
      </c>
      <c r="E1766" s="22">
        <v>4.74</v>
      </c>
      <c r="F1766" s="22" t="str" cm="1">
        <f t="array" ref="F1766">_xlfn.IFS(Table35[[#This Row],[HBA1C]]&lt;5.7, "Normal", Table35[[#This Row],[HBA1C]]&lt;6.4, "Prediabetes ", TRUE, "Diabetes")</f>
        <v>Normal</v>
      </c>
      <c r="G1766" s="23" t="s">
        <v>2381</v>
      </c>
      <c r="H1766" s="22" t="s">
        <v>2379</v>
      </c>
      <c r="I1766" s="22" t="s">
        <v>2379</v>
      </c>
      <c r="J1766" s="22">
        <v>1</v>
      </c>
      <c r="K1766" t="s">
        <v>2379</v>
      </c>
      <c r="L1766" s="25">
        <f>VLOOKUP(Table35[[#This Row],[Customer ID]],'Hospitalisation Details'!A:E,5,FALSE)</f>
        <v>32206</v>
      </c>
      <c r="M1766" s="27">
        <f>VLOOKUP(Table35[[#This Row],[Customer ID]],'Hospitalisation Details'!A:K,8,FALSE)</f>
        <v>5002.78</v>
      </c>
      <c r="N1766" t="str">
        <f>VLOOKUP(Table35[[#This Row],[Customer ID]],'Hospitalisation Details'!A:K,9, FALSE)</f>
        <v>tier - 2</v>
      </c>
      <c r="O1766" t="str">
        <f>VLOOKUP(Table35[[#This Row],[Customer ID]],'Hospitalisation Details'!A:K,10,FALSE)</f>
        <v>tier - 2</v>
      </c>
      <c r="P1766" t="str">
        <f>VLOOKUP(Table35[[#This Row],[Customer ID]],'Hospitalisation Details'!A:K,11,FALSE)</f>
        <v>R1013</v>
      </c>
    </row>
    <row r="1767" spans="1:16" x14ac:dyDescent="0.3">
      <c r="A1767" t="s">
        <v>603</v>
      </c>
      <c r="B1767" t="str">
        <f>VLOOKUP(Table35[[#This Row],[Customer ID]], 'Customer Names'!F:G, 2, FALSE)</f>
        <v>Whitbeck, Mr.  Ben</v>
      </c>
      <c r="C1767">
        <v>37.25</v>
      </c>
      <c r="D1767" s="22" t="str" cm="1">
        <f t="array" ref="D1767">_xlfn.IFS(Table35[[#This Row],[BMI]]&lt;18.5, "Underweight ", Table35[[#This Row],[BMI]]&lt;24.9, "Normal Weight", Table35[[#This Row],[BMI]]&lt;29.9, "Overweight ", TRUE, "Obesity")</f>
        <v>Obesity</v>
      </c>
      <c r="E1767" s="22">
        <v>6.23</v>
      </c>
      <c r="F1767" s="22" t="str" cm="1">
        <f t="array" ref="F1767">_xlfn.IFS(Table35[[#This Row],[HBA1C]]&lt;5.7, "Normal", Table35[[#This Row],[HBA1C]]&lt;6.4, "Prediabetes ", TRUE, "Diabetes")</f>
        <v xml:space="preserve">Prediabetes </v>
      </c>
      <c r="G1767" s="23" t="s">
        <v>2381</v>
      </c>
      <c r="H1767" s="22" t="s">
        <v>2379</v>
      </c>
      <c r="I1767" s="22" t="s">
        <v>2379</v>
      </c>
      <c r="J1767" s="22">
        <v>0</v>
      </c>
      <c r="K1767" t="s">
        <v>2379</v>
      </c>
      <c r="L1767" s="25">
        <f>VLOOKUP(Table35[[#This Row],[Customer ID]],'Hospitalisation Details'!A:E,5,FALSE)</f>
        <v>36927</v>
      </c>
      <c r="M1767" s="27">
        <f>VLOOKUP(Table35[[#This Row],[Customer ID]],'Hospitalisation Details'!A:K,8,FALSE)</f>
        <v>4999.04</v>
      </c>
      <c r="N1767" t="str">
        <f>VLOOKUP(Table35[[#This Row],[Customer ID]],'Hospitalisation Details'!A:K,9, FALSE)</f>
        <v>tier - 2</v>
      </c>
      <c r="O1767" t="str">
        <f>VLOOKUP(Table35[[#This Row],[Customer ID]],'Hospitalisation Details'!A:K,10,FALSE)</f>
        <v>tier - 2</v>
      </c>
      <c r="P1767" t="str">
        <f>VLOOKUP(Table35[[#This Row],[Customer ID]],'Hospitalisation Details'!A:K,11,FALSE)</f>
        <v>R1011</v>
      </c>
    </row>
    <row r="1768" spans="1:16" x14ac:dyDescent="0.3">
      <c r="A1768" t="s">
        <v>602</v>
      </c>
      <c r="B1768" t="str">
        <f>VLOOKUP(Table35[[#This Row],[Customer ID]], 'Customer Names'!F:G, 2, FALSE)</f>
        <v>Auer, Ms.  Sarah M.</v>
      </c>
      <c r="C1768">
        <v>23.56</v>
      </c>
      <c r="D1768" s="22" t="str" cm="1">
        <f t="array" ref="D1768">_xlfn.IFS(Table35[[#This Row],[BMI]]&lt;18.5, "Underweight ", Table35[[#This Row],[BMI]]&lt;24.9, "Normal Weight", Table35[[#This Row],[BMI]]&lt;29.9, "Overweight ", TRUE, "Obesity")</f>
        <v>Normal Weight</v>
      </c>
      <c r="E1768" s="22">
        <v>5.45</v>
      </c>
      <c r="F1768" s="22" t="str" cm="1">
        <f t="array" ref="F1768">_xlfn.IFS(Table35[[#This Row],[HBA1C]]&lt;5.7, "Normal", Table35[[#This Row],[HBA1C]]&lt;6.4, "Prediabetes ", TRUE, "Diabetes")</f>
        <v>Normal</v>
      </c>
      <c r="G1768" s="23" t="s">
        <v>2381</v>
      </c>
      <c r="H1768" s="22" t="s">
        <v>2379</v>
      </c>
      <c r="I1768" s="22" t="s">
        <v>2379</v>
      </c>
      <c r="J1768" s="22">
        <v>1</v>
      </c>
      <c r="K1768" t="s">
        <v>2379</v>
      </c>
      <c r="L1768" s="25">
        <f>VLOOKUP(Table35[[#This Row],[Customer ID]],'Hospitalisation Details'!A:E,5,FALSE)</f>
        <v>32166</v>
      </c>
      <c r="M1768" s="27">
        <f>VLOOKUP(Table35[[#This Row],[Customer ID]],'Hospitalisation Details'!A:K,8,FALSE)</f>
        <v>4992.38</v>
      </c>
      <c r="N1768" t="str">
        <f>VLOOKUP(Table35[[#This Row],[Customer ID]],'Hospitalisation Details'!A:K,9, FALSE)</f>
        <v>tier - 2</v>
      </c>
      <c r="O1768" t="str">
        <f>VLOOKUP(Table35[[#This Row],[Customer ID]],'Hospitalisation Details'!A:K,10,FALSE)</f>
        <v>tier - 3</v>
      </c>
      <c r="P1768" t="str">
        <f>VLOOKUP(Table35[[#This Row],[Customer ID]],'Hospitalisation Details'!A:K,11,FALSE)</f>
        <v>R1024</v>
      </c>
    </row>
    <row r="1769" spans="1:16" x14ac:dyDescent="0.3">
      <c r="A1769" t="s">
        <v>601</v>
      </c>
      <c r="B1769" t="str">
        <f>VLOOKUP(Table35[[#This Row],[Customer ID]], 'Customer Names'!F:G, 2, FALSE)</f>
        <v>Attar, Ms.  Sarah</v>
      </c>
      <c r="C1769">
        <v>15.84</v>
      </c>
      <c r="D1769" s="22" t="str" cm="1">
        <f t="array" ref="D1769">_xlfn.IFS(Table35[[#This Row],[BMI]]&lt;18.5, "Underweight ", Table35[[#This Row],[BMI]]&lt;24.9, "Normal Weight", Table35[[#This Row],[BMI]]&lt;29.9, "Overweight ", TRUE, "Obesity")</f>
        <v xml:space="preserve">Underweight </v>
      </c>
      <c r="E1769" s="22">
        <v>10.34</v>
      </c>
      <c r="F1769" s="22" t="str" cm="1">
        <f t="array" ref="F1769">_xlfn.IFS(Table35[[#This Row],[HBA1C]]&lt;5.7, "Normal", Table35[[#This Row],[HBA1C]]&lt;6.4, "Prediabetes ", TRUE, "Diabetes")</f>
        <v>Diabetes</v>
      </c>
      <c r="G1769" s="23" t="s">
        <v>2379</v>
      </c>
      <c r="H1769" s="22" t="s">
        <v>2379</v>
      </c>
      <c r="I1769" s="22" t="s">
        <v>2379</v>
      </c>
      <c r="J1769" s="22">
        <v>2</v>
      </c>
      <c r="K1769" t="s">
        <v>2379</v>
      </c>
      <c r="L1769" s="25">
        <f>VLOOKUP(Table35[[#This Row],[Customer ID]],'Hospitalisation Details'!A:E,5,FALSE)</f>
        <v>27005</v>
      </c>
      <c r="M1769" s="27">
        <f>VLOOKUP(Table35[[#This Row],[Customer ID]],'Hospitalisation Details'!A:K,8,FALSE)</f>
        <v>4985.22</v>
      </c>
      <c r="N1769" t="str">
        <f>VLOOKUP(Table35[[#This Row],[Customer ID]],'Hospitalisation Details'!A:K,9, FALSE)</f>
        <v>tier - 2</v>
      </c>
      <c r="O1769" t="str">
        <f>VLOOKUP(Table35[[#This Row],[Customer ID]],'Hospitalisation Details'!A:K,10,FALSE)</f>
        <v>tier - 3</v>
      </c>
      <c r="P1769" t="str">
        <f>VLOOKUP(Table35[[#This Row],[Customer ID]],'Hospitalisation Details'!A:K,11,FALSE)</f>
        <v>R1013</v>
      </c>
    </row>
    <row r="1770" spans="1:16" x14ac:dyDescent="0.3">
      <c r="A1770" t="s">
        <v>600</v>
      </c>
      <c r="B1770" t="str">
        <f>VLOOKUP(Table35[[#This Row],[Customer ID]], 'Customer Names'!F:G, 2, FALSE)</f>
        <v>Misuraca, Ms.  Katie</v>
      </c>
      <c r="C1770">
        <v>36.630000000000003</v>
      </c>
      <c r="D1770" s="22" t="str" cm="1">
        <f t="array" ref="D1770">_xlfn.IFS(Table35[[#This Row],[BMI]]&lt;18.5, "Underweight ", Table35[[#This Row],[BMI]]&lt;24.9, "Normal Weight", Table35[[#This Row],[BMI]]&lt;29.9, "Overweight ", TRUE, "Obesity")</f>
        <v>Obesity</v>
      </c>
      <c r="E1770" s="22">
        <v>5.15</v>
      </c>
      <c r="F1770" s="22" t="str" cm="1">
        <f t="array" ref="F1770">_xlfn.IFS(Table35[[#This Row],[HBA1C]]&lt;5.7, "Normal", Table35[[#This Row],[HBA1C]]&lt;6.4, "Prediabetes ", TRUE, "Diabetes")</f>
        <v>Normal</v>
      </c>
      <c r="G1770" s="23" t="s">
        <v>2379</v>
      </c>
      <c r="H1770" s="22" t="s">
        <v>2379</v>
      </c>
      <c r="I1770" s="22" t="s">
        <v>2379</v>
      </c>
      <c r="J1770" s="22">
        <v>0</v>
      </c>
      <c r="K1770" t="s">
        <v>2379</v>
      </c>
      <c r="L1770" s="25">
        <f>VLOOKUP(Table35[[#This Row],[Customer ID]],'Hospitalisation Details'!A:E,5,FALSE)</f>
        <v>33572</v>
      </c>
      <c r="M1770" s="27">
        <f>VLOOKUP(Table35[[#This Row],[Customer ID]],'Hospitalisation Details'!A:K,8,FALSE)</f>
        <v>4949.76</v>
      </c>
      <c r="N1770" t="str">
        <f>VLOOKUP(Table35[[#This Row],[Customer ID]],'Hospitalisation Details'!A:K,9, FALSE)</f>
        <v>tier - 2</v>
      </c>
      <c r="O1770" t="str">
        <f>VLOOKUP(Table35[[#This Row],[Customer ID]],'Hospitalisation Details'!A:K,10,FALSE)</f>
        <v>tier - 1</v>
      </c>
      <c r="P1770" t="str">
        <f>VLOOKUP(Table35[[#This Row],[Customer ID]],'Hospitalisation Details'!A:K,11,FALSE)</f>
        <v>R1013</v>
      </c>
    </row>
    <row r="1771" spans="1:16" x14ac:dyDescent="0.3">
      <c r="A1771" t="s">
        <v>599</v>
      </c>
      <c r="B1771" t="str">
        <f>VLOOKUP(Table35[[#This Row],[Customer ID]], 'Customer Names'!F:G, 2, FALSE)</f>
        <v>Spannaus, Ms.  Michaela L</v>
      </c>
      <c r="C1771">
        <v>16.47</v>
      </c>
      <c r="D1771" s="22" t="str" cm="1">
        <f t="array" ref="D1771">_xlfn.IFS(Table35[[#This Row],[BMI]]&lt;18.5, "Underweight ", Table35[[#This Row],[BMI]]&lt;24.9, "Normal Weight", Table35[[#This Row],[BMI]]&lt;29.9, "Overweight ", TRUE, "Obesity")</f>
        <v xml:space="preserve">Underweight </v>
      </c>
      <c r="E1771" s="22">
        <v>11.72</v>
      </c>
      <c r="F1771" s="22" t="str" cm="1">
        <f t="array" ref="F1771">_xlfn.IFS(Table35[[#This Row],[HBA1C]]&lt;5.7, "Normal", Table35[[#This Row],[HBA1C]]&lt;6.4, "Prediabetes ", TRUE, "Diabetes")</f>
        <v>Diabetes</v>
      </c>
      <c r="G1771" s="23" t="s">
        <v>2379</v>
      </c>
      <c r="H1771" s="22" t="s">
        <v>2379</v>
      </c>
      <c r="I1771" s="22" t="s">
        <v>2379</v>
      </c>
      <c r="J1771" s="22">
        <v>0</v>
      </c>
      <c r="K1771" t="s">
        <v>2379</v>
      </c>
      <c r="L1771" s="25">
        <f>VLOOKUP(Table35[[#This Row],[Customer ID]],'Hospitalisation Details'!A:E,5,FALSE)</f>
        <v>27328</v>
      </c>
      <c r="M1771" s="27">
        <f>VLOOKUP(Table35[[#This Row],[Customer ID]],'Hospitalisation Details'!A:K,8,FALSE)</f>
        <v>4942.0600000000004</v>
      </c>
      <c r="N1771" t="str">
        <f>VLOOKUP(Table35[[#This Row],[Customer ID]],'Hospitalisation Details'!A:K,9, FALSE)</f>
        <v>tier - 2</v>
      </c>
      <c r="O1771" t="str">
        <f>VLOOKUP(Table35[[#This Row],[Customer ID]],'Hospitalisation Details'!A:K,10,FALSE)</f>
        <v>tier - 2</v>
      </c>
      <c r="P1771" t="str">
        <f>VLOOKUP(Table35[[#This Row],[Customer ID]],'Hospitalisation Details'!A:K,11,FALSE)</f>
        <v>R1013</v>
      </c>
    </row>
    <row r="1772" spans="1:16" x14ac:dyDescent="0.3">
      <c r="A1772" t="s">
        <v>598</v>
      </c>
      <c r="B1772" t="str">
        <f>VLOOKUP(Table35[[#This Row],[Customer ID]], 'Customer Names'!F:G, 2, FALSE)</f>
        <v>Tarbiat, Ms.  Shalaleh</v>
      </c>
      <c r="C1772">
        <v>25.8</v>
      </c>
      <c r="D1772" s="22" t="str" cm="1">
        <f t="array" ref="D1772">_xlfn.IFS(Table35[[#This Row],[BMI]]&lt;18.5, "Underweight ", Table35[[#This Row],[BMI]]&lt;24.9, "Normal Weight", Table35[[#This Row],[BMI]]&lt;29.9, "Overweight ", TRUE, "Obesity")</f>
        <v xml:space="preserve">Overweight </v>
      </c>
      <c r="E1772" s="22">
        <v>5.29</v>
      </c>
      <c r="F1772" s="22" t="str" cm="1">
        <f t="array" ref="F1772">_xlfn.IFS(Table35[[#This Row],[HBA1C]]&lt;5.7, "Normal", Table35[[#This Row],[HBA1C]]&lt;6.4, "Prediabetes ", TRUE, "Diabetes")</f>
        <v>Normal</v>
      </c>
      <c r="G1772" s="23" t="s">
        <v>2379</v>
      </c>
      <c r="H1772" s="22" t="s">
        <v>2379</v>
      </c>
      <c r="I1772" s="22" t="s">
        <v>2379</v>
      </c>
      <c r="J1772" s="22">
        <v>0</v>
      </c>
      <c r="K1772" t="s">
        <v>2379</v>
      </c>
      <c r="L1772" s="25">
        <f>VLOOKUP(Table35[[#This Row],[Customer ID]],'Hospitalisation Details'!A:E,5,FALSE)</f>
        <v>33508</v>
      </c>
      <c r="M1772" s="27">
        <f>VLOOKUP(Table35[[#This Row],[Customer ID]],'Hospitalisation Details'!A:K,8,FALSE)</f>
        <v>4934.71</v>
      </c>
      <c r="N1772" t="str">
        <f>VLOOKUP(Table35[[#This Row],[Customer ID]],'Hospitalisation Details'!A:K,9, FALSE)</f>
        <v>tier - 2</v>
      </c>
      <c r="O1772" t="str">
        <f>VLOOKUP(Table35[[#This Row],[Customer ID]],'Hospitalisation Details'!A:K,10,FALSE)</f>
        <v>tier - 3</v>
      </c>
      <c r="P1772" t="str">
        <f>VLOOKUP(Table35[[#This Row],[Customer ID]],'Hospitalisation Details'!A:K,11,FALSE)</f>
        <v>R1011</v>
      </c>
    </row>
    <row r="1773" spans="1:16" x14ac:dyDescent="0.3">
      <c r="A1773" t="s">
        <v>597</v>
      </c>
      <c r="B1773" t="str">
        <f>VLOOKUP(Table35[[#This Row],[Customer ID]], 'Customer Names'!F:G, 2, FALSE)</f>
        <v>Pulkkinen, Ms.  Karen</v>
      </c>
      <c r="C1773">
        <v>23.6</v>
      </c>
      <c r="D1773" s="22" t="str" cm="1">
        <f t="array" ref="D1773">_xlfn.IFS(Table35[[#This Row],[BMI]]&lt;18.5, "Underweight ", Table35[[#This Row],[BMI]]&lt;24.9, "Normal Weight", Table35[[#This Row],[BMI]]&lt;29.9, "Overweight ", TRUE, "Obesity")</f>
        <v>Normal Weight</v>
      </c>
      <c r="E1773" s="22">
        <v>4.33</v>
      </c>
      <c r="F1773" s="22" t="str" cm="1">
        <f t="array" ref="F1773">_xlfn.IFS(Table35[[#This Row],[HBA1C]]&lt;5.7, "Normal", Table35[[#This Row],[HBA1C]]&lt;6.4, "Prediabetes ", TRUE, "Diabetes")</f>
        <v>Normal</v>
      </c>
      <c r="G1773" s="23" t="s">
        <v>2379</v>
      </c>
      <c r="H1773" s="22" t="s">
        <v>2379</v>
      </c>
      <c r="I1773" s="22" t="s">
        <v>2379</v>
      </c>
      <c r="J1773" s="22">
        <v>0</v>
      </c>
      <c r="K1773" t="s">
        <v>2379</v>
      </c>
      <c r="L1773" s="25">
        <f>VLOOKUP(Table35[[#This Row],[Customer ID]],'Hospitalisation Details'!A:E,5,FALSE)</f>
        <v>33473</v>
      </c>
      <c r="M1773" s="27">
        <f>VLOOKUP(Table35[[#This Row],[Customer ID]],'Hospitalisation Details'!A:K,8,FALSE)</f>
        <v>4931.6499999999996</v>
      </c>
      <c r="N1773" t="str">
        <f>VLOOKUP(Table35[[#This Row],[Customer ID]],'Hospitalisation Details'!A:K,9, FALSE)</f>
        <v>tier - 2</v>
      </c>
      <c r="O1773" t="str">
        <f>VLOOKUP(Table35[[#This Row],[Customer ID]],'Hospitalisation Details'!A:K,10,FALSE)</f>
        <v>tier - 3</v>
      </c>
      <c r="P1773" t="str">
        <f>VLOOKUP(Table35[[#This Row],[Customer ID]],'Hospitalisation Details'!A:K,11,FALSE)</f>
        <v>R1011</v>
      </c>
    </row>
    <row r="1774" spans="1:16" x14ac:dyDescent="0.3">
      <c r="A1774" t="s">
        <v>596</v>
      </c>
      <c r="B1774" t="str">
        <f>VLOOKUP(Table35[[#This Row],[Customer ID]], 'Customer Names'!F:G, 2, FALSE)</f>
        <v>Trnovcova, Ms.  Zuzana</v>
      </c>
      <c r="C1774">
        <v>32.11</v>
      </c>
      <c r="D1774" s="22" t="str" cm="1">
        <f t="array" ref="D1774">_xlfn.IFS(Table35[[#This Row],[BMI]]&lt;18.5, "Underweight ", Table35[[#This Row],[BMI]]&lt;24.9, "Normal Weight", Table35[[#This Row],[BMI]]&lt;29.9, "Overweight ", TRUE, "Obesity")</f>
        <v>Obesity</v>
      </c>
      <c r="E1774" s="22">
        <v>6.24</v>
      </c>
      <c r="F1774" s="22" t="str" cm="1">
        <f t="array" ref="F1774">_xlfn.IFS(Table35[[#This Row],[HBA1C]]&lt;5.7, "Normal", Table35[[#This Row],[HBA1C]]&lt;6.4, "Prediabetes ", TRUE, "Diabetes")</f>
        <v xml:space="preserve">Prediabetes </v>
      </c>
      <c r="G1774" s="23" t="s">
        <v>2379</v>
      </c>
      <c r="H1774" s="22" t="s">
        <v>2379</v>
      </c>
      <c r="I1774" s="22" t="s">
        <v>2381</v>
      </c>
      <c r="J1774" s="22">
        <v>1</v>
      </c>
      <c r="K1774" t="s">
        <v>2379</v>
      </c>
      <c r="L1774" s="25">
        <f>VLOOKUP(Table35[[#This Row],[Customer ID]],'Hospitalisation Details'!A:E,5,FALSE)</f>
        <v>34160</v>
      </c>
      <c r="M1774" s="27">
        <f>VLOOKUP(Table35[[#This Row],[Customer ID]],'Hospitalisation Details'!A:K,8,FALSE)</f>
        <v>4922.92</v>
      </c>
      <c r="N1774" t="str">
        <f>VLOOKUP(Table35[[#This Row],[Customer ID]],'Hospitalisation Details'!A:K,9, FALSE)</f>
        <v>tier - 2</v>
      </c>
      <c r="O1774" t="str">
        <f>VLOOKUP(Table35[[#This Row],[Customer ID]],'Hospitalisation Details'!A:K,10,FALSE)</f>
        <v>tier - 2</v>
      </c>
      <c r="P1774" t="str">
        <f>VLOOKUP(Table35[[#This Row],[Customer ID]],'Hospitalisation Details'!A:K,11,FALSE)</f>
        <v>R1012</v>
      </c>
    </row>
    <row r="1775" spans="1:16" x14ac:dyDescent="0.3">
      <c r="A1775" t="s">
        <v>595</v>
      </c>
      <c r="B1775" t="str">
        <f>VLOOKUP(Table35[[#This Row],[Customer ID]], 'Customer Names'!F:G, 2, FALSE)</f>
        <v>Anthony, Mr.  Daniel J.</v>
      </c>
      <c r="C1775">
        <v>30.114999999999998</v>
      </c>
      <c r="D1775" s="22" t="str" cm="1">
        <f t="array" ref="D1775">_xlfn.IFS(Table35[[#This Row],[BMI]]&lt;18.5, "Underweight ", Table35[[#This Row],[BMI]]&lt;24.9, "Normal Weight", Table35[[#This Row],[BMI]]&lt;29.9, "Overweight ", TRUE, "Obesity")</f>
        <v>Obesity</v>
      </c>
      <c r="E1775" s="22">
        <v>11.61</v>
      </c>
      <c r="F1775" s="22" t="str" cm="1">
        <f t="array" ref="F1775">_xlfn.IFS(Table35[[#This Row],[HBA1C]]&lt;5.7, "Normal", Table35[[#This Row],[HBA1C]]&lt;6.4, "Prediabetes ", TRUE, "Diabetes")</f>
        <v>Diabetes</v>
      </c>
      <c r="G1775" s="23" t="s">
        <v>2379</v>
      </c>
      <c r="H1775" s="22" t="s">
        <v>2379</v>
      </c>
      <c r="I1775" s="22" t="s">
        <v>2379</v>
      </c>
      <c r="J1775" s="22">
        <v>0</v>
      </c>
      <c r="K1775" t="s">
        <v>2379</v>
      </c>
      <c r="L1775" s="25">
        <f>VLOOKUP(Table35[[#This Row],[Customer ID]],'Hospitalisation Details'!A:E,5,FALSE)</f>
        <v>37428</v>
      </c>
      <c r="M1775" s="27">
        <f>VLOOKUP(Table35[[#This Row],[Customer ID]],'Hospitalisation Details'!A:K,8,FALSE)</f>
        <v>4915.0600000000004</v>
      </c>
      <c r="N1775" t="str">
        <f>VLOOKUP(Table35[[#This Row],[Customer ID]],'Hospitalisation Details'!A:K,9, FALSE)</f>
        <v>tier - 2</v>
      </c>
      <c r="O1775" t="str">
        <f>VLOOKUP(Table35[[#This Row],[Customer ID]],'Hospitalisation Details'!A:K,10,FALSE)</f>
        <v>tier - 1</v>
      </c>
      <c r="P1775" t="str">
        <f>VLOOKUP(Table35[[#This Row],[Customer ID]],'Hospitalisation Details'!A:K,11,FALSE)</f>
        <v>R1017</v>
      </c>
    </row>
    <row r="1776" spans="1:16" x14ac:dyDescent="0.3">
      <c r="A1776" t="s">
        <v>594</v>
      </c>
      <c r="B1776" t="str">
        <f>VLOOKUP(Table35[[#This Row],[Customer ID]], 'Customer Names'!F:G, 2, FALSE)</f>
        <v>Hetrick, Ms.  Alexandra</v>
      </c>
      <c r="C1776">
        <v>20.28</v>
      </c>
      <c r="D1776" s="22" t="str" cm="1">
        <f t="array" ref="D1776">_xlfn.IFS(Table35[[#This Row],[BMI]]&lt;18.5, "Underweight ", Table35[[#This Row],[BMI]]&lt;24.9, "Normal Weight", Table35[[#This Row],[BMI]]&lt;29.9, "Overweight ", TRUE, "Obesity")</f>
        <v>Normal Weight</v>
      </c>
      <c r="E1776" s="22">
        <v>11.07</v>
      </c>
      <c r="F1776" s="22" t="str" cm="1">
        <f t="array" ref="F1776">_xlfn.IFS(Table35[[#This Row],[HBA1C]]&lt;5.7, "Normal", Table35[[#This Row],[HBA1C]]&lt;6.4, "Prediabetes ", TRUE, "Diabetes")</f>
        <v>Diabetes</v>
      </c>
      <c r="G1776" s="23" t="s">
        <v>2381</v>
      </c>
      <c r="H1776" s="22" t="s">
        <v>2379</v>
      </c>
      <c r="I1776" s="22" t="s">
        <v>2379</v>
      </c>
      <c r="J1776" s="22">
        <v>0</v>
      </c>
      <c r="K1776" t="s">
        <v>2379</v>
      </c>
      <c r="L1776" s="25">
        <f>VLOOKUP(Table35[[#This Row],[Customer ID]],'Hospitalisation Details'!A:E,5,FALSE)</f>
        <v>29724</v>
      </c>
      <c r="M1776" s="27">
        <f>VLOOKUP(Table35[[#This Row],[Customer ID]],'Hospitalisation Details'!A:K,8,FALSE)</f>
        <v>4911.8900000000003</v>
      </c>
      <c r="N1776" t="str">
        <f>VLOOKUP(Table35[[#This Row],[Customer ID]],'Hospitalisation Details'!A:K,9, FALSE)</f>
        <v>tier - 2</v>
      </c>
      <c r="O1776" t="str">
        <f>VLOOKUP(Table35[[#This Row],[Customer ID]],'Hospitalisation Details'!A:K,10,FALSE)</f>
        <v>tier - 3</v>
      </c>
      <c r="P1776" t="str">
        <f>VLOOKUP(Table35[[#This Row],[Customer ID]],'Hospitalisation Details'!A:K,11,FALSE)</f>
        <v>R1013</v>
      </c>
    </row>
    <row r="1777" spans="1:16" x14ac:dyDescent="0.3">
      <c r="A1777" t="s">
        <v>593</v>
      </c>
      <c r="B1777" t="str">
        <f>VLOOKUP(Table35[[#This Row],[Customer ID]], 'Customer Names'!F:G, 2, FALSE)</f>
        <v>Stern, Ms.  Jessica</v>
      </c>
      <c r="C1777">
        <v>20.234999999999999</v>
      </c>
      <c r="D1777" s="22" t="str" cm="1">
        <f t="array" ref="D1777">_xlfn.IFS(Table35[[#This Row],[BMI]]&lt;18.5, "Underweight ", Table35[[#This Row],[BMI]]&lt;24.9, "Normal Weight", Table35[[#This Row],[BMI]]&lt;29.9, "Overweight ", TRUE, "Obesity")</f>
        <v>Normal Weight</v>
      </c>
      <c r="E1777" s="22">
        <v>5.19</v>
      </c>
      <c r="F1777" s="22" t="str" cm="1">
        <f t="array" ref="F1777">_xlfn.IFS(Table35[[#This Row],[HBA1C]]&lt;5.7, "Normal", Table35[[#This Row],[HBA1C]]&lt;6.4, "Prediabetes ", TRUE, "Diabetes")</f>
        <v>Normal</v>
      </c>
      <c r="G1777" s="23" t="s">
        <v>2379</v>
      </c>
      <c r="H1777" s="22" t="s">
        <v>2379</v>
      </c>
      <c r="I1777" s="22" t="s">
        <v>2381</v>
      </c>
      <c r="J1777" s="22">
        <v>1</v>
      </c>
      <c r="K1777" t="s">
        <v>2379</v>
      </c>
      <c r="L1777" s="25">
        <f>VLOOKUP(Table35[[#This Row],[Customer ID]],'Hospitalisation Details'!A:E,5,FALSE)</f>
        <v>34069</v>
      </c>
      <c r="M1777" s="27">
        <f>VLOOKUP(Table35[[#This Row],[Customer ID]],'Hospitalisation Details'!A:K,8,FALSE)</f>
        <v>4906.41</v>
      </c>
      <c r="N1777" t="str">
        <f>VLOOKUP(Table35[[#This Row],[Customer ID]],'Hospitalisation Details'!A:K,9, FALSE)</f>
        <v>tier - 2</v>
      </c>
      <c r="O1777" t="str">
        <f>VLOOKUP(Table35[[#This Row],[Customer ID]],'Hospitalisation Details'!A:K,10,FALSE)</f>
        <v>tier - 1</v>
      </c>
      <c r="P1777" t="str">
        <f>VLOOKUP(Table35[[#This Row],[Customer ID]],'Hospitalisation Details'!A:K,11,FALSE)</f>
        <v>R1012</v>
      </c>
    </row>
    <row r="1778" spans="1:16" x14ac:dyDescent="0.3">
      <c r="A1778" t="s">
        <v>592</v>
      </c>
      <c r="B1778" t="str">
        <f>VLOOKUP(Table35[[#This Row],[Customer ID]], 'Customer Names'!F:G, 2, FALSE)</f>
        <v>Newman, Mr.  Matthew M</v>
      </c>
      <c r="C1778">
        <v>25.27</v>
      </c>
      <c r="D1778" s="22" t="str" cm="1">
        <f t="array" ref="D1778">_xlfn.IFS(Table35[[#This Row],[BMI]]&lt;18.5, "Underweight ", Table35[[#This Row],[BMI]]&lt;24.9, "Normal Weight", Table35[[#This Row],[BMI]]&lt;29.9, "Overweight ", TRUE, "Obesity")</f>
        <v xml:space="preserve">Overweight </v>
      </c>
      <c r="E1778" s="22">
        <v>5.7</v>
      </c>
      <c r="F1778" s="22" t="str" cm="1">
        <f t="array" ref="F1778">_xlfn.IFS(Table35[[#This Row],[HBA1C]]&lt;5.7, "Normal", Table35[[#This Row],[HBA1C]]&lt;6.4, "Prediabetes ", TRUE, "Diabetes")</f>
        <v xml:space="preserve">Prediabetes </v>
      </c>
      <c r="G1778" s="23" t="s">
        <v>2381</v>
      </c>
      <c r="H1778" s="22" t="s">
        <v>2379</v>
      </c>
      <c r="I1778" s="22" t="s">
        <v>2379</v>
      </c>
      <c r="J1778" s="22">
        <v>1</v>
      </c>
      <c r="K1778" t="s">
        <v>2379</v>
      </c>
      <c r="L1778" s="25">
        <f>VLOOKUP(Table35[[#This Row],[Customer ID]],'Hospitalisation Details'!A:E,5,FALSE)</f>
        <v>32225</v>
      </c>
      <c r="M1778" s="27">
        <f>VLOOKUP(Table35[[#This Row],[Customer ID]],'Hospitalisation Details'!A:K,8,FALSE)</f>
        <v>4894.75</v>
      </c>
      <c r="N1778" t="str">
        <f>VLOOKUP(Table35[[#This Row],[Customer ID]],'Hospitalisation Details'!A:K,9, FALSE)</f>
        <v>tier - 3</v>
      </c>
      <c r="O1778" t="str">
        <f>VLOOKUP(Table35[[#This Row],[Customer ID]],'Hospitalisation Details'!A:K,10,FALSE)</f>
        <v>tier - 3</v>
      </c>
      <c r="P1778" t="str">
        <f>VLOOKUP(Table35[[#This Row],[Customer ID]],'Hospitalisation Details'!A:K,11,FALSE)</f>
        <v>R1012</v>
      </c>
    </row>
    <row r="1779" spans="1:16" x14ac:dyDescent="0.3">
      <c r="A1779" t="s">
        <v>591</v>
      </c>
      <c r="B1779" t="str">
        <f>VLOOKUP(Table35[[#This Row],[Customer ID]], 'Customer Names'!F:G, 2, FALSE)</f>
        <v>Reasoner, Ms.  Nadine A.</v>
      </c>
      <c r="C1779">
        <v>24.24</v>
      </c>
      <c r="D1779" s="22" t="str" cm="1">
        <f t="array" ref="D1779">_xlfn.IFS(Table35[[#This Row],[BMI]]&lt;18.5, "Underweight ", Table35[[#This Row],[BMI]]&lt;24.9, "Normal Weight", Table35[[#This Row],[BMI]]&lt;29.9, "Overweight ", TRUE, "Obesity")</f>
        <v>Normal Weight</v>
      </c>
      <c r="E1779" s="22">
        <v>6.15</v>
      </c>
      <c r="F1779" s="22" t="str" cm="1">
        <f t="array" ref="F1779">_xlfn.IFS(Table35[[#This Row],[HBA1C]]&lt;5.7, "Normal", Table35[[#This Row],[HBA1C]]&lt;6.4, "Prediabetes ", TRUE, "Diabetes")</f>
        <v xml:space="preserve">Prediabetes </v>
      </c>
      <c r="G1779" s="23" t="s">
        <v>2379</v>
      </c>
      <c r="H1779" s="22" t="s">
        <v>2379</v>
      </c>
      <c r="I1779" s="22" t="s">
        <v>2379</v>
      </c>
      <c r="J1779" s="22">
        <v>0</v>
      </c>
      <c r="K1779" t="s">
        <v>2379</v>
      </c>
      <c r="L1779" s="25">
        <f>VLOOKUP(Table35[[#This Row],[Customer ID]],'Hospitalisation Details'!A:E,5,FALSE)</f>
        <v>32932</v>
      </c>
      <c r="M1779" s="27">
        <f>VLOOKUP(Table35[[#This Row],[Customer ID]],'Hospitalisation Details'!A:K,8,FALSE)</f>
        <v>4894.3900000000003</v>
      </c>
      <c r="N1779" t="str">
        <f>VLOOKUP(Table35[[#This Row],[Customer ID]],'Hospitalisation Details'!A:K,9, FALSE)</f>
        <v>tier - 2</v>
      </c>
      <c r="O1779" t="str">
        <f>VLOOKUP(Table35[[#This Row],[Customer ID]],'Hospitalisation Details'!A:K,10,FALSE)</f>
        <v>tier - 3</v>
      </c>
      <c r="P1779" t="str">
        <f>VLOOKUP(Table35[[#This Row],[Customer ID]],'Hospitalisation Details'!A:K,11,FALSE)</f>
        <v>R1013</v>
      </c>
    </row>
    <row r="1780" spans="1:16" x14ac:dyDescent="0.3">
      <c r="A1780" t="s">
        <v>590</v>
      </c>
      <c r="B1780" t="str">
        <f>VLOOKUP(Table35[[#This Row],[Customer ID]], 'Customer Names'!F:G, 2, FALSE)</f>
        <v>Mone, Mr.  Peter J. Jr.</v>
      </c>
      <c r="C1780">
        <v>35.75</v>
      </c>
      <c r="D1780" s="22" t="str" cm="1">
        <f t="array" ref="D1780">_xlfn.IFS(Table35[[#This Row],[BMI]]&lt;18.5, "Underweight ", Table35[[#This Row],[BMI]]&lt;24.9, "Normal Weight", Table35[[#This Row],[BMI]]&lt;29.9, "Overweight ", TRUE, "Obesity")</f>
        <v>Obesity</v>
      </c>
      <c r="E1780" s="22">
        <v>5.07</v>
      </c>
      <c r="F1780" s="22" t="str" cm="1">
        <f t="array" ref="F1780">_xlfn.IFS(Table35[[#This Row],[HBA1C]]&lt;5.7, "Normal", Table35[[#This Row],[HBA1C]]&lt;6.4, "Prediabetes ", TRUE, "Diabetes")</f>
        <v>Normal</v>
      </c>
      <c r="G1780" s="23" t="s">
        <v>2379</v>
      </c>
      <c r="H1780" s="22" t="s">
        <v>2379</v>
      </c>
      <c r="I1780" s="22" t="s">
        <v>2379</v>
      </c>
      <c r="J1780" s="22">
        <v>0</v>
      </c>
      <c r="K1780" t="s">
        <v>2379</v>
      </c>
      <c r="L1780" s="25">
        <f>VLOOKUP(Table35[[#This Row],[Customer ID]],'Hospitalisation Details'!A:E,5,FALSE)</f>
        <v>32518</v>
      </c>
      <c r="M1780" s="27">
        <f>VLOOKUP(Table35[[#This Row],[Customer ID]],'Hospitalisation Details'!A:K,8,FALSE)</f>
        <v>4890</v>
      </c>
      <c r="N1780" t="str">
        <f>VLOOKUP(Table35[[#This Row],[Customer ID]],'Hospitalisation Details'!A:K,9, FALSE)</f>
        <v>tier - 3</v>
      </c>
      <c r="O1780" t="str">
        <f>VLOOKUP(Table35[[#This Row],[Customer ID]],'Hospitalisation Details'!A:K,10,FALSE)</f>
        <v>tier - 2</v>
      </c>
      <c r="P1780" t="str">
        <f>VLOOKUP(Table35[[#This Row],[Customer ID]],'Hospitalisation Details'!A:K,11,FALSE)</f>
        <v>R1013</v>
      </c>
    </row>
    <row r="1781" spans="1:16" x14ac:dyDescent="0.3">
      <c r="A1781" t="s">
        <v>589</v>
      </c>
      <c r="B1781" t="str">
        <f>VLOOKUP(Table35[[#This Row],[Customer ID]], 'Customer Names'!F:G, 2, FALSE)</f>
        <v>Powers, Ms.  Colleen M</v>
      </c>
      <c r="C1781">
        <v>29.92</v>
      </c>
      <c r="D1781" s="22" t="str" cm="1">
        <f t="array" ref="D1781">_xlfn.IFS(Table35[[#This Row],[BMI]]&lt;18.5, "Underweight ", Table35[[#This Row],[BMI]]&lt;24.9, "Normal Weight", Table35[[#This Row],[BMI]]&lt;29.9, "Overweight ", TRUE, "Obesity")</f>
        <v>Obesity</v>
      </c>
      <c r="E1781" s="22">
        <v>10.97</v>
      </c>
      <c r="F1781" s="22" t="str" cm="1">
        <f t="array" ref="F1781">_xlfn.IFS(Table35[[#This Row],[HBA1C]]&lt;5.7, "Normal", Table35[[#This Row],[HBA1C]]&lt;6.4, "Prediabetes ", TRUE, "Diabetes")</f>
        <v>Diabetes</v>
      </c>
      <c r="G1781" s="23" t="s">
        <v>2381</v>
      </c>
      <c r="H1781" s="22" t="s">
        <v>2379</v>
      </c>
      <c r="I1781" s="22" t="s">
        <v>2379</v>
      </c>
      <c r="J1781" s="22">
        <v>1</v>
      </c>
      <c r="K1781" t="s">
        <v>2379</v>
      </c>
      <c r="L1781" s="25">
        <f>VLOOKUP(Table35[[#This Row],[Customer ID]],'Hospitalisation Details'!A:E,5,FALSE)</f>
        <v>31773</v>
      </c>
      <c r="M1781" s="27">
        <f>VLOOKUP(Table35[[#This Row],[Customer ID]],'Hospitalisation Details'!A:K,8,FALSE)</f>
        <v>4889.04</v>
      </c>
      <c r="N1781" t="str">
        <f>VLOOKUP(Table35[[#This Row],[Customer ID]],'Hospitalisation Details'!A:K,9, FALSE)</f>
        <v>tier - 2</v>
      </c>
      <c r="O1781" t="str">
        <f>VLOOKUP(Table35[[#This Row],[Customer ID]],'Hospitalisation Details'!A:K,10,FALSE)</f>
        <v>tier - 1</v>
      </c>
      <c r="P1781" t="str">
        <f>VLOOKUP(Table35[[#This Row],[Customer ID]],'Hospitalisation Details'!A:K,11,FALSE)</f>
        <v>R1013</v>
      </c>
    </row>
    <row r="1782" spans="1:16" x14ac:dyDescent="0.3">
      <c r="A1782" t="s">
        <v>588</v>
      </c>
      <c r="B1782" t="str">
        <f>VLOOKUP(Table35[[#This Row],[Customer ID]], 'Customer Names'!F:G, 2, FALSE)</f>
        <v>Ulery, Ms.  Julie A.</v>
      </c>
      <c r="C1782">
        <v>26.2</v>
      </c>
      <c r="D1782" s="22" t="str" cm="1">
        <f t="array" ref="D1782">_xlfn.IFS(Table35[[#This Row],[BMI]]&lt;18.5, "Underweight ", Table35[[#This Row],[BMI]]&lt;24.9, "Normal Weight", Table35[[#This Row],[BMI]]&lt;29.9, "Overweight ", TRUE, "Obesity")</f>
        <v xml:space="preserve">Overweight </v>
      </c>
      <c r="E1782" s="22">
        <v>10.93</v>
      </c>
      <c r="F1782" s="22" t="str" cm="1">
        <f t="array" ref="F1782">_xlfn.IFS(Table35[[#This Row],[HBA1C]]&lt;5.7, "Normal", Table35[[#This Row],[HBA1C]]&lt;6.4, "Prediabetes ", TRUE, "Diabetes")</f>
        <v>Diabetes</v>
      </c>
      <c r="G1782" s="23" t="s">
        <v>2381</v>
      </c>
      <c r="H1782" s="22" t="s">
        <v>2379</v>
      </c>
      <c r="I1782" s="22" t="s">
        <v>2379</v>
      </c>
      <c r="J1782" s="22">
        <v>1</v>
      </c>
      <c r="K1782" t="s">
        <v>2379</v>
      </c>
      <c r="L1782" s="25">
        <f>VLOOKUP(Table35[[#This Row],[Customer ID]],'Hospitalisation Details'!A:E,5,FALSE)</f>
        <v>31739</v>
      </c>
      <c r="M1782" s="27">
        <f>VLOOKUP(Table35[[#This Row],[Customer ID]],'Hospitalisation Details'!A:K,8,FALSE)</f>
        <v>4883.87</v>
      </c>
      <c r="N1782" t="str">
        <f>VLOOKUP(Table35[[#This Row],[Customer ID]],'Hospitalisation Details'!A:K,9, FALSE)</f>
        <v>tier - 2</v>
      </c>
      <c r="O1782" t="str">
        <f>VLOOKUP(Table35[[#This Row],[Customer ID]],'Hospitalisation Details'!A:K,10,FALSE)</f>
        <v>tier - 1</v>
      </c>
      <c r="P1782" t="str">
        <f>VLOOKUP(Table35[[#This Row],[Customer ID]],'Hospitalisation Details'!A:K,11,FALSE)</f>
        <v>R1011</v>
      </c>
    </row>
    <row r="1783" spans="1:16" x14ac:dyDescent="0.3">
      <c r="A1783" t="s">
        <v>587</v>
      </c>
      <c r="B1783" t="str">
        <f>VLOOKUP(Table35[[#This Row],[Customer ID]], 'Customer Names'!F:G, 2, FALSE)</f>
        <v>Haines, Mr.  Douglas W</v>
      </c>
      <c r="C1783">
        <v>26.695</v>
      </c>
      <c r="D1783" s="22" t="str" cm="1">
        <f t="array" ref="D1783">_xlfn.IFS(Table35[[#This Row],[BMI]]&lt;18.5, "Underweight ", Table35[[#This Row],[BMI]]&lt;24.9, "Normal Weight", Table35[[#This Row],[BMI]]&lt;29.9, "Overweight ", TRUE, "Obesity")</f>
        <v xml:space="preserve">Overweight </v>
      </c>
      <c r="E1783" s="22">
        <v>4.21</v>
      </c>
      <c r="F1783" s="22" t="str" cm="1">
        <f t="array" ref="F1783">_xlfn.IFS(Table35[[#This Row],[HBA1C]]&lt;5.7, "Normal", Table35[[#This Row],[HBA1C]]&lt;6.4, "Prediabetes ", TRUE, "Diabetes")</f>
        <v>Normal</v>
      </c>
      <c r="G1783" s="23" t="s">
        <v>2381</v>
      </c>
      <c r="H1783" s="22" t="s">
        <v>2379</v>
      </c>
      <c r="I1783" s="22" t="s">
        <v>2381</v>
      </c>
      <c r="J1783" s="22">
        <v>1</v>
      </c>
      <c r="K1783" t="s">
        <v>2379</v>
      </c>
      <c r="L1783" s="25">
        <f>VLOOKUP(Table35[[#This Row],[Customer ID]],'Hospitalisation Details'!A:E,5,FALSE)</f>
        <v>35732</v>
      </c>
      <c r="M1783" s="27">
        <f>VLOOKUP(Table35[[#This Row],[Customer ID]],'Hospitalisation Details'!A:K,8,FALSE)</f>
        <v>4877.9799999999996</v>
      </c>
      <c r="N1783" t="str">
        <f>VLOOKUP(Table35[[#This Row],[Customer ID]],'Hospitalisation Details'!A:K,9, FALSE)</f>
        <v>tier - 2</v>
      </c>
      <c r="O1783" t="str">
        <f>VLOOKUP(Table35[[#This Row],[Customer ID]],'Hospitalisation Details'!A:K,10,FALSE)</f>
        <v>tier - 3</v>
      </c>
      <c r="P1783" t="str">
        <f>VLOOKUP(Table35[[#This Row],[Customer ID]],'Hospitalisation Details'!A:K,11,FALSE)</f>
        <v>R1012</v>
      </c>
    </row>
    <row r="1784" spans="1:16" x14ac:dyDescent="0.3">
      <c r="A1784" t="s">
        <v>586</v>
      </c>
      <c r="B1784" t="str">
        <f>VLOOKUP(Table35[[#This Row],[Customer ID]], 'Customer Names'!F:G, 2, FALSE)</f>
        <v>Airoldi, Ms.  Catherine</v>
      </c>
      <c r="C1784">
        <v>23.16</v>
      </c>
      <c r="D1784" s="22" t="str" cm="1">
        <f t="array" ref="D1784">_xlfn.IFS(Table35[[#This Row],[BMI]]&lt;18.5, "Underweight ", Table35[[#This Row],[BMI]]&lt;24.9, "Normal Weight", Table35[[#This Row],[BMI]]&lt;29.9, "Overweight ", TRUE, "Obesity")</f>
        <v>Normal Weight</v>
      </c>
      <c r="E1784" s="22">
        <v>5.5</v>
      </c>
      <c r="F1784" s="22" t="str" cm="1">
        <f t="array" ref="F1784">_xlfn.IFS(Table35[[#This Row],[HBA1C]]&lt;5.7, "Normal", Table35[[#This Row],[HBA1C]]&lt;6.4, "Prediabetes ", TRUE, "Diabetes")</f>
        <v>Normal</v>
      </c>
      <c r="G1784" s="23" t="s">
        <v>2379</v>
      </c>
      <c r="H1784" s="22" t="s">
        <v>2379</v>
      </c>
      <c r="I1784" s="22" t="s">
        <v>2379</v>
      </c>
      <c r="J1784" s="22">
        <v>0</v>
      </c>
      <c r="K1784" t="s">
        <v>2379</v>
      </c>
      <c r="L1784" s="25">
        <f>VLOOKUP(Table35[[#This Row],[Customer ID]],'Hospitalisation Details'!A:E,5,FALSE)</f>
        <v>32752</v>
      </c>
      <c r="M1784" s="27">
        <f>VLOOKUP(Table35[[#This Row],[Customer ID]],'Hospitalisation Details'!A:K,8,FALSE)</f>
        <v>4859.8900000000003</v>
      </c>
      <c r="N1784" t="str">
        <f>VLOOKUP(Table35[[#This Row],[Customer ID]],'Hospitalisation Details'!A:K,9, FALSE)</f>
        <v>tier - 2</v>
      </c>
      <c r="O1784" t="str">
        <f>VLOOKUP(Table35[[#This Row],[Customer ID]],'Hospitalisation Details'!A:K,10,FALSE)</f>
        <v>tier - 3</v>
      </c>
      <c r="P1784" t="str">
        <f>VLOOKUP(Table35[[#This Row],[Customer ID]],'Hospitalisation Details'!A:K,11,FALSE)</f>
        <v>R1011</v>
      </c>
    </row>
    <row r="1785" spans="1:16" x14ac:dyDescent="0.3">
      <c r="A1785" t="s">
        <v>585</v>
      </c>
      <c r="B1785" t="str">
        <f>VLOOKUP(Table35[[#This Row],[Customer ID]], 'Customer Names'!F:G, 2, FALSE)</f>
        <v>Mattis, Mr.  James A</v>
      </c>
      <c r="C1785">
        <v>32.585000000000001</v>
      </c>
      <c r="D1785" s="22" t="str" cm="1">
        <f t="array" ref="D1785">_xlfn.IFS(Table35[[#This Row],[BMI]]&lt;18.5, "Underweight ", Table35[[#This Row],[BMI]]&lt;24.9, "Normal Weight", Table35[[#This Row],[BMI]]&lt;29.9, "Overweight ", TRUE, "Obesity")</f>
        <v>Obesity</v>
      </c>
      <c r="E1785" s="22">
        <v>4.93</v>
      </c>
      <c r="F1785" s="22" t="str" cm="1">
        <f t="array" ref="F1785">_xlfn.IFS(Table35[[#This Row],[HBA1C]]&lt;5.7, "Normal", Table35[[#This Row],[HBA1C]]&lt;6.4, "Prediabetes ", TRUE, "Diabetes")</f>
        <v>Normal</v>
      </c>
      <c r="G1785" s="23" t="s">
        <v>2381</v>
      </c>
      <c r="H1785" s="22" t="s">
        <v>2379</v>
      </c>
      <c r="I1785" s="22" t="s">
        <v>2379</v>
      </c>
      <c r="J1785" s="22">
        <v>1</v>
      </c>
      <c r="K1785" t="s">
        <v>2379</v>
      </c>
      <c r="L1785" s="25">
        <f>VLOOKUP(Table35[[#This Row],[Customer ID]],'Hospitalisation Details'!A:E,5,FALSE)</f>
        <v>34938</v>
      </c>
      <c r="M1785" s="27">
        <f>VLOOKUP(Table35[[#This Row],[Customer ID]],'Hospitalisation Details'!A:K,8,FALSE)</f>
        <v>4846.92</v>
      </c>
      <c r="N1785" t="str">
        <f>VLOOKUP(Table35[[#This Row],[Customer ID]],'Hospitalisation Details'!A:K,9, FALSE)</f>
        <v>tier - 2</v>
      </c>
      <c r="O1785" t="str">
        <f>VLOOKUP(Table35[[#This Row],[Customer ID]],'Hospitalisation Details'!A:K,10,FALSE)</f>
        <v>tier - 3</v>
      </c>
      <c r="P1785" t="str">
        <f>VLOOKUP(Table35[[#This Row],[Customer ID]],'Hospitalisation Details'!A:K,11,FALSE)</f>
        <v>R1017</v>
      </c>
    </row>
    <row r="1786" spans="1:16" x14ac:dyDescent="0.3">
      <c r="A1786" t="s">
        <v>584</v>
      </c>
      <c r="B1786" t="str">
        <f>VLOOKUP(Table35[[#This Row],[Customer ID]], 'Customer Names'!F:G, 2, FALSE)</f>
        <v>Cho, Mr.  Youngseong</v>
      </c>
      <c r="C1786">
        <v>33.97</v>
      </c>
      <c r="D1786" s="22" t="str" cm="1">
        <f t="array" ref="D1786">_xlfn.IFS(Table35[[#This Row],[BMI]]&lt;18.5, "Underweight ", Table35[[#This Row],[BMI]]&lt;24.9, "Normal Weight", Table35[[#This Row],[BMI]]&lt;29.9, "Overweight ", TRUE, "Obesity")</f>
        <v>Obesity</v>
      </c>
      <c r="E1786" s="22">
        <v>5.6</v>
      </c>
      <c r="F1786" s="22" t="str" cm="1">
        <f t="array" ref="F1786">_xlfn.IFS(Table35[[#This Row],[HBA1C]]&lt;5.7, "Normal", Table35[[#This Row],[HBA1C]]&lt;6.4, "Prediabetes ", TRUE, "Diabetes")</f>
        <v>Normal</v>
      </c>
      <c r="G1786" s="23" t="s">
        <v>2381</v>
      </c>
      <c r="H1786" s="22" t="s">
        <v>2379</v>
      </c>
      <c r="I1786" s="22" t="s">
        <v>2379</v>
      </c>
      <c r="J1786" s="22">
        <v>0</v>
      </c>
      <c r="K1786" t="s">
        <v>2379</v>
      </c>
      <c r="L1786" s="25">
        <f>VLOOKUP(Table35[[#This Row],[Customer ID]],'Hospitalisation Details'!A:E,5,FALSE)</f>
        <v>37079</v>
      </c>
      <c r="M1786" s="27">
        <f>VLOOKUP(Table35[[#This Row],[Customer ID]],'Hospitalisation Details'!A:K,8,FALSE)</f>
        <v>4846.53</v>
      </c>
      <c r="N1786" t="str">
        <f>VLOOKUP(Table35[[#This Row],[Customer ID]],'Hospitalisation Details'!A:K,9, FALSE)</f>
        <v>tier - 2</v>
      </c>
      <c r="O1786" t="str">
        <f>VLOOKUP(Table35[[#This Row],[Customer ID]],'Hospitalisation Details'!A:K,10,FALSE)</f>
        <v>tier - 3</v>
      </c>
      <c r="P1786" t="str">
        <f>VLOOKUP(Table35[[#This Row],[Customer ID]],'Hospitalisation Details'!A:K,11,FALSE)</f>
        <v>R1021</v>
      </c>
    </row>
    <row r="1787" spans="1:16" x14ac:dyDescent="0.3">
      <c r="A1787" t="s">
        <v>583</v>
      </c>
      <c r="B1787" t="str">
        <f>VLOOKUP(Table35[[#This Row],[Customer ID]], 'Customer Names'!F:G, 2, FALSE)</f>
        <v>Reumann, Mr.  John</v>
      </c>
      <c r="C1787">
        <v>16.57</v>
      </c>
      <c r="D1787" s="22" t="str" cm="1">
        <f t="array" ref="D1787">_xlfn.IFS(Table35[[#This Row],[BMI]]&lt;18.5, "Underweight ", Table35[[#This Row],[BMI]]&lt;24.9, "Normal Weight", Table35[[#This Row],[BMI]]&lt;29.9, "Overweight ", TRUE, "Obesity")</f>
        <v xml:space="preserve">Underweight </v>
      </c>
      <c r="E1787" s="22">
        <v>9.99</v>
      </c>
      <c r="F1787" s="22" t="str" cm="1">
        <f t="array" ref="F1787">_xlfn.IFS(Table35[[#This Row],[HBA1C]]&lt;5.7, "Normal", Table35[[#This Row],[HBA1C]]&lt;6.4, "Prediabetes ", TRUE, "Diabetes")</f>
        <v>Diabetes</v>
      </c>
      <c r="G1787" s="23" t="s">
        <v>2379</v>
      </c>
      <c r="H1787" s="22" t="s">
        <v>2379</v>
      </c>
      <c r="I1787" s="22" t="s">
        <v>2379</v>
      </c>
      <c r="J1787" s="22">
        <v>0</v>
      </c>
      <c r="K1787" t="s">
        <v>2379</v>
      </c>
      <c r="L1787" s="25">
        <f>VLOOKUP(Table35[[#This Row],[Customer ID]],'Hospitalisation Details'!A:E,5,FALSE)</f>
        <v>27191</v>
      </c>
      <c r="M1787" s="27">
        <f>VLOOKUP(Table35[[#This Row],[Customer ID]],'Hospitalisation Details'!A:K,8,FALSE)</f>
        <v>4844.67</v>
      </c>
      <c r="N1787" t="str">
        <f>VLOOKUP(Table35[[#This Row],[Customer ID]],'Hospitalisation Details'!A:K,9, FALSE)</f>
        <v>tier - 2</v>
      </c>
      <c r="O1787" t="str">
        <f>VLOOKUP(Table35[[#This Row],[Customer ID]],'Hospitalisation Details'!A:K,10,FALSE)</f>
        <v>tier - 2</v>
      </c>
      <c r="P1787" t="str">
        <f>VLOOKUP(Table35[[#This Row],[Customer ID]],'Hospitalisation Details'!A:K,11,FALSE)</f>
        <v>R1013</v>
      </c>
    </row>
    <row r="1788" spans="1:16" x14ac:dyDescent="0.3">
      <c r="A1788" t="s">
        <v>582</v>
      </c>
      <c r="B1788" t="str">
        <f>VLOOKUP(Table35[[#This Row],[Customer ID]], 'Customer Names'!F:G, 2, FALSE)</f>
        <v>Cooper, Mr.  Brandon S.</v>
      </c>
      <c r="C1788">
        <v>17.55</v>
      </c>
      <c r="D1788" s="22" t="str" cm="1">
        <f t="array" ref="D1788">_xlfn.IFS(Table35[[#This Row],[BMI]]&lt;18.5, "Underweight ", Table35[[#This Row],[BMI]]&lt;24.9, "Normal Weight", Table35[[#This Row],[BMI]]&lt;29.9, "Overweight ", TRUE, "Obesity")</f>
        <v xml:space="preserve">Underweight </v>
      </c>
      <c r="E1788" s="22">
        <v>5.93</v>
      </c>
      <c r="F1788" s="22" t="str" cm="1">
        <f t="array" ref="F1788">_xlfn.IFS(Table35[[#This Row],[HBA1C]]&lt;5.7, "Normal", Table35[[#This Row],[HBA1C]]&lt;6.4, "Prediabetes ", TRUE, "Diabetes")</f>
        <v xml:space="preserve">Prediabetes </v>
      </c>
      <c r="G1788" s="23" t="s">
        <v>2379</v>
      </c>
      <c r="H1788" s="22" t="s">
        <v>2379</v>
      </c>
      <c r="I1788" s="22" t="s">
        <v>2381</v>
      </c>
      <c r="J1788" s="22">
        <v>1</v>
      </c>
      <c r="K1788" t="s">
        <v>2379</v>
      </c>
      <c r="L1788" s="25">
        <f>VLOOKUP(Table35[[#This Row],[Customer ID]],'Hospitalisation Details'!A:E,5,FALSE)</f>
        <v>28988</v>
      </c>
      <c r="M1788" s="27">
        <f>VLOOKUP(Table35[[#This Row],[Customer ID]],'Hospitalisation Details'!A:K,8,FALSE)</f>
        <v>4843.79</v>
      </c>
      <c r="N1788" t="str">
        <f>VLOOKUP(Table35[[#This Row],[Customer ID]],'Hospitalisation Details'!A:K,9, FALSE)</f>
        <v>tier - 2</v>
      </c>
      <c r="O1788" t="str">
        <f>VLOOKUP(Table35[[#This Row],[Customer ID]],'Hospitalisation Details'!A:K,10,FALSE)</f>
        <v>tier - 3</v>
      </c>
      <c r="P1788" t="str">
        <f>VLOOKUP(Table35[[#This Row],[Customer ID]],'Hospitalisation Details'!A:K,11,FALSE)</f>
        <v>R1013</v>
      </c>
    </row>
    <row r="1789" spans="1:16" x14ac:dyDescent="0.3">
      <c r="A1789" t="s">
        <v>581</v>
      </c>
      <c r="B1789" t="str">
        <f>VLOOKUP(Table35[[#This Row],[Customer ID]], 'Customer Names'!F:G, 2, FALSE)</f>
        <v>Kennedy, Mr.  Sean P</v>
      </c>
      <c r="C1789">
        <v>29.41</v>
      </c>
      <c r="D1789" s="22" t="str" cm="1">
        <f t="array" ref="D1789">_xlfn.IFS(Table35[[#This Row],[BMI]]&lt;18.5, "Underweight ", Table35[[#This Row],[BMI]]&lt;24.9, "Normal Weight", Table35[[#This Row],[BMI]]&lt;29.9, "Overweight ", TRUE, "Obesity")</f>
        <v xml:space="preserve">Overweight </v>
      </c>
      <c r="E1789" s="22">
        <v>6.29</v>
      </c>
      <c r="F1789" s="22" t="str" cm="1">
        <f t="array" ref="F1789">_xlfn.IFS(Table35[[#This Row],[HBA1C]]&lt;5.7, "Normal", Table35[[#This Row],[HBA1C]]&lt;6.4, "Prediabetes ", TRUE, "Diabetes")</f>
        <v xml:space="preserve">Prediabetes </v>
      </c>
      <c r="G1789" s="23" t="s">
        <v>2381</v>
      </c>
      <c r="H1789" s="22" t="s">
        <v>2379</v>
      </c>
      <c r="I1789" s="22" t="s">
        <v>2379</v>
      </c>
      <c r="J1789" s="22">
        <v>1</v>
      </c>
      <c r="K1789" t="s">
        <v>2379</v>
      </c>
      <c r="L1789" s="25">
        <f>VLOOKUP(Table35[[#This Row],[Customer ID]],'Hospitalisation Details'!A:E,5,FALSE)</f>
        <v>34818</v>
      </c>
      <c r="M1789" s="27">
        <f>VLOOKUP(Table35[[#This Row],[Customer ID]],'Hospitalisation Details'!A:K,8,FALSE)</f>
        <v>4840.95</v>
      </c>
      <c r="N1789" t="str">
        <f>VLOOKUP(Table35[[#This Row],[Customer ID]],'Hospitalisation Details'!A:K,9, FALSE)</f>
        <v>tier - 2</v>
      </c>
      <c r="O1789" t="str">
        <f>VLOOKUP(Table35[[#This Row],[Customer ID]],'Hospitalisation Details'!A:K,10,FALSE)</f>
        <v>tier - 1</v>
      </c>
      <c r="P1789" t="str">
        <f>VLOOKUP(Table35[[#This Row],[Customer ID]],'Hospitalisation Details'!A:K,11,FALSE)</f>
        <v>R1021</v>
      </c>
    </row>
    <row r="1790" spans="1:16" x14ac:dyDescent="0.3">
      <c r="A1790" t="s">
        <v>580</v>
      </c>
      <c r="B1790" t="str">
        <f>VLOOKUP(Table35[[#This Row],[Customer ID]], 'Customer Names'!F:G, 2, FALSE)</f>
        <v>Cichon, Mr.  Scott</v>
      </c>
      <c r="C1790">
        <v>17.91</v>
      </c>
      <c r="D1790" s="22" t="str" cm="1">
        <f t="array" ref="D1790">_xlfn.IFS(Table35[[#This Row],[BMI]]&lt;18.5, "Underweight ", Table35[[#This Row],[BMI]]&lt;24.9, "Normal Weight", Table35[[#This Row],[BMI]]&lt;29.9, "Overweight ", TRUE, "Obesity")</f>
        <v xml:space="preserve">Underweight </v>
      </c>
      <c r="E1790" s="22">
        <v>5.65</v>
      </c>
      <c r="F1790" s="22" t="str" cm="1">
        <f t="array" ref="F1790">_xlfn.IFS(Table35[[#This Row],[HBA1C]]&lt;5.7, "Normal", Table35[[#This Row],[HBA1C]]&lt;6.4, "Prediabetes ", TRUE, "Diabetes")</f>
        <v>Normal</v>
      </c>
      <c r="G1790" s="23" t="s">
        <v>2379</v>
      </c>
      <c r="H1790" s="22" t="s">
        <v>2379</v>
      </c>
      <c r="I1790" s="22" t="s">
        <v>2379</v>
      </c>
      <c r="J1790" s="22">
        <v>1</v>
      </c>
      <c r="K1790" t="s">
        <v>2379</v>
      </c>
      <c r="L1790" s="25">
        <f>VLOOKUP(Table35[[#This Row],[Customer ID]],'Hospitalisation Details'!A:E,5,FALSE)</f>
        <v>30756</v>
      </c>
      <c r="M1790" s="27">
        <f>VLOOKUP(Table35[[#This Row],[Customer ID]],'Hospitalisation Details'!A:K,8,FALSE)</f>
        <v>4839.18</v>
      </c>
      <c r="N1790" t="str">
        <f>VLOOKUP(Table35[[#This Row],[Customer ID]],'Hospitalisation Details'!A:K,9, FALSE)</f>
        <v>tier - 2</v>
      </c>
      <c r="O1790" t="str">
        <f>VLOOKUP(Table35[[#This Row],[Customer ID]],'Hospitalisation Details'!A:K,10,FALSE)</f>
        <v>tier - 1</v>
      </c>
      <c r="P1790" t="str">
        <f>VLOOKUP(Table35[[#This Row],[Customer ID]],'Hospitalisation Details'!A:K,11,FALSE)</f>
        <v>R1012</v>
      </c>
    </row>
    <row r="1791" spans="1:16" x14ac:dyDescent="0.3">
      <c r="A1791" t="s">
        <v>579</v>
      </c>
      <c r="B1791" t="str">
        <f>VLOOKUP(Table35[[#This Row],[Customer ID]], 'Customer Names'!F:G, 2, FALSE)</f>
        <v>Maroevic, Mr.  Janez</v>
      </c>
      <c r="C1791">
        <v>31.57</v>
      </c>
      <c r="D1791" s="22" t="str" cm="1">
        <f t="array" ref="D1791">_xlfn.IFS(Table35[[#This Row],[BMI]]&lt;18.5, "Underweight ", Table35[[#This Row],[BMI]]&lt;24.9, "Normal Weight", Table35[[#This Row],[BMI]]&lt;29.9, "Overweight ", TRUE, "Obesity")</f>
        <v>Obesity</v>
      </c>
      <c r="E1791" s="22">
        <v>6.15</v>
      </c>
      <c r="F1791" s="22" t="str" cm="1">
        <f t="array" ref="F1791">_xlfn.IFS(Table35[[#This Row],[HBA1C]]&lt;5.7, "Normal", Table35[[#This Row],[HBA1C]]&lt;6.4, "Prediabetes ", TRUE, "Diabetes")</f>
        <v xml:space="preserve">Prediabetes </v>
      </c>
      <c r="G1791" s="23" t="s">
        <v>2379</v>
      </c>
      <c r="H1791" s="22" t="s">
        <v>2379</v>
      </c>
      <c r="I1791" s="22" t="s">
        <v>2379</v>
      </c>
      <c r="J1791" s="22">
        <v>1</v>
      </c>
      <c r="K1791" t="s">
        <v>2379</v>
      </c>
      <c r="L1791" s="25">
        <f>VLOOKUP(Table35[[#This Row],[Customer ID]],'Hospitalisation Details'!A:E,5,FALSE)</f>
        <v>33644</v>
      </c>
      <c r="M1791" s="27">
        <f>VLOOKUP(Table35[[#This Row],[Customer ID]],'Hospitalisation Details'!A:K,8,FALSE)</f>
        <v>4837.58</v>
      </c>
      <c r="N1791" t="str">
        <f>VLOOKUP(Table35[[#This Row],[Customer ID]],'Hospitalisation Details'!A:K,9, FALSE)</f>
        <v>tier - 3</v>
      </c>
      <c r="O1791" t="str">
        <f>VLOOKUP(Table35[[#This Row],[Customer ID]],'Hospitalisation Details'!A:K,10,FALSE)</f>
        <v>tier - 2</v>
      </c>
      <c r="P1791" t="str">
        <f>VLOOKUP(Table35[[#This Row],[Customer ID]],'Hospitalisation Details'!A:K,11,FALSE)</f>
        <v>R1013</v>
      </c>
    </row>
    <row r="1792" spans="1:16" x14ac:dyDescent="0.3">
      <c r="A1792" t="s">
        <v>578</v>
      </c>
      <c r="B1792" t="str">
        <f>VLOOKUP(Table35[[#This Row],[Customer ID]], 'Customer Names'!F:G, 2, FALSE)</f>
        <v>Martin, Mr.  John I. Jr.</v>
      </c>
      <c r="C1792">
        <v>33.18</v>
      </c>
      <c r="D1792" s="22" t="str" cm="1">
        <f t="array" ref="D1792">_xlfn.IFS(Table35[[#This Row],[BMI]]&lt;18.5, "Underweight ", Table35[[#This Row],[BMI]]&lt;24.9, "Normal Weight", Table35[[#This Row],[BMI]]&lt;29.9, "Overweight ", TRUE, "Obesity")</f>
        <v>Obesity</v>
      </c>
      <c r="E1792" s="22">
        <v>5.22</v>
      </c>
      <c r="F1792" s="22" t="str" cm="1">
        <f t="array" ref="F1792">_xlfn.IFS(Table35[[#This Row],[HBA1C]]&lt;5.7, "Normal", Table35[[#This Row],[HBA1C]]&lt;6.4, "Prediabetes ", TRUE, "Diabetes")</f>
        <v>Normal</v>
      </c>
      <c r="G1792" s="23" t="s">
        <v>2379</v>
      </c>
      <c r="H1792" s="22" t="s">
        <v>2380</v>
      </c>
      <c r="I1792" s="22" t="s">
        <v>2379</v>
      </c>
      <c r="J1792" s="22">
        <v>1</v>
      </c>
      <c r="K1792" t="s">
        <v>2379</v>
      </c>
      <c r="L1792" s="25">
        <f>VLOOKUP(Table35[[#This Row],[Customer ID]],'Hospitalisation Details'!A:E,5,FALSE)</f>
        <v>36536</v>
      </c>
      <c r="M1792" s="27">
        <f>VLOOKUP(Table35[[#This Row],[Customer ID]],'Hospitalisation Details'!A:K,8,FALSE)</f>
        <v>4835.43</v>
      </c>
      <c r="N1792" t="str">
        <f>VLOOKUP(Table35[[#This Row],[Customer ID]],'Hospitalisation Details'!A:K,9, FALSE)</f>
        <v>tier - 2</v>
      </c>
      <c r="O1792" t="str">
        <f>VLOOKUP(Table35[[#This Row],[Customer ID]],'Hospitalisation Details'!A:K,10,FALSE)</f>
        <v>tier - 2</v>
      </c>
      <c r="P1792" t="str">
        <f>VLOOKUP(Table35[[#This Row],[Customer ID]],'Hospitalisation Details'!A:K,11,FALSE)</f>
        <v>R1021</v>
      </c>
    </row>
    <row r="1793" spans="1:16" x14ac:dyDescent="0.3">
      <c r="A1793" t="s">
        <v>577</v>
      </c>
      <c r="B1793" t="str">
        <f>VLOOKUP(Table35[[#This Row],[Customer ID]], 'Customer Names'!F:G, 2, FALSE)</f>
        <v>Schulz, Ms.  Heather</v>
      </c>
      <c r="C1793">
        <v>37</v>
      </c>
      <c r="D1793" s="22" t="str" cm="1">
        <f t="array" ref="D1793">_xlfn.IFS(Table35[[#This Row],[BMI]]&lt;18.5, "Underweight ", Table35[[#This Row],[BMI]]&lt;24.9, "Normal Weight", Table35[[#This Row],[BMI]]&lt;29.9, "Overweight ", TRUE, "Obesity")</f>
        <v>Obesity</v>
      </c>
      <c r="E1793" s="22">
        <v>11.66</v>
      </c>
      <c r="F1793" s="22" t="str" cm="1">
        <f t="array" ref="F1793">_xlfn.IFS(Table35[[#This Row],[HBA1C]]&lt;5.7, "Normal", Table35[[#This Row],[HBA1C]]&lt;6.4, "Prediabetes ", TRUE, "Diabetes")</f>
        <v>Diabetes</v>
      </c>
      <c r="G1793" s="23" t="s">
        <v>2379</v>
      </c>
      <c r="H1793" s="22" t="s">
        <v>2379</v>
      </c>
      <c r="I1793" s="22" t="s">
        <v>2379</v>
      </c>
      <c r="J1793" s="22">
        <v>0</v>
      </c>
      <c r="K1793" t="s">
        <v>2379</v>
      </c>
      <c r="L1793" s="25">
        <f>VLOOKUP(Table35[[#This Row],[Customer ID]],'Hospitalisation Details'!A:E,5,FALSE)</f>
        <v>37617</v>
      </c>
      <c r="M1793" s="27">
        <f>VLOOKUP(Table35[[#This Row],[Customer ID]],'Hospitalisation Details'!A:K,8,FALSE)</f>
        <v>4830.63</v>
      </c>
      <c r="N1793" t="str">
        <f>VLOOKUP(Table35[[#This Row],[Customer ID]],'Hospitalisation Details'!A:K,9, FALSE)</f>
        <v>tier - 2</v>
      </c>
      <c r="O1793" t="str">
        <f>VLOOKUP(Table35[[#This Row],[Customer ID]],'Hospitalisation Details'!A:K,10,FALSE)</f>
        <v>tier - 1</v>
      </c>
      <c r="P1793" t="str">
        <f>VLOOKUP(Table35[[#This Row],[Customer ID]],'Hospitalisation Details'!A:K,11,FALSE)</f>
        <v>R1011</v>
      </c>
    </row>
    <row r="1794" spans="1:16" x14ac:dyDescent="0.3">
      <c r="A1794" t="s">
        <v>576</v>
      </c>
      <c r="B1794" t="str">
        <f>VLOOKUP(Table35[[#This Row],[Customer ID]], 'Customer Names'!F:G, 2, FALSE)</f>
        <v>Capriolo, Mr.  Michael</v>
      </c>
      <c r="C1794">
        <v>18.905000000000001</v>
      </c>
      <c r="D1794" s="22" t="str" cm="1">
        <f t="array" ref="D1794">_xlfn.IFS(Table35[[#This Row],[BMI]]&lt;18.5, "Underweight ", Table35[[#This Row],[BMI]]&lt;24.9, "Normal Weight", Table35[[#This Row],[BMI]]&lt;29.9, "Overweight ", TRUE, "Obesity")</f>
        <v>Normal Weight</v>
      </c>
      <c r="E1794" s="22">
        <v>4.91</v>
      </c>
      <c r="F1794" s="22" t="str" cm="1">
        <f t="array" ref="F1794">_xlfn.IFS(Table35[[#This Row],[HBA1C]]&lt;5.7, "Normal", Table35[[#This Row],[HBA1C]]&lt;6.4, "Prediabetes ", TRUE, "Diabetes")</f>
        <v>Normal</v>
      </c>
      <c r="G1794" s="23" t="s">
        <v>2381</v>
      </c>
      <c r="H1794" s="22" t="s">
        <v>2379</v>
      </c>
      <c r="I1794" s="22" t="s">
        <v>2379</v>
      </c>
      <c r="J1794" s="22">
        <v>1</v>
      </c>
      <c r="K1794" t="s">
        <v>2379</v>
      </c>
      <c r="L1794" s="25">
        <f>VLOOKUP(Table35[[#This Row],[Customer ID]],'Hospitalisation Details'!A:E,5,FALSE)</f>
        <v>35004</v>
      </c>
      <c r="M1794" s="27">
        <f>VLOOKUP(Table35[[#This Row],[Customer ID]],'Hospitalisation Details'!A:K,8,FALSE)</f>
        <v>4827.8999999999996</v>
      </c>
      <c r="N1794" t="str">
        <f>VLOOKUP(Table35[[#This Row],[Customer ID]],'Hospitalisation Details'!A:K,9, FALSE)</f>
        <v>tier - 1</v>
      </c>
      <c r="O1794" t="str">
        <f>VLOOKUP(Table35[[#This Row],[Customer ID]],'Hospitalisation Details'!A:K,10,FALSE)</f>
        <v>tier - 2</v>
      </c>
      <c r="P1794" t="str">
        <f>VLOOKUP(Table35[[#This Row],[Customer ID]],'Hospitalisation Details'!A:K,11,FALSE)</f>
        <v>Unknown</v>
      </c>
    </row>
    <row r="1795" spans="1:16" x14ac:dyDescent="0.3">
      <c r="A1795" t="s">
        <v>575</v>
      </c>
      <c r="B1795" t="str">
        <f>VLOOKUP(Table35[[#This Row],[Customer ID]], 'Customer Names'!F:G, 2, FALSE)</f>
        <v>Borleis, Ms.  Kathleen</v>
      </c>
      <c r="C1795">
        <v>20.03</v>
      </c>
      <c r="D1795" s="22" t="str" cm="1">
        <f t="array" ref="D1795">_xlfn.IFS(Table35[[#This Row],[BMI]]&lt;18.5, "Underweight ", Table35[[#This Row],[BMI]]&lt;24.9, "Normal Weight", Table35[[#This Row],[BMI]]&lt;29.9, "Overweight ", TRUE, "Obesity")</f>
        <v>Normal Weight</v>
      </c>
      <c r="E1795" s="22">
        <v>9.25</v>
      </c>
      <c r="F1795" s="22" t="str" cm="1">
        <f t="array" ref="F1795">_xlfn.IFS(Table35[[#This Row],[HBA1C]]&lt;5.7, "Normal", Table35[[#This Row],[HBA1C]]&lt;6.4, "Prediabetes ", TRUE, "Diabetes")</f>
        <v>Diabetes</v>
      </c>
      <c r="G1795" s="23" t="s">
        <v>2381</v>
      </c>
      <c r="H1795" s="22" t="s">
        <v>2379</v>
      </c>
      <c r="I1795" s="22" t="s">
        <v>2379</v>
      </c>
      <c r="J1795" s="22">
        <v>0</v>
      </c>
      <c r="K1795" t="s">
        <v>2379</v>
      </c>
      <c r="L1795" s="25">
        <f>VLOOKUP(Table35[[#This Row],[Customer ID]],'Hospitalisation Details'!A:E,5,FALSE)</f>
        <v>29862</v>
      </c>
      <c r="M1795" s="27">
        <f>VLOOKUP(Table35[[#This Row],[Customer ID]],'Hospitalisation Details'!A:K,8,FALSE)</f>
        <v>4827.1000000000004</v>
      </c>
      <c r="N1795" t="str">
        <f>VLOOKUP(Table35[[#This Row],[Customer ID]],'Hospitalisation Details'!A:K,9, FALSE)</f>
        <v>tier - 2</v>
      </c>
      <c r="O1795" t="str">
        <f>VLOOKUP(Table35[[#This Row],[Customer ID]],'Hospitalisation Details'!A:K,10,FALSE)</f>
        <v>tier - 1</v>
      </c>
      <c r="P1795" t="str">
        <f>VLOOKUP(Table35[[#This Row],[Customer ID]],'Hospitalisation Details'!A:K,11,FALSE)</f>
        <v>R1013</v>
      </c>
    </row>
    <row r="1796" spans="1:16" x14ac:dyDescent="0.3">
      <c r="A1796" t="s">
        <v>574</v>
      </c>
      <c r="B1796" t="str">
        <f>VLOOKUP(Table35[[#This Row],[Customer ID]], 'Customer Names'!F:G, 2, FALSE)</f>
        <v>Kramer, Mr.  Ryan M</v>
      </c>
      <c r="C1796">
        <v>16.7</v>
      </c>
      <c r="D1796" s="22" t="str" cm="1">
        <f t="array" ref="D1796">_xlfn.IFS(Table35[[#This Row],[BMI]]&lt;18.5, "Underweight ", Table35[[#This Row],[BMI]]&lt;24.9, "Normal Weight", Table35[[#This Row],[BMI]]&lt;29.9, "Overweight ", TRUE, "Obesity")</f>
        <v xml:space="preserve">Underweight </v>
      </c>
      <c r="E1796" s="22">
        <v>11.48</v>
      </c>
      <c r="F1796" s="22" t="str" cm="1">
        <f t="array" ref="F1796">_xlfn.IFS(Table35[[#This Row],[HBA1C]]&lt;5.7, "Normal", Table35[[#This Row],[HBA1C]]&lt;6.4, "Prediabetes ", TRUE, "Diabetes")</f>
        <v>Diabetes</v>
      </c>
      <c r="G1796" s="23" t="s">
        <v>2379</v>
      </c>
      <c r="H1796" s="22" t="s">
        <v>2379</v>
      </c>
      <c r="I1796" s="22" t="s">
        <v>2379</v>
      </c>
      <c r="J1796" s="22">
        <v>0</v>
      </c>
      <c r="K1796" t="s">
        <v>2379</v>
      </c>
      <c r="L1796" s="25">
        <f>VLOOKUP(Table35[[#This Row],[Customer ID]],'Hospitalisation Details'!A:E,5,FALSE)</f>
        <v>28736</v>
      </c>
      <c r="M1796" s="27">
        <f>VLOOKUP(Table35[[#This Row],[Customer ID]],'Hospitalisation Details'!A:K,8,FALSE)</f>
        <v>4812.34</v>
      </c>
      <c r="N1796" t="str">
        <f>VLOOKUP(Table35[[#This Row],[Customer ID]],'Hospitalisation Details'!A:K,9, FALSE)</f>
        <v>tier - 2</v>
      </c>
      <c r="O1796" t="str">
        <f>VLOOKUP(Table35[[#This Row],[Customer ID]],'Hospitalisation Details'!A:K,10,FALSE)</f>
        <v>tier - 3</v>
      </c>
      <c r="P1796" t="str">
        <f>VLOOKUP(Table35[[#This Row],[Customer ID]],'Hospitalisation Details'!A:K,11,FALSE)</f>
        <v>R1013</v>
      </c>
    </row>
    <row r="1797" spans="1:16" x14ac:dyDescent="0.3">
      <c r="A1797" t="s">
        <v>573</v>
      </c>
      <c r="B1797" t="str">
        <f>VLOOKUP(Table35[[#This Row],[Customer ID]], 'Customer Names'!F:G, 2, FALSE)</f>
        <v>Conrad, Ms.  Sara</v>
      </c>
      <c r="C1797">
        <v>39.82</v>
      </c>
      <c r="D1797" s="22" t="str" cm="1">
        <f t="array" ref="D1797">_xlfn.IFS(Table35[[#This Row],[BMI]]&lt;18.5, "Underweight ", Table35[[#This Row],[BMI]]&lt;24.9, "Normal Weight", Table35[[#This Row],[BMI]]&lt;29.9, "Overweight ", TRUE, "Obesity")</f>
        <v>Obesity</v>
      </c>
      <c r="E1797" s="22">
        <v>6.06</v>
      </c>
      <c r="F1797" s="22" t="str" cm="1">
        <f t="array" ref="F1797">_xlfn.IFS(Table35[[#This Row],[HBA1C]]&lt;5.7, "Normal", Table35[[#This Row],[HBA1C]]&lt;6.4, "Prediabetes ", TRUE, "Diabetes")</f>
        <v xml:space="preserve">Prediabetes </v>
      </c>
      <c r="G1797" s="23" t="s">
        <v>2379</v>
      </c>
      <c r="H1797" s="22" t="s">
        <v>2379</v>
      </c>
      <c r="I1797" s="22" t="s">
        <v>2379</v>
      </c>
      <c r="J1797" s="22">
        <v>0</v>
      </c>
      <c r="K1797" t="s">
        <v>2379</v>
      </c>
      <c r="L1797" s="25">
        <f>VLOOKUP(Table35[[#This Row],[Customer ID]],'Hospitalisation Details'!A:E,5,FALSE)</f>
        <v>32736</v>
      </c>
      <c r="M1797" s="27">
        <f>VLOOKUP(Table35[[#This Row],[Customer ID]],'Hospitalisation Details'!A:K,8,FALSE)</f>
        <v>4795.66</v>
      </c>
      <c r="N1797" t="str">
        <f>VLOOKUP(Table35[[#This Row],[Customer ID]],'Hospitalisation Details'!A:K,9, FALSE)</f>
        <v>tier - 2</v>
      </c>
      <c r="O1797" t="str">
        <f>VLOOKUP(Table35[[#This Row],[Customer ID]],'Hospitalisation Details'!A:K,10,FALSE)</f>
        <v>tier - 1</v>
      </c>
      <c r="P1797" t="str">
        <f>VLOOKUP(Table35[[#This Row],[Customer ID]],'Hospitalisation Details'!A:K,11,FALSE)</f>
        <v>R1013</v>
      </c>
    </row>
    <row r="1798" spans="1:16" x14ac:dyDescent="0.3">
      <c r="A1798" t="s">
        <v>572</v>
      </c>
      <c r="B1798" t="str">
        <f>VLOOKUP(Table35[[#This Row],[Customer ID]], 'Customer Names'!F:G, 2, FALSE)</f>
        <v>Karakoyunlu, Mr.  Deniz</v>
      </c>
      <c r="C1798">
        <v>22.04</v>
      </c>
      <c r="D1798" s="22" t="str" cm="1">
        <f t="array" ref="D1798">_xlfn.IFS(Table35[[#This Row],[BMI]]&lt;18.5, "Underweight ", Table35[[#This Row],[BMI]]&lt;24.9, "Normal Weight", Table35[[#This Row],[BMI]]&lt;29.9, "Overweight ", TRUE, "Obesity")</f>
        <v>Normal Weight</v>
      </c>
      <c r="E1798" s="22">
        <v>5.86</v>
      </c>
      <c r="F1798" s="22" t="str" cm="1">
        <f t="array" ref="F1798">_xlfn.IFS(Table35[[#This Row],[HBA1C]]&lt;5.7, "Normal", Table35[[#This Row],[HBA1C]]&lt;6.4, "Prediabetes ", TRUE, "Diabetes")</f>
        <v xml:space="preserve">Prediabetes </v>
      </c>
      <c r="G1798" s="23" t="s">
        <v>2379</v>
      </c>
      <c r="H1798" s="22" t="s">
        <v>2379</v>
      </c>
      <c r="I1798" s="22" t="s">
        <v>2379</v>
      </c>
      <c r="J1798" s="22">
        <v>1</v>
      </c>
      <c r="K1798" t="s">
        <v>2379</v>
      </c>
      <c r="L1798" s="25">
        <f>VLOOKUP(Table35[[#This Row],[Customer ID]],'Hospitalisation Details'!A:E,5,FALSE)</f>
        <v>31980</v>
      </c>
      <c r="M1798" s="27">
        <f>VLOOKUP(Table35[[#This Row],[Customer ID]],'Hospitalisation Details'!A:K,8,FALSE)</f>
        <v>4787.42</v>
      </c>
      <c r="N1798" t="str">
        <f>VLOOKUP(Table35[[#This Row],[Customer ID]],'Hospitalisation Details'!A:K,9, FALSE)</f>
        <v>tier - 2</v>
      </c>
      <c r="O1798" t="str">
        <f>VLOOKUP(Table35[[#This Row],[Customer ID]],'Hospitalisation Details'!A:K,10,FALSE)</f>
        <v>tier - 3</v>
      </c>
      <c r="P1798" t="str">
        <f>VLOOKUP(Table35[[#This Row],[Customer ID]],'Hospitalisation Details'!A:K,11,FALSE)</f>
        <v>R1013</v>
      </c>
    </row>
    <row r="1799" spans="1:16" x14ac:dyDescent="0.3">
      <c r="A1799" t="s">
        <v>571</v>
      </c>
      <c r="B1799" t="str">
        <f>VLOOKUP(Table35[[#This Row],[Customer ID]], 'Customer Names'!F:G, 2, FALSE)</f>
        <v>Desrosiers, Ms.  Shannon L.</v>
      </c>
      <c r="C1799">
        <v>28.27</v>
      </c>
      <c r="D1799" s="22" t="str" cm="1">
        <f t="array" ref="D1799">_xlfn.IFS(Table35[[#This Row],[BMI]]&lt;18.5, "Underweight ", Table35[[#This Row],[BMI]]&lt;24.9, "Normal Weight", Table35[[#This Row],[BMI]]&lt;29.9, "Overweight ", TRUE, "Obesity")</f>
        <v xml:space="preserve">Overweight </v>
      </c>
      <c r="E1799" s="22">
        <v>5.33</v>
      </c>
      <c r="F1799" s="22" t="str" cm="1">
        <f t="array" ref="F1799">_xlfn.IFS(Table35[[#This Row],[HBA1C]]&lt;5.7, "Normal", Table35[[#This Row],[HBA1C]]&lt;6.4, "Prediabetes ", TRUE, "Diabetes")</f>
        <v>Normal</v>
      </c>
      <c r="G1799" s="23" t="s">
        <v>2379</v>
      </c>
      <c r="H1799" s="22" t="s">
        <v>2379</v>
      </c>
      <c r="I1799" s="22" t="s">
        <v>2379</v>
      </c>
      <c r="J1799" s="22">
        <v>0</v>
      </c>
      <c r="K1799" t="s">
        <v>2379</v>
      </c>
      <c r="L1799" s="25">
        <f>VLOOKUP(Table35[[#This Row],[Customer ID]],'Hospitalisation Details'!A:E,5,FALSE)</f>
        <v>32668</v>
      </c>
      <c r="M1799" s="27">
        <f>VLOOKUP(Table35[[#This Row],[Customer ID]],'Hospitalisation Details'!A:K,8,FALSE)</f>
        <v>4779.6000000000004</v>
      </c>
      <c r="N1799" t="str">
        <f>VLOOKUP(Table35[[#This Row],[Customer ID]],'Hospitalisation Details'!A:K,9, FALSE)</f>
        <v>tier - 2</v>
      </c>
      <c r="O1799" t="str">
        <f>VLOOKUP(Table35[[#This Row],[Customer ID]],'Hospitalisation Details'!A:K,10,FALSE)</f>
        <v>tier - 3</v>
      </c>
      <c r="P1799" t="str">
        <f>VLOOKUP(Table35[[#This Row],[Customer ID]],'Hospitalisation Details'!A:K,11,FALSE)</f>
        <v>R1013</v>
      </c>
    </row>
    <row r="1800" spans="1:16" x14ac:dyDescent="0.3">
      <c r="A1800" t="s">
        <v>570</v>
      </c>
      <c r="B1800" t="str">
        <f>VLOOKUP(Table35[[#This Row],[Customer ID]], 'Customer Names'!F:G, 2, FALSE)</f>
        <v>O'Mara, Ms.  Kaitlin M.</v>
      </c>
      <c r="C1800">
        <v>18.5</v>
      </c>
      <c r="D1800" s="22" t="str" cm="1">
        <f t="array" ref="D1800">_xlfn.IFS(Table35[[#This Row],[BMI]]&lt;18.5, "Underweight ", Table35[[#This Row],[BMI]]&lt;24.9, "Normal Weight", Table35[[#This Row],[BMI]]&lt;29.9, "Overweight ", TRUE, "Obesity")</f>
        <v>Normal Weight</v>
      </c>
      <c r="E1800" s="22">
        <v>5.33</v>
      </c>
      <c r="F1800" s="22" t="str" cm="1">
        <f t="array" ref="F1800">_xlfn.IFS(Table35[[#This Row],[HBA1C]]&lt;5.7, "Normal", Table35[[#This Row],[HBA1C]]&lt;6.4, "Prediabetes ", TRUE, "Diabetes")</f>
        <v>Normal</v>
      </c>
      <c r="G1800" s="23" t="s">
        <v>2379</v>
      </c>
      <c r="H1800" s="22" t="s">
        <v>2379</v>
      </c>
      <c r="I1800" s="22" t="s">
        <v>2379</v>
      </c>
      <c r="J1800" s="22">
        <v>0</v>
      </c>
      <c r="K1800" t="s">
        <v>2379</v>
      </c>
      <c r="L1800" s="25">
        <f>VLOOKUP(Table35[[#This Row],[Customer ID]],'Hospitalisation Details'!A:E,5,FALSE)</f>
        <v>32629</v>
      </c>
      <c r="M1800" s="27">
        <f>VLOOKUP(Table35[[#This Row],[Customer ID]],'Hospitalisation Details'!A:K,8,FALSE)</f>
        <v>4766.0200000000004</v>
      </c>
      <c r="N1800" t="str">
        <f>VLOOKUP(Table35[[#This Row],[Customer ID]],'Hospitalisation Details'!A:K,9, FALSE)</f>
        <v>tier - 2</v>
      </c>
      <c r="O1800" t="str">
        <f>VLOOKUP(Table35[[#This Row],[Customer ID]],'Hospitalisation Details'!A:K,10,FALSE)</f>
        <v>tier - 3</v>
      </c>
      <c r="P1800" t="str">
        <f>VLOOKUP(Table35[[#This Row],[Customer ID]],'Hospitalisation Details'!A:K,11,FALSE)</f>
        <v>R1011</v>
      </c>
    </row>
    <row r="1801" spans="1:16" x14ac:dyDescent="0.3">
      <c r="A1801" t="s">
        <v>569</v>
      </c>
      <c r="B1801" t="str">
        <f>VLOOKUP(Table35[[#This Row],[Customer ID]], 'Customer Names'!F:G, 2, FALSE)</f>
        <v>Shabot Marcos, Mr.  Alfredo</v>
      </c>
      <c r="C1801">
        <v>38.6</v>
      </c>
      <c r="D1801" s="22" t="str" cm="1">
        <f t="array" ref="D1801">_xlfn.IFS(Table35[[#This Row],[BMI]]&lt;18.5, "Underweight ", Table35[[#This Row],[BMI]]&lt;24.9, "Normal Weight", Table35[[#This Row],[BMI]]&lt;29.9, "Overweight ", TRUE, "Obesity")</f>
        <v>Obesity</v>
      </c>
      <c r="E1801" s="22">
        <v>6.02</v>
      </c>
      <c r="F1801" s="22" t="str" cm="1">
        <f t="array" ref="F1801">_xlfn.IFS(Table35[[#This Row],[HBA1C]]&lt;5.7, "Normal", Table35[[#This Row],[HBA1C]]&lt;6.4, "Prediabetes ", TRUE, "Diabetes")</f>
        <v xml:space="preserve">Prediabetes </v>
      </c>
      <c r="G1801" s="23" t="s">
        <v>2379</v>
      </c>
      <c r="H1801" s="22" t="s">
        <v>2379</v>
      </c>
      <c r="I1801" s="22" t="s">
        <v>2379</v>
      </c>
      <c r="J1801" s="22">
        <v>1</v>
      </c>
      <c r="K1801" t="s">
        <v>2379</v>
      </c>
      <c r="L1801" s="25">
        <f>VLOOKUP(Table35[[#This Row],[Customer ID]],'Hospitalisation Details'!A:E,5,FALSE)</f>
        <v>31894</v>
      </c>
      <c r="M1801" s="27">
        <f>VLOOKUP(Table35[[#This Row],[Customer ID]],'Hospitalisation Details'!A:K,8,FALSE)</f>
        <v>4762.33</v>
      </c>
      <c r="N1801" t="str">
        <f>VLOOKUP(Table35[[#This Row],[Customer ID]],'Hospitalisation Details'!A:K,9, FALSE)</f>
        <v>tier - 3</v>
      </c>
      <c r="O1801" t="str">
        <f>VLOOKUP(Table35[[#This Row],[Customer ID]],'Hospitalisation Details'!A:K,10,FALSE)</f>
        <v>tier - 3</v>
      </c>
      <c r="P1801" t="str">
        <f>VLOOKUP(Table35[[#This Row],[Customer ID]],'Hospitalisation Details'!A:K,11,FALSE)</f>
        <v>R1011</v>
      </c>
    </row>
    <row r="1802" spans="1:16" x14ac:dyDescent="0.3">
      <c r="A1802" t="s">
        <v>568</v>
      </c>
      <c r="B1802" t="str">
        <f>VLOOKUP(Table35[[#This Row],[Customer ID]], 'Customer Names'!F:G, 2, FALSE)</f>
        <v>Comment, Ms.  Kristen</v>
      </c>
      <c r="C1802">
        <v>43.12</v>
      </c>
      <c r="D1802" s="22" t="str" cm="1">
        <f t="array" ref="D1802">_xlfn.IFS(Table35[[#This Row],[BMI]]&lt;18.5, "Underweight ", Table35[[#This Row],[BMI]]&lt;24.9, "Normal Weight", Table35[[#This Row],[BMI]]&lt;29.9, "Overweight ", TRUE, "Obesity")</f>
        <v>Obesity</v>
      </c>
      <c r="E1802" s="22">
        <v>6.25</v>
      </c>
      <c r="F1802" s="22" t="str" cm="1">
        <f t="array" ref="F1802">_xlfn.IFS(Table35[[#This Row],[HBA1C]]&lt;5.7, "Normal", Table35[[#This Row],[HBA1C]]&lt;6.4, "Prediabetes ", TRUE, "Diabetes")</f>
        <v xml:space="preserve">Prediabetes </v>
      </c>
      <c r="G1802" s="23" t="s">
        <v>2379</v>
      </c>
      <c r="H1802" s="22" t="s">
        <v>2379</v>
      </c>
      <c r="I1802" s="22" t="s">
        <v>2379</v>
      </c>
      <c r="J1802" s="22">
        <v>1</v>
      </c>
      <c r="K1802" t="s">
        <v>2379</v>
      </c>
      <c r="L1802" s="25">
        <f>VLOOKUP(Table35[[#This Row],[Customer ID]],'Hospitalisation Details'!A:E,5,FALSE)</f>
        <v>33679</v>
      </c>
      <c r="M1802" s="27">
        <f>VLOOKUP(Table35[[#This Row],[Customer ID]],'Hospitalisation Details'!A:K,8,FALSE)</f>
        <v>4753.6400000000003</v>
      </c>
      <c r="N1802" t="str">
        <f>VLOOKUP(Table35[[#This Row],[Customer ID]],'Hospitalisation Details'!A:K,9, FALSE)</f>
        <v>tier - 2</v>
      </c>
      <c r="O1802" t="str">
        <f>VLOOKUP(Table35[[#This Row],[Customer ID]],'Hospitalisation Details'!A:K,10,FALSE)</f>
        <v>tier - 3</v>
      </c>
      <c r="P1802" t="str">
        <f>VLOOKUP(Table35[[#This Row],[Customer ID]],'Hospitalisation Details'!A:K,11,FALSE)</f>
        <v>R1013</v>
      </c>
    </row>
    <row r="1803" spans="1:16" x14ac:dyDescent="0.3">
      <c r="A1803" t="s">
        <v>567</v>
      </c>
      <c r="B1803" t="str">
        <f>VLOOKUP(Table35[[#This Row],[Customer ID]], 'Customer Names'!F:G, 2, FALSE)</f>
        <v>Moss, Mr.  Daniel</v>
      </c>
      <c r="C1803">
        <v>30.5</v>
      </c>
      <c r="D1803" s="22" t="str" cm="1">
        <f t="array" ref="D1803">_xlfn.IFS(Table35[[#This Row],[BMI]]&lt;18.5, "Underweight ", Table35[[#This Row],[BMI]]&lt;24.9, "Normal Weight", Table35[[#This Row],[BMI]]&lt;29.9, "Overweight ", TRUE, "Obesity")</f>
        <v>Obesity</v>
      </c>
      <c r="E1803" s="22">
        <v>4.8099999999999996</v>
      </c>
      <c r="F1803" s="22" t="str" cm="1">
        <f t="array" ref="F1803">_xlfn.IFS(Table35[[#This Row],[HBA1C]]&lt;5.7, "Normal", Table35[[#This Row],[HBA1C]]&lt;6.4, "Prediabetes ", TRUE, "Diabetes")</f>
        <v>Normal</v>
      </c>
      <c r="G1803" s="23" t="s">
        <v>2379</v>
      </c>
      <c r="H1803" s="22" t="s">
        <v>2379</v>
      </c>
      <c r="I1803" s="22" t="s">
        <v>2379</v>
      </c>
      <c r="J1803" s="22">
        <v>1</v>
      </c>
      <c r="K1803" t="s">
        <v>2379</v>
      </c>
      <c r="L1803" s="25">
        <f>VLOOKUP(Table35[[#This Row],[Customer ID]],'Hospitalisation Details'!A:E,5,FALSE)</f>
        <v>31830</v>
      </c>
      <c r="M1803" s="27">
        <f>VLOOKUP(Table35[[#This Row],[Customer ID]],'Hospitalisation Details'!A:K,8,FALSE)</f>
        <v>4751.07</v>
      </c>
      <c r="N1803" t="str">
        <f>VLOOKUP(Table35[[#This Row],[Customer ID]],'Hospitalisation Details'!A:K,9, FALSE)</f>
        <v>tier - 3</v>
      </c>
      <c r="O1803" t="str">
        <f>VLOOKUP(Table35[[#This Row],[Customer ID]],'Hospitalisation Details'!A:K,10,FALSE)</f>
        <v>tier - 1</v>
      </c>
      <c r="P1803" t="str">
        <f>VLOOKUP(Table35[[#This Row],[Customer ID]],'Hospitalisation Details'!A:K,11,FALSE)</f>
        <v>R1011</v>
      </c>
    </row>
    <row r="1804" spans="1:16" x14ac:dyDescent="0.3">
      <c r="A1804" t="s">
        <v>566</v>
      </c>
      <c r="B1804" t="str">
        <f>VLOOKUP(Table35[[#This Row],[Customer ID]], 'Customer Names'!F:G, 2, FALSE)</f>
        <v>Guzman, Mr.  Jonathan</v>
      </c>
      <c r="C1804">
        <v>27.61</v>
      </c>
      <c r="D1804" s="22" t="str" cm="1">
        <f t="array" ref="D1804">_xlfn.IFS(Table35[[#This Row],[BMI]]&lt;18.5, "Underweight ", Table35[[#This Row],[BMI]]&lt;24.9, "Normal Weight", Table35[[#This Row],[BMI]]&lt;29.9, "Overweight ", TRUE, "Obesity")</f>
        <v xml:space="preserve">Overweight </v>
      </c>
      <c r="E1804" s="22">
        <v>4.5999999999999996</v>
      </c>
      <c r="F1804" s="22" t="str" cm="1">
        <f t="array" ref="F1804">_xlfn.IFS(Table35[[#This Row],[HBA1C]]&lt;5.7, "Normal", Table35[[#This Row],[HBA1C]]&lt;6.4, "Prediabetes ", TRUE, "Diabetes")</f>
        <v>Normal</v>
      </c>
      <c r="G1804" s="23" t="s">
        <v>2379</v>
      </c>
      <c r="H1804" s="22" t="s">
        <v>2379</v>
      </c>
      <c r="I1804" s="22" t="s">
        <v>2379</v>
      </c>
      <c r="J1804" s="22">
        <v>1</v>
      </c>
      <c r="K1804" t="s">
        <v>2379</v>
      </c>
      <c r="L1804" s="25">
        <f>VLOOKUP(Table35[[#This Row],[Customer ID]],'Hospitalisation Details'!A:E,5,FALSE)</f>
        <v>31779</v>
      </c>
      <c r="M1804" s="27">
        <f>VLOOKUP(Table35[[#This Row],[Customer ID]],'Hospitalisation Details'!A:K,8,FALSE)</f>
        <v>4747.05</v>
      </c>
      <c r="N1804" t="str">
        <f>VLOOKUP(Table35[[#This Row],[Customer ID]],'Hospitalisation Details'!A:K,9, FALSE)</f>
        <v>tier - 2</v>
      </c>
      <c r="O1804" t="str">
        <f>VLOOKUP(Table35[[#This Row],[Customer ID]],'Hospitalisation Details'!A:K,10,FALSE)</f>
        <v>tier - 2</v>
      </c>
      <c r="P1804" t="str">
        <f>VLOOKUP(Table35[[#This Row],[Customer ID]],'Hospitalisation Details'!A:K,11,FALSE)</f>
        <v>R1013</v>
      </c>
    </row>
    <row r="1805" spans="1:16" x14ac:dyDescent="0.3">
      <c r="A1805" t="s">
        <v>565</v>
      </c>
      <c r="B1805" t="str">
        <f>VLOOKUP(Table35[[#This Row],[Customer ID]], 'Customer Names'!F:G, 2, FALSE)</f>
        <v>Cox, Mr.  Troy</v>
      </c>
      <c r="C1805">
        <v>27.1</v>
      </c>
      <c r="D1805" s="22" t="str" cm="1">
        <f t="array" ref="D1805">_xlfn.IFS(Table35[[#This Row],[BMI]]&lt;18.5, "Underweight ", Table35[[#This Row],[BMI]]&lt;24.9, "Normal Weight", Table35[[#This Row],[BMI]]&lt;29.9, "Overweight ", TRUE, "Obesity")</f>
        <v xml:space="preserve">Overweight </v>
      </c>
      <c r="E1805" s="22">
        <v>5.08</v>
      </c>
      <c r="F1805" s="22" t="str" cm="1">
        <f t="array" ref="F1805">_xlfn.IFS(Table35[[#This Row],[HBA1C]]&lt;5.7, "Normal", Table35[[#This Row],[HBA1C]]&lt;6.4, "Prediabetes ", TRUE, "Diabetes")</f>
        <v>Normal</v>
      </c>
      <c r="G1805" s="23" t="s">
        <v>2379</v>
      </c>
      <c r="H1805" s="22" t="s">
        <v>2379</v>
      </c>
      <c r="I1805" s="22" t="s">
        <v>2379</v>
      </c>
      <c r="J1805" s="22">
        <v>1</v>
      </c>
      <c r="K1805" t="s">
        <v>2379</v>
      </c>
      <c r="L1805" s="25">
        <f>VLOOKUP(Table35[[#This Row],[Customer ID]],'Hospitalisation Details'!A:E,5,FALSE)</f>
        <v>32116</v>
      </c>
      <c r="M1805" s="27">
        <f>VLOOKUP(Table35[[#This Row],[Customer ID]],'Hospitalisation Details'!A:K,8,FALSE)</f>
        <v>4746.34</v>
      </c>
      <c r="N1805" t="str">
        <f>VLOOKUP(Table35[[#This Row],[Customer ID]],'Hospitalisation Details'!A:K,9, FALSE)</f>
        <v>tier - 2</v>
      </c>
      <c r="O1805" t="str">
        <f>VLOOKUP(Table35[[#This Row],[Customer ID]],'Hospitalisation Details'!A:K,10,FALSE)</f>
        <v>tier - 2</v>
      </c>
      <c r="P1805" t="str">
        <f>VLOOKUP(Table35[[#This Row],[Customer ID]],'Hospitalisation Details'!A:K,11,FALSE)</f>
        <v>R1011</v>
      </c>
    </row>
    <row r="1806" spans="1:16" x14ac:dyDescent="0.3">
      <c r="A1806" t="s">
        <v>564</v>
      </c>
      <c r="B1806" t="str">
        <f>VLOOKUP(Table35[[#This Row],[Customer ID]], 'Customer Names'!F:G, 2, FALSE)</f>
        <v>Clash, Mr.  Daniel C</v>
      </c>
      <c r="C1806">
        <v>35.93</v>
      </c>
      <c r="D1806" s="22" t="str" cm="1">
        <f t="array" ref="D1806">_xlfn.IFS(Table35[[#This Row],[BMI]]&lt;18.5, "Underweight ", Table35[[#This Row],[BMI]]&lt;24.9, "Normal Weight", Table35[[#This Row],[BMI]]&lt;29.9, "Overweight ", TRUE, "Obesity")</f>
        <v>Obesity</v>
      </c>
      <c r="E1806" s="22">
        <v>5.43</v>
      </c>
      <c r="F1806" s="22" t="str" cm="1">
        <f t="array" ref="F1806">_xlfn.IFS(Table35[[#This Row],[HBA1C]]&lt;5.7, "Normal", Table35[[#This Row],[HBA1C]]&lt;6.4, "Prediabetes ", TRUE, "Diabetes")</f>
        <v>Normal</v>
      </c>
      <c r="G1806" s="23" t="s">
        <v>2379</v>
      </c>
      <c r="H1806" s="22" t="s">
        <v>2380</v>
      </c>
      <c r="I1806" s="22" t="s">
        <v>2379</v>
      </c>
      <c r="J1806" s="22">
        <v>1</v>
      </c>
      <c r="K1806" t="s">
        <v>2379</v>
      </c>
      <c r="L1806" s="25">
        <f>VLOOKUP(Table35[[#This Row],[Customer ID]],'Hospitalisation Details'!A:E,5,FALSE)</f>
        <v>38315</v>
      </c>
      <c r="M1806" s="27">
        <f>VLOOKUP(Table35[[#This Row],[Customer ID]],'Hospitalisation Details'!A:K,8,FALSE)</f>
        <v>4740.78</v>
      </c>
      <c r="N1806" t="str">
        <f>VLOOKUP(Table35[[#This Row],[Customer ID]],'Hospitalisation Details'!A:K,9, FALSE)</f>
        <v>tier - 2</v>
      </c>
      <c r="O1806" t="str">
        <f>VLOOKUP(Table35[[#This Row],[Customer ID]],'Hospitalisation Details'!A:K,10,FALSE)</f>
        <v>tier - 3</v>
      </c>
      <c r="P1806" t="str">
        <f>VLOOKUP(Table35[[#This Row],[Customer ID]],'Hospitalisation Details'!A:K,11,FALSE)</f>
        <v>R1021</v>
      </c>
    </row>
    <row r="1807" spans="1:16" x14ac:dyDescent="0.3">
      <c r="A1807" t="s">
        <v>563</v>
      </c>
      <c r="B1807" t="str">
        <f>VLOOKUP(Table35[[#This Row],[Customer ID]], 'Customer Names'!F:G, 2, FALSE)</f>
        <v>Blankenship, Ms.  Lauren</v>
      </c>
      <c r="C1807">
        <v>32.68</v>
      </c>
      <c r="D1807" s="22" t="str" cm="1">
        <f t="array" ref="D1807">_xlfn.IFS(Table35[[#This Row],[BMI]]&lt;18.5, "Underweight ", Table35[[#This Row],[BMI]]&lt;24.9, "Normal Weight", Table35[[#This Row],[BMI]]&lt;29.9, "Overweight ", TRUE, "Obesity")</f>
        <v>Obesity</v>
      </c>
      <c r="E1807" s="22">
        <v>5.44</v>
      </c>
      <c r="F1807" s="22" t="str" cm="1">
        <f t="array" ref="F1807">_xlfn.IFS(Table35[[#This Row],[HBA1C]]&lt;5.7, "Normal", Table35[[#This Row],[HBA1C]]&lt;6.4, "Prediabetes ", TRUE, "Diabetes")</f>
        <v>Normal</v>
      </c>
      <c r="G1807" s="23" t="s">
        <v>2379</v>
      </c>
      <c r="H1807" s="22" t="s">
        <v>2379</v>
      </c>
      <c r="I1807" s="22" t="s">
        <v>2379</v>
      </c>
      <c r="J1807" s="22">
        <v>0</v>
      </c>
      <c r="K1807" t="s">
        <v>2379</v>
      </c>
      <c r="L1807" s="25">
        <f>VLOOKUP(Table35[[#This Row],[Customer ID]],'Hospitalisation Details'!A:E,5,FALSE)</f>
        <v>33523</v>
      </c>
      <c r="M1807" s="27">
        <f>VLOOKUP(Table35[[#This Row],[Customer ID]],'Hospitalisation Details'!A:K,8,FALSE)</f>
        <v>4738.2700000000004</v>
      </c>
      <c r="N1807" t="str">
        <f>VLOOKUP(Table35[[#This Row],[Customer ID]],'Hospitalisation Details'!A:K,9, FALSE)</f>
        <v>tier - 2</v>
      </c>
      <c r="O1807" t="str">
        <f>VLOOKUP(Table35[[#This Row],[Customer ID]],'Hospitalisation Details'!A:K,10,FALSE)</f>
        <v>tier - 3</v>
      </c>
      <c r="P1807" t="str">
        <f>VLOOKUP(Table35[[#This Row],[Customer ID]],'Hospitalisation Details'!A:K,11,FALSE)</f>
        <v>R1012</v>
      </c>
    </row>
    <row r="1808" spans="1:16" x14ac:dyDescent="0.3">
      <c r="A1808" t="s">
        <v>562</v>
      </c>
      <c r="B1808" t="str">
        <f>VLOOKUP(Table35[[#This Row],[Customer ID]], 'Customer Names'!F:G, 2, FALSE)</f>
        <v>Lloyd, Ms.  Jennefer</v>
      </c>
      <c r="C1808">
        <v>20.74</v>
      </c>
      <c r="D1808" s="22" t="str" cm="1">
        <f t="array" ref="D1808">_xlfn.IFS(Table35[[#This Row],[BMI]]&lt;18.5, "Underweight ", Table35[[#This Row],[BMI]]&lt;24.9, "Normal Weight", Table35[[#This Row],[BMI]]&lt;29.9, "Overweight ", TRUE, "Obesity")</f>
        <v>Normal Weight</v>
      </c>
      <c r="E1808" s="22">
        <v>11.69</v>
      </c>
      <c r="F1808" s="22" t="str" cm="1">
        <f t="array" ref="F1808">_xlfn.IFS(Table35[[#This Row],[HBA1C]]&lt;5.7, "Normal", Table35[[#This Row],[HBA1C]]&lt;6.4, "Prediabetes ", TRUE, "Diabetes")</f>
        <v>Diabetes</v>
      </c>
      <c r="G1808" s="23" t="s">
        <v>2381</v>
      </c>
      <c r="H1808" s="22" t="s">
        <v>2379</v>
      </c>
      <c r="I1808" s="22" t="s">
        <v>2379</v>
      </c>
      <c r="J1808" s="22">
        <v>1</v>
      </c>
      <c r="K1808" t="s">
        <v>2379</v>
      </c>
      <c r="L1808" s="25">
        <f>VLOOKUP(Table35[[#This Row],[Customer ID]],'Hospitalisation Details'!A:E,5,FALSE)</f>
        <v>31660</v>
      </c>
      <c r="M1808" s="27">
        <f>VLOOKUP(Table35[[#This Row],[Customer ID]],'Hospitalisation Details'!A:K,8,FALSE)</f>
        <v>4734.6400000000003</v>
      </c>
      <c r="N1808" t="str">
        <f>VLOOKUP(Table35[[#This Row],[Customer ID]],'Hospitalisation Details'!A:K,9, FALSE)</f>
        <v>tier - 2</v>
      </c>
      <c r="O1808" t="str">
        <f>VLOOKUP(Table35[[#This Row],[Customer ID]],'Hospitalisation Details'!A:K,10,FALSE)</f>
        <v>tier - 1</v>
      </c>
      <c r="P1808" t="str">
        <f>VLOOKUP(Table35[[#This Row],[Customer ID]],'Hospitalisation Details'!A:K,11,FALSE)</f>
        <v>R1013</v>
      </c>
    </row>
    <row r="1809" spans="1:16" x14ac:dyDescent="0.3">
      <c r="A1809" t="s">
        <v>561</v>
      </c>
      <c r="B1809" t="str">
        <f>VLOOKUP(Table35[[#This Row],[Customer ID]], 'Customer Names'!F:G, 2, FALSE)</f>
        <v>Kong, Ms.  Tracey L.</v>
      </c>
      <c r="C1809">
        <v>15.57</v>
      </c>
      <c r="D1809" s="22" t="str" cm="1">
        <f t="array" ref="D1809">_xlfn.IFS(Table35[[#This Row],[BMI]]&lt;18.5, "Underweight ", Table35[[#This Row],[BMI]]&lt;24.9, "Normal Weight", Table35[[#This Row],[BMI]]&lt;29.9, "Overweight ", TRUE, "Obesity")</f>
        <v xml:space="preserve">Underweight </v>
      </c>
      <c r="E1809" s="22">
        <v>6.07</v>
      </c>
      <c r="F1809" s="22" t="str" cm="1">
        <f t="array" ref="F1809">_xlfn.IFS(Table35[[#This Row],[HBA1C]]&lt;5.7, "Normal", Table35[[#This Row],[HBA1C]]&lt;6.4, "Prediabetes ", TRUE, "Diabetes")</f>
        <v xml:space="preserve">Prediabetes </v>
      </c>
      <c r="G1809" s="23" t="s">
        <v>2379</v>
      </c>
      <c r="H1809" s="22" t="s">
        <v>2379</v>
      </c>
      <c r="I1809" s="22" t="s">
        <v>2379</v>
      </c>
      <c r="J1809" s="22">
        <v>0</v>
      </c>
      <c r="K1809" t="s">
        <v>2379</v>
      </c>
      <c r="L1809" s="25">
        <f>VLOOKUP(Table35[[#This Row],[Customer ID]],'Hospitalisation Details'!A:E,5,FALSE)</f>
        <v>29435</v>
      </c>
      <c r="M1809" s="27">
        <f>VLOOKUP(Table35[[#This Row],[Customer ID]],'Hospitalisation Details'!A:K,8,FALSE)</f>
        <v>4728.71</v>
      </c>
      <c r="N1809" t="str">
        <f>VLOOKUP(Table35[[#This Row],[Customer ID]],'Hospitalisation Details'!A:K,9, FALSE)</f>
        <v>tier - 2</v>
      </c>
      <c r="O1809" t="str">
        <f>VLOOKUP(Table35[[#This Row],[Customer ID]],'Hospitalisation Details'!A:K,10,FALSE)</f>
        <v>tier - 3</v>
      </c>
      <c r="P1809" t="str">
        <f>VLOOKUP(Table35[[#This Row],[Customer ID]],'Hospitalisation Details'!A:K,11,FALSE)</f>
        <v>R1012</v>
      </c>
    </row>
    <row r="1810" spans="1:16" x14ac:dyDescent="0.3">
      <c r="A1810" t="s">
        <v>560</v>
      </c>
      <c r="B1810" t="str">
        <f>VLOOKUP(Table35[[#This Row],[Customer ID]], 'Customer Names'!F:G, 2, FALSE)</f>
        <v>Benson, Ms.  Ashley</v>
      </c>
      <c r="C1810">
        <v>23.844999999999999</v>
      </c>
      <c r="D1810" s="22" t="str" cm="1">
        <f t="array" ref="D1810">_xlfn.IFS(Table35[[#This Row],[BMI]]&lt;18.5, "Underweight ", Table35[[#This Row],[BMI]]&lt;24.9, "Normal Weight", Table35[[#This Row],[BMI]]&lt;29.9, "Overweight ", TRUE, "Obesity")</f>
        <v>Normal Weight</v>
      </c>
      <c r="E1810" s="22">
        <v>4.3600000000000003</v>
      </c>
      <c r="F1810" s="22" t="str" cm="1">
        <f t="array" ref="F1810">_xlfn.IFS(Table35[[#This Row],[HBA1C]]&lt;5.7, "Normal", Table35[[#This Row],[HBA1C]]&lt;6.4, "Prediabetes ", TRUE, "Diabetes")</f>
        <v>Normal</v>
      </c>
      <c r="G1810" s="23" t="s">
        <v>2379</v>
      </c>
      <c r="H1810" s="22" t="s">
        <v>2379</v>
      </c>
      <c r="I1810" s="22" t="s">
        <v>2379</v>
      </c>
      <c r="J1810" s="22">
        <v>0</v>
      </c>
      <c r="K1810" t="s">
        <v>2379</v>
      </c>
      <c r="L1810" s="25">
        <f>VLOOKUP(Table35[[#This Row],[Customer ID]],'Hospitalisation Details'!A:E,5,FALSE)</f>
        <v>34527</v>
      </c>
      <c r="M1810" s="27">
        <f>VLOOKUP(Table35[[#This Row],[Customer ID]],'Hospitalisation Details'!A:K,8,FALSE)</f>
        <v>4719.74</v>
      </c>
      <c r="N1810" t="str">
        <f>VLOOKUP(Table35[[#This Row],[Customer ID]],'Hospitalisation Details'!A:K,9, FALSE)</f>
        <v>tier - 2</v>
      </c>
      <c r="O1810" t="str">
        <f>VLOOKUP(Table35[[#This Row],[Customer ID]],'Hospitalisation Details'!A:K,10,FALSE)</f>
        <v>tier - 1</v>
      </c>
      <c r="P1810" t="str">
        <f>VLOOKUP(Table35[[#This Row],[Customer ID]],'Hospitalisation Details'!A:K,11,FALSE)</f>
        <v>R1012</v>
      </c>
    </row>
    <row r="1811" spans="1:16" x14ac:dyDescent="0.3">
      <c r="A1811" t="s">
        <v>559</v>
      </c>
      <c r="B1811" t="str">
        <f>VLOOKUP(Table35[[#This Row],[Customer ID]], 'Customer Names'!F:G, 2, FALSE)</f>
        <v>Huntington, Ms.  Cindy</v>
      </c>
      <c r="C1811">
        <v>22.895</v>
      </c>
      <c r="D1811" s="22" t="str" cm="1">
        <f t="array" ref="D1811">_xlfn.IFS(Table35[[#This Row],[BMI]]&lt;18.5, "Underweight ", Table35[[#This Row],[BMI]]&lt;24.9, "Normal Weight", Table35[[#This Row],[BMI]]&lt;29.9, "Overweight ", TRUE, "Obesity")</f>
        <v>Normal Weight</v>
      </c>
      <c r="E1811" s="22">
        <v>5.24</v>
      </c>
      <c r="F1811" s="22" t="str" cm="1">
        <f t="array" ref="F1811">_xlfn.IFS(Table35[[#This Row],[HBA1C]]&lt;5.7, "Normal", Table35[[#This Row],[HBA1C]]&lt;6.4, "Prediabetes ", TRUE, "Diabetes")</f>
        <v>Normal</v>
      </c>
      <c r="G1811" s="23" t="s">
        <v>2379</v>
      </c>
      <c r="H1811" s="22" t="s">
        <v>2379</v>
      </c>
      <c r="I1811" s="22" t="s">
        <v>2379</v>
      </c>
      <c r="J1811" s="22">
        <v>1</v>
      </c>
      <c r="K1811" t="s">
        <v>2379</v>
      </c>
      <c r="L1811" s="25">
        <f>VLOOKUP(Table35[[#This Row],[Customer ID]],'Hospitalisation Details'!A:E,5,FALSE)</f>
        <v>33783</v>
      </c>
      <c r="M1811" s="27">
        <f>VLOOKUP(Table35[[#This Row],[Customer ID]],'Hospitalisation Details'!A:K,8,FALSE)</f>
        <v>4719.5200000000004</v>
      </c>
      <c r="N1811" t="str">
        <f>VLOOKUP(Table35[[#This Row],[Customer ID]],'Hospitalisation Details'!A:K,9, FALSE)</f>
        <v>tier - 2</v>
      </c>
      <c r="O1811" t="str">
        <f>VLOOKUP(Table35[[#This Row],[Customer ID]],'Hospitalisation Details'!A:K,10,FALSE)</f>
        <v>tier - 2</v>
      </c>
      <c r="P1811" t="str">
        <f>VLOOKUP(Table35[[#This Row],[Customer ID]],'Hospitalisation Details'!A:K,11,FALSE)</f>
        <v>R1024</v>
      </c>
    </row>
    <row r="1812" spans="1:16" x14ac:dyDescent="0.3">
      <c r="A1812" t="s">
        <v>558</v>
      </c>
      <c r="B1812" t="str">
        <f>VLOOKUP(Table35[[#This Row],[Customer ID]], 'Customer Names'!F:G, 2, FALSE)</f>
        <v>Kendall, Ms.  Esther</v>
      </c>
      <c r="C1812">
        <v>21.945</v>
      </c>
      <c r="D1812" s="22" t="str" cm="1">
        <f t="array" ref="D1812">_xlfn.IFS(Table35[[#This Row],[BMI]]&lt;18.5, "Underweight ", Table35[[#This Row],[BMI]]&lt;24.9, "Normal Weight", Table35[[#This Row],[BMI]]&lt;29.9, "Overweight ", TRUE, "Obesity")</f>
        <v>Normal Weight</v>
      </c>
      <c r="E1812" s="22">
        <v>5.37</v>
      </c>
      <c r="F1812" s="22" t="str" cm="1">
        <f t="array" ref="F1812">_xlfn.IFS(Table35[[#This Row],[HBA1C]]&lt;5.7, "Normal", Table35[[#This Row],[HBA1C]]&lt;6.4, "Prediabetes ", TRUE, "Diabetes")</f>
        <v>Normal</v>
      </c>
      <c r="G1812" s="23" t="s">
        <v>2379</v>
      </c>
      <c r="H1812" s="22" t="s">
        <v>2379</v>
      </c>
      <c r="I1812" s="22" t="s">
        <v>2379</v>
      </c>
      <c r="J1812" s="22">
        <v>1</v>
      </c>
      <c r="K1812" t="s">
        <v>2379</v>
      </c>
      <c r="L1812" s="25">
        <f>VLOOKUP(Table35[[#This Row],[Customer ID]],'Hospitalisation Details'!A:E,5,FALSE)</f>
        <v>33733</v>
      </c>
      <c r="M1812" s="27">
        <f>VLOOKUP(Table35[[#This Row],[Customer ID]],'Hospitalisation Details'!A:K,8,FALSE)</f>
        <v>4718.2</v>
      </c>
      <c r="N1812" t="str">
        <f>VLOOKUP(Table35[[#This Row],[Customer ID]],'Hospitalisation Details'!A:K,9, FALSE)</f>
        <v>tier - 2</v>
      </c>
      <c r="O1812" t="str">
        <f>VLOOKUP(Table35[[#This Row],[Customer ID]],'Hospitalisation Details'!A:K,10,FALSE)</f>
        <v>tier - 3</v>
      </c>
      <c r="P1812" t="str">
        <f>VLOOKUP(Table35[[#This Row],[Customer ID]],'Hospitalisation Details'!A:K,11,FALSE)</f>
        <v>R1024</v>
      </c>
    </row>
    <row r="1813" spans="1:16" x14ac:dyDescent="0.3">
      <c r="A1813" t="s">
        <v>557</v>
      </c>
      <c r="B1813" t="str">
        <f>VLOOKUP(Table35[[#This Row],[Customer ID]], 'Customer Names'!F:G, 2, FALSE)</f>
        <v>Gast, Ms.  Jackie</v>
      </c>
      <c r="C1813">
        <v>19.47</v>
      </c>
      <c r="D1813" s="22" t="str" cm="1">
        <f t="array" ref="D1813">_xlfn.IFS(Table35[[#This Row],[BMI]]&lt;18.5, "Underweight ", Table35[[#This Row],[BMI]]&lt;24.9, "Normal Weight", Table35[[#This Row],[BMI]]&lt;29.9, "Overweight ", TRUE, "Obesity")</f>
        <v>Normal Weight</v>
      </c>
      <c r="E1813" s="22">
        <v>6.6</v>
      </c>
      <c r="F1813" s="22" t="str" cm="1">
        <f t="array" ref="F1813">_xlfn.IFS(Table35[[#This Row],[HBA1C]]&lt;5.7, "Normal", Table35[[#This Row],[HBA1C]]&lt;6.4, "Prediabetes ", TRUE, "Diabetes")</f>
        <v>Diabetes</v>
      </c>
      <c r="G1813" s="23" t="s">
        <v>2381</v>
      </c>
      <c r="H1813" s="22" t="s">
        <v>2379</v>
      </c>
      <c r="I1813" s="22" t="s">
        <v>2379</v>
      </c>
      <c r="J1813" s="22">
        <v>0</v>
      </c>
      <c r="K1813" t="s">
        <v>2379</v>
      </c>
      <c r="L1813" s="25">
        <f>VLOOKUP(Table35[[#This Row],[Customer ID]],'Hospitalisation Details'!A:E,5,FALSE)</f>
        <v>29688</v>
      </c>
      <c r="M1813" s="27">
        <f>VLOOKUP(Table35[[#This Row],[Customer ID]],'Hospitalisation Details'!A:K,8,FALSE)</f>
        <v>4712.12</v>
      </c>
      <c r="N1813" t="str">
        <f>VLOOKUP(Table35[[#This Row],[Customer ID]],'Hospitalisation Details'!A:K,9, FALSE)</f>
        <v>tier - 2</v>
      </c>
      <c r="O1813" t="str">
        <f>VLOOKUP(Table35[[#This Row],[Customer ID]],'Hospitalisation Details'!A:K,10,FALSE)</f>
        <v>tier - 3</v>
      </c>
      <c r="P1813" t="str">
        <f>VLOOKUP(Table35[[#This Row],[Customer ID]],'Hospitalisation Details'!A:K,11,FALSE)</f>
        <v>R1011</v>
      </c>
    </row>
    <row r="1814" spans="1:16" x14ac:dyDescent="0.3">
      <c r="A1814" t="s">
        <v>556</v>
      </c>
      <c r="B1814" t="str">
        <f>VLOOKUP(Table35[[#This Row],[Customer ID]], 'Customer Names'!F:G, 2, FALSE)</f>
        <v>Scanlin, Mr.  Timothy P.</v>
      </c>
      <c r="C1814">
        <v>15.61</v>
      </c>
      <c r="D1814" s="22" t="str" cm="1">
        <f t="array" ref="D1814">_xlfn.IFS(Table35[[#This Row],[BMI]]&lt;18.5, "Underweight ", Table35[[#This Row],[BMI]]&lt;24.9, "Normal Weight", Table35[[#This Row],[BMI]]&lt;29.9, "Overweight ", TRUE, "Obesity")</f>
        <v xml:space="preserve">Underweight </v>
      </c>
      <c r="E1814" s="22">
        <v>5.77</v>
      </c>
      <c r="F1814" s="22" t="str" cm="1">
        <f t="array" ref="F1814">_xlfn.IFS(Table35[[#This Row],[HBA1C]]&lt;5.7, "Normal", Table35[[#This Row],[HBA1C]]&lt;6.4, "Prediabetes ", TRUE, "Diabetes")</f>
        <v xml:space="preserve">Prediabetes </v>
      </c>
      <c r="G1814" s="23" t="s">
        <v>2379</v>
      </c>
      <c r="H1814" s="22" t="s">
        <v>2379</v>
      </c>
      <c r="I1814" s="22" t="s">
        <v>2379</v>
      </c>
      <c r="J1814" s="22">
        <v>0</v>
      </c>
      <c r="K1814" t="s">
        <v>2379</v>
      </c>
      <c r="L1814" s="25">
        <f>VLOOKUP(Table35[[#This Row],[Customer ID]],'Hospitalisation Details'!A:E,5,FALSE)</f>
        <v>28188</v>
      </c>
      <c r="M1814" s="27">
        <f>VLOOKUP(Table35[[#This Row],[Customer ID]],'Hospitalisation Details'!A:K,8,FALSE)</f>
        <v>4699.47</v>
      </c>
      <c r="N1814" t="str">
        <f>VLOOKUP(Table35[[#This Row],[Customer ID]],'Hospitalisation Details'!A:K,9, FALSE)</f>
        <v>tier - 2</v>
      </c>
      <c r="O1814" t="str">
        <f>VLOOKUP(Table35[[#This Row],[Customer ID]],'Hospitalisation Details'!A:K,10,FALSE)</f>
        <v>tier - 3</v>
      </c>
      <c r="P1814" t="str">
        <f>VLOOKUP(Table35[[#This Row],[Customer ID]],'Hospitalisation Details'!A:K,11,FALSE)</f>
        <v>R1013</v>
      </c>
    </row>
    <row r="1815" spans="1:16" x14ac:dyDescent="0.3">
      <c r="A1815" t="s">
        <v>555</v>
      </c>
      <c r="B1815" t="str">
        <f>VLOOKUP(Table35[[#This Row],[Customer ID]], 'Customer Names'!F:G, 2, FALSE)</f>
        <v>Philbrook, Ms.  Lauren</v>
      </c>
      <c r="C1815">
        <v>28.6</v>
      </c>
      <c r="D1815" s="22" t="str" cm="1">
        <f t="array" ref="D1815">_xlfn.IFS(Table35[[#This Row],[BMI]]&lt;18.5, "Underweight ", Table35[[#This Row],[BMI]]&lt;24.9, "Normal Weight", Table35[[#This Row],[BMI]]&lt;29.9, "Overweight ", TRUE, "Obesity")</f>
        <v xml:space="preserve">Overweight </v>
      </c>
      <c r="E1815" s="22">
        <v>6.08</v>
      </c>
      <c r="F1815" s="22" t="str" cm="1">
        <f t="array" ref="F1815">_xlfn.IFS(Table35[[#This Row],[HBA1C]]&lt;5.7, "Normal", Table35[[#This Row],[HBA1C]]&lt;6.4, "Prediabetes ", TRUE, "Diabetes")</f>
        <v xml:space="preserve">Prediabetes </v>
      </c>
      <c r="G1815" s="23" t="s">
        <v>2379</v>
      </c>
      <c r="H1815" s="22" t="s">
        <v>2379</v>
      </c>
      <c r="I1815" s="22" t="s">
        <v>2381</v>
      </c>
      <c r="J1815" s="22">
        <v>1</v>
      </c>
      <c r="K1815" t="s">
        <v>2379</v>
      </c>
      <c r="L1815" s="25">
        <f>VLOOKUP(Table35[[#This Row],[Customer ID]],'Hospitalisation Details'!A:E,5,FALSE)</f>
        <v>37674</v>
      </c>
      <c r="M1815" s="27">
        <f>VLOOKUP(Table35[[#This Row],[Customer ID]],'Hospitalisation Details'!A:K,8,FALSE)</f>
        <v>4687.8</v>
      </c>
      <c r="N1815" t="str">
        <f>VLOOKUP(Table35[[#This Row],[Customer ID]],'Hospitalisation Details'!A:K,9, FALSE)</f>
        <v>tier - 2</v>
      </c>
      <c r="O1815" t="str">
        <f>VLOOKUP(Table35[[#This Row],[Customer ID]],'Hospitalisation Details'!A:K,10,FALSE)</f>
        <v>tier - 3</v>
      </c>
      <c r="P1815" t="str">
        <f>VLOOKUP(Table35[[#This Row],[Customer ID]],'Hospitalisation Details'!A:K,11,FALSE)</f>
        <v>R1011</v>
      </c>
    </row>
    <row r="1816" spans="1:16" x14ac:dyDescent="0.3">
      <c r="A1816" t="s">
        <v>554</v>
      </c>
      <c r="B1816" t="str">
        <f>VLOOKUP(Table35[[#This Row],[Customer ID]], 'Customer Names'!F:G, 2, FALSE)</f>
        <v>Cowan, Mr.  Benjamin</v>
      </c>
      <c r="C1816">
        <v>46.53</v>
      </c>
      <c r="D1816" s="22" t="str" cm="1">
        <f t="array" ref="D1816">_xlfn.IFS(Table35[[#This Row],[BMI]]&lt;18.5, "Underweight ", Table35[[#This Row],[BMI]]&lt;24.9, "Normal Weight", Table35[[#This Row],[BMI]]&lt;29.9, "Overweight ", TRUE, "Obesity")</f>
        <v>Obesity</v>
      </c>
      <c r="E1816" s="22">
        <v>4.16</v>
      </c>
      <c r="F1816" s="22" t="str" cm="1">
        <f t="array" ref="F1816">_xlfn.IFS(Table35[[#This Row],[HBA1C]]&lt;5.7, "Normal", Table35[[#This Row],[HBA1C]]&lt;6.4, "Prediabetes ", TRUE, "Diabetes")</f>
        <v>Normal</v>
      </c>
      <c r="G1816" s="23" t="s">
        <v>2379</v>
      </c>
      <c r="H1816" s="22" t="s">
        <v>2379</v>
      </c>
      <c r="I1816" s="22" t="s">
        <v>2379</v>
      </c>
      <c r="J1816" s="22">
        <v>0</v>
      </c>
      <c r="K1816" t="s">
        <v>2379</v>
      </c>
      <c r="L1816" s="25">
        <f>VLOOKUP(Table35[[#This Row],[Customer ID]],'Hospitalisation Details'!A:E,5,FALSE)</f>
        <v>32877</v>
      </c>
      <c r="M1816" s="27">
        <f>VLOOKUP(Table35[[#This Row],[Customer ID]],'Hospitalisation Details'!A:K,8,FALSE)</f>
        <v>4686.3900000000003</v>
      </c>
      <c r="N1816" t="str">
        <f>VLOOKUP(Table35[[#This Row],[Customer ID]],'Hospitalisation Details'!A:K,9, FALSE)</f>
        <v>tier - 3</v>
      </c>
      <c r="O1816" t="str">
        <f>VLOOKUP(Table35[[#This Row],[Customer ID]],'Hospitalisation Details'!A:K,10,FALSE)</f>
        <v>tier - 3</v>
      </c>
      <c r="P1816" t="str">
        <f>VLOOKUP(Table35[[#This Row],[Customer ID]],'Hospitalisation Details'!A:K,11,FALSE)</f>
        <v>R1013</v>
      </c>
    </row>
    <row r="1817" spans="1:16" x14ac:dyDescent="0.3">
      <c r="A1817" t="s">
        <v>553</v>
      </c>
      <c r="B1817" t="str">
        <f>VLOOKUP(Table35[[#This Row],[Customer ID]], 'Customer Names'!F:G, 2, FALSE)</f>
        <v>Sousa, Mr.  Hugo M</v>
      </c>
      <c r="C1817">
        <v>34.99</v>
      </c>
      <c r="D1817" s="22" t="str" cm="1">
        <f t="array" ref="D1817">_xlfn.IFS(Table35[[#This Row],[BMI]]&lt;18.5, "Underweight ", Table35[[#This Row],[BMI]]&lt;24.9, "Normal Weight", Table35[[#This Row],[BMI]]&lt;29.9, "Overweight ", TRUE, "Obesity")</f>
        <v>Obesity</v>
      </c>
      <c r="E1817" s="22">
        <v>5.0999999999999996</v>
      </c>
      <c r="F1817" s="22" t="str" cm="1">
        <f t="array" ref="F1817">_xlfn.IFS(Table35[[#This Row],[HBA1C]]&lt;5.7, "Normal", Table35[[#This Row],[HBA1C]]&lt;6.4, "Prediabetes ", TRUE, "Diabetes")</f>
        <v>Normal</v>
      </c>
      <c r="G1817" s="23" t="s">
        <v>2379</v>
      </c>
      <c r="H1817" s="22" t="s">
        <v>2379</v>
      </c>
      <c r="I1817" s="22" t="s">
        <v>2381</v>
      </c>
      <c r="J1817" s="22">
        <v>1</v>
      </c>
      <c r="K1817" t="s">
        <v>2379</v>
      </c>
      <c r="L1817" s="25">
        <f>VLOOKUP(Table35[[#This Row],[Customer ID]],'Hospitalisation Details'!A:E,5,FALSE)</f>
        <v>37959</v>
      </c>
      <c r="M1817" s="27">
        <f>VLOOKUP(Table35[[#This Row],[Customer ID]],'Hospitalisation Details'!A:K,8,FALSE)</f>
        <v>4678.8</v>
      </c>
      <c r="N1817" t="str">
        <f>VLOOKUP(Table35[[#This Row],[Customer ID]],'Hospitalisation Details'!A:K,9, FALSE)</f>
        <v>tier - 2</v>
      </c>
      <c r="O1817" t="str">
        <f>VLOOKUP(Table35[[#This Row],[Customer ID]],'Hospitalisation Details'!A:K,10,FALSE)</f>
        <v>tier - 1</v>
      </c>
      <c r="P1817" t="str">
        <f>VLOOKUP(Table35[[#This Row],[Customer ID]],'Hospitalisation Details'!A:K,11,FALSE)</f>
        <v>R1021</v>
      </c>
    </row>
    <row r="1818" spans="1:16" x14ac:dyDescent="0.3">
      <c r="A1818" t="s">
        <v>552</v>
      </c>
      <c r="B1818" t="str">
        <f>VLOOKUP(Table35[[#This Row],[Customer ID]], 'Customer Names'!F:G, 2, FALSE)</f>
        <v>Stanton, Mr.  Daniel J. Jr.</v>
      </c>
      <c r="C1818">
        <v>17.05</v>
      </c>
      <c r="D1818" s="22" t="str" cm="1">
        <f t="array" ref="D1818">_xlfn.IFS(Table35[[#This Row],[BMI]]&lt;18.5, "Underweight ", Table35[[#This Row],[BMI]]&lt;24.9, "Normal Weight", Table35[[#This Row],[BMI]]&lt;29.9, "Overweight ", TRUE, "Obesity")</f>
        <v xml:space="preserve">Underweight </v>
      </c>
      <c r="E1818" s="22">
        <v>5.3</v>
      </c>
      <c r="F1818" s="22" t="str" cm="1">
        <f t="array" ref="F1818">_xlfn.IFS(Table35[[#This Row],[HBA1C]]&lt;5.7, "Normal", Table35[[#This Row],[HBA1C]]&lt;6.4, "Prediabetes ", TRUE, "Diabetes")</f>
        <v>Normal</v>
      </c>
      <c r="G1818" s="23" t="s">
        <v>2379</v>
      </c>
      <c r="H1818" s="22" t="s">
        <v>2379</v>
      </c>
      <c r="I1818" s="22" t="s">
        <v>2381</v>
      </c>
      <c r="J1818" s="22">
        <v>1</v>
      </c>
      <c r="K1818" t="s">
        <v>2379</v>
      </c>
      <c r="L1818" s="25">
        <f>VLOOKUP(Table35[[#This Row],[Customer ID]],'Hospitalisation Details'!A:E,5,FALSE)</f>
        <v>29177</v>
      </c>
      <c r="M1818" s="27">
        <f>VLOOKUP(Table35[[#This Row],[Customer ID]],'Hospitalisation Details'!A:K,8,FALSE)</f>
        <v>4674.2</v>
      </c>
      <c r="N1818" t="str">
        <f>VLOOKUP(Table35[[#This Row],[Customer ID]],'Hospitalisation Details'!A:K,9, FALSE)</f>
        <v>tier - 2</v>
      </c>
      <c r="O1818" t="str">
        <f>VLOOKUP(Table35[[#This Row],[Customer ID]],'Hospitalisation Details'!A:K,10,FALSE)</f>
        <v>tier - 1</v>
      </c>
      <c r="P1818" t="str">
        <f>VLOOKUP(Table35[[#This Row],[Customer ID]],'Hospitalisation Details'!A:K,11,FALSE)</f>
        <v>R1013</v>
      </c>
    </row>
    <row r="1819" spans="1:16" x14ac:dyDescent="0.3">
      <c r="A1819" t="s">
        <v>551</v>
      </c>
      <c r="B1819" t="str">
        <f>VLOOKUP(Table35[[#This Row],[Customer ID]], 'Customer Names'!F:G, 2, FALSE)</f>
        <v>Mollak, Mr.  Justin R</v>
      </c>
      <c r="C1819">
        <v>37.18</v>
      </c>
      <c r="D1819" s="22" t="str" cm="1">
        <f t="array" ref="D1819">_xlfn.IFS(Table35[[#This Row],[BMI]]&lt;18.5, "Underweight ", Table35[[#This Row],[BMI]]&lt;24.9, "Normal Weight", Table35[[#This Row],[BMI]]&lt;29.9, "Overweight ", TRUE, "Obesity")</f>
        <v>Obesity</v>
      </c>
      <c r="E1819" s="22">
        <v>4.9000000000000004</v>
      </c>
      <c r="F1819" s="22" t="str" cm="1">
        <f t="array" ref="F1819">_xlfn.IFS(Table35[[#This Row],[HBA1C]]&lt;5.7, "Normal", Table35[[#This Row],[HBA1C]]&lt;6.4, "Prediabetes ", TRUE, "Diabetes")</f>
        <v>Normal</v>
      </c>
      <c r="G1819" s="23" t="s">
        <v>2379</v>
      </c>
      <c r="H1819" s="22" t="s">
        <v>2379</v>
      </c>
      <c r="I1819" s="22" t="s">
        <v>2379</v>
      </c>
      <c r="J1819" s="22">
        <v>0</v>
      </c>
      <c r="K1819" t="s">
        <v>2379</v>
      </c>
      <c r="L1819" s="25">
        <f>VLOOKUP(Table35[[#This Row],[Customer ID]],'Hospitalisation Details'!A:E,5,FALSE)</f>
        <v>33159</v>
      </c>
      <c r="M1819" s="27">
        <f>VLOOKUP(Table35[[#This Row],[Customer ID]],'Hospitalisation Details'!A:K,8,FALSE)</f>
        <v>4673.3900000000003</v>
      </c>
      <c r="N1819" t="str">
        <f>VLOOKUP(Table35[[#This Row],[Customer ID]],'Hospitalisation Details'!A:K,9, FALSE)</f>
        <v>tier - 2</v>
      </c>
      <c r="O1819" t="str">
        <f>VLOOKUP(Table35[[#This Row],[Customer ID]],'Hospitalisation Details'!A:K,10,FALSE)</f>
        <v>tier - 1</v>
      </c>
      <c r="P1819" t="str">
        <f>VLOOKUP(Table35[[#This Row],[Customer ID]],'Hospitalisation Details'!A:K,11,FALSE)</f>
        <v>R1013</v>
      </c>
    </row>
    <row r="1820" spans="1:16" x14ac:dyDescent="0.3">
      <c r="A1820" t="s">
        <v>550</v>
      </c>
      <c r="B1820" t="str">
        <f>VLOOKUP(Table35[[#This Row],[Customer ID]], 'Customer Names'!F:G, 2, FALSE)</f>
        <v>Bell, Mr.  Colin</v>
      </c>
      <c r="C1820">
        <v>35.200000000000003</v>
      </c>
      <c r="D1820" s="22" t="str" cm="1">
        <f t="array" ref="D1820">_xlfn.IFS(Table35[[#This Row],[BMI]]&lt;18.5, "Underweight ", Table35[[#This Row],[BMI]]&lt;24.9, "Normal Weight", Table35[[#This Row],[BMI]]&lt;29.9, "Overweight ", TRUE, "Obesity")</f>
        <v>Obesity</v>
      </c>
      <c r="E1820" s="22">
        <v>5.55</v>
      </c>
      <c r="F1820" s="22" t="str" cm="1">
        <f t="array" ref="F1820">_xlfn.IFS(Table35[[#This Row],[HBA1C]]&lt;5.7, "Normal", Table35[[#This Row],[HBA1C]]&lt;6.4, "Prediabetes ", TRUE, "Diabetes")</f>
        <v>Normal</v>
      </c>
      <c r="G1820" s="23" t="s">
        <v>2379</v>
      </c>
      <c r="H1820" s="22" t="s">
        <v>2379</v>
      </c>
      <c r="I1820" s="22" t="s">
        <v>2379</v>
      </c>
      <c r="J1820" s="22">
        <v>0</v>
      </c>
      <c r="K1820" t="s">
        <v>2379</v>
      </c>
      <c r="L1820" s="25">
        <f>VLOOKUP(Table35[[#This Row],[Customer ID]],'Hospitalisation Details'!A:E,5,FALSE)</f>
        <v>33142</v>
      </c>
      <c r="M1820" s="27">
        <f>VLOOKUP(Table35[[#This Row],[Customer ID]],'Hospitalisation Details'!A:K,8,FALSE)</f>
        <v>4670.6400000000003</v>
      </c>
      <c r="N1820" t="str">
        <f>VLOOKUP(Table35[[#This Row],[Customer ID]],'Hospitalisation Details'!A:K,9, FALSE)</f>
        <v>tier - 2</v>
      </c>
      <c r="O1820" t="str">
        <f>VLOOKUP(Table35[[#This Row],[Customer ID]],'Hospitalisation Details'!A:K,10,FALSE)</f>
        <v>tier - 2</v>
      </c>
      <c r="P1820" t="str">
        <f>VLOOKUP(Table35[[#This Row],[Customer ID]],'Hospitalisation Details'!A:K,11,FALSE)</f>
        <v>R1011</v>
      </c>
    </row>
    <row r="1821" spans="1:16" x14ac:dyDescent="0.3">
      <c r="A1821" t="s">
        <v>549</v>
      </c>
      <c r="B1821" t="str">
        <f>VLOOKUP(Table35[[#This Row],[Customer ID]], 'Customer Names'!F:G, 2, FALSE)</f>
        <v>Weston, Mr.  Rob</v>
      </c>
      <c r="C1821">
        <v>37.335000000000001</v>
      </c>
      <c r="D1821" s="22" t="str" cm="1">
        <f t="array" ref="D1821">_xlfn.IFS(Table35[[#This Row],[BMI]]&lt;18.5, "Underweight ", Table35[[#This Row],[BMI]]&lt;24.9, "Normal Weight", Table35[[#This Row],[BMI]]&lt;29.9, "Overweight ", TRUE, "Obesity")</f>
        <v>Obesity</v>
      </c>
      <c r="E1821" s="22">
        <v>4.95</v>
      </c>
      <c r="F1821" s="22" t="str" cm="1">
        <f t="array" ref="F1821">_xlfn.IFS(Table35[[#This Row],[HBA1C]]&lt;5.7, "Normal", Table35[[#This Row],[HBA1C]]&lt;6.4, "Prediabetes ", TRUE, "Diabetes")</f>
        <v>Normal</v>
      </c>
      <c r="G1821" s="23" t="s">
        <v>2379</v>
      </c>
      <c r="H1821" s="22" t="s">
        <v>2379</v>
      </c>
      <c r="I1821" s="22" t="s">
        <v>2379</v>
      </c>
      <c r="J1821" s="22">
        <v>0</v>
      </c>
      <c r="K1821" t="s">
        <v>2379</v>
      </c>
      <c r="L1821" s="25">
        <f>VLOOKUP(Table35[[#This Row],[Customer ID]],'Hospitalisation Details'!A:E,5,FALSE)</f>
        <v>33090</v>
      </c>
      <c r="M1821" s="27">
        <f>VLOOKUP(Table35[[#This Row],[Customer ID]],'Hospitalisation Details'!A:K,8,FALSE)</f>
        <v>4667.6099999999997</v>
      </c>
      <c r="N1821" t="str">
        <f>VLOOKUP(Table35[[#This Row],[Customer ID]],'Hospitalisation Details'!A:K,9, FALSE)</f>
        <v>tier - 3</v>
      </c>
      <c r="O1821" t="str">
        <f>VLOOKUP(Table35[[#This Row],[Customer ID]],'Hospitalisation Details'!A:K,10,FALSE)</f>
        <v>tier - 3</v>
      </c>
      <c r="P1821" t="str">
        <f>VLOOKUP(Table35[[#This Row],[Customer ID]],'Hospitalisation Details'!A:K,11,FALSE)</f>
        <v>R1016</v>
      </c>
    </row>
    <row r="1822" spans="1:16" x14ac:dyDescent="0.3">
      <c r="A1822" t="s">
        <v>548</v>
      </c>
      <c r="B1822" t="str">
        <f>VLOOKUP(Table35[[#This Row],[Customer ID]], 'Customer Names'!F:G, 2, FALSE)</f>
        <v>Rabuzzi, Mr.  Patrick</v>
      </c>
      <c r="C1822">
        <v>27.265000000000001</v>
      </c>
      <c r="D1822" s="22" t="str" cm="1">
        <f t="array" ref="D1822">_xlfn.IFS(Table35[[#This Row],[BMI]]&lt;18.5, "Underweight ", Table35[[#This Row],[BMI]]&lt;24.9, "Normal Weight", Table35[[#This Row],[BMI]]&lt;29.9, "Overweight ", TRUE, "Obesity")</f>
        <v xml:space="preserve">Overweight </v>
      </c>
      <c r="E1822" s="22">
        <v>6.46</v>
      </c>
      <c r="F1822" s="22" t="str" cm="1">
        <f t="array" ref="F1822">_xlfn.IFS(Table35[[#This Row],[HBA1C]]&lt;5.7, "Normal", Table35[[#This Row],[HBA1C]]&lt;6.4, "Prediabetes ", TRUE, "Diabetes")</f>
        <v>Diabetes</v>
      </c>
      <c r="G1822" s="23" t="s">
        <v>2381</v>
      </c>
      <c r="H1822" s="22" t="s">
        <v>2379</v>
      </c>
      <c r="I1822" s="22" t="s">
        <v>2379</v>
      </c>
      <c r="J1822" s="22">
        <v>0</v>
      </c>
      <c r="K1822" t="s">
        <v>2379</v>
      </c>
      <c r="L1822" s="25">
        <f>VLOOKUP(Table35[[#This Row],[Customer ID]],'Hospitalisation Details'!A:E,5,FALSE)</f>
        <v>35271</v>
      </c>
      <c r="M1822" s="27">
        <f>VLOOKUP(Table35[[#This Row],[Customer ID]],'Hospitalisation Details'!A:K,8,FALSE)</f>
        <v>4661.29</v>
      </c>
      <c r="N1822" t="str">
        <f>VLOOKUP(Table35[[#This Row],[Customer ID]],'Hospitalisation Details'!A:K,9, FALSE)</f>
        <v>tier - 2</v>
      </c>
      <c r="O1822" t="str">
        <f>VLOOKUP(Table35[[#This Row],[Customer ID]],'Hospitalisation Details'!A:K,10,FALSE)</f>
        <v>tier - 1</v>
      </c>
      <c r="P1822" t="str">
        <f>VLOOKUP(Table35[[#This Row],[Customer ID]],'Hospitalisation Details'!A:K,11,FALSE)</f>
        <v>R1017</v>
      </c>
    </row>
    <row r="1823" spans="1:16" x14ac:dyDescent="0.3">
      <c r="A1823" t="s">
        <v>547</v>
      </c>
      <c r="B1823" t="str">
        <f>VLOOKUP(Table35[[#This Row],[Customer ID]], 'Customer Names'!F:G, 2, FALSE)</f>
        <v>Hendrix, Mr.  Austin D</v>
      </c>
      <c r="C1823">
        <v>30.8</v>
      </c>
      <c r="D1823" s="22" t="str" cm="1">
        <f t="array" ref="D1823">_xlfn.IFS(Table35[[#This Row],[BMI]]&lt;18.5, "Underweight ", Table35[[#This Row],[BMI]]&lt;24.9, "Normal Weight", Table35[[#This Row],[BMI]]&lt;29.9, "Overweight ", TRUE, "Obesity")</f>
        <v>Obesity</v>
      </c>
      <c r="E1823" s="22">
        <v>4.9000000000000004</v>
      </c>
      <c r="F1823" s="22" t="str" cm="1">
        <f t="array" ref="F1823">_xlfn.IFS(Table35[[#This Row],[HBA1C]]&lt;5.7, "Normal", Table35[[#This Row],[HBA1C]]&lt;6.4, "Prediabetes ", TRUE, "Diabetes")</f>
        <v>Normal</v>
      </c>
      <c r="G1823" s="23" t="s">
        <v>2381</v>
      </c>
      <c r="H1823" s="22" t="s">
        <v>2379</v>
      </c>
      <c r="I1823" s="22" t="s">
        <v>2379</v>
      </c>
      <c r="J1823" s="22">
        <v>0</v>
      </c>
      <c r="K1823" t="s">
        <v>2379</v>
      </c>
      <c r="L1823" s="25">
        <f>VLOOKUP(Table35[[#This Row],[Customer ID]],'Hospitalisation Details'!A:E,5,FALSE)</f>
        <v>31220</v>
      </c>
      <c r="M1823" s="27">
        <f>VLOOKUP(Table35[[#This Row],[Customer ID]],'Hospitalisation Details'!A:K,8,FALSE)</f>
        <v>4646.76</v>
      </c>
      <c r="N1823" t="str">
        <f>VLOOKUP(Table35[[#This Row],[Customer ID]],'Hospitalisation Details'!A:K,9, FALSE)</f>
        <v>tier - 1</v>
      </c>
      <c r="O1823" t="str">
        <f>VLOOKUP(Table35[[#This Row],[Customer ID]],'Hospitalisation Details'!A:K,10,FALSE)</f>
        <v>tier - 1</v>
      </c>
      <c r="P1823" t="str">
        <f>VLOOKUP(Table35[[#This Row],[Customer ID]],'Hospitalisation Details'!A:K,11,FALSE)</f>
        <v>R1011</v>
      </c>
    </row>
    <row r="1824" spans="1:16" x14ac:dyDescent="0.3">
      <c r="A1824" t="s">
        <v>546</v>
      </c>
      <c r="B1824" t="str">
        <f>VLOOKUP(Table35[[#This Row],[Customer ID]], 'Customer Names'!F:G, 2, FALSE)</f>
        <v>Van Nielen, Ms.  Brittany</v>
      </c>
      <c r="C1824">
        <v>30.21</v>
      </c>
      <c r="D1824" s="22" t="str" cm="1">
        <f t="array" ref="D1824">_xlfn.IFS(Table35[[#This Row],[BMI]]&lt;18.5, "Underweight ", Table35[[#This Row],[BMI]]&lt;24.9, "Normal Weight", Table35[[#This Row],[BMI]]&lt;29.9, "Overweight ", TRUE, "Obesity")</f>
        <v>Obesity</v>
      </c>
      <c r="E1824" s="22">
        <v>5.21</v>
      </c>
      <c r="F1824" s="22" t="str" cm="1">
        <f t="array" ref="F1824">_xlfn.IFS(Table35[[#This Row],[HBA1C]]&lt;5.7, "Normal", Table35[[#This Row],[HBA1C]]&lt;6.4, "Prediabetes ", TRUE, "Diabetes")</f>
        <v>Normal</v>
      </c>
      <c r="G1824" s="23" t="s">
        <v>2379</v>
      </c>
      <c r="H1824" s="22" t="s">
        <v>2379</v>
      </c>
      <c r="I1824" s="22" t="s">
        <v>2379</v>
      </c>
      <c r="J1824" s="22">
        <v>1</v>
      </c>
      <c r="K1824" t="s">
        <v>2379</v>
      </c>
      <c r="L1824" s="25">
        <f>VLOOKUP(Table35[[#This Row],[Customer ID]],'Hospitalisation Details'!A:E,5,FALSE)</f>
        <v>35944</v>
      </c>
      <c r="M1824" s="27">
        <f>VLOOKUP(Table35[[#This Row],[Customer ID]],'Hospitalisation Details'!A:K,8,FALSE)</f>
        <v>4618.08</v>
      </c>
      <c r="N1824" t="str">
        <f>VLOOKUP(Table35[[#This Row],[Customer ID]],'Hospitalisation Details'!A:K,9, FALSE)</f>
        <v>tier - 2</v>
      </c>
      <c r="O1824" t="str">
        <f>VLOOKUP(Table35[[#This Row],[Customer ID]],'Hospitalisation Details'!A:K,10,FALSE)</f>
        <v>tier - 1</v>
      </c>
      <c r="P1824" t="str">
        <f>VLOOKUP(Table35[[#This Row],[Customer ID]],'Hospitalisation Details'!A:K,11,FALSE)</f>
        <v>R1012</v>
      </c>
    </row>
    <row r="1825" spans="1:16" x14ac:dyDescent="0.3">
      <c r="A1825" t="s">
        <v>545</v>
      </c>
      <c r="B1825" t="str">
        <f>VLOOKUP(Table35[[#This Row],[Customer ID]], 'Customer Names'!F:G, 2, FALSE)</f>
        <v>Blanton, Mr.  Matthew T</v>
      </c>
      <c r="C1825">
        <v>35.340000000000003</v>
      </c>
      <c r="D1825" s="22" t="str" cm="1">
        <f t="array" ref="D1825">_xlfn.IFS(Table35[[#This Row],[BMI]]&lt;18.5, "Underweight ", Table35[[#This Row],[BMI]]&lt;24.9, "Normal Weight", Table35[[#This Row],[BMI]]&lt;29.9, "Overweight ", TRUE, "Obesity")</f>
        <v>Obesity</v>
      </c>
      <c r="E1825" s="22">
        <v>4.13</v>
      </c>
      <c r="F1825" s="22" t="str" cm="1">
        <f t="array" ref="F1825">_xlfn.IFS(Table35[[#This Row],[HBA1C]]&lt;5.7, "Normal", Table35[[#This Row],[HBA1C]]&lt;6.4, "Prediabetes ", TRUE, "Diabetes")</f>
        <v>Normal</v>
      </c>
      <c r="G1825" s="23" t="s">
        <v>2379</v>
      </c>
      <c r="H1825" s="22" t="s">
        <v>2380</v>
      </c>
      <c r="I1825" s="22" t="s">
        <v>2379</v>
      </c>
      <c r="J1825" s="22">
        <v>1</v>
      </c>
      <c r="K1825" t="s">
        <v>2379</v>
      </c>
      <c r="L1825" s="25">
        <f>VLOOKUP(Table35[[#This Row],[Customer ID]],'Hospitalisation Details'!A:E,5,FALSE)</f>
        <v>36618</v>
      </c>
      <c r="M1825" s="27">
        <f>VLOOKUP(Table35[[#This Row],[Customer ID]],'Hospitalisation Details'!A:K,8,FALSE)</f>
        <v>4608.03</v>
      </c>
      <c r="N1825" t="str">
        <f>VLOOKUP(Table35[[#This Row],[Customer ID]],'Hospitalisation Details'!A:K,9, FALSE)</f>
        <v>tier - 2</v>
      </c>
      <c r="O1825" t="str">
        <f>VLOOKUP(Table35[[#This Row],[Customer ID]],'Hospitalisation Details'!A:K,10,FALSE)</f>
        <v>tier - 3</v>
      </c>
      <c r="P1825" t="str">
        <f>VLOOKUP(Table35[[#This Row],[Customer ID]],'Hospitalisation Details'!A:K,11,FALSE)</f>
        <v>R1011</v>
      </c>
    </row>
    <row r="1826" spans="1:16" x14ac:dyDescent="0.3">
      <c r="A1826" t="s">
        <v>544</v>
      </c>
      <c r="B1826" t="str">
        <f>VLOOKUP(Table35[[#This Row],[Customer ID]], 'Customer Names'!F:G, 2, FALSE)</f>
        <v>Schout, Ms.  Becky G.</v>
      </c>
      <c r="C1826">
        <v>26.695</v>
      </c>
      <c r="D1826" s="22" t="str" cm="1">
        <f t="array" ref="D1826">_xlfn.IFS(Table35[[#This Row],[BMI]]&lt;18.5, "Underweight ", Table35[[#This Row],[BMI]]&lt;24.9, "Normal Weight", Table35[[#This Row],[BMI]]&lt;29.9, "Overweight ", TRUE, "Obesity")</f>
        <v xml:space="preserve">Overweight </v>
      </c>
      <c r="E1826" s="22">
        <v>5.28</v>
      </c>
      <c r="F1826" s="22" t="str" cm="1">
        <f t="array" ref="F1826">_xlfn.IFS(Table35[[#This Row],[HBA1C]]&lt;5.7, "Normal", Table35[[#This Row],[HBA1C]]&lt;6.4, "Prediabetes ", TRUE, "Diabetes")</f>
        <v>Normal</v>
      </c>
      <c r="G1826" s="23" t="s">
        <v>2379</v>
      </c>
      <c r="H1826" s="22" t="s">
        <v>2379</v>
      </c>
      <c r="I1826" s="22" t="s">
        <v>2379</v>
      </c>
      <c r="J1826" s="22">
        <v>0</v>
      </c>
      <c r="K1826" t="s">
        <v>2379</v>
      </c>
      <c r="L1826" s="25">
        <f>VLOOKUP(Table35[[#This Row],[Customer ID]],'Hospitalisation Details'!A:E,5,FALSE)</f>
        <v>32585</v>
      </c>
      <c r="M1826" s="27">
        <f>VLOOKUP(Table35[[#This Row],[Customer ID]],'Hospitalisation Details'!A:K,8,FALSE)</f>
        <v>4571.41</v>
      </c>
      <c r="N1826" t="str">
        <f>VLOOKUP(Table35[[#This Row],[Customer ID]],'Hospitalisation Details'!A:K,9, FALSE)</f>
        <v>tier - 2</v>
      </c>
      <c r="O1826" t="str">
        <f>VLOOKUP(Table35[[#This Row],[Customer ID]],'Hospitalisation Details'!A:K,10,FALSE)</f>
        <v>tier - 2</v>
      </c>
      <c r="P1826" t="str">
        <f>VLOOKUP(Table35[[#This Row],[Customer ID]],'Hospitalisation Details'!A:K,11,FALSE)</f>
        <v>R1012</v>
      </c>
    </row>
    <row r="1827" spans="1:16" x14ac:dyDescent="0.3">
      <c r="A1827" t="s">
        <v>543</v>
      </c>
      <c r="B1827" t="str">
        <f>VLOOKUP(Table35[[#This Row],[Customer ID]], 'Customer Names'!F:G, 2, FALSE)</f>
        <v>Schmaltz, Ms.  Virginie</v>
      </c>
      <c r="C1827">
        <v>29.355</v>
      </c>
      <c r="D1827" s="22" t="str" cm="1">
        <f t="array" ref="D1827">_xlfn.IFS(Table35[[#This Row],[BMI]]&lt;18.5, "Underweight ", Table35[[#This Row],[BMI]]&lt;24.9, "Normal Weight", Table35[[#This Row],[BMI]]&lt;29.9, "Overweight ", TRUE, "Obesity")</f>
        <v xml:space="preserve">Overweight </v>
      </c>
      <c r="E1827" s="22">
        <v>4.68</v>
      </c>
      <c r="F1827" s="22" t="str" cm="1">
        <f t="array" ref="F1827">_xlfn.IFS(Table35[[#This Row],[HBA1C]]&lt;5.7, "Normal", Table35[[#This Row],[HBA1C]]&lt;6.4, "Prediabetes ", TRUE, "Diabetes")</f>
        <v>Normal</v>
      </c>
      <c r="G1827" s="23" t="s">
        <v>2381</v>
      </c>
      <c r="H1827" s="22" t="s">
        <v>2379</v>
      </c>
      <c r="I1827" s="22" t="s">
        <v>2379</v>
      </c>
      <c r="J1827" s="22">
        <v>0</v>
      </c>
      <c r="K1827" t="s">
        <v>2379</v>
      </c>
      <c r="L1827" s="25">
        <f>VLOOKUP(Table35[[#This Row],[Customer ID]],'Hospitalisation Details'!A:E,5,FALSE)</f>
        <v>35120</v>
      </c>
      <c r="M1827" s="27">
        <f>VLOOKUP(Table35[[#This Row],[Customer ID]],'Hospitalisation Details'!A:K,8,FALSE)</f>
        <v>4564.1899999999996</v>
      </c>
      <c r="N1827" t="str">
        <f>VLOOKUP(Table35[[#This Row],[Customer ID]],'Hospitalisation Details'!A:K,9, FALSE)</f>
        <v>tier - 2</v>
      </c>
      <c r="O1827" t="str">
        <f>VLOOKUP(Table35[[#This Row],[Customer ID]],'Hospitalisation Details'!A:K,10,FALSE)</f>
        <v>tier - 2</v>
      </c>
      <c r="P1827" t="str">
        <f>VLOOKUP(Table35[[#This Row],[Customer ID]],'Hospitalisation Details'!A:K,11,FALSE)</f>
        <v>R1024</v>
      </c>
    </row>
    <row r="1828" spans="1:16" x14ac:dyDescent="0.3">
      <c r="A1828" t="s">
        <v>542</v>
      </c>
      <c r="B1828" t="str">
        <f>VLOOKUP(Table35[[#This Row],[Customer ID]], 'Customer Names'!F:G, 2, FALSE)</f>
        <v>Eagen, Ms.  Allison A</v>
      </c>
      <c r="C1828">
        <v>29.59</v>
      </c>
      <c r="D1828" s="22" t="str" cm="1">
        <f t="array" ref="D1828">_xlfn.IFS(Table35[[#This Row],[BMI]]&lt;18.5, "Underweight ", Table35[[#This Row],[BMI]]&lt;24.9, "Normal Weight", Table35[[#This Row],[BMI]]&lt;29.9, "Overweight ", TRUE, "Obesity")</f>
        <v xml:space="preserve">Overweight </v>
      </c>
      <c r="E1828" s="22">
        <v>4.0599999999999996</v>
      </c>
      <c r="F1828" s="22" t="str" cm="1">
        <f t="array" ref="F1828">_xlfn.IFS(Table35[[#This Row],[HBA1C]]&lt;5.7, "Normal", Table35[[#This Row],[HBA1C]]&lt;6.4, "Prediabetes ", TRUE, "Diabetes")</f>
        <v>Normal</v>
      </c>
      <c r="G1828" s="23" t="s">
        <v>2379</v>
      </c>
      <c r="H1828" s="22" t="s">
        <v>2379</v>
      </c>
      <c r="I1828" s="22" t="s">
        <v>2379</v>
      </c>
      <c r="J1828" s="22">
        <v>0</v>
      </c>
      <c r="K1828" t="s">
        <v>2379</v>
      </c>
      <c r="L1828" s="25">
        <f>VLOOKUP(Table35[[#This Row],[Customer ID]],'Hospitalisation Details'!A:E,5,FALSE)</f>
        <v>32893</v>
      </c>
      <c r="M1828" s="27">
        <f>VLOOKUP(Table35[[#This Row],[Customer ID]],'Hospitalisation Details'!A:K,8,FALSE)</f>
        <v>4562.84</v>
      </c>
      <c r="N1828" t="str">
        <f>VLOOKUP(Table35[[#This Row],[Customer ID]],'Hospitalisation Details'!A:K,9, FALSE)</f>
        <v>tier - 2</v>
      </c>
      <c r="O1828" t="str">
        <f>VLOOKUP(Table35[[#This Row],[Customer ID]],'Hospitalisation Details'!A:K,10,FALSE)</f>
        <v>tier - 2</v>
      </c>
      <c r="P1828" t="str">
        <f>VLOOKUP(Table35[[#This Row],[Customer ID]],'Hospitalisation Details'!A:K,11,FALSE)</f>
        <v>R1013</v>
      </c>
    </row>
    <row r="1829" spans="1:16" x14ac:dyDescent="0.3">
      <c r="A1829" t="s">
        <v>541</v>
      </c>
      <c r="B1829" t="str">
        <f>VLOOKUP(Table35[[#This Row],[Customer ID]], 'Customer Names'!F:G, 2, FALSE)</f>
        <v>Rotramel, Ms.  Julie</v>
      </c>
      <c r="C1829">
        <v>31.35</v>
      </c>
      <c r="D1829" s="22" t="str" cm="1">
        <f t="array" ref="D1829">_xlfn.IFS(Table35[[#This Row],[BMI]]&lt;18.5, "Underweight ", Table35[[#This Row],[BMI]]&lt;24.9, "Normal Weight", Table35[[#This Row],[BMI]]&lt;29.9, "Overweight ", TRUE, "Obesity")</f>
        <v>Obesity</v>
      </c>
      <c r="E1829" s="22">
        <v>4.2</v>
      </c>
      <c r="F1829" s="22" t="str" cm="1">
        <f t="array" ref="F1829">_xlfn.IFS(Table35[[#This Row],[HBA1C]]&lt;5.7, "Normal", Table35[[#This Row],[HBA1C]]&lt;6.4, "Prediabetes ", TRUE, "Diabetes")</f>
        <v>Normal</v>
      </c>
      <c r="G1829" s="23" t="s">
        <v>2379</v>
      </c>
      <c r="H1829" s="22" t="s">
        <v>2380</v>
      </c>
      <c r="I1829" s="22" t="s">
        <v>2379</v>
      </c>
      <c r="J1829" s="22">
        <v>1</v>
      </c>
      <c r="K1829" t="s">
        <v>2379</v>
      </c>
      <c r="L1829" s="25">
        <f>VLOOKUP(Table35[[#This Row],[Customer ID]],'Hospitalisation Details'!A:E,5,FALSE)</f>
        <v>38343</v>
      </c>
      <c r="M1829" s="27">
        <f>VLOOKUP(Table35[[#This Row],[Customer ID]],'Hospitalisation Details'!A:K,8,FALSE)</f>
        <v>4561.1899999999996</v>
      </c>
      <c r="N1829" t="str">
        <f>VLOOKUP(Table35[[#This Row],[Customer ID]],'Hospitalisation Details'!A:K,9, FALSE)</f>
        <v>tier - 2</v>
      </c>
      <c r="O1829" t="str">
        <f>VLOOKUP(Table35[[#This Row],[Customer ID]],'Hospitalisation Details'!A:K,10,FALSE)</f>
        <v>tier - 2</v>
      </c>
      <c r="P1829" t="str">
        <f>VLOOKUP(Table35[[#This Row],[Customer ID]],'Hospitalisation Details'!A:K,11,FALSE)</f>
        <v>R1024</v>
      </c>
    </row>
    <row r="1830" spans="1:16" x14ac:dyDescent="0.3">
      <c r="A1830" t="s">
        <v>540</v>
      </c>
      <c r="B1830" t="str">
        <f>VLOOKUP(Table35[[#This Row],[Customer ID]], 'Customer Names'!F:G, 2, FALSE)</f>
        <v>Prevost, Ms.  Katherine</v>
      </c>
      <c r="C1830">
        <v>20.52</v>
      </c>
      <c r="D1830" s="22" t="str" cm="1">
        <f t="array" ref="D1830">_xlfn.IFS(Table35[[#This Row],[BMI]]&lt;18.5, "Underweight ", Table35[[#This Row],[BMI]]&lt;24.9, "Normal Weight", Table35[[#This Row],[BMI]]&lt;29.9, "Overweight ", TRUE, "Obesity")</f>
        <v>Normal Weight</v>
      </c>
      <c r="E1830" s="22">
        <v>4.83</v>
      </c>
      <c r="F1830" s="22" t="str" cm="1">
        <f t="array" ref="F1830">_xlfn.IFS(Table35[[#This Row],[HBA1C]]&lt;5.7, "Normal", Table35[[#This Row],[HBA1C]]&lt;6.4, "Prediabetes ", TRUE, "Diabetes")</f>
        <v>Normal</v>
      </c>
      <c r="G1830" s="23" t="s">
        <v>2379</v>
      </c>
      <c r="H1830" s="22" t="s">
        <v>2379</v>
      </c>
      <c r="I1830" s="22" t="s">
        <v>2379</v>
      </c>
      <c r="J1830" s="22">
        <v>0</v>
      </c>
      <c r="K1830" t="s">
        <v>2379</v>
      </c>
      <c r="L1830" s="25">
        <f>VLOOKUP(Table35[[#This Row],[Customer ID]],'Hospitalisation Details'!A:E,5,FALSE)</f>
        <v>33194</v>
      </c>
      <c r="M1830" s="27">
        <f>VLOOKUP(Table35[[#This Row],[Customer ID]],'Hospitalisation Details'!A:K,8,FALSE)</f>
        <v>4544.2299999999996</v>
      </c>
      <c r="N1830" t="str">
        <f>VLOOKUP(Table35[[#This Row],[Customer ID]],'Hospitalisation Details'!A:K,9, FALSE)</f>
        <v>tier - 2</v>
      </c>
      <c r="O1830" t="str">
        <f>VLOOKUP(Table35[[#This Row],[Customer ID]],'Hospitalisation Details'!A:K,10,FALSE)</f>
        <v>tier - 1</v>
      </c>
      <c r="P1830" t="str">
        <f>VLOOKUP(Table35[[#This Row],[Customer ID]],'Hospitalisation Details'!A:K,11,FALSE)</f>
        <v>R1024</v>
      </c>
    </row>
    <row r="1831" spans="1:16" x14ac:dyDescent="0.3">
      <c r="A1831" t="s">
        <v>539</v>
      </c>
      <c r="B1831" t="str">
        <f>VLOOKUP(Table35[[#This Row],[Customer ID]], 'Customer Names'!F:G, 2, FALSE)</f>
        <v>Boyd, Mr.  Caleb</v>
      </c>
      <c r="C1831">
        <v>42.9</v>
      </c>
      <c r="D1831" s="22" t="str" cm="1">
        <f t="array" ref="D1831">_xlfn.IFS(Table35[[#This Row],[BMI]]&lt;18.5, "Underweight ", Table35[[#This Row],[BMI]]&lt;24.9, "Normal Weight", Table35[[#This Row],[BMI]]&lt;29.9, "Overweight ", TRUE, "Obesity")</f>
        <v>Obesity</v>
      </c>
      <c r="E1831" s="22">
        <v>4.87</v>
      </c>
      <c r="F1831" s="22" t="str" cm="1">
        <f t="array" ref="F1831">_xlfn.IFS(Table35[[#This Row],[HBA1C]]&lt;5.7, "Normal", Table35[[#This Row],[HBA1C]]&lt;6.4, "Prediabetes ", TRUE, "Diabetes")</f>
        <v>Normal</v>
      </c>
      <c r="G1831" s="23" t="s">
        <v>2381</v>
      </c>
      <c r="H1831" s="22" t="s">
        <v>2379</v>
      </c>
      <c r="I1831" s="22" t="s">
        <v>2379</v>
      </c>
      <c r="J1831" s="22">
        <v>1</v>
      </c>
      <c r="K1831" t="s">
        <v>2379</v>
      </c>
      <c r="L1831" s="25">
        <f>VLOOKUP(Table35[[#This Row],[Customer ID]],'Hospitalisation Details'!A:E,5,FALSE)</f>
        <v>32429</v>
      </c>
      <c r="M1831" s="27">
        <f>VLOOKUP(Table35[[#This Row],[Customer ID]],'Hospitalisation Details'!A:K,8,FALSE)</f>
        <v>4536.26</v>
      </c>
      <c r="N1831" t="str">
        <f>VLOOKUP(Table35[[#This Row],[Customer ID]],'Hospitalisation Details'!A:K,9, FALSE)</f>
        <v>tier - 2</v>
      </c>
      <c r="O1831" t="str">
        <f>VLOOKUP(Table35[[#This Row],[Customer ID]],'Hospitalisation Details'!A:K,10,FALSE)</f>
        <v>tier - 2</v>
      </c>
      <c r="P1831" t="str">
        <f>VLOOKUP(Table35[[#This Row],[Customer ID]],'Hospitalisation Details'!A:K,11,FALSE)</f>
        <v>R1011</v>
      </c>
    </row>
    <row r="1832" spans="1:16" x14ac:dyDescent="0.3">
      <c r="A1832" t="s">
        <v>538</v>
      </c>
      <c r="B1832" t="str">
        <f>VLOOKUP(Table35[[#This Row],[Customer ID]], 'Customer Names'!F:G, 2, FALSE)</f>
        <v>Dawes, Ms.  Jaime</v>
      </c>
      <c r="C1832">
        <v>24.6</v>
      </c>
      <c r="D1832" s="22" t="str" cm="1">
        <f t="array" ref="D1832">_xlfn.IFS(Table35[[#This Row],[BMI]]&lt;18.5, "Underweight ", Table35[[#This Row],[BMI]]&lt;24.9, "Normal Weight", Table35[[#This Row],[BMI]]&lt;29.9, "Overweight ", TRUE, "Obesity")</f>
        <v>Normal Weight</v>
      </c>
      <c r="E1832" s="22">
        <v>5.86</v>
      </c>
      <c r="F1832" s="22" t="str" cm="1">
        <f t="array" ref="F1832">_xlfn.IFS(Table35[[#This Row],[HBA1C]]&lt;5.7, "Normal", Table35[[#This Row],[HBA1C]]&lt;6.4, "Prediabetes ", TRUE, "Diabetes")</f>
        <v xml:space="preserve">Prediabetes </v>
      </c>
      <c r="G1832" s="23" t="s">
        <v>2379</v>
      </c>
      <c r="H1832" s="22" t="s">
        <v>2379</v>
      </c>
      <c r="I1832" s="22" t="s">
        <v>2381</v>
      </c>
      <c r="J1832" s="22">
        <v>1</v>
      </c>
      <c r="K1832" t="s">
        <v>2379</v>
      </c>
      <c r="L1832" s="25">
        <f>VLOOKUP(Table35[[#This Row],[Customer ID]],'Hospitalisation Details'!A:E,5,FALSE)</f>
        <v>34241</v>
      </c>
      <c r="M1832" s="27">
        <f>VLOOKUP(Table35[[#This Row],[Customer ID]],'Hospitalisation Details'!A:K,8,FALSE)</f>
        <v>4529.4799999999996</v>
      </c>
      <c r="N1832" t="str">
        <f>VLOOKUP(Table35[[#This Row],[Customer ID]],'Hospitalisation Details'!A:K,9, FALSE)</f>
        <v>tier - 2</v>
      </c>
      <c r="O1832" t="str">
        <f>VLOOKUP(Table35[[#This Row],[Customer ID]],'Hospitalisation Details'!A:K,10,FALSE)</f>
        <v>tier - 1</v>
      </c>
      <c r="P1832" t="str">
        <f>VLOOKUP(Table35[[#This Row],[Customer ID]],'Hospitalisation Details'!A:K,11,FALSE)</f>
        <v>R1011</v>
      </c>
    </row>
    <row r="1833" spans="1:16" x14ac:dyDescent="0.3">
      <c r="A1833" t="s">
        <v>537</v>
      </c>
      <c r="B1833" t="str">
        <f>VLOOKUP(Table35[[#This Row],[Customer ID]], 'Customer Names'!F:G, 2, FALSE)</f>
        <v>Jennings, Ms.  Hannah</v>
      </c>
      <c r="C1833">
        <v>28.405000000000001</v>
      </c>
      <c r="D1833" s="22" t="str" cm="1">
        <f t="array" ref="D1833">_xlfn.IFS(Table35[[#This Row],[BMI]]&lt;18.5, "Underweight ", Table35[[#This Row],[BMI]]&lt;24.9, "Normal Weight", Table35[[#This Row],[BMI]]&lt;29.9, "Overweight ", TRUE, "Obesity")</f>
        <v xml:space="preserve">Overweight </v>
      </c>
      <c r="E1833" s="22">
        <v>4.12</v>
      </c>
      <c r="F1833" s="22" t="str" cm="1">
        <f t="array" ref="F1833">_xlfn.IFS(Table35[[#This Row],[HBA1C]]&lt;5.7, "Normal", Table35[[#This Row],[HBA1C]]&lt;6.4, "Prediabetes ", TRUE, "Diabetes")</f>
        <v>Normal</v>
      </c>
      <c r="G1833" s="23" t="s">
        <v>2379</v>
      </c>
      <c r="H1833" s="22" t="s">
        <v>2379</v>
      </c>
      <c r="I1833" s="22" t="s">
        <v>2379</v>
      </c>
      <c r="J1833" s="22">
        <v>1</v>
      </c>
      <c r="K1833" t="s">
        <v>2379</v>
      </c>
      <c r="L1833" s="25">
        <f>VLOOKUP(Table35[[#This Row],[Customer ID]],'Hospitalisation Details'!A:E,5,FALSE)</f>
        <v>33829</v>
      </c>
      <c r="M1833" s="27">
        <f>VLOOKUP(Table35[[#This Row],[Customer ID]],'Hospitalisation Details'!A:K,8,FALSE)</f>
        <v>4527.18</v>
      </c>
      <c r="N1833" t="str">
        <f>VLOOKUP(Table35[[#This Row],[Customer ID]],'Hospitalisation Details'!A:K,9, FALSE)</f>
        <v>tier - 2</v>
      </c>
      <c r="O1833" t="str">
        <f>VLOOKUP(Table35[[#This Row],[Customer ID]],'Hospitalisation Details'!A:K,10,FALSE)</f>
        <v>tier - 2</v>
      </c>
      <c r="P1833" t="str">
        <f>VLOOKUP(Table35[[#This Row],[Customer ID]],'Hospitalisation Details'!A:K,11,FALSE)</f>
        <v>R1012</v>
      </c>
    </row>
    <row r="1834" spans="1:16" x14ac:dyDescent="0.3">
      <c r="A1834" t="s">
        <v>536</v>
      </c>
      <c r="B1834" t="str">
        <f>VLOOKUP(Table35[[#This Row],[Customer ID]], 'Customer Names'!F:G, 2, FALSE)</f>
        <v>Nyambaso, Mr.  Zachariah</v>
      </c>
      <c r="C1834">
        <v>34.674999999999997</v>
      </c>
      <c r="D1834" s="22" t="str" cm="1">
        <f t="array" ref="D1834">_xlfn.IFS(Table35[[#This Row],[BMI]]&lt;18.5, "Underweight ", Table35[[#This Row],[BMI]]&lt;24.9, "Normal Weight", Table35[[#This Row],[BMI]]&lt;29.9, "Overweight ", TRUE, "Obesity")</f>
        <v>Obesity</v>
      </c>
      <c r="E1834" s="22">
        <v>5.71</v>
      </c>
      <c r="F1834" s="22" t="str" cm="1">
        <f t="array" ref="F1834">_xlfn.IFS(Table35[[#This Row],[HBA1C]]&lt;5.7, "Normal", Table35[[#This Row],[HBA1C]]&lt;6.4, "Prediabetes ", TRUE, "Diabetes")</f>
        <v xml:space="preserve">Prediabetes </v>
      </c>
      <c r="G1834" s="23" t="s">
        <v>2381</v>
      </c>
      <c r="H1834" s="22" t="s">
        <v>2379</v>
      </c>
      <c r="I1834" s="22" t="s">
        <v>2379</v>
      </c>
      <c r="J1834" s="22">
        <v>1</v>
      </c>
      <c r="K1834" t="s">
        <v>2379</v>
      </c>
      <c r="L1834" s="25">
        <f>VLOOKUP(Table35[[#This Row],[Customer ID]],'Hospitalisation Details'!A:E,5,FALSE)</f>
        <v>32345</v>
      </c>
      <c r="M1834" s="27">
        <f>VLOOKUP(Table35[[#This Row],[Customer ID]],'Hospitalisation Details'!A:K,8,FALSE)</f>
        <v>4518.83</v>
      </c>
      <c r="N1834" t="str">
        <f>VLOOKUP(Table35[[#This Row],[Customer ID]],'Hospitalisation Details'!A:K,9, FALSE)</f>
        <v>tier - 2</v>
      </c>
      <c r="O1834" t="str">
        <f>VLOOKUP(Table35[[#This Row],[Customer ID]],'Hospitalisation Details'!A:K,10,FALSE)</f>
        <v>tier - 2</v>
      </c>
      <c r="P1834" t="str">
        <f>VLOOKUP(Table35[[#This Row],[Customer ID]],'Hospitalisation Details'!A:K,11,FALSE)</f>
        <v>R1017</v>
      </c>
    </row>
    <row r="1835" spans="1:16" x14ac:dyDescent="0.3">
      <c r="A1835" t="s">
        <v>535</v>
      </c>
      <c r="B1835" t="str">
        <f>VLOOKUP(Table35[[#This Row],[Customer ID]], 'Customer Names'!F:G, 2, FALSE)</f>
        <v>Shaffer, Ms.  Patricia A</v>
      </c>
      <c r="C1835">
        <v>18.850000000000001</v>
      </c>
      <c r="D1835" s="22" t="str" cm="1">
        <f t="array" ref="D1835">_xlfn.IFS(Table35[[#This Row],[BMI]]&lt;18.5, "Underweight ", Table35[[#This Row],[BMI]]&lt;24.9, "Normal Weight", Table35[[#This Row],[BMI]]&lt;29.9, "Overweight ", TRUE, "Obesity")</f>
        <v>Normal Weight</v>
      </c>
      <c r="E1835" s="22">
        <v>6.03</v>
      </c>
      <c r="F1835" s="22" t="str" cm="1">
        <f t="array" ref="F1835">_xlfn.IFS(Table35[[#This Row],[HBA1C]]&lt;5.7, "Normal", Table35[[#This Row],[HBA1C]]&lt;6.4, "Prediabetes ", TRUE, "Diabetes")</f>
        <v xml:space="preserve">Prediabetes </v>
      </c>
      <c r="G1835" s="23" t="s">
        <v>2379</v>
      </c>
      <c r="H1835" s="22" t="s">
        <v>2379</v>
      </c>
      <c r="I1835" s="22" t="s">
        <v>2379</v>
      </c>
      <c r="J1835" s="22">
        <v>1</v>
      </c>
      <c r="K1835" t="s">
        <v>2379</v>
      </c>
      <c r="L1835" s="25">
        <f>VLOOKUP(Table35[[#This Row],[Customer ID]],'Hospitalisation Details'!A:E,5,FALSE)</f>
        <v>31933</v>
      </c>
      <c r="M1835" s="27">
        <f>VLOOKUP(Table35[[#This Row],[Customer ID]],'Hospitalisation Details'!A:K,8,FALSE)</f>
        <v>4518.7700000000004</v>
      </c>
      <c r="N1835" t="str">
        <f>VLOOKUP(Table35[[#This Row],[Customer ID]],'Hospitalisation Details'!A:K,9, FALSE)</f>
        <v>tier - 2</v>
      </c>
      <c r="O1835" t="str">
        <f>VLOOKUP(Table35[[#This Row],[Customer ID]],'Hospitalisation Details'!A:K,10,FALSE)</f>
        <v>tier - 3</v>
      </c>
      <c r="P1835" t="str">
        <f>VLOOKUP(Table35[[#This Row],[Customer ID]],'Hospitalisation Details'!A:K,11,FALSE)</f>
        <v>R1012</v>
      </c>
    </row>
    <row r="1836" spans="1:16" x14ac:dyDescent="0.3">
      <c r="A1836" t="s">
        <v>533</v>
      </c>
      <c r="B1836" t="str">
        <f>VLOOKUP(Table35[[#This Row],[Customer ID]], 'Customer Names'!F:G, 2, FALSE)</f>
        <v>Corkum, Mrs.  Elizabeth A.</v>
      </c>
      <c r="C1836">
        <v>34.130000000000003</v>
      </c>
      <c r="D1836" s="22" t="str" cm="1">
        <f t="array" ref="D1836">_xlfn.IFS(Table35[[#This Row],[BMI]]&lt;18.5, "Underweight ", Table35[[#This Row],[BMI]]&lt;24.9, "Normal Weight", Table35[[#This Row],[BMI]]&lt;29.9, "Overweight ", TRUE, "Obesity")</f>
        <v>Obesity</v>
      </c>
      <c r="E1836" s="22">
        <v>5.65</v>
      </c>
      <c r="F1836" s="22" t="str" cm="1">
        <f t="array" ref="F1836">_xlfn.IFS(Table35[[#This Row],[HBA1C]]&lt;5.7, "Normal", Table35[[#This Row],[HBA1C]]&lt;6.4, "Prediabetes ", TRUE, "Diabetes")</f>
        <v>Normal</v>
      </c>
      <c r="G1836" s="23" t="s">
        <v>2379</v>
      </c>
      <c r="H1836" s="22" t="s">
        <v>2379</v>
      </c>
      <c r="I1836" s="22" t="s">
        <v>2381</v>
      </c>
      <c r="J1836" s="22">
        <v>1</v>
      </c>
      <c r="K1836" t="s">
        <v>2379</v>
      </c>
      <c r="L1836" s="25">
        <f>VLOOKUP(Table35[[#This Row],[Customer ID]],'Hospitalisation Details'!A:E,5,FALSE)</f>
        <v>37743</v>
      </c>
      <c r="M1836" s="27">
        <f>VLOOKUP(Table35[[#This Row],[Customer ID]],'Hospitalisation Details'!A:K,8,FALSE)</f>
        <v>4518.3999999999996</v>
      </c>
      <c r="N1836" t="str">
        <f>VLOOKUP(Table35[[#This Row],[Customer ID]],'Hospitalisation Details'!A:K,9, FALSE)</f>
        <v>tier - 2</v>
      </c>
      <c r="O1836" t="str">
        <f>VLOOKUP(Table35[[#This Row],[Customer ID]],'Hospitalisation Details'!A:K,10,FALSE)</f>
        <v>tier - 3</v>
      </c>
      <c r="P1836" t="str">
        <f>VLOOKUP(Table35[[#This Row],[Customer ID]],'Hospitalisation Details'!A:K,11,FALSE)</f>
        <v>R1026</v>
      </c>
    </row>
    <row r="1837" spans="1:16" x14ac:dyDescent="0.3">
      <c r="A1837" t="s">
        <v>532</v>
      </c>
      <c r="B1837" t="str">
        <f>VLOOKUP(Table35[[#This Row],[Customer ID]], 'Customer Names'!F:G, 2, FALSE)</f>
        <v>Pedersen, Mr.  Benjamin</v>
      </c>
      <c r="C1837">
        <v>17.34</v>
      </c>
      <c r="D1837" s="22" t="str" cm="1">
        <f t="array" ref="D1837">_xlfn.IFS(Table35[[#This Row],[BMI]]&lt;18.5, "Underweight ", Table35[[#This Row],[BMI]]&lt;24.9, "Normal Weight", Table35[[#This Row],[BMI]]&lt;29.9, "Overweight ", TRUE, "Obesity")</f>
        <v xml:space="preserve">Underweight </v>
      </c>
      <c r="E1837" s="22">
        <v>5.05</v>
      </c>
      <c r="F1837" s="22" t="str" cm="1">
        <f t="array" ref="F1837">_xlfn.IFS(Table35[[#This Row],[HBA1C]]&lt;5.7, "Normal", Table35[[#This Row],[HBA1C]]&lt;6.4, "Prediabetes ", TRUE, "Diabetes")</f>
        <v>Normal</v>
      </c>
      <c r="G1837" s="23" t="s">
        <v>2379</v>
      </c>
      <c r="H1837" s="22" t="s">
        <v>2379</v>
      </c>
      <c r="I1837" s="22" t="s">
        <v>2379</v>
      </c>
      <c r="J1837" s="22">
        <v>0</v>
      </c>
      <c r="K1837" t="s">
        <v>2379</v>
      </c>
      <c r="L1837" s="25">
        <f>VLOOKUP(Table35[[#This Row],[Customer ID]],'Hospitalisation Details'!A:E,5,FALSE)</f>
        <v>29327</v>
      </c>
      <c r="M1837" s="27">
        <f>VLOOKUP(Table35[[#This Row],[Customer ID]],'Hospitalisation Details'!A:K,8,FALSE)</f>
        <v>4515.71</v>
      </c>
      <c r="N1837" t="str">
        <f>VLOOKUP(Table35[[#This Row],[Customer ID]],'Hospitalisation Details'!A:K,9, FALSE)</f>
        <v>tier - 2</v>
      </c>
      <c r="O1837" t="str">
        <f>VLOOKUP(Table35[[#This Row],[Customer ID]],'Hospitalisation Details'!A:K,10,FALSE)</f>
        <v>tier - 3</v>
      </c>
      <c r="P1837" t="str">
        <f>VLOOKUP(Table35[[#This Row],[Customer ID]],'Hospitalisation Details'!A:K,11,FALSE)</f>
        <v>R1013</v>
      </c>
    </row>
    <row r="1838" spans="1:16" x14ac:dyDescent="0.3">
      <c r="A1838" t="s">
        <v>531</v>
      </c>
      <c r="B1838" t="str">
        <f>VLOOKUP(Table35[[#This Row],[Customer ID]], 'Customer Names'!F:G, 2, FALSE)</f>
        <v>Melo, Mr.  Breno</v>
      </c>
      <c r="C1838">
        <v>17.440000000000001</v>
      </c>
      <c r="D1838" s="22" t="str" cm="1">
        <f t="array" ref="D1838">_xlfn.IFS(Table35[[#This Row],[BMI]]&lt;18.5, "Underweight ", Table35[[#This Row],[BMI]]&lt;24.9, "Normal Weight", Table35[[#This Row],[BMI]]&lt;29.9, "Overweight ", TRUE, "Obesity")</f>
        <v xml:space="preserve">Underweight </v>
      </c>
      <c r="E1838" s="22">
        <v>6.26</v>
      </c>
      <c r="F1838" s="22" t="str" cm="1">
        <f t="array" ref="F1838">_xlfn.IFS(Table35[[#This Row],[HBA1C]]&lt;5.7, "Normal", Table35[[#This Row],[HBA1C]]&lt;6.4, "Prediabetes ", TRUE, "Diabetes")</f>
        <v xml:space="preserve">Prediabetes </v>
      </c>
      <c r="G1838" s="23" t="s">
        <v>2379</v>
      </c>
      <c r="H1838" s="22" t="s">
        <v>2379</v>
      </c>
      <c r="I1838" s="22" t="s">
        <v>2379</v>
      </c>
      <c r="J1838" s="22">
        <v>0</v>
      </c>
      <c r="K1838" t="s">
        <v>2379</v>
      </c>
      <c r="L1838" s="25">
        <f>VLOOKUP(Table35[[#This Row],[Customer ID]],'Hospitalisation Details'!A:E,5,FALSE)</f>
        <v>30037</v>
      </c>
      <c r="M1838" s="27">
        <f>VLOOKUP(Table35[[#This Row],[Customer ID]],'Hospitalisation Details'!A:K,8,FALSE)</f>
        <v>4511.41</v>
      </c>
      <c r="N1838" t="str">
        <f>VLOOKUP(Table35[[#This Row],[Customer ID]],'Hospitalisation Details'!A:K,9, FALSE)</f>
        <v>tier - 2</v>
      </c>
      <c r="O1838" t="str">
        <f>VLOOKUP(Table35[[#This Row],[Customer ID]],'Hospitalisation Details'!A:K,10,FALSE)</f>
        <v>tier - 3</v>
      </c>
      <c r="P1838" t="str">
        <f>VLOOKUP(Table35[[#This Row],[Customer ID]],'Hospitalisation Details'!A:K,11,FALSE)</f>
        <v>R1013</v>
      </c>
    </row>
    <row r="1839" spans="1:16" x14ac:dyDescent="0.3">
      <c r="A1839" t="s">
        <v>530</v>
      </c>
      <c r="B1839" t="str">
        <f>VLOOKUP(Table35[[#This Row],[Customer ID]], 'Customer Names'!F:G, 2, FALSE)</f>
        <v>Sakamoto, Mr.  Takaya</v>
      </c>
      <c r="C1839">
        <v>33.659999999999997</v>
      </c>
      <c r="D1839" s="22" t="str" cm="1">
        <f t="array" ref="D1839">_xlfn.IFS(Table35[[#This Row],[BMI]]&lt;18.5, "Underweight ", Table35[[#This Row],[BMI]]&lt;24.9, "Normal Weight", Table35[[#This Row],[BMI]]&lt;29.9, "Overweight ", TRUE, "Obesity")</f>
        <v>Obesity</v>
      </c>
      <c r="E1839" s="22">
        <v>4.08</v>
      </c>
      <c r="F1839" s="22" t="str" cm="1">
        <f t="array" ref="F1839">_xlfn.IFS(Table35[[#This Row],[HBA1C]]&lt;5.7, "Normal", Table35[[#This Row],[HBA1C]]&lt;6.4, "Prediabetes ", TRUE, "Diabetes")</f>
        <v>Normal</v>
      </c>
      <c r="G1839" s="23" t="s">
        <v>2381</v>
      </c>
      <c r="H1839" s="22" t="s">
        <v>2379</v>
      </c>
      <c r="I1839" s="22" t="s">
        <v>2381</v>
      </c>
      <c r="J1839" s="22">
        <v>1</v>
      </c>
      <c r="K1839" t="s">
        <v>2379</v>
      </c>
      <c r="L1839" s="25">
        <f>VLOOKUP(Table35[[#This Row],[Customer ID]],'Hospitalisation Details'!A:E,5,FALSE)</f>
        <v>35474</v>
      </c>
      <c r="M1839" s="27">
        <f>VLOOKUP(Table35[[#This Row],[Customer ID]],'Hospitalisation Details'!A:K,8,FALSE)</f>
        <v>4504.66</v>
      </c>
      <c r="N1839" t="str">
        <f>VLOOKUP(Table35[[#This Row],[Customer ID]],'Hospitalisation Details'!A:K,9, FALSE)</f>
        <v>tier - 1</v>
      </c>
      <c r="O1839" t="str">
        <f>VLOOKUP(Table35[[#This Row],[Customer ID]],'Hospitalisation Details'!A:K,10,FALSE)</f>
        <v>tier - 2</v>
      </c>
      <c r="P1839" t="str">
        <f>VLOOKUP(Table35[[#This Row],[Customer ID]],'Hospitalisation Details'!A:K,11,FALSE)</f>
        <v>R1013</v>
      </c>
    </row>
    <row r="1840" spans="1:16" x14ac:dyDescent="0.3">
      <c r="A1840" t="s">
        <v>529</v>
      </c>
      <c r="B1840" t="str">
        <f>VLOOKUP(Table35[[#This Row],[Customer ID]], 'Customer Names'!F:G, 2, FALSE)</f>
        <v>McMahon, Mr.  Thomas IV</v>
      </c>
      <c r="C1840">
        <v>21.375</v>
      </c>
      <c r="D1840" s="22" t="str" cm="1">
        <f t="array" ref="D1840">_xlfn.IFS(Table35[[#This Row],[BMI]]&lt;18.5, "Underweight ", Table35[[#This Row],[BMI]]&lt;24.9, "Normal Weight", Table35[[#This Row],[BMI]]&lt;29.9, "Overweight ", TRUE, "Obesity")</f>
        <v>Normal Weight</v>
      </c>
      <c r="E1840" s="22">
        <v>6.19</v>
      </c>
      <c r="F1840" s="22" t="str" cm="1">
        <f t="array" ref="F1840">_xlfn.IFS(Table35[[#This Row],[HBA1C]]&lt;5.7, "Normal", Table35[[#This Row],[HBA1C]]&lt;6.4, "Prediabetes ", TRUE, "Diabetes")</f>
        <v xml:space="preserve">Prediabetes </v>
      </c>
      <c r="G1840" s="23" t="s">
        <v>2381</v>
      </c>
      <c r="H1840" s="22" t="s">
        <v>2379</v>
      </c>
      <c r="I1840" s="22" t="s">
        <v>2379</v>
      </c>
      <c r="J1840" s="22">
        <v>1</v>
      </c>
      <c r="K1840" t="s">
        <v>2379</v>
      </c>
      <c r="L1840" s="25">
        <f>VLOOKUP(Table35[[#This Row],[Customer ID]],'Hospitalisation Details'!A:E,5,FALSE)</f>
        <v>32168</v>
      </c>
      <c r="M1840" s="27">
        <f>VLOOKUP(Table35[[#This Row],[Customer ID]],'Hospitalisation Details'!A:K,8,FALSE)</f>
        <v>4500.34</v>
      </c>
      <c r="N1840" t="str">
        <f>VLOOKUP(Table35[[#This Row],[Customer ID]],'Hospitalisation Details'!A:K,9, FALSE)</f>
        <v>tier - 2</v>
      </c>
      <c r="O1840" t="str">
        <f>VLOOKUP(Table35[[#This Row],[Customer ID]],'Hospitalisation Details'!A:K,10,FALSE)</f>
        <v>tier - 1</v>
      </c>
      <c r="P1840" t="str">
        <f>VLOOKUP(Table35[[#This Row],[Customer ID]],'Hospitalisation Details'!A:K,11,FALSE)</f>
        <v>R1017</v>
      </c>
    </row>
    <row r="1841" spans="1:16" x14ac:dyDescent="0.3">
      <c r="A1841" t="s">
        <v>528</v>
      </c>
      <c r="B1841" t="str">
        <f>VLOOKUP(Table35[[#This Row],[Customer ID]], 'Customer Names'!F:G, 2, FALSE)</f>
        <v>Harris, Mr.  Bradley E</v>
      </c>
      <c r="C1841">
        <v>27.14</v>
      </c>
      <c r="D1841" s="22" t="str" cm="1">
        <f t="array" ref="D1841">_xlfn.IFS(Table35[[#This Row],[BMI]]&lt;18.5, "Underweight ", Table35[[#This Row],[BMI]]&lt;24.9, "Normal Weight", Table35[[#This Row],[BMI]]&lt;29.9, "Overweight ", TRUE, "Obesity")</f>
        <v xml:space="preserve">Overweight </v>
      </c>
      <c r="E1841" s="22">
        <v>6.01</v>
      </c>
      <c r="F1841" s="22" t="str" cm="1">
        <f t="array" ref="F1841">_xlfn.IFS(Table35[[#This Row],[HBA1C]]&lt;5.7, "Normal", Table35[[#This Row],[HBA1C]]&lt;6.4, "Prediabetes ", TRUE, "Diabetes")</f>
        <v xml:space="preserve">Prediabetes </v>
      </c>
      <c r="G1841" s="23" t="s">
        <v>2379</v>
      </c>
      <c r="H1841" s="22" t="s">
        <v>2379</v>
      </c>
      <c r="I1841" s="22" t="s">
        <v>2379</v>
      </c>
      <c r="J1841" s="22">
        <v>1</v>
      </c>
      <c r="K1841" t="s">
        <v>2379</v>
      </c>
      <c r="L1841" s="25">
        <f>VLOOKUP(Table35[[#This Row],[Customer ID]],'Hospitalisation Details'!A:E,5,FALSE)</f>
        <v>33950</v>
      </c>
      <c r="M1841" s="27">
        <f>VLOOKUP(Table35[[#This Row],[Customer ID]],'Hospitalisation Details'!A:K,8,FALSE)</f>
        <v>4488.58</v>
      </c>
      <c r="N1841" t="str">
        <f>VLOOKUP(Table35[[#This Row],[Customer ID]],'Hospitalisation Details'!A:K,9, FALSE)</f>
        <v>tier - 2</v>
      </c>
      <c r="O1841" t="str">
        <f>VLOOKUP(Table35[[#This Row],[Customer ID]],'Hospitalisation Details'!A:K,10,FALSE)</f>
        <v>tier - 3</v>
      </c>
      <c r="P1841" t="str">
        <f>VLOOKUP(Table35[[#This Row],[Customer ID]],'Hospitalisation Details'!A:K,11,FALSE)</f>
        <v>R1012</v>
      </c>
    </row>
    <row r="1842" spans="1:16" x14ac:dyDescent="0.3">
      <c r="A1842" t="s">
        <v>527</v>
      </c>
      <c r="B1842" t="str">
        <f>VLOOKUP(Table35[[#This Row],[Customer ID]], 'Customer Names'!F:G, 2, FALSE)</f>
        <v>Lombardo, Ms.  Megan</v>
      </c>
      <c r="C1842">
        <v>35.78</v>
      </c>
      <c r="D1842" s="22" t="str" cm="1">
        <f t="array" ref="D1842">_xlfn.IFS(Table35[[#This Row],[BMI]]&lt;18.5, "Underweight ", Table35[[#This Row],[BMI]]&lt;24.9, "Normal Weight", Table35[[#This Row],[BMI]]&lt;29.9, "Overweight ", TRUE, "Obesity")</f>
        <v>Obesity</v>
      </c>
      <c r="E1842" s="22">
        <v>6.07</v>
      </c>
      <c r="F1842" s="22" t="str" cm="1">
        <f t="array" ref="F1842">_xlfn.IFS(Table35[[#This Row],[HBA1C]]&lt;5.7, "Normal", Table35[[#This Row],[HBA1C]]&lt;6.4, "Prediabetes ", TRUE, "Diabetes")</f>
        <v xml:space="preserve">Prediabetes </v>
      </c>
      <c r="G1842" s="23" t="s">
        <v>2379</v>
      </c>
      <c r="H1842" s="22" t="s">
        <v>2380</v>
      </c>
      <c r="I1842" s="22" t="s">
        <v>2379</v>
      </c>
      <c r="J1842" s="22">
        <v>1</v>
      </c>
      <c r="K1842" t="s">
        <v>2379</v>
      </c>
      <c r="L1842" s="25">
        <f>VLOOKUP(Table35[[#This Row],[Customer ID]],'Hospitalisation Details'!A:E,5,FALSE)</f>
        <v>38309</v>
      </c>
      <c r="M1842" s="27">
        <f>VLOOKUP(Table35[[#This Row],[Customer ID]],'Hospitalisation Details'!A:K,8,FALSE)</f>
        <v>4468.25</v>
      </c>
      <c r="N1842" t="str">
        <f>VLOOKUP(Table35[[#This Row],[Customer ID]],'Hospitalisation Details'!A:K,9, FALSE)</f>
        <v>tier - 2</v>
      </c>
      <c r="O1842" t="str">
        <f>VLOOKUP(Table35[[#This Row],[Customer ID]],'Hospitalisation Details'!A:K,10,FALSE)</f>
        <v>tier - 2</v>
      </c>
      <c r="P1842" t="str">
        <f>VLOOKUP(Table35[[#This Row],[Customer ID]],'Hospitalisation Details'!A:K,11,FALSE)</f>
        <v>R1012</v>
      </c>
    </row>
    <row r="1843" spans="1:16" x14ac:dyDescent="0.3">
      <c r="A1843" t="s">
        <v>526</v>
      </c>
      <c r="B1843" t="str">
        <f>VLOOKUP(Table35[[#This Row],[Customer ID]], 'Customer Names'!F:G, 2, FALSE)</f>
        <v>Bode, Ms.  Ruby J</v>
      </c>
      <c r="C1843">
        <v>34.96</v>
      </c>
      <c r="D1843" s="22" t="str" cm="1">
        <f t="array" ref="D1843">_xlfn.IFS(Table35[[#This Row],[BMI]]&lt;18.5, "Underweight ", Table35[[#This Row],[BMI]]&lt;24.9, "Normal Weight", Table35[[#This Row],[BMI]]&lt;29.9, "Overweight ", TRUE, "Obesity")</f>
        <v>Obesity</v>
      </c>
      <c r="E1843" s="22">
        <v>5.63</v>
      </c>
      <c r="F1843" s="22" t="str" cm="1">
        <f t="array" ref="F1843">_xlfn.IFS(Table35[[#This Row],[HBA1C]]&lt;5.7, "Normal", Table35[[#This Row],[HBA1C]]&lt;6.4, "Prediabetes ", TRUE, "Diabetes")</f>
        <v>Normal</v>
      </c>
      <c r="G1843" s="23" t="s">
        <v>2379</v>
      </c>
      <c r="H1843" s="22" t="s">
        <v>2379</v>
      </c>
      <c r="I1843" s="22" t="s">
        <v>2379</v>
      </c>
      <c r="J1843" s="22">
        <v>0</v>
      </c>
      <c r="K1843" t="s">
        <v>2379</v>
      </c>
      <c r="L1843" s="25">
        <f>VLOOKUP(Table35[[#This Row],[Customer ID]],'Hospitalisation Details'!A:E,5,FALSE)</f>
        <v>36453</v>
      </c>
      <c r="M1843" s="27">
        <f>VLOOKUP(Table35[[#This Row],[Customer ID]],'Hospitalisation Details'!A:K,8,FALSE)</f>
        <v>4466.62</v>
      </c>
      <c r="N1843" t="str">
        <f>VLOOKUP(Table35[[#This Row],[Customer ID]],'Hospitalisation Details'!A:K,9, FALSE)</f>
        <v>tier - 2</v>
      </c>
      <c r="O1843" t="str">
        <f>VLOOKUP(Table35[[#This Row],[Customer ID]],'Hospitalisation Details'!A:K,10,FALSE)</f>
        <v>tier - 2</v>
      </c>
      <c r="P1843" t="str">
        <f>VLOOKUP(Table35[[#This Row],[Customer ID]],'Hospitalisation Details'!A:K,11,FALSE)</f>
        <v>R1012</v>
      </c>
    </row>
    <row r="1844" spans="1:16" x14ac:dyDescent="0.3">
      <c r="A1844" t="s">
        <v>525</v>
      </c>
      <c r="B1844" t="str">
        <f>VLOOKUP(Table35[[#This Row],[Customer ID]], 'Customer Names'!F:G, 2, FALSE)</f>
        <v>Johnson, Mr.  Bart</v>
      </c>
      <c r="C1844">
        <v>38.39</v>
      </c>
      <c r="D1844" s="22" t="str" cm="1">
        <f t="array" ref="D1844">_xlfn.IFS(Table35[[#This Row],[BMI]]&lt;18.5, "Underweight ", Table35[[#This Row],[BMI]]&lt;24.9, "Normal Weight", Table35[[#This Row],[BMI]]&lt;29.9, "Overweight ", TRUE, "Obesity")</f>
        <v>Obesity</v>
      </c>
      <c r="E1844" s="22">
        <v>6.05</v>
      </c>
      <c r="F1844" s="22" t="str" cm="1">
        <f t="array" ref="F1844">_xlfn.IFS(Table35[[#This Row],[HBA1C]]&lt;5.7, "Normal", Table35[[#This Row],[HBA1C]]&lt;6.4, "Prediabetes ", TRUE, "Diabetes")</f>
        <v xml:space="preserve">Prediabetes </v>
      </c>
      <c r="G1844" s="23" t="s">
        <v>2379</v>
      </c>
      <c r="H1844" s="22" t="s">
        <v>2379</v>
      </c>
      <c r="I1844" s="22" t="s">
        <v>2379</v>
      </c>
      <c r="J1844" s="22">
        <v>0</v>
      </c>
      <c r="K1844" t="s">
        <v>2379</v>
      </c>
      <c r="L1844" s="25">
        <f>VLOOKUP(Table35[[#This Row],[Customer ID]],'Hospitalisation Details'!A:E,5,FALSE)</f>
        <v>33485</v>
      </c>
      <c r="M1844" s="27">
        <f>VLOOKUP(Table35[[#This Row],[Customer ID]],'Hospitalisation Details'!A:K,8,FALSE)</f>
        <v>4463.21</v>
      </c>
      <c r="N1844" t="str">
        <f>VLOOKUP(Table35[[#This Row],[Customer ID]],'Hospitalisation Details'!A:K,9, FALSE)</f>
        <v>tier - 3</v>
      </c>
      <c r="O1844" t="str">
        <f>VLOOKUP(Table35[[#This Row],[Customer ID]],'Hospitalisation Details'!A:K,10,FALSE)</f>
        <v>tier - 3</v>
      </c>
      <c r="P1844" t="str">
        <f>VLOOKUP(Table35[[#This Row],[Customer ID]],'Hospitalisation Details'!A:K,11,FALSE)</f>
        <v>R1013</v>
      </c>
    </row>
    <row r="1845" spans="1:16" x14ac:dyDescent="0.3">
      <c r="A1845" t="s">
        <v>524</v>
      </c>
      <c r="B1845" t="str">
        <f>VLOOKUP(Table35[[#This Row],[Customer ID]], 'Customer Names'!F:G, 2, FALSE)</f>
        <v>Norcross, Mr.  Robert A.</v>
      </c>
      <c r="C1845">
        <v>33.82</v>
      </c>
      <c r="D1845" s="22" t="str" cm="1">
        <f t="array" ref="D1845">_xlfn.IFS(Table35[[#This Row],[BMI]]&lt;18.5, "Underweight ", Table35[[#This Row],[BMI]]&lt;24.9, "Normal Weight", Table35[[#This Row],[BMI]]&lt;29.9, "Overweight ", TRUE, "Obesity")</f>
        <v>Obesity</v>
      </c>
      <c r="E1845" s="22">
        <v>4.6500000000000004</v>
      </c>
      <c r="F1845" s="22" t="str" cm="1">
        <f t="array" ref="F1845">_xlfn.IFS(Table35[[#This Row],[HBA1C]]&lt;5.7, "Normal", Table35[[#This Row],[HBA1C]]&lt;6.4, "Prediabetes ", TRUE, "Diabetes")</f>
        <v>Normal</v>
      </c>
      <c r="G1845" s="23" t="s">
        <v>2379</v>
      </c>
      <c r="H1845" s="22" t="s">
        <v>2379</v>
      </c>
      <c r="I1845" s="22" t="s">
        <v>2379</v>
      </c>
      <c r="J1845" s="22">
        <v>0</v>
      </c>
      <c r="K1845" t="s">
        <v>2379</v>
      </c>
      <c r="L1845" s="25">
        <f>VLOOKUP(Table35[[#This Row],[Customer ID]],'Hospitalisation Details'!A:E,5,FALSE)</f>
        <v>33100</v>
      </c>
      <c r="M1845" s="27">
        <f>VLOOKUP(Table35[[#This Row],[Customer ID]],'Hospitalisation Details'!A:K,8,FALSE)</f>
        <v>4462.72</v>
      </c>
      <c r="N1845" t="str">
        <f>VLOOKUP(Table35[[#This Row],[Customer ID]],'Hospitalisation Details'!A:K,9, FALSE)</f>
        <v>tier - 2</v>
      </c>
      <c r="O1845" t="str">
        <f>VLOOKUP(Table35[[#This Row],[Customer ID]],'Hospitalisation Details'!A:K,10,FALSE)</f>
        <v>tier - 3</v>
      </c>
      <c r="P1845" t="str">
        <f>VLOOKUP(Table35[[#This Row],[Customer ID]],'Hospitalisation Details'!A:K,11,FALSE)</f>
        <v>R1012</v>
      </c>
    </row>
    <row r="1846" spans="1:16" x14ac:dyDescent="0.3">
      <c r="A1846" t="s">
        <v>523</v>
      </c>
      <c r="B1846" t="str">
        <f>VLOOKUP(Table35[[#This Row],[Customer ID]], 'Customer Names'!F:G, 2, FALSE)</f>
        <v>Lazrus, Mr.  Adam</v>
      </c>
      <c r="C1846">
        <v>27.835000000000001</v>
      </c>
      <c r="D1846" s="22" t="str" cm="1">
        <f t="array" ref="D1846">_xlfn.IFS(Table35[[#This Row],[BMI]]&lt;18.5, "Underweight ", Table35[[#This Row],[BMI]]&lt;24.9, "Normal Weight", Table35[[#This Row],[BMI]]&lt;29.9, "Overweight ", TRUE, "Obesity")</f>
        <v xml:space="preserve">Overweight </v>
      </c>
      <c r="E1846" s="22">
        <v>5.37</v>
      </c>
      <c r="F1846" s="22" t="str" cm="1">
        <f t="array" ref="F1846">_xlfn.IFS(Table35[[#This Row],[HBA1C]]&lt;5.7, "Normal", Table35[[#This Row],[HBA1C]]&lt;6.4, "Prediabetes ", TRUE, "Diabetes")</f>
        <v>Normal</v>
      </c>
      <c r="G1846" s="23" t="s">
        <v>2379</v>
      </c>
      <c r="H1846" s="22" t="s">
        <v>2379</v>
      </c>
      <c r="I1846" s="22" t="s">
        <v>2379</v>
      </c>
      <c r="J1846" s="22">
        <v>0</v>
      </c>
      <c r="K1846" t="s">
        <v>2379</v>
      </c>
      <c r="L1846" s="25">
        <f>VLOOKUP(Table35[[#This Row],[Customer ID]],'Hospitalisation Details'!A:E,5,FALSE)</f>
        <v>33062</v>
      </c>
      <c r="M1846" s="27">
        <f>VLOOKUP(Table35[[#This Row],[Customer ID]],'Hospitalisation Details'!A:K,8,FALSE)</f>
        <v>4454.3999999999996</v>
      </c>
      <c r="N1846" t="str">
        <f>VLOOKUP(Table35[[#This Row],[Customer ID]],'Hospitalisation Details'!A:K,9, FALSE)</f>
        <v>tier - 2</v>
      </c>
      <c r="O1846" t="str">
        <f>VLOOKUP(Table35[[#This Row],[Customer ID]],'Hospitalisation Details'!A:K,10,FALSE)</f>
        <v>tier - 3</v>
      </c>
      <c r="P1846" t="str">
        <f>VLOOKUP(Table35[[#This Row],[Customer ID]],'Hospitalisation Details'!A:K,11,FALSE)</f>
        <v>R1012</v>
      </c>
    </row>
    <row r="1847" spans="1:16" x14ac:dyDescent="0.3">
      <c r="A1847" t="s">
        <v>522</v>
      </c>
      <c r="B1847" t="str">
        <f>VLOOKUP(Table35[[#This Row],[Customer ID]], 'Customer Names'!F:G, 2, FALSE)</f>
        <v>Tsegay, Mr.  Yemane Adhane</v>
      </c>
      <c r="C1847">
        <v>33</v>
      </c>
      <c r="D1847" s="22" t="str" cm="1">
        <f t="array" ref="D1847">_xlfn.IFS(Table35[[#This Row],[BMI]]&lt;18.5, "Underweight ", Table35[[#This Row],[BMI]]&lt;24.9, "Normal Weight", Table35[[#This Row],[BMI]]&lt;29.9, "Overweight ", TRUE, "Obesity")</f>
        <v>Obesity</v>
      </c>
      <c r="E1847" s="22">
        <v>5.39</v>
      </c>
      <c r="F1847" s="22" t="str" cm="1">
        <f t="array" ref="F1847">_xlfn.IFS(Table35[[#This Row],[HBA1C]]&lt;5.7, "Normal", Table35[[#This Row],[HBA1C]]&lt;6.4, "Prediabetes ", TRUE, "Diabetes")</f>
        <v>Normal</v>
      </c>
      <c r="G1847" s="23" t="s">
        <v>2379</v>
      </c>
      <c r="H1847" s="22" t="s">
        <v>2379</v>
      </c>
      <c r="I1847" s="22" t="s">
        <v>2379</v>
      </c>
      <c r="J1847" s="22">
        <v>0</v>
      </c>
      <c r="K1847" t="s">
        <v>2379</v>
      </c>
      <c r="L1847" s="25">
        <f>VLOOKUP(Table35[[#This Row],[Customer ID]],'Hospitalisation Details'!A:E,5,FALSE)</f>
        <v>34513</v>
      </c>
      <c r="M1847" s="27">
        <f>VLOOKUP(Table35[[#This Row],[Customer ID]],'Hospitalisation Details'!A:K,8,FALSE)</f>
        <v>4449.46</v>
      </c>
      <c r="N1847" t="str">
        <f>VLOOKUP(Table35[[#This Row],[Customer ID]],'Hospitalisation Details'!A:K,9, FALSE)</f>
        <v>tier - 1</v>
      </c>
      <c r="O1847" t="str">
        <f>VLOOKUP(Table35[[#This Row],[Customer ID]],'Hospitalisation Details'!A:K,10,FALSE)</f>
        <v>tier - 2</v>
      </c>
      <c r="P1847" t="str">
        <f>VLOOKUP(Table35[[#This Row],[Customer ID]],'Hospitalisation Details'!A:K,11,FALSE)</f>
        <v>R1013</v>
      </c>
    </row>
    <row r="1848" spans="1:16" x14ac:dyDescent="0.3">
      <c r="A1848" t="s">
        <v>521</v>
      </c>
      <c r="B1848" t="str">
        <f>VLOOKUP(Table35[[#This Row],[Customer ID]], 'Customer Names'!F:G, 2, FALSE)</f>
        <v>Schneider, Mr.  Jesse A.</v>
      </c>
      <c r="C1848">
        <v>26.885000000000002</v>
      </c>
      <c r="D1848" s="22" t="str" cm="1">
        <f t="array" ref="D1848">_xlfn.IFS(Table35[[#This Row],[BMI]]&lt;18.5, "Underweight ", Table35[[#This Row],[BMI]]&lt;24.9, "Normal Weight", Table35[[#This Row],[BMI]]&lt;29.9, "Overweight ", TRUE, "Obesity")</f>
        <v xml:space="preserve">Overweight </v>
      </c>
      <c r="E1848" s="22">
        <v>5.86</v>
      </c>
      <c r="F1848" s="22" t="str" cm="1">
        <f t="array" ref="F1848">_xlfn.IFS(Table35[[#This Row],[HBA1C]]&lt;5.7, "Normal", Table35[[#This Row],[HBA1C]]&lt;6.4, "Prediabetes ", TRUE, "Diabetes")</f>
        <v xml:space="preserve">Prediabetes </v>
      </c>
      <c r="G1848" s="23" t="s">
        <v>2379</v>
      </c>
      <c r="H1848" s="22" t="s">
        <v>2379</v>
      </c>
      <c r="I1848" s="22" t="s">
        <v>2379</v>
      </c>
      <c r="J1848" s="22">
        <v>0</v>
      </c>
      <c r="K1848" t="s">
        <v>2379</v>
      </c>
      <c r="L1848" s="25">
        <f>VLOOKUP(Table35[[#This Row],[Customer ID]],'Hospitalisation Details'!A:E,5,FALSE)</f>
        <v>33361</v>
      </c>
      <c r="M1848" s="27">
        <f>VLOOKUP(Table35[[#This Row],[Customer ID]],'Hospitalisation Details'!A:K,8,FALSE)</f>
        <v>4441.21</v>
      </c>
      <c r="N1848" t="str">
        <f>VLOOKUP(Table35[[#This Row],[Customer ID]],'Hospitalisation Details'!A:K,9, FALSE)</f>
        <v>tier - 1</v>
      </c>
      <c r="O1848" t="str">
        <f>VLOOKUP(Table35[[#This Row],[Customer ID]],'Hospitalisation Details'!A:K,10,FALSE)</f>
        <v>tier - 2</v>
      </c>
      <c r="P1848" t="str">
        <f>VLOOKUP(Table35[[#This Row],[Customer ID]],'Hospitalisation Details'!A:K,11,FALSE)</f>
        <v>R1014</v>
      </c>
    </row>
    <row r="1849" spans="1:16" x14ac:dyDescent="0.3">
      <c r="A1849" t="s">
        <v>520</v>
      </c>
      <c r="B1849" t="str">
        <f>VLOOKUP(Table35[[#This Row],[Customer ID]], 'Customer Names'!F:G, 2, FALSE)</f>
        <v>Loreto, Mr.  Bird</v>
      </c>
      <c r="C1849">
        <v>29.26</v>
      </c>
      <c r="D1849" s="22" t="str" cm="1">
        <f t="array" ref="D1849">_xlfn.IFS(Table35[[#This Row],[BMI]]&lt;18.5, "Underweight ", Table35[[#This Row],[BMI]]&lt;24.9, "Normal Weight", Table35[[#This Row],[BMI]]&lt;29.9, "Overweight ", TRUE, "Obesity")</f>
        <v xml:space="preserve">Overweight </v>
      </c>
      <c r="E1849" s="22">
        <v>4.4400000000000004</v>
      </c>
      <c r="F1849" s="22" t="str" cm="1">
        <f t="array" ref="F1849">_xlfn.IFS(Table35[[#This Row],[HBA1C]]&lt;5.7, "Normal", Table35[[#This Row],[HBA1C]]&lt;6.4, "Prediabetes ", TRUE, "Diabetes")</f>
        <v>Normal</v>
      </c>
      <c r="G1849" s="23" t="s">
        <v>2379</v>
      </c>
      <c r="H1849" s="22" t="s">
        <v>2379</v>
      </c>
      <c r="I1849" s="22" t="s">
        <v>2379</v>
      </c>
      <c r="J1849" s="22">
        <v>0</v>
      </c>
      <c r="K1849" t="s">
        <v>2379</v>
      </c>
      <c r="L1849" s="25">
        <f>VLOOKUP(Table35[[#This Row],[Customer ID]],'Hospitalisation Details'!A:E,5,FALSE)</f>
        <v>34448</v>
      </c>
      <c r="M1849" s="27">
        <f>VLOOKUP(Table35[[#This Row],[Customer ID]],'Hospitalisation Details'!A:K,8,FALSE)</f>
        <v>4438.26</v>
      </c>
      <c r="N1849" t="str">
        <f>VLOOKUP(Table35[[#This Row],[Customer ID]],'Hospitalisation Details'!A:K,9, FALSE)</f>
        <v>tier - 2</v>
      </c>
      <c r="O1849" t="str">
        <f>VLOOKUP(Table35[[#This Row],[Customer ID]],'Hospitalisation Details'!A:K,10,FALSE)</f>
        <v>tier - 3</v>
      </c>
      <c r="P1849" t="str">
        <f>VLOOKUP(Table35[[#This Row],[Customer ID]],'Hospitalisation Details'!A:K,11,FALSE)</f>
        <v>R1017</v>
      </c>
    </row>
    <row r="1850" spans="1:16" x14ac:dyDescent="0.3">
      <c r="A1850" t="s">
        <v>519</v>
      </c>
      <c r="B1850" t="str">
        <f>VLOOKUP(Table35[[#This Row],[Customer ID]], 'Customer Names'!F:G, 2, FALSE)</f>
        <v>Callahan, Mr.  Patrick M.</v>
      </c>
      <c r="C1850">
        <v>26.98</v>
      </c>
      <c r="D1850" s="22" t="str" cm="1">
        <f t="array" ref="D1850">_xlfn.IFS(Table35[[#This Row],[BMI]]&lt;18.5, "Underweight ", Table35[[#This Row],[BMI]]&lt;24.9, "Normal Weight", Table35[[#This Row],[BMI]]&lt;29.9, "Overweight ", TRUE, "Obesity")</f>
        <v xml:space="preserve">Overweight </v>
      </c>
      <c r="E1850" s="22">
        <v>4.41</v>
      </c>
      <c r="F1850" s="22" t="str" cm="1">
        <f t="array" ref="F1850">_xlfn.IFS(Table35[[#This Row],[HBA1C]]&lt;5.7, "Normal", Table35[[#This Row],[HBA1C]]&lt;6.4, "Prediabetes ", TRUE, "Diabetes")</f>
        <v>Normal</v>
      </c>
      <c r="G1850" s="23" t="s">
        <v>2379</v>
      </c>
      <c r="H1850" s="22" t="s">
        <v>2379</v>
      </c>
      <c r="I1850" s="22" t="s">
        <v>2379</v>
      </c>
      <c r="J1850" s="22">
        <v>0</v>
      </c>
      <c r="K1850" t="s">
        <v>2379</v>
      </c>
      <c r="L1850" s="25">
        <f>VLOOKUP(Table35[[#This Row],[Customer ID]],'Hospitalisation Details'!A:E,5,FALSE)</f>
        <v>34401</v>
      </c>
      <c r="M1850" s="27">
        <f>VLOOKUP(Table35[[#This Row],[Customer ID]],'Hospitalisation Details'!A:K,8,FALSE)</f>
        <v>4435.09</v>
      </c>
      <c r="N1850" t="str">
        <f>VLOOKUP(Table35[[#This Row],[Customer ID]],'Hospitalisation Details'!A:K,9, FALSE)</f>
        <v>tier - 3</v>
      </c>
      <c r="O1850" t="str">
        <f>VLOOKUP(Table35[[#This Row],[Customer ID]],'Hospitalisation Details'!A:K,10,FALSE)</f>
        <v>tier - 2</v>
      </c>
      <c r="P1850" t="str">
        <f>VLOOKUP(Table35[[#This Row],[Customer ID]],'Hospitalisation Details'!A:K,11,FALSE)</f>
        <v>R1016</v>
      </c>
    </row>
    <row r="1851" spans="1:16" x14ac:dyDescent="0.3">
      <c r="A1851" t="s">
        <v>518</v>
      </c>
      <c r="B1851" t="str">
        <f>VLOOKUP(Table35[[#This Row],[Customer ID]], 'Customer Names'!F:G, 2, FALSE)</f>
        <v>Timko, Mr.  Kyle</v>
      </c>
      <c r="C1851">
        <v>32.11</v>
      </c>
      <c r="D1851" s="22" t="str" cm="1">
        <f t="array" ref="D1851">_xlfn.IFS(Table35[[#This Row],[BMI]]&lt;18.5, "Underweight ", Table35[[#This Row],[BMI]]&lt;24.9, "Normal Weight", Table35[[#This Row],[BMI]]&lt;29.9, "Overweight ", TRUE, "Obesity")</f>
        <v>Obesity</v>
      </c>
      <c r="E1851" s="22">
        <v>5.19</v>
      </c>
      <c r="F1851" s="22" t="str" cm="1">
        <f t="array" ref="F1851">_xlfn.IFS(Table35[[#This Row],[HBA1C]]&lt;5.7, "Normal", Table35[[#This Row],[HBA1C]]&lt;6.4, "Prediabetes ", TRUE, "Diabetes")</f>
        <v>Normal</v>
      </c>
      <c r="G1851" s="23" t="s">
        <v>2379</v>
      </c>
      <c r="H1851" s="22" t="s">
        <v>2379</v>
      </c>
      <c r="I1851" s="22" t="s">
        <v>2381</v>
      </c>
      <c r="J1851" s="22">
        <v>1</v>
      </c>
      <c r="K1851" t="s">
        <v>2379</v>
      </c>
      <c r="L1851" s="25">
        <f>VLOOKUP(Table35[[#This Row],[Customer ID]],'Hospitalisation Details'!A:E,5,FALSE)</f>
        <v>34023</v>
      </c>
      <c r="M1851" s="27">
        <f>VLOOKUP(Table35[[#This Row],[Customer ID]],'Hospitalisation Details'!A:K,8,FALSE)</f>
        <v>4433.92</v>
      </c>
      <c r="N1851" t="str">
        <f>VLOOKUP(Table35[[#This Row],[Customer ID]],'Hospitalisation Details'!A:K,9, FALSE)</f>
        <v>tier - 2</v>
      </c>
      <c r="O1851" t="str">
        <f>VLOOKUP(Table35[[#This Row],[Customer ID]],'Hospitalisation Details'!A:K,10,FALSE)</f>
        <v>tier - 2</v>
      </c>
      <c r="P1851" t="str">
        <f>VLOOKUP(Table35[[#This Row],[Customer ID]],'Hospitalisation Details'!A:K,11,FALSE)</f>
        <v>R1012</v>
      </c>
    </row>
    <row r="1852" spans="1:16" x14ac:dyDescent="0.3">
      <c r="A1852" t="s">
        <v>517</v>
      </c>
      <c r="B1852" t="str">
        <f>VLOOKUP(Table35[[#This Row],[Customer ID]], 'Customer Names'!F:G, 2, FALSE)</f>
        <v>Achatz, Mr.  Ryan</v>
      </c>
      <c r="C1852">
        <v>31.73</v>
      </c>
      <c r="D1852" s="22" t="str" cm="1">
        <f t="array" ref="D1852">_xlfn.IFS(Table35[[#This Row],[BMI]]&lt;18.5, "Underweight ", Table35[[#This Row],[BMI]]&lt;24.9, "Normal Weight", Table35[[#This Row],[BMI]]&lt;29.9, "Overweight ", TRUE, "Obesity")</f>
        <v>Obesity</v>
      </c>
      <c r="E1852" s="22">
        <v>5.16</v>
      </c>
      <c r="F1852" s="22" t="str" cm="1">
        <f t="array" ref="F1852">_xlfn.IFS(Table35[[#This Row],[HBA1C]]&lt;5.7, "Normal", Table35[[#This Row],[HBA1C]]&lt;6.4, "Prediabetes ", TRUE, "Diabetes")</f>
        <v>Normal</v>
      </c>
      <c r="G1852" s="23" t="s">
        <v>2379</v>
      </c>
      <c r="H1852" s="22" t="s">
        <v>2379</v>
      </c>
      <c r="I1852" s="22" t="s">
        <v>2381</v>
      </c>
      <c r="J1852" s="22">
        <v>1</v>
      </c>
      <c r="K1852" t="s">
        <v>2379</v>
      </c>
      <c r="L1852" s="25">
        <f>VLOOKUP(Table35[[#This Row],[Customer ID]],'Hospitalisation Details'!A:E,5,FALSE)</f>
        <v>33973</v>
      </c>
      <c r="M1852" s="27">
        <f>VLOOKUP(Table35[[#This Row],[Customer ID]],'Hospitalisation Details'!A:K,8,FALSE)</f>
        <v>4433.3900000000003</v>
      </c>
      <c r="N1852" t="str">
        <f>VLOOKUP(Table35[[#This Row],[Customer ID]],'Hospitalisation Details'!A:K,9, FALSE)</f>
        <v>tier - 2</v>
      </c>
      <c r="O1852" t="str">
        <f>VLOOKUP(Table35[[#This Row],[Customer ID]],'Hospitalisation Details'!A:K,10,FALSE)</f>
        <v>tier - 3</v>
      </c>
      <c r="P1852" t="str">
        <f>VLOOKUP(Table35[[#This Row],[Customer ID]],'Hospitalisation Details'!A:K,11,FALSE)</f>
        <v>R1012</v>
      </c>
    </row>
    <row r="1853" spans="1:16" x14ac:dyDescent="0.3">
      <c r="A1853" t="s">
        <v>516</v>
      </c>
      <c r="B1853" t="str">
        <f>VLOOKUP(Table35[[#This Row],[Customer ID]], 'Customer Names'!F:G, 2, FALSE)</f>
        <v>Horwitz, Mr.  Yuri</v>
      </c>
      <c r="C1853">
        <v>22.515000000000001</v>
      </c>
      <c r="D1853" s="22" t="str" cm="1">
        <f t="array" ref="D1853">_xlfn.IFS(Table35[[#This Row],[BMI]]&lt;18.5, "Underweight ", Table35[[#This Row],[BMI]]&lt;24.9, "Normal Weight", Table35[[#This Row],[BMI]]&lt;29.9, "Overweight ", TRUE, "Obesity")</f>
        <v>Normal Weight</v>
      </c>
      <c r="E1853" s="22">
        <v>4.24</v>
      </c>
      <c r="F1853" s="22" t="str" cm="1">
        <f t="array" ref="F1853">_xlfn.IFS(Table35[[#This Row],[HBA1C]]&lt;5.7, "Normal", Table35[[#This Row],[HBA1C]]&lt;6.4, "Prediabetes ", TRUE, "Diabetes")</f>
        <v>Normal</v>
      </c>
      <c r="G1853" s="23" t="s">
        <v>2379</v>
      </c>
      <c r="H1853" s="22" t="s">
        <v>2379</v>
      </c>
      <c r="I1853" s="22" t="s">
        <v>2379</v>
      </c>
      <c r="J1853" s="22">
        <v>0</v>
      </c>
      <c r="K1853" t="s">
        <v>2379</v>
      </c>
      <c r="L1853" s="25">
        <f>VLOOKUP(Table35[[#This Row],[Customer ID]],'Hospitalisation Details'!A:E,5,FALSE)</f>
        <v>34697</v>
      </c>
      <c r="M1853" s="27">
        <f>VLOOKUP(Table35[[#This Row],[Customer ID]],'Hospitalisation Details'!A:K,8,FALSE)</f>
        <v>4428.8900000000003</v>
      </c>
      <c r="N1853" t="str">
        <f>VLOOKUP(Table35[[#This Row],[Customer ID]],'Hospitalisation Details'!A:K,9, FALSE)</f>
        <v>tier - 3</v>
      </c>
      <c r="O1853" t="str">
        <f>VLOOKUP(Table35[[#This Row],[Customer ID]],'Hospitalisation Details'!A:K,10,FALSE)</f>
        <v>tier - 1</v>
      </c>
      <c r="P1853" t="str">
        <f>VLOOKUP(Table35[[#This Row],[Customer ID]],'Hospitalisation Details'!A:K,11,FALSE)</f>
        <v>R1017</v>
      </c>
    </row>
    <row r="1854" spans="1:16" x14ac:dyDescent="0.3">
      <c r="A1854" t="s">
        <v>514</v>
      </c>
      <c r="B1854" t="str">
        <f>VLOOKUP(Table35[[#This Row],[Customer ID]], 'Customer Names'!F:G, 2, FALSE)</f>
        <v>Gordyan, Mr.  Ryan</v>
      </c>
      <c r="C1854">
        <v>25.9</v>
      </c>
      <c r="D1854" s="22" t="str" cm="1">
        <f t="array" ref="D1854">_xlfn.IFS(Table35[[#This Row],[BMI]]&lt;18.5, "Underweight ", Table35[[#This Row],[BMI]]&lt;24.9, "Normal Weight", Table35[[#This Row],[BMI]]&lt;29.9, "Overweight ", TRUE, "Obesity")</f>
        <v xml:space="preserve">Overweight </v>
      </c>
      <c r="E1854" s="22">
        <v>5.45</v>
      </c>
      <c r="F1854" s="22" t="str" cm="1">
        <f t="array" ref="F1854">_xlfn.IFS(Table35[[#This Row],[HBA1C]]&lt;5.7, "Normal", Table35[[#This Row],[HBA1C]]&lt;6.4, "Prediabetes ", TRUE, "Diabetes")</f>
        <v>Normal</v>
      </c>
      <c r="G1854" s="23" t="s">
        <v>2379</v>
      </c>
      <c r="H1854" s="22" t="s">
        <v>2379</v>
      </c>
      <c r="I1854" s="22" t="s">
        <v>2379</v>
      </c>
      <c r="J1854" s="22">
        <v>1</v>
      </c>
      <c r="K1854" t="s">
        <v>2379</v>
      </c>
      <c r="L1854" s="25">
        <f>VLOOKUP(Table35[[#This Row],[Customer ID]],'Hospitalisation Details'!A:E,5,FALSE)</f>
        <v>33923</v>
      </c>
      <c r="M1854" s="27">
        <f>VLOOKUP(Table35[[#This Row],[Customer ID]],'Hospitalisation Details'!A:K,8,FALSE)</f>
        <v>4420.95</v>
      </c>
      <c r="N1854" t="str">
        <f>VLOOKUP(Table35[[#This Row],[Customer ID]],'Hospitalisation Details'!A:K,9, FALSE)</f>
        <v>tier - 2</v>
      </c>
      <c r="O1854" t="str">
        <f>VLOOKUP(Table35[[#This Row],[Customer ID]],'Hospitalisation Details'!A:K,10,FALSE)</f>
        <v>tier - 3</v>
      </c>
      <c r="P1854" t="str">
        <f>VLOOKUP(Table35[[#This Row],[Customer ID]],'Hospitalisation Details'!A:K,11,FALSE)</f>
        <v>R1020</v>
      </c>
    </row>
    <row r="1855" spans="1:16" x14ac:dyDescent="0.3">
      <c r="A1855" t="s">
        <v>513</v>
      </c>
      <c r="B1855" t="str">
        <f>VLOOKUP(Table35[[#This Row],[Customer ID]], 'Customer Names'!F:G, 2, FALSE)</f>
        <v>Hetherington, Ms.  Debbie</v>
      </c>
      <c r="C1855">
        <v>27.72</v>
      </c>
      <c r="D1855" s="22" t="str" cm="1">
        <f t="array" ref="D1855">_xlfn.IFS(Table35[[#This Row],[BMI]]&lt;18.5, "Underweight ", Table35[[#This Row],[BMI]]&lt;24.9, "Normal Weight", Table35[[#This Row],[BMI]]&lt;29.9, "Overweight ", TRUE, "Obesity")</f>
        <v xml:space="preserve">Overweight </v>
      </c>
      <c r="E1855" s="22">
        <v>5.03</v>
      </c>
      <c r="F1855" s="22" t="str" cm="1">
        <f t="array" ref="F1855">_xlfn.IFS(Table35[[#This Row],[HBA1C]]&lt;5.7, "Normal", Table35[[#This Row],[HBA1C]]&lt;6.4, "Prediabetes ", TRUE, "Diabetes")</f>
        <v>Normal</v>
      </c>
      <c r="G1855" s="23" t="s">
        <v>2381</v>
      </c>
      <c r="H1855" s="22" t="s">
        <v>2379</v>
      </c>
      <c r="I1855" s="22" t="s">
        <v>2379</v>
      </c>
      <c r="J1855" s="22">
        <v>1</v>
      </c>
      <c r="K1855" t="s">
        <v>2379</v>
      </c>
      <c r="L1855" s="25">
        <f>VLOOKUP(Table35[[#This Row],[Customer ID]],'Hospitalisation Details'!A:E,5,FALSE)</f>
        <v>32432</v>
      </c>
      <c r="M1855" s="27">
        <f>VLOOKUP(Table35[[#This Row],[Customer ID]],'Hospitalisation Details'!A:K,8,FALSE)</f>
        <v>4415.16</v>
      </c>
      <c r="N1855" t="str">
        <f>VLOOKUP(Table35[[#This Row],[Customer ID]],'Hospitalisation Details'!A:K,9, FALSE)</f>
        <v>tier - 2</v>
      </c>
      <c r="O1855" t="str">
        <f>VLOOKUP(Table35[[#This Row],[Customer ID]],'Hospitalisation Details'!A:K,10,FALSE)</f>
        <v>tier - 1</v>
      </c>
      <c r="P1855" t="str">
        <f>VLOOKUP(Table35[[#This Row],[Customer ID]],'Hospitalisation Details'!A:K,11,FALSE)</f>
        <v>R1013</v>
      </c>
    </row>
    <row r="1856" spans="1:16" x14ac:dyDescent="0.3">
      <c r="A1856" t="s">
        <v>512</v>
      </c>
      <c r="B1856" t="str">
        <f>VLOOKUP(Table35[[#This Row],[Customer ID]], 'Customer Names'!F:G, 2, FALSE)</f>
        <v>Thompson, Mr.  Mark D</v>
      </c>
      <c r="C1856">
        <v>31.5</v>
      </c>
      <c r="D1856" s="22" t="str" cm="1">
        <f t="array" ref="D1856">_xlfn.IFS(Table35[[#This Row],[BMI]]&lt;18.5, "Underweight ", Table35[[#This Row],[BMI]]&lt;24.9, "Normal Weight", Table35[[#This Row],[BMI]]&lt;29.9, "Overweight ", TRUE, "Obesity")</f>
        <v>Obesity</v>
      </c>
      <c r="E1856" s="22">
        <v>9.6199999999999992</v>
      </c>
      <c r="F1856" s="22" t="str" cm="1">
        <f t="array" ref="F1856">_xlfn.IFS(Table35[[#This Row],[HBA1C]]&lt;5.7, "Normal", Table35[[#This Row],[HBA1C]]&lt;6.4, "Prediabetes ", TRUE, "Diabetes")</f>
        <v>Diabetes</v>
      </c>
      <c r="G1856" s="23" t="s">
        <v>2381</v>
      </c>
      <c r="H1856" s="22" t="s">
        <v>2379</v>
      </c>
      <c r="I1856" s="22" t="s">
        <v>2379</v>
      </c>
      <c r="J1856" s="22">
        <v>1</v>
      </c>
      <c r="K1856" t="s">
        <v>2379</v>
      </c>
      <c r="L1856" s="25">
        <f>VLOOKUP(Table35[[#This Row],[Customer ID]],'Hospitalisation Details'!A:E,5,FALSE)</f>
        <v>31668</v>
      </c>
      <c r="M1856" s="27">
        <f>VLOOKUP(Table35[[#This Row],[Customer ID]],'Hospitalisation Details'!A:K,8,FALSE)</f>
        <v>4402.2299999999996</v>
      </c>
      <c r="N1856" t="str">
        <f>VLOOKUP(Table35[[#This Row],[Customer ID]],'Hospitalisation Details'!A:K,9, FALSE)</f>
        <v>tier - 2</v>
      </c>
      <c r="O1856" t="str">
        <f>VLOOKUP(Table35[[#This Row],[Customer ID]],'Hospitalisation Details'!A:K,10,FALSE)</f>
        <v>tier - 2</v>
      </c>
      <c r="P1856" t="str">
        <f>VLOOKUP(Table35[[#This Row],[Customer ID]],'Hospitalisation Details'!A:K,11,FALSE)</f>
        <v>R1011</v>
      </c>
    </row>
    <row r="1857" spans="1:16" x14ac:dyDescent="0.3">
      <c r="A1857" t="s">
        <v>511</v>
      </c>
      <c r="B1857" t="str">
        <f>VLOOKUP(Table35[[#This Row],[Customer ID]], 'Customer Names'!F:G, 2, FALSE)</f>
        <v>Battoo, Mr.  Christopher</v>
      </c>
      <c r="C1857">
        <v>29.7</v>
      </c>
      <c r="D1857" s="22" t="str" cm="1">
        <f t="array" ref="D1857">_xlfn.IFS(Table35[[#This Row],[BMI]]&lt;18.5, "Underweight ", Table35[[#This Row],[BMI]]&lt;24.9, "Normal Weight", Table35[[#This Row],[BMI]]&lt;29.9, "Overweight ", TRUE, "Obesity")</f>
        <v xml:space="preserve">Overweight </v>
      </c>
      <c r="E1857" s="22">
        <v>6.77</v>
      </c>
      <c r="F1857" s="22" t="str" cm="1">
        <f t="array" ref="F1857">_xlfn.IFS(Table35[[#This Row],[HBA1C]]&lt;5.7, "Normal", Table35[[#This Row],[HBA1C]]&lt;6.4, "Prediabetes ", TRUE, "Diabetes")</f>
        <v>Diabetes</v>
      </c>
      <c r="G1857" s="23" t="s">
        <v>2381</v>
      </c>
      <c r="H1857" s="22" t="s">
        <v>2379</v>
      </c>
      <c r="I1857" s="22" t="s">
        <v>2379</v>
      </c>
      <c r="J1857" s="22">
        <v>1</v>
      </c>
      <c r="K1857" t="s">
        <v>2379</v>
      </c>
      <c r="L1857" s="25">
        <f>VLOOKUP(Table35[[#This Row],[Customer ID]],'Hospitalisation Details'!A:E,5,FALSE)</f>
        <v>31635</v>
      </c>
      <c r="M1857" s="27">
        <f>VLOOKUP(Table35[[#This Row],[Customer ID]],'Hospitalisation Details'!A:K,8,FALSE)</f>
        <v>4399.7299999999996</v>
      </c>
      <c r="N1857" t="str">
        <f>VLOOKUP(Table35[[#This Row],[Customer ID]],'Hospitalisation Details'!A:K,9, FALSE)</f>
        <v>tier - 3</v>
      </c>
      <c r="O1857" t="str">
        <f>VLOOKUP(Table35[[#This Row],[Customer ID]],'Hospitalisation Details'!A:K,10,FALSE)</f>
        <v>tier - 2</v>
      </c>
      <c r="P1857" t="str">
        <f>VLOOKUP(Table35[[#This Row],[Customer ID]],'Hospitalisation Details'!A:K,11,FALSE)</f>
        <v>R1013</v>
      </c>
    </row>
    <row r="1858" spans="1:16" x14ac:dyDescent="0.3">
      <c r="A1858" t="s">
        <v>510</v>
      </c>
      <c r="B1858" t="str">
        <f>VLOOKUP(Table35[[#This Row],[Customer ID]], 'Customer Names'!F:G, 2, FALSE)</f>
        <v>Barker, Ms.  Daniell L</v>
      </c>
      <c r="C1858">
        <v>21.26</v>
      </c>
      <c r="D1858" s="22" t="str" cm="1">
        <f t="array" ref="D1858">_xlfn.IFS(Table35[[#This Row],[BMI]]&lt;18.5, "Underweight ", Table35[[#This Row],[BMI]]&lt;24.9, "Normal Weight", Table35[[#This Row],[BMI]]&lt;29.9, "Overweight ", TRUE, "Obesity")</f>
        <v>Normal Weight</v>
      </c>
      <c r="E1858" s="22">
        <v>5.36</v>
      </c>
      <c r="F1858" s="22" t="str" cm="1">
        <f t="array" ref="F1858">_xlfn.IFS(Table35[[#This Row],[HBA1C]]&lt;5.7, "Normal", Table35[[#This Row],[HBA1C]]&lt;6.4, "Prediabetes ", TRUE, "Diabetes")</f>
        <v>Normal</v>
      </c>
      <c r="G1858" s="23" t="s">
        <v>2381</v>
      </c>
      <c r="H1858" s="22" t="s">
        <v>2379</v>
      </c>
      <c r="I1858" s="22" t="s">
        <v>2379</v>
      </c>
      <c r="J1858" s="22">
        <v>1</v>
      </c>
      <c r="K1858" t="s">
        <v>2379</v>
      </c>
      <c r="L1858" s="25">
        <f>VLOOKUP(Table35[[#This Row],[Customer ID]],'Hospitalisation Details'!A:E,5,FALSE)</f>
        <v>32342</v>
      </c>
      <c r="M1858" s="27">
        <f>VLOOKUP(Table35[[#This Row],[Customer ID]],'Hospitalisation Details'!A:K,8,FALSE)</f>
        <v>4397.3100000000004</v>
      </c>
      <c r="N1858" t="str">
        <f>VLOOKUP(Table35[[#This Row],[Customer ID]],'Hospitalisation Details'!A:K,9, FALSE)</f>
        <v>tier - 2</v>
      </c>
      <c r="O1858" t="str">
        <f>VLOOKUP(Table35[[#This Row],[Customer ID]],'Hospitalisation Details'!A:K,10,FALSE)</f>
        <v>tier - 2</v>
      </c>
      <c r="P1858" t="str">
        <f>VLOOKUP(Table35[[#This Row],[Customer ID]],'Hospitalisation Details'!A:K,11,FALSE)</f>
        <v>R1013</v>
      </c>
    </row>
    <row r="1859" spans="1:16" x14ac:dyDescent="0.3">
      <c r="A1859" t="s">
        <v>509</v>
      </c>
      <c r="B1859" t="str">
        <f>VLOOKUP(Table35[[#This Row],[Customer ID]], 'Customer Names'!F:G, 2, FALSE)</f>
        <v>Saarnilehto, Mr.  Janne</v>
      </c>
      <c r="C1859">
        <v>17.09</v>
      </c>
      <c r="D1859" s="22" t="str" cm="1">
        <f t="array" ref="D1859">_xlfn.IFS(Table35[[#This Row],[BMI]]&lt;18.5, "Underweight ", Table35[[#This Row],[BMI]]&lt;24.9, "Normal Weight", Table35[[#This Row],[BMI]]&lt;29.9, "Overweight ", TRUE, "Obesity")</f>
        <v xml:space="preserve">Underweight </v>
      </c>
      <c r="E1859" s="22">
        <v>5.69</v>
      </c>
      <c r="F1859" s="22" t="str" cm="1">
        <f t="array" ref="F1859">_xlfn.IFS(Table35[[#This Row],[HBA1C]]&lt;5.7, "Normal", Table35[[#This Row],[HBA1C]]&lt;6.4, "Prediabetes ", TRUE, "Diabetes")</f>
        <v>Normal</v>
      </c>
      <c r="G1859" s="23" t="s">
        <v>2379</v>
      </c>
      <c r="H1859" s="22" t="s">
        <v>2379</v>
      </c>
      <c r="I1859" s="22" t="s">
        <v>2379</v>
      </c>
      <c r="J1859" s="22">
        <v>0</v>
      </c>
      <c r="K1859" t="s">
        <v>2379</v>
      </c>
      <c r="L1859" s="25">
        <f>VLOOKUP(Table35[[#This Row],[Customer ID]],'Hospitalisation Details'!A:E,5,FALSE)</f>
        <v>30131</v>
      </c>
      <c r="M1859" s="27">
        <f>VLOOKUP(Table35[[#This Row],[Customer ID]],'Hospitalisation Details'!A:K,8,FALSE)</f>
        <v>4392.7</v>
      </c>
      <c r="N1859" t="str">
        <f>VLOOKUP(Table35[[#This Row],[Customer ID]],'Hospitalisation Details'!A:K,9, FALSE)</f>
        <v>tier - 2</v>
      </c>
      <c r="O1859" t="str">
        <f>VLOOKUP(Table35[[#This Row],[Customer ID]],'Hospitalisation Details'!A:K,10,FALSE)</f>
        <v>tier - 2</v>
      </c>
      <c r="P1859" t="str">
        <f>VLOOKUP(Table35[[#This Row],[Customer ID]],'Hospitalisation Details'!A:K,11,FALSE)</f>
        <v>R1013</v>
      </c>
    </row>
    <row r="1860" spans="1:16" x14ac:dyDescent="0.3">
      <c r="A1860" t="s">
        <v>508</v>
      </c>
      <c r="B1860" t="str">
        <f>VLOOKUP(Table35[[#This Row],[Customer ID]], 'Customer Names'!F:G, 2, FALSE)</f>
        <v>Morton, Ms.  Martina</v>
      </c>
      <c r="C1860">
        <v>24.3</v>
      </c>
      <c r="D1860" s="22" t="str" cm="1">
        <f t="array" ref="D1860">_xlfn.IFS(Table35[[#This Row],[BMI]]&lt;18.5, "Underweight ", Table35[[#This Row],[BMI]]&lt;24.9, "Normal Weight", Table35[[#This Row],[BMI]]&lt;29.9, "Overweight ", TRUE, "Obesity")</f>
        <v>Normal Weight</v>
      </c>
      <c r="E1860" s="22">
        <v>4.9000000000000004</v>
      </c>
      <c r="F1860" s="22" t="str" cm="1">
        <f t="array" ref="F1860">_xlfn.IFS(Table35[[#This Row],[HBA1C]]&lt;5.7, "Normal", Table35[[#This Row],[HBA1C]]&lt;6.4, "Prediabetes ", TRUE, "Diabetes")</f>
        <v>Normal</v>
      </c>
      <c r="G1860" s="23" t="s">
        <v>2381</v>
      </c>
      <c r="H1860" s="22" t="s">
        <v>2379</v>
      </c>
      <c r="I1860" s="22" t="s">
        <v>2381</v>
      </c>
      <c r="J1860" s="22">
        <v>1</v>
      </c>
      <c r="K1860" t="s">
        <v>2379</v>
      </c>
      <c r="L1860" s="25">
        <f>VLOOKUP(Table35[[#This Row],[Customer ID]],'Hospitalisation Details'!A:E,5,FALSE)</f>
        <v>35579</v>
      </c>
      <c r="M1860" s="27">
        <f>VLOOKUP(Table35[[#This Row],[Customer ID]],'Hospitalisation Details'!A:K,8,FALSE)</f>
        <v>4391.6499999999996</v>
      </c>
      <c r="N1860" t="str">
        <f>VLOOKUP(Table35[[#This Row],[Customer ID]],'Hospitalisation Details'!A:K,9, FALSE)</f>
        <v>tier - 2</v>
      </c>
      <c r="O1860" t="str">
        <f>VLOOKUP(Table35[[#This Row],[Customer ID]],'Hospitalisation Details'!A:K,10,FALSE)</f>
        <v>tier - 2</v>
      </c>
      <c r="P1860" t="str">
        <f>VLOOKUP(Table35[[#This Row],[Customer ID]],'Hospitalisation Details'!A:K,11,FALSE)</f>
        <v>R1011</v>
      </c>
    </row>
    <row r="1861" spans="1:16" x14ac:dyDescent="0.3">
      <c r="A1861" t="s">
        <v>507</v>
      </c>
      <c r="B1861" t="str">
        <f>VLOOKUP(Table35[[#This Row],[Customer ID]], 'Customer Names'!F:G, 2, FALSE)</f>
        <v>Thomas, Ms.  Elizabeth L</v>
      </c>
      <c r="C1861">
        <v>29.734999999999999</v>
      </c>
      <c r="D1861" s="22" t="str" cm="1">
        <f t="array" ref="D1861">_xlfn.IFS(Table35[[#This Row],[BMI]]&lt;18.5, "Underweight ", Table35[[#This Row],[BMI]]&lt;24.9, "Normal Weight", Table35[[#This Row],[BMI]]&lt;29.9, "Overweight ", TRUE, "Obesity")</f>
        <v xml:space="preserve">Overweight </v>
      </c>
      <c r="E1861" s="22">
        <v>5.78</v>
      </c>
      <c r="F1861" s="22" t="str" cm="1">
        <f t="array" ref="F1861">_xlfn.IFS(Table35[[#This Row],[HBA1C]]&lt;5.7, "Normal", Table35[[#This Row],[HBA1C]]&lt;6.4, "Prediabetes ", TRUE, "Diabetes")</f>
        <v xml:space="preserve">Prediabetes </v>
      </c>
      <c r="G1861" s="23" t="s">
        <v>2379</v>
      </c>
      <c r="H1861" s="22" t="s">
        <v>2379</v>
      </c>
      <c r="I1861" s="22" t="s">
        <v>2379</v>
      </c>
      <c r="J1861" s="22">
        <v>0</v>
      </c>
      <c r="K1861" t="s">
        <v>2379</v>
      </c>
      <c r="L1861" s="25">
        <f>VLOOKUP(Table35[[#This Row],[Customer ID]],'Hospitalisation Details'!A:E,5,FALSE)</f>
        <v>32991</v>
      </c>
      <c r="M1861" s="27">
        <f>VLOOKUP(Table35[[#This Row],[Customer ID]],'Hospitalisation Details'!A:K,8,FALSE)</f>
        <v>4357.04</v>
      </c>
      <c r="N1861" t="str">
        <f>VLOOKUP(Table35[[#This Row],[Customer ID]],'Hospitalisation Details'!A:K,9, FALSE)</f>
        <v>tier - 2</v>
      </c>
      <c r="O1861" t="str">
        <f>VLOOKUP(Table35[[#This Row],[Customer ID]],'Hospitalisation Details'!A:K,10,FALSE)</f>
        <v>tier - 3</v>
      </c>
      <c r="P1861" t="str">
        <f>VLOOKUP(Table35[[#This Row],[Customer ID]],'Hospitalisation Details'!A:K,11,FALSE)</f>
        <v>R1012</v>
      </c>
    </row>
    <row r="1862" spans="1:16" x14ac:dyDescent="0.3">
      <c r="A1862" t="s">
        <v>506</v>
      </c>
      <c r="B1862" t="str">
        <f>VLOOKUP(Table35[[#This Row],[Customer ID]], 'Customer Names'!F:G, 2, FALSE)</f>
        <v>Hillman, Ms.  Stephanie C.</v>
      </c>
      <c r="C1862">
        <v>29.26</v>
      </c>
      <c r="D1862" s="22" t="str" cm="1">
        <f t="array" ref="D1862">_xlfn.IFS(Table35[[#This Row],[BMI]]&lt;18.5, "Underweight ", Table35[[#This Row],[BMI]]&lt;24.9, "Normal Weight", Table35[[#This Row],[BMI]]&lt;29.9, "Overweight ", TRUE, "Obesity")</f>
        <v xml:space="preserve">Overweight </v>
      </c>
      <c r="E1862" s="22">
        <v>4.7</v>
      </c>
      <c r="F1862" s="22" t="str" cm="1">
        <f t="array" ref="F1862">_xlfn.IFS(Table35[[#This Row],[HBA1C]]&lt;5.7, "Normal", Table35[[#This Row],[HBA1C]]&lt;6.4, "Prediabetes ", TRUE, "Diabetes")</f>
        <v>Normal</v>
      </c>
      <c r="G1862" s="23" t="s">
        <v>2379</v>
      </c>
      <c r="H1862" s="22" t="s">
        <v>2379</v>
      </c>
      <c r="I1862" s="22" t="s">
        <v>2379</v>
      </c>
      <c r="J1862" s="22">
        <v>0</v>
      </c>
      <c r="K1862" t="s">
        <v>2379</v>
      </c>
      <c r="L1862" s="25">
        <f>VLOOKUP(Table35[[#This Row],[Customer ID]],'Hospitalisation Details'!A:E,5,FALSE)</f>
        <v>33310</v>
      </c>
      <c r="M1862" s="27">
        <f>VLOOKUP(Table35[[#This Row],[Customer ID]],'Hospitalisation Details'!A:K,8,FALSE)</f>
        <v>4350.51</v>
      </c>
      <c r="N1862" t="str">
        <f>VLOOKUP(Table35[[#This Row],[Customer ID]],'Hospitalisation Details'!A:K,9, FALSE)</f>
        <v>tier - 2</v>
      </c>
      <c r="O1862" t="str">
        <f>VLOOKUP(Table35[[#This Row],[Customer ID]],'Hospitalisation Details'!A:K,10,FALSE)</f>
        <v>tier - 2</v>
      </c>
      <c r="P1862" t="str">
        <f>VLOOKUP(Table35[[#This Row],[Customer ID]],'Hospitalisation Details'!A:K,11,FALSE)</f>
        <v>R1013</v>
      </c>
    </row>
    <row r="1863" spans="1:16" x14ac:dyDescent="0.3">
      <c r="A1863" t="s">
        <v>505</v>
      </c>
      <c r="B1863" t="str">
        <f>VLOOKUP(Table35[[#This Row],[Customer ID]], 'Customer Names'!F:G, 2, FALSE)</f>
        <v>Edwards, Ms.  Katie</v>
      </c>
      <c r="C1863">
        <v>33</v>
      </c>
      <c r="D1863" s="22" t="str" cm="1">
        <f t="array" ref="D1863">_xlfn.IFS(Table35[[#This Row],[BMI]]&lt;18.5, "Underweight ", Table35[[#This Row],[BMI]]&lt;24.9, "Normal Weight", Table35[[#This Row],[BMI]]&lt;29.9, "Overweight ", TRUE, "Obesity")</f>
        <v>Obesity</v>
      </c>
      <c r="E1863" s="22">
        <v>6.28</v>
      </c>
      <c r="F1863" s="22" t="str" cm="1">
        <f t="array" ref="F1863">_xlfn.IFS(Table35[[#This Row],[HBA1C]]&lt;5.7, "Normal", Table35[[#This Row],[HBA1C]]&lt;6.4, "Prediabetes ", TRUE, "Diabetes")</f>
        <v xml:space="preserve">Prediabetes </v>
      </c>
      <c r="G1863" s="23" t="s">
        <v>2379</v>
      </c>
      <c r="H1863" s="22" t="s">
        <v>2379</v>
      </c>
      <c r="I1863" s="22" t="s">
        <v>2379</v>
      </c>
      <c r="J1863" s="22">
        <v>0</v>
      </c>
      <c r="K1863" t="s">
        <v>2379</v>
      </c>
      <c r="L1863" s="25">
        <f>VLOOKUP(Table35[[#This Row],[Customer ID]],'Hospitalisation Details'!A:E,5,FALSE)</f>
        <v>34366</v>
      </c>
      <c r="M1863" s="27">
        <f>VLOOKUP(Table35[[#This Row],[Customer ID]],'Hospitalisation Details'!A:K,8,FALSE)</f>
        <v>4349.46</v>
      </c>
      <c r="N1863" t="str">
        <f>VLOOKUP(Table35[[#This Row],[Customer ID]],'Hospitalisation Details'!A:K,9, FALSE)</f>
        <v>tier - 2</v>
      </c>
      <c r="O1863" t="str">
        <f>VLOOKUP(Table35[[#This Row],[Customer ID]],'Hospitalisation Details'!A:K,10,FALSE)</f>
        <v>tier - 2</v>
      </c>
      <c r="P1863" t="str">
        <f>VLOOKUP(Table35[[#This Row],[Customer ID]],'Hospitalisation Details'!A:K,11,FALSE)</f>
        <v>R1013</v>
      </c>
    </row>
    <row r="1864" spans="1:16" x14ac:dyDescent="0.3">
      <c r="A1864" t="s">
        <v>504</v>
      </c>
      <c r="B1864" t="str">
        <f>VLOOKUP(Table35[[#This Row],[Customer ID]], 'Customer Names'!F:G, 2, FALSE)</f>
        <v>Bartel, Ms.  Callie</v>
      </c>
      <c r="C1864">
        <v>31.065000000000001</v>
      </c>
      <c r="D1864" s="22" t="str" cm="1">
        <f t="array" ref="D1864">_xlfn.IFS(Table35[[#This Row],[BMI]]&lt;18.5, "Underweight ", Table35[[#This Row],[BMI]]&lt;24.9, "Normal Weight", Table35[[#This Row],[BMI]]&lt;29.9, "Overweight ", TRUE, "Obesity")</f>
        <v>Obesity</v>
      </c>
      <c r="E1864" s="22">
        <v>4.2300000000000004</v>
      </c>
      <c r="F1864" s="22" t="str" cm="1">
        <f t="array" ref="F1864">_xlfn.IFS(Table35[[#This Row],[HBA1C]]&lt;5.7, "Normal", Table35[[#This Row],[HBA1C]]&lt;6.4, "Prediabetes ", TRUE, "Diabetes")</f>
        <v>Normal</v>
      </c>
      <c r="G1864" s="23" t="s">
        <v>2379</v>
      </c>
      <c r="H1864" s="22" t="s">
        <v>2379</v>
      </c>
      <c r="I1864" s="22" t="s">
        <v>2379</v>
      </c>
      <c r="J1864" s="22">
        <v>0</v>
      </c>
      <c r="K1864" t="s">
        <v>2379</v>
      </c>
      <c r="L1864" s="25">
        <f>VLOOKUP(Table35[[#This Row],[Customer ID]],'Hospitalisation Details'!A:E,5,FALSE)</f>
        <v>33239</v>
      </c>
      <c r="M1864" s="27">
        <f>VLOOKUP(Table35[[#This Row],[Customer ID]],'Hospitalisation Details'!A:K,8,FALSE)</f>
        <v>4347.0200000000004</v>
      </c>
      <c r="N1864" t="str">
        <f>VLOOKUP(Table35[[#This Row],[Customer ID]],'Hospitalisation Details'!A:K,9, FALSE)</f>
        <v>tier - 2</v>
      </c>
      <c r="O1864" t="str">
        <f>VLOOKUP(Table35[[#This Row],[Customer ID]],'Hospitalisation Details'!A:K,10,FALSE)</f>
        <v>tier - 1</v>
      </c>
      <c r="P1864" t="str">
        <f>VLOOKUP(Table35[[#This Row],[Customer ID]],'Hospitalisation Details'!A:K,11,FALSE)</f>
        <v>R1024</v>
      </c>
    </row>
    <row r="1865" spans="1:16" x14ac:dyDescent="0.3">
      <c r="A1865" t="s">
        <v>503</v>
      </c>
      <c r="B1865" t="str">
        <f>VLOOKUP(Table35[[#This Row],[Customer ID]], 'Customer Names'!F:G, 2, FALSE)</f>
        <v>Potekhina, Ms.  Inna</v>
      </c>
      <c r="C1865">
        <v>26.51</v>
      </c>
      <c r="D1865" s="22" t="str" cm="1">
        <f t="array" ref="D1865">_xlfn.IFS(Table35[[#This Row],[BMI]]&lt;18.5, "Underweight ", Table35[[#This Row],[BMI]]&lt;24.9, "Normal Weight", Table35[[#This Row],[BMI]]&lt;29.9, "Overweight ", TRUE, "Obesity")</f>
        <v xml:space="preserve">Overweight </v>
      </c>
      <c r="E1865" s="22">
        <v>6.17</v>
      </c>
      <c r="F1865" s="22" t="str" cm="1">
        <f t="array" ref="F1865">_xlfn.IFS(Table35[[#This Row],[HBA1C]]&lt;5.7, "Normal", Table35[[#This Row],[HBA1C]]&lt;6.4, "Prediabetes ", TRUE, "Diabetes")</f>
        <v xml:space="preserve">Prediabetes </v>
      </c>
      <c r="G1865" s="23" t="s">
        <v>2379</v>
      </c>
      <c r="H1865" s="22" t="s">
        <v>2379</v>
      </c>
      <c r="I1865" s="22" t="s">
        <v>2379</v>
      </c>
      <c r="J1865" s="22">
        <v>0</v>
      </c>
      <c r="K1865" t="s">
        <v>2379</v>
      </c>
      <c r="L1865" s="25">
        <f>VLOOKUP(Table35[[#This Row],[Customer ID]],'Hospitalisation Details'!A:E,5,FALSE)</f>
        <v>34694</v>
      </c>
      <c r="M1865" s="27">
        <f>VLOOKUP(Table35[[#This Row],[Customer ID]],'Hospitalisation Details'!A:K,8,FALSE)</f>
        <v>4340.4399999999996</v>
      </c>
      <c r="N1865" t="str">
        <f>VLOOKUP(Table35[[#This Row],[Customer ID]],'Hospitalisation Details'!A:K,9, FALSE)</f>
        <v>tier - 2</v>
      </c>
      <c r="O1865" t="str">
        <f>VLOOKUP(Table35[[#This Row],[Customer ID]],'Hospitalisation Details'!A:K,10,FALSE)</f>
        <v>tier - 1</v>
      </c>
      <c r="P1865" t="str">
        <f>VLOOKUP(Table35[[#This Row],[Customer ID]],'Hospitalisation Details'!A:K,11,FALSE)</f>
        <v>R1013</v>
      </c>
    </row>
    <row r="1866" spans="1:16" x14ac:dyDescent="0.3">
      <c r="A1866" t="s">
        <v>502</v>
      </c>
      <c r="B1866" t="str">
        <f>VLOOKUP(Table35[[#This Row],[Customer ID]], 'Customer Names'!F:G, 2, FALSE)</f>
        <v>Kelly, Ms.  Mary K.</v>
      </c>
      <c r="C1866">
        <v>28.88</v>
      </c>
      <c r="D1866" s="22" t="str" cm="1">
        <f t="array" ref="D1866">_xlfn.IFS(Table35[[#This Row],[BMI]]&lt;18.5, "Underweight ", Table35[[#This Row],[BMI]]&lt;24.9, "Normal Weight", Table35[[#This Row],[BMI]]&lt;29.9, "Overweight ", TRUE, "Obesity")</f>
        <v xml:space="preserve">Overweight </v>
      </c>
      <c r="E1866" s="22">
        <v>4.96</v>
      </c>
      <c r="F1866" s="22" t="str" cm="1">
        <f t="array" ref="F1866">_xlfn.IFS(Table35[[#This Row],[HBA1C]]&lt;5.7, "Normal", Table35[[#This Row],[HBA1C]]&lt;6.4, "Prediabetes ", TRUE, "Diabetes")</f>
        <v>Normal</v>
      </c>
      <c r="G1866" s="23" t="s">
        <v>2379</v>
      </c>
      <c r="H1866" s="22" t="s">
        <v>2379</v>
      </c>
      <c r="I1866" s="22" t="s">
        <v>2379</v>
      </c>
      <c r="J1866" s="22">
        <v>0</v>
      </c>
      <c r="K1866" t="s">
        <v>2379</v>
      </c>
      <c r="L1866" s="25">
        <f>VLOOKUP(Table35[[#This Row],[Customer ID]],'Hospitalisation Details'!A:E,5,FALSE)</f>
        <v>34640</v>
      </c>
      <c r="M1866" s="27">
        <f>VLOOKUP(Table35[[#This Row],[Customer ID]],'Hospitalisation Details'!A:K,8,FALSE)</f>
        <v>4337.74</v>
      </c>
      <c r="N1866" t="str">
        <f>VLOOKUP(Table35[[#This Row],[Customer ID]],'Hospitalisation Details'!A:K,9, FALSE)</f>
        <v>tier - 2</v>
      </c>
      <c r="O1866" t="str">
        <f>VLOOKUP(Table35[[#This Row],[Customer ID]],'Hospitalisation Details'!A:K,10,FALSE)</f>
        <v>tier - 1</v>
      </c>
      <c r="P1866" t="str">
        <f>VLOOKUP(Table35[[#This Row],[Customer ID]],'Hospitalisation Details'!A:K,11,FALSE)</f>
        <v>R1024</v>
      </c>
    </row>
    <row r="1867" spans="1:16" x14ac:dyDescent="0.3">
      <c r="A1867" t="s">
        <v>501</v>
      </c>
      <c r="B1867" t="str">
        <f>VLOOKUP(Table35[[#This Row],[Customer ID]], 'Customer Names'!F:G, 2, FALSE)</f>
        <v>Lapp, Mr.  Samuel M.</v>
      </c>
      <c r="C1867">
        <v>35.814999999999998</v>
      </c>
      <c r="D1867" s="22" t="str" cm="1">
        <f t="array" ref="D1867">_xlfn.IFS(Table35[[#This Row],[BMI]]&lt;18.5, "Underweight ", Table35[[#This Row],[BMI]]&lt;24.9, "Normal Weight", Table35[[#This Row],[BMI]]&lt;29.9, "Overweight ", TRUE, "Obesity")</f>
        <v>Obesity</v>
      </c>
      <c r="E1867" s="22">
        <v>5.1100000000000003</v>
      </c>
      <c r="F1867" s="22" t="str" cm="1">
        <f t="array" ref="F1867">_xlfn.IFS(Table35[[#This Row],[HBA1C]]&lt;5.7, "Normal", Table35[[#This Row],[HBA1C]]&lt;6.4, "Prediabetes ", TRUE, "Diabetes")</f>
        <v>Normal</v>
      </c>
      <c r="G1867" s="23" t="s">
        <v>2381</v>
      </c>
      <c r="H1867" s="22" t="s">
        <v>2379</v>
      </c>
      <c r="I1867" s="22" t="s">
        <v>2379</v>
      </c>
      <c r="J1867" s="22">
        <v>1</v>
      </c>
      <c r="K1867" t="s">
        <v>2379</v>
      </c>
      <c r="L1867" s="25">
        <f>VLOOKUP(Table35[[#This Row],[Customer ID]],'Hospitalisation Details'!A:E,5,FALSE)</f>
        <v>32435</v>
      </c>
      <c r="M1867" s="27">
        <f>VLOOKUP(Table35[[#This Row],[Customer ID]],'Hospitalisation Details'!A:K,8,FALSE)</f>
        <v>4320.41</v>
      </c>
      <c r="N1867" t="str">
        <f>VLOOKUP(Table35[[#This Row],[Customer ID]],'Hospitalisation Details'!A:K,9, FALSE)</f>
        <v>tier - 2</v>
      </c>
      <c r="O1867" t="str">
        <f>VLOOKUP(Table35[[#This Row],[Customer ID]],'Hospitalisation Details'!A:K,10,FALSE)</f>
        <v>tier - 1</v>
      </c>
      <c r="P1867" t="str">
        <f>VLOOKUP(Table35[[#This Row],[Customer ID]],'Hospitalisation Details'!A:K,11,FALSE)</f>
        <v>R1012</v>
      </c>
    </row>
    <row r="1868" spans="1:16" x14ac:dyDescent="0.3">
      <c r="A1868" t="s">
        <v>500</v>
      </c>
      <c r="B1868" t="str">
        <f>VLOOKUP(Table35[[#This Row],[Customer ID]], 'Customer Names'!F:G, 2, FALSE)</f>
        <v>Burke, Ms.  Kimberly</v>
      </c>
      <c r="C1868">
        <v>21.28</v>
      </c>
      <c r="D1868" s="22" t="str" cm="1">
        <f t="array" ref="D1868">_xlfn.IFS(Table35[[#This Row],[BMI]]&lt;18.5, "Underweight ", Table35[[#This Row],[BMI]]&lt;24.9, "Normal Weight", Table35[[#This Row],[BMI]]&lt;29.9, "Overweight ", TRUE, "Obesity")</f>
        <v>Normal Weight</v>
      </c>
      <c r="E1868" s="22">
        <v>4.05</v>
      </c>
      <c r="F1868" s="22" t="str" cm="1">
        <f t="array" ref="F1868">_xlfn.IFS(Table35[[#This Row],[HBA1C]]&lt;5.7, "Normal", Table35[[#This Row],[HBA1C]]&lt;6.4, "Prediabetes ", TRUE, "Diabetes")</f>
        <v>Normal</v>
      </c>
      <c r="G1868" s="23" t="s">
        <v>2379</v>
      </c>
      <c r="H1868" s="22" t="s">
        <v>2380</v>
      </c>
      <c r="I1868" s="22" t="s">
        <v>2379</v>
      </c>
      <c r="J1868" s="22">
        <v>1</v>
      </c>
      <c r="K1868" t="s">
        <v>2379</v>
      </c>
      <c r="L1868" s="25">
        <f>VLOOKUP(Table35[[#This Row],[Customer ID]],'Hospitalisation Details'!A:E,5,FALSE)</f>
        <v>36794</v>
      </c>
      <c r="M1868" s="27">
        <f>VLOOKUP(Table35[[#This Row],[Customer ID]],'Hospitalisation Details'!A:K,8,FALSE)</f>
        <v>4296.2700000000004</v>
      </c>
      <c r="N1868" t="str">
        <f>VLOOKUP(Table35[[#This Row],[Customer ID]],'Hospitalisation Details'!A:K,9, FALSE)</f>
        <v>tier - 2</v>
      </c>
      <c r="O1868" t="str">
        <f>VLOOKUP(Table35[[#This Row],[Customer ID]],'Hospitalisation Details'!A:K,10,FALSE)</f>
        <v>tier - 3</v>
      </c>
      <c r="P1868" t="str">
        <f>VLOOKUP(Table35[[#This Row],[Customer ID]],'Hospitalisation Details'!A:K,11,FALSE)</f>
        <v>R1012</v>
      </c>
    </row>
    <row r="1869" spans="1:16" x14ac:dyDescent="0.3">
      <c r="A1869" t="s">
        <v>499</v>
      </c>
      <c r="B1869" t="str">
        <f>VLOOKUP(Table35[[#This Row],[Customer ID]], 'Customer Names'!F:G, 2, FALSE)</f>
        <v>Barry, Mr.  Tom J.</v>
      </c>
      <c r="C1869">
        <v>33.81</v>
      </c>
      <c r="D1869" s="22" t="str" cm="1">
        <f t="array" ref="D1869">_xlfn.IFS(Table35[[#This Row],[BMI]]&lt;18.5, "Underweight ", Table35[[#This Row],[BMI]]&lt;24.9, "Normal Weight", Table35[[#This Row],[BMI]]&lt;29.9, "Overweight ", TRUE, "Obesity")</f>
        <v>Obesity</v>
      </c>
      <c r="E1869" s="22">
        <v>6.49</v>
      </c>
      <c r="F1869" s="22" t="str" cm="1">
        <f t="array" ref="F1869">_xlfn.IFS(Table35[[#This Row],[HBA1C]]&lt;5.7, "Normal", Table35[[#This Row],[HBA1C]]&lt;6.4, "Prediabetes ", TRUE, "Diabetes")</f>
        <v>Diabetes</v>
      </c>
      <c r="G1869" s="23" t="s">
        <v>2379</v>
      </c>
      <c r="H1869" s="22" t="s">
        <v>2379</v>
      </c>
      <c r="I1869" s="22" t="s">
        <v>2381</v>
      </c>
      <c r="J1869" s="22">
        <v>1</v>
      </c>
      <c r="K1869" t="s">
        <v>2379</v>
      </c>
      <c r="L1869" s="25">
        <f>VLOOKUP(Table35[[#This Row],[Customer ID]],'Hospitalisation Details'!A:E,5,FALSE)</f>
        <v>37841</v>
      </c>
      <c r="M1869" s="27">
        <f>VLOOKUP(Table35[[#This Row],[Customer ID]],'Hospitalisation Details'!A:K,8,FALSE)</f>
        <v>4278.55</v>
      </c>
      <c r="N1869" t="str">
        <f>VLOOKUP(Table35[[#This Row],[Customer ID]],'Hospitalisation Details'!A:K,9, FALSE)</f>
        <v>tier - 2</v>
      </c>
      <c r="O1869" t="str">
        <f>VLOOKUP(Table35[[#This Row],[Customer ID]],'Hospitalisation Details'!A:K,10,FALSE)</f>
        <v>tier - 1</v>
      </c>
      <c r="P1869" t="str">
        <f>VLOOKUP(Table35[[#This Row],[Customer ID]],'Hospitalisation Details'!A:K,11,FALSE)</f>
        <v>R1021</v>
      </c>
    </row>
    <row r="1870" spans="1:16" x14ac:dyDescent="0.3">
      <c r="A1870" t="s">
        <v>498</v>
      </c>
      <c r="B1870" t="str">
        <f>VLOOKUP(Table35[[#This Row],[Customer ID]], 'Customer Names'!F:G, 2, FALSE)</f>
        <v>McCormick, Mr.  Zachary</v>
      </c>
      <c r="C1870">
        <v>44.22</v>
      </c>
      <c r="D1870" s="22" t="str" cm="1">
        <f t="array" ref="D1870">_xlfn.IFS(Table35[[#This Row],[BMI]]&lt;18.5, "Underweight ", Table35[[#This Row],[BMI]]&lt;24.9, "Normal Weight", Table35[[#This Row],[BMI]]&lt;29.9, "Overweight ", TRUE, "Obesity")</f>
        <v>Obesity</v>
      </c>
      <c r="E1870" s="22">
        <v>4.1900000000000004</v>
      </c>
      <c r="F1870" s="22" t="str" cm="1">
        <f t="array" ref="F1870">_xlfn.IFS(Table35[[#This Row],[HBA1C]]&lt;5.7, "Normal", Table35[[#This Row],[HBA1C]]&lt;6.4, "Prediabetes ", TRUE, "Diabetes")</f>
        <v>Normal</v>
      </c>
      <c r="G1870" s="23" t="s">
        <v>2379</v>
      </c>
      <c r="H1870" s="22" t="s">
        <v>2379</v>
      </c>
      <c r="I1870" s="22" t="s">
        <v>2379</v>
      </c>
      <c r="J1870" s="22">
        <v>1</v>
      </c>
      <c r="K1870" t="s">
        <v>2379</v>
      </c>
      <c r="L1870" s="25">
        <f>VLOOKUP(Table35[[#This Row],[Customer ID]],'Hospitalisation Details'!A:E,5,FALSE)</f>
        <v>33803</v>
      </c>
      <c r="M1870" s="27">
        <f>VLOOKUP(Table35[[#This Row],[Customer ID]],'Hospitalisation Details'!A:K,8,FALSE)</f>
        <v>4266.17</v>
      </c>
      <c r="N1870" t="str">
        <f>VLOOKUP(Table35[[#This Row],[Customer ID]],'Hospitalisation Details'!A:K,9, FALSE)</f>
        <v>tier - 3</v>
      </c>
      <c r="O1870" t="str">
        <f>VLOOKUP(Table35[[#This Row],[Customer ID]],'Hospitalisation Details'!A:K,10,FALSE)</f>
        <v>tier - 2</v>
      </c>
      <c r="P1870" t="str">
        <f>VLOOKUP(Table35[[#This Row],[Customer ID]],'Hospitalisation Details'!A:K,11,FALSE)</f>
        <v>R1013</v>
      </c>
    </row>
    <row r="1871" spans="1:16" x14ac:dyDescent="0.3">
      <c r="A1871" t="s">
        <v>497</v>
      </c>
      <c r="B1871" t="str">
        <f>VLOOKUP(Table35[[#This Row],[Customer ID]], 'Customer Names'!F:G, 2, FALSE)</f>
        <v>McElroy, Mr.  Dane</v>
      </c>
      <c r="C1871">
        <v>15.46</v>
      </c>
      <c r="D1871" s="22" t="str" cm="1">
        <f t="array" ref="D1871">_xlfn.IFS(Table35[[#This Row],[BMI]]&lt;18.5, "Underweight ", Table35[[#This Row],[BMI]]&lt;24.9, "Normal Weight", Table35[[#This Row],[BMI]]&lt;29.9, "Overweight ", TRUE, "Obesity")</f>
        <v xml:space="preserve">Underweight </v>
      </c>
      <c r="E1871" s="22">
        <v>4.99</v>
      </c>
      <c r="F1871" s="22" t="str" cm="1">
        <f t="array" ref="F1871">_xlfn.IFS(Table35[[#This Row],[HBA1C]]&lt;5.7, "Normal", Table35[[#This Row],[HBA1C]]&lt;6.4, "Prediabetes ", TRUE, "Diabetes")</f>
        <v>Normal</v>
      </c>
      <c r="G1871" s="23" t="s">
        <v>2381</v>
      </c>
      <c r="H1871" s="22" t="s">
        <v>2379</v>
      </c>
      <c r="I1871" s="22" t="s">
        <v>2381</v>
      </c>
      <c r="J1871" s="22">
        <v>1</v>
      </c>
      <c r="K1871" t="s">
        <v>2379</v>
      </c>
      <c r="L1871" s="25">
        <f>VLOOKUP(Table35[[#This Row],[Customer ID]],'Hospitalisation Details'!A:E,5,FALSE)</f>
        <v>30487</v>
      </c>
      <c r="M1871" s="27">
        <f>VLOOKUP(Table35[[#This Row],[Customer ID]],'Hospitalisation Details'!A:K,8,FALSE)</f>
        <v>4265.01</v>
      </c>
      <c r="N1871" t="str">
        <f>VLOOKUP(Table35[[#This Row],[Customer ID]],'Hospitalisation Details'!A:K,9, FALSE)</f>
        <v>tier - 2</v>
      </c>
      <c r="O1871" t="str">
        <f>VLOOKUP(Table35[[#This Row],[Customer ID]],'Hospitalisation Details'!A:K,10,FALSE)</f>
        <v>tier - 1</v>
      </c>
      <c r="P1871" t="str">
        <f>VLOOKUP(Table35[[#This Row],[Customer ID]],'Hospitalisation Details'!A:K,11,FALSE)</f>
        <v>R1012</v>
      </c>
    </row>
    <row r="1872" spans="1:16" x14ac:dyDescent="0.3">
      <c r="A1872" t="s">
        <v>496</v>
      </c>
      <c r="B1872" t="str">
        <f>VLOOKUP(Table35[[#This Row],[Customer ID]], 'Customer Names'!F:G, 2, FALSE)</f>
        <v>Coffed, Mr.  Dougie J</v>
      </c>
      <c r="C1872">
        <v>30.3</v>
      </c>
      <c r="D1872" s="22" t="str" cm="1">
        <f t="array" ref="D1872">_xlfn.IFS(Table35[[#This Row],[BMI]]&lt;18.5, "Underweight ", Table35[[#This Row],[BMI]]&lt;24.9, "Normal Weight", Table35[[#This Row],[BMI]]&lt;29.9, "Overweight ", TRUE, "Obesity")</f>
        <v>Obesity</v>
      </c>
      <c r="E1872" s="22">
        <v>4.7699999999999996</v>
      </c>
      <c r="F1872" s="22" t="str" cm="1">
        <f t="array" ref="F1872">_xlfn.IFS(Table35[[#This Row],[HBA1C]]&lt;5.7, "Normal", Table35[[#This Row],[HBA1C]]&lt;6.4, "Prediabetes ", TRUE, "Diabetes")</f>
        <v>Normal</v>
      </c>
      <c r="G1872" s="23" t="s">
        <v>2381</v>
      </c>
      <c r="H1872" s="22" t="s">
        <v>2379</v>
      </c>
      <c r="I1872" s="22" t="s">
        <v>2379</v>
      </c>
      <c r="J1872" s="22">
        <v>1</v>
      </c>
      <c r="K1872" t="s">
        <v>2379</v>
      </c>
      <c r="L1872" s="25">
        <f>VLOOKUP(Table35[[#This Row],[Customer ID]],'Hospitalisation Details'!A:E,5,FALSE)</f>
        <v>34833</v>
      </c>
      <c r="M1872" s="27">
        <f>VLOOKUP(Table35[[#This Row],[Customer ID]],'Hospitalisation Details'!A:K,8,FALSE)</f>
        <v>4260.74</v>
      </c>
      <c r="N1872" t="str">
        <f>VLOOKUP(Table35[[#This Row],[Customer ID]],'Hospitalisation Details'!A:K,9, FALSE)</f>
        <v>tier - 3</v>
      </c>
      <c r="O1872" t="str">
        <f>VLOOKUP(Table35[[#This Row],[Customer ID]],'Hospitalisation Details'!A:K,10,FALSE)</f>
        <v>tier - 2</v>
      </c>
      <c r="P1872" t="str">
        <f>VLOOKUP(Table35[[#This Row],[Customer ID]],'Hospitalisation Details'!A:K,11,FALSE)</f>
        <v>R1011</v>
      </c>
    </row>
    <row r="1873" spans="1:16" x14ac:dyDescent="0.3">
      <c r="A1873" t="s">
        <v>495</v>
      </c>
      <c r="B1873" t="str">
        <f>VLOOKUP(Table35[[#This Row],[Customer ID]], 'Customer Names'!F:G, 2, FALSE)</f>
        <v>Estes, Mr.  Jeremiah H</v>
      </c>
      <c r="C1873">
        <v>16.670000000000002</v>
      </c>
      <c r="D1873" s="22" t="str" cm="1">
        <f t="array" ref="D1873">_xlfn.IFS(Table35[[#This Row],[BMI]]&lt;18.5, "Underweight ", Table35[[#This Row],[BMI]]&lt;24.9, "Normal Weight", Table35[[#This Row],[BMI]]&lt;29.9, "Overweight ", TRUE, "Obesity")</f>
        <v xml:space="preserve">Underweight </v>
      </c>
      <c r="E1873" s="22">
        <v>5.46</v>
      </c>
      <c r="F1873" s="22" t="str" cm="1">
        <f t="array" ref="F1873">_xlfn.IFS(Table35[[#This Row],[HBA1C]]&lt;5.7, "Normal", Table35[[#This Row],[HBA1C]]&lt;6.4, "Prediabetes ", TRUE, "Diabetes")</f>
        <v>Normal</v>
      </c>
      <c r="G1873" s="23" t="s">
        <v>2379</v>
      </c>
      <c r="H1873" s="22" t="s">
        <v>2379</v>
      </c>
      <c r="I1873" s="22" t="s">
        <v>2379</v>
      </c>
      <c r="J1873" s="22">
        <v>0</v>
      </c>
      <c r="K1873" t="s">
        <v>2379</v>
      </c>
      <c r="L1873" s="25">
        <f>VLOOKUP(Table35[[#This Row],[Customer ID]],'Hospitalisation Details'!A:E,5,FALSE)</f>
        <v>30057</v>
      </c>
      <c r="M1873" s="27">
        <f>VLOOKUP(Table35[[#This Row],[Customer ID]],'Hospitalisation Details'!A:K,8,FALSE)</f>
        <v>4250.24</v>
      </c>
      <c r="N1873" t="str">
        <f>VLOOKUP(Table35[[#This Row],[Customer ID]],'Hospitalisation Details'!A:K,9, FALSE)</f>
        <v>tier - 2</v>
      </c>
      <c r="O1873" t="str">
        <f>VLOOKUP(Table35[[#This Row],[Customer ID]],'Hospitalisation Details'!A:K,10,FALSE)</f>
        <v>tier - 3</v>
      </c>
      <c r="P1873" t="str">
        <f>VLOOKUP(Table35[[#This Row],[Customer ID]],'Hospitalisation Details'!A:K,11,FALSE)</f>
        <v>R1013</v>
      </c>
    </row>
    <row r="1874" spans="1:16" x14ac:dyDescent="0.3">
      <c r="A1874" t="s">
        <v>494</v>
      </c>
      <c r="B1874" t="str">
        <f>VLOOKUP(Table35[[#This Row],[Customer ID]], 'Customer Names'!F:G, 2, FALSE)</f>
        <v>Miles, Mr.  Ashley J.</v>
      </c>
      <c r="C1874">
        <v>28.594999999999999</v>
      </c>
      <c r="D1874" s="22" t="str" cm="1">
        <f t="array" ref="D1874">_xlfn.IFS(Table35[[#This Row],[BMI]]&lt;18.5, "Underweight ", Table35[[#This Row],[BMI]]&lt;24.9, "Normal Weight", Table35[[#This Row],[BMI]]&lt;29.9, "Overweight ", TRUE, "Obesity")</f>
        <v xml:space="preserve">Overweight </v>
      </c>
      <c r="E1874" s="22">
        <v>5.43</v>
      </c>
      <c r="F1874" s="22" t="str" cm="1">
        <f t="array" ref="F1874">_xlfn.IFS(Table35[[#This Row],[HBA1C]]&lt;5.7, "Normal", Table35[[#This Row],[HBA1C]]&lt;6.4, "Prediabetes ", TRUE, "Diabetes")</f>
        <v>Normal</v>
      </c>
      <c r="G1874" s="23" t="s">
        <v>2379</v>
      </c>
      <c r="H1874" s="22" t="s">
        <v>2379</v>
      </c>
      <c r="I1874" s="22" t="s">
        <v>2379</v>
      </c>
      <c r="J1874" s="22">
        <v>0</v>
      </c>
      <c r="K1874" t="s">
        <v>2379</v>
      </c>
      <c r="L1874" s="25">
        <f>VLOOKUP(Table35[[#This Row],[Customer ID]],'Hospitalisation Details'!A:E,5,FALSE)</f>
        <v>33298</v>
      </c>
      <c r="M1874" s="27">
        <f>VLOOKUP(Table35[[#This Row],[Customer ID]],'Hospitalisation Details'!A:K,8,FALSE)</f>
        <v>4243.59</v>
      </c>
      <c r="N1874" t="str">
        <f>VLOOKUP(Table35[[#This Row],[Customer ID]],'Hospitalisation Details'!A:K,9, FALSE)</f>
        <v>tier - 3</v>
      </c>
      <c r="O1874" t="str">
        <f>VLOOKUP(Table35[[#This Row],[Customer ID]],'Hospitalisation Details'!A:K,10,FALSE)</f>
        <v>tier - 1</v>
      </c>
      <c r="P1874" t="str">
        <f>VLOOKUP(Table35[[#This Row],[Customer ID]],'Hospitalisation Details'!A:K,11,FALSE)</f>
        <v>R1012</v>
      </c>
    </row>
    <row r="1875" spans="1:16" x14ac:dyDescent="0.3">
      <c r="A1875" t="s">
        <v>493</v>
      </c>
      <c r="B1875" t="str">
        <f>VLOOKUP(Table35[[#This Row],[Customer ID]], 'Customer Names'!F:G, 2, FALSE)</f>
        <v>Zamore, Mr.  Turner J.</v>
      </c>
      <c r="C1875">
        <v>25.934999999999999</v>
      </c>
      <c r="D1875" s="22" t="str" cm="1">
        <f t="array" ref="D1875">_xlfn.IFS(Table35[[#This Row],[BMI]]&lt;18.5, "Underweight ", Table35[[#This Row],[BMI]]&lt;24.9, "Normal Weight", Table35[[#This Row],[BMI]]&lt;29.9, "Overweight ", TRUE, "Obesity")</f>
        <v xml:space="preserve">Overweight </v>
      </c>
      <c r="E1875" s="22">
        <v>4.29</v>
      </c>
      <c r="F1875" s="22" t="str" cm="1">
        <f t="array" ref="F1875">_xlfn.IFS(Table35[[#This Row],[HBA1C]]&lt;5.7, "Normal", Table35[[#This Row],[HBA1C]]&lt;6.4, "Prediabetes ", TRUE, "Diabetes")</f>
        <v>Normal</v>
      </c>
      <c r="G1875" s="23" t="s">
        <v>2379</v>
      </c>
      <c r="H1875" s="22" t="s">
        <v>2379</v>
      </c>
      <c r="I1875" s="22" t="s">
        <v>2379</v>
      </c>
      <c r="J1875" s="22">
        <v>0</v>
      </c>
      <c r="K1875" t="s">
        <v>2379</v>
      </c>
      <c r="L1875" s="25">
        <f>VLOOKUP(Table35[[#This Row],[Customer ID]],'Hospitalisation Details'!A:E,5,FALSE)</f>
        <v>33272</v>
      </c>
      <c r="M1875" s="27">
        <f>VLOOKUP(Table35[[#This Row],[Customer ID]],'Hospitalisation Details'!A:K,8,FALSE)</f>
        <v>4239.8900000000003</v>
      </c>
      <c r="N1875" t="str">
        <f>VLOOKUP(Table35[[#This Row],[Customer ID]],'Hospitalisation Details'!A:K,9, FALSE)</f>
        <v>tier - 2</v>
      </c>
      <c r="O1875" t="str">
        <f>VLOOKUP(Table35[[#This Row],[Customer ID]],'Hospitalisation Details'!A:K,10,FALSE)</f>
        <v>tier - 2</v>
      </c>
      <c r="P1875" t="str">
        <f>VLOOKUP(Table35[[#This Row],[Customer ID]],'Hospitalisation Details'!A:K,11,FALSE)</f>
        <v>R1012</v>
      </c>
    </row>
    <row r="1876" spans="1:16" x14ac:dyDescent="0.3">
      <c r="A1876" t="s">
        <v>492</v>
      </c>
      <c r="B1876" t="str">
        <f>VLOOKUP(Table35[[#This Row],[Customer ID]], 'Customer Names'!F:G, 2, FALSE)</f>
        <v>Donaghy, Mr.  Roger</v>
      </c>
      <c r="C1876">
        <v>27.645</v>
      </c>
      <c r="D1876" s="22" t="str" cm="1">
        <f t="array" ref="D1876">_xlfn.IFS(Table35[[#This Row],[BMI]]&lt;18.5, "Underweight ", Table35[[#This Row],[BMI]]&lt;24.9, "Normal Weight", Table35[[#This Row],[BMI]]&lt;29.9, "Overweight ", TRUE, "Obesity")</f>
        <v xml:space="preserve">Overweight </v>
      </c>
      <c r="E1876" s="22">
        <v>5.25</v>
      </c>
      <c r="F1876" s="22" t="str" cm="1">
        <f t="array" ref="F1876">_xlfn.IFS(Table35[[#This Row],[HBA1C]]&lt;5.7, "Normal", Table35[[#This Row],[HBA1C]]&lt;6.4, "Prediabetes ", TRUE, "Diabetes")</f>
        <v>Normal</v>
      </c>
      <c r="G1876" s="23" t="s">
        <v>2379</v>
      </c>
      <c r="H1876" s="22" t="s">
        <v>2379</v>
      </c>
      <c r="I1876" s="22" t="s">
        <v>2379</v>
      </c>
      <c r="J1876" s="22">
        <v>1</v>
      </c>
      <c r="K1876" t="s">
        <v>2379</v>
      </c>
      <c r="L1876" s="25">
        <f>VLOOKUP(Table35[[#This Row],[Customer ID]],'Hospitalisation Details'!A:E,5,FALSE)</f>
        <v>33630</v>
      </c>
      <c r="M1876" s="27">
        <f>VLOOKUP(Table35[[#This Row],[Customer ID]],'Hospitalisation Details'!A:K,8,FALSE)</f>
        <v>4237.13</v>
      </c>
      <c r="N1876" t="str">
        <f>VLOOKUP(Table35[[#This Row],[Customer ID]],'Hospitalisation Details'!A:K,9, FALSE)</f>
        <v>tier - 3</v>
      </c>
      <c r="O1876" t="str">
        <f>VLOOKUP(Table35[[#This Row],[Customer ID]],'Hospitalisation Details'!A:K,10,FALSE)</f>
        <v>tier - 1</v>
      </c>
      <c r="P1876" t="str">
        <f>VLOOKUP(Table35[[#This Row],[Customer ID]],'Hospitalisation Details'!A:K,11,FALSE)</f>
        <v>R1016</v>
      </c>
    </row>
    <row r="1877" spans="1:16" x14ac:dyDescent="0.3">
      <c r="A1877" t="s">
        <v>491</v>
      </c>
      <c r="B1877" t="str">
        <f>VLOOKUP(Table35[[#This Row],[Customer ID]], 'Customer Names'!F:G, 2, FALSE)</f>
        <v>Kennedy, Ms.  Pamela</v>
      </c>
      <c r="C1877">
        <v>30.1</v>
      </c>
      <c r="D1877" s="22" t="str" cm="1">
        <f t="array" ref="D1877">_xlfn.IFS(Table35[[#This Row],[BMI]]&lt;18.5, "Underweight ", Table35[[#This Row],[BMI]]&lt;24.9, "Normal Weight", Table35[[#This Row],[BMI]]&lt;29.9, "Overweight ", TRUE, "Obesity")</f>
        <v>Obesity</v>
      </c>
      <c r="E1877" s="22">
        <v>4.04</v>
      </c>
      <c r="F1877" s="22" t="str" cm="1">
        <f t="array" ref="F1877">_xlfn.IFS(Table35[[#This Row],[HBA1C]]&lt;5.7, "Normal", Table35[[#This Row],[HBA1C]]&lt;6.4, "Prediabetes ", TRUE, "Diabetes")</f>
        <v>Normal</v>
      </c>
      <c r="G1877" s="23" t="s">
        <v>2379</v>
      </c>
      <c r="H1877" s="22" t="s">
        <v>2379</v>
      </c>
      <c r="I1877" s="22" t="s">
        <v>2379</v>
      </c>
      <c r="J1877" s="22">
        <v>1</v>
      </c>
      <c r="K1877" t="s">
        <v>2379</v>
      </c>
      <c r="L1877" s="25">
        <f>VLOOKUP(Table35[[#This Row],[Customer ID]],'Hospitalisation Details'!A:E,5,FALSE)</f>
        <v>36143</v>
      </c>
      <c r="M1877" s="27">
        <f>VLOOKUP(Table35[[#This Row],[Customer ID]],'Hospitalisation Details'!A:K,8,FALSE)</f>
        <v>4234.93</v>
      </c>
      <c r="N1877" t="str">
        <f>VLOOKUP(Table35[[#This Row],[Customer ID]],'Hospitalisation Details'!A:K,9, FALSE)</f>
        <v>tier - 2</v>
      </c>
      <c r="O1877" t="str">
        <f>VLOOKUP(Table35[[#This Row],[Customer ID]],'Hospitalisation Details'!A:K,10,FALSE)</f>
        <v>tier - 1</v>
      </c>
      <c r="P1877" t="str">
        <f>VLOOKUP(Table35[[#This Row],[Customer ID]],'Hospitalisation Details'!A:K,11,FALSE)</f>
        <v>R1011</v>
      </c>
    </row>
    <row r="1878" spans="1:16" x14ac:dyDescent="0.3">
      <c r="A1878" t="s">
        <v>490</v>
      </c>
      <c r="B1878" t="str">
        <f>VLOOKUP(Table35[[#This Row],[Customer ID]], 'Customer Names'!F:G, 2, FALSE)</f>
        <v>Fiorini, Ms.  Allison M.</v>
      </c>
      <c r="C1878">
        <v>26.79</v>
      </c>
      <c r="D1878" s="22" t="str" cm="1">
        <f t="array" ref="D1878">_xlfn.IFS(Table35[[#This Row],[BMI]]&lt;18.5, "Underweight ", Table35[[#This Row],[BMI]]&lt;24.9, "Normal Weight", Table35[[#This Row],[BMI]]&lt;29.9, "Overweight ", TRUE, "Obesity")</f>
        <v xml:space="preserve">Overweight </v>
      </c>
      <c r="E1878" s="22">
        <v>5</v>
      </c>
      <c r="F1878" s="22" t="str" cm="1">
        <f t="array" ref="F1878">_xlfn.IFS(Table35[[#This Row],[HBA1C]]&lt;5.7, "Normal", Table35[[#This Row],[HBA1C]]&lt;6.4, "Prediabetes ", TRUE, "Diabetes")</f>
        <v>Normal</v>
      </c>
      <c r="G1878" s="23" t="s">
        <v>2381</v>
      </c>
      <c r="H1878" s="22" t="s">
        <v>2379</v>
      </c>
      <c r="I1878" s="22" t="s">
        <v>2381</v>
      </c>
      <c r="J1878" s="22">
        <v>1</v>
      </c>
      <c r="K1878" t="s">
        <v>2379</v>
      </c>
      <c r="L1878" s="25">
        <f>VLOOKUP(Table35[[#This Row],[Customer ID]],'Hospitalisation Details'!A:E,5,FALSE)</f>
        <v>35740</v>
      </c>
      <c r="M1878" s="27">
        <f>VLOOKUP(Table35[[#This Row],[Customer ID]],'Hospitalisation Details'!A:K,8,FALSE)</f>
        <v>4189.1099999999997</v>
      </c>
      <c r="N1878" t="str">
        <f>VLOOKUP(Table35[[#This Row],[Customer ID]],'Hospitalisation Details'!A:K,9, FALSE)</f>
        <v>tier - 2</v>
      </c>
      <c r="O1878" t="str">
        <f>VLOOKUP(Table35[[#This Row],[Customer ID]],'Hospitalisation Details'!A:K,10,FALSE)</f>
        <v>tier - 2</v>
      </c>
      <c r="P1878" t="str">
        <f>VLOOKUP(Table35[[#This Row],[Customer ID]],'Hospitalisation Details'!A:K,11,FALSE)</f>
        <v>R1012</v>
      </c>
    </row>
    <row r="1879" spans="1:16" x14ac:dyDescent="0.3">
      <c r="A1879" t="s">
        <v>489</v>
      </c>
      <c r="B1879" t="str">
        <f>VLOOKUP(Table35[[#This Row],[Customer ID]], 'Customer Names'!F:G, 2, FALSE)</f>
        <v>Alexander, Mrs.  Katherine H.</v>
      </c>
      <c r="C1879">
        <v>27.1</v>
      </c>
      <c r="D1879" s="22" t="str" cm="1">
        <f t="array" ref="D1879">_xlfn.IFS(Table35[[#This Row],[BMI]]&lt;18.5, "Underweight ", Table35[[#This Row],[BMI]]&lt;24.9, "Normal Weight", Table35[[#This Row],[BMI]]&lt;29.9, "Overweight ", TRUE, "Obesity")</f>
        <v xml:space="preserve">Overweight </v>
      </c>
      <c r="E1879" s="22">
        <v>4.01</v>
      </c>
      <c r="F1879" s="22" t="str" cm="1">
        <f t="array" ref="F1879">_xlfn.IFS(Table35[[#This Row],[HBA1C]]&lt;5.7, "Normal", Table35[[#This Row],[HBA1C]]&lt;6.4, "Prediabetes ", TRUE, "Diabetes")</f>
        <v>Normal</v>
      </c>
      <c r="G1879" s="23" t="s">
        <v>2381</v>
      </c>
      <c r="H1879" s="22" t="s">
        <v>2379</v>
      </c>
      <c r="I1879" s="22" t="s">
        <v>2379</v>
      </c>
      <c r="J1879" s="22">
        <v>1</v>
      </c>
      <c r="K1879" t="s">
        <v>2379</v>
      </c>
      <c r="L1879" s="25">
        <f>VLOOKUP(Table35[[#This Row],[Customer ID]],'Hospitalisation Details'!A:E,5,FALSE)</f>
        <v>34975</v>
      </c>
      <c r="M1879" s="27">
        <f>VLOOKUP(Table35[[#This Row],[Customer ID]],'Hospitalisation Details'!A:K,8,FALSE)</f>
        <v>4188.7299999999996</v>
      </c>
      <c r="N1879" t="str">
        <f>VLOOKUP(Table35[[#This Row],[Customer ID]],'Hospitalisation Details'!A:K,9, FALSE)</f>
        <v>tier - 2</v>
      </c>
      <c r="O1879" t="str">
        <f>VLOOKUP(Table35[[#This Row],[Customer ID]],'Hospitalisation Details'!A:K,10,FALSE)</f>
        <v>tier - 2</v>
      </c>
      <c r="P1879" t="str">
        <f>VLOOKUP(Table35[[#This Row],[Customer ID]],'Hospitalisation Details'!A:K,11,FALSE)</f>
        <v>R1025</v>
      </c>
    </row>
    <row r="1880" spans="1:16" x14ac:dyDescent="0.3">
      <c r="A1880" t="s">
        <v>488</v>
      </c>
      <c r="B1880" t="str">
        <f>VLOOKUP(Table35[[#This Row],[Customer ID]], 'Customer Names'!F:G, 2, FALSE)</f>
        <v>Watkins, Ms.  Robin</v>
      </c>
      <c r="C1880">
        <v>24.31</v>
      </c>
      <c r="D1880" s="22" t="str" cm="1">
        <f t="array" ref="D1880">_xlfn.IFS(Table35[[#This Row],[BMI]]&lt;18.5, "Underweight ", Table35[[#This Row],[BMI]]&lt;24.9, "Normal Weight", Table35[[#This Row],[BMI]]&lt;29.9, "Overweight ", TRUE, "Obesity")</f>
        <v>Normal Weight</v>
      </c>
      <c r="E1880" s="22">
        <v>5.4</v>
      </c>
      <c r="F1880" s="22" t="str" cm="1">
        <f t="array" ref="F1880">_xlfn.IFS(Table35[[#This Row],[HBA1C]]&lt;5.7, "Normal", Table35[[#This Row],[HBA1C]]&lt;6.4, "Prediabetes ", TRUE, "Diabetes")</f>
        <v>Normal</v>
      </c>
      <c r="G1880" s="23" t="s">
        <v>2379</v>
      </c>
      <c r="H1880" s="22" t="s">
        <v>2379</v>
      </c>
      <c r="I1880" s="22" t="s">
        <v>2379</v>
      </c>
      <c r="J1880" s="22">
        <v>0</v>
      </c>
      <c r="K1880" t="s">
        <v>2379</v>
      </c>
      <c r="L1880" s="25">
        <f>VLOOKUP(Table35[[#This Row],[Customer ID]],'Hospitalisation Details'!A:E,5,FALSE)</f>
        <v>32776</v>
      </c>
      <c r="M1880" s="27">
        <f>VLOOKUP(Table35[[#This Row],[Customer ID]],'Hospitalisation Details'!A:K,8,FALSE)</f>
        <v>4185.1000000000004</v>
      </c>
      <c r="N1880" t="str">
        <f>VLOOKUP(Table35[[#This Row],[Customer ID]],'Hospitalisation Details'!A:K,9, FALSE)</f>
        <v>tier - 2</v>
      </c>
      <c r="O1880" t="str">
        <f>VLOOKUP(Table35[[#This Row],[Customer ID]],'Hospitalisation Details'!A:K,10,FALSE)</f>
        <v>tier - 3</v>
      </c>
      <c r="P1880" t="str">
        <f>VLOOKUP(Table35[[#This Row],[Customer ID]],'Hospitalisation Details'!A:K,11,FALSE)</f>
        <v>R1013</v>
      </c>
    </row>
    <row r="1881" spans="1:16" x14ac:dyDescent="0.3">
      <c r="A1881" t="s">
        <v>487</v>
      </c>
      <c r="B1881" t="str">
        <f>VLOOKUP(Table35[[#This Row],[Customer ID]], 'Customer Names'!F:G, 2, FALSE)</f>
        <v>Cassel, Ms.  Terri</v>
      </c>
      <c r="C1881">
        <v>15.53</v>
      </c>
      <c r="D1881" s="22" t="str" cm="1">
        <f t="array" ref="D1881">_xlfn.IFS(Table35[[#This Row],[BMI]]&lt;18.5, "Underweight ", Table35[[#This Row],[BMI]]&lt;24.9, "Normal Weight", Table35[[#This Row],[BMI]]&lt;29.9, "Overweight ", TRUE, "Obesity")</f>
        <v xml:space="preserve">Underweight </v>
      </c>
      <c r="E1881" s="22">
        <v>5.81</v>
      </c>
      <c r="F1881" s="22" t="str" cm="1">
        <f t="array" ref="F1881">_xlfn.IFS(Table35[[#This Row],[HBA1C]]&lt;5.7, "Normal", Table35[[#This Row],[HBA1C]]&lt;6.4, "Prediabetes ", TRUE, "Diabetes")</f>
        <v xml:space="preserve">Prediabetes </v>
      </c>
      <c r="G1881" s="23" t="s">
        <v>2379</v>
      </c>
      <c r="H1881" s="22" t="s">
        <v>2379</v>
      </c>
      <c r="I1881" s="22" t="s">
        <v>2379</v>
      </c>
      <c r="J1881" s="22">
        <v>1</v>
      </c>
      <c r="K1881" t="s">
        <v>2379</v>
      </c>
      <c r="L1881" s="25">
        <f>VLOOKUP(Table35[[#This Row],[Customer ID]],'Hospitalisation Details'!A:E,5,FALSE)</f>
        <v>30910</v>
      </c>
      <c r="M1881" s="27">
        <f>VLOOKUP(Table35[[#This Row],[Customer ID]],'Hospitalisation Details'!A:K,8,FALSE)</f>
        <v>4163.21</v>
      </c>
      <c r="N1881" t="str">
        <f>VLOOKUP(Table35[[#This Row],[Customer ID]],'Hospitalisation Details'!A:K,9, FALSE)</f>
        <v>tier - 2</v>
      </c>
      <c r="O1881" t="str">
        <f>VLOOKUP(Table35[[#This Row],[Customer ID]],'Hospitalisation Details'!A:K,10,FALSE)</f>
        <v>tier - 2</v>
      </c>
      <c r="P1881" t="str">
        <f>VLOOKUP(Table35[[#This Row],[Customer ID]],'Hospitalisation Details'!A:K,11,FALSE)</f>
        <v>R1012</v>
      </c>
    </row>
    <row r="1882" spans="1:16" x14ac:dyDescent="0.3">
      <c r="A1882" t="s">
        <v>486</v>
      </c>
      <c r="B1882" t="str">
        <f>VLOOKUP(Table35[[#This Row],[Customer ID]], 'Customer Names'!F:G, 2, FALSE)</f>
        <v>Ferguson, Mr.  Eddie</v>
      </c>
      <c r="C1882">
        <v>30.7</v>
      </c>
      <c r="D1882" s="22" t="str" cm="1">
        <f t="array" ref="D1882">_xlfn.IFS(Table35[[#This Row],[BMI]]&lt;18.5, "Underweight ", Table35[[#This Row],[BMI]]&lt;24.9, "Normal Weight", Table35[[#This Row],[BMI]]&lt;29.9, "Overweight ", TRUE, "Obesity")</f>
        <v>Obesity</v>
      </c>
      <c r="E1882" s="22">
        <v>5.82</v>
      </c>
      <c r="F1882" s="22" t="str" cm="1">
        <f t="array" ref="F1882">_xlfn.IFS(Table35[[#This Row],[HBA1C]]&lt;5.7, "Normal", Table35[[#This Row],[HBA1C]]&lt;6.4, "Prediabetes ", TRUE, "Diabetes")</f>
        <v xml:space="preserve">Prediabetes </v>
      </c>
      <c r="G1882" s="23" t="s">
        <v>2379</v>
      </c>
      <c r="H1882" s="22" t="s">
        <v>2379</v>
      </c>
      <c r="I1882" s="22" t="s">
        <v>2379</v>
      </c>
      <c r="J1882" s="22">
        <v>1</v>
      </c>
      <c r="K1882" t="s">
        <v>2379</v>
      </c>
      <c r="L1882" s="25">
        <f>VLOOKUP(Table35[[#This Row],[Customer ID]],'Hospitalisation Details'!A:E,5,FALSE)</f>
        <v>36002</v>
      </c>
      <c r="M1882" s="27">
        <f>VLOOKUP(Table35[[#This Row],[Customer ID]],'Hospitalisation Details'!A:K,8,FALSE)</f>
        <v>4154.97</v>
      </c>
      <c r="N1882" t="str">
        <f>VLOOKUP(Table35[[#This Row],[Customer ID]],'Hospitalisation Details'!A:K,9, FALSE)</f>
        <v>tier - 2</v>
      </c>
      <c r="O1882" t="str">
        <f>VLOOKUP(Table35[[#This Row],[Customer ID]],'Hospitalisation Details'!A:K,10,FALSE)</f>
        <v>tier - 1</v>
      </c>
      <c r="P1882" t="str">
        <f>VLOOKUP(Table35[[#This Row],[Customer ID]],'Hospitalisation Details'!A:K,11,FALSE)</f>
        <v>R1012</v>
      </c>
    </row>
    <row r="1883" spans="1:16" x14ac:dyDescent="0.3">
      <c r="A1883" t="s">
        <v>485</v>
      </c>
      <c r="B1883" t="str">
        <f>VLOOKUP(Table35[[#This Row],[Customer ID]], 'Customer Names'!F:G, 2, FALSE)</f>
        <v>O'Sullivan, Ms.  Pamela</v>
      </c>
      <c r="C1883">
        <v>33.33</v>
      </c>
      <c r="D1883" s="22" t="str" cm="1">
        <f t="array" ref="D1883">_xlfn.IFS(Table35[[#This Row],[BMI]]&lt;18.5, "Underweight ", Table35[[#This Row],[BMI]]&lt;24.9, "Normal Weight", Table35[[#This Row],[BMI]]&lt;29.9, "Overweight ", TRUE, "Obesity")</f>
        <v>Obesity</v>
      </c>
      <c r="E1883" s="22">
        <v>4.82</v>
      </c>
      <c r="F1883" s="22" t="str" cm="1">
        <f t="array" ref="F1883">_xlfn.IFS(Table35[[#This Row],[HBA1C]]&lt;5.7, "Normal", Table35[[#This Row],[HBA1C]]&lt;6.4, "Prediabetes ", TRUE, "Diabetes")</f>
        <v>Normal</v>
      </c>
      <c r="G1883" s="23" t="s">
        <v>2379</v>
      </c>
      <c r="H1883" s="22" t="s">
        <v>2379</v>
      </c>
      <c r="I1883" s="22" t="s">
        <v>2379</v>
      </c>
      <c r="J1883" s="22">
        <v>1</v>
      </c>
      <c r="K1883" t="s">
        <v>2379</v>
      </c>
      <c r="L1883" s="25">
        <f>VLOOKUP(Table35[[#This Row],[Customer ID]],'Hospitalisation Details'!A:E,5,FALSE)</f>
        <v>33759</v>
      </c>
      <c r="M1883" s="27">
        <f>VLOOKUP(Table35[[#This Row],[Customer ID]],'Hospitalisation Details'!A:K,8,FALSE)</f>
        <v>4151.03</v>
      </c>
      <c r="N1883" t="str">
        <f>VLOOKUP(Table35[[#This Row],[Customer ID]],'Hospitalisation Details'!A:K,9, FALSE)</f>
        <v>tier - 2</v>
      </c>
      <c r="O1883" t="str">
        <f>VLOOKUP(Table35[[#This Row],[Customer ID]],'Hospitalisation Details'!A:K,10,FALSE)</f>
        <v>tier - 2</v>
      </c>
      <c r="P1883" t="str">
        <f>VLOOKUP(Table35[[#This Row],[Customer ID]],'Hospitalisation Details'!A:K,11,FALSE)</f>
        <v>R1013</v>
      </c>
    </row>
    <row r="1884" spans="1:16" x14ac:dyDescent="0.3">
      <c r="A1884" t="s">
        <v>484</v>
      </c>
      <c r="B1884" t="str">
        <f>VLOOKUP(Table35[[#This Row],[Customer ID]], 'Customer Names'!F:G, 2, FALSE)</f>
        <v>Chepkirui, Ms.  Joyce</v>
      </c>
      <c r="C1884">
        <v>32.4</v>
      </c>
      <c r="D1884" s="22" t="str" cm="1">
        <f t="array" ref="D1884">_xlfn.IFS(Table35[[#This Row],[BMI]]&lt;18.5, "Underweight ", Table35[[#This Row],[BMI]]&lt;24.9, "Normal Weight", Table35[[#This Row],[BMI]]&lt;29.9, "Overweight ", TRUE, "Obesity")</f>
        <v>Obesity</v>
      </c>
      <c r="E1884" s="22">
        <v>5.08</v>
      </c>
      <c r="F1884" s="22" t="str" cm="1">
        <f t="array" ref="F1884">_xlfn.IFS(Table35[[#This Row],[HBA1C]]&lt;5.7, "Normal", Table35[[#This Row],[HBA1C]]&lt;6.4, "Prediabetes ", TRUE, "Diabetes")</f>
        <v>Normal</v>
      </c>
      <c r="G1884" s="23" t="s">
        <v>2379</v>
      </c>
      <c r="H1884" s="22" t="s">
        <v>2379</v>
      </c>
      <c r="I1884" s="22" t="s">
        <v>2379</v>
      </c>
      <c r="J1884" s="22">
        <v>1</v>
      </c>
      <c r="K1884" t="s">
        <v>2379</v>
      </c>
      <c r="L1884" s="25">
        <f>VLOOKUP(Table35[[#This Row],[Customer ID]],'Hospitalisation Details'!A:E,5,FALSE)</f>
        <v>33752</v>
      </c>
      <c r="M1884" s="27">
        <f>VLOOKUP(Table35[[#This Row],[Customer ID]],'Hospitalisation Details'!A:K,8,FALSE)</f>
        <v>4149.74</v>
      </c>
      <c r="N1884" t="str">
        <f>VLOOKUP(Table35[[#This Row],[Customer ID]],'Hospitalisation Details'!A:K,9, FALSE)</f>
        <v>tier - 2</v>
      </c>
      <c r="O1884" t="str">
        <f>VLOOKUP(Table35[[#This Row],[Customer ID]],'Hospitalisation Details'!A:K,10,FALSE)</f>
        <v>tier - 1</v>
      </c>
      <c r="P1884" t="str">
        <f>VLOOKUP(Table35[[#This Row],[Customer ID]],'Hospitalisation Details'!A:K,11,FALSE)</f>
        <v>R1011</v>
      </c>
    </row>
    <row r="1885" spans="1:16" x14ac:dyDescent="0.3">
      <c r="A1885" t="s">
        <v>483</v>
      </c>
      <c r="B1885" t="str">
        <f>VLOOKUP(Table35[[#This Row],[Customer ID]], 'Customer Names'!F:G, 2, FALSE)</f>
        <v>Gurney, Ms.  Alison W.</v>
      </c>
      <c r="C1885">
        <v>27.93</v>
      </c>
      <c r="D1885" s="22" t="str" cm="1">
        <f t="array" ref="D1885">_xlfn.IFS(Table35[[#This Row],[BMI]]&lt;18.5, "Underweight ", Table35[[#This Row],[BMI]]&lt;24.9, "Normal Weight", Table35[[#This Row],[BMI]]&lt;29.9, "Overweight ", TRUE, "Obesity")</f>
        <v xml:space="preserve">Overweight </v>
      </c>
      <c r="E1885" s="22">
        <v>5.59</v>
      </c>
      <c r="F1885" s="22" t="str" cm="1">
        <f t="array" ref="F1885">_xlfn.IFS(Table35[[#This Row],[HBA1C]]&lt;5.7, "Normal", Table35[[#This Row],[HBA1C]]&lt;6.4, "Prediabetes ", TRUE, "Diabetes")</f>
        <v>Normal</v>
      </c>
      <c r="G1885" s="23" t="s">
        <v>2379</v>
      </c>
      <c r="H1885" s="22" t="s">
        <v>2379</v>
      </c>
      <c r="I1885" s="22" t="s">
        <v>2379</v>
      </c>
      <c r="J1885" s="22">
        <v>1</v>
      </c>
      <c r="K1885" t="s">
        <v>2379</v>
      </c>
      <c r="L1885" s="25">
        <f>VLOOKUP(Table35[[#This Row],[Customer ID]],'Hospitalisation Details'!A:E,5,FALSE)</f>
        <v>33712</v>
      </c>
      <c r="M1885" s="27">
        <f>VLOOKUP(Table35[[#This Row],[Customer ID]],'Hospitalisation Details'!A:K,8,FALSE)</f>
        <v>4137.5200000000004</v>
      </c>
      <c r="N1885" t="str">
        <f>VLOOKUP(Table35[[#This Row],[Customer ID]],'Hospitalisation Details'!A:K,9, FALSE)</f>
        <v>tier - 2</v>
      </c>
      <c r="O1885" t="str">
        <f>VLOOKUP(Table35[[#This Row],[Customer ID]],'Hospitalisation Details'!A:K,10,FALSE)</f>
        <v>tier - 3</v>
      </c>
      <c r="P1885" t="str">
        <f>VLOOKUP(Table35[[#This Row],[Customer ID]],'Hospitalisation Details'!A:K,11,FALSE)</f>
        <v>R1024</v>
      </c>
    </row>
    <row r="1886" spans="1:16" x14ac:dyDescent="0.3">
      <c r="A1886" t="s">
        <v>482</v>
      </c>
      <c r="B1886" t="str">
        <f>VLOOKUP(Table35[[#This Row],[Customer ID]], 'Customer Names'!F:G, 2, FALSE)</f>
        <v>Francis, Ms.  Tammara C</v>
      </c>
      <c r="C1886">
        <v>21.754999999999999</v>
      </c>
      <c r="D1886" s="22" t="str" cm="1">
        <f t="array" ref="D1886">_xlfn.IFS(Table35[[#This Row],[BMI]]&lt;18.5, "Underweight ", Table35[[#This Row],[BMI]]&lt;24.9, "Normal Weight", Table35[[#This Row],[BMI]]&lt;29.9, "Overweight ", TRUE, "Obesity")</f>
        <v>Normal Weight</v>
      </c>
      <c r="E1886" s="22">
        <v>5.12</v>
      </c>
      <c r="F1886" s="22" t="str" cm="1">
        <f t="array" ref="F1886">_xlfn.IFS(Table35[[#This Row],[HBA1C]]&lt;5.7, "Normal", Table35[[#This Row],[HBA1C]]&lt;6.4, "Prediabetes ", TRUE, "Diabetes")</f>
        <v>Normal</v>
      </c>
      <c r="G1886" s="23" t="s">
        <v>2379</v>
      </c>
      <c r="H1886" s="22" t="s">
        <v>2379</v>
      </c>
      <c r="I1886" s="22" t="s">
        <v>2379</v>
      </c>
      <c r="J1886" s="22">
        <v>0</v>
      </c>
      <c r="K1886" t="s">
        <v>2379</v>
      </c>
      <c r="L1886" s="25">
        <f>VLOOKUP(Table35[[#This Row],[Customer ID]],'Hospitalisation Details'!A:E,5,FALSE)</f>
        <v>33303</v>
      </c>
      <c r="M1886" s="27">
        <f>VLOOKUP(Table35[[#This Row],[Customer ID]],'Hospitalisation Details'!A:K,8,FALSE)</f>
        <v>4134.08</v>
      </c>
      <c r="N1886" t="str">
        <f>VLOOKUP(Table35[[#This Row],[Customer ID]],'Hospitalisation Details'!A:K,9, FALSE)</f>
        <v>tier - 2</v>
      </c>
      <c r="O1886" t="str">
        <f>VLOOKUP(Table35[[#This Row],[Customer ID]],'Hospitalisation Details'!A:K,10,FALSE)</f>
        <v>tier - 1</v>
      </c>
      <c r="P1886" t="str">
        <f>VLOOKUP(Table35[[#This Row],[Customer ID]],'Hospitalisation Details'!A:K,11,FALSE)</f>
        <v>R1012</v>
      </c>
    </row>
    <row r="1887" spans="1:16" x14ac:dyDescent="0.3">
      <c r="A1887" t="s">
        <v>481</v>
      </c>
      <c r="B1887" t="str">
        <f>VLOOKUP(Table35[[#This Row],[Customer ID]], 'Customer Names'!F:G, 2, FALSE)</f>
        <v>Gruca, Ms.  Dorota</v>
      </c>
      <c r="C1887">
        <v>25.934999999999999</v>
      </c>
      <c r="D1887" s="22" t="str" cm="1">
        <f t="array" ref="D1887">_xlfn.IFS(Table35[[#This Row],[BMI]]&lt;18.5, "Underweight ", Table35[[#This Row],[BMI]]&lt;24.9, "Normal Weight", Table35[[#This Row],[BMI]]&lt;29.9, "Overweight ", TRUE, "Obesity")</f>
        <v xml:space="preserve">Overweight </v>
      </c>
      <c r="E1887" s="22">
        <v>4.95</v>
      </c>
      <c r="F1887" s="22" t="str" cm="1">
        <f t="array" ref="F1887">_xlfn.IFS(Table35[[#This Row],[HBA1C]]&lt;5.7, "Normal", Table35[[#This Row],[HBA1C]]&lt;6.4, "Prediabetes ", TRUE, "Diabetes")</f>
        <v>Normal</v>
      </c>
      <c r="G1887" s="23" t="s">
        <v>2379</v>
      </c>
      <c r="H1887" s="22" t="s">
        <v>2379</v>
      </c>
      <c r="I1887" s="22" t="s">
        <v>2379</v>
      </c>
      <c r="J1887" s="22">
        <v>0</v>
      </c>
      <c r="K1887" t="s">
        <v>2379</v>
      </c>
      <c r="L1887" s="25">
        <f>VLOOKUP(Table35[[#This Row],[Customer ID]],'Hospitalisation Details'!A:E,5,FALSE)</f>
        <v>34386</v>
      </c>
      <c r="M1887" s="27">
        <f>VLOOKUP(Table35[[#This Row],[Customer ID]],'Hospitalisation Details'!A:K,8,FALSE)</f>
        <v>4133.6400000000003</v>
      </c>
      <c r="N1887" t="str">
        <f>VLOOKUP(Table35[[#This Row],[Customer ID]],'Hospitalisation Details'!A:K,9, FALSE)</f>
        <v>tier - 2</v>
      </c>
      <c r="O1887" t="str">
        <f>VLOOKUP(Table35[[#This Row],[Customer ID]],'Hospitalisation Details'!A:K,10,FALSE)</f>
        <v>tier - 3</v>
      </c>
      <c r="P1887" t="str">
        <f>VLOOKUP(Table35[[#This Row],[Customer ID]],'Hospitalisation Details'!A:K,11,FALSE)</f>
        <v>R1012</v>
      </c>
    </row>
    <row r="1888" spans="1:16" x14ac:dyDescent="0.3">
      <c r="A1888" t="s">
        <v>480</v>
      </c>
      <c r="B1888" t="str">
        <f>VLOOKUP(Table35[[#This Row],[Customer ID]], 'Customer Names'!F:G, 2, FALSE)</f>
        <v>Rojas Alvarez, Mr.  Jose Norberto Sr.</v>
      </c>
      <c r="C1888">
        <v>31.5</v>
      </c>
      <c r="D1888" s="22" t="str" cm="1">
        <f t="array" ref="D1888">_xlfn.IFS(Table35[[#This Row],[BMI]]&lt;18.5, "Underweight ", Table35[[#This Row],[BMI]]&lt;24.9, "Normal Weight", Table35[[#This Row],[BMI]]&lt;29.9, "Overweight ", TRUE, "Obesity")</f>
        <v>Obesity</v>
      </c>
      <c r="E1888" s="22">
        <v>6.16</v>
      </c>
      <c r="F1888" s="22" t="str" cm="1">
        <f t="array" ref="F1888">_xlfn.IFS(Table35[[#This Row],[HBA1C]]&lt;5.7, "Normal", Table35[[#This Row],[HBA1C]]&lt;6.4, "Prediabetes ", TRUE, "Diabetes")</f>
        <v xml:space="preserve">Prediabetes </v>
      </c>
      <c r="G1888" s="23" t="s">
        <v>2379</v>
      </c>
      <c r="H1888" s="22" t="s">
        <v>2379</v>
      </c>
      <c r="I1888" s="22" t="s">
        <v>2379</v>
      </c>
      <c r="J1888" s="22">
        <v>0</v>
      </c>
      <c r="K1888" t="s">
        <v>2379</v>
      </c>
      <c r="L1888" s="25">
        <f>VLOOKUP(Table35[[#This Row],[Customer ID]],'Hospitalisation Details'!A:E,5,FALSE)</f>
        <v>32887</v>
      </c>
      <c r="M1888" s="27">
        <f>VLOOKUP(Table35[[#This Row],[Customer ID]],'Hospitalisation Details'!A:K,8,FALSE)</f>
        <v>4076.5</v>
      </c>
      <c r="N1888" t="str">
        <f>VLOOKUP(Table35[[#This Row],[Customer ID]],'Hospitalisation Details'!A:K,9, FALSE)</f>
        <v>tier - 2</v>
      </c>
      <c r="O1888" t="str">
        <f>VLOOKUP(Table35[[#This Row],[Customer ID]],'Hospitalisation Details'!A:K,10,FALSE)</f>
        <v>tier - 3</v>
      </c>
      <c r="P1888" t="str">
        <f>VLOOKUP(Table35[[#This Row],[Customer ID]],'Hospitalisation Details'!A:K,11,FALSE)</f>
        <v>R1011</v>
      </c>
    </row>
    <row r="1889" spans="1:16" x14ac:dyDescent="0.3">
      <c r="A1889" t="s">
        <v>479</v>
      </c>
      <c r="B1889" t="str">
        <f>VLOOKUP(Table35[[#This Row],[Customer ID]], 'Customer Names'!F:G, 2, FALSE)</f>
        <v>Denton, Mr.  Peter</v>
      </c>
      <c r="C1889">
        <v>30.03</v>
      </c>
      <c r="D1889" s="22" t="str" cm="1">
        <f t="array" ref="D1889">_xlfn.IFS(Table35[[#This Row],[BMI]]&lt;18.5, "Underweight ", Table35[[#This Row],[BMI]]&lt;24.9, "Normal Weight", Table35[[#This Row],[BMI]]&lt;29.9, "Overweight ", TRUE, "Obesity")</f>
        <v>Obesity</v>
      </c>
      <c r="E1889" s="22">
        <v>6.41</v>
      </c>
      <c r="F1889" s="22" t="str" cm="1">
        <f t="array" ref="F1889">_xlfn.IFS(Table35[[#This Row],[HBA1C]]&lt;5.7, "Normal", Table35[[#This Row],[HBA1C]]&lt;6.4, "Prediabetes ", TRUE, "Diabetes")</f>
        <v>Diabetes</v>
      </c>
      <c r="G1889" s="23" t="s">
        <v>2379</v>
      </c>
      <c r="H1889" s="22" t="s">
        <v>2379</v>
      </c>
      <c r="I1889" s="22" t="s">
        <v>2379</v>
      </c>
      <c r="J1889" s="22">
        <v>0</v>
      </c>
      <c r="K1889" t="s">
        <v>2379</v>
      </c>
      <c r="L1889" s="25">
        <f>VLOOKUP(Table35[[#This Row],[Customer ID]],'Hospitalisation Details'!A:E,5,FALSE)</f>
        <v>33208</v>
      </c>
      <c r="M1889" s="27">
        <f>VLOOKUP(Table35[[#This Row],[Customer ID]],'Hospitalisation Details'!A:K,8,FALSE)</f>
        <v>4074.45</v>
      </c>
      <c r="N1889" t="str">
        <f>VLOOKUP(Table35[[#This Row],[Customer ID]],'Hospitalisation Details'!A:K,9, FALSE)</f>
        <v>tier - 3</v>
      </c>
      <c r="O1889" t="str">
        <f>VLOOKUP(Table35[[#This Row],[Customer ID]],'Hospitalisation Details'!A:K,10,FALSE)</f>
        <v>tier - 2</v>
      </c>
      <c r="P1889" t="str">
        <f>VLOOKUP(Table35[[#This Row],[Customer ID]],'Hospitalisation Details'!A:K,11,FALSE)</f>
        <v>R1013</v>
      </c>
    </row>
    <row r="1890" spans="1:16" x14ac:dyDescent="0.3">
      <c r="A1890" t="s">
        <v>478</v>
      </c>
      <c r="B1890" t="str">
        <f>VLOOKUP(Table35[[#This Row],[Customer ID]], 'Customer Names'!F:G, 2, FALSE)</f>
        <v>Mason, Mr.  Bryant</v>
      </c>
      <c r="C1890">
        <v>33.479999999999997</v>
      </c>
      <c r="D1890" s="22" t="str" cm="1">
        <f t="array" ref="D1890">_xlfn.IFS(Table35[[#This Row],[BMI]]&lt;18.5, "Underweight ", Table35[[#This Row],[BMI]]&lt;24.9, "Normal Weight", Table35[[#This Row],[BMI]]&lt;29.9, "Overweight ", TRUE, "Obesity")</f>
        <v>Obesity</v>
      </c>
      <c r="E1890" s="22">
        <v>8.94</v>
      </c>
      <c r="F1890" s="22" t="str" cm="1">
        <f t="array" ref="F1890">_xlfn.IFS(Table35[[#This Row],[HBA1C]]&lt;5.7, "Normal", Table35[[#This Row],[HBA1C]]&lt;6.4, "Prediabetes ", TRUE, "Diabetes")</f>
        <v>Diabetes</v>
      </c>
      <c r="G1890" s="23" t="s">
        <v>2379</v>
      </c>
      <c r="H1890" s="22" t="s">
        <v>2379</v>
      </c>
      <c r="I1890" s="22" t="s">
        <v>2379</v>
      </c>
      <c r="J1890" s="22">
        <v>0</v>
      </c>
      <c r="K1890" t="s">
        <v>2379</v>
      </c>
      <c r="L1890" s="25">
        <f>VLOOKUP(Table35[[#This Row],[Customer ID]],'Hospitalisation Details'!A:E,5,FALSE)</f>
        <v>37578</v>
      </c>
      <c r="M1890" s="27">
        <f>VLOOKUP(Table35[[#This Row],[Customer ID]],'Hospitalisation Details'!A:K,8,FALSE)</f>
        <v>4070.51</v>
      </c>
      <c r="N1890" t="str">
        <f>VLOOKUP(Table35[[#This Row],[Customer ID]],'Hospitalisation Details'!A:K,9, FALSE)</f>
        <v>tier - 2</v>
      </c>
      <c r="O1890" t="str">
        <f>VLOOKUP(Table35[[#This Row],[Customer ID]],'Hospitalisation Details'!A:K,10,FALSE)</f>
        <v>tier - 1</v>
      </c>
      <c r="P1890" t="str">
        <f>VLOOKUP(Table35[[#This Row],[Customer ID]],'Hospitalisation Details'!A:K,11,FALSE)</f>
        <v>R1012</v>
      </c>
    </row>
    <row r="1891" spans="1:16" x14ac:dyDescent="0.3">
      <c r="A1891" t="s">
        <v>477</v>
      </c>
      <c r="B1891" t="str">
        <f>VLOOKUP(Table35[[#This Row],[Customer ID]], 'Customer Names'!F:G, 2, FALSE)</f>
        <v>Trout, Ms.  Christina</v>
      </c>
      <c r="C1891">
        <v>16.510000000000002</v>
      </c>
      <c r="D1891" s="22" t="str" cm="1">
        <f t="array" ref="D1891">_xlfn.IFS(Table35[[#This Row],[BMI]]&lt;18.5, "Underweight ", Table35[[#This Row],[BMI]]&lt;24.9, "Normal Weight", Table35[[#This Row],[BMI]]&lt;29.9, "Overweight ", TRUE, "Obesity")</f>
        <v xml:space="preserve">Underweight </v>
      </c>
      <c r="E1891" s="22">
        <v>4.42</v>
      </c>
      <c r="F1891" s="22" t="str" cm="1">
        <f t="array" ref="F1891">_xlfn.IFS(Table35[[#This Row],[HBA1C]]&lt;5.7, "Normal", Table35[[#This Row],[HBA1C]]&lt;6.4, "Prediabetes ", TRUE, "Diabetes")</f>
        <v>Normal</v>
      </c>
      <c r="G1891" s="23" t="s">
        <v>2381</v>
      </c>
      <c r="H1891" s="22" t="s">
        <v>2379</v>
      </c>
      <c r="I1891" s="22" t="s">
        <v>2381</v>
      </c>
      <c r="J1891" s="22">
        <v>1</v>
      </c>
      <c r="K1891" t="s">
        <v>2379</v>
      </c>
      <c r="L1891" s="25">
        <f>VLOOKUP(Table35[[#This Row],[Customer ID]],'Hospitalisation Details'!A:E,5,FALSE)</f>
        <v>30605</v>
      </c>
      <c r="M1891" s="27">
        <f>VLOOKUP(Table35[[#This Row],[Customer ID]],'Hospitalisation Details'!A:K,8,FALSE)</f>
        <v>4070.42</v>
      </c>
      <c r="N1891" t="str">
        <f>VLOOKUP(Table35[[#This Row],[Customer ID]],'Hospitalisation Details'!A:K,9, FALSE)</f>
        <v>tier - 2</v>
      </c>
      <c r="O1891" t="str">
        <f>VLOOKUP(Table35[[#This Row],[Customer ID]],'Hospitalisation Details'!A:K,10,FALSE)</f>
        <v>tier - 1</v>
      </c>
      <c r="P1891" t="str">
        <f>VLOOKUP(Table35[[#This Row],[Customer ID]],'Hospitalisation Details'!A:K,11,FALSE)</f>
        <v>R1013</v>
      </c>
    </row>
    <row r="1892" spans="1:16" x14ac:dyDescent="0.3">
      <c r="A1892" t="s">
        <v>476</v>
      </c>
      <c r="B1892" t="str">
        <f>VLOOKUP(Table35[[#This Row],[Customer ID]], 'Customer Names'!F:G, 2, FALSE)</f>
        <v>Gilbert, Mr.  John</v>
      </c>
      <c r="C1892">
        <v>33.155000000000001</v>
      </c>
      <c r="D1892" s="22" t="str" cm="1">
        <f t="array" ref="D1892">_xlfn.IFS(Table35[[#This Row],[BMI]]&lt;18.5, "Underweight ", Table35[[#This Row],[BMI]]&lt;24.9, "Normal Weight", Table35[[#This Row],[BMI]]&lt;29.9, "Overweight ", TRUE, "Obesity")</f>
        <v>Obesity</v>
      </c>
      <c r="E1892" s="22">
        <v>5.3</v>
      </c>
      <c r="F1892" s="22" t="str" cm="1">
        <f t="array" ref="F1892">_xlfn.IFS(Table35[[#This Row],[HBA1C]]&lt;5.7, "Normal", Table35[[#This Row],[HBA1C]]&lt;6.4, "Prediabetes ", TRUE, "Diabetes")</f>
        <v>Normal</v>
      </c>
      <c r="G1892" s="23" t="s">
        <v>2381</v>
      </c>
      <c r="H1892" s="22" t="s">
        <v>2379</v>
      </c>
      <c r="I1892" s="22" t="s">
        <v>2379</v>
      </c>
      <c r="J1892" s="22">
        <v>1</v>
      </c>
      <c r="K1892" t="s">
        <v>2379</v>
      </c>
      <c r="L1892" s="25">
        <f>VLOOKUP(Table35[[#This Row],[Customer ID]],'Hospitalisation Details'!A:E,5,FALSE)</f>
        <v>34956</v>
      </c>
      <c r="M1892" s="27">
        <f>VLOOKUP(Table35[[#This Row],[Customer ID]],'Hospitalisation Details'!A:K,8,FALSE)</f>
        <v>4058.71</v>
      </c>
      <c r="N1892" t="str">
        <f>VLOOKUP(Table35[[#This Row],[Customer ID]],'Hospitalisation Details'!A:K,9, FALSE)</f>
        <v>tier - 3</v>
      </c>
      <c r="O1892" t="str">
        <f>VLOOKUP(Table35[[#This Row],[Customer ID]],'Hospitalisation Details'!A:K,10,FALSE)</f>
        <v>tier - 3</v>
      </c>
      <c r="P1892" t="str">
        <f>VLOOKUP(Table35[[#This Row],[Customer ID]],'Hospitalisation Details'!A:K,11,FALSE)</f>
        <v>R1012</v>
      </c>
    </row>
    <row r="1893" spans="1:16" x14ac:dyDescent="0.3">
      <c r="A1893" t="s">
        <v>475</v>
      </c>
      <c r="B1893" t="str">
        <f>VLOOKUP(Table35[[#This Row],[Customer ID]], 'Customer Names'!F:G, 2, FALSE)</f>
        <v>Chong, Mr.  Eduardo</v>
      </c>
      <c r="C1893">
        <v>37.29</v>
      </c>
      <c r="D1893" s="22" t="str" cm="1">
        <f t="array" ref="D1893">_xlfn.IFS(Table35[[#This Row],[BMI]]&lt;18.5, "Underweight ", Table35[[#This Row],[BMI]]&lt;24.9, "Normal Weight", Table35[[#This Row],[BMI]]&lt;29.9, "Overweight ", TRUE, "Obesity")</f>
        <v>Obesity</v>
      </c>
      <c r="E1893" s="22">
        <v>4.6399999999999997</v>
      </c>
      <c r="F1893" s="22" t="str" cm="1">
        <f t="array" ref="F1893">_xlfn.IFS(Table35[[#This Row],[HBA1C]]&lt;5.7, "Normal", Table35[[#This Row],[HBA1C]]&lt;6.4, "Prediabetes ", TRUE, "Diabetes")</f>
        <v>Normal</v>
      </c>
      <c r="G1893" s="23" t="s">
        <v>2379</v>
      </c>
      <c r="H1893" s="22" t="s">
        <v>2379</v>
      </c>
      <c r="I1893" s="22" t="s">
        <v>2381</v>
      </c>
      <c r="J1893" s="22">
        <v>1</v>
      </c>
      <c r="K1893" t="s">
        <v>2379</v>
      </c>
      <c r="L1893" s="25">
        <f>VLOOKUP(Table35[[#This Row],[Customer ID]],'Hospitalisation Details'!A:E,5,FALSE)</f>
        <v>34194</v>
      </c>
      <c r="M1893" s="27">
        <f>VLOOKUP(Table35[[#This Row],[Customer ID]],'Hospitalisation Details'!A:K,8,FALSE)</f>
        <v>4058.12</v>
      </c>
      <c r="N1893" t="str">
        <f>VLOOKUP(Table35[[#This Row],[Customer ID]],'Hospitalisation Details'!A:K,9, FALSE)</f>
        <v>tier - 2</v>
      </c>
      <c r="O1893" t="str">
        <f>VLOOKUP(Table35[[#This Row],[Customer ID]],'Hospitalisation Details'!A:K,10,FALSE)</f>
        <v>tier - 1</v>
      </c>
      <c r="P1893" t="str">
        <f>VLOOKUP(Table35[[#This Row],[Customer ID]],'Hospitalisation Details'!A:K,11,FALSE)</f>
        <v>R1013</v>
      </c>
    </row>
    <row r="1894" spans="1:16" x14ac:dyDescent="0.3">
      <c r="A1894" t="s">
        <v>474</v>
      </c>
      <c r="B1894" t="str">
        <f>VLOOKUP(Table35[[#This Row],[Customer ID]], 'Customer Names'!F:G, 2, FALSE)</f>
        <v>Henry, Ms.  Laura M.</v>
      </c>
      <c r="C1894">
        <v>20.23</v>
      </c>
      <c r="D1894" s="22" t="str" cm="1">
        <f t="array" ref="D1894">_xlfn.IFS(Table35[[#This Row],[BMI]]&lt;18.5, "Underweight ", Table35[[#This Row],[BMI]]&lt;24.9, "Normal Weight", Table35[[#This Row],[BMI]]&lt;29.9, "Overweight ", TRUE, "Obesity")</f>
        <v>Normal Weight</v>
      </c>
      <c r="E1894" s="22">
        <v>6.16</v>
      </c>
      <c r="F1894" s="22" t="str" cm="1">
        <f t="array" ref="F1894">_xlfn.IFS(Table35[[#This Row],[HBA1C]]&lt;5.7, "Normal", Table35[[#This Row],[HBA1C]]&lt;6.4, "Prediabetes ", TRUE, "Diabetes")</f>
        <v xml:space="preserve">Prediabetes </v>
      </c>
      <c r="G1894" s="23" t="s">
        <v>2381</v>
      </c>
      <c r="H1894" s="22" t="s">
        <v>2379</v>
      </c>
      <c r="I1894" s="22" t="s">
        <v>2379</v>
      </c>
      <c r="J1894" s="22">
        <v>1</v>
      </c>
      <c r="K1894" t="s">
        <v>2379</v>
      </c>
      <c r="L1894" s="25">
        <f>VLOOKUP(Table35[[#This Row],[Customer ID]],'Hospitalisation Details'!A:E,5,FALSE)</f>
        <v>32354</v>
      </c>
      <c r="M1894" s="27">
        <f>VLOOKUP(Table35[[#This Row],[Customer ID]],'Hospitalisation Details'!A:K,8,FALSE)</f>
        <v>4047.94</v>
      </c>
      <c r="N1894" t="str">
        <f>VLOOKUP(Table35[[#This Row],[Customer ID]],'Hospitalisation Details'!A:K,9, FALSE)</f>
        <v>tier - 2</v>
      </c>
      <c r="O1894" t="str">
        <f>VLOOKUP(Table35[[#This Row],[Customer ID]],'Hospitalisation Details'!A:K,10,FALSE)</f>
        <v>tier - 1</v>
      </c>
      <c r="P1894" t="str">
        <f>VLOOKUP(Table35[[#This Row],[Customer ID]],'Hospitalisation Details'!A:K,11,FALSE)</f>
        <v>R1013</v>
      </c>
    </row>
    <row r="1895" spans="1:16" x14ac:dyDescent="0.3">
      <c r="A1895" t="s">
        <v>473</v>
      </c>
      <c r="B1895" t="str">
        <f>VLOOKUP(Table35[[#This Row],[Customer ID]], 'Customer Names'!F:G, 2, FALSE)</f>
        <v>Brenneman, Mr.  Charlie</v>
      </c>
      <c r="C1895">
        <v>28.975000000000001</v>
      </c>
      <c r="D1895" s="22" t="str" cm="1">
        <f t="array" ref="D1895">_xlfn.IFS(Table35[[#This Row],[BMI]]&lt;18.5, "Underweight ", Table35[[#This Row],[BMI]]&lt;24.9, "Normal Weight", Table35[[#This Row],[BMI]]&lt;29.9, "Overweight ", TRUE, "Obesity")</f>
        <v xml:space="preserve">Overweight </v>
      </c>
      <c r="E1895" s="22">
        <v>4.12</v>
      </c>
      <c r="F1895" s="22" t="str" cm="1">
        <f t="array" ref="F1895">_xlfn.IFS(Table35[[#This Row],[HBA1C]]&lt;5.7, "Normal", Table35[[#This Row],[HBA1C]]&lt;6.4, "Prediabetes ", TRUE, "Diabetes")</f>
        <v>Normal</v>
      </c>
      <c r="G1895" s="23" t="s">
        <v>2379</v>
      </c>
      <c r="H1895" s="22" t="s">
        <v>2379</v>
      </c>
      <c r="I1895" s="22" t="s">
        <v>2381</v>
      </c>
      <c r="J1895" s="22">
        <v>1</v>
      </c>
      <c r="K1895" t="s">
        <v>2379</v>
      </c>
      <c r="L1895" s="25">
        <f>VLOOKUP(Table35[[#This Row],[Customer ID]],'Hospitalisation Details'!A:E,5,FALSE)</f>
        <v>34146</v>
      </c>
      <c r="M1895" s="27">
        <f>VLOOKUP(Table35[[#This Row],[Customer ID]],'Hospitalisation Details'!A:K,8,FALSE)</f>
        <v>4040.56</v>
      </c>
      <c r="N1895" t="str">
        <f>VLOOKUP(Table35[[#This Row],[Customer ID]],'Hospitalisation Details'!A:K,9, FALSE)</f>
        <v>tier - 3</v>
      </c>
      <c r="O1895" t="str">
        <f>VLOOKUP(Table35[[#This Row],[Customer ID]],'Hospitalisation Details'!A:K,10,FALSE)</f>
        <v>tier - 3</v>
      </c>
      <c r="P1895" t="str">
        <f>VLOOKUP(Table35[[#This Row],[Customer ID]],'Hospitalisation Details'!A:K,11,FALSE)</f>
        <v>R1015</v>
      </c>
    </row>
    <row r="1896" spans="1:16" x14ac:dyDescent="0.3">
      <c r="A1896" t="s">
        <v>472</v>
      </c>
      <c r="B1896" t="str">
        <f>VLOOKUP(Table35[[#This Row],[Customer ID]], 'Customer Names'!F:G, 2, FALSE)</f>
        <v>Kemp, Ms.  Melissa D.</v>
      </c>
      <c r="C1896">
        <v>16.420000000000002</v>
      </c>
      <c r="D1896" s="22" t="str" cm="1">
        <f t="array" ref="D1896">_xlfn.IFS(Table35[[#This Row],[BMI]]&lt;18.5, "Underweight ", Table35[[#This Row],[BMI]]&lt;24.9, "Normal Weight", Table35[[#This Row],[BMI]]&lt;29.9, "Overweight ", TRUE, "Obesity")</f>
        <v xml:space="preserve">Underweight </v>
      </c>
      <c r="E1896" s="22">
        <v>5.77</v>
      </c>
      <c r="F1896" s="22" t="str" cm="1">
        <f t="array" ref="F1896">_xlfn.IFS(Table35[[#This Row],[HBA1C]]&lt;5.7, "Normal", Table35[[#This Row],[HBA1C]]&lt;6.4, "Prediabetes ", TRUE, "Diabetes")</f>
        <v xml:space="preserve">Prediabetes </v>
      </c>
      <c r="G1896" s="23" t="s">
        <v>2381</v>
      </c>
      <c r="H1896" s="22" t="s">
        <v>2379</v>
      </c>
      <c r="I1896" s="22" t="s">
        <v>2381</v>
      </c>
      <c r="J1896" s="22">
        <v>1</v>
      </c>
      <c r="K1896" t="s">
        <v>2379</v>
      </c>
      <c r="L1896" s="25">
        <f>VLOOKUP(Table35[[#This Row],[Customer ID]],'Hospitalisation Details'!A:E,5,FALSE)</f>
        <v>30446</v>
      </c>
      <c r="M1896" s="27">
        <f>VLOOKUP(Table35[[#This Row],[Customer ID]],'Hospitalisation Details'!A:K,8,FALSE)</f>
        <v>4039.9</v>
      </c>
      <c r="N1896" t="str">
        <f>VLOOKUP(Table35[[#This Row],[Customer ID]],'Hospitalisation Details'!A:K,9, FALSE)</f>
        <v>tier - 2</v>
      </c>
      <c r="O1896" t="str">
        <f>VLOOKUP(Table35[[#This Row],[Customer ID]],'Hospitalisation Details'!A:K,10,FALSE)</f>
        <v>tier - 1</v>
      </c>
      <c r="P1896" t="str">
        <f>VLOOKUP(Table35[[#This Row],[Customer ID]],'Hospitalisation Details'!A:K,11,FALSE)</f>
        <v>R1013</v>
      </c>
    </row>
    <row r="1897" spans="1:16" x14ac:dyDescent="0.3">
      <c r="A1897" t="s">
        <v>471</v>
      </c>
      <c r="B1897" t="str">
        <f>VLOOKUP(Table35[[#This Row],[Customer ID]], 'Customer Names'!F:G, 2, FALSE)</f>
        <v>Wilson, Mr.  Dan C. Jr.</v>
      </c>
      <c r="C1897">
        <v>17.559999999999999</v>
      </c>
      <c r="D1897" s="22" t="str" cm="1">
        <f t="array" ref="D1897">_xlfn.IFS(Table35[[#This Row],[BMI]]&lt;18.5, "Underweight ", Table35[[#This Row],[BMI]]&lt;24.9, "Normal Weight", Table35[[#This Row],[BMI]]&lt;29.9, "Overweight ", TRUE, "Obesity")</f>
        <v xml:space="preserve">Underweight </v>
      </c>
      <c r="E1897" s="22">
        <v>6.2</v>
      </c>
      <c r="F1897" s="22" t="str" cm="1">
        <f t="array" ref="F1897">_xlfn.IFS(Table35[[#This Row],[HBA1C]]&lt;5.7, "Normal", Table35[[#This Row],[HBA1C]]&lt;6.4, "Prediabetes ", TRUE, "Diabetes")</f>
        <v xml:space="preserve">Prediabetes </v>
      </c>
      <c r="G1897" s="23" t="s">
        <v>2379</v>
      </c>
      <c r="H1897" s="22" t="s">
        <v>2379</v>
      </c>
      <c r="I1897" s="22" t="s">
        <v>2379</v>
      </c>
      <c r="J1897" s="22">
        <v>1</v>
      </c>
      <c r="K1897" t="s">
        <v>2379</v>
      </c>
      <c r="L1897" s="25">
        <f>VLOOKUP(Table35[[#This Row],[Customer ID]],'Hospitalisation Details'!A:E,5,FALSE)</f>
        <v>30779</v>
      </c>
      <c r="M1897" s="27">
        <f>VLOOKUP(Table35[[#This Row],[Customer ID]],'Hospitalisation Details'!A:K,8,FALSE)</f>
        <v>4038.41</v>
      </c>
      <c r="N1897" t="str">
        <f>VLOOKUP(Table35[[#This Row],[Customer ID]],'Hospitalisation Details'!A:K,9, FALSE)</f>
        <v>tier - 2</v>
      </c>
      <c r="O1897" t="str">
        <f>VLOOKUP(Table35[[#This Row],[Customer ID]],'Hospitalisation Details'!A:K,10,FALSE)</f>
        <v>tier - 1</v>
      </c>
      <c r="P1897" t="str">
        <f>VLOOKUP(Table35[[#This Row],[Customer ID]],'Hospitalisation Details'!A:K,11,FALSE)</f>
        <v>R1013</v>
      </c>
    </row>
    <row r="1898" spans="1:16" x14ac:dyDescent="0.3">
      <c r="A1898" t="s">
        <v>470</v>
      </c>
      <c r="B1898" t="str">
        <f>VLOOKUP(Table35[[#This Row],[Customer ID]], 'Customer Names'!F:G, 2, FALSE)</f>
        <v>Hillyard, Mr.  Matthew</v>
      </c>
      <c r="C1898">
        <v>24.13</v>
      </c>
      <c r="D1898" s="22" t="str" cm="1">
        <f t="array" ref="D1898">_xlfn.IFS(Table35[[#This Row],[BMI]]&lt;18.5, "Underweight ", Table35[[#This Row],[BMI]]&lt;24.9, "Normal Weight", Table35[[#This Row],[BMI]]&lt;29.9, "Overweight ", TRUE, "Obesity")</f>
        <v>Normal Weight</v>
      </c>
      <c r="E1898" s="22">
        <v>4.3899999999999997</v>
      </c>
      <c r="F1898" s="22" t="str" cm="1">
        <f t="array" ref="F1898">_xlfn.IFS(Table35[[#This Row],[HBA1C]]&lt;5.7, "Normal", Table35[[#This Row],[HBA1C]]&lt;6.4, "Prediabetes ", TRUE, "Diabetes")</f>
        <v>Normal</v>
      </c>
      <c r="G1898" s="23" t="s">
        <v>2379</v>
      </c>
      <c r="H1898" s="22" t="s">
        <v>2379</v>
      </c>
      <c r="I1898" s="22" t="s">
        <v>2379</v>
      </c>
      <c r="J1898" s="22">
        <v>1</v>
      </c>
      <c r="K1898" t="s">
        <v>2379</v>
      </c>
      <c r="L1898" s="25">
        <f>VLOOKUP(Table35[[#This Row],[Customer ID]],'Hospitalisation Details'!A:E,5,FALSE)</f>
        <v>33674</v>
      </c>
      <c r="M1898" s="27">
        <f>VLOOKUP(Table35[[#This Row],[Customer ID]],'Hospitalisation Details'!A:K,8,FALSE)</f>
        <v>4032.24</v>
      </c>
      <c r="N1898" t="str">
        <f>VLOOKUP(Table35[[#This Row],[Customer ID]],'Hospitalisation Details'!A:K,9, FALSE)</f>
        <v>tier - 3</v>
      </c>
      <c r="O1898" t="str">
        <f>VLOOKUP(Table35[[#This Row],[Customer ID]],'Hospitalisation Details'!A:K,10,FALSE)</f>
        <v>tier - 3</v>
      </c>
      <c r="P1898" t="str">
        <f>VLOOKUP(Table35[[#This Row],[Customer ID]],'Hospitalisation Details'!A:K,11,FALSE)</f>
        <v>R1012</v>
      </c>
    </row>
    <row r="1899" spans="1:16" x14ac:dyDescent="0.3">
      <c r="A1899" t="s">
        <v>469</v>
      </c>
      <c r="B1899" t="str">
        <f>VLOOKUP(Table35[[#This Row],[Customer ID]], 'Customer Names'!F:G, 2, FALSE)</f>
        <v>Turner, Mr.  Wesley C.</v>
      </c>
      <c r="C1899">
        <v>19.95</v>
      </c>
      <c r="D1899" s="22" t="str" cm="1">
        <f t="array" ref="D1899">_xlfn.IFS(Table35[[#This Row],[BMI]]&lt;18.5, "Underweight ", Table35[[#This Row],[BMI]]&lt;24.9, "Normal Weight", Table35[[#This Row],[BMI]]&lt;29.9, "Overweight ", TRUE, "Obesity")</f>
        <v>Normal Weight</v>
      </c>
      <c r="E1899" s="22">
        <v>5.13</v>
      </c>
      <c r="F1899" s="22" t="str" cm="1">
        <f t="array" ref="F1899">_xlfn.IFS(Table35[[#This Row],[HBA1C]]&lt;5.7, "Normal", Table35[[#This Row],[HBA1C]]&lt;6.4, "Prediabetes ", TRUE, "Diabetes")</f>
        <v>Normal</v>
      </c>
      <c r="G1899" s="23" t="s">
        <v>2379</v>
      </c>
      <c r="H1899" s="22" t="s">
        <v>2380</v>
      </c>
      <c r="I1899" s="22" t="s">
        <v>2379</v>
      </c>
      <c r="J1899" s="22">
        <v>2</v>
      </c>
      <c r="K1899" t="s">
        <v>2379</v>
      </c>
      <c r="L1899" s="25">
        <f>VLOOKUP(Table35[[#This Row],[Customer ID]],'Hospitalisation Details'!A:E,5,FALSE)</f>
        <v>36569</v>
      </c>
      <c r="M1899" s="27">
        <f>VLOOKUP(Table35[[#This Row],[Customer ID]],'Hospitalisation Details'!A:K,8,FALSE)</f>
        <v>4005.42</v>
      </c>
      <c r="N1899" t="str">
        <f>VLOOKUP(Table35[[#This Row],[Customer ID]],'Hospitalisation Details'!A:K,9, FALSE)</f>
        <v>tier - 2</v>
      </c>
      <c r="O1899" t="str">
        <f>VLOOKUP(Table35[[#This Row],[Customer ID]],'Hospitalisation Details'!A:K,10,FALSE)</f>
        <v>tier - 1</v>
      </c>
      <c r="P1899" t="str">
        <f>VLOOKUP(Table35[[#This Row],[Customer ID]],'Hospitalisation Details'!A:K,11,FALSE)</f>
        <v>R1015</v>
      </c>
    </row>
    <row r="1900" spans="1:16" x14ac:dyDescent="0.3">
      <c r="A1900" t="s">
        <v>468</v>
      </c>
      <c r="B1900" t="str">
        <f>VLOOKUP(Table35[[#This Row],[Customer ID]], 'Customer Names'!F:G, 2, FALSE)</f>
        <v>Benestad, Mr.  Christopher</v>
      </c>
      <c r="C1900">
        <v>21.24</v>
      </c>
      <c r="D1900" s="22" t="str" cm="1">
        <f t="array" ref="D1900">_xlfn.IFS(Table35[[#This Row],[BMI]]&lt;18.5, "Underweight ", Table35[[#This Row],[BMI]]&lt;24.9, "Normal Weight", Table35[[#This Row],[BMI]]&lt;29.9, "Overweight ", TRUE, "Obesity")</f>
        <v>Normal Weight</v>
      </c>
      <c r="E1900" s="22">
        <v>4.49</v>
      </c>
      <c r="F1900" s="22" t="str" cm="1">
        <f t="array" ref="F1900">_xlfn.IFS(Table35[[#This Row],[HBA1C]]&lt;5.7, "Normal", Table35[[#This Row],[HBA1C]]&lt;6.4, "Prediabetes ", TRUE, "Diabetes")</f>
        <v>Normal</v>
      </c>
      <c r="G1900" s="23" t="s">
        <v>2379</v>
      </c>
      <c r="H1900" s="22" t="s">
        <v>2379</v>
      </c>
      <c r="I1900" s="22" t="s">
        <v>2379</v>
      </c>
      <c r="J1900" s="22">
        <v>0</v>
      </c>
      <c r="K1900" t="s">
        <v>2379</v>
      </c>
      <c r="L1900" s="25">
        <f>VLOOKUP(Table35[[#This Row],[Customer ID]],'Hospitalisation Details'!A:E,5,FALSE)</f>
        <v>32518</v>
      </c>
      <c r="M1900" s="27">
        <f>VLOOKUP(Table35[[#This Row],[Customer ID]],'Hospitalisation Details'!A:K,8,FALSE)</f>
        <v>4002.36</v>
      </c>
      <c r="N1900" t="str">
        <f>VLOOKUP(Table35[[#This Row],[Customer ID]],'Hospitalisation Details'!A:K,9, FALSE)</f>
        <v>tier - 2</v>
      </c>
      <c r="O1900" t="str">
        <f>VLOOKUP(Table35[[#This Row],[Customer ID]],'Hospitalisation Details'!A:K,10,FALSE)</f>
        <v>tier - 1</v>
      </c>
      <c r="P1900" t="str">
        <f>VLOOKUP(Table35[[#This Row],[Customer ID]],'Hospitalisation Details'!A:K,11,FALSE)</f>
        <v>R1013</v>
      </c>
    </row>
    <row r="1901" spans="1:16" x14ac:dyDescent="0.3">
      <c r="A1901" t="s">
        <v>467</v>
      </c>
      <c r="B1901" t="str">
        <f>VLOOKUP(Table35[[#This Row],[Customer ID]], 'Customer Names'!F:G, 2, FALSE)</f>
        <v>Gonzales, Ms.  Jessica</v>
      </c>
      <c r="C1901">
        <v>44.22</v>
      </c>
      <c r="D1901" s="22" t="str" cm="1">
        <f t="array" ref="D1901">_xlfn.IFS(Table35[[#This Row],[BMI]]&lt;18.5, "Underweight ", Table35[[#This Row],[BMI]]&lt;24.9, "Normal Weight", Table35[[#This Row],[BMI]]&lt;29.9, "Overweight ", TRUE, "Obesity")</f>
        <v>Obesity</v>
      </c>
      <c r="E1901" s="22">
        <v>6.35</v>
      </c>
      <c r="F1901" s="22" t="str" cm="1">
        <f t="array" ref="F1901">_xlfn.IFS(Table35[[#This Row],[HBA1C]]&lt;5.7, "Normal", Table35[[#This Row],[HBA1C]]&lt;6.4, "Prediabetes ", TRUE, "Diabetes")</f>
        <v xml:space="preserve">Prediabetes </v>
      </c>
      <c r="G1901" s="23" t="s">
        <v>2379</v>
      </c>
      <c r="H1901" s="22" t="s">
        <v>2379</v>
      </c>
      <c r="I1901" s="22" t="s">
        <v>2379</v>
      </c>
      <c r="J1901" s="22">
        <v>0</v>
      </c>
      <c r="K1901" t="s">
        <v>2379</v>
      </c>
      <c r="L1901" s="25">
        <f>VLOOKUP(Table35[[#This Row],[Customer ID]],'Hospitalisation Details'!A:E,5,FALSE)</f>
        <v>33208</v>
      </c>
      <c r="M1901" s="27">
        <f>VLOOKUP(Table35[[#This Row],[Customer ID]],'Hospitalisation Details'!A:K,8,FALSE)</f>
        <v>3994.18</v>
      </c>
      <c r="N1901" t="str">
        <f>VLOOKUP(Table35[[#This Row],[Customer ID]],'Hospitalisation Details'!A:K,9, FALSE)</f>
        <v>tier - 2</v>
      </c>
      <c r="O1901" t="str">
        <f>VLOOKUP(Table35[[#This Row],[Customer ID]],'Hospitalisation Details'!A:K,10,FALSE)</f>
        <v>tier - 2</v>
      </c>
      <c r="P1901" t="str">
        <f>VLOOKUP(Table35[[#This Row],[Customer ID]],'Hospitalisation Details'!A:K,11,FALSE)</f>
        <v>R1013</v>
      </c>
    </row>
    <row r="1902" spans="1:16" x14ac:dyDescent="0.3">
      <c r="A1902" t="s">
        <v>466</v>
      </c>
      <c r="B1902" t="str">
        <f>VLOOKUP(Table35[[#This Row],[Customer ID]], 'Customer Names'!F:G, 2, FALSE)</f>
        <v>Newman, Ms.  Christin</v>
      </c>
      <c r="C1902">
        <v>41.1</v>
      </c>
      <c r="D1902" s="22" t="str" cm="1">
        <f t="array" ref="D1902">_xlfn.IFS(Table35[[#This Row],[BMI]]&lt;18.5, "Underweight ", Table35[[#This Row],[BMI]]&lt;24.9, "Normal Weight", Table35[[#This Row],[BMI]]&lt;29.9, "Overweight ", TRUE, "Obesity")</f>
        <v>Obesity</v>
      </c>
      <c r="E1902" s="22">
        <v>5.79</v>
      </c>
      <c r="F1902" s="22" t="str" cm="1">
        <f t="array" ref="F1902">_xlfn.IFS(Table35[[#This Row],[HBA1C]]&lt;5.7, "Normal", Table35[[#This Row],[HBA1C]]&lt;6.4, "Prediabetes ", TRUE, "Diabetes")</f>
        <v xml:space="preserve">Prediabetes </v>
      </c>
      <c r="G1902" s="23" t="s">
        <v>2379</v>
      </c>
      <c r="H1902" s="22" t="s">
        <v>2379</v>
      </c>
      <c r="I1902" s="22" t="s">
        <v>2379</v>
      </c>
      <c r="J1902" s="22">
        <v>0</v>
      </c>
      <c r="K1902" t="s">
        <v>2379</v>
      </c>
      <c r="L1902" s="25">
        <f>VLOOKUP(Table35[[#This Row],[Customer ID]],'Hospitalisation Details'!A:E,5,FALSE)</f>
        <v>33199</v>
      </c>
      <c r="M1902" s="27">
        <f>VLOOKUP(Table35[[#This Row],[Customer ID]],'Hospitalisation Details'!A:K,8,FALSE)</f>
        <v>3989.84</v>
      </c>
      <c r="N1902" t="str">
        <f>VLOOKUP(Table35[[#This Row],[Customer ID]],'Hospitalisation Details'!A:K,9, FALSE)</f>
        <v>tier - 2</v>
      </c>
      <c r="O1902" t="str">
        <f>VLOOKUP(Table35[[#This Row],[Customer ID]],'Hospitalisation Details'!A:K,10,FALSE)</f>
        <v>tier - 2</v>
      </c>
      <c r="P1902" t="str">
        <f>VLOOKUP(Table35[[#This Row],[Customer ID]],'Hospitalisation Details'!A:K,11,FALSE)</f>
        <v>R1011</v>
      </c>
    </row>
    <row r="1903" spans="1:16" x14ac:dyDescent="0.3">
      <c r="A1903" t="s">
        <v>465</v>
      </c>
      <c r="B1903" t="str">
        <f>VLOOKUP(Table35[[#This Row],[Customer ID]], 'Customer Names'!F:G, 2, FALSE)</f>
        <v>Sayre, Ms.  Sara</v>
      </c>
      <c r="C1903">
        <v>34.200000000000003</v>
      </c>
      <c r="D1903" s="22" t="str" cm="1">
        <f t="array" ref="D1903">_xlfn.IFS(Table35[[#This Row],[BMI]]&lt;18.5, "Underweight ", Table35[[#This Row],[BMI]]&lt;24.9, "Normal Weight", Table35[[#This Row],[BMI]]&lt;29.9, "Overweight ", TRUE, "Obesity")</f>
        <v>Obesity</v>
      </c>
      <c r="E1903" s="22">
        <v>4.78</v>
      </c>
      <c r="F1903" s="22" t="str" cm="1">
        <f t="array" ref="F1903">_xlfn.IFS(Table35[[#This Row],[HBA1C]]&lt;5.7, "Normal", Table35[[#This Row],[HBA1C]]&lt;6.4, "Prediabetes ", TRUE, "Diabetes")</f>
        <v>Normal</v>
      </c>
      <c r="G1903" s="23" t="s">
        <v>2381</v>
      </c>
      <c r="H1903" s="22" t="s">
        <v>2379</v>
      </c>
      <c r="I1903" s="22" t="s">
        <v>2379</v>
      </c>
      <c r="J1903" s="22">
        <v>0</v>
      </c>
      <c r="K1903" t="s">
        <v>2379</v>
      </c>
      <c r="L1903" s="25">
        <f>VLOOKUP(Table35[[#This Row],[Customer ID]],'Hospitalisation Details'!A:E,5,FALSE)</f>
        <v>35346</v>
      </c>
      <c r="M1903" s="27">
        <f>VLOOKUP(Table35[[#This Row],[Customer ID]],'Hospitalisation Details'!A:K,8,FALSE)</f>
        <v>3987.93</v>
      </c>
      <c r="N1903" t="str">
        <f>VLOOKUP(Table35[[#This Row],[Customer ID]],'Hospitalisation Details'!A:K,9, FALSE)</f>
        <v>tier - 2</v>
      </c>
      <c r="O1903" t="str">
        <f>VLOOKUP(Table35[[#This Row],[Customer ID]],'Hospitalisation Details'!A:K,10,FALSE)</f>
        <v>tier - 2</v>
      </c>
      <c r="P1903" t="str">
        <f>VLOOKUP(Table35[[#This Row],[Customer ID]],'Hospitalisation Details'!A:K,11,FALSE)</f>
        <v>R1011</v>
      </c>
    </row>
    <row r="1904" spans="1:16" x14ac:dyDescent="0.3">
      <c r="A1904" t="s">
        <v>464</v>
      </c>
      <c r="B1904" t="str">
        <f>VLOOKUP(Table35[[#This Row],[Customer ID]], 'Customer Names'!F:G, 2, FALSE)</f>
        <v>Panke, Ms.  Elizabeth</v>
      </c>
      <c r="C1904">
        <v>29.92</v>
      </c>
      <c r="D1904" s="22" t="str" cm="1">
        <f t="array" ref="D1904">_xlfn.IFS(Table35[[#This Row],[BMI]]&lt;18.5, "Underweight ", Table35[[#This Row],[BMI]]&lt;24.9, "Normal Weight", Table35[[#This Row],[BMI]]&lt;29.9, "Overweight ", TRUE, "Obesity")</f>
        <v>Obesity</v>
      </c>
      <c r="E1904" s="22">
        <v>6.02</v>
      </c>
      <c r="F1904" s="22" t="str" cm="1">
        <f t="array" ref="F1904">_xlfn.IFS(Table35[[#This Row],[HBA1C]]&lt;5.7, "Normal", Table35[[#This Row],[HBA1C]]&lt;6.4, "Prediabetes ", TRUE, "Diabetes")</f>
        <v xml:space="preserve">Prediabetes </v>
      </c>
      <c r="G1904" s="23" t="s">
        <v>2381</v>
      </c>
      <c r="H1904" s="22" t="s">
        <v>2379</v>
      </c>
      <c r="I1904" s="22" t="s">
        <v>2379</v>
      </c>
      <c r="J1904" s="22">
        <v>0</v>
      </c>
      <c r="K1904" t="s">
        <v>2379</v>
      </c>
      <c r="L1904" s="25">
        <f>VLOOKUP(Table35[[#This Row],[Customer ID]],'Hospitalisation Details'!A:E,5,FALSE)</f>
        <v>35325</v>
      </c>
      <c r="M1904" s="27">
        <f>VLOOKUP(Table35[[#This Row],[Customer ID]],'Hospitalisation Details'!A:K,8,FALSE)</f>
        <v>3981.98</v>
      </c>
      <c r="N1904" t="str">
        <f>VLOOKUP(Table35[[#This Row],[Customer ID]],'Hospitalisation Details'!A:K,9, FALSE)</f>
        <v>tier - 2</v>
      </c>
      <c r="O1904" t="str">
        <f>VLOOKUP(Table35[[#This Row],[Customer ID]],'Hospitalisation Details'!A:K,10,FALSE)</f>
        <v>tier - 2</v>
      </c>
      <c r="P1904" t="str">
        <f>VLOOKUP(Table35[[#This Row],[Customer ID]],'Hospitalisation Details'!A:K,11,FALSE)</f>
        <v>R1013</v>
      </c>
    </row>
    <row r="1905" spans="1:16" x14ac:dyDescent="0.3">
      <c r="A1905" t="s">
        <v>463</v>
      </c>
      <c r="B1905" t="str">
        <f>VLOOKUP(Table35[[#This Row],[Customer ID]], 'Customer Names'!F:G, 2, FALSE)</f>
        <v>Brennan, Ms.  Margaret P.</v>
      </c>
      <c r="C1905">
        <v>28.93</v>
      </c>
      <c r="D1905" s="22" t="str" cm="1">
        <f t="array" ref="D1905">_xlfn.IFS(Table35[[#This Row],[BMI]]&lt;18.5, "Underweight ", Table35[[#This Row],[BMI]]&lt;24.9, "Normal Weight", Table35[[#This Row],[BMI]]&lt;29.9, "Overweight ", TRUE, "Obesity")</f>
        <v xml:space="preserve">Overweight </v>
      </c>
      <c r="E1905" s="22">
        <v>4.4400000000000004</v>
      </c>
      <c r="F1905" s="22" t="str" cm="1">
        <f t="array" ref="F1905">_xlfn.IFS(Table35[[#This Row],[HBA1C]]&lt;5.7, "Normal", Table35[[#This Row],[HBA1C]]&lt;6.4, "Prediabetes ", TRUE, "Diabetes")</f>
        <v>Normal</v>
      </c>
      <c r="G1905" s="23" t="s">
        <v>2379</v>
      </c>
      <c r="H1905" s="22" t="s">
        <v>2379</v>
      </c>
      <c r="I1905" s="22" t="s">
        <v>2379</v>
      </c>
      <c r="J1905" s="22">
        <v>0</v>
      </c>
      <c r="K1905" t="s">
        <v>2379</v>
      </c>
      <c r="L1905" s="25">
        <f>VLOOKUP(Table35[[#This Row],[Customer ID]],'Hospitalisation Details'!A:E,5,FALSE)</f>
        <v>33114</v>
      </c>
      <c r="M1905" s="27">
        <f>VLOOKUP(Table35[[#This Row],[Customer ID]],'Hospitalisation Details'!A:K,8,FALSE)</f>
        <v>3972.92</v>
      </c>
      <c r="N1905" t="str">
        <f>VLOOKUP(Table35[[#This Row],[Customer ID]],'Hospitalisation Details'!A:K,9, FALSE)</f>
        <v>tier - 2</v>
      </c>
      <c r="O1905" t="str">
        <f>VLOOKUP(Table35[[#This Row],[Customer ID]],'Hospitalisation Details'!A:K,10,FALSE)</f>
        <v>tier - 3</v>
      </c>
      <c r="P1905" t="str">
        <f>VLOOKUP(Table35[[#This Row],[Customer ID]],'Hospitalisation Details'!A:K,11,FALSE)</f>
        <v>R1013</v>
      </c>
    </row>
    <row r="1906" spans="1:16" x14ac:dyDescent="0.3">
      <c r="A1906" t="s">
        <v>462</v>
      </c>
      <c r="B1906" t="str">
        <f>VLOOKUP(Table35[[#This Row],[Customer ID]], 'Customer Names'!F:G, 2, FALSE)</f>
        <v>Ngo, Ms.  Tiffany K</v>
      </c>
      <c r="C1906">
        <v>31.254999999999999</v>
      </c>
      <c r="D1906" s="22" t="str" cm="1">
        <f t="array" ref="D1906">_xlfn.IFS(Table35[[#This Row],[BMI]]&lt;18.5, "Underweight ", Table35[[#This Row],[BMI]]&lt;24.9, "Normal Weight", Table35[[#This Row],[BMI]]&lt;29.9, "Overweight ", TRUE, "Obesity")</f>
        <v>Obesity</v>
      </c>
      <c r="E1906" s="22">
        <v>5.84</v>
      </c>
      <c r="F1906" s="22" t="str" cm="1">
        <f t="array" ref="F1906">_xlfn.IFS(Table35[[#This Row],[HBA1C]]&lt;5.7, "Normal", Table35[[#This Row],[HBA1C]]&lt;6.4, "Prediabetes ", TRUE, "Diabetes")</f>
        <v xml:space="preserve">Prediabetes </v>
      </c>
      <c r="G1906" s="23" t="s">
        <v>2381</v>
      </c>
      <c r="H1906" s="22" t="s">
        <v>2379</v>
      </c>
      <c r="I1906" s="22" t="s">
        <v>2379</v>
      </c>
      <c r="J1906" s="22">
        <v>1</v>
      </c>
      <c r="K1906" t="s">
        <v>2379</v>
      </c>
      <c r="L1906" s="25">
        <f>VLOOKUP(Table35[[#This Row],[Customer ID]],'Hospitalisation Details'!A:E,5,FALSE)</f>
        <v>34891</v>
      </c>
      <c r="M1906" s="27">
        <f>VLOOKUP(Table35[[#This Row],[Customer ID]],'Hospitalisation Details'!A:K,8,FALSE)</f>
        <v>3956.07</v>
      </c>
      <c r="N1906" t="str">
        <f>VLOOKUP(Table35[[#This Row],[Customer ID]],'Hospitalisation Details'!A:K,9, FALSE)</f>
        <v>tier - 2</v>
      </c>
      <c r="O1906" t="str">
        <f>VLOOKUP(Table35[[#This Row],[Customer ID]],'Hospitalisation Details'!A:K,10,FALSE)</f>
        <v>tier - 2</v>
      </c>
      <c r="P1906" t="str">
        <f>VLOOKUP(Table35[[#This Row],[Customer ID]],'Hospitalisation Details'!A:K,11,FALSE)</f>
        <v>R1012</v>
      </c>
    </row>
    <row r="1907" spans="1:16" x14ac:dyDescent="0.3">
      <c r="A1907" t="s">
        <v>461</v>
      </c>
      <c r="B1907" t="str">
        <f>VLOOKUP(Table35[[#This Row],[Customer ID]], 'Customer Names'!F:G, 2, FALSE)</f>
        <v>Guerdan, Mr.  David M.</v>
      </c>
      <c r="C1907">
        <v>29.83</v>
      </c>
      <c r="D1907" s="22" t="str" cm="1">
        <f t="array" ref="D1907">_xlfn.IFS(Table35[[#This Row],[BMI]]&lt;18.5, "Underweight ", Table35[[#This Row],[BMI]]&lt;24.9, "Normal Weight", Table35[[#This Row],[BMI]]&lt;29.9, "Overweight ", TRUE, "Obesity")</f>
        <v xml:space="preserve">Overweight </v>
      </c>
      <c r="E1907" s="22">
        <v>5.39</v>
      </c>
      <c r="F1907" s="22" t="str" cm="1">
        <f t="array" ref="F1907">_xlfn.IFS(Table35[[#This Row],[HBA1C]]&lt;5.7, "Normal", Table35[[#This Row],[HBA1C]]&lt;6.4, "Prediabetes ", TRUE, "Diabetes")</f>
        <v>Normal</v>
      </c>
      <c r="G1907" s="23" t="s">
        <v>2379</v>
      </c>
      <c r="H1907" s="22" t="s">
        <v>2379</v>
      </c>
      <c r="I1907" s="22" t="s">
        <v>2379</v>
      </c>
      <c r="J1907" s="22">
        <v>0</v>
      </c>
      <c r="K1907" t="s">
        <v>2379</v>
      </c>
      <c r="L1907" s="25">
        <f>VLOOKUP(Table35[[#This Row],[Customer ID]],'Hospitalisation Details'!A:E,5,FALSE)</f>
        <v>36321</v>
      </c>
      <c r="M1907" s="27">
        <f>VLOOKUP(Table35[[#This Row],[Customer ID]],'Hospitalisation Details'!A:K,8,FALSE)</f>
        <v>3955.98</v>
      </c>
      <c r="N1907" t="str">
        <f>VLOOKUP(Table35[[#This Row],[Customer ID]],'Hospitalisation Details'!A:K,9, FALSE)</f>
        <v>tier - 2</v>
      </c>
      <c r="O1907" t="str">
        <f>VLOOKUP(Table35[[#This Row],[Customer ID]],'Hospitalisation Details'!A:K,10,FALSE)</f>
        <v>tier - 3</v>
      </c>
      <c r="P1907" t="str">
        <f>VLOOKUP(Table35[[#This Row],[Customer ID]],'Hospitalisation Details'!A:K,11,FALSE)</f>
        <v>R1021</v>
      </c>
    </row>
    <row r="1908" spans="1:16" x14ac:dyDescent="0.3">
      <c r="A1908" t="s">
        <v>460</v>
      </c>
      <c r="B1908" t="str">
        <f>VLOOKUP(Table35[[#This Row],[Customer ID]], 'Customer Names'!F:G, 2, FALSE)</f>
        <v>Shaw, Ms.  Christine E</v>
      </c>
      <c r="C1908">
        <v>29.59</v>
      </c>
      <c r="D1908" s="22" t="str" cm="1">
        <f t="array" ref="D1908">_xlfn.IFS(Table35[[#This Row],[BMI]]&lt;18.5, "Underweight ", Table35[[#This Row],[BMI]]&lt;24.9, "Normal Weight", Table35[[#This Row],[BMI]]&lt;29.9, "Overweight ", TRUE, "Obesity")</f>
        <v xml:space="preserve">Overweight </v>
      </c>
      <c r="E1908" s="22">
        <v>6.16</v>
      </c>
      <c r="F1908" s="22" t="str" cm="1">
        <f t="array" ref="F1908">_xlfn.IFS(Table35[[#This Row],[HBA1C]]&lt;5.7, "Normal", Table35[[#This Row],[HBA1C]]&lt;6.4, "Prediabetes ", TRUE, "Diabetes")</f>
        <v xml:space="preserve">Prediabetes </v>
      </c>
      <c r="G1908" s="23" t="s">
        <v>2379</v>
      </c>
      <c r="H1908" s="22" t="s">
        <v>2379</v>
      </c>
      <c r="I1908" s="22" t="s">
        <v>2381</v>
      </c>
      <c r="J1908" s="22">
        <v>1</v>
      </c>
      <c r="K1908" t="s">
        <v>2379</v>
      </c>
      <c r="L1908" s="25">
        <f>VLOOKUP(Table35[[#This Row],[Customer ID]],'Hospitalisation Details'!A:E,5,FALSE)</f>
        <v>34100</v>
      </c>
      <c r="M1908" s="27">
        <f>VLOOKUP(Table35[[#This Row],[Customer ID]],'Hospitalisation Details'!A:K,8,FALSE)</f>
        <v>3947.41</v>
      </c>
      <c r="N1908" t="str">
        <f>VLOOKUP(Table35[[#This Row],[Customer ID]],'Hospitalisation Details'!A:K,9, FALSE)</f>
        <v>tier - 2</v>
      </c>
      <c r="O1908" t="str">
        <f>VLOOKUP(Table35[[#This Row],[Customer ID]],'Hospitalisation Details'!A:K,10,FALSE)</f>
        <v>tier - 2</v>
      </c>
      <c r="P1908" t="str">
        <f>VLOOKUP(Table35[[#This Row],[Customer ID]],'Hospitalisation Details'!A:K,11,FALSE)</f>
        <v>R1013</v>
      </c>
    </row>
    <row r="1909" spans="1:16" x14ac:dyDescent="0.3">
      <c r="A1909" t="s">
        <v>459</v>
      </c>
      <c r="B1909" t="str">
        <f>VLOOKUP(Table35[[#This Row],[Customer ID]], 'Customer Names'!F:G, 2, FALSE)</f>
        <v>Mills-Honarvar, Ms.  Donna</v>
      </c>
      <c r="C1909">
        <v>31.16</v>
      </c>
      <c r="D1909" s="22" t="str" cm="1">
        <f t="array" ref="D1909">_xlfn.IFS(Table35[[#This Row],[BMI]]&lt;18.5, "Underweight ", Table35[[#This Row],[BMI]]&lt;24.9, "Normal Weight", Table35[[#This Row],[BMI]]&lt;29.9, "Overweight ", TRUE, "Obesity")</f>
        <v>Obesity</v>
      </c>
      <c r="E1909" s="22">
        <v>4.49</v>
      </c>
      <c r="F1909" s="22" t="str" cm="1">
        <f t="array" ref="F1909">_xlfn.IFS(Table35[[#This Row],[HBA1C]]&lt;5.7, "Normal", Table35[[#This Row],[HBA1C]]&lt;6.4, "Prediabetes ", TRUE, "Diabetes")</f>
        <v>Normal</v>
      </c>
      <c r="G1909" s="23" t="s">
        <v>2379</v>
      </c>
      <c r="H1909" s="22" t="s">
        <v>2379</v>
      </c>
      <c r="I1909" s="22" t="s">
        <v>2381</v>
      </c>
      <c r="J1909" s="22">
        <v>1</v>
      </c>
      <c r="K1909" t="s">
        <v>2379</v>
      </c>
      <c r="L1909" s="25">
        <f>VLOOKUP(Table35[[#This Row],[Customer ID]],'Hospitalisation Details'!A:E,5,FALSE)</f>
        <v>34088</v>
      </c>
      <c r="M1909" s="27">
        <f>VLOOKUP(Table35[[#This Row],[Customer ID]],'Hospitalisation Details'!A:K,8,FALSE)</f>
        <v>3943.6</v>
      </c>
      <c r="N1909" t="str">
        <f>VLOOKUP(Table35[[#This Row],[Customer ID]],'Hospitalisation Details'!A:K,9, FALSE)</f>
        <v>tier - 2</v>
      </c>
      <c r="O1909" t="str">
        <f>VLOOKUP(Table35[[#This Row],[Customer ID]],'Hospitalisation Details'!A:K,10,FALSE)</f>
        <v>tier - 3</v>
      </c>
      <c r="P1909" t="str">
        <f>VLOOKUP(Table35[[#This Row],[Customer ID]],'Hospitalisation Details'!A:K,11,FALSE)</f>
        <v>R1024</v>
      </c>
    </row>
    <row r="1910" spans="1:16" x14ac:dyDescent="0.3">
      <c r="A1910" t="s">
        <v>458</v>
      </c>
      <c r="B1910" t="str">
        <f>VLOOKUP(Table35[[#This Row],[Customer ID]], 'Customer Names'!F:G, 2, FALSE)</f>
        <v>Farvard, Mr.  Rod</v>
      </c>
      <c r="C1910">
        <v>34.21</v>
      </c>
      <c r="D1910" s="22" t="str" cm="1">
        <f t="array" ref="D1910">_xlfn.IFS(Table35[[#This Row],[BMI]]&lt;18.5, "Underweight ", Table35[[#This Row],[BMI]]&lt;24.9, "Normal Weight", Table35[[#This Row],[BMI]]&lt;29.9, "Overweight ", TRUE, "Obesity")</f>
        <v>Obesity</v>
      </c>
      <c r="E1910" s="22">
        <v>4.4800000000000004</v>
      </c>
      <c r="F1910" s="22" t="str" cm="1">
        <f t="array" ref="F1910">_xlfn.IFS(Table35[[#This Row],[HBA1C]]&lt;5.7, "Normal", Table35[[#This Row],[HBA1C]]&lt;6.4, "Prediabetes ", TRUE, "Diabetes")</f>
        <v>Normal</v>
      </c>
      <c r="G1910" s="23" t="s">
        <v>2381</v>
      </c>
      <c r="H1910" s="22" t="s">
        <v>2379</v>
      </c>
      <c r="I1910" s="22" t="s">
        <v>2379</v>
      </c>
      <c r="J1910" s="22">
        <v>1</v>
      </c>
      <c r="K1910" t="s">
        <v>2379</v>
      </c>
      <c r="L1910" s="25">
        <f>VLOOKUP(Table35[[#This Row],[Customer ID]],'Hospitalisation Details'!A:E,5,FALSE)</f>
        <v>32226</v>
      </c>
      <c r="M1910" s="27">
        <f>VLOOKUP(Table35[[#This Row],[Customer ID]],'Hospitalisation Details'!A:K,8,FALSE)</f>
        <v>3935.18</v>
      </c>
      <c r="N1910" t="str">
        <f>VLOOKUP(Table35[[#This Row],[Customer ID]],'Hospitalisation Details'!A:K,9, FALSE)</f>
        <v>tier - 3</v>
      </c>
      <c r="O1910" t="str">
        <f>VLOOKUP(Table35[[#This Row],[Customer ID]],'Hospitalisation Details'!A:K,10,FALSE)</f>
        <v>tier - 1</v>
      </c>
      <c r="P1910" t="str">
        <f>VLOOKUP(Table35[[#This Row],[Customer ID]],'Hospitalisation Details'!A:K,11,FALSE)</f>
        <v>R1013</v>
      </c>
    </row>
    <row r="1911" spans="1:16" x14ac:dyDescent="0.3">
      <c r="A1911" t="s">
        <v>457</v>
      </c>
      <c r="B1911" t="str">
        <f>VLOOKUP(Table35[[#This Row],[Customer ID]], 'Customer Names'!F:G, 2, FALSE)</f>
        <v>Kelly, Mr.  Joe</v>
      </c>
      <c r="C1911">
        <v>34.86</v>
      </c>
      <c r="D1911" s="22" t="str" cm="1">
        <f t="array" ref="D1911">_xlfn.IFS(Table35[[#This Row],[BMI]]&lt;18.5, "Underweight ", Table35[[#This Row],[BMI]]&lt;24.9, "Normal Weight", Table35[[#This Row],[BMI]]&lt;29.9, "Overweight ", TRUE, "Obesity")</f>
        <v>Obesity</v>
      </c>
      <c r="E1911" s="22">
        <v>10.97</v>
      </c>
      <c r="F1911" s="22" t="str" cm="1">
        <f t="array" ref="F1911">_xlfn.IFS(Table35[[#This Row],[HBA1C]]&lt;5.7, "Normal", Table35[[#This Row],[HBA1C]]&lt;6.4, "Prediabetes ", TRUE, "Diabetes")</f>
        <v>Diabetes</v>
      </c>
      <c r="G1911" s="23" t="s">
        <v>2379</v>
      </c>
      <c r="H1911" s="22" t="s">
        <v>2379</v>
      </c>
      <c r="I1911" s="22" t="s">
        <v>2379</v>
      </c>
      <c r="J1911" s="22">
        <v>0</v>
      </c>
      <c r="K1911" t="s">
        <v>2379</v>
      </c>
      <c r="L1911" s="25">
        <f>VLOOKUP(Table35[[#This Row],[Customer ID]],'Hospitalisation Details'!A:E,5,FALSE)</f>
        <v>37302</v>
      </c>
      <c r="M1911" s="27">
        <f>VLOOKUP(Table35[[#This Row],[Customer ID]],'Hospitalisation Details'!A:K,8,FALSE)</f>
        <v>3931.51</v>
      </c>
      <c r="N1911" t="str">
        <f>VLOOKUP(Table35[[#This Row],[Customer ID]],'Hospitalisation Details'!A:K,9, FALSE)</f>
        <v>tier - 2</v>
      </c>
      <c r="O1911" t="str">
        <f>VLOOKUP(Table35[[#This Row],[Customer ID]],'Hospitalisation Details'!A:K,10,FALSE)</f>
        <v>tier - 3</v>
      </c>
      <c r="P1911" t="str">
        <f>VLOOKUP(Table35[[#This Row],[Customer ID]],'Hospitalisation Details'!A:K,11,FALSE)</f>
        <v>R1011</v>
      </c>
    </row>
    <row r="1912" spans="1:16" x14ac:dyDescent="0.3">
      <c r="A1912" t="s">
        <v>456</v>
      </c>
      <c r="B1912" t="str">
        <f>VLOOKUP(Table35[[#This Row],[Customer ID]], 'Customer Names'!F:G, 2, FALSE)</f>
        <v>Skinner, Ms.  Kayleigh</v>
      </c>
      <c r="C1912">
        <v>34.58</v>
      </c>
      <c r="D1912" s="22" t="str" cm="1">
        <f t="array" ref="D1912">_xlfn.IFS(Table35[[#This Row],[BMI]]&lt;18.5, "Underweight ", Table35[[#This Row],[BMI]]&lt;24.9, "Normal Weight", Table35[[#This Row],[BMI]]&lt;29.9, "Overweight ", TRUE, "Obesity")</f>
        <v>Obesity</v>
      </c>
      <c r="E1912" s="22">
        <v>5.14</v>
      </c>
      <c r="F1912" s="22" t="str" cm="1">
        <f t="array" ref="F1912">_xlfn.IFS(Table35[[#This Row],[HBA1C]]&lt;5.7, "Normal", Table35[[#This Row],[HBA1C]]&lt;6.4, "Prediabetes ", TRUE, "Diabetes")</f>
        <v>Normal</v>
      </c>
      <c r="G1912" s="23" t="s">
        <v>2379</v>
      </c>
      <c r="H1912" s="22" t="s">
        <v>2380</v>
      </c>
      <c r="I1912" s="22" t="s">
        <v>2379</v>
      </c>
      <c r="J1912" s="22">
        <v>2</v>
      </c>
      <c r="K1912" t="s">
        <v>2379</v>
      </c>
      <c r="L1912" s="25">
        <f>VLOOKUP(Table35[[#This Row],[Customer ID]],'Hospitalisation Details'!A:E,5,FALSE)</f>
        <v>36535</v>
      </c>
      <c r="M1912" s="27">
        <f>VLOOKUP(Table35[[#This Row],[Customer ID]],'Hospitalisation Details'!A:K,8,FALSE)</f>
        <v>3925.76</v>
      </c>
      <c r="N1912" t="str">
        <f>VLOOKUP(Table35[[#This Row],[Customer ID]],'Hospitalisation Details'!A:K,9, FALSE)</f>
        <v>tier - 2</v>
      </c>
      <c r="O1912" t="str">
        <f>VLOOKUP(Table35[[#This Row],[Customer ID]],'Hospitalisation Details'!A:K,10,FALSE)</f>
        <v>tier - 2</v>
      </c>
      <c r="P1912" t="str">
        <f>VLOOKUP(Table35[[#This Row],[Customer ID]],'Hospitalisation Details'!A:K,11,FALSE)</f>
        <v>R1024</v>
      </c>
    </row>
    <row r="1913" spans="1:16" x14ac:dyDescent="0.3">
      <c r="A1913" t="s">
        <v>455</v>
      </c>
      <c r="B1913" t="str">
        <f>VLOOKUP(Table35[[#This Row],[Customer ID]], 'Customer Names'!F:G, 2, FALSE)</f>
        <v>Murphy, Mr.  Lorcan A.</v>
      </c>
      <c r="C1913">
        <v>17.940000000000001</v>
      </c>
      <c r="D1913" s="22" t="str" cm="1">
        <f t="array" ref="D1913">_xlfn.IFS(Table35[[#This Row],[BMI]]&lt;18.5, "Underweight ", Table35[[#This Row],[BMI]]&lt;24.9, "Normal Weight", Table35[[#This Row],[BMI]]&lt;29.9, "Overweight ", TRUE, "Obesity")</f>
        <v xml:space="preserve">Underweight </v>
      </c>
      <c r="E1913" s="22">
        <v>5.17</v>
      </c>
      <c r="F1913" s="22" t="str" cm="1">
        <f t="array" ref="F1913">_xlfn.IFS(Table35[[#This Row],[HBA1C]]&lt;5.7, "Normal", Table35[[#This Row],[HBA1C]]&lt;6.4, "Prediabetes ", TRUE, "Diabetes")</f>
        <v>Normal</v>
      </c>
      <c r="G1913" s="23" t="s">
        <v>2381</v>
      </c>
      <c r="H1913" s="22" t="s">
        <v>2379</v>
      </c>
      <c r="I1913" s="22" t="s">
        <v>2379</v>
      </c>
      <c r="J1913" s="22">
        <v>0</v>
      </c>
      <c r="K1913" t="s">
        <v>2379</v>
      </c>
      <c r="L1913" s="25">
        <f>VLOOKUP(Table35[[#This Row],[Customer ID]],'Hospitalisation Details'!A:E,5,FALSE)</f>
        <v>31386</v>
      </c>
      <c r="M1913" s="27">
        <f>VLOOKUP(Table35[[#This Row],[Customer ID]],'Hospitalisation Details'!A:K,8,FALSE)</f>
        <v>3910.44</v>
      </c>
      <c r="N1913" t="str">
        <f>VLOOKUP(Table35[[#This Row],[Customer ID]],'Hospitalisation Details'!A:K,9, FALSE)</f>
        <v>tier - 2</v>
      </c>
      <c r="O1913" t="str">
        <f>VLOOKUP(Table35[[#This Row],[Customer ID]],'Hospitalisation Details'!A:K,10,FALSE)</f>
        <v>tier - 2</v>
      </c>
      <c r="P1913" t="str">
        <f>VLOOKUP(Table35[[#This Row],[Customer ID]],'Hospitalisation Details'!A:K,11,FALSE)</f>
        <v>R1013</v>
      </c>
    </row>
    <row r="1914" spans="1:16" x14ac:dyDescent="0.3">
      <c r="A1914" t="s">
        <v>454</v>
      </c>
      <c r="B1914" t="str">
        <f>VLOOKUP(Table35[[#This Row],[Customer ID]], 'Customer Names'!F:G, 2, FALSE)</f>
        <v>Shue, Mr.  Billy</v>
      </c>
      <c r="C1914">
        <v>26.8</v>
      </c>
      <c r="D1914" s="22" t="str" cm="1">
        <f t="array" ref="D1914">_xlfn.IFS(Table35[[#This Row],[BMI]]&lt;18.5, "Underweight ", Table35[[#This Row],[BMI]]&lt;24.9, "Normal Weight", Table35[[#This Row],[BMI]]&lt;29.9, "Overweight ", TRUE, "Obesity")</f>
        <v xml:space="preserve">Overweight </v>
      </c>
      <c r="E1914" s="22">
        <v>6.18</v>
      </c>
      <c r="F1914" s="22" t="str" cm="1">
        <f t="array" ref="F1914">_xlfn.IFS(Table35[[#This Row],[HBA1C]]&lt;5.7, "Normal", Table35[[#This Row],[HBA1C]]&lt;6.4, "Prediabetes ", TRUE, "Diabetes")</f>
        <v xml:space="preserve">Prediabetes </v>
      </c>
      <c r="G1914" s="23" t="s">
        <v>2381</v>
      </c>
      <c r="H1914" s="22" t="s">
        <v>2379</v>
      </c>
      <c r="I1914" s="22" t="s">
        <v>2381</v>
      </c>
      <c r="J1914" s="22">
        <v>1</v>
      </c>
      <c r="K1914" t="s">
        <v>2379</v>
      </c>
      <c r="L1914" s="25">
        <f>VLOOKUP(Table35[[#This Row],[Customer ID]],'Hospitalisation Details'!A:E,5,FALSE)</f>
        <v>35758</v>
      </c>
      <c r="M1914" s="27">
        <f>VLOOKUP(Table35[[#This Row],[Customer ID]],'Hospitalisation Details'!A:K,8,FALSE)</f>
        <v>3906.13</v>
      </c>
      <c r="N1914" t="str">
        <f>VLOOKUP(Table35[[#This Row],[Customer ID]],'Hospitalisation Details'!A:K,9, FALSE)</f>
        <v>tier - 3</v>
      </c>
      <c r="O1914" t="str">
        <f>VLOOKUP(Table35[[#This Row],[Customer ID]],'Hospitalisation Details'!A:K,10,FALSE)</f>
        <v>tier - 3</v>
      </c>
      <c r="P1914" t="str">
        <f>VLOOKUP(Table35[[#This Row],[Customer ID]],'Hospitalisation Details'!A:K,11,FALSE)</f>
        <v>R1011</v>
      </c>
    </row>
    <row r="1915" spans="1:16" x14ac:dyDescent="0.3">
      <c r="A1915" t="s">
        <v>453</v>
      </c>
      <c r="B1915" t="str">
        <f>VLOOKUP(Table35[[#This Row],[Customer ID]], 'Customer Names'!F:G, 2, FALSE)</f>
        <v>Reilly, Mr.  Paul M.</v>
      </c>
      <c r="C1915">
        <v>17.690000000000001</v>
      </c>
      <c r="D1915" s="22" t="str" cm="1">
        <f t="array" ref="D1915">_xlfn.IFS(Table35[[#This Row],[BMI]]&lt;18.5, "Underweight ", Table35[[#This Row],[BMI]]&lt;24.9, "Normal Weight", Table35[[#This Row],[BMI]]&lt;29.9, "Overweight ", TRUE, "Obesity")</f>
        <v xml:space="preserve">Underweight </v>
      </c>
      <c r="E1915" s="22">
        <v>9.07</v>
      </c>
      <c r="F1915" s="22" t="str" cm="1">
        <f t="array" ref="F1915">_xlfn.IFS(Table35[[#This Row],[HBA1C]]&lt;5.7, "Normal", Table35[[#This Row],[HBA1C]]&lt;6.4, "Prediabetes ", TRUE, "Diabetes")</f>
        <v>Diabetes</v>
      </c>
      <c r="G1915" s="23" t="s">
        <v>2381</v>
      </c>
      <c r="H1915" s="22" t="s">
        <v>2379</v>
      </c>
      <c r="I1915" s="22" t="s">
        <v>2379</v>
      </c>
      <c r="J1915" s="22">
        <v>0</v>
      </c>
      <c r="K1915" t="s">
        <v>2379</v>
      </c>
      <c r="L1915" s="25">
        <f>VLOOKUP(Table35[[#This Row],[Customer ID]],'Hospitalisation Details'!A:E,5,FALSE)</f>
        <v>29886</v>
      </c>
      <c r="M1915" s="27">
        <f>VLOOKUP(Table35[[#This Row],[Customer ID]],'Hospitalisation Details'!A:K,8,FALSE)</f>
        <v>3902.07</v>
      </c>
      <c r="N1915" t="str">
        <f>VLOOKUP(Table35[[#This Row],[Customer ID]],'Hospitalisation Details'!A:K,9, FALSE)</f>
        <v>tier - 2</v>
      </c>
      <c r="O1915" t="str">
        <f>VLOOKUP(Table35[[#This Row],[Customer ID]],'Hospitalisation Details'!A:K,10,FALSE)</f>
        <v>tier - 2</v>
      </c>
      <c r="P1915" t="str">
        <f>VLOOKUP(Table35[[#This Row],[Customer ID]],'Hospitalisation Details'!A:K,11,FALSE)</f>
        <v>R1013</v>
      </c>
    </row>
    <row r="1916" spans="1:16" x14ac:dyDescent="0.3">
      <c r="A1916" t="s">
        <v>452</v>
      </c>
      <c r="B1916" t="str">
        <f>VLOOKUP(Table35[[#This Row],[Customer ID]], 'Customer Names'!F:G, 2, FALSE)</f>
        <v>Blinn, Ms.  Brenda M.</v>
      </c>
      <c r="C1916">
        <v>25.77</v>
      </c>
      <c r="D1916" s="22" t="str" cm="1">
        <f t="array" ref="D1916">_xlfn.IFS(Table35[[#This Row],[BMI]]&lt;18.5, "Underweight ", Table35[[#This Row],[BMI]]&lt;24.9, "Normal Weight", Table35[[#This Row],[BMI]]&lt;29.9, "Overweight ", TRUE, "Obesity")</f>
        <v xml:space="preserve">Overweight </v>
      </c>
      <c r="E1916" s="22">
        <v>4.43</v>
      </c>
      <c r="F1916" s="22" t="str" cm="1">
        <f t="array" ref="F1916">_xlfn.IFS(Table35[[#This Row],[HBA1C]]&lt;5.7, "Normal", Table35[[#This Row],[HBA1C]]&lt;6.4, "Prediabetes ", TRUE, "Diabetes")</f>
        <v>Normal</v>
      </c>
      <c r="G1916" s="23" t="s">
        <v>2379</v>
      </c>
      <c r="H1916" s="22" t="s">
        <v>2379</v>
      </c>
      <c r="I1916" s="22" t="s">
        <v>2381</v>
      </c>
      <c r="J1916" s="22">
        <v>1</v>
      </c>
      <c r="K1916" t="s">
        <v>2379</v>
      </c>
      <c r="L1916" s="25">
        <f>VLOOKUP(Table35[[#This Row],[Customer ID]],'Hospitalisation Details'!A:E,5,FALSE)</f>
        <v>34226</v>
      </c>
      <c r="M1916" s="27">
        <f>VLOOKUP(Table35[[#This Row],[Customer ID]],'Hospitalisation Details'!A:K,8,FALSE)</f>
        <v>3898.35</v>
      </c>
      <c r="N1916" t="str">
        <f>VLOOKUP(Table35[[#This Row],[Customer ID]],'Hospitalisation Details'!A:K,9, FALSE)</f>
        <v>tier - 2</v>
      </c>
      <c r="O1916" t="str">
        <f>VLOOKUP(Table35[[#This Row],[Customer ID]],'Hospitalisation Details'!A:K,10,FALSE)</f>
        <v>tier - 2</v>
      </c>
      <c r="P1916" t="str">
        <f>VLOOKUP(Table35[[#This Row],[Customer ID]],'Hospitalisation Details'!A:K,11,FALSE)</f>
        <v>R1012</v>
      </c>
    </row>
    <row r="1917" spans="1:16" x14ac:dyDescent="0.3">
      <c r="A1917" t="s">
        <v>451</v>
      </c>
      <c r="B1917" t="str">
        <f>VLOOKUP(Table35[[#This Row],[Customer ID]], 'Customer Names'!F:G, 2, FALSE)</f>
        <v>Duyn, Mr.  Jeff H</v>
      </c>
      <c r="C1917">
        <v>34.46</v>
      </c>
      <c r="D1917" s="22" t="str" cm="1">
        <f t="array" ref="D1917">_xlfn.IFS(Table35[[#This Row],[BMI]]&lt;18.5, "Underweight ", Table35[[#This Row],[BMI]]&lt;24.9, "Normal Weight", Table35[[#This Row],[BMI]]&lt;29.9, "Overweight ", TRUE, "Obesity")</f>
        <v>Obesity</v>
      </c>
      <c r="E1917" s="22">
        <v>4.17</v>
      </c>
      <c r="F1917" s="22" t="str" cm="1">
        <f t="array" ref="F1917">_xlfn.IFS(Table35[[#This Row],[HBA1C]]&lt;5.7, "Normal", Table35[[#This Row],[HBA1C]]&lt;6.4, "Prediabetes ", TRUE, "Diabetes")</f>
        <v>Normal</v>
      </c>
      <c r="G1917" s="23" t="s">
        <v>2379</v>
      </c>
      <c r="H1917" s="22" t="s">
        <v>2380</v>
      </c>
      <c r="I1917" s="22" t="s">
        <v>2379</v>
      </c>
      <c r="J1917" s="22">
        <v>1</v>
      </c>
      <c r="K1917" t="s">
        <v>2379</v>
      </c>
      <c r="L1917" s="25">
        <f>VLOOKUP(Table35[[#This Row],[Customer ID]],'Hospitalisation Details'!A:E,5,FALSE)</f>
        <v>38212</v>
      </c>
      <c r="M1917" s="27">
        <f>VLOOKUP(Table35[[#This Row],[Customer ID]],'Hospitalisation Details'!A:K,8,FALSE)</f>
        <v>3889.2</v>
      </c>
      <c r="N1917" t="str">
        <f>VLOOKUP(Table35[[#This Row],[Customer ID]],'Hospitalisation Details'!A:K,9, FALSE)</f>
        <v>tier - 2</v>
      </c>
      <c r="O1917" t="str">
        <f>VLOOKUP(Table35[[#This Row],[Customer ID]],'Hospitalisation Details'!A:K,10,FALSE)</f>
        <v>tier - 2</v>
      </c>
      <c r="P1917" t="str">
        <f>VLOOKUP(Table35[[#This Row],[Customer ID]],'Hospitalisation Details'!A:K,11,FALSE)</f>
        <v>R1012</v>
      </c>
    </row>
    <row r="1918" spans="1:16" x14ac:dyDescent="0.3">
      <c r="A1918" t="s">
        <v>450</v>
      </c>
      <c r="B1918" t="str">
        <f>VLOOKUP(Table35[[#This Row],[Customer ID]], 'Customer Names'!F:G, 2, FALSE)</f>
        <v>Wardian, Mr.  Michael</v>
      </c>
      <c r="C1918">
        <v>30.875</v>
      </c>
      <c r="D1918" s="22" t="str" cm="1">
        <f t="array" ref="D1918">_xlfn.IFS(Table35[[#This Row],[BMI]]&lt;18.5, "Underweight ", Table35[[#This Row],[BMI]]&lt;24.9, "Normal Weight", Table35[[#This Row],[BMI]]&lt;29.9, "Overweight ", TRUE, "Obesity")</f>
        <v>Obesity</v>
      </c>
      <c r="E1918" s="22">
        <v>4.95</v>
      </c>
      <c r="F1918" s="22" t="str" cm="1">
        <f t="array" ref="F1918">_xlfn.IFS(Table35[[#This Row],[HBA1C]]&lt;5.7, "Normal", Table35[[#This Row],[HBA1C]]&lt;6.4, "Prediabetes ", TRUE, "Diabetes")</f>
        <v>Normal</v>
      </c>
      <c r="G1918" s="23" t="s">
        <v>2381</v>
      </c>
      <c r="H1918" s="22" t="s">
        <v>2379</v>
      </c>
      <c r="I1918" s="22" t="s">
        <v>2379</v>
      </c>
      <c r="J1918" s="22">
        <v>0</v>
      </c>
      <c r="K1918" t="s">
        <v>2379</v>
      </c>
      <c r="L1918" s="25">
        <f>VLOOKUP(Table35[[#This Row],[Customer ID]],'Hospitalisation Details'!A:E,5,FALSE)</f>
        <v>35269</v>
      </c>
      <c r="M1918" s="27">
        <f>VLOOKUP(Table35[[#This Row],[Customer ID]],'Hospitalisation Details'!A:K,8,FALSE)</f>
        <v>3877.3</v>
      </c>
      <c r="N1918" t="str">
        <f>VLOOKUP(Table35[[#This Row],[Customer ID]],'Hospitalisation Details'!A:K,9, FALSE)</f>
        <v>tier - 1</v>
      </c>
      <c r="O1918" t="str">
        <f>VLOOKUP(Table35[[#This Row],[Customer ID]],'Hospitalisation Details'!A:K,10,FALSE)</f>
        <v>tier - 3</v>
      </c>
      <c r="P1918" t="str">
        <f>VLOOKUP(Table35[[#This Row],[Customer ID]],'Hospitalisation Details'!A:K,11,FALSE)</f>
        <v>R1012</v>
      </c>
    </row>
    <row r="1919" spans="1:16" x14ac:dyDescent="0.3">
      <c r="A1919" t="s">
        <v>449</v>
      </c>
      <c r="B1919" t="str">
        <f>VLOOKUP(Table35[[#This Row],[Customer ID]], 'Customer Names'!F:G, 2, FALSE)</f>
        <v>Heuninck, Mr.  Jan</v>
      </c>
      <c r="C1919">
        <v>39.49</v>
      </c>
      <c r="D1919" s="22" t="str" cm="1">
        <f t="array" ref="D1919">_xlfn.IFS(Table35[[#This Row],[BMI]]&lt;18.5, "Underweight ", Table35[[#This Row],[BMI]]&lt;24.9, "Normal Weight", Table35[[#This Row],[BMI]]&lt;29.9, "Overweight ", TRUE, "Obesity")</f>
        <v>Obesity</v>
      </c>
      <c r="E1919" s="22">
        <v>5.13</v>
      </c>
      <c r="F1919" s="22" t="str" cm="1">
        <f t="array" ref="F1919">_xlfn.IFS(Table35[[#This Row],[HBA1C]]&lt;5.7, "Normal", Table35[[#This Row],[HBA1C]]&lt;6.4, "Prediabetes ", TRUE, "Diabetes")</f>
        <v>Normal</v>
      </c>
      <c r="G1919" s="23" t="s">
        <v>2379</v>
      </c>
      <c r="H1919" s="22" t="s">
        <v>2379</v>
      </c>
      <c r="I1919" s="22" t="s">
        <v>2379</v>
      </c>
      <c r="J1919" s="22">
        <v>0</v>
      </c>
      <c r="K1919" t="s">
        <v>2379</v>
      </c>
      <c r="L1919" s="25">
        <f>VLOOKUP(Table35[[#This Row],[Customer ID]],'Hospitalisation Details'!A:E,5,FALSE)</f>
        <v>33414</v>
      </c>
      <c r="M1919" s="27">
        <f>VLOOKUP(Table35[[#This Row],[Customer ID]],'Hospitalisation Details'!A:K,8,FALSE)</f>
        <v>3875.73</v>
      </c>
      <c r="N1919" t="str">
        <f>VLOOKUP(Table35[[#This Row],[Customer ID]],'Hospitalisation Details'!A:K,9, FALSE)</f>
        <v>tier - 2</v>
      </c>
      <c r="O1919" t="str">
        <f>VLOOKUP(Table35[[#This Row],[Customer ID]],'Hospitalisation Details'!A:K,10,FALSE)</f>
        <v>tier - 3</v>
      </c>
      <c r="P1919" t="str">
        <f>VLOOKUP(Table35[[#This Row],[Customer ID]],'Hospitalisation Details'!A:K,11,FALSE)</f>
        <v>R1013</v>
      </c>
    </row>
    <row r="1920" spans="1:16" x14ac:dyDescent="0.3">
      <c r="A1920" t="s">
        <v>448</v>
      </c>
      <c r="B1920" t="str">
        <f>VLOOKUP(Table35[[#This Row],[Customer ID]], 'Customer Names'!F:G, 2, FALSE)</f>
        <v>Kipyego, Mr.  Bernard</v>
      </c>
      <c r="C1920">
        <v>28.88</v>
      </c>
      <c r="D1920" s="22" t="str" cm="1">
        <f t="array" ref="D1920">_xlfn.IFS(Table35[[#This Row],[BMI]]&lt;18.5, "Underweight ", Table35[[#This Row],[BMI]]&lt;24.9, "Normal Weight", Table35[[#This Row],[BMI]]&lt;29.9, "Overweight ", TRUE, "Obesity")</f>
        <v xml:space="preserve">Overweight </v>
      </c>
      <c r="E1920" s="22">
        <v>4.0999999999999996</v>
      </c>
      <c r="F1920" s="22" t="str" cm="1">
        <f t="array" ref="F1920">_xlfn.IFS(Table35[[#This Row],[HBA1C]]&lt;5.7, "Normal", Table35[[#This Row],[HBA1C]]&lt;6.4, "Prediabetes ", TRUE, "Diabetes")</f>
        <v>Normal</v>
      </c>
      <c r="G1920" s="23" t="s">
        <v>2379</v>
      </c>
      <c r="H1920" s="22" t="s">
        <v>2379</v>
      </c>
      <c r="I1920" s="22" t="s">
        <v>2379</v>
      </c>
      <c r="J1920" s="22">
        <v>0</v>
      </c>
      <c r="K1920" t="s">
        <v>2379</v>
      </c>
      <c r="L1920" s="25">
        <f>VLOOKUP(Table35[[#This Row],[Customer ID]],'Hospitalisation Details'!A:E,5,FALSE)</f>
        <v>33017</v>
      </c>
      <c r="M1920" s="27">
        <f>VLOOKUP(Table35[[#This Row],[Customer ID]],'Hospitalisation Details'!A:K,8,FALSE)</f>
        <v>3866.86</v>
      </c>
      <c r="N1920" t="str">
        <f>VLOOKUP(Table35[[#This Row],[Customer ID]],'Hospitalisation Details'!A:K,9, FALSE)</f>
        <v>tier - 1</v>
      </c>
      <c r="O1920" t="str">
        <f>VLOOKUP(Table35[[#This Row],[Customer ID]],'Hospitalisation Details'!A:K,10,FALSE)</f>
        <v>tier - 1</v>
      </c>
      <c r="P1920" t="str">
        <f>VLOOKUP(Table35[[#This Row],[Customer ID]],'Hospitalisation Details'!A:K,11,FALSE)</f>
        <v>R1012</v>
      </c>
    </row>
    <row r="1921" spans="1:16" x14ac:dyDescent="0.3">
      <c r="A1921" t="s">
        <v>447</v>
      </c>
      <c r="B1921" t="str">
        <f>VLOOKUP(Table35[[#This Row],[Customer ID]], 'Customer Names'!F:G, 2, FALSE)</f>
        <v>Kuehl, Mr.  Craig</v>
      </c>
      <c r="C1921">
        <v>20.234999999999999</v>
      </c>
      <c r="D1921" s="22" t="str" cm="1">
        <f t="array" ref="D1921">_xlfn.IFS(Table35[[#This Row],[BMI]]&lt;18.5, "Underweight ", Table35[[#This Row],[BMI]]&lt;24.9, "Normal Weight", Table35[[#This Row],[BMI]]&lt;29.9, "Overweight ", TRUE, "Obesity")</f>
        <v>Normal Weight</v>
      </c>
      <c r="E1921" s="22">
        <v>5.01</v>
      </c>
      <c r="F1921" s="22" t="str" cm="1">
        <f t="array" ref="F1921">_xlfn.IFS(Table35[[#This Row],[HBA1C]]&lt;5.7, "Normal", Table35[[#This Row],[HBA1C]]&lt;6.4, "Prediabetes ", TRUE, "Diabetes")</f>
        <v>Normal</v>
      </c>
      <c r="G1921" s="23" t="s">
        <v>2381</v>
      </c>
      <c r="H1921" s="22" t="s">
        <v>2379</v>
      </c>
      <c r="I1921" s="22" t="s">
        <v>2379</v>
      </c>
      <c r="J1921" s="22">
        <v>0</v>
      </c>
      <c r="K1921" t="s">
        <v>2379</v>
      </c>
      <c r="L1921" s="25">
        <f>VLOOKUP(Table35[[#This Row],[Customer ID]],'Hospitalisation Details'!A:E,5,FALSE)</f>
        <v>36999</v>
      </c>
      <c r="M1921" s="27">
        <f>VLOOKUP(Table35[[#This Row],[Customer ID]],'Hospitalisation Details'!A:K,8,FALSE)</f>
        <v>3861.21</v>
      </c>
      <c r="N1921" t="str">
        <f>VLOOKUP(Table35[[#This Row],[Customer ID]],'Hospitalisation Details'!A:K,9, FALSE)</f>
        <v>tier - 2</v>
      </c>
      <c r="O1921" t="str">
        <f>VLOOKUP(Table35[[#This Row],[Customer ID]],'Hospitalisation Details'!A:K,10,FALSE)</f>
        <v>tier - 2</v>
      </c>
      <c r="P1921" t="str">
        <f>VLOOKUP(Table35[[#This Row],[Customer ID]],'Hospitalisation Details'!A:K,11,FALSE)</f>
        <v>R1016</v>
      </c>
    </row>
    <row r="1922" spans="1:16" x14ac:dyDescent="0.3">
      <c r="A1922" t="s">
        <v>446</v>
      </c>
      <c r="B1922" t="str">
        <f>VLOOKUP(Table35[[#This Row],[Customer ID]], 'Customer Names'!F:G, 2, FALSE)</f>
        <v>Burkholder, Mrs.  Bryn</v>
      </c>
      <c r="C1922">
        <v>30.67</v>
      </c>
      <c r="D1922" s="22" t="str" cm="1">
        <f t="array" ref="D1922">_xlfn.IFS(Table35[[#This Row],[BMI]]&lt;18.5, "Underweight ", Table35[[#This Row],[BMI]]&lt;24.9, "Normal Weight", Table35[[#This Row],[BMI]]&lt;29.9, "Overweight ", TRUE, "Obesity")</f>
        <v>Obesity</v>
      </c>
      <c r="E1922" s="22">
        <v>5.09</v>
      </c>
      <c r="F1922" s="22" t="str" cm="1">
        <f t="array" ref="F1922">_xlfn.IFS(Table35[[#This Row],[HBA1C]]&lt;5.7, "Normal", Table35[[#This Row],[HBA1C]]&lt;6.4, "Prediabetes ", TRUE, "Diabetes")</f>
        <v>Normal</v>
      </c>
      <c r="G1922" s="23" t="s">
        <v>2381</v>
      </c>
      <c r="H1922" s="22" t="s">
        <v>2379</v>
      </c>
      <c r="I1922" s="22" t="s">
        <v>2379</v>
      </c>
      <c r="J1922" s="22">
        <v>0</v>
      </c>
      <c r="K1922" t="s">
        <v>2379</v>
      </c>
      <c r="L1922" s="25">
        <f>VLOOKUP(Table35[[#This Row],[Customer ID]],'Hospitalisation Details'!A:E,5,FALSE)</f>
        <v>36956</v>
      </c>
      <c r="M1922" s="27">
        <f>VLOOKUP(Table35[[#This Row],[Customer ID]],'Hospitalisation Details'!A:K,8,FALSE)</f>
        <v>3858.51</v>
      </c>
      <c r="N1922" t="str">
        <f>VLOOKUP(Table35[[#This Row],[Customer ID]],'Hospitalisation Details'!A:K,9, FALSE)</f>
        <v>tier - 2</v>
      </c>
      <c r="O1922" t="str">
        <f>VLOOKUP(Table35[[#This Row],[Customer ID]],'Hospitalisation Details'!A:K,10,FALSE)</f>
        <v>tier - 3</v>
      </c>
      <c r="P1922" t="str">
        <f>VLOOKUP(Table35[[#This Row],[Customer ID]],'Hospitalisation Details'!A:K,11,FALSE)</f>
        <v>R1025</v>
      </c>
    </row>
    <row r="1923" spans="1:16" x14ac:dyDescent="0.3">
      <c r="A1923" t="s">
        <v>445</v>
      </c>
      <c r="B1923" t="str">
        <f>VLOOKUP(Table35[[#This Row],[Customer ID]], 'Customer Names'!F:G, 2, FALSE)</f>
        <v>Stadolnik, Mr.  Michael</v>
      </c>
      <c r="C1923">
        <v>30.875</v>
      </c>
      <c r="D1923" s="22" t="str" cm="1">
        <f t="array" ref="D1923">_xlfn.IFS(Table35[[#This Row],[BMI]]&lt;18.5, "Underweight ", Table35[[#This Row],[BMI]]&lt;24.9, "Normal Weight", Table35[[#This Row],[BMI]]&lt;29.9, "Overweight ", TRUE, "Obesity")</f>
        <v>Obesity</v>
      </c>
      <c r="E1923" s="22">
        <v>6.49</v>
      </c>
      <c r="F1923" s="22" t="str" cm="1">
        <f t="array" ref="F1923">_xlfn.IFS(Table35[[#This Row],[HBA1C]]&lt;5.7, "Normal", Table35[[#This Row],[HBA1C]]&lt;6.4, "Prediabetes ", TRUE, "Diabetes")</f>
        <v>Diabetes</v>
      </c>
      <c r="G1923" s="23" t="s">
        <v>2379</v>
      </c>
      <c r="H1923" s="22" t="s">
        <v>2379</v>
      </c>
      <c r="I1923" s="22" t="s">
        <v>2379</v>
      </c>
      <c r="J1923" s="22">
        <v>0</v>
      </c>
      <c r="K1923" t="s">
        <v>2379</v>
      </c>
      <c r="L1923" s="25">
        <f>VLOOKUP(Table35[[#This Row],[Customer ID]],'Hospitalisation Details'!A:E,5,FALSE)</f>
        <v>33288</v>
      </c>
      <c r="M1923" s="27">
        <f>VLOOKUP(Table35[[#This Row],[Customer ID]],'Hospitalisation Details'!A:K,8,FALSE)</f>
        <v>3857.76</v>
      </c>
      <c r="N1923" t="str">
        <f>VLOOKUP(Table35[[#This Row],[Customer ID]],'Hospitalisation Details'!A:K,9, FALSE)</f>
        <v>tier - 3</v>
      </c>
      <c r="O1923" t="str">
        <f>VLOOKUP(Table35[[#This Row],[Customer ID]],'Hospitalisation Details'!A:K,10,FALSE)</f>
        <v>tier - 1</v>
      </c>
      <c r="P1923" t="str">
        <f>VLOOKUP(Table35[[#This Row],[Customer ID]],'Hospitalisation Details'!A:K,11,FALSE)</f>
        <v>R1016</v>
      </c>
    </row>
    <row r="1924" spans="1:16" x14ac:dyDescent="0.3">
      <c r="A1924" t="s">
        <v>444</v>
      </c>
      <c r="B1924" t="str">
        <f>VLOOKUP(Table35[[#This Row],[Customer ID]], 'Customer Names'!F:G, 2, FALSE)</f>
        <v>Shields, Mr.  Benjamin</v>
      </c>
      <c r="C1924">
        <v>23.8</v>
      </c>
      <c r="D1924" s="22" t="str" cm="1">
        <f t="array" ref="D1924">_xlfn.IFS(Table35[[#This Row],[BMI]]&lt;18.5, "Underweight ", Table35[[#This Row],[BMI]]&lt;24.9, "Normal Weight", Table35[[#This Row],[BMI]]&lt;29.9, "Overweight ", TRUE, "Obesity")</f>
        <v>Normal Weight</v>
      </c>
      <c r="E1924" s="22">
        <v>4.08</v>
      </c>
      <c r="F1924" s="22" t="str" cm="1">
        <f t="array" ref="F1924">_xlfn.IFS(Table35[[#This Row],[HBA1C]]&lt;5.7, "Normal", Table35[[#This Row],[HBA1C]]&lt;6.4, "Prediabetes ", TRUE, "Diabetes")</f>
        <v>Normal</v>
      </c>
      <c r="G1924" s="23" t="s">
        <v>2379</v>
      </c>
      <c r="H1924" s="22" t="s">
        <v>2379</v>
      </c>
      <c r="I1924" s="22" t="s">
        <v>2379</v>
      </c>
      <c r="J1924" s="22">
        <v>0</v>
      </c>
      <c r="K1924" t="s">
        <v>2379</v>
      </c>
      <c r="L1924" s="25">
        <f>VLOOKUP(Table35[[#This Row],[Customer ID]],'Hospitalisation Details'!A:E,5,FALSE)</f>
        <v>34346</v>
      </c>
      <c r="M1924" s="27">
        <f>VLOOKUP(Table35[[#This Row],[Customer ID]],'Hospitalisation Details'!A:K,8,FALSE)</f>
        <v>3847.67</v>
      </c>
      <c r="N1924" t="str">
        <f>VLOOKUP(Table35[[#This Row],[Customer ID]],'Hospitalisation Details'!A:K,9, FALSE)</f>
        <v>tier - 3</v>
      </c>
      <c r="O1924" t="str">
        <f>VLOOKUP(Table35[[#This Row],[Customer ID]],'Hospitalisation Details'!A:K,10,FALSE)</f>
        <v>tier - 2</v>
      </c>
      <c r="P1924" t="str">
        <f>VLOOKUP(Table35[[#This Row],[Customer ID]],'Hospitalisation Details'!A:K,11,FALSE)</f>
        <v>R1011</v>
      </c>
    </row>
    <row r="1925" spans="1:16" x14ac:dyDescent="0.3">
      <c r="A1925" t="s">
        <v>443</v>
      </c>
      <c r="B1925" t="str">
        <f>VLOOKUP(Table35[[#This Row],[Customer ID]], 'Customer Names'!F:G, 2, FALSE)</f>
        <v>Margolis, Mr.  Jay</v>
      </c>
      <c r="C1925">
        <v>15.37</v>
      </c>
      <c r="D1925" s="22" t="str" cm="1">
        <f t="array" ref="D1925">_xlfn.IFS(Table35[[#This Row],[BMI]]&lt;18.5, "Underweight ", Table35[[#This Row],[BMI]]&lt;24.9, "Normal Weight", Table35[[#This Row],[BMI]]&lt;29.9, "Overweight ", TRUE, "Obesity")</f>
        <v xml:space="preserve">Underweight </v>
      </c>
      <c r="E1925" s="22">
        <v>8.6300000000000008</v>
      </c>
      <c r="F1925" s="22" t="str" cm="1">
        <f t="array" ref="F1925">_xlfn.IFS(Table35[[#This Row],[HBA1C]]&lt;5.7, "Normal", Table35[[#This Row],[HBA1C]]&lt;6.4, "Prediabetes ", TRUE, "Diabetes")</f>
        <v>Diabetes</v>
      </c>
      <c r="G1925" s="23" t="s">
        <v>2381</v>
      </c>
      <c r="H1925" s="22" t="s">
        <v>2379</v>
      </c>
      <c r="I1925" s="22" t="s">
        <v>2379</v>
      </c>
      <c r="J1925" s="22">
        <v>0</v>
      </c>
      <c r="K1925" t="s">
        <v>2379</v>
      </c>
      <c r="L1925" s="25">
        <f>VLOOKUP(Table35[[#This Row],[Customer ID]],'Hospitalisation Details'!A:E,5,FALSE)</f>
        <v>29949</v>
      </c>
      <c r="M1925" s="27">
        <f>VLOOKUP(Table35[[#This Row],[Customer ID]],'Hospitalisation Details'!A:K,8,FALSE)</f>
        <v>3797.2</v>
      </c>
      <c r="N1925" t="str">
        <f>VLOOKUP(Table35[[#This Row],[Customer ID]],'Hospitalisation Details'!A:K,9, FALSE)</f>
        <v>tier - 2</v>
      </c>
      <c r="O1925" t="str">
        <f>VLOOKUP(Table35[[#This Row],[Customer ID]],'Hospitalisation Details'!A:K,10,FALSE)</f>
        <v>tier - 3</v>
      </c>
      <c r="P1925" t="str">
        <f>VLOOKUP(Table35[[#This Row],[Customer ID]],'Hospitalisation Details'!A:K,11,FALSE)</f>
        <v>R1012</v>
      </c>
    </row>
    <row r="1926" spans="1:16" x14ac:dyDescent="0.3">
      <c r="A1926" t="s">
        <v>442</v>
      </c>
      <c r="B1926" t="str">
        <f>VLOOKUP(Table35[[#This Row],[Customer ID]], 'Customer Names'!F:G, 2, FALSE)</f>
        <v>Uffenbeck, Mr.  William</v>
      </c>
      <c r="C1926">
        <v>30.4</v>
      </c>
      <c r="D1926" s="22" t="str" cm="1">
        <f t="array" ref="D1926">_xlfn.IFS(Table35[[#This Row],[BMI]]&lt;18.5, "Underweight ", Table35[[#This Row],[BMI]]&lt;24.9, "Normal Weight", Table35[[#This Row],[BMI]]&lt;29.9, "Overweight ", TRUE, "Obesity")</f>
        <v>Obesity</v>
      </c>
      <c r="E1926" s="22">
        <v>5.28</v>
      </c>
      <c r="F1926" s="22" t="str" cm="1">
        <f t="array" ref="F1926">_xlfn.IFS(Table35[[#This Row],[HBA1C]]&lt;5.7, "Normal", Table35[[#This Row],[HBA1C]]&lt;6.4, "Prediabetes ", TRUE, "Diabetes")</f>
        <v>Normal</v>
      </c>
      <c r="G1926" s="23" t="s">
        <v>2379</v>
      </c>
      <c r="H1926" s="22" t="s">
        <v>2379</v>
      </c>
      <c r="I1926" s="22" t="s">
        <v>2379</v>
      </c>
      <c r="J1926" s="22">
        <v>0</v>
      </c>
      <c r="K1926" t="s">
        <v>2379</v>
      </c>
      <c r="L1926" s="25">
        <f>VLOOKUP(Table35[[#This Row],[Customer ID]],'Hospitalisation Details'!A:E,5,FALSE)</f>
        <v>36488</v>
      </c>
      <c r="M1926" s="27">
        <f>VLOOKUP(Table35[[#This Row],[Customer ID]],'Hospitalisation Details'!A:K,8,FALSE)</f>
        <v>3796.36</v>
      </c>
      <c r="N1926" t="str">
        <f>VLOOKUP(Table35[[#This Row],[Customer ID]],'Hospitalisation Details'!A:K,9, FALSE)</f>
        <v>tier - 2</v>
      </c>
      <c r="O1926" t="str">
        <f>VLOOKUP(Table35[[#This Row],[Customer ID]],'Hospitalisation Details'!A:K,10,FALSE)</f>
        <v>tier - 3</v>
      </c>
      <c r="P1926" t="str">
        <f>VLOOKUP(Table35[[#This Row],[Customer ID]],'Hospitalisation Details'!A:K,11,FALSE)</f>
        <v>R1012</v>
      </c>
    </row>
    <row r="1927" spans="1:16" x14ac:dyDescent="0.3">
      <c r="A1927" t="s">
        <v>441</v>
      </c>
      <c r="B1927" t="str">
        <f>VLOOKUP(Table35[[#This Row],[Customer ID]], 'Customer Names'!F:G, 2, FALSE)</f>
        <v>Brake, Ms.  Shelley</v>
      </c>
      <c r="C1927">
        <v>19.48</v>
      </c>
      <c r="D1927" s="22" t="str" cm="1">
        <f t="array" ref="D1927">_xlfn.IFS(Table35[[#This Row],[BMI]]&lt;18.5, "Underweight ", Table35[[#This Row],[BMI]]&lt;24.9, "Normal Weight", Table35[[#This Row],[BMI]]&lt;29.9, "Overweight ", TRUE, "Obesity")</f>
        <v>Normal Weight</v>
      </c>
      <c r="E1927" s="22">
        <v>5.63</v>
      </c>
      <c r="F1927" s="22" t="str" cm="1">
        <f t="array" ref="F1927">_xlfn.IFS(Table35[[#This Row],[HBA1C]]&lt;5.7, "Normal", Table35[[#This Row],[HBA1C]]&lt;6.4, "Prediabetes ", TRUE, "Diabetes")</f>
        <v>Normal</v>
      </c>
      <c r="G1927" s="23" t="s">
        <v>2381</v>
      </c>
      <c r="H1927" s="22" t="s">
        <v>2379</v>
      </c>
      <c r="I1927" s="22" t="s">
        <v>2379</v>
      </c>
      <c r="J1927" s="22">
        <v>1</v>
      </c>
      <c r="K1927" t="s">
        <v>2379</v>
      </c>
      <c r="L1927" s="25">
        <f>VLOOKUP(Table35[[#This Row],[Customer ID]],'Hospitalisation Details'!A:E,5,FALSE)</f>
        <v>32444</v>
      </c>
      <c r="M1927" s="27">
        <f>VLOOKUP(Table35[[#This Row],[Customer ID]],'Hospitalisation Details'!A:K,8,FALSE)</f>
        <v>3793.55</v>
      </c>
      <c r="N1927" t="str">
        <f>VLOOKUP(Table35[[#This Row],[Customer ID]],'Hospitalisation Details'!A:K,9, FALSE)</f>
        <v>tier - 2</v>
      </c>
      <c r="O1927" t="str">
        <f>VLOOKUP(Table35[[#This Row],[Customer ID]],'Hospitalisation Details'!A:K,10,FALSE)</f>
        <v>tier - 3</v>
      </c>
      <c r="P1927" t="str">
        <f>VLOOKUP(Table35[[#This Row],[Customer ID]],'Hospitalisation Details'!A:K,11,FALSE)</f>
        <v>R1013</v>
      </c>
    </row>
    <row r="1928" spans="1:16" x14ac:dyDescent="0.3">
      <c r="A1928" t="s">
        <v>440</v>
      </c>
      <c r="B1928" t="str">
        <f>VLOOKUP(Table35[[#This Row],[Customer ID]], 'Customer Names'!F:G, 2, FALSE)</f>
        <v>Stepanova, Ms.  Jekaterina</v>
      </c>
      <c r="C1928">
        <v>16.96</v>
      </c>
      <c r="D1928" s="22" t="str" cm="1">
        <f t="array" ref="D1928">_xlfn.IFS(Table35[[#This Row],[BMI]]&lt;18.5, "Underweight ", Table35[[#This Row],[BMI]]&lt;24.9, "Normal Weight", Table35[[#This Row],[BMI]]&lt;29.9, "Overweight ", TRUE, "Obesity")</f>
        <v xml:space="preserve">Underweight </v>
      </c>
      <c r="E1928" s="22">
        <v>11.47</v>
      </c>
      <c r="F1928" s="22" t="str" cm="1">
        <f t="array" ref="F1928">_xlfn.IFS(Table35[[#This Row],[HBA1C]]&lt;5.7, "Normal", Table35[[#This Row],[HBA1C]]&lt;6.4, "Prediabetes ", TRUE, "Diabetes")</f>
        <v>Diabetes</v>
      </c>
      <c r="G1928" s="23" t="s">
        <v>2381</v>
      </c>
      <c r="H1928" s="22" t="s">
        <v>2379</v>
      </c>
      <c r="I1928" s="22" t="s">
        <v>2379</v>
      </c>
      <c r="J1928" s="22">
        <v>0</v>
      </c>
      <c r="K1928" t="s">
        <v>2379</v>
      </c>
      <c r="L1928" s="25">
        <f>VLOOKUP(Table35[[#This Row],[Customer ID]],'Hospitalisation Details'!A:E,5,FALSE)</f>
        <v>29842</v>
      </c>
      <c r="M1928" s="27">
        <f>VLOOKUP(Table35[[#This Row],[Customer ID]],'Hospitalisation Details'!A:K,8,FALSE)</f>
        <v>3785.77</v>
      </c>
      <c r="N1928" t="str">
        <f>VLOOKUP(Table35[[#This Row],[Customer ID]],'Hospitalisation Details'!A:K,9, FALSE)</f>
        <v>tier - 2</v>
      </c>
      <c r="O1928" t="str">
        <f>VLOOKUP(Table35[[#This Row],[Customer ID]],'Hospitalisation Details'!A:K,10,FALSE)</f>
        <v>tier - 1</v>
      </c>
      <c r="P1928" t="str">
        <f>VLOOKUP(Table35[[#This Row],[Customer ID]],'Hospitalisation Details'!A:K,11,FALSE)</f>
        <v>R1013</v>
      </c>
    </row>
    <row r="1929" spans="1:16" x14ac:dyDescent="0.3">
      <c r="A1929" t="s">
        <v>439</v>
      </c>
      <c r="B1929" t="str">
        <f>VLOOKUP(Table35[[#This Row],[Customer ID]], 'Customer Names'!F:G, 2, FALSE)</f>
        <v>Verdi, Mr.  Daniel</v>
      </c>
      <c r="C1929">
        <v>19.05</v>
      </c>
      <c r="D1929" s="22" t="str" cm="1">
        <f t="array" ref="D1929">_xlfn.IFS(Table35[[#This Row],[BMI]]&lt;18.5, "Underweight ", Table35[[#This Row],[BMI]]&lt;24.9, "Normal Weight", Table35[[#This Row],[BMI]]&lt;29.9, "Overweight ", TRUE, "Obesity")</f>
        <v>Normal Weight</v>
      </c>
      <c r="E1929" s="22">
        <v>4.92</v>
      </c>
      <c r="F1929" s="22" t="str" cm="1">
        <f t="array" ref="F1929">_xlfn.IFS(Table35[[#This Row],[HBA1C]]&lt;5.7, "Normal", Table35[[#This Row],[HBA1C]]&lt;6.4, "Prediabetes ", TRUE, "Diabetes")</f>
        <v>Normal</v>
      </c>
      <c r="G1929" s="23" t="s">
        <v>2379</v>
      </c>
      <c r="H1929" s="22" t="s">
        <v>2379</v>
      </c>
      <c r="I1929" s="22" t="s">
        <v>2379</v>
      </c>
      <c r="J1929" s="22">
        <v>1</v>
      </c>
      <c r="K1929" t="s">
        <v>2379</v>
      </c>
      <c r="L1929" s="25">
        <f>VLOOKUP(Table35[[#This Row],[Customer ID]],'Hospitalisation Details'!A:E,5,FALSE)</f>
        <v>32013</v>
      </c>
      <c r="M1929" s="27">
        <f>VLOOKUP(Table35[[#This Row],[Customer ID]],'Hospitalisation Details'!A:K,8,FALSE)</f>
        <v>3773.23</v>
      </c>
      <c r="N1929" t="str">
        <f>VLOOKUP(Table35[[#This Row],[Customer ID]],'Hospitalisation Details'!A:K,9, FALSE)</f>
        <v>tier - 2</v>
      </c>
      <c r="O1929" t="str">
        <f>VLOOKUP(Table35[[#This Row],[Customer ID]],'Hospitalisation Details'!A:K,10,FALSE)</f>
        <v>tier - 3</v>
      </c>
      <c r="P1929" t="str">
        <f>VLOOKUP(Table35[[#This Row],[Customer ID]],'Hospitalisation Details'!A:K,11,FALSE)</f>
        <v>R1013</v>
      </c>
    </row>
    <row r="1930" spans="1:16" x14ac:dyDescent="0.3">
      <c r="A1930" t="s">
        <v>438</v>
      </c>
      <c r="B1930" t="str">
        <f>VLOOKUP(Table35[[#This Row],[Customer ID]], 'Customer Names'!F:G, 2, FALSE)</f>
        <v>McLean, Ms.  Pauline</v>
      </c>
      <c r="C1930">
        <v>37.619999999999997</v>
      </c>
      <c r="D1930" s="22" t="str" cm="1">
        <f t="array" ref="D1930">_xlfn.IFS(Table35[[#This Row],[BMI]]&lt;18.5, "Underweight ", Table35[[#This Row],[BMI]]&lt;24.9, "Normal Weight", Table35[[#This Row],[BMI]]&lt;29.9, "Overweight ", TRUE, "Obesity")</f>
        <v>Obesity</v>
      </c>
      <c r="E1930" s="22">
        <v>4.18</v>
      </c>
      <c r="F1930" s="22" t="str" cm="1">
        <f t="array" ref="F1930">_xlfn.IFS(Table35[[#This Row],[HBA1C]]&lt;5.7, "Normal", Table35[[#This Row],[HBA1C]]&lt;6.4, "Prediabetes ", TRUE, "Diabetes")</f>
        <v>Normal</v>
      </c>
      <c r="G1930" s="23" t="s">
        <v>2379</v>
      </c>
      <c r="H1930" s="22" t="s">
        <v>2379</v>
      </c>
      <c r="I1930" s="22" t="s">
        <v>2379</v>
      </c>
      <c r="J1930" s="22">
        <v>0</v>
      </c>
      <c r="K1930" t="s">
        <v>2379</v>
      </c>
      <c r="L1930" s="25">
        <f>VLOOKUP(Table35[[#This Row],[Customer ID]],'Hospitalisation Details'!A:E,5,FALSE)</f>
        <v>34536</v>
      </c>
      <c r="M1930" s="27">
        <f>VLOOKUP(Table35[[#This Row],[Customer ID]],'Hospitalisation Details'!A:K,8,FALSE)</f>
        <v>3766.88</v>
      </c>
      <c r="N1930" t="str">
        <f>VLOOKUP(Table35[[#This Row],[Customer ID]],'Hospitalisation Details'!A:K,9, FALSE)</f>
        <v>tier - 2</v>
      </c>
      <c r="O1930" t="str">
        <f>VLOOKUP(Table35[[#This Row],[Customer ID]],'Hospitalisation Details'!A:K,10,FALSE)</f>
        <v>tier - 1</v>
      </c>
      <c r="P1930" t="str">
        <f>VLOOKUP(Table35[[#This Row],[Customer ID]],'Hospitalisation Details'!A:K,11,FALSE)</f>
        <v>R1013</v>
      </c>
    </row>
    <row r="1931" spans="1:16" x14ac:dyDescent="0.3">
      <c r="A1931" t="s">
        <v>437</v>
      </c>
      <c r="B1931" t="str">
        <f>VLOOKUP(Table35[[#This Row],[Customer ID]], 'Customer Names'!F:G, 2, FALSE)</f>
        <v>Ryan, Ms.  Colleen</v>
      </c>
      <c r="C1931">
        <v>29.1</v>
      </c>
      <c r="D1931" s="22" t="str" cm="1">
        <f t="array" ref="D1931">_xlfn.IFS(Table35[[#This Row],[BMI]]&lt;18.5, "Underweight ", Table35[[#This Row],[BMI]]&lt;24.9, "Normal Weight", Table35[[#This Row],[BMI]]&lt;29.9, "Overweight ", TRUE, "Obesity")</f>
        <v xml:space="preserve">Overweight </v>
      </c>
      <c r="E1931" s="22">
        <v>4.67</v>
      </c>
      <c r="F1931" s="22" t="str" cm="1">
        <f t="array" ref="F1931">_xlfn.IFS(Table35[[#This Row],[HBA1C]]&lt;5.7, "Normal", Table35[[#This Row],[HBA1C]]&lt;6.4, "Prediabetes ", TRUE, "Diabetes")</f>
        <v>Normal</v>
      </c>
      <c r="G1931" s="23" t="s">
        <v>2379</v>
      </c>
      <c r="H1931" s="22" t="s">
        <v>2379</v>
      </c>
      <c r="I1931" s="22" t="s">
        <v>2379</v>
      </c>
      <c r="J1931" s="22">
        <v>0</v>
      </c>
      <c r="K1931" t="s">
        <v>2379</v>
      </c>
      <c r="L1931" s="25">
        <f>VLOOKUP(Table35[[#This Row],[Customer ID]],'Hospitalisation Details'!A:E,5,FALSE)</f>
        <v>33413</v>
      </c>
      <c r="M1931" s="27">
        <f>VLOOKUP(Table35[[#This Row],[Customer ID]],'Hospitalisation Details'!A:K,8,FALSE)</f>
        <v>3761.29</v>
      </c>
      <c r="N1931" t="str">
        <f>VLOOKUP(Table35[[#This Row],[Customer ID]],'Hospitalisation Details'!A:K,9, FALSE)</f>
        <v>tier - 2</v>
      </c>
      <c r="O1931" t="str">
        <f>VLOOKUP(Table35[[#This Row],[Customer ID]],'Hospitalisation Details'!A:K,10,FALSE)</f>
        <v>tier - 3</v>
      </c>
      <c r="P1931" t="str">
        <f>VLOOKUP(Table35[[#This Row],[Customer ID]],'Hospitalisation Details'!A:K,11,FALSE)</f>
        <v>R1011</v>
      </c>
    </row>
    <row r="1932" spans="1:16" x14ac:dyDescent="0.3">
      <c r="A1932" t="s">
        <v>436</v>
      </c>
      <c r="B1932" t="str">
        <f>VLOOKUP(Table35[[#This Row],[Customer ID]], 'Customer Names'!F:G, 2, FALSE)</f>
        <v>Mickelson, Ms.  Aleah K</v>
      </c>
      <c r="C1932">
        <v>26.62</v>
      </c>
      <c r="D1932" s="22" t="str" cm="1">
        <f t="array" ref="D1932">_xlfn.IFS(Table35[[#This Row],[BMI]]&lt;18.5, "Underweight ", Table35[[#This Row],[BMI]]&lt;24.9, "Normal Weight", Table35[[#This Row],[BMI]]&lt;29.9, "Overweight ", TRUE, "Obesity")</f>
        <v xml:space="preserve">Overweight </v>
      </c>
      <c r="E1932" s="22">
        <v>6.24</v>
      </c>
      <c r="F1932" s="22" t="str" cm="1">
        <f t="array" ref="F1932">_xlfn.IFS(Table35[[#This Row],[HBA1C]]&lt;5.7, "Normal", Table35[[#This Row],[HBA1C]]&lt;6.4, "Prediabetes ", TRUE, "Diabetes")</f>
        <v xml:space="preserve">Prediabetes </v>
      </c>
      <c r="G1932" s="23" t="s">
        <v>2379</v>
      </c>
      <c r="H1932" s="22" t="s">
        <v>2379</v>
      </c>
      <c r="I1932" s="22" t="s">
        <v>2379</v>
      </c>
      <c r="J1932" s="22">
        <v>0</v>
      </c>
      <c r="K1932" t="s">
        <v>2379</v>
      </c>
      <c r="L1932" s="25">
        <f>VLOOKUP(Table35[[#This Row],[Customer ID]],'Hospitalisation Details'!A:E,5,FALSE)</f>
        <v>33383</v>
      </c>
      <c r="M1932" s="27">
        <f>VLOOKUP(Table35[[#This Row],[Customer ID]],'Hospitalisation Details'!A:K,8,FALSE)</f>
        <v>3757.84</v>
      </c>
      <c r="N1932" t="str">
        <f>VLOOKUP(Table35[[#This Row],[Customer ID]],'Hospitalisation Details'!A:K,9, FALSE)</f>
        <v>tier - 2</v>
      </c>
      <c r="O1932" t="str">
        <f>VLOOKUP(Table35[[#This Row],[Customer ID]],'Hospitalisation Details'!A:K,10,FALSE)</f>
        <v>tier - 1</v>
      </c>
      <c r="P1932" t="str">
        <f>VLOOKUP(Table35[[#This Row],[Customer ID]],'Hospitalisation Details'!A:K,11,FALSE)</f>
        <v>R1013</v>
      </c>
    </row>
    <row r="1933" spans="1:16" x14ac:dyDescent="0.3">
      <c r="A1933" t="s">
        <v>435</v>
      </c>
      <c r="B1933" t="str">
        <f>VLOOKUP(Table35[[#This Row],[Customer ID]], 'Customer Names'!F:G, 2, FALSE)</f>
        <v>Dibaba, Ms.  Mare</v>
      </c>
      <c r="C1933">
        <v>25.74</v>
      </c>
      <c r="D1933" s="22" t="str" cm="1">
        <f t="array" ref="D1933">_xlfn.IFS(Table35[[#This Row],[BMI]]&lt;18.5, "Underweight ", Table35[[#This Row],[BMI]]&lt;24.9, "Normal Weight", Table35[[#This Row],[BMI]]&lt;29.9, "Overweight ", TRUE, "Obesity")</f>
        <v xml:space="preserve">Overweight </v>
      </c>
      <c r="E1933" s="22">
        <v>5.99</v>
      </c>
      <c r="F1933" s="22" t="str" cm="1">
        <f t="array" ref="F1933">_xlfn.IFS(Table35[[#This Row],[HBA1C]]&lt;5.7, "Normal", Table35[[#This Row],[HBA1C]]&lt;6.4, "Prediabetes ", TRUE, "Diabetes")</f>
        <v xml:space="preserve">Prediabetes </v>
      </c>
      <c r="G1933" s="23" t="s">
        <v>2379</v>
      </c>
      <c r="H1933" s="22" t="s">
        <v>2379</v>
      </c>
      <c r="I1933" s="22" t="s">
        <v>2379</v>
      </c>
      <c r="J1933" s="22">
        <v>0</v>
      </c>
      <c r="K1933" t="s">
        <v>2379</v>
      </c>
      <c r="L1933" s="25">
        <f>VLOOKUP(Table35[[#This Row],[Customer ID]],'Hospitalisation Details'!A:E,5,FALSE)</f>
        <v>33356</v>
      </c>
      <c r="M1933" s="27">
        <f>VLOOKUP(Table35[[#This Row],[Customer ID]],'Hospitalisation Details'!A:K,8,FALSE)</f>
        <v>3756.62</v>
      </c>
      <c r="N1933" t="str">
        <f>VLOOKUP(Table35[[#This Row],[Customer ID]],'Hospitalisation Details'!A:K,9, FALSE)</f>
        <v>tier - 2</v>
      </c>
      <c r="O1933" t="str">
        <f>VLOOKUP(Table35[[#This Row],[Customer ID]],'Hospitalisation Details'!A:K,10,FALSE)</f>
        <v>tier - 2</v>
      </c>
      <c r="P1933" t="str">
        <f>VLOOKUP(Table35[[#This Row],[Customer ID]],'Hospitalisation Details'!A:K,11,FALSE)</f>
        <v>R1013</v>
      </c>
    </row>
    <row r="1934" spans="1:16" x14ac:dyDescent="0.3">
      <c r="A1934" t="s">
        <v>434</v>
      </c>
      <c r="B1934" t="str">
        <f>VLOOKUP(Table35[[#This Row],[Customer ID]], 'Customer Names'!F:G, 2, FALSE)</f>
        <v>Shilling, Mr.  Kevin</v>
      </c>
      <c r="C1934">
        <v>18.22</v>
      </c>
      <c r="D1934" s="22" t="str" cm="1">
        <f t="array" ref="D1934">_xlfn.IFS(Table35[[#This Row],[BMI]]&lt;18.5, "Underweight ", Table35[[#This Row],[BMI]]&lt;24.9, "Normal Weight", Table35[[#This Row],[BMI]]&lt;29.9, "Overweight ", TRUE, "Obesity")</f>
        <v xml:space="preserve">Underweight </v>
      </c>
      <c r="E1934" s="22">
        <v>10.27</v>
      </c>
      <c r="F1934" s="22" t="str" cm="1">
        <f t="array" ref="F1934">_xlfn.IFS(Table35[[#This Row],[HBA1C]]&lt;5.7, "Normal", Table35[[#This Row],[HBA1C]]&lt;6.4, "Prediabetes ", TRUE, "Diabetes")</f>
        <v>Diabetes</v>
      </c>
      <c r="G1934" s="23" t="s">
        <v>2381</v>
      </c>
      <c r="H1934" s="22" t="s">
        <v>2379</v>
      </c>
      <c r="I1934" s="22" t="s">
        <v>2379</v>
      </c>
      <c r="J1934" s="22">
        <v>1</v>
      </c>
      <c r="K1934" t="s">
        <v>2379</v>
      </c>
      <c r="L1934" s="25">
        <f>VLOOKUP(Table35[[#This Row],[Customer ID]],'Hospitalisation Details'!A:E,5,FALSE)</f>
        <v>31480</v>
      </c>
      <c r="M1934" s="27">
        <f>VLOOKUP(Table35[[#This Row],[Customer ID]],'Hospitalisation Details'!A:K,8,FALSE)</f>
        <v>3748.56</v>
      </c>
      <c r="N1934" t="str">
        <f>VLOOKUP(Table35[[#This Row],[Customer ID]],'Hospitalisation Details'!A:K,9, FALSE)</f>
        <v>tier - 2</v>
      </c>
      <c r="O1934" t="str">
        <f>VLOOKUP(Table35[[#This Row],[Customer ID]],'Hospitalisation Details'!A:K,10,FALSE)</f>
        <v>tier - 2</v>
      </c>
      <c r="P1934" t="str">
        <f>VLOOKUP(Table35[[#This Row],[Customer ID]],'Hospitalisation Details'!A:K,11,FALSE)</f>
        <v>R1013</v>
      </c>
    </row>
    <row r="1935" spans="1:16" x14ac:dyDescent="0.3">
      <c r="A1935" t="s">
        <v>433</v>
      </c>
      <c r="B1935" t="str">
        <f>VLOOKUP(Table35[[#This Row],[Customer ID]], 'Customer Names'!F:G, 2, FALSE)</f>
        <v>Bashaw, Ms.  Jessica</v>
      </c>
      <c r="C1935">
        <v>26.03</v>
      </c>
      <c r="D1935" s="22" t="str" cm="1">
        <f t="array" ref="D1935">_xlfn.IFS(Table35[[#This Row],[BMI]]&lt;18.5, "Underweight ", Table35[[#This Row],[BMI]]&lt;24.9, "Normal Weight", Table35[[#This Row],[BMI]]&lt;29.9, "Overweight ", TRUE, "Obesity")</f>
        <v xml:space="preserve">Overweight </v>
      </c>
      <c r="E1935" s="22">
        <v>5.97</v>
      </c>
      <c r="F1935" s="22" t="str" cm="1">
        <f t="array" ref="F1935">_xlfn.IFS(Table35[[#This Row],[HBA1C]]&lt;5.7, "Normal", Table35[[#This Row],[HBA1C]]&lt;6.4, "Prediabetes ", TRUE, "Diabetes")</f>
        <v xml:space="preserve">Prediabetes </v>
      </c>
      <c r="G1935" s="23" t="s">
        <v>2379</v>
      </c>
      <c r="H1935" s="22" t="s">
        <v>2379</v>
      </c>
      <c r="I1935" s="22" t="s">
        <v>2381</v>
      </c>
      <c r="J1935" s="22">
        <v>1</v>
      </c>
      <c r="K1935" t="s">
        <v>2379</v>
      </c>
      <c r="L1935" s="25">
        <f>VLOOKUP(Table35[[#This Row],[Customer ID]],'Hospitalisation Details'!A:E,5,FALSE)</f>
        <v>34022</v>
      </c>
      <c r="M1935" s="27">
        <f>VLOOKUP(Table35[[#This Row],[Customer ID]],'Hospitalisation Details'!A:K,8,FALSE)</f>
        <v>3736.46</v>
      </c>
      <c r="N1935" t="str">
        <f>VLOOKUP(Table35[[#This Row],[Customer ID]],'Hospitalisation Details'!A:K,9, FALSE)</f>
        <v>tier - 2</v>
      </c>
      <c r="O1935" t="str">
        <f>VLOOKUP(Table35[[#This Row],[Customer ID]],'Hospitalisation Details'!A:K,10,FALSE)</f>
        <v>tier - 2</v>
      </c>
      <c r="P1935" t="str">
        <f>VLOOKUP(Table35[[#This Row],[Customer ID]],'Hospitalisation Details'!A:K,11,FALSE)</f>
        <v>R1012</v>
      </c>
    </row>
    <row r="1936" spans="1:16" x14ac:dyDescent="0.3">
      <c r="A1936" t="s">
        <v>432</v>
      </c>
      <c r="B1936" t="str">
        <f>VLOOKUP(Table35[[#This Row],[Customer ID]], 'Customer Names'!F:G, 2, FALSE)</f>
        <v>Jacob, Ms.  Amanda R</v>
      </c>
      <c r="C1936">
        <v>17.29</v>
      </c>
      <c r="D1936" s="22" t="str" cm="1">
        <f t="array" ref="D1936">_xlfn.IFS(Table35[[#This Row],[BMI]]&lt;18.5, "Underweight ", Table35[[#This Row],[BMI]]&lt;24.9, "Normal Weight", Table35[[#This Row],[BMI]]&lt;29.9, "Overweight ", TRUE, "Obesity")</f>
        <v xml:space="preserve">Underweight </v>
      </c>
      <c r="E1936" s="22">
        <v>4.9800000000000004</v>
      </c>
      <c r="F1936" s="22" t="str" cm="1">
        <f t="array" ref="F1936">_xlfn.IFS(Table35[[#This Row],[HBA1C]]&lt;5.7, "Normal", Table35[[#This Row],[HBA1C]]&lt;6.4, "Prediabetes ", TRUE, "Diabetes")</f>
        <v>Normal</v>
      </c>
      <c r="G1936" s="23" t="s">
        <v>2379</v>
      </c>
      <c r="H1936" s="22" t="s">
        <v>2379</v>
      </c>
      <c r="I1936" s="22" t="s">
        <v>2379</v>
      </c>
      <c r="J1936" s="22">
        <v>0</v>
      </c>
      <c r="K1936" t="s">
        <v>2379</v>
      </c>
      <c r="L1936" s="25">
        <f>VLOOKUP(Table35[[#This Row],[Customer ID]],'Hospitalisation Details'!A:E,5,FALSE)</f>
        <v>34356</v>
      </c>
      <c r="M1936" s="27">
        <f>VLOOKUP(Table35[[#This Row],[Customer ID]],'Hospitalisation Details'!A:K,8,FALSE)</f>
        <v>3732.63</v>
      </c>
      <c r="N1936" t="str">
        <f>VLOOKUP(Table35[[#This Row],[Customer ID]],'Hospitalisation Details'!A:K,9, FALSE)</f>
        <v>tier - 2</v>
      </c>
      <c r="O1936" t="str">
        <f>VLOOKUP(Table35[[#This Row],[Customer ID]],'Hospitalisation Details'!A:K,10,FALSE)</f>
        <v>tier - 3</v>
      </c>
      <c r="P1936" t="str">
        <f>VLOOKUP(Table35[[#This Row],[Customer ID]],'Hospitalisation Details'!A:K,11,FALSE)</f>
        <v>R1024</v>
      </c>
    </row>
    <row r="1937" spans="1:16" x14ac:dyDescent="0.3">
      <c r="A1937" t="s">
        <v>431</v>
      </c>
      <c r="B1937" t="str">
        <f>VLOOKUP(Table35[[#This Row],[Customer ID]], 'Customer Names'!F:G, 2, FALSE)</f>
        <v>McCutcheon, Mr.  Murray W.</v>
      </c>
      <c r="C1937">
        <v>18.170000000000002</v>
      </c>
      <c r="D1937" s="22" t="str" cm="1">
        <f t="array" ref="D1937">_xlfn.IFS(Table35[[#This Row],[BMI]]&lt;18.5, "Underweight ", Table35[[#This Row],[BMI]]&lt;24.9, "Normal Weight", Table35[[#This Row],[BMI]]&lt;29.9, "Overweight ", TRUE, "Obesity")</f>
        <v xml:space="preserve">Underweight </v>
      </c>
      <c r="E1937" s="22">
        <v>6.91</v>
      </c>
      <c r="F1937" s="22" t="str" cm="1">
        <f t="array" ref="F1937">_xlfn.IFS(Table35[[#This Row],[HBA1C]]&lt;5.7, "Normal", Table35[[#This Row],[HBA1C]]&lt;6.4, "Prediabetes ", TRUE, "Diabetes")</f>
        <v>Diabetes</v>
      </c>
      <c r="G1937" s="23" t="s">
        <v>2381</v>
      </c>
      <c r="H1937" s="22" t="s">
        <v>2379</v>
      </c>
      <c r="I1937" s="22" t="s">
        <v>2379</v>
      </c>
      <c r="J1937" s="22">
        <v>1</v>
      </c>
      <c r="K1937" t="s">
        <v>2379</v>
      </c>
      <c r="L1937" s="25">
        <f>VLOOKUP(Table35[[#This Row],[Customer ID]],'Hospitalisation Details'!A:E,5,FALSE)</f>
        <v>31747</v>
      </c>
      <c r="M1937" s="27">
        <f>VLOOKUP(Table35[[#This Row],[Customer ID]],'Hospitalisation Details'!A:K,8,FALSE)</f>
        <v>3731.6</v>
      </c>
      <c r="N1937" t="str">
        <f>VLOOKUP(Table35[[#This Row],[Customer ID]],'Hospitalisation Details'!A:K,9, FALSE)</f>
        <v>tier - 2</v>
      </c>
      <c r="O1937" t="str">
        <f>VLOOKUP(Table35[[#This Row],[Customer ID]],'Hospitalisation Details'!A:K,10,FALSE)</f>
        <v>tier - 2</v>
      </c>
      <c r="P1937" t="str">
        <f>VLOOKUP(Table35[[#This Row],[Customer ID]],'Hospitalisation Details'!A:K,11,FALSE)</f>
        <v>R1013</v>
      </c>
    </row>
    <row r="1938" spans="1:16" x14ac:dyDescent="0.3">
      <c r="A1938" t="s">
        <v>430</v>
      </c>
      <c r="B1938" t="str">
        <f>VLOOKUP(Table35[[#This Row],[Customer ID]], 'Customer Names'!F:G, 2, FALSE)</f>
        <v>Connor, Mrs.  Meghan P.</v>
      </c>
      <c r="C1938">
        <v>32.54</v>
      </c>
      <c r="D1938" s="22" t="str" cm="1">
        <f t="array" ref="D1938">_xlfn.IFS(Table35[[#This Row],[BMI]]&lt;18.5, "Underweight ", Table35[[#This Row],[BMI]]&lt;24.9, "Normal Weight", Table35[[#This Row],[BMI]]&lt;29.9, "Overweight ", TRUE, "Obesity")</f>
        <v>Obesity</v>
      </c>
      <c r="E1938" s="22">
        <v>6.38</v>
      </c>
      <c r="F1938" s="22" t="str" cm="1">
        <f t="array" ref="F1938">_xlfn.IFS(Table35[[#This Row],[HBA1C]]&lt;5.7, "Normal", Table35[[#This Row],[HBA1C]]&lt;6.4, "Prediabetes ", TRUE, "Diabetes")</f>
        <v xml:space="preserve">Prediabetes </v>
      </c>
      <c r="G1938" s="23" t="s">
        <v>2379</v>
      </c>
      <c r="H1938" s="22" t="s">
        <v>2380</v>
      </c>
      <c r="I1938" s="22" t="s">
        <v>2379</v>
      </c>
      <c r="J1938" s="22">
        <v>1</v>
      </c>
      <c r="K1938" t="s">
        <v>2379</v>
      </c>
      <c r="L1938" s="25">
        <f>VLOOKUP(Table35[[#This Row],[Customer ID]],'Hospitalisation Details'!A:E,5,FALSE)</f>
        <v>38296</v>
      </c>
      <c r="M1938" s="27">
        <f>VLOOKUP(Table35[[#This Row],[Customer ID]],'Hospitalisation Details'!A:K,8,FALSE)</f>
        <v>3722.23</v>
      </c>
      <c r="N1938" t="str">
        <f>VLOOKUP(Table35[[#This Row],[Customer ID]],'Hospitalisation Details'!A:K,9, FALSE)</f>
        <v>tier - 2</v>
      </c>
      <c r="O1938" t="str">
        <f>VLOOKUP(Table35[[#This Row],[Customer ID]],'Hospitalisation Details'!A:K,10,FALSE)</f>
        <v>tier - 2</v>
      </c>
      <c r="P1938" t="str">
        <f>VLOOKUP(Table35[[#This Row],[Customer ID]],'Hospitalisation Details'!A:K,11,FALSE)</f>
        <v>R1025</v>
      </c>
    </row>
    <row r="1939" spans="1:16" x14ac:dyDescent="0.3">
      <c r="A1939" t="s">
        <v>429</v>
      </c>
      <c r="B1939" t="str">
        <f>VLOOKUP(Table35[[#This Row],[Customer ID]], 'Customer Names'!F:G, 2, FALSE)</f>
        <v>May, Mr.  David</v>
      </c>
      <c r="C1939">
        <v>30.25</v>
      </c>
      <c r="D1939" s="22" t="str" cm="1">
        <f t="array" ref="D1939">_xlfn.IFS(Table35[[#This Row],[BMI]]&lt;18.5, "Underweight ", Table35[[#This Row],[BMI]]&lt;24.9, "Normal Weight", Table35[[#This Row],[BMI]]&lt;29.9, "Overweight ", TRUE, "Obesity")</f>
        <v>Obesity</v>
      </c>
      <c r="E1939" s="22">
        <v>4.7699999999999996</v>
      </c>
      <c r="F1939" s="22" t="str" cm="1">
        <f t="array" ref="F1939">_xlfn.IFS(Table35[[#This Row],[HBA1C]]&lt;5.7, "Normal", Table35[[#This Row],[HBA1C]]&lt;6.4, "Prediabetes ", TRUE, "Diabetes")</f>
        <v>Normal</v>
      </c>
      <c r="G1939" s="23" t="s">
        <v>2379</v>
      </c>
      <c r="H1939" s="22" t="s">
        <v>2379</v>
      </c>
      <c r="I1939" s="22" t="s">
        <v>2379</v>
      </c>
      <c r="J1939" s="22">
        <v>0</v>
      </c>
      <c r="K1939" t="s">
        <v>2379</v>
      </c>
      <c r="L1939" s="25">
        <f>VLOOKUP(Table35[[#This Row],[Customer ID]],'Hospitalisation Details'!A:E,5,FALSE)</f>
        <v>32783</v>
      </c>
      <c r="M1939" s="27">
        <f>VLOOKUP(Table35[[#This Row],[Customer ID]],'Hospitalisation Details'!A:K,8,FALSE)</f>
        <v>3704.35</v>
      </c>
      <c r="N1939" t="str">
        <f>VLOOKUP(Table35[[#This Row],[Customer ID]],'Hospitalisation Details'!A:K,9, FALSE)</f>
        <v>tier - 2</v>
      </c>
      <c r="O1939" t="str">
        <f>VLOOKUP(Table35[[#This Row],[Customer ID]],'Hospitalisation Details'!A:K,10,FALSE)</f>
        <v>tier - 2</v>
      </c>
      <c r="P1939" t="str">
        <f>VLOOKUP(Table35[[#This Row],[Customer ID]],'Hospitalisation Details'!A:K,11,FALSE)</f>
        <v>R1013</v>
      </c>
    </row>
    <row r="1940" spans="1:16" x14ac:dyDescent="0.3">
      <c r="A1940" t="s">
        <v>428</v>
      </c>
      <c r="B1940" t="str">
        <f>VLOOKUP(Table35[[#This Row],[Customer ID]], 'Customer Names'!F:G, 2, FALSE)</f>
        <v>Geoghegan, Mr.  Seth</v>
      </c>
      <c r="C1940">
        <v>19.59</v>
      </c>
      <c r="D1940" s="22" t="str" cm="1">
        <f t="array" ref="D1940">_xlfn.IFS(Table35[[#This Row],[BMI]]&lt;18.5, "Underweight ", Table35[[#This Row],[BMI]]&lt;24.9, "Normal Weight", Table35[[#This Row],[BMI]]&lt;29.9, "Overweight ", TRUE, "Obesity")</f>
        <v>Normal Weight</v>
      </c>
      <c r="E1940" s="22">
        <v>6.04</v>
      </c>
      <c r="F1940" s="22" t="str" cm="1">
        <f t="array" ref="F1940">_xlfn.IFS(Table35[[#This Row],[HBA1C]]&lt;5.7, "Normal", Table35[[#This Row],[HBA1C]]&lt;6.4, "Prediabetes ", TRUE, "Diabetes")</f>
        <v xml:space="preserve">Prediabetes </v>
      </c>
      <c r="G1940" s="23" t="s">
        <v>2381</v>
      </c>
      <c r="H1940" s="22" t="s">
        <v>2379</v>
      </c>
      <c r="I1940" s="22" t="s">
        <v>2379</v>
      </c>
      <c r="J1940" s="22">
        <v>1</v>
      </c>
      <c r="K1940" t="s">
        <v>2379</v>
      </c>
      <c r="L1940" s="25">
        <f>VLOOKUP(Table35[[#This Row],[Customer ID]],'Hospitalisation Details'!A:E,5,FALSE)</f>
        <v>32404</v>
      </c>
      <c r="M1940" s="27">
        <f>VLOOKUP(Table35[[#This Row],[Customer ID]],'Hospitalisation Details'!A:K,8,FALSE)</f>
        <v>3699.54</v>
      </c>
      <c r="N1940" t="str">
        <f>VLOOKUP(Table35[[#This Row],[Customer ID]],'Hospitalisation Details'!A:K,9, FALSE)</f>
        <v>tier - 2</v>
      </c>
      <c r="O1940" t="str">
        <f>VLOOKUP(Table35[[#This Row],[Customer ID]],'Hospitalisation Details'!A:K,10,FALSE)</f>
        <v>tier - 3</v>
      </c>
      <c r="P1940" t="str">
        <f>VLOOKUP(Table35[[#This Row],[Customer ID]],'Hospitalisation Details'!A:K,11,FALSE)</f>
        <v>R1013</v>
      </c>
    </row>
    <row r="1941" spans="1:16" x14ac:dyDescent="0.3">
      <c r="A1941" t="s">
        <v>427</v>
      </c>
      <c r="B1941" t="str">
        <f>VLOOKUP(Table35[[#This Row],[Customer ID]], 'Customer Names'!F:G, 2, FALSE)</f>
        <v>McGinn, Mr.  Michael P.</v>
      </c>
      <c r="C1941">
        <v>45.9</v>
      </c>
      <c r="D1941" s="22" t="str" cm="1">
        <f t="array" ref="D1941">_xlfn.IFS(Table35[[#This Row],[BMI]]&lt;18.5, "Underweight ", Table35[[#This Row],[BMI]]&lt;24.9, "Normal Weight", Table35[[#This Row],[BMI]]&lt;29.9, "Overweight ", TRUE, "Obesity")</f>
        <v>Obesity</v>
      </c>
      <c r="E1941" s="22">
        <v>4.3</v>
      </c>
      <c r="F1941" s="22" t="str" cm="1">
        <f t="array" ref="F1941">_xlfn.IFS(Table35[[#This Row],[HBA1C]]&lt;5.7, "Normal", Table35[[#This Row],[HBA1C]]&lt;6.4, "Prediabetes ", TRUE, "Diabetes")</f>
        <v>Normal</v>
      </c>
      <c r="G1941" s="23" t="s">
        <v>2381</v>
      </c>
      <c r="H1941" s="22" t="s">
        <v>2379</v>
      </c>
      <c r="I1941" s="22" t="s">
        <v>2379</v>
      </c>
      <c r="J1941" s="22">
        <v>1</v>
      </c>
      <c r="K1941" t="s">
        <v>2379</v>
      </c>
      <c r="L1941" s="25">
        <f>VLOOKUP(Table35[[#This Row],[Customer ID]],'Hospitalisation Details'!A:E,5,FALSE)</f>
        <v>34932</v>
      </c>
      <c r="M1941" s="27">
        <f>VLOOKUP(Table35[[#This Row],[Customer ID]],'Hospitalisation Details'!A:K,8,FALSE)</f>
        <v>3693.43</v>
      </c>
      <c r="N1941" t="str">
        <f>VLOOKUP(Table35[[#This Row],[Customer ID]],'Hospitalisation Details'!A:K,9, FALSE)</f>
        <v>tier - 2</v>
      </c>
      <c r="O1941" t="str">
        <f>VLOOKUP(Table35[[#This Row],[Customer ID]],'Hospitalisation Details'!A:K,10,FALSE)</f>
        <v>tier - 3</v>
      </c>
      <c r="P1941" t="str">
        <f>VLOOKUP(Table35[[#This Row],[Customer ID]],'Hospitalisation Details'!A:K,11,FALSE)</f>
        <v>R1011</v>
      </c>
    </row>
    <row r="1942" spans="1:16" x14ac:dyDescent="0.3">
      <c r="A1942" t="s">
        <v>426</v>
      </c>
      <c r="B1942" t="str">
        <f>VLOOKUP(Table35[[#This Row],[Customer ID]], 'Customer Names'!F:G, 2, FALSE)</f>
        <v>Jones, Mr.  Russell M</v>
      </c>
      <c r="C1942">
        <v>17.059999999999999</v>
      </c>
      <c r="D1942" s="22" t="str" cm="1">
        <f t="array" ref="D1942">_xlfn.IFS(Table35[[#This Row],[BMI]]&lt;18.5, "Underweight ", Table35[[#This Row],[BMI]]&lt;24.9, "Normal Weight", Table35[[#This Row],[BMI]]&lt;29.9, "Overweight ", TRUE, "Obesity")</f>
        <v xml:space="preserve">Underweight </v>
      </c>
      <c r="E1942" s="22">
        <v>8.75</v>
      </c>
      <c r="F1942" s="22" t="str" cm="1">
        <f t="array" ref="F1942">_xlfn.IFS(Table35[[#This Row],[HBA1C]]&lt;5.7, "Normal", Table35[[#This Row],[HBA1C]]&lt;6.4, "Prediabetes ", TRUE, "Diabetes")</f>
        <v>Diabetes</v>
      </c>
      <c r="G1942" s="23" t="s">
        <v>2381</v>
      </c>
      <c r="H1942" s="22" t="s">
        <v>2379</v>
      </c>
      <c r="I1942" s="22" t="s">
        <v>2379</v>
      </c>
      <c r="J1942" s="22">
        <v>0</v>
      </c>
      <c r="K1942" t="s">
        <v>2379</v>
      </c>
      <c r="L1942" s="25">
        <f>VLOOKUP(Table35[[#This Row],[Customer ID]],'Hospitalisation Details'!A:E,5,FALSE)</f>
        <v>29781</v>
      </c>
      <c r="M1942" s="27">
        <f>VLOOKUP(Table35[[#This Row],[Customer ID]],'Hospitalisation Details'!A:K,8,FALSE)</f>
        <v>3688.38</v>
      </c>
      <c r="N1942" t="str">
        <f>VLOOKUP(Table35[[#This Row],[Customer ID]],'Hospitalisation Details'!A:K,9, FALSE)</f>
        <v>tier - 2</v>
      </c>
      <c r="O1942" t="str">
        <f>VLOOKUP(Table35[[#This Row],[Customer ID]],'Hospitalisation Details'!A:K,10,FALSE)</f>
        <v>tier - 2</v>
      </c>
      <c r="P1942" t="str">
        <f>VLOOKUP(Table35[[#This Row],[Customer ID]],'Hospitalisation Details'!A:K,11,FALSE)</f>
        <v>R1013</v>
      </c>
    </row>
    <row r="1943" spans="1:16" x14ac:dyDescent="0.3">
      <c r="A1943" t="s">
        <v>425</v>
      </c>
      <c r="B1943" t="str">
        <f>VLOOKUP(Table35[[#This Row],[Customer ID]], 'Customer Names'!F:G, 2, FALSE)</f>
        <v>Quinteros, Mr.  Martin</v>
      </c>
      <c r="C1943">
        <v>32.07</v>
      </c>
      <c r="D1943" s="22" t="str" cm="1">
        <f t="array" ref="D1943">_xlfn.IFS(Table35[[#This Row],[BMI]]&lt;18.5, "Underweight ", Table35[[#This Row],[BMI]]&lt;24.9, "Normal Weight", Table35[[#This Row],[BMI]]&lt;29.9, "Overweight ", TRUE, "Obesity")</f>
        <v>Obesity</v>
      </c>
      <c r="E1943" s="22">
        <v>5.25</v>
      </c>
      <c r="F1943" s="22" t="str" cm="1">
        <f t="array" ref="F1943">_xlfn.IFS(Table35[[#This Row],[HBA1C]]&lt;5.7, "Normal", Table35[[#This Row],[HBA1C]]&lt;6.4, "Prediabetes ", TRUE, "Diabetes")</f>
        <v>Normal</v>
      </c>
      <c r="G1943" s="23" t="s">
        <v>2379</v>
      </c>
      <c r="H1943" s="22" t="s">
        <v>2379</v>
      </c>
      <c r="I1943" s="22" t="s">
        <v>2381</v>
      </c>
      <c r="J1943" s="22">
        <v>1</v>
      </c>
      <c r="K1943" t="s">
        <v>2379</v>
      </c>
      <c r="L1943" s="25">
        <f>VLOOKUP(Table35[[#This Row],[Customer ID]],'Hospitalisation Details'!A:E,5,FALSE)</f>
        <v>37782</v>
      </c>
      <c r="M1943" s="27">
        <f>VLOOKUP(Table35[[#This Row],[Customer ID]],'Hospitalisation Details'!A:K,8,FALSE)</f>
        <v>3688.35</v>
      </c>
      <c r="N1943" t="str">
        <f>VLOOKUP(Table35[[#This Row],[Customer ID]],'Hospitalisation Details'!A:K,9, FALSE)</f>
        <v>tier - 2</v>
      </c>
      <c r="O1943" t="str">
        <f>VLOOKUP(Table35[[#This Row],[Customer ID]],'Hospitalisation Details'!A:K,10,FALSE)</f>
        <v>tier - 2</v>
      </c>
      <c r="P1943" t="str">
        <f>VLOOKUP(Table35[[#This Row],[Customer ID]],'Hospitalisation Details'!A:K,11,FALSE)</f>
        <v>R1021</v>
      </c>
    </row>
    <row r="1944" spans="1:16" x14ac:dyDescent="0.3">
      <c r="A1944" t="s">
        <v>424</v>
      </c>
      <c r="B1944" t="str">
        <f>VLOOKUP(Table35[[#This Row],[Customer ID]], 'Customer Names'!F:G, 2, FALSE)</f>
        <v>Loenser, Mr.  Michael</v>
      </c>
      <c r="C1944">
        <v>16.5</v>
      </c>
      <c r="D1944" s="22" t="str" cm="1">
        <f t="array" ref="D1944">_xlfn.IFS(Table35[[#This Row],[BMI]]&lt;18.5, "Underweight ", Table35[[#This Row],[BMI]]&lt;24.9, "Normal Weight", Table35[[#This Row],[BMI]]&lt;29.9, "Overweight ", TRUE, "Obesity")</f>
        <v xml:space="preserve">Underweight </v>
      </c>
      <c r="E1944" s="22">
        <v>5.03</v>
      </c>
      <c r="F1944" s="22" t="str" cm="1">
        <f t="array" ref="F1944">_xlfn.IFS(Table35[[#This Row],[HBA1C]]&lt;5.7, "Normal", Table35[[#This Row],[HBA1C]]&lt;6.4, "Prediabetes ", TRUE, "Diabetes")</f>
        <v>Normal</v>
      </c>
      <c r="G1944" s="23" t="s">
        <v>2379</v>
      </c>
      <c r="H1944" s="22" t="s">
        <v>2379</v>
      </c>
      <c r="I1944" s="22" t="s">
        <v>2379</v>
      </c>
      <c r="J1944" s="22">
        <v>1</v>
      </c>
      <c r="K1944" t="s">
        <v>2379</v>
      </c>
      <c r="L1944" s="25">
        <f>VLOOKUP(Table35[[#This Row],[Customer ID]],'Hospitalisation Details'!A:E,5,FALSE)</f>
        <v>30808</v>
      </c>
      <c r="M1944" s="27">
        <f>VLOOKUP(Table35[[#This Row],[Customer ID]],'Hospitalisation Details'!A:K,8,FALSE)</f>
        <v>3678.86</v>
      </c>
      <c r="N1944" t="str">
        <f>VLOOKUP(Table35[[#This Row],[Customer ID]],'Hospitalisation Details'!A:K,9, FALSE)</f>
        <v>tier - 2</v>
      </c>
      <c r="O1944" t="str">
        <f>VLOOKUP(Table35[[#This Row],[Customer ID]],'Hospitalisation Details'!A:K,10,FALSE)</f>
        <v>tier - 3</v>
      </c>
      <c r="P1944" t="str">
        <f>VLOOKUP(Table35[[#This Row],[Customer ID]],'Hospitalisation Details'!A:K,11,FALSE)</f>
        <v>R1013</v>
      </c>
    </row>
    <row r="1945" spans="1:16" x14ac:dyDescent="0.3">
      <c r="A1945" t="s">
        <v>423</v>
      </c>
      <c r="B1945" t="str">
        <f>VLOOKUP(Table35[[#This Row],[Customer ID]], 'Customer Names'!F:G, 2, FALSE)</f>
        <v>Aitken, Mr.  Miles</v>
      </c>
      <c r="C1945">
        <v>31.4</v>
      </c>
      <c r="D1945" s="22" t="str" cm="1">
        <f t="array" ref="D1945">_xlfn.IFS(Table35[[#This Row],[BMI]]&lt;18.5, "Underweight ", Table35[[#This Row],[BMI]]&lt;24.9, "Normal Weight", Table35[[#This Row],[BMI]]&lt;29.9, "Overweight ", TRUE, "Obesity")</f>
        <v>Obesity</v>
      </c>
      <c r="E1945" s="22">
        <v>5.88</v>
      </c>
      <c r="F1945" s="22" t="str" cm="1">
        <f t="array" ref="F1945">_xlfn.IFS(Table35[[#This Row],[HBA1C]]&lt;5.7, "Normal", Table35[[#This Row],[HBA1C]]&lt;6.4, "Prediabetes ", TRUE, "Diabetes")</f>
        <v xml:space="preserve">Prediabetes </v>
      </c>
      <c r="G1945" s="23" t="s">
        <v>2379</v>
      </c>
      <c r="H1945" s="22" t="s">
        <v>2379</v>
      </c>
      <c r="I1945" s="22" t="s">
        <v>2379</v>
      </c>
      <c r="J1945" s="22">
        <v>1</v>
      </c>
      <c r="K1945" t="s">
        <v>2379</v>
      </c>
      <c r="L1945" s="25">
        <f>VLOOKUP(Table35[[#This Row],[Customer ID]],'Hospitalisation Details'!A:E,5,FALSE)</f>
        <v>33708</v>
      </c>
      <c r="M1945" s="27">
        <f>VLOOKUP(Table35[[#This Row],[Customer ID]],'Hospitalisation Details'!A:K,8,FALSE)</f>
        <v>3659.35</v>
      </c>
      <c r="N1945" t="str">
        <f>VLOOKUP(Table35[[#This Row],[Customer ID]],'Hospitalisation Details'!A:K,9, FALSE)</f>
        <v>tier - 3</v>
      </c>
      <c r="O1945" t="str">
        <f>VLOOKUP(Table35[[#This Row],[Customer ID]],'Hospitalisation Details'!A:K,10,FALSE)</f>
        <v>tier - 1</v>
      </c>
      <c r="P1945" t="str">
        <f>VLOOKUP(Table35[[#This Row],[Customer ID]],'Hospitalisation Details'!A:K,11,FALSE)</f>
        <v>R1011</v>
      </c>
    </row>
    <row r="1946" spans="1:16" x14ac:dyDescent="0.3">
      <c r="A1946" t="s">
        <v>422</v>
      </c>
      <c r="B1946" t="str">
        <f>VLOOKUP(Table35[[#This Row],[Customer ID]], 'Customer Names'!F:G, 2, FALSE)</f>
        <v>Furrer, Ms.  Amanda</v>
      </c>
      <c r="C1946">
        <v>20.36</v>
      </c>
      <c r="D1946" s="22" t="str" cm="1">
        <f t="array" ref="D1946">_xlfn.IFS(Table35[[#This Row],[BMI]]&lt;18.5, "Underweight ", Table35[[#This Row],[BMI]]&lt;24.9, "Normal Weight", Table35[[#This Row],[BMI]]&lt;29.9, "Overweight ", TRUE, "Obesity")</f>
        <v>Normal Weight</v>
      </c>
      <c r="E1946" s="22">
        <v>4.49</v>
      </c>
      <c r="F1946" s="22" t="str" cm="1">
        <f t="array" ref="F1946">_xlfn.IFS(Table35[[#This Row],[HBA1C]]&lt;5.7, "Normal", Table35[[#This Row],[HBA1C]]&lt;6.4, "Prediabetes ", TRUE, "Diabetes")</f>
        <v>Normal</v>
      </c>
      <c r="G1946" s="23" t="s">
        <v>2379</v>
      </c>
      <c r="H1946" s="22" t="s">
        <v>2379</v>
      </c>
      <c r="I1946" s="22" t="s">
        <v>2379</v>
      </c>
      <c r="J1946" s="22">
        <v>0</v>
      </c>
      <c r="K1946" t="s">
        <v>2379</v>
      </c>
      <c r="L1946" s="25">
        <f>VLOOKUP(Table35[[#This Row],[Customer ID]],'Hospitalisation Details'!A:E,5,FALSE)</f>
        <v>32940</v>
      </c>
      <c r="M1946" s="27">
        <f>VLOOKUP(Table35[[#This Row],[Customer ID]],'Hospitalisation Details'!A:K,8,FALSE)</f>
        <v>3653.29</v>
      </c>
      <c r="N1946" t="str">
        <f>VLOOKUP(Table35[[#This Row],[Customer ID]],'Hospitalisation Details'!A:K,9, FALSE)</f>
        <v>tier - 2</v>
      </c>
      <c r="O1946" t="str">
        <f>VLOOKUP(Table35[[#This Row],[Customer ID]],'Hospitalisation Details'!A:K,10,FALSE)</f>
        <v>tier - 3</v>
      </c>
      <c r="P1946" t="str">
        <f>VLOOKUP(Table35[[#This Row],[Customer ID]],'Hospitalisation Details'!A:K,11,FALSE)</f>
        <v>R1011</v>
      </c>
    </row>
    <row r="1947" spans="1:16" x14ac:dyDescent="0.3">
      <c r="A1947" t="s">
        <v>421</v>
      </c>
      <c r="B1947" t="str">
        <f>VLOOKUP(Table35[[#This Row],[Customer ID]], 'Customer Names'!F:G, 2, FALSE)</f>
        <v>Konigs, Mr.  Roger</v>
      </c>
      <c r="C1947">
        <v>25.46</v>
      </c>
      <c r="D1947" s="22" t="str" cm="1">
        <f t="array" ref="D1947">_xlfn.IFS(Table35[[#This Row],[BMI]]&lt;18.5, "Underweight ", Table35[[#This Row],[BMI]]&lt;24.9, "Normal Weight", Table35[[#This Row],[BMI]]&lt;29.9, "Overweight ", TRUE, "Obesity")</f>
        <v xml:space="preserve">Overweight </v>
      </c>
      <c r="E1947" s="22">
        <v>4.1399999999999997</v>
      </c>
      <c r="F1947" s="22" t="str" cm="1">
        <f t="array" ref="F1947">_xlfn.IFS(Table35[[#This Row],[HBA1C]]&lt;5.7, "Normal", Table35[[#This Row],[HBA1C]]&lt;6.4, "Prediabetes ", TRUE, "Diabetes")</f>
        <v>Normal</v>
      </c>
      <c r="G1947" s="23" t="s">
        <v>2379</v>
      </c>
      <c r="H1947" s="22" t="s">
        <v>2379</v>
      </c>
      <c r="I1947" s="22" t="s">
        <v>2379</v>
      </c>
      <c r="J1947" s="22">
        <v>1</v>
      </c>
      <c r="K1947" t="s">
        <v>2379</v>
      </c>
      <c r="L1947" s="25">
        <f>VLOOKUP(Table35[[#This Row],[Customer ID]],'Hospitalisation Details'!A:E,5,FALSE)</f>
        <v>33651</v>
      </c>
      <c r="M1947" s="27">
        <f>VLOOKUP(Table35[[#This Row],[Customer ID]],'Hospitalisation Details'!A:K,8,FALSE)</f>
        <v>3645.09</v>
      </c>
      <c r="N1947" t="str">
        <f>VLOOKUP(Table35[[#This Row],[Customer ID]],'Hospitalisation Details'!A:K,9, FALSE)</f>
        <v>tier - 1</v>
      </c>
      <c r="O1947" t="str">
        <f>VLOOKUP(Table35[[#This Row],[Customer ID]],'Hospitalisation Details'!A:K,10,FALSE)</f>
        <v>tier - 2</v>
      </c>
      <c r="P1947" t="str">
        <f>VLOOKUP(Table35[[#This Row],[Customer ID]],'Hospitalisation Details'!A:K,11,FALSE)</f>
        <v>R1014</v>
      </c>
    </row>
    <row r="1948" spans="1:16" x14ac:dyDescent="0.3">
      <c r="A1948" t="s">
        <v>420</v>
      </c>
      <c r="B1948" t="str">
        <f>VLOOKUP(Table35[[#This Row],[Customer ID]], 'Customer Names'!F:G, 2, FALSE)</f>
        <v>Tesdahl, Mr.  Brock J</v>
      </c>
      <c r="C1948">
        <v>17.09</v>
      </c>
      <c r="D1948" s="22" t="str" cm="1">
        <f t="array" ref="D1948">_xlfn.IFS(Table35[[#This Row],[BMI]]&lt;18.5, "Underweight ", Table35[[#This Row],[BMI]]&lt;24.9, "Normal Weight", Table35[[#This Row],[BMI]]&lt;29.9, "Overweight ", TRUE, "Obesity")</f>
        <v xml:space="preserve">Underweight </v>
      </c>
      <c r="E1948" s="22">
        <v>5.8</v>
      </c>
      <c r="F1948" s="22" t="str" cm="1">
        <f t="array" ref="F1948">_xlfn.IFS(Table35[[#This Row],[HBA1C]]&lt;5.7, "Normal", Table35[[#This Row],[HBA1C]]&lt;6.4, "Prediabetes ", TRUE, "Diabetes")</f>
        <v xml:space="preserve">Prediabetes </v>
      </c>
      <c r="G1948" s="23" t="s">
        <v>2381</v>
      </c>
      <c r="H1948" s="22" t="s">
        <v>2379</v>
      </c>
      <c r="I1948" s="22" t="s">
        <v>2379</v>
      </c>
      <c r="J1948" s="22">
        <v>0</v>
      </c>
      <c r="K1948" t="s">
        <v>2379</v>
      </c>
      <c r="L1948" s="25">
        <f>VLOOKUP(Table35[[#This Row],[Customer ID]],'Hospitalisation Details'!A:E,5,FALSE)</f>
        <v>31061</v>
      </c>
      <c r="M1948" s="27">
        <f>VLOOKUP(Table35[[#This Row],[Customer ID]],'Hospitalisation Details'!A:K,8,FALSE)</f>
        <v>3622.13</v>
      </c>
      <c r="N1948" t="str">
        <f>VLOOKUP(Table35[[#This Row],[Customer ID]],'Hospitalisation Details'!A:K,9, FALSE)</f>
        <v>tier - 2</v>
      </c>
      <c r="O1948" t="str">
        <f>VLOOKUP(Table35[[#This Row],[Customer ID]],'Hospitalisation Details'!A:K,10,FALSE)</f>
        <v>tier - 1</v>
      </c>
      <c r="P1948" t="str">
        <f>VLOOKUP(Table35[[#This Row],[Customer ID]],'Hospitalisation Details'!A:K,11,FALSE)</f>
        <v>R1013</v>
      </c>
    </row>
    <row r="1949" spans="1:16" x14ac:dyDescent="0.3">
      <c r="A1949" t="s">
        <v>419</v>
      </c>
      <c r="B1949" t="str">
        <f>VLOOKUP(Table35[[#This Row],[Customer ID]], 'Customer Names'!F:G, 2, FALSE)</f>
        <v>Engel, Mr.  Stephen F.</v>
      </c>
      <c r="C1949">
        <v>20.83</v>
      </c>
      <c r="D1949" s="22" t="str" cm="1">
        <f t="array" ref="D1949">_xlfn.IFS(Table35[[#This Row],[BMI]]&lt;18.5, "Underweight ", Table35[[#This Row],[BMI]]&lt;24.9, "Normal Weight", Table35[[#This Row],[BMI]]&lt;29.9, "Overweight ", TRUE, "Obesity")</f>
        <v>Normal Weight</v>
      </c>
      <c r="E1949" s="22">
        <v>5.12</v>
      </c>
      <c r="F1949" s="22" t="str" cm="1">
        <f t="array" ref="F1949">_xlfn.IFS(Table35[[#This Row],[HBA1C]]&lt;5.7, "Normal", Table35[[#This Row],[HBA1C]]&lt;6.4, "Prediabetes ", TRUE, "Diabetes")</f>
        <v>Normal</v>
      </c>
      <c r="G1949" s="23" t="s">
        <v>2379</v>
      </c>
      <c r="H1949" s="22" t="s">
        <v>2379</v>
      </c>
      <c r="I1949" s="22" t="s">
        <v>2379</v>
      </c>
      <c r="J1949" s="22">
        <v>0</v>
      </c>
      <c r="K1949" t="s">
        <v>2379</v>
      </c>
      <c r="L1949" s="25">
        <f>VLOOKUP(Table35[[#This Row],[Customer ID]],'Hospitalisation Details'!A:E,5,FALSE)</f>
        <v>33218</v>
      </c>
      <c r="M1949" s="27">
        <f>VLOOKUP(Table35[[#This Row],[Customer ID]],'Hospitalisation Details'!A:K,8,FALSE)</f>
        <v>3606.43</v>
      </c>
      <c r="N1949" t="str">
        <f>VLOOKUP(Table35[[#This Row],[Customer ID]],'Hospitalisation Details'!A:K,9, FALSE)</f>
        <v>tier - 2</v>
      </c>
      <c r="O1949" t="str">
        <f>VLOOKUP(Table35[[#This Row],[Customer ID]],'Hospitalisation Details'!A:K,10,FALSE)</f>
        <v>tier - 1</v>
      </c>
      <c r="P1949" t="str">
        <f>VLOOKUP(Table35[[#This Row],[Customer ID]],'Hospitalisation Details'!A:K,11,FALSE)</f>
        <v>R1013</v>
      </c>
    </row>
    <row r="1950" spans="1:16" x14ac:dyDescent="0.3">
      <c r="A1950" t="s">
        <v>418</v>
      </c>
      <c r="B1950" t="str">
        <f>VLOOKUP(Table35[[#This Row],[Customer ID]], 'Customer Names'!F:G, 2, FALSE)</f>
        <v>Kuck, Ms.  Missy</v>
      </c>
      <c r="C1950">
        <v>18.920000000000002</v>
      </c>
      <c r="D1950" s="22" t="str" cm="1">
        <f t="array" ref="D1950">_xlfn.IFS(Table35[[#This Row],[BMI]]&lt;18.5, "Underweight ", Table35[[#This Row],[BMI]]&lt;24.9, "Normal Weight", Table35[[#This Row],[BMI]]&lt;29.9, "Overweight ", TRUE, "Obesity")</f>
        <v>Normal Weight</v>
      </c>
      <c r="E1950" s="22">
        <v>5.98</v>
      </c>
      <c r="F1950" s="22" t="str" cm="1">
        <f t="array" ref="F1950">_xlfn.IFS(Table35[[#This Row],[HBA1C]]&lt;5.7, "Normal", Table35[[#This Row],[HBA1C]]&lt;6.4, "Prediabetes ", TRUE, "Diabetes")</f>
        <v xml:space="preserve">Prediabetes </v>
      </c>
      <c r="G1950" s="23" t="s">
        <v>2381</v>
      </c>
      <c r="H1950" s="22" t="s">
        <v>2379</v>
      </c>
      <c r="I1950" s="22" t="s">
        <v>2379</v>
      </c>
      <c r="J1950" s="22">
        <v>1</v>
      </c>
      <c r="K1950" t="s">
        <v>2379</v>
      </c>
      <c r="L1950" s="25">
        <f>VLOOKUP(Table35[[#This Row],[Customer ID]],'Hospitalisation Details'!A:E,5,FALSE)</f>
        <v>32451</v>
      </c>
      <c r="M1950" s="27">
        <f>VLOOKUP(Table35[[#This Row],[Customer ID]],'Hospitalisation Details'!A:K,8,FALSE)</f>
        <v>3603.6</v>
      </c>
      <c r="N1950" t="str">
        <f>VLOOKUP(Table35[[#This Row],[Customer ID]],'Hospitalisation Details'!A:K,9, FALSE)</f>
        <v>tier - 2</v>
      </c>
      <c r="O1950" t="str">
        <f>VLOOKUP(Table35[[#This Row],[Customer ID]],'Hospitalisation Details'!A:K,10,FALSE)</f>
        <v>tier - 1</v>
      </c>
      <c r="P1950" t="str">
        <f>VLOOKUP(Table35[[#This Row],[Customer ID]],'Hospitalisation Details'!A:K,11,FALSE)</f>
        <v>R1013</v>
      </c>
    </row>
    <row r="1951" spans="1:16" x14ac:dyDescent="0.3">
      <c r="A1951" t="s">
        <v>417</v>
      </c>
      <c r="B1951" t="str">
        <f>VLOOKUP(Table35[[#This Row],[Customer ID]], 'Customer Names'!F:G, 2, FALSE)</f>
        <v>Dillon, Mr.  William</v>
      </c>
      <c r="C1951">
        <v>37.1</v>
      </c>
      <c r="D1951" s="22" t="str" cm="1">
        <f t="array" ref="D1951">_xlfn.IFS(Table35[[#This Row],[BMI]]&lt;18.5, "Underweight ", Table35[[#This Row],[BMI]]&lt;24.9, "Normal Weight", Table35[[#This Row],[BMI]]&lt;29.9, "Overweight ", TRUE, "Obesity")</f>
        <v>Obesity</v>
      </c>
      <c r="E1951" s="22">
        <v>5.46</v>
      </c>
      <c r="F1951" s="22" t="str" cm="1">
        <f t="array" ref="F1951">_xlfn.IFS(Table35[[#This Row],[HBA1C]]&lt;5.7, "Normal", Table35[[#This Row],[HBA1C]]&lt;6.4, "Prediabetes ", TRUE, "Diabetes")</f>
        <v>Normal</v>
      </c>
      <c r="G1951" s="23" t="s">
        <v>2379</v>
      </c>
      <c r="H1951" s="22" t="s">
        <v>2379</v>
      </c>
      <c r="I1951" s="22" t="s">
        <v>2379</v>
      </c>
      <c r="J1951" s="22">
        <v>0</v>
      </c>
      <c r="K1951" t="s">
        <v>2379</v>
      </c>
      <c r="L1951" s="25">
        <f>VLOOKUP(Table35[[#This Row],[Customer ID]],'Hospitalisation Details'!A:E,5,FALSE)</f>
        <v>36445</v>
      </c>
      <c r="M1951" s="27">
        <f>VLOOKUP(Table35[[#This Row],[Customer ID]],'Hospitalisation Details'!A:K,8,FALSE)</f>
        <v>3597.6</v>
      </c>
      <c r="N1951" t="str">
        <f>VLOOKUP(Table35[[#This Row],[Customer ID]],'Hospitalisation Details'!A:K,9, FALSE)</f>
        <v>tier - 2</v>
      </c>
      <c r="O1951" t="str">
        <f>VLOOKUP(Table35[[#This Row],[Customer ID]],'Hospitalisation Details'!A:K,10,FALSE)</f>
        <v>tier - 2</v>
      </c>
      <c r="P1951" t="str">
        <f>VLOOKUP(Table35[[#This Row],[Customer ID]],'Hospitalisation Details'!A:K,11,FALSE)</f>
        <v>R1011</v>
      </c>
    </row>
    <row r="1952" spans="1:16" x14ac:dyDescent="0.3">
      <c r="A1952" t="s">
        <v>416</v>
      </c>
      <c r="B1952" t="str">
        <f>VLOOKUP(Table35[[#This Row],[Customer ID]], 'Customer Names'!F:G, 2, FALSE)</f>
        <v>Neuschel, Ms.  Lauren M</v>
      </c>
      <c r="C1952">
        <v>22.515000000000001</v>
      </c>
      <c r="D1952" s="22" t="str" cm="1">
        <f t="array" ref="D1952">_xlfn.IFS(Table35[[#This Row],[BMI]]&lt;18.5, "Underweight ", Table35[[#This Row],[BMI]]&lt;24.9, "Normal Weight", Table35[[#This Row],[BMI]]&lt;29.9, "Overweight ", TRUE, "Obesity")</f>
        <v>Normal Weight</v>
      </c>
      <c r="E1952" s="22">
        <v>4.91</v>
      </c>
      <c r="F1952" s="22" t="str" cm="1">
        <f t="array" ref="F1952">_xlfn.IFS(Table35[[#This Row],[HBA1C]]&lt;5.7, "Normal", Table35[[#This Row],[HBA1C]]&lt;6.4, "Prediabetes ", TRUE, "Diabetes")</f>
        <v>Normal</v>
      </c>
      <c r="G1952" s="23" t="s">
        <v>2381</v>
      </c>
      <c r="H1952" s="22" t="s">
        <v>2379</v>
      </c>
      <c r="I1952" s="22" t="s">
        <v>2381</v>
      </c>
      <c r="J1952" s="22">
        <v>1</v>
      </c>
      <c r="K1952" t="s">
        <v>2379</v>
      </c>
      <c r="L1952" s="25">
        <f>VLOOKUP(Table35[[#This Row],[Customer ID]],'Hospitalisation Details'!A:E,5,FALSE)</f>
        <v>35677</v>
      </c>
      <c r="M1952" s="27">
        <f>VLOOKUP(Table35[[#This Row],[Customer ID]],'Hospitalisation Details'!A:K,8,FALSE)</f>
        <v>3594.17</v>
      </c>
      <c r="N1952" t="str">
        <f>VLOOKUP(Table35[[#This Row],[Customer ID]],'Hospitalisation Details'!A:K,9, FALSE)</f>
        <v>tier - 2</v>
      </c>
      <c r="O1952" t="str">
        <f>VLOOKUP(Table35[[#This Row],[Customer ID]],'Hospitalisation Details'!A:K,10,FALSE)</f>
        <v>tier - 2</v>
      </c>
      <c r="P1952" t="str">
        <f>VLOOKUP(Table35[[#This Row],[Customer ID]],'Hospitalisation Details'!A:K,11,FALSE)</f>
        <v>R1012</v>
      </c>
    </row>
    <row r="1953" spans="1:16" x14ac:dyDescent="0.3">
      <c r="A1953" t="s">
        <v>415</v>
      </c>
      <c r="B1953" t="str">
        <f>VLOOKUP(Table35[[#This Row],[Customer ID]], 'Customer Names'!F:G, 2, FALSE)</f>
        <v>Rosales Ramirez, Mr.  Apolo U.</v>
      </c>
      <c r="C1953">
        <v>32.700000000000003</v>
      </c>
      <c r="D1953" s="22" t="str" cm="1">
        <f t="array" ref="D1953">_xlfn.IFS(Table35[[#This Row],[BMI]]&lt;18.5, "Underweight ", Table35[[#This Row],[BMI]]&lt;24.9, "Normal Weight", Table35[[#This Row],[BMI]]&lt;29.9, "Overweight ", TRUE, "Obesity")</f>
        <v>Obesity</v>
      </c>
      <c r="E1953" s="22">
        <v>4.66</v>
      </c>
      <c r="F1953" s="22" t="str" cm="1">
        <f t="array" ref="F1953">_xlfn.IFS(Table35[[#This Row],[HBA1C]]&lt;5.7, "Normal", Table35[[#This Row],[HBA1C]]&lt;6.4, "Prediabetes ", TRUE, "Diabetes")</f>
        <v>Normal</v>
      </c>
      <c r="G1953" s="23" t="s">
        <v>2379</v>
      </c>
      <c r="H1953" s="22" t="s">
        <v>2379</v>
      </c>
      <c r="I1953" s="22" t="s">
        <v>2379</v>
      </c>
      <c r="J1953" s="22">
        <v>0</v>
      </c>
      <c r="K1953" t="s">
        <v>2379</v>
      </c>
      <c r="L1953" s="25">
        <f>VLOOKUP(Table35[[#This Row],[Customer ID]],'Hospitalisation Details'!A:E,5,FALSE)</f>
        <v>36378</v>
      </c>
      <c r="M1953" s="27">
        <f>VLOOKUP(Table35[[#This Row],[Customer ID]],'Hospitalisation Details'!A:K,8,FALSE)</f>
        <v>3591.48</v>
      </c>
      <c r="N1953" t="str">
        <f>VLOOKUP(Table35[[#This Row],[Customer ID]],'Hospitalisation Details'!A:K,9, FALSE)</f>
        <v>tier - 2</v>
      </c>
      <c r="O1953" t="str">
        <f>VLOOKUP(Table35[[#This Row],[Customer ID]],'Hospitalisation Details'!A:K,10,FALSE)</f>
        <v>tier - 3</v>
      </c>
      <c r="P1953" t="str">
        <f>VLOOKUP(Table35[[#This Row],[Customer ID]],'Hospitalisation Details'!A:K,11,FALSE)</f>
        <v>R1011</v>
      </c>
    </row>
    <row r="1954" spans="1:16" x14ac:dyDescent="0.3">
      <c r="A1954" t="s">
        <v>414</v>
      </c>
      <c r="B1954" t="str">
        <f>VLOOKUP(Table35[[#This Row],[Customer ID]], 'Customer Names'!F:G, 2, FALSE)</f>
        <v>Marquez, Mr.  Alfons</v>
      </c>
      <c r="C1954">
        <v>17.75</v>
      </c>
      <c r="D1954" s="22" t="str" cm="1">
        <f t="array" ref="D1954">_xlfn.IFS(Table35[[#This Row],[BMI]]&lt;18.5, "Underweight ", Table35[[#This Row],[BMI]]&lt;24.9, "Normal Weight", Table35[[#This Row],[BMI]]&lt;29.9, "Overweight ", TRUE, "Obesity")</f>
        <v xml:space="preserve">Underweight </v>
      </c>
      <c r="E1954" s="22">
        <v>6.8</v>
      </c>
      <c r="F1954" s="22" t="str" cm="1">
        <f t="array" ref="F1954">_xlfn.IFS(Table35[[#This Row],[HBA1C]]&lt;5.7, "Normal", Table35[[#This Row],[HBA1C]]&lt;6.4, "Prediabetes ", TRUE, "Diabetes")</f>
        <v>Diabetes</v>
      </c>
      <c r="G1954" s="23" t="s">
        <v>2381</v>
      </c>
      <c r="H1954" s="22" t="s">
        <v>2379</v>
      </c>
      <c r="I1954" s="22" t="s">
        <v>2379</v>
      </c>
      <c r="J1954" s="22">
        <v>1</v>
      </c>
      <c r="K1954" t="s">
        <v>2379</v>
      </c>
      <c r="L1954" s="25">
        <f>VLOOKUP(Table35[[#This Row],[Customer ID]],'Hospitalisation Details'!A:E,5,FALSE)</f>
        <v>31620</v>
      </c>
      <c r="M1954" s="27">
        <f>VLOOKUP(Table35[[#This Row],[Customer ID]],'Hospitalisation Details'!A:K,8,FALSE)</f>
        <v>3589.14</v>
      </c>
      <c r="N1954" t="str">
        <f>VLOOKUP(Table35[[#This Row],[Customer ID]],'Hospitalisation Details'!A:K,9, FALSE)</f>
        <v>tier - 2</v>
      </c>
      <c r="O1954" t="str">
        <f>VLOOKUP(Table35[[#This Row],[Customer ID]],'Hospitalisation Details'!A:K,10,FALSE)</f>
        <v>tier - 2</v>
      </c>
      <c r="P1954" t="str">
        <f>VLOOKUP(Table35[[#This Row],[Customer ID]],'Hospitalisation Details'!A:K,11,FALSE)</f>
        <v>R1013</v>
      </c>
    </row>
    <row r="1955" spans="1:16" x14ac:dyDescent="0.3">
      <c r="A1955" t="s">
        <v>413</v>
      </c>
      <c r="B1955" t="str">
        <f>VLOOKUP(Table35[[#This Row],[Customer ID]], 'Customer Names'!F:G, 2, FALSE)</f>
        <v>Green, Ms.  Amber</v>
      </c>
      <c r="C1955">
        <v>33.630000000000003</v>
      </c>
      <c r="D1955" s="22" t="str" cm="1">
        <f t="array" ref="D1955">_xlfn.IFS(Table35[[#This Row],[BMI]]&lt;18.5, "Underweight ", Table35[[#This Row],[BMI]]&lt;24.9, "Normal Weight", Table35[[#This Row],[BMI]]&lt;29.9, "Overweight ", TRUE, "Obesity")</f>
        <v>Obesity</v>
      </c>
      <c r="E1955" s="22">
        <v>4.47</v>
      </c>
      <c r="F1955" s="22" t="str" cm="1">
        <f t="array" ref="F1955">_xlfn.IFS(Table35[[#This Row],[HBA1C]]&lt;5.7, "Normal", Table35[[#This Row],[HBA1C]]&lt;6.4, "Prediabetes ", TRUE, "Diabetes")</f>
        <v>Normal</v>
      </c>
      <c r="G1955" s="23" t="s">
        <v>2381</v>
      </c>
      <c r="H1955" s="22" t="s">
        <v>2379</v>
      </c>
      <c r="I1955" s="22" t="s">
        <v>2379</v>
      </c>
      <c r="J1955" s="22">
        <v>0</v>
      </c>
      <c r="K1955" t="s">
        <v>2379</v>
      </c>
      <c r="L1955" s="25">
        <f>VLOOKUP(Table35[[#This Row],[Customer ID]],'Hospitalisation Details'!A:E,5,FALSE)</f>
        <v>37053</v>
      </c>
      <c r="M1955" s="27">
        <f>VLOOKUP(Table35[[#This Row],[Customer ID]],'Hospitalisation Details'!A:K,8,FALSE)</f>
        <v>3579.83</v>
      </c>
      <c r="N1955" t="str">
        <f>VLOOKUP(Table35[[#This Row],[Customer ID]],'Hospitalisation Details'!A:K,9, FALSE)</f>
        <v>tier - 2</v>
      </c>
      <c r="O1955" t="str">
        <f>VLOOKUP(Table35[[#This Row],[Customer ID]],'Hospitalisation Details'!A:K,10,FALSE)</f>
        <v>tier - 2</v>
      </c>
      <c r="P1955" t="str">
        <f>VLOOKUP(Table35[[#This Row],[Customer ID]],'Hospitalisation Details'!A:K,11,FALSE)</f>
        <v>R1012</v>
      </c>
    </row>
    <row r="1956" spans="1:16" x14ac:dyDescent="0.3">
      <c r="A1956" t="s">
        <v>412</v>
      </c>
      <c r="B1956" t="str">
        <f>VLOOKUP(Table35[[#This Row],[Customer ID]], 'Customer Names'!F:G, 2, FALSE)</f>
        <v>Schubel, Ms.  Leah C.</v>
      </c>
      <c r="C1956">
        <v>34.799999999999997</v>
      </c>
      <c r="D1956" s="22" t="str" cm="1">
        <f t="array" ref="D1956">_xlfn.IFS(Table35[[#This Row],[BMI]]&lt;18.5, "Underweight ", Table35[[#This Row],[BMI]]&lt;24.9, "Normal Weight", Table35[[#This Row],[BMI]]&lt;29.9, "Overweight ", TRUE, "Obesity")</f>
        <v>Obesity</v>
      </c>
      <c r="E1956" s="22">
        <v>4.08</v>
      </c>
      <c r="F1956" s="22" t="str" cm="1">
        <f t="array" ref="F1956">_xlfn.IFS(Table35[[#This Row],[HBA1C]]&lt;5.7, "Normal", Table35[[#This Row],[HBA1C]]&lt;6.4, "Prediabetes ", TRUE, "Diabetes")</f>
        <v>Normal</v>
      </c>
      <c r="G1956" s="23" t="s">
        <v>2381</v>
      </c>
      <c r="H1956" s="22" t="s">
        <v>2379</v>
      </c>
      <c r="I1956" s="22" t="s">
        <v>2379</v>
      </c>
      <c r="J1956" s="22">
        <v>1</v>
      </c>
      <c r="K1956" t="s">
        <v>2379</v>
      </c>
      <c r="L1956" s="25">
        <f>VLOOKUP(Table35[[#This Row],[Customer ID]],'Hospitalisation Details'!A:E,5,FALSE)</f>
        <v>34842</v>
      </c>
      <c r="M1956" s="27">
        <f>VLOOKUP(Table35[[#This Row],[Customer ID]],'Hospitalisation Details'!A:K,8,FALSE)</f>
        <v>3578</v>
      </c>
      <c r="N1956" t="str">
        <f>VLOOKUP(Table35[[#This Row],[Customer ID]],'Hospitalisation Details'!A:K,9, FALSE)</f>
        <v>tier - 2</v>
      </c>
      <c r="O1956" t="str">
        <f>VLOOKUP(Table35[[#This Row],[Customer ID]],'Hospitalisation Details'!A:K,10,FALSE)</f>
        <v>tier - 3</v>
      </c>
      <c r="P1956" t="str">
        <f>VLOOKUP(Table35[[#This Row],[Customer ID]],'Hospitalisation Details'!A:K,11,FALSE)</f>
        <v>R1011</v>
      </c>
    </row>
    <row r="1957" spans="1:16" x14ac:dyDescent="0.3">
      <c r="A1957" t="s">
        <v>411</v>
      </c>
      <c r="B1957" t="str">
        <f>VLOOKUP(Table35[[#This Row],[Customer ID]], 'Customer Names'!F:G, 2, FALSE)</f>
        <v>Jimenez, Ms.  Lilia</v>
      </c>
      <c r="C1957">
        <v>16.809999999999999</v>
      </c>
      <c r="D1957" s="22" t="str" cm="1">
        <f t="array" ref="D1957">_xlfn.IFS(Table35[[#This Row],[BMI]]&lt;18.5, "Underweight ", Table35[[#This Row],[BMI]]&lt;24.9, "Normal Weight", Table35[[#This Row],[BMI]]&lt;29.9, "Overweight ", TRUE, "Obesity")</f>
        <v xml:space="preserve">Underweight </v>
      </c>
      <c r="E1957" s="22">
        <v>5.51</v>
      </c>
      <c r="F1957" s="22" t="str" cm="1">
        <f t="array" ref="F1957">_xlfn.IFS(Table35[[#This Row],[HBA1C]]&lt;5.7, "Normal", Table35[[#This Row],[HBA1C]]&lt;6.4, "Prediabetes ", TRUE, "Diabetes")</f>
        <v>Normal</v>
      </c>
      <c r="G1957" s="23" t="s">
        <v>2381</v>
      </c>
      <c r="H1957" s="22" t="s">
        <v>2379</v>
      </c>
      <c r="I1957" s="22" t="s">
        <v>2379</v>
      </c>
      <c r="J1957" s="22">
        <v>1</v>
      </c>
      <c r="K1957" t="s">
        <v>2379</v>
      </c>
      <c r="L1957" s="25">
        <f>VLOOKUP(Table35[[#This Row],[Customer ID]],'Hospitalisation Details'!A:E,5,FALSE)</f>
        <v>32251</v>
      </c>
      <c r="M1957" s="27">
        <f>VLOOKUP(Table35[[#This Row],[Customer ID]],'Hospitalisation Details'!A:K,8,FALSE)</f>
        <v>3569.96</v>
      </c>
      <c r="N1957" t="str">
        <f>VLOOKUP(Table35[[#This Row],[Customer ID]],'Hospitalisation Details'!A:K,9, FALSE)</f>
        <v>tier - 2</v>
      </c>
      <c r="O1957" t="str">
        <f>VLOOKUP(Table35[[#This Row],[Customer ID]],'Hospitalisation Details'!A:K,10,FALSE)</f>
        <v>tier - 1</v>
      </c>
      <c r="P1957" t="str">
        <f>VLOOKUP(Table35[[#This Row],[Customer ID]],'Hospitalisation Details'!A:K,11,FALSE)</f>
        <v>R1012</v>
      </c>
    </row>
    <row r="1958" spans="1:16" x14ac:dyDescent="0.3">
      <c r="A1958" t="s">
        <v>410</v>
      </c>
      <c r="B1958" t="str">
        <f>VLOOKUP(Table35[[#This Row],[Customer ID]], 'Customer Names'!F:G, 2, FALSE)</f>
        <v>Zimny-Schmitt, Mr.  Danny</v>
      </c>
      <c r="C1958">
        <v>16.690000000000001</v>
      </c>
      <c r="D1958" s="22" t="str" cm="1">
        <f t="array" ref="D1958">_xlfn.IFS(Table35[[#This Row],[BMI]]&lt;18.5, "Underweight ", Table35[[#This Row],[BMI]]&lt;24.9, "Normal Weight", Table35[[#This Row],[BMI]]&lt;29.9, "Overweight ", TRUE, "Obesity")</f>
        <v xml:space="preserve">Underweight </v>
      </c>
      <c r="E1958" s="22">
        <v>8.4</v>
      </c>
      <c r="F1958" s="22" t="str" cm="1">
        <f t="array" ref="F1958">_xlfn.IFS(Table35[[#This Row],[HBA1C]]&lt;5.7, "Normal", Table35[[#This Row],[HBA1C]]&lt;6.4, "Prediabetes ", TRUE, "Diabetes")</f>
        <v>Diabetes</v>
      </c>
      <c r="G1958" s="23" t="s">
        <v>2381</v>
      </c>
      <c r="H1958" s="22" t="s">
        <v>2379</v>
      </c>
      <c r="I1958" s="22" t="s">
        <v>2379</v>
      </c>
      <c r="J1958" s="22">
        <v>0</v>
      </c>
      <c r="K1958" t="s">
        <v>2379</v>
      </c>
      <c r="L1958" s="25">
        <f>VLOOKUP(Table35[[#This Row],[Customer ID]],'Hospitalisation Details'!A:E,5,FALSE)</f>
        <v>29655</v>
      </c>
      <c r="M1958" s="27">
        <f>VLOOKUP(Table35[[#This Row],[Customer ID]],'Hospitalisation Details'!A:K,8,FALSE)</f>
        <v>3562.87</v>
      </c>
      <c r="N1958" t="str">
        <f>VLOOKUP(Table35[[#This Row],[Customer ID]],'Hospitalisation Details'!A:K,9, FALSE)</f>
        <v>tier - 2</v>
      </c>
      <c r="O1958" t="str">
        <f>VLOOKUP(Table35[[#This Row],[Customer ID]],'Hospitalisation Details'!A:K,10,FALSE)</f>
        <v>tier - 1</v>
      </c>
      <c r="P1958" t="str">
        <f>VLOOKUP(Table35[[#This Row],[Customer ID]],'Hospitalisation Details'!A:K,11,FALSE)</f>
        <v>R1013</v>
      </c>
    </row>
    <row r="1959" spans="1:16" x14ac:dyDescent="0.3">
      <c r="A1959" t="s">
        <v>409</v>
      </c>
      <c r="B1959" t="str">
        <f>VLOOKUP(Table35[[#This Row],[Customer ID]], 'Customer Names'!F:G, 2, FALSE)</f>
        <v>Hill, Ms.  Lauren</v>
      </c>
      <c r="C1959">
        <v>23.21</v>
      </c>
      <c r="D1959" s="22" t="str" cm="1">
        <f t="array" ref="D1959">_xlfn.IFS(Table35[[#This Row],[BMI]]&lt;18.5, "Underweight ", Table35[[#This Row],[BMI]]&lt;24.9, "Normal Weight", Table35[[#This Row],[BMI]]&lt;29.9, "Overweight ", TRUE, "Obesity")</f>
        <v>Normal Weight</v>
      </c>
      <c r="E1959" s="22">
        <v>5.14</v>
      </c>
      <c r="F1959" s="22" t="str" cm="1">
        <f t="array" ref="F1959">_xlfn.IFS(Table35[[#This Row],[HBA1C]]&lt;5.7, "Normal", Table35[[#This Row],[HBA1C]]&lt;6.4, "Prediabetes ", TRUE, "Diabetes")</f>
        <v>Normal</v>
      </c>
      <c r="G1959" s="23" t="s">
        <v>2381</v>
      </c>
      <c r="H1959" s="22" t="s">
        <v>2379</v>
      </c>
      <c r="I1959" s="22" t="s">
        <v>2379</v>
      </c>
      <c r="J1959" s="22">
        <v>1</v>
      </c>
      <c r="K1959" t="s">
        <v>2379</v>
      </c>
      <c r="L1959" s="25">
        <f>VLOOKUP(Table35[[#This Row],[Customer ID]],'Hospitalisation Details'!A:E,5,FALSE)</f>
        <v>34746</v>
      </c>
      <c r="M1959" s="27">
        <f>VLOOKUP(Table35[[#This Row],[Customer ID]],'Hospitalisation Details'!A:K,8,FALSE)</f>
        <v>3561.89</v>
      </c>
      <c r="N1959" t="str">
        <f>VLOOKUP(Table35[[#This Row],[Customer ID]],'Hospitalisation Details'!A:K,9, FALSE)</f>
        <v>tier - 2</v>
      </c>
      <c r="O1959" t="str">
        <f>VLOOKUP(Table35[[#This Row],[Customer ID]],'Hospitalisation Details'!A:K,10,FALSE)</f>
        <v>tier - 1</v>
      </c>
      <c r="P1959" t="str">
        <f>VLOOKUP(Table35[[#This Row],[Customer ID]],'Hospitalisation Details'!A:K,11,FALSE)</f>
        <v>R1013</v>
      </c>
    </row>
    <row r="1960" spans="1:16" x14ac:dyDescent="0.3">
      <c r="A1960" t="s">
        <v>408</v>
      </c>
      <c r="B1960" t="str">
        <f>VLOOKUP(Table35[[#This Row],[Customer ID]], 'Customer Names'!F:G, 2, FALSE)</f>
        <v>Brohart, Ms.  Courtney</v>
      </c>
      <c r="C1960">
        <v>25.175000000000001</v>
      </c>
      <c r="D1960" s="22" t="str" cm="1">
        <f t="array" ref="D1960">_xlfn.IFS(Table35[[#This Row],[BMI]]&lt;18.5, "Underweight ", Table35[[#This Row],[BMI]]&lt;24.9, "Normal Weight", Table35[[#This Row],[BMI]]&lt;29.9, "Overweight ", TRUE, "Obesity")</f>
        <v xml:space="preserve">Overweight </v>
      </c>
      <c r="E1960" s="22">
        <v>5.21</v>
      </c>
      <c r="F1960" s="22" t="str" cm="1">
        <f t="array" ref="F1960">_xlfn.IFS(Table35[[#This Row],[HBA1C]]&lt;5.7, "Normal", Table35[[#This Row],[HBA1C]]&lt;6.4, "Prediabetes ", TRUE, "Diabetes")</f>
        <v>Normal</v>
      </c>
      <c r="G1960" s="23" t="s">
        <v>2381</v>
      </c>
      <c r="H1960" s="22" t="s">
        <v>2379</v>
      </c>
      <c r="I1960" s="22" t="s">
        <v>2379</v>
      </c>
      <c r="J1960" s="22">
        <v>1</v>
      </c>
      <c r="K1960" t="s">
        <v>2379</v>
      </c>
      <c r="L1960" s="25">
        <f>VLOOKUP(Table35[[#This Row],[Customer ID]],'Hospitalisation Details'!A:E,5,FALSE)</f>
        <v>34708</v>
      </c>
      <c r="M1960" s="27">
        <f>VLOOKUP(Table35[[#This Row],[Customer ID]],'Hospitalisation Details'!A:K,8,FALSE)</f>
        <v>3558.62</v>
      </c>
      <c r="N1960" t="str">
        <f>VLOOKUP(Table35[[#This Row],[Customer ID]],'Hospitalisation Details'!A:K,9, FALSE)</f>
        <v>tier - 2</v>
      </c>
      <c r="O1960" t="str">
        <f>VLOOKUP(Table35[[#This Row],[Customer ID]],'Hospitalisation Details'!A:K,10,FALSE)</f>
        <v>tier - 3</v>
      </c>
      <c r="P1960" t="str">
        <f>VLOOKUP(Table35[[#This Row],[Customer ID]],'Hospitalisation Details'!A:K,11,FALSE)</f>
        <v>R1024</v>
      </c>
    </row>
    <row r="1961" spans="1:16" x14ac:dyDescent="0.3">
      <c r="A1961" t="s">
        <v>407</v>
      </c>
      <c r="B1961" t="str">
        <f>VLOOKUP(Table35[[#This Row],[Customer ID]], 'Customer Names'!F:G, 2, FALSE)</f>
        <v>Ryan, Ms.  Elizabeth</v>
      </c>
      <c r="C1961">
        <v>34.770000000000003</v>
      </c>
      <c r="D1961" s="22" t="str" cm="1">
        <f t="array" ref="D1961">_xlfn.IFS(Table35[[#This Row],[BMI]]&lt;18.5, "Underweight ", Table35[[#This Row],[BMI]]&lt;24.9, "Normal Weight", Table35[[#This Row],[BMI]]&lt;29.9, "Overweight ", TRUE, "Obesity")</f>
        <v>Obesity</v>
      </c>
      <c r="E1961" s="22">
        <v>6.23</v>
      </c>
      <c r="F1961" s="22" t="str" cm="1">
        <f t="array" ref="F1961">_xlfn.IFS(Table35[[#This Row],[HBA1C]]&lt;5.7, "Normal", Table35[[#This Row],[HBA1C]]&lt;6.4, "Prediabetes ", TRUE, "Diabetes")</f>
        <v xml:space="preserve">Prediabetes </v>
      </c>
      <c r="G1961" s="23" t="s">
        <v>2379</v>
      </c>
      <c r="H1961" s="22" t="s">
        <v>2379</v>
      </c>
      <c r="I1961" s="22" t="s">
        <v>2379</v>
      </c>
      <c r="J1961" s="22">
        <v>0</v>
      </c>
      <c r="K1961" t="s">
        <v>2379</v>
      </c>
      <c r="L1961" s="25">
        <f>VLOOKUP(Table35[[#This Row],[Customer ID]],'Hospitalisation Details'!A:E,5,FALSE)</f>
        <v>34692</v>
      </c>
      <c r="M1961" s="27">
        <f>VLOOKUP(Table35[[#This Row],[Customer ID]],'Hospitalisation Details'!A:K,8,FALSE)</f>
        <v>3556.92</v>
      </c>
      <c r="N1961" t="str">
        <f>VLOOKUP(Table35[[#This Row],[Customer ID]],'Hospitalisation Details'!A:K,9, FALSE)</f>
        <v>tier - 2</v>
      </c>
      <c r="O1961" t="str">
        <f>VLOOKUP(Table35[[#This Row],[Customer ID]],'Hospitalisation Details'!A:K,10,FALSE)</f>
        <v>tier - 3</v>
      </c>
      <c r="P1961" t="str">
        <f>VLOOKUP(Table35[[#This Row],[Customer ID]],'Hospitalisation Details'!A:K,11,FALSE)</f>
        <v>R1012</v>
      </c>
    </row>
    <row r="1962" spans="1:16" x14ac:dyDescent="0.3">
      <c r="A1962" t="s">
        <v>406</v>
      </c>
      <c r="B1962" t="str">
        <f>VLOOKUP(Table35[[#This Row],[Customer ID]], 'Customer Names'!F:G, 2, FALSE)</f>
        <v>Oka, Ms.  Satomi</v>
      </c>
      <c r="C1962">
        <v>27.7</v>
      </c>
      <c r="D1962" s="22" t="str" cm="1">
        <f t="array" ref="D1962">_xlfn.IFS(Table35[[#This Row],[BMI]]&lt;18.5, "Underweight ", Table35[[#This Row],[BMI]]&lt;24.9, "Normal Weight", Table35[[#This Row],[BMI]]&lt;29.9, "Overweight ", TRUE, "Obesity")</f>
        <v xml:space="preserve">Overweight </v>
      </c>
      <c r="E1962" s="22">
        <v>5.6</v>
      </c>
      <c r="F1962" s="22" t="str" cm="1">
        <f t="array" ref="F1962">_xlfn.IFS(Table35[[#This Row],[HBA1C]]&lt;5.7, "Normal", Table35[[#This Row],[HBA1C]]&lt;6.4, "Prediabetes ", TRUE, "Diabetes")</f>
        <v>Normal</v>
      </c>
      <c r="G1962" s="23" t="s">
        <v>2379</v>
      </c>
      <c r="H1962" s="22" t="s">
        <v>2379</v>
      </c>
      <c r="I1962" s="22" t="s">
        <v>2379</v>
      </c>
      <c r="J1962" s="22">
        <v>1</v>
      </c>
      <c r="K1962" t="s">
        <v>2379</v>
      </c>
      <c r="L1962" s="25">
        <f>VLOOKUP(Table35[[#This Row],[Customer ID]],'Hospitalisation Details'!A:E,5,FALSE)</f>
        <v>33930</v>
      </c>
      <c r="M1962" s="27">
        <f>VLOOKUP(Table35[[#This Row],[Customer ID]],'Hospitalisation Details'!A:K,8,FALSE)</f>
        <v>3554.2</v>
      </c>
      <c r="N1962" t="str">
        <f>VLOOKUP(Table35[[#This Row],[Customer ID]],'Hospitalisation Details'!A:K,9, FALSE)</f>
        <v>tier - 2</v>
      </c>
      <c r="O1962" t="str">
        <f>VLOOKUP(Table35[[#This Row],[Customer ID]],'Hospitalisation Details'!A:K,10,FALSE)</f>
        <v>tier - 3</v>
      </c>
      <c r="P1962" t="str">
        <f>VLOOKUP(Table35[[#This Row],[Customer ID]],'Hospitalisation Details'!A:K,11,FALSE)</f>
        <v>R1011</v>
      </c>
    </row>
    <row r="1963" spans="1:16" x14ac:dyDescent="0.3">
      <c r="A1963" t="s">
        <v>405</v>
      </c>
      <c r="B1963" t="str">
        <f>VLOOKUP(Table35[[#This Row],[Customer ID]], 'Customer Names'!F:G, 2, FALSE)</f>
        <v>Newman, Mr.  Matthew D</v>
      </c>
      <c r="C1963">
        <v>19.12</v>
      </c>
      <c r="D1963" s="22" t="str" cm="1">
        <f t="array" ref="D1963">_xlfn.IFS(Table35[[#This Row],[BMI]]&lt;18.5, "Underweight ", Table35[[#This Row],[BMI]]&lt;24.9, "Normal Weight", Table35[[#This Row],[BMI]]&lt;29.9, "Overweight ", TRUE, "Obesity")</f>
        <v>Normal Weight</v>
      </c>
      <c r="E1963" s="22">
        <v>4.72</v>
      </c>
      <c r="F1963" s="22" t="str" cm="1">
        <f t="array" ref="F1963">_xlfn.IFS(Table35[[#This Row],[HBA1C]]&lt;5.7, "Normal", Table35[[#This Row],[HBA1C]]&lt;6.4, "Prediabetes ", TRUE, "Diabetes")</f>
        <v>Normal</v>
      </c>
      <c r="G1963" s="23" t="s">
        <v>2381</v>
      </c>
      <c r="H1963" s="22" t="s">
        <v>2379</v>
      </c>
      <c r="I1963" s="22" t="s">
        <v>2379</v>
      </c>
      <c r="J1963" s="22">
        <v>1</v>
      </c>
      <c r="K1963" t="s">
        <v>2379</v>
      </c>
      <c r="L1963" s="25">
        <f>VLOOKUP(Table35[[#This Row],[Customer ID]],'Hospitalisation Details'!A:E,5,FALSE)</f>
        <v>32431</v>
      </c>
      <c r="M1963" s="27">
        <f>VLOOKUP(Table35[[#This Row],[Customer ID]],'Hospitalisation Details'!A:K,8,FALSE)</f>
        <v>3540.12</v>
      </c>
      <c r="N1963" t="str">
        <f>VLOOKUP(Table35[[#This Row],[Customer ID]],'Hospitalisation Details'!A:K,9, FALSE)</f>
        <v>tier - 2</v>
      </c>
      <c r="O1963" t="str">
        <f>VLOOKUP(Table35[[#This Row],[Customer ID]],'Hospitalisation Details'!A:K,10,FALSE)</f>
        <v>tier - 1</v>
      </c>
      <c r="P1963" t="str">
        <f>VLOOKUP(Table35[[#This Row],[Customer ID]],'Hospitalisation Details'!A:K,11,FALSE)</f>
        <v>R1013</v>
      </c>
    </row>
    <row r="1964" spans="1:16" x14ac:dyDescent="0.3">
      <c r="A1964" t="s">
        <v>404</v>
      </c>
      <c r="B1964" t="str">
        <f>VLOOKUP(Table35[[#This Row],[Customer ID]], 'Customer Names'!F:G, 2, FALSE)</f>
        <v>Metzger, Mr.  Peter T II</v>
      </c>
      <c r="C1964">
        <v>32.67</v>
      </c>
      <c r="D1964" s="22" t="str" cm="1">
        <f t="array" ref="D1964">_xlfn.IFS(Table35[[#This Row],[BMI]]&lt;18.5, "Underweight ", Table35[[#This Row],[BMI]]&lt;24.9, "Normal Weight", Table35[[#This Row],[BMI]]&lt;29.9, "Overweight ", TRUE, "Obesity")</f>
        <v>Obesity</v>
      </c>
      <c r="E1964" s="22">
        <v>4.67</v>
      </c>
      <c r="F1964" s="22" t="str" cm="1">
        <f t="array" ref="F1964">_xlfn.IFS(Table35[[#This Row],[HBA1C]]&lt;5.7, "Normal", Table35[[#This Row],[HBA1C]]&lt;6.4, "Prediabetes ", TRUE, "Diabetes")</f>
        <v>Normal</v>
      </c>
      <c r="G1964" s="23" t="s">
        <v>2379</v>
      </c>
      <c r="H1964" s="22" t="s">
        <v>2379</v>
      </c>
      <c r="I1964" s="22" t="s">
        <v>2381</v>
      </c>
      <c r="J1964" s="22">
        <v>1</v>
      </c>
      <c r="K1964" t="s">
        <v>2379</v>
      </c>
      <c r="L1964" s="25">
        <f>VLOOKUP(Table35[[#This Row],[Customer ID]],'Hospitalisation Details'!A:E,5,FALSE)</f>
        <v>37888</v>
      </c>
      <c r="M1964" s="27">
        <f>VLOOKUP(Table35[[#This Row],[Customer ID]],'Hospitalisation Details'!A:K,8,FALSE)</f>
        <v>3538.9</v>
      </c>
      <c r="N1964" t="str">
        <f>VLOOKUP(Table35[[#This Row],[Customer ID]],'Hospitalisation Details'!A:K,9, FALSE)</f>
        <v>tier - 2</v>
      </c>
      <c r="O1964" t="str">
        <f>VLOOKUP(Table35[[#This Row],[Customer ID]],'Hospitalisation Details'!A:K,10,FALSE)</f>
        <v>tier - 2</v>
      </c>
      <c r="P1964" t="str">
        <f>VLOOKUP(Table35[[#This Row],[Customer ID]],'Hospitalisation Details'!A:K,11,FALSE)</f>
        <v>R1012</v>
      </c>
    </row>
    <row r="1965" spans="1:16" x14ac:dyDescent="0.3">
      <c r="A1965" t="s">
        <v>403</v>
      </c>
      <c r="B1965" t="str">
        <f>VLOOKUP(Table35[[#This Row],[Customer ID]], 'Customer Names'!F:G, 2, FALSE)</f>
        <v>Gonzalez, Mr.  Manuel</v>
      </c>
      <c r="C1965">
        <v>28.5</v>
      </c>
      <c r="D1965" s="22" t="str" cm="1">
        <f t="array" ref="D1965">_xlfn.IFS(Table35[[#This Row],[BMI]]&lt;18.5, "Underweight ", Table35[[#This Row],[BMI]]&lt;24.9, "Normal Weight", Table35[[#This Row],[BMI]]&lt;29.9, "Overweight ", TRUE, "Obesity")</f>
        <v xml:space="preserve">Overweight </v>
      </c>
      <c r="E1965" s="22">
        <v>6.11</v>
      </c>
      <c r="F1965" s="22" t="str" cm="1">
        <f t="array" ref="F1965">_xlfn.IFS(Table35[[#This Row],[HBA1C]]&lt;5.7, "Normal", Table35[[#This Row],[HBA1C]]&lt;6.4, "Prediabetes ", TRUE, "Diabetes")</f>
        <v xml:space="preserve">Prediabetes </v>
      </c>
      <c r="G1965" s="23" t="s">
        <v>2379</v>
      </c>
      <c r="H1965" s="22" t="s">
        <v>2379</v>
      </c>
      <c r="I1965" s="22" t="s">
        <v>2379</v>
      </c>
      <c r="J1965" s="22">
        <v>1</v>
      </c>
      <c r="K1965" t="s">
        <v>2379</v>
      </c>
      <c r="L1965" s="25">
        <f>VLOOKUP(Table35[[#This Row],[Customer ID]],'Hospitalisation Details'!A:E,5,FALSE)</f>
        <v>36023</v>
      </c>
      <c r="M1965" s="27">
        <f>VLOOKUP(Table35[[#This Row],[Customer ID]],'Hospitalisation Details'!A:K,8,FALSE)</f>
        <v>3537.7</v>
      </c>
      <c r="N1965" t="str">
        <f>VLOOKUP(Table35[[#This Row],[Customer ID]],'Hospitalisation Details'!A:K,9, FALSE)</f>
        <v>tier - 3</v>
      </c>
      <c r="O1965" t="str">
        <f>VLOOKUP(Table35[[#This Row],[Customer ID]],'Hospitalisation Details'!A:K,10,FALSE)</f>
        <v>tier - 3</v>
      </c>
      <c r="P1965" t="str">
        <f>VLOOKUP(Table35[[#This Row],[Customer ID]],'Hospitalisation Details'!A:K,11,FALSE)</f>
        <v>R1012</v>
      </c>
    </row>
    <row r="1966" spans="1:16" x14ac:dyDescent="0.3">
      <c r="A1966" t="s">
        <v>402</v>
      </c>
      <c r="B1966" t="str">
        <f>VLOOKUP(Table35[[#This Row],[Customer ID]], 'Customer Names'!F:G, 2, FALSE)</f>
        <v>Vaughn, Ms.  Kindsey P.</v>
      </c>
      <c r="C1966">
        <v>39.270000000000003</v>
      </c>
      <c r="D1966" s="22" t="str" cm="1">
        <f t="array" ref="D1966">_xlfn.IFS(Table35[[#This Row],[BMI]]&lt;18.5, "Underweight ", Table35[[#This Row],[BMI]]&lt;24.9, "Normal Weight", Table35[[#This Row],[BMI]]&lt;29.9, "Overweight ", TRUE, "Obesity")</f>
        <v>Obesity</v>
      </c>
      <c r="E1966" s="22">
        <v>6.25</v>
      </c>
      <c r="F1966" s="22" t="str" cm="1">
        <f t="array" ref="F1966">_xlfn.IFS(Table35[[#This Row],[HBA1C]]&lt;5.7, "Normal", Table35[[#This Row],[HBA1C]]&lt;6.4, "Prediabetes ", TRUE, "Diabetes")</f>
        <v xml:space="preserve">Prediabetes </v>
      </c>
      <c r="G1966" s="23" t="s">
        <v>2379</v>
      </c>
      <c r="H1966" s="22" t="s">
        <v>2379</v>
      </c>
      <c r="I1966" s="22" t="s">
        <v>2379</v>
      </c>
      <c r="J1966" s="22">
        <v>0</v>
      </c>
      <c r="K1966" t="s">
        <v>2379</v>
      </c>
      <c r="L1966" s="25">
        <f>VLOOKUP(Table35[[#This Row],[Customer ID]],'Hospitalisation Details'!A:E,5,FALSE)</f>
        <v>36363</v>
      </c>
      <c r="M1966" s="27">
        <f>VLOOKUP(Table35[[#This Row],[Customer ID]],'Hospitalisation Details'!A:K,8,FALSE)</f>
        <v>3500.61</v>
      </c>
      <c r="N1966" t="str">
        <f>VLOOKUP(Table35[[#This Row],[Customer ID]],'Hospitalisation Details'!A:K,9, FALSE)</f>
        <v>tier - 2</v>
      </c>
      <c r="O1966" t="str">
        <f>VLOOKUP(Table35[[#This Row],[Customer ID]],'Hospitalisation Details'!A:K,10,FALSE)</f>
        <v>tier - 2</v>
      </c>
      <c r="P1966" t="str">
        <f>VLOOKUP(Table35[[#This Row],[Customer ID]],'Hospitalisation Details'!A:K,11,FALSE)</f>
        <v>R1013</v>
      </c>
    </row>
    <row r="1967" spans="1:16" x14ac:dyDescent="0.3">
      <c r="A1967" t="s">
        <v>401</v>
      </c>
      <c r="B1967" t="str">
        <f>VLOOKUP(Table35[[#This Row],[Customer ID]], 'Customer Names'!F:G, 2, FALSE)</f>
        <v>Clifford, Mr.  Thomas G.</v>
      </c>
      <c r="C1967">
        <v>32.49</v>
      </c>
      <c r="D1967" s="22" t="str" cm="1">
        <f t="array" ref="D1967">_xlfn.IFS(Table35[[#This Row],[BMI]]&lt;18.5, "Underweight ", Table35[[#This Row],[BMI]]&lt;24.9, "Normal Weight", Table35[[#This Row],[BMI]]&lt;29.9, "Overweight ", TRUE, "Obesity")</f>
        <v>Obesity</v>
      </c>
      <c r="E1967" s="22">
        <v>4</v>
      </c>
      <c r="F1967" s="22" t="str" cm="1">
        <f t="array" ref="F1967">_xlfn.IFS(Table35[[#This Row],[HBA1C]]&lt;5.7, "Normal", Table35[[#This Row],[HBA1C]]&lt;6.4, "Prediabetes ", TRUE, "Diabetes")</f>
        <v>Normal</v>
      </c>
      <c r="G1967" s="23" t="s">
        <v>2381</v>
      </c>
      <c r="H1967" s="22" t="s">
        <v>2379</v>
      </c>
      <c r="I1967" s="22" t="s">
        <v>2379</v>
      </c>
      <c r="J1967" s="22">
        <v>0</v>
      </c>
      <c r="K1967" t="s">
        <v>2379</v>
      </c>
      <c r="L1967" s="25">
        <f>VLOOKUP(Table35[[#This Row],[Customer ID]],'Hospitalisation Details'!A:E,5,FALSE)</f>
        <v>35234</v>
      </c>
      <c r="M1967" s="27">
        <f>VLOOKUP(Table35[[#This Row],[Customer ID]],'Hospitalisation Details'!A:K,8,FALSE)</f>
        <v>3490.55</v>
      </c>
      <c r="N1967" t="str">
        <f>VLOOKUP(Table35[[#This Row],[Customer ID]],'Hospitalisation Details'!A:K,9, FALSE)</f>
        <v>tier - 1</v>
      </c>
      <c r="O1967" t="str">
        <f>VLOOKUP(Table35[[#This Row],[Customer ID]],'Hospitalisation Details'!A:K,10,FALSE)</f>
        <v>tier - 2</v>
      </c>
      <c r="P1967" t="str">
        <f>VLOOKUP(Table35[[#This Row],[Customer ID]],'Hospitalisation Details'!A:K,11,FALSE)</f>
        <v>R1015</v>
      </c>
    </row>
    <row r="1968" spans="1:16" x14ac:dyDescent="0.3">
      <c r="A1968" t="s">
        <v>400</v>
      </c>
      <c r="B1968" t="str">
        <f>VLOOKUP(Table35[[#This Row],[Customer ID]], 'Customer Names'!F:G, 2, FALSE)</f>
        <v>Petty, Mr.  Kyle S</v>
      </c>
      <c r="C1968">
        <v>23.7</v>
      </c>
      <c r="D1968" s="22" t="str" cm="1">
        <f t="array" ref="D1968">_xlfn.IFS(Table35[[#This Row],[BMI]]&lt;18.5, "Underweight ", Table35[[#This Row],[BMI]]&lt;24.9, "Normal Weight", Table35[[#This Row],[BMI]]&lt;29.9, "Overweight ", TRUE, "Obesity")</f>
        <v>Normal Weight</v>
      </c>
      <c r="E1968" s="22">
        <v>5.55</v>
      </c>
      <c r="F1968" s="22" t="str" cm="1">
        <f t="array" ref="F1968">_xlfn.IFS(Table35[[#This Row],[HBA1C]]&lt;5.7, "Normal", Table35[[#This Row],[HBA1C]]&lt;6.4, "Prediabetes ", TRUE, "Diabetes")</f>
        <v>Normal</v>
      </c>
      <c r="G1968" s="23" t="s">
        <v>2381</v>
      </c>
      <c r="H1968" s="22" t="s">
        <v>2379</v>
      </c>
      <c r="I1968" s="22" t="s">
        <v>2379</v>
      </c>
      <c r="J1968" s="22">
        <v>0</v>
      </c>
      <c r="K1968" t="s">
        <v>2379</v>
      </c>
      <c r="L1968" s="25">
        <f>VLOOKUP(Table35[[#This Row],[Customer ID]],'Hospitalisation Details'!A:E,5,FALSE)</f>
        <v>35204</v>
      </c>
      <c r="M1968" s="27">
        <f>VLOOKUP(Table35[[#This Row],[Customer ID]],'Hospitalisation Details'!A:K,8,FALSE)</f>
        <v>3484.33</v>
      </c>
      <c r="N1968" t="str">
        <f>VLOOKUP(Table35[[#This Row],[Customer ID]],'Hospitalisation Details'!A:K,9, FALSE)</f>
        <v>tier - 3</v>
      </c>
      <c r="O1968" t="str">
        <f>VLOOKUP(Table35[[#This Row],[Customer ID]],'Hospitalisation Details'!A:K,10,FALSE)</f>
        <v>tier - 3</v>
      </c>
      <c r="P1968" t="str">
        <f>VLOOKUP(Table35[[#This Row],[Customer ID]],'Hospitalisation Details'!A:K,11,FALSE)</f>
        <v>R1011</v>
      </c>
    </row>
    <row r="1969" spans="1:16" x14ac:dyDescent="0.3">
      <c r="A1969" t="s">
        <v>399</v>
      </c>
      <c r="B1969" t="str">
        <f>VLOOKUP(Table35[[#This Row],[Customer ID]], 'Customer Names'!F:G, 2, FALSE)</f>
        <v>Sanford, Mr.  Alexander J.</v>
      </c>
      <c r="C1969">
        <v>30.4</v>
      </c>
      <c r="D1969" s="22" t="str" cm="1">
        <f t="array" ref="D1969">_xlfn.IFS(Table35[[#This Row],[BMI]]&lt;18.5, "Underweight ", Table35[[#This Row],[BMI]]&lt;24.9, "Normal Weight", Table35[[#This Row],[BMI]]&lt;29.9, "Overweight ", TRUE, "Obesity")</f>
        <v>Obesity</v>
      </c>
      <c r="E1969" s="22">
        <v>5.95</v>
      </c>
      <c r="F1969" s="22" t="str" cm="1">
        <f t="array" ref="F1969">_xlfn.IFS(Table35[[#This Row],[HBA1C]]&lt;5.7, "Normal", Table35[[#This Row],[HBA1C]]&lt;6.4, "Prediabetes ", TRUE, "Diabetes")</f>
        <v xml:space="preserve">Prediabetes </v>
      </c>
      <c r="G1969" s="23" t="s">
        <v>2379</v>
      </c>
      <c r="H1969" s="22" t="s">
        <v>2380</v>
      </c>
      <c r="I1969" s="22" t="s">
        <v>2379</v>
      </c>
      <c r="J1969" s="22">
        <v>1</v>
      </c>
      <c r="K1969" t="s">
        <v>2379</v>
      </c>
      <c r="L1969" s="25">
        <f>VLOOKUP(Table35[[#This Row],[Customer ID]],'Hospitalisation Details'!A:E,5,FALSE)</f>
        <v>38103</v>
      </c>
      <c r="M1969" s="27">
        <f>VLOOKUP(Table35[[#This Row],[Customer ID]],'Hospitalisation Details'!A:K,8,FALSE)</f>
        <v>3481.87</v>
      </c>
      <c r="N1969" t="str">
        <f>VLOOKUP(Table35[[#This Row],[Customer ID]],'Hospitalisation Details'!A:K,9, FALSE)</f>
        <v>tier - 2</v>
      </c>
      <c r="O1969" t="str">
        <f>VLOOKUP(Table35[[#This Row],[Customer ID]],'Hospitalisation Details'!A:K,10,FALSE)</f>
        <v>tier - 3</v>
      </c>
      <c r="P1969" t="str">
        <f>VLOOKUP(Table35[[#This Row],[Customer ID]],'Hospitalisation Details'!A:K,11,FALSE)</f>
        <v>R1016</v>
      </c>
    </row>
    <row r="1970" spans="1:16" x14ac:dyDescent="0.3">
      <c r="A1970" t="s">
        <v>398</v>
      </c>
      <c r="B1970" t="str">
        <f>VLOOKUP(Table35[[#This Row],[Customer ID]], 'Customer Names'!F:G, 2, FALSE)</f>
        <v>Sprague, Mr.  Dustin L</v>
      </c>
      <c r="C1970">
        <v>38.94</v>
      </c>
      <c r="D1970" s="22" t="str" cm="1">
        <f t="array" ref="D1970">_xlfn.IFS(Table35[[#This Row],[BMI]]&lt;18.5, "Underweight ", Table35[[#This Row],[BMI]]&lt;24.9, "Normal Weight", Table35[[#This Row],[BMI]]&lt;29.9, "Overweight ", TRUE, "Obesity")</f>
        <v>Obesity</v>
      </c>
      <c r="E1970" s="22">
        <v>4.3600000000000003</v>
      </c>
      <c r="F1970" s="22" t="str" cm="1">
        <f t="array" ref="F1970">_xlfn.IFS(Table35[[#This Row],[HBA1C]]&lt;5.7, "Normal", Table35[[#This Row],[HBA1C]]&lt;6.4, "Prediabetes ", TRUE, "Diabetes")</f>
        <v>Normal</v>
      </c>
      <c r="G1970" s="23" t="s">
        <v>2379</v>
      </c>
      <c r="H1970" s="22" t="s">
        <v>2379</v>
      </c>
      <c r="I1970" s="22" t="s">
        <v>2381</v>
      </c>
      <c r="J1970" s="22">
        <v>1</v>
      </c>
      <c r="K1970" t="s">
        <v>2379</v>
      </c>
      <c r="L1970" s="25">
        <f>VLOOKUP(Table35[[#This Row],[Customer ID]],'Hospitalisation Details'!A:E,5,FALSE)</f>
        <v>34040</v>
      </c>
      <c r="M1970" s="27">
        <f>VLOOKUP(Table35[[#This Row],[Customer ID]],'Hospitalisation Details'!A:K,8,FALSE)</f>
        <v>3471.41</v>
      </c>
      <c r="N1970" t="str">
        <f>VLOOKUP(Table35[[#This Row],[Customer ID]],'Hospitalisation Details'!A:K,9, FALSE)</f>
        <v>tier - 2</v>
      </c>
      <c r="O1970" t="str">
        <f>VLOOKUP(Table35[[#This Row],[Customer ID]],'Hospitalisation Details'!A:K,10,FALSE)</f>
        <v>tier - 2</v>
      </c>
      <c r="P1970" t="str">
        <f>VLOOKUP(Table35[[#This Row],[Customer ID]],'Hospitalisation Details'!A:K,11,FALSE)</f>
        <v>R1013</v>
      </c>
    </row>
    <row r="1971" spans="1:16" x14ac:dyDescent="0.3">
      <c r="A1971" t="s">
        <v>397</v>
      </c>
      <c r="B1971" t="str">
        <f>VLOOKUP(Table35[[#This Row],[Customer ID]], 'Customer Names'!F:G, 2, FALSE)</f>
        <v>Lasseron, Mrs.  Chloe</v>
      </c>
      <c r="C1971">
        <v>31.02</v>
      </c>
      <c r="D1971" s="22" t="str" cm="1">
        <f t="array" ref="D1971">_xlfn.IFS(Table35[[#This Row],[BMI]]&lt;18.5, "Underweight ", Table35[[#This Row],[BMI]]&lt;24.9, "Normal Weight", Table35[[#This Row],[BMI]]&lt;29.9, "Overweight ", TRUE, "Obesity")</f>
        <v>Obesity</v>
      </c>
      <c r="E1971" s="22">
        <v>4.84</v>
      </c>
      <c r="F1971" s="22" t="str" cm="1">
        <f t="array" ref="F1971">_xlfn.IFS(Table35[[#This Row],[HBA1C]]&lt;5.7, "Normal", Table35[[#This Row],[HBA1C]]&lt;6.4, "Prediabetes ", TRUE, "Diabetes")</f>
        <v>Normal</v>
      </c>
      <c r="G1971" s="23" t="s">
        <v>2379</v>
      </c>
      <c r="H1971" s="22" t="s">
        <v>2379</v>
      </c>
      <c r="I1971" s="22" t="s">
        <v>2381</v>
      </c>
      <c r="J1971" s="22">
        <v>1</v>
      </c>
      <c r="K1971" t="s">
        <v>2379</v>
      </c>
      <c r="L1971" s="25">
        <f>VLOOKUP(Table35[[#This Row],[Customer ID]],'Hospitalisation Details'!A:E,5,FALSE)</f>
        <v>37681</v>
      </c>
      <c r="M1971" s="27">
        <f>VLOOKUP(Table35[[#This Row],[Customer ID]],'Hospitalisation Details'!A:K,8,FALSE)</f>
        <v>3463.51</v>
      </c>
      <c r="N1971" t="str">
        <f>VLOOKUP(Table35[[#This Row],[Customer ID]],'Hospitalisation Details'!A:K,9, FALSE)</f>
        <v>tier - 2</v>
      </c>
      <c r="O1971" t="str">
        <f>VLOOKUP(Table35[[#This Row],[Customer ID]],'Hospitalisation Details'!A:K,10,FALSE)</f>
        <v>tier - 1</v>
      </c>
      <c r="P1971" t="str">
        <f>VLOOKUP(Table35[[#This Row],[Customer ID]],'Hospitalisation Details'!A:K,11,FALSE)</f>
        <v>R1025</v>
      </c>
    </row>
    <row r="1972" spans="1:16" x14ac:dyDescent="0.3">
      <c r="A1972" t="s">
        <v>396</v>
      </c>
      <c r="B1972" t="str">
        <f>VLOOKUP(Table35[[#This Row],[Customer ID]], 'Customer Names'!F:G, 2, FALSE)</f>
        <v>Bushong, Ms.  Cailtlin</v>
      </c>
      <c r="C1972">
        <v>17.5</v>
      </c>
      <c r="D1972" s="22" t="str" cm="1">
        <f t="array" ref="D1972">_xlfn.IFS(Table35[[#This Row],[BMI]]&lt;18.5, "Underweight ", Table35[[#This Row],[BMI]]&lt;24.9, "Normal Weight", Table35[[#This Row],[BMI]]&lt;29.9, "Overweight ", TRUE, "Obesity")</f>
        <v xml:space="preserve">Underweight </v>
      </c>
      <c r="E1972" s="22">
        <v>4.5599999999999996</v>
      </c>
      <c r="F1972" s="22" t="str" cm="1">
        <f t="array" ref="F1972">_xlfn.IFS(Table35[[#This Row],[HBA1C]]&lt;5.7, "Normal", Table35[[#This Row],[HBA1C]]&lt;6.4, "Prediabetes ", TRUE, "Diabetes")</f>
        <v>Normal</v>
      </c>
      <c r="G1972" s="23" t="s">
        <v>2379</v>
      </c>
      <c r="H1972" s="22" t="s">
        <v>2379</v>
      </c>
      <c r="I1972" s="22" t="s">
        <v>2379</v>
      </c>
      <c r="J1972" s="22">
        <v>1</v>
      </c>
      <c r="K1972" t="s">
        <v>2379</v>
      </c>
      <c r="L1972" s="25">
        <f>VLOOKUP(Table35[[#This Row],[Customer ID]],'Hospitalisation Details'!A:E,5,FALSE)</f>
        <v>31791</v>
      </c>
      <c r="M1972" s="27">
        <f>VLOOKUP(Table35[[#This Row],[Customer ID]],'Hospitalisation Details'!A:K,8,FALSE)</f>
        <v>3453.77</v>
      </c>
      <c r="N1972" t="str">
        <f>VLOOKUP(Table35[[#This Row],[Customer ID]],'Hospitalisation Details'!A:K,9, FALSE)</f>
        <v>tier - 2</v>
      </c>
      <c r="O1972" t="str">
        <f>VLOOKUP(Table35[[#This Row],[Customer ID]],'Hospitalisation Details'!A:K,10,FALSE)</f>
        <v>tier - 1</v>
      </c>
      <c r="P1972" t="str">
        <f>VLOOKUP(Table35[[#This Row],[Customer ID]],'Hospitalisation Details'!A:K,11,FALSE)</f>
        <v>R1011</v>
      </c>
    </row>
    <row r="1973" spans="1:16" x14ac:dyDescent="0.3">
      <c r="A1973" t="s">
        <v>395</v>
      </c>
      <c r="B1973" t="str">
        <f>VLOOKUP(Table35[[#This Row],[Customer ID]], 'Customer Names'!F:G, 2, FALSE)</f>
        <v>Dennison, Mr.  Joshua</v>
      </c>
      <c r="C1973">
        <v>34.799999999999997</v>
      </c>
      <c r="D1973" s="22" t="str" cm="1">
        <f t="array" ref="D1973">_xlfn.IFS(Table35[[#This Row],[BMI]]&lt;18.5, "Underweight ", Table35[[#This Row],[BMI]]&lt;24.9, "Normal Weight", Table35[[#This Row],[BMI]]&lt;29.9, "Overweight ", TRUE, "Obesity")</f>
        <v>Obesity</v>
      </c>
      <c r="E1973" s="22">
        <v>4.42</v>
      </c>
      <c r="F1973" s="22" t="str" cm="1">
        <f t="array" ref="F1973">_xlfn.IFS(Table35[[#This Row],[HBA1C]]&lt;5.7, "Normal", Table35[[#This Row],[HBA1C]]&lt;6.4, "Prediabetes ", TRUE, "Diabetes")</f>
        <v>Normal</v>
      </c>
      <c r="G1973" s="23" t="s">
        <v>2381</v>
      </c>
      <c r="H1973" s="22" t="s">
        <v>2380</v>
      </c>
      <c r="I1973" s="22" t="s">
        <v>2379</v>
      </c>
      <c r="J1973" s="22">
        <v>2</v>
      </c>
      <c r="K1973" t="s">
        <v>2379</v>
      </c>
      <c r="L1973" s="25">
        <f>VLOOKUP(Table35[[#This Row],[Customer ID]],'Hospitalisation Details'!A:E,5,FALSE)</f>
        <v>36880</v>
      </c>
      <c r="M1973" s="27">
        <f>VLOOKUP(Table35[[#This Row],[Customer ID]],'Hospitalisation Details'!A:K,8,FALSE)</f>
        <v>3443.06</v>
      </c>
      <c r="N1973" t="str">
        <f>VLOOKUP(Table35[[#This Row],[Customer ID]],'Hospitalisation Details'!A:K,9, FALSE)</f>
        <v>tier - 2</v>
      </c>
      <c r="O1973" t="str">
        <f>VLOOKUP(Table35[[#This Row],[Customer ID]],'Hospitalisation Details'!A:K,10,FALSE)</f>
        <v>tier - 1</v>
      </c>
      <c r="P1973" t="str">
        <f>VLOOKUP(Table35[[#This Row],[Customer ID]],'Hospitalisation Details'!A:K,11,FALSE)</f>
        <v>R1011</v>
      </c>
    </row>
    <row r="1974" spans="1:16" x14ac:dyDescent="0.3">
      <c r="A1974" t="s">
        <v>394</v>
      </c>
      <c r="B1974" t="str">
        <f>VLOOKUP(Table35[[#This Row],[Customer ID]], 'Customer Names'!F:G, 2, FALSE)</f>
        <v>Lira, Mr.  Chuy</v>
      </c>
      <c r="C1974">
        <v>17.3</v>
      </c>
      <c r="D1974" s="22" t="str" cm="1">
        <f t="array" ref="D1974">_xlfn.IFS(Table35[[#This Row],[BMI]]&lt;18.5, "Underweight ", Table35[[#This Row],[BMI]]&lt;24.9, "Normal Weight", Table35[[#This Row],[BMI]]&lt;29.9, "Overweight ", TRUE, "Obesity")</f>
        <v xml:space="preserve">Underweight </v>
      </c>
      <c r="E1974" s="22">
        <v>7.66</v>
      </c>
      <c r="F1974" s="22" t="str" cm="1">
        <f t="array" ref="F1974">_xlfn.IFS(Table35[[#This Row],[HBA1C]]&lt;5.7, "Normal", Table35[[#This Row],[HBA1C]]&lt;6.4, "Prediabetes ", TRUE, "Diabetes")</f>
        <v>Diabetes</v>
      </c>
      <c r="G1974" s="23" t="s">
        <v>2381</v>
      </c>
      <c r="H1974" s="22" t="s">
        <v>2379</v>
      </c>
      <c r="I1974" s="22" t="s">
        <v>2379</v>
      </c>
      <c r="J1974" s="22">
        <v>1</v>
      </c>
      <c r="K1974" t="s">
        <v>2379</v>
      </c>
      <c r="L1974" s="25">
        <f>VLOOKUP(Table35[[#This Row],[Customer ID]],'Hospitalisation Details'!A:E,5,FALSE)</f>
        <v>31743</v>
      </c>
      <c r="M1974" s="27">
        <f>VLOOKUP(Table35[[#This Row],[Customer ID]],'Hospitalisation Details'!A:K,8,FALSE)</f>
        <v>3436.5</v>
      </c>
      <c r="N1974" t="str">
        <f>VLOOKUP(Table35[[#This Row],[Customer ID]],'Hospitalisation Details'!A:K,9, FALSE)</f>
        <v>tier - 2</v>
      </c>
      <c r="O1974" t="str">
        <f>VLOOKUP(Table35[[#This Row],[Customer ID]],'Hospitalisation Details'!A:K,10,FALSE)</f>
        <v>tier - 1</v>
      </c>
      <c r="P1974" t="str">
        <f>VLOOKUP(Table35[[#This Row],[Customer ID]],'Hospitalisation Details'!A:K,11,FALSE)</f>
        <v>R1013</v>
      </c>
    </row>
    <row r="1975" spans="1:16" x14ac:dyDescent="0.3">
      <c r="A1975" t="s">
        <v>393</v>
      </c>
      <c r="B1975" t="str">
        <f>VLOOKUP(Table35[[#This Row],[Customer ID]], 'Customer Names'!F:G, 2, FALSE)</f>
        <v>Nahigian, Ms.  Laurie B</v>
      </c>
      <c r="C1975">
        <v>32.25</v>
      </c>
      <c r="D1975" s="22" t="str" cm="1">
        <f t="array" ref="D1975">_xlfn.IFS(Table35[[#This Row],[BMI]]&lt;18.5, "Underweight ", Table35[[#This Row],[BMI]]&lt;24.9, "Normal Weight", Table35[[#This Row],[BMI]]&lt;29.9, "Overweight ", TRUE, "Obesity")</f>
        <v>Obesity</v>
      </c>
      <c r="E1975" s="22">
        <v>5.2</v>
      </c>
      <c r="F1975" s="22" t="str" cm="1">
        <f t="array" ref="F1975">_xlfn.IFS(Table35[[#This Row],[HBA1C]]&lt;5.7, "Normal", Table35[[#This Row],[HBA1C]]&lt;6.4, "Prediabetes ", TRUE, "Diabetes")</f>
        <v>Normal</v>
      </c>
      <c r="G1975" s="23" t="s">
        <v>2381</v>
      </c>
      <c r="H1975" s="22" t="s">
        <v>2379</v>
      </c>
      <c r="I1975" s="22" t="s">
        <v>2379</v>
      </c>
      <c r="J1975" s="22">
        <v>0</v>
      </c>
      <c r="K1975" t="s">
        <v>2379</v>
      </c>
      <c r="L1975" s="25">
        <f>VLOOKUP(Table35[[#This Row],[Customer ID]],'Hospitalisation Details'!A:E,5,FALSE)</f>
        <v>37190</v>
      </c>
      <c r="M1975" s="27">
        <f>VLOOKUP(Table35[[#This Row],[Customer ID]],'Hospitalisation Details'!A:K,8,FALSE)</f>
        <v>3434.38</v>
      </c>
      <c r="N1975" t="str">
        <f>VLOOKUP(Table35[[#This Row],[Customer ID]],'Hospitalisation Details'!A:K,9, FALSE)</f>
        <v>tier - 2</v>
      </c>
      <c r="O1975" t="str">
        <f>VLOOKUP(Table35[[#This Row],[Customer ID]],'Hospitalisation Details'!A:K,10,FALSE)</f>
        <v>tier - 2</v>
      </c>
      <c r="P1975" t="str">
        <f>VLOOKUP(Table35[[#This Row],[Customer ID]],'Hospitalisation Details'!A:K,11,FALSE)</f>
        <v>R1011</v>
      </c>
    </row>
    <row r="1976" spans="1:16" x14ac:dyDescent="0.3">
      <c r="A1976" t="s">
        <v>392</v>
      </c>
      <c r="B1976" t="str">
        <f>VLOOKUP(Table35[[#This Row],[Customer ID]], 'Customer Names'!F:G, 2, FALSE)</f>
        <v>Cackett, Ms.  Rachel B.</v>
      </c>
      <c r="C1976">
        <v>42.4</v>
      </c>
      <c r="D1976" s="22" t="str" cm="1">
        <f t="array" ref="D1976">_xlfn.IFS(Table35[[#This Row],[BMI]]&lt;18.5, "Underweight ", Table35[[#This Row],[BMI]]&lt;24.9, "Normal Weight", Table35[[#This Row],[BMI]]&lt;29.9, "Overweight ", TRUE, "Obesity")</f>
        <v>Obesity</v>
      </c>
      <c r="E1976" s="22">
        <v>5.53</v>
      </c>
      <c r="F1976" s="22" t="str" cm="1">
        <f t="array" ref="F1976">_xlfn.IFS(Table35[[#This Row],[HBA1C]]&lt;5.7, "Normal", Table35[[#This Row],[HBA1C]]&lt;6.4, "Prediabetes ", TRUE, "Diabetes")</f>
        <v>Normal</v>
      </c>
      <c r="G1976" s="23" t="s">
        <v>2381</v>
      </c>
      <c r="H1976" s="22" t="s">
        <v>2379</v>
      </c>
      <c r="I1976" s="22" t="s">
        <v>2379</v>
      </c>
      <c r="J1976" s="22">
        <v>0</v>
      </c>
      <c r="K1976" t="s">
        <v>2379</v>
      </c>
      <c r="L1976" s="25">
        <f>VLOOKUP(Table35[[#This Row],[Customer ID]],'Hospitalisation Details'!A:E,5,FALSE)</f>
        <v>35327</v>
      </c>
      <c r="M1976" s="27">
        <f>VLOOKUP(Table35[[#This Row],[Customer ID]],'Hospitalisation Details'!A:K,8,FALSE)</f>
        <v>3410.32</v>
      </c>
      <c r="N1976" t="str">
        <f>VLOOKUP(Table35[[#This Row],[Customer ID]],'Hospitalisation Details'!A:K,9, FALSE)</f>
        <v>tier - 2</v>
      </c>
      <c r="O1976" t="str">
        <f>VLOOKUP(Table35[[#This Row],[Customer ID]],'Hospitalisation Details'!A:K,10,FALSE)</f>
        <v>tier - 2</v>
      </c>
      <c r="P1976" t="str">
        <f>VLOOKUP(Table35[[#This Row],[Customer ID]],'Hospitalisation Details'!A:K,11,FALSE)</f>
        <v>R1011</v>
      </c>
    </row>
    <row r="1977" spans="1:16" x14ac:dyDescent="0.3">
      <c r="A1977" t="s">
        <v>391</v>
      </c>
      <c r="B1977" t="str">
        <f>VLOOKUP(Table35[[#This Row],[Customer ID]], 'Customer Names'!F:G, 2, FALSE)</f>
        <v>Hunter-Galvan, Ms.  Liza</v>
      </c>
      <c r="C1977">
        <v>38.664999999999999</v>
      </c>
      <c r="D1977" s="22" t="str" cm="1">
        <f t="array" ref="D1977">_xlfn.IFS(Table35[[#This Row],[BMI]]&lt;18.5, "Underweight ", Table35[[#This Row],[BMI]]&lt;24.9, "Normal Weight", Table35[[#This Row],[BMI]]&lt;29.9, "Overweight ", TRUE, "Obesity")</f>
        <v>Obesity</v>
      </c>
      <c r="E1977" s="22">
        <v>4.8600000000000003</v>
      </c>
      <c r="F1977" s="22" t="str" cm="1">
        <f t="array" ref="F1977">_xlfn.IFS(Table35[[#This Row],[HBA1C]]&lt;5.7, "Normal", Table35[[#This Row],[HBA1C]]&lt;6.4, "Prediabetes ", TRUE, "Diabetes")</f>
        <v>Normal</v>
      </c>
      <c r="G1977" s="23" t="s">
        <v>2379</v>
      </c>
      <c r="H1977" s="22" t="s">
        <v>2380</v>
      </c>
      <c r="I1977" s="22" t="s">
        <v>2379</v>
      </c>
      <c r="J1977" s="22">
        <v>1</v>
      </c>
      <c r="K1977" t="s">
        <v>2379</v>
      </c>
      <c r="L1977" s="25">
        <f>VLOOKUP(Table35[[#This Row],[Customer ID]],'Hospitalisation Details'!A:E,5,FALSE)</f>
        <v>38215</v>
      </c>
      <c r="M1977" s="27">
        <f>VLOOKUP(Table35[[#This Row],[Customer ID]],'Hospitalisation Details'!A:K,8,FALSE)</f>
        <v>3393.36</v>
      </c>
      <c r="N1977" t="str">
        <f>VLOOKUP(Table35[[#This Row],[Customer ID]],'Hospitalisation Details'!A:K,9, FALSE)</f>
        <v>tier - 2</v>
      </c>
      <c r="O1977" t="str">
        <f>VLOOKUP(Table35[[#This Row],[Customer ID]],'Hospitalisation Details'!A:K,10,FALSE)</f>
        <v>tier - 2</v>
      </c>
      <c r="P1977" t="str">
        <f>VLOOKUP(Table35[[#This Row],[Customer ID]],'Hospitalisation Details'!A:K,11,FALSE)</f>
        <v>R1023</v>
      </c>
    </row>
    <row r="1978" spans="1:16" x14ac:dyDescent="0.3">
      <c r="A1978" t="s">
        <v>390</v>
      </c>
      <c r="B1978" t="str">
        <f>VLOOKUP(Table35[[#This Row],[Customer ID]], 'Customer Names'!F:G, 2, FALSE)</f>
        <v>Pierret, Ms.  Lindsey</v>
      </c>
      <c r="C1978">
        <v>29.92</v>
      </c>
      <c r="D1978" s="22" t="str" cm="1">
        <f t="array" ref="D1978">_xlfn.IFS(Table35[[#This Row],[BMI]]&lt;18.5, "Underweight ", Table35[[#This Row],[BMI]]&lt;24.9, "Normal Weight", Table35[[#This Row],[BMI]]&lt;29.9, "Overweight ", TRUE, "Obesity")</f>
        <v>Obesity</v>
      </c>
      <c r="E1978" s="22">
        <v>5.49</v>
      </c>
      <c r="F1978" s="22" t="str" cm="1">
        <f t="array" ref="F1978">_xlfn.IFS(Table35[[#This Row],[HBA1C]]&lt;5.7, "Normal", Table35[[#This Row],[HBA1C]]&lt;6.4, "Prediabetes ", TRUE, "Diabetes")</f>
        <v>Normal</v>
      </c>
      <c r="G1978" s="23" t="s">
        <v>2381</v>
      </c>
      <c r="H1978" s="22" t="s">
        <v>2379</v>
      </c>
      <c r="I1978" s="22" t="s">
        <v>2379</v>
      </c>
      <c r="J1978" s="22">
        <v>0</v>
      </c>
      <c r="K1978" t="s">
        <v>2379</v>
      </c>
      <c r="L1978" s="25">
        <f>VLOOKUP(Table35[[#This Row],[Customer ID]],'Hospitalisation Details'!A:E,5,FALSE)</f>
        <v>35273</v>
      </c>
      <c r="M1978" s="27">
        <f>VLOOKUP(Table35[[#This Row],[Customer ID]],'Hospitalisation Details'!A:K,8,FALSE)</f>
        <v>3392.98</v>
      </c>
      <c r="N1978" t="str">
        <f>VLOOKUP(Table35[[#This Row],[Customer ID]],'Hospitalisation Details'!A:K,9, FALSE)</f>
        <v>tier - 2</v>
      </c>
      <c r="O1978" t="str">
        <f>VLOOKUP(Table35[[#This Row],[Customer ID]],'Hospitalisation Details'!A:K,10,FALSE)</f>
        <v>tier - 3</v>
      </c>
      <c r="P1978" t="str">
        <f>VLOOKUP(Table35[[#This Row],[Customer ID]],'Hospitalisation Details'!A:K,11,FALSE)</f>
        <v>R1013</v>
      </c>
    </row>
    <row r="1979" spans="1:16" x14ac:dyDescent="0.3">
      <c r="A1979" t="s">
        <v>389</v>
      </c>
      <c r="B1979" t="str">
        <f>VLOOKUP(Table35[[#This Row],[Customer ID]], 'Customer Names'!F:G, 2, FALSE)</f>
        <v>White, Ms.  Lindsay E.</v>
      </c>
      <c r="C1979">
        <v>29.48</v>
      </c>
      <c r="D1979" s="22" t="str" cm="1">
        <f t="array" ref="D1979">_xlfn.IFS(Table35[[#This Row],[BMI]]&lt;18.5, "Underweight ", Table35[[#This Row],[BMI]]&lt;24.9, "Normal Weight", Table35[[#This Row],[BMI]]&lt;29.9, "Overweight ", TRUE, "Obesity")</f>
        <v xml:space="preserve">Overweight </v>
      </c>
      <c r="E1979" s="22">
        <v>4.09</v>
      </c>
      <c r="F1979" s="22" t="str" cm="1">
        <f t="array" ref="F1979">_xlfn.IFS(Table35[[#This Row],[HBA1C]]&lt;5.7, "Normal", Table35[[#This Row],[HBA1C]]&lt;6.4, "Prediabetes ", TRUE, "Diabetes")</f>
        <v>Normal</v>
      </c>
      <c r="G1979" s="23" t="s">
        <v>2381</v>
      </c>
      <c r="H1979" s="22" t="s">
        <v>2379</v>
      </c>
      <c r="I1979" s="22" t="s">
        <v>2379</v>
      </c>
      <c r="J1979" s="22">
        <v>0</v>
      </c>
      <c r="K1979" t="s">
        <v>2379</v>
      </c>
      <c r="L1979" s="25">
        <f>VLOOKUP(Table35[[#This Row],[Customer ID]],'Hospitalisation Details'!A:E,5,FALSE)</f>
        <v>35226</v>
      </c>
      <c r="M1979" s="27">
        <f>VLOOKUP(Table35[[#This Row],[Customer ID]],'Hospitalisation Details'!A:K,8,FALSE)</f>
        <v>3392.37</v>
      </c>
      <c r="N1979" t="str">
        <f>VLOOKUP(Table35[[#This Row],[Customer ID]],'Hospitalisation Details'!A:K,9, FALSE)</f>
        <v>tier - 2</v>
      </c>
      <c r="O1979" t="str">
        <f>VLOOKUP(Table35[[#This Row],[Customer ID]],'Hospitalisation Details'!A:K,10,FALSE)</f>
        <v>tier - 3</v>
      </c>
      <c r="P1979" t="str">
        <f>VLOOKUP(Table35[[#This Row],[Customer ID]],'Hospitalisation Details'!A:K,11,FALSE)</f>
        <v>R1013</v>
      </c>
    </row>
    <row r="1980" spans="1:16" x14ac:dyDescent="0.3">
      <c r="A1980" t="s">
        <v>388</v>
      </c>
      <c r="B1980" t="str">
        <f>VLOOKUP(Table35[[#This Row],[Customer ID]], 'Customer Names'!F:G, 2, FALSE)</f>
        <v>O'Neil, Ms.  Kathleen M.</v>
      </c>
      <c r="C1980">
        <v>28.785</v>
      </c>
      <c r="D1980" s="22" t="str" cm="1">
        <f t="array" ref="D1980">_xlfn.IFS(Table35[[#This Row],[BMI]]&lt;18.5, "Underweight ", Table35[[#This Row],[BMI]]&lt;24.9, "Normal Weight", Table35[[#This Row],[BMI]]&lt;29.9, "Overweight ", TRUE, "Obesity")</f>
        <v xml:space="preserve">Overweight </v>
      </c>
      <c r="E1980" s="22">
        <v>4.3099999999999996</v>
      </c>
      <c r="F1980" s="22" t="str" cm="1">
        <f t="array" ref="F1980">_xlfn.IFS(Table35[[#This Row],[HBA1C]]&lt;5.7, "Normal", Table35[[#This Row],[HBA1C]]&lt;6.4, "Prediabetes ", TRUE, "Diabetes")</f>
        <v>Normal</v>
      </c>
      <c r="G1980" s="23" t="s">
        <v>2381</v>
      </c>
      <c r="H1980" s="22" t="s">
        <v>2379</v>
      </c>
      <c r="I1980" s="22" t="s">
        <v>2379</v>
      </c>
      <c r="J1980" s="22">
        <v>0</v>
      </c>
      <c r="K1980" t="s">
        <v>2379</v>
      </c>
      <c r="L1980" s="25">
        <f>VLOOKUP(Table35[[#This Row],[Customer ID]],'Hospitalisation Details'!A:E,5,FALSE)</f>
        <v>35198</v>
      </c>
      <c r="M1980" s="27">
        <f>VLOOKUP(Table35[[#This Row],[Customer ID]],'Hospitalisation Details'!A:K,8,FALSE)</f>
        <v>3385.4</v>
      </c>
      <c r="N1980" t="str">
        <f>VLOOKUP(Table35[[#This Row],[Customer ID]],'Hospitalisation Details'!A:K,9, FALSE)</f>
        <v>tier - 2</v>
      </c>
      <c r="O1980" t="str">
        <f>VLOOKUP(Table35[[#This Row],[Customer ID]],'Hospitalisation Details'!A:K,10,FALSE)</f>
        <v>tier - 2</v>
      </c>
      <c r="P1980" t="str">
        <f>VLOOKUP(Table35[[#This Row],[Customer ID]],'Hospitalisation Details'!A:K,11,FALSE)</f>
        <v>R1024</v>
      </c>
    </row>
    <row r="1981" spans="1:16" x14ac:dyDescent="0.3">
      <c r="A1981" t="s">
        <v>387</v>
      </c>
      <c r="B1981" t="str">
        <f>VLOOKUP(Table35[[#This Row],[Customer ID]], 'Customer Names'!F:G, 2, FALSE)</f>
        <v>Leitz, Ms.  Aya</v>
      </c>
      <c r="C1981">
        <v>19.8</v>
      </c>
      <c r="D1981" s="22" t="str" cm="1">
        <f t="array" ref="D1981">_xlfn.IFS(Table35[[#This Row],[BMI]]&lt;18.5, "Underweight ", Table35[[#This Row],[BMI]]&lt;24.9, "Normal Weight", Table35[[#This Row],[BMI]]&lt;29.9, "Overweight ", TRUE, "Obesity")</f>
        <v>Normal Weight</v>
      </c>
      <c r="E1981" s="22">
        <v>4</v>
      </c>
      <c r="F1981" s="22" t="str" cm="1">
        <f t="array" ref="F1981">_xlfn.IFS(Table35[[#This Row],[HBA1C]]&lt;5.7, "Normal", Table35[[#This Row],[HBA1C]]&lt;6.4, "Prediabetes ", TRUE, "Diabetes")</f>
        <v>Normal</v>
      </c>
      <c r="G1981" s="23" t="s">
        <v>2381</v>
      </c>
      <c r="H1981" s="22" t="s">
        <v>2379</v>
      </c>
      <c r="I1981" s="22" t="s">
        <v>2379</v>
      </c>
      <c r="J1981" s="22">
        <v>0</v>
      </c>
      <c r="K1981" t="s">
        <v>2379</v>
      </c>
      <c r="L1981" s="25">
        <f>VLOOKUP(Table35[[#This Row],[Customer ID]],'Hospitalisation Details'!A:E,5,FALSE)</f>
        <v>35169</v>
      </c>
      <c r="M1981" s="27">
        <f>VLOOKUP(Table35[[#This Row],[Customer ID]],'Hospitalisation Details'!A:K,8,FALSE)</f>
        <v>3378.91</v>
      </c>
      <c r="N1981" t="str">
        <f>VLOOKUP(Table35[[#This Row],[Customer ID]],'Hospitalisation Details'!A:K,9, FALSE)</f>
        <v>tier - 2</v>
      </c>
      <c r="O1981" t="str">
        <f>VLOOKUP(Table35[[#This Row],[Customer ID]],'Hospitalisation Details'!A:K,10,FALSE)</f>
        <v>tier - 1</v>
      </c>
      <c r="P1981" t="str">
        <f>VLOOKUP(Table35[[#This Row],[Customer ID]],'Hospitalisation Details'!A:K,11,FALSE)</f>
        <v>R1011</v>
      </c>
    </row>
    <row r="1982" spans="1:16" x14ac:dyDescent="0.3">
      <c r="A1982" t="s">
        <v>386</v>
      </c>
      <c r="B1982" t="str">
        <f>VLOOKUP(Table35[[#This Row],[Customer ID]], 'Customer Names'!F:G, 2, FALSE)</f>
        <v>Durfee, Ms.  Carolyn R</v>
      </c>
      <c r="C1982">
        <v>35.53</v>
      </c>
      <c r="D1982" s="22" t="str" cm="1">
        <f t="array" ref="D1982">_xlfn.IFS(Table35[[#This Row],[BMI]]&lt;18.5, "Underweight ", Table35[[#This Row],[BMI]]&lt;24.9, "Normal Weight", Table35[[#This Row],[BMI]]&lt;29.9, "Overweight ", TRUE, "Obesity")</f>
        <v>Obesity</v>
      </c>
      <c r="E1982" s="22">
        <v>4.68</v>
      </c>
      <c r="F1982" s="22" t="str" cm="1">
        <f t="array" ref="F1982">_xlfn.IFS(Table35[[#This Row],[HBA1C]]&lt;5.7, "Normal", Table35[[#This Row],[HBA1C]]&lt;6.4, "Prediabetes ", TRUE, "Diabetes")</f>
        <v>Normal</v>
      </c>
      <c r="G1982" s="23" t="s">
        <v>2379</v>
      </c>
      <c r="H1982" s="22" t="s">
        <v>2379</v>
      </c>
      <c r="I1982" s="22" t="s">
        <v>2381</v>
      </c>
      <c r="J1982" s="22">
        <v>1</v>
      </c>
      <c r="K1982" t="s">
        <v>2379</v>
      </c>
      <c r="L1982" s="25">
        <f>VLOOKUP(Table35[[#This Row],[Customer ID]],'Hospitalisation Details'!A:E,5,FALSE)</f>
        <v>34035</v>
      </c>
      <c r="M1982" s="27">
        <f>VLOOKUP(Table35[[#This Row],[Customer ID]],'Hospitalisation Details'!A:K,8,FALSE)</f>
        <v>3366.67</v>
      </c>
      <c r="N1982" t="str">
        <f>VLOOKUP(Table35[[#This Row],[Customer ID]],'Hospitalisation Details'!A:K,9, FALSE)</f>
        <v>tier - 2</v>
      </c>
      <c r="O1982" t="str">
        <f>VLOOKUP(Table35[[#This Row],[Customer ID]],'Hospitalisation Details'!A:K,10,FALSE)</f>
        <v>tier - 2</v>
      </c>
      <c r="P1982" t="str">
        <f>VLOOKUP(Table35[[#This Row],[Customer ID]],'Hospitalisation Details'!A:K,11,FALSE)</f>
        <v>R1013</v>
      </c>
    </row>
    <row r="1983" spans="1:16" x14ac:dyDescent="0.3">
      <c r="A1983" t="s">
        <v>385</v>
      </c>
      <c r="B1983" t="str">
        <f>VLOOKUP(Table35[[#This Row],[Customer ID]], 'Customer Names'!F:G, 2, FALSE)</f>
        <v>Maylone, Ms.  Bethany</v>
      </c>
      <c r="C1983">
        <v>21.47</v>
      </c>
      <c r="D1983" s="22" t="str" cm="1">
        <f t="array" ref="D1983">_xlfn.IFS(Table35[[#This Row],[BMI]]&lt;18.5, "Underweight ", Table35[[#This Row],[BMI]]&lt;24.9, "Normal Weight", Table35[[#This Row],[BMI]]&lt;29.9, "Overweight ", TRUE, "Obesity")</f>
        <v>Normal Weight</v>
      </c>
      <c r="E1983" s="22">
        <v>4.0199999999999996</v>
      </c>
      <c r="F1983" s="22" t="str" cm="1">
        <f t="array" ref="F1983">_xlfn.IFS(Table35[[#This Row],[HBA1C]]&lt;5.7, "Normal", Table35[[#This Row],[HBA1C]]&lt;6.4, "Prediabetes ", TRUE, "Diabetes")</f>
        <v>Normal</v>
      </c>
      <c r="G1983" s="23" t="s">
        <v>2381</v>
      </c>
      <c r="H1983" s="22" t="s">
        <v>2379</v>
      </c>
      <c r="I1983" s="22" t="s">
        <v>2379</v>
      </c>
      <c r="J1983" s="22">
        <v>1</v>
      </c>
      <c r="K1983" t="s">
        <v>2379</v>
      </c>
      <c r="L1983" s="25">
        <f>VLOOKUP(Table35[[#This Row],[Customer ID]],'Hospitalisation Details'!A:E,5,FALSE)</f>
        <v>34753</v>
      </c>
      <c r="M1983" s="27">
        <f>VLOOKUP(Table35[[#This Row],[Customer ID]],'Hospitalisation Details'!A:K,8,FALSE)</f>
        <v>3353.47</v>
      </c>
      <c r="N1983" t="str">
        <f>VLOOKUP(Table35[[#This Row],[Customer ID]],'Hospitalisation Details'!A:K,9, FALSE)</f>
        <v>tier - 2</v>
      </c>
      <c r="O1983" t="str">
        <f>VLOOKUP(Table35[[#This Row],[Customer ID]],'Hospitalisation Details'!A:K,10,FALSE)</f>
        <v>tier - 3</v>
      </c>
      <c r="P1983" t="str">
        <f>VLOOKUP(Table35[[#This Row],[Customer ID]],'Hospitalisation Details'!A:K,11,FALSE)</f>
        <v>R1012</v>
      </c>
    </row>
    <row r="1984" spans="1:16" x14ac:dyDescent="0.3">
      <c r="A1984" t="s">
        <v>384</v>
      </c>
      <c r="B1984" t="str">
        <f>VLOOKUP(Table35[[#This Row],[Customer ID]], 'Customer Names'!F:G, 2, FALSE)</f>
        <v>Reiland, Ms.  Holly A</v>
      </c>
      <c r="C1984">
        <v>25.9</v>
      </c>
      <c r="D1984" s="22" t="str" cm="1">
        <f t="array" ref="D1984">_xlfn.IFS(Table35[[#This Row],[BMI]]&lt;18.5, "Underweight ", Table35[[#This Row],[BMI]]&lt;24.9, "Normal Weight", Table35[[#This Row],[BMI]]&lt;29.9, "Overweight ", TRUE, "Obesity")</f>
        <v xml:space="preserve">Overweight </v>
      </c>
      <c r="E1984" s="22">
        <v>5.12</v>
      </c>
      <c r="F1984" s="22" t="str" cm="1">
        <f t="array" ref="F1984">_xlfn.IFS(Table35[[#This Row],[HBA1C]]&lt;5.7, "Normal", Table35[[#This Row],[HBA1C]]&lt;6.4, "Prediabetes ", TRUE, "Diabetes")</f>
        <v>Normal</v>
      </c>
      <c r="G1984" s="23" t="s">
        <v>2379</v>
      </c>
      <c r="H1984" s="22" t="s">
        <v>2379</v>
      </c>
      <c r="I1984" s="22" t="s">
        <v>2381</v>
      </c>
      <c r="J1984" s="22">
        <v>1</v>
      </c>
      <c r="K1984" t="s">
        <v>2379</v>
      </c>
      <c r="L1984" s="25">
        <f>VLOOKUP(Table35[[#This Row],[Customer ID]],'Hospitalisation Details'!A:E,5,FALSE)</f>
        <v>33997</v>
      </c>
      <c r="M1984" s="27">
        <f>VLOOKUP(Table35[[#This Row],[Customer ID]],'Hospitalisation Details'!A:K,8,FALSE)</f>
        <v>3353.28</v>
      </c>
      <c r="N1984" t="str">
        <f>VLOOKUP(Table35[[#This Row],[Customer ID]],'Hospitalisation Details'!A:K,9, FALSE)</f>
        <v>tier - 2</v>
      </c>
      <c r="O1984" t="str">
        <f>VLOOKUP(Table35[[#This Row],[Customer ID]],'Hospitalisation Details'!A:K,10,FALSE)</f>
        <v>tier - 1</v>
      </c>
      <c r="P1984" t="str">
        <f>VLOOKUP(Table35[[#This Row],[Customer ID]],'Hospitalisation Details'!A:K,11,FALSE)</f>
        <v>R1011</v>
      </c>
    </row>
    <row r="1985" spans="1:16" x14ac:dyDescent="0.3">
      <c r="A1985" t="s">
        <v>383</v>
      </c>
      <c r="B1985" t="str">
        <f>VLOOKUP(Table35[[#This Row],[Customer ID]], 'Customer Names'!F:G, 2, FALSE)</f>
        <v>Hu, Mr.  Ping</v>
      </c>
      <c r="C1985">
        <v>20.81</v>
      </c>
      <c r="D1985" s="22" t="str" cm="1">
        <f t="array" ref="D1985">_xlfn.IFS(Table35[[#This Row],[BMI]]&lt;18.5, "Underweight ", Table35[[#This Row],[BMI]]&lt;24.9, "Normal Weight", Table35[[#This Row],[BMI]]&lt;29.9, "Overweight ", TRUE, "Obesity")</f>
        <v>Normal Weight</v>
      </c>
      <c r="E1985" s="22">
        <v>5.52</v>
      </c>
      <c r="F1985" s="22" t="str" cm="1">
        <f t="array" ref="F1985">_xlfn.IFS(Table35[[#This Row],[HBA1C]]&lt;5.7, "Normal", Table35[[#This Row],[HBA1C]]&lt;6.4, "Prediabetes ", TRUE, "Diabetes")</f>
        <v>Normal</v>
      </c>
      <c r="G1985" s="23" t="s">
        <v>2379</v>
      </c>
      <c r="H1985" s="22" t="s">
        <v>2379</v>
      </c>
      <c r="I1985" s="22" t="s">
        <v>2379</v>
      </c>
      <c r="J1985" s="22">
        <v>0</v>
      </c>
      <c r="K1985" t="s">
        <v>2379</v>
      </c>
      <c r="L1985" s="25">
        <f>VLOOKUP(Table35[[#This Row],[Customer ID]],'Hospitalisation Details'!A:E,5,FALSE)</f>
        <v>33573</v>
      </c>
      <c r="M1985" s="27">
        <f>VLOOKUP(Table35[[#This Row],[Customer ID]],'Hospitalisation Details'!A:K,8,FALSE)</f>
        <v>3342.79</v>
      </c>
      <c r="N1985" t="str">
        <f>VLOOKUP(Table35[[#This Row],[Customer ID]],'Hospitalisation Details'!A:K,9, FALSE)</f>
        <v>tier - 2</v>
      </c>
      <c r="O1985" t="str">
        <f>VLOOKUP(Table35[[#This Row],[Customer ID]],'Hospitalisation Details'!A:K,10,FALSE)</f>
        <v>tier - 1</v>
      </c>
      <c r="P1985" t="str">
        <f>VLOOKUP(Table35[[#This Row],[Customer ID]],'Hospitalisation Details'!A:K,11,FALSE)</f>
        <v>R1013</v>
      </c>
    </row>
    <row r="1986" spans="1:16" x14ac:dyDescent="0.3">
      <c r="A1986" t="s">
        <v>382</v>
      </c>
      <c r="B1986" t="str">
        <f>VLOOKUP(Table35[[#This Row],[Customer ID]], 'Customer Names'!F:G, 2, FALSE)</f>
        <v>Lessek, Mr.  Tim</v>
      </c>
      <c r="C1986">
        <v>25.84</v>
      </c>
      <c r="D1986" s="22" t="str" cm="1">
        <f t="array" ref="D1986">_xlfn.IFS(Table35[[#This Row],[BMI]]&lt;18.5, "Underweight ", Table35[[#This Row],[BMI]]&lt;24.9, "Normal Weight", Table35[[#This Row],[BMI]]&lt;29.9, "Overweight ", TRUE, "Obesity")</f>
        <v xml:space="preserve">Overweight </v>
      </c>
      <c r="E1986" s="22">
        <v>5.81</v>
      </c>
      <c r="F1986" s="22" t="str" cm="1">
        <f t="array" ref="F1986">_xlfn.IFS(Table35[[#This Row],[HBA1C]]&lt;5.7, "Normal", Table35[[#This Row],[HBA1C]]&lt;6.4, "Prediabetes ", TRUE, "Diabetes")</f>
        <v xml:space="preserve">Prediabetes </v>
      </c>
      <c r="G1986" s="23" t="s">
        <v>2381</v>
      </c>
      <c r="H1986" s="22" t="s">
        <v>2379</v>
      </c>
      <c r="I1986" s="22" t="s">
        <v>2381</v>
      </c>
      <c r="J1986" s="22">
        <v>1</v>
      </c>
      <c r="K1986" t="s">
        <v>2379</v>
      </c>
      <c r="L1986" s="25">
        <f>VLOOKUP(Table35[[#This Row],[Customer ID]],'Hospitalisation Details'!A:E,5,FALSE)</f>
        <v>35754</v>
      </c>
      <c r="M1986" s="27">
        <f>VLOOKUP(Table35[[#This Row],[Customer ID]],'Hospitalisation Details'!A:K,8,FALSE)</f>
        <v>3309.79</v>
      </c>
      <c r="N1986" t="str">
        <f>VLOOKUP(Table35[[#This Row],[Customer ID]],'Hospitalisation Details'!A:K,9, FALSE)</f>
        <v>tier - 3</v>
      </c>
      <c r="O1986" t="str">
        <f>VLOOKUP(Table35[[#This Row],[Customer ID]],'Hospitalisation Details'!A:K,10,FALSE)</f>
        <v>tier - 3</v>
      </c>
      <c r="P1986" t="str">
        <f>VLOOKUP(Table35[[#This Row],[Customer ID]],'Hospitalisation Details'!A:K,11,FALSE)</f>
        <v>R1017</v>
      </c>
    </row>
    <row r="1987" spans="1:16" x14ac:dyDescent="0.3">
      <c r="A1987" t="s">
        <v>381</v>
      </c>
      <c r="B1987" t="str">
        <f>VLOOKUP(Table35[[#This Row],[Customer ID]], 'Customer Names'!F:G, 2, FALSE)</f>
        <v>Colavincenzo, Mr.  John</v>
      </c>
      <c r="C1987">
        <v>30.95</v>
      </c>
      <c r="D1987" s="22" t="str" cm="1">
        <f t="array" ref="D1987">_xlfn.IFS(Table35[[#This Row],[BMI]]&lt;18.5, "Underweight ", Table35[[#This Row],[BMI]]&lt;24.9, "Normal Weight", Table35[[#This Row],[BMI]]&lt;29.9, "Overweight ", TRUE, "Obesity")</f>
        <v>Obesity</v>
      </c>
      <c r="E1987" s="22">
        <v>5.16</v>
      </c>
      <c r="F1987" s="22" t="str" cm="1">
        <f t="array" ref="F1987">_xlfn.IFS(Table35[[#This Row],[HBA1C]]&lt;5.7, "Normal", Table35[[#This Row],[HBA1C]]&lt;6.4, "Prediabetes ", TRUE, "Diabetes")</f>
        <v>Normal</v>
      </c>
      <c r="G1987" s="23" t="s">
        <v>2379</v>
      </c>
      <c r="H1987" s="22" t="s">
        <v>2379</v>
      </c>
      <c r="I1987" s="22" t="s">
        <v>2381</v>
      </c>
      <c r="J1987" s="22">
        <v>1</v>
      </c>
      <c r="K1987" t="s">
        <v>2379</v>
      </c>
      <c r="L1987" s="25">
        <f>VLOOKUP(Table35[[#This Row],[Customer ID]],'Hospitalisation Details'!A:E,5,FALSE)</f>
        <v>37912</v>
      </c>
      <c r="M1987" s="27">
        <f>VLOOKUP(Table35[[#This Row],[Customer ID]],'Hospitalisation Details'!A:K,8,FALSE)</f>
        <v>3308.46</v>
      </c>
      <c r="N1987" t="str">
        <f>VLOOKUP(Table35[[#This Row],[Customer ID]],'Hospitalisation Details'!A:K,9, FALSE)</f>
        <v>tier - 2</v>
      </c>
      <c r="O1987" t="str">
        <f>VLOOKUP(Table35[[#This Row],[Customer ID]],'Hospitalisation Details'!A:K,10,FALSE)</f>
        <v>tier - 1</v>
      </c>
      <c r="P1987" t="str">
        <f>VLOOKUP(Table35[[#This Row],[Customer ID]],'Hospitalisation Details'!A:K,11,FALSE)</f>
        <v>R1021</v>
      </c>
    </row>
    <row r="1988" spans="1:16" x14ac:dyDescent="0.3">
      <c r="A1988" t="s">
        <v>380</v>
      </c>
      <c r="B1988" t="str">
        <f>VLOOKUP(Table35[[#This Row],[Customer ID]], 'Customer Names'!F:G, 2, FALSE)</f>
        <v>Mendez-Karr, Mrs.  Cynthia</v>
      </c>
      <c r="C1988">
        <v>30.54</v>
      </c>
      <c r="D1988" s="22" t="str" cm="1">
        <f t="array" ref="D1988">_xlfn.IFS(Table35[[#This Row],[BMI]]&lt;18.5, "Underweight ", Table35[[#This Row],[BMI]]&lt;24.9, "Normal Weight", Table35[[#This Row],[BMI]]&lt;29.9, "Overweight ", TRUE, "Obesity")</f>
        <v>Obesity</v>
      </c>
      <c r="E1988" s="22">
        <v>5</v>
      </c>
      <c r="F1988" s="22" t="str" cm="1">
        <f t="array" ref="F1988">_xlfn.IFS(Table35[[#This Row],[HBA1C]]&lt;5.7, "Normal", Table35[[#This Row],[HBA1C]]&lt;6.4, "Prediabetes ", TRUE, "Diabetes")</f>
        <v>Normal</v>
      </c>
      <c r="G1988" s="23" t="s">
        <v>2379</v>
      </c>
      <c r="H1988" s="22" t="s">
        <v>2379</v>
      </c>
      <c r="I1988" s="22" t="s">
        <v>2381</v>
      </c>
      <c r="J1988" s="22">
        <v>1</v>
      </c>
      <c r="K1988" t="s">
        <v>2379</v>
      </c>
      <c r="L1988" s="25">
        <f>VLOOKUP(Table35[[#This Row],[Customer ID]],'Hospitalisation Details'!A:E,5,FALSE)</f>
        <v>37869</v>
      </c>
      <c r="M1988" s="27">
        <f>VLOOKUP(Table35[[#This Row],[Customer ID]],'Hospitalisation Details'!A:K,8,FALSE)</f>
        <v>3300.7</v>
      </c>
      <c r="N1988" t="str">
        <f>VLOOKUP(Table35[[#This Row],[Customer ID]],'Hospitalisation Details'!A:K,9, FALSE)</f>
        <v>tier - 2</v>
      </c>
      <c r="O1988" t="str">
        <f>VLOOKUP(Table35[[#This Row],[Customer ID]],'Hospitalisation Details'!A:K,10,FALSE)</f>
        <v>tier - 2</v>
      </c>
      <c r="P1988" t="str">
        <f>VLOOKUP(Table35[[#This Row],[Customer ID]],'Hospitalisation Details'!A:K,11,FALSE)</f>
        <v>R1025</v>
      </c>
    </row>
    <row r="1989" spans="1:16" x14ac:dyDescent="0.3">
      <c r="A1989" t="s">
        <v>379</v>
      </c>
      <c r="B1989" t="str">
        <f>VLOOKUP(Table35[[#This Row],[Customer ID]], 'Customer Names'!F:G, 2, FALSE)</f>
        <v>Saulnier, Mr.  Emmett</v>
      </c>
      <c r="C1989">
        <v>33.914999999999999</v>
      </c>
      <c r="D1989" s="22" t="str" cm="1">
        <f t="array" ref="D1989">_xlfn.IFS(Table35[[#This Row],[BMI]]&lt;18.5, "Underweight ", Table35[[#This Row],[BMI]]&lt;24.9, "Normal Weight", Table35[[#This Row],[BMI]]&lt;29.9, "Overweight ", TRUE, "Obesity")</f>
        <v>Obesity</v>
      </c>
      <c r="E1989" s="22">
        <v>5.84</v>
      </c>
      <c r="F1989" s="22" t="str" cm="1">
        <f t="array" ref="F1989">_xlfn.IFS(Table35[[#This Row],[HBA1C]]&lt;5.7, "Normal", Table35[[#This Row],[HBA1C]]&lt;6.4, "Prediabetes ", TRUE, "Diabetes")</f>
        <v xml:space="preserve">Prediabetes </v>
      </c>
      <c r="G1989" s="23" t="s">
        <v>2381</v>
      </c>
      <c r="H1989" s="22" t="s">
        <v>2379</v>
      </c>
      <c r="I1989" s="22" t="s">
        <v>2379</v>
      </c>
      <c r="J1989" s="22">
        <v>0</v>
      </c>
      <c r="K1989" t="s">
        <v>2379</v>
      </c>
      <c r="L1989" s="25">
        <f>VLOOKUP(Table35[[#This Row],[Customer ID]],'Hospitalisation Details'!A:E,5,FALSE)</f>
        <v>35294</v>
      </c>
      <c r="M1989" s="27">
        <f>VLOOKUP(Table35[[#This Row],[Customer ID]],'Hospitalisation Details'!A:K,8,FALSE)</f>
        <v>3292.53</v>
      </c>
      <c r="N1989" t="str">
        <f>VLOOKUP(Table35[[#This Row],[Customer ID]],'Hospitalisation Details'!A:K,9, FALSE)</f>
        <v>tier - 2</v>
      </c>
      <c r="O1989" t="str">
        <f>VLOOKUP(Table35[[#This Row],[Customer ID]],'Hospitalisation Details'!A:K,10,FALSE)</f>
        <v>tier - 2</v>
      </c>
      <c r="P1989" t="str">
        <f>VLOOKUP(Table35[[#This Row],[Customer ID]],'Hospitalisation Details'!A:K,11,FALSE)</f>
        <v>R1012</v>
      </c>
    </row>
    <row r="1990" spans="1:16" x14ac:dyDescent="0.3">
      <c r="A1990" t="s">
        <v>378</v>
      </c>
      <c r="B1990" t="str">
        <f>VLOOKUP(Table35[[#This Row],[Customer ID]], 'Customer Names'!F:G, 2, FALSE)</f>
        <v>Schoonover, Ms.  Kate</v>
      </c>
      <c r="C1990">
        <v>33.31</v>
      </c>
      <c r="D1990" s="22" t="str" cm="1">
        <f t="array" ref="D1990">_xlfn.IFS(Table35[[#This Row],[BMI]]&lt;18.5, "Underweight ", Table35[[#This Row],[BMI]]&lt;24.9, "Normal Weight", Table35[[#This Row],[BMI]]&lt;29.9, "Overweight ", TRUE, "Obesity")</f>
        <v>Obesity</v>
      </c>
      <c r="E1990" s="22">
        <v>4.1900000000000004</v>
      </c>
      <c r="F1990" s="22" t="str" cm="1">
        <f t="array" ref="F1990">_xlfn.IFS(Table35[[#This Row],[HBA1C]]&lt;5.7, "Normal", Table35[[#This Row],[HBA1C]]&lt;6.4, "Prediabetes ", TRUE, "Diabetes")</f>
        <v>Normal</v>
      </c>
      <c r="G1990" s="23" t="s">
        <v>2379</v>
      </c>
      <c r="H1990" s="22" t="s">
        <v>2379</v>
      </c>
      <c r="I1990" s="22" t="s">
        <v>2381</v>
      </c>
      <c r="J1990" s="22">
        <v>1</v>
      </c>
      <c r="K1990" t="s">
        <v>2379</v>
      </c>
      <c r="L1990" s="25">
        <f>VLOOKUP(Table35[[#This Row],[Customer ID]],'Hospitalisation Details'!A:E,5,FALSE)</f>
        <v>37805</v>
      </c>
      <c r="M1990" s="27">
        <f>VLOOKUP(Table35[[#This Row],[Customer ID]],'Hospitalisation Details'!A:K,8,FALSE)</f>
        <v>3280.22</v>
      </c>
      <c r="N1990" t="str">
        <f>VLOOKUP(Table35[[#This Row],[Customer ID]],'Hospitalisation Details'!A:K,9, FALSE)</f>
        <v>tier - 2</v>
      </c>
      <c r="O1990" t="str">
        <f>VLOOKUP(Table35[[#This Row],[Customer ID]],'Hospitalisation Details'!A:K,10,FALSE)</f>
        <v>tier - 3</v>
      </c>
      <c r="P1990" t="str">
        <f>VLOOKUP(Table35[[#This Row],[Customer ID]],'Hospitalisation Details'!A:K,11,FALSE)</f>
        <v>R1011</v>
      </c>
    </row>
    <row r="1991" spans="1:16" x14ac:dyDescent="0.3">
      <c r="A1991" t="s">
        <v>377</v>
      </c>
      <c r="B1991" t="str">
        <f>VLOOKUP(Table35[[#This Row],[Customer ID]], 'Customer Names'!F:G, 2, FALSE)</f>
        <v>Hass, Mr.  Christopher L.</v>
      </c>
      <c r="C1991">
        <v>25.745000000000001</v>
      </c>
      <c r="D1991" s="22" t="str" cm="1">
        <f t="array" ref="D1991">_xlfn.IFS(Table35[[#This Row],[BMI]]&lt;18.5, "Underweight ", Table35[[#This Row],[BMI]]&lt;24.9, "Normal Weight", Table35[[#This Row],[BMI]]&lt;29.9, "Overweight ", TRUE, "Obesity")</f>
        <v xml:space="preserve">Overweight </v>
      </c>
      <c r="E1991" s="22">
        <v>4.62</v>
      </c>
      <c r="F1991" s="22" t="str" cm="1">
        <f t="array" ref="F1991">_xlfn.IFS(Table35[[#This Row],[HBA1C]]&lt;5.7, "Normal", Table35[[#This Row],[HBA1C]]&lt;6.4, "Prediabetes ", TRUE, "Diabetes")</f>
        <v>Normal</v>
      </c>
      <c r="G1991" s="23" t="s">
        <v>2381</v>
      </c>
      <c r="H1991" s="22" t="s">
        <v>2379</v>
      </c>
      <c r="I1991" s="22" t="s">
        <v>2379</v>
      </c>
      <c r="J1991" s="22">
        <v>0</v>
      </c>
      <c r="K1991" t="s">
        <v>2379</v>
      </c>
      <c r="L1991" s="25">
        <f>VLOOKUP(Table35[[#This Row],[Customer ID]],'Hospitalisation Details'!A:E,5,FALSE)</f>
        <v>37048</v>
      </c>
      <c r="M1991" s="27">
        <f>VLOOKUP(Table35[[#This Row],[Customer ID]],'Hospitalisation Details'!A:K,8,FALSE)</f>
        <v>3279.87</v>
      </c>
      <c r="N1991" t="str">
        <f>VLOOKUP(Table35[[#This Row],[Customer ID]],'Hospitalisation Details'!A:K,9, FALSE)</f>
        <v>tier - 2</v>
      </c>
      <c r="O1991" t="str">
        <f>VLOOKUP(Table35[[#This Row],[Customer ID]],'Hospitalisation Details'!A:K,10,FALSE)</f>
        <v>tier - 1</v>
      </c>
      <c r="P1991" t="str">
        <f>VLOOKUP(Table35[[#This Row],[Customer ID]],'Hospitalisation Details'!A:K,11,FALSE)</f>
        <v>R1017</v>
      </c>
    </row>
    <row r="1992" spans="1:16" x14ac:dyDescent="0.3">
      <c r="A1992" t="s">
        <v>376</v>
      </c>
      <c r="B1992" t="str">
        <f>VLOOKUP(Table35[[#This Row],[Customer ID]], 'Customer Names'!F:G, 2, FALSE)</f>
        <v>Cadotte, Mr.  Christopher P.</v>
      </c>
      <c r="C1992">
        <v>37.1</v>
      </c>
      <c r="D1992" s="22" t="str" cm="1">
        <f t="array" ref="D1992">_xlfn.IFS(Table35[[#This Row],[BMI]]&lt;18.5, "Underweight ", Table35[[#This Row],[BMI]]&lt;24.9, "Normal Weight", Table35[[#This Row],[BMI]]&lt;29.9, "Overweight ", TRUE, "Obesity")</f>
        <v>Obesity</v>
      </c>
      <c r="E1992" s="22">
        <v>6.24</v>
      </c>
      <c r="F1992" s="22" t="str" cm="1">
        <f t="array" ref="F1992">_xlfn.IFS(Table35[[#This Row],[HBA1C]]&lt;5.7, "Normal", Table35[[#This Row],[HBA1C]]&lt;6.4, "Prediabetes ", TRUE, "Diabetes")</f>
        <v xml:space="preserve">Prediabetes </v>
      </c>
      <c r="G1992" s="23" t="s">
        <v>2379</v>
      </c>
      <c r="H1992" s="22" t="s">
        <v>2379</v>
      </c>
      <c r="I1992" s="22" t="s">
        <v>2379</v>
      </c>
      <c r="J1992" s="22">
        <v>0</v>
      </c>
      <c r="K1992" t="s">
        <v>2379</v>
      </c>
      <c r="L1992" s="25">
        <f>VLOOKUP(Table35[[#This Row],[Customer ID]],'Hospitalisation Details'!A:E,5,FALSE)</f>
        <v>34455</v>
      </c>
      <c r="M1992" s="27">
        <f>VLOOKUP(Table35[[#This Row],[Customer ID]],'Hospitalisation Details'!A:K,8,FALSE)</f>
        <v>3277.16</v>
      </c>
      <c r="N1992" t="str">
        <f>VLOOKUP(Table35[[#This Row],[Customer ID]],'Hospitalisation Details'!A:K,9, FALSE)</f>
        <v>tier - 2</v>
      </c>
      <c r="O1992" t="str">
        <f>VLOOKUP(Table35[[#This Row],[Customer ID]],'Hospitalisation Details'!A:K,10,FALSE)</f>
        <v>tier - 3</v>
      </c>
      <c r="P1992" t="str">
        <f>VLOOKUP(Table35[[#This Row],[Customer ID]],'Hospitalisation Details'!A:K,11,FALSE)</f>
        <v>R1011</v>
      </c>
    </row>
    <row r="1993" spans="1:16" x14ac:dyDescent="0.3">
      <c r="A1993" t="s">
        <v>375</v>
      </c>
      <c r="B1993" t="str">
        <f>VLOOKUP(Table35[[#This Row],[Customer ID]], 'Customer Names'!F:G, 2, FALSE)</f>
        <v>Cacciapaglia, Mr.  Christopher W</v>
      </c>
      <c r="C1993">
        <v>35.435000000000002</v>
      </c>
      <c r="D1993" s="22" t="str" cm="1">
        <f t="array" ref="D1993">_xlfn.IFS(Table35[[#This Row],[BMI]]&lt;18.5, "Underweight ", Table35[[#This Row],[BMI]]&lt;24.9, "Normal Weight", Table35[[#This Row],[BMI]]&lt;29.9, "Overweight ", TRUE, "Obesity")</f>
        <v>Obesity</v>
      </c>
      <c r="E1993" s="22">
        <v>5.81</v>
      </c>
      <c r="F1993" s="22" t="str" cm="1">
        <f t="array" ref="F1993">_xlfn.IFS(Table35[[#This Row],[HBA1C]]&lt;5.7, "Normal", Table35[[#This Row],[HBA1C]]&lt;6.4, "Prediabetes ", TRUE, "Diabetes")</f>
        <v xml:space="preserve">Prediabetes </v>
      </c>
      <c r="G1993" s="23" t="s">
        <v>2379</v>
      </c>
      <c r="H1993" s="22" t="s">
        <v>2379</v>
      </c>
      <c r="I1993" s="22" t="s">
        <v>2379</v>
      </c>
      <c r="J1993" s="22">
        <v>0</v>
      </c>
      <c r="K1993" t="s">
        <v>2379</v>
      </c>
      <c r="L1993" s="25">
        <f>VLOOKUP(Table35[[#This Row],[Customer ID]],'Hospitalisation Details'!A:E,5,FALSE)</f>
        <v>34426</v>
      </c>
      <c r="M1993" s="27">
        <f>VLOOKUP(Table35[[#This Row],[Customer ID]],'Hospitalisation Details'!A:K,8,FALSE)</f>
        <v>3268.85</v>
      </c>
      <c r="N1993" t="str">
        <f>VLOOKUP(Table35[[#This Row],[Customer ID]],'Hospitalisation Details'!A:K,9, FALSE)</f>
        <v>tier - 3</v>
      </c>
      <c r="O1993" t="str">
        <f>VLOOKUP(Table35[[#This Row],[Customer ID]],'Hospitalisation Details'!A:K,10,FALSE)</f>
        <v>tier - 1</v>
      </c>
      <c r="P1993" t="str">
        <f>VLOOKUP(Table35[[#This Row],[Customer ID]],'Hospitalisation Details'!A:K,11,FALSE)</f>
        <v>R1016</v>
      </c>
    </row>
    <row r="1994" spans="1:16" x14ac:dyDescent="0.3">
      <c r="A1994" t="s">
        <v>374</v>
      </c>
      <c r="B1994" t="str">
        <f>VLOOKUP(Table35[[#This Row],[Customer ID]], 'Customer Names'!F:G, 2, FALSE)</f>
        <v>Mininger, Mr.  Norman H.</v>
      </c>
      <c r="C1994">
        <v>20.399999999999999</v>
      </c>
      <c r="D1994" s="22" t="str" cm="1">
        <f t="array" ref="D1994">_xlfn.IFS(Table35[[#This Row],[BMI]]&lt;18.5, "Underweight ", Table35[[#This Row],[BMI]]&lt;24.9, "Normal Weight", Table35[[#This Row],[BMI]]&lt;29.9, "Overweight ", TRUE, "Obesity")</f>
        <v>Normal Weight</v>
      </c>
      <c r="E1994" s="22">
        <v>4.83</v>
      </c>
      <c r="F1994" s="22" t="str" cm="1">
        <f t="array" ref="F1994">_xlfn.IFS(Table35[[#This Row],[HBA1C]]&lt;5.7, "Normal", Table35[[#This Row],[HBA1C]]&lt;6.4, "Prediabetes ", TRUE, "Diabetes")</f>
        <v>Normal</v>
      </c>
      <c r="G1994" s="23" t="s">
        <v>2379</v>
      </c>
      <c r="H1994" s="22" t="s">
        <v>2379</v>
      </c>
      <c r="I1994" s="22" t="s">
        <v>2379</v>
      </c>
      <c r="J1994" s="22">
        <v>0</v>
      </c>
      <c r="K1994" t="s">
        <v>2379</v>
      </c>
      <c r="L1994" s="25">
        <f>VLOOKUP(Table35[[#This Row],[Customer ID]],'Hospitalisation Details'!A:E,5,FALSE)</f>
        <v>33310</v>
      </c>
      <c r="M1994" s="27">
        <f>VLOOKUP(Table35[[#This Row],[Customer ID]],'Hospitalisation Details'!A:K,8,FALSE)</f>
        <v>3260.2</v>
      </c>
      <c r="N1994" t="str">
        <f>VLOOKUP(Table35[[#This Row],[Customer ID]],'Hospitalisation Details'!A:K,9, FALSE)</f>
        <v>tier - 3</v>
      </c>
      <c r="O1994" t="str">
        <f>VLOOKUP(Table35[[#This Row],[Customer ID]],'Hospitalisation Details'!A:K,10,FALSE)</f>
        <v>tier - 2</v>
      </c>
      <c r="P1994" t="str">
        <f>VLOOKUP(Table35[[#This Row],[Customer ID]],'Hospitalisation Details'!A:K,11,FALSE)</f>
        <v>R1011</v>
      </c>
    </row>
    <row r="1995" spans="1:16" x14ac:dyDescent="0.3">
      <c r="A1995" t="s">
        <v>373</v>
      </c>
      <c r="B1995" t="str">
        <f>VLOOKUP(Table35[[#This Row],[Customer ID]], 'Customer Names'!F:G, 2, FALSE)</f>
        <v>Mayo, Ms.  Susan</v>
      </c>
      <c r="C1995">
        <v>42.13</v>
      </c>
      <c r="D1995" s="22" t="str" cm="1">
        <f t="array" ref="D1995">_xlfn.IFS(Table35[[#This Row],[BMI]]&lt;18.5, "Underweight ", Table35[[#This Row],[BMI]]&lt;24.9, "Normal Weight", Table35[[#This Row],[BMI]]&lt;29.9, "Overweight ", TRUE, "Obesity")</f>
        <v>Obesity</v>
      </c>
      <c r="E1995" s="22">
        <v>5.72</v>
      </c>
      <c r="F1995" s="22" t="str" cm="1">
        <f t="array" ref="F1995">_xlfn.IFS(Table35[[#This Row],[HBA1C]]&lt;5.7, "Normal", Table35[[#This Row],[HBA1C]]&lt;6.4, "Prediabetes ", TRUE, "Diabetes")</f>
        <v xml:space="preserve">Prediabetes </v>
      </c>
      <c r="G1995" s="23" t="s">
        <v>2381</v>
      </c>
      <c r="H1995" s="22" t="s">
        <v>2379</v>
      </c>
      <c r="I1995" s="22" t="s">
        <v>2381</v>
      </c>
      <c r="J1995" s="22">
        <v>1</v>
      </c>
      <c r="K1995" t="s">
        <v>2379</v>
      </c>
      <c r="L1995" s="25">
        <f>VLOOKUP(Table35[[#This Row],[Customer ID]],'Hospitalisation Details'!A:E,5,FALSE)</f>
        <v>35463</v>
      </c>
      <c r="M1995" s="27">
        <f>VLOOKUP(Table35[[#This Row],[Customer ID]],'Hospitalisation Details'!A:K,8,FALSE)</f>
        <v>3238.44</v>
      </c>
      <c r="N1995" t="str">
        <f>VLOOKUP(Table35[[#This Row],[Customer ID]],'Hospitalisation Details'!A:K,9, FALSE)</f>
        <v>tier - 2</v>
      </c>
      <c r="O1995" t="str">
        <f>VLOOKUP(Table35[[#This Row],[Customer ID]],'Hospitalisation Details'!A:K,10,FALSE)</f>
        <v>tier - 3</v>
      </c>
      <c r="P1995" t="str">
        <f>VLOOKUP(Table35[[#This Row],[Customer ID]],'Hospitalisation Details'!A:K,11,FALSE)</f>
        <v>R1013</v>
      </c>
    </row>
    <row r="1996" spans="1:16" x14ac:dyDescent="0.3">
      <c r="A1996" t="s">
        <v>372</v>
      </c>
      <c r="B1996" t="str">
        <f>VLOOKUP(Table35[[#This Row],[Customer ID]], 'Customer Names'!F:G, 2, FALSE)</f>
        <v>Zicko, Ms.  Tatyana K</v>
      </c>
      <c r="C1996">
        <v>33.99</v>
      </c>
      <c r="D1996" s="22" t="str" cm="1">
        <f t="array" ref="D1996">_xlfn.IFS(Table35[[#This Row],[BMI]]&lt;18.5, "Underweight ", Table35[[#This Row],[BMI]]&lt;24.9, "Normal Weight", Table35[[#This Row],[BMI]]&lt;29.9, "Overweight ", TRUE, "Obesity")</f>
        <v>Obesity</v>
      </c>
      <c r="E1996" s="22">
        <v>4.83</v>
      </c>
      <c r="F1996" s="22" t="str" cm="1">
        <f t="array" ref="F1996">_xlfn.IFS(Table35[[#This Row],[HBA1C]]&lt;5.7, "Normal", Table35[[#This Row],[HBA1C]]&lt;6.4, "Prediabetes ", TRUE, "Diabetes")</f>
        <v>Normal</v>
      </c>
      <c r="G1996" s="23" t="s">
        <v>2381</v>
      </c>
      <c r="H1996" s="22" t="s">
        <v>2379</v>
      </c>
      <c r="I1996" s="22" t="s">
        <v>2381</v>
      </c>
      <c r="J1996" s="22">
        <v>1</v>
      </c>
      <c r="K1996" t="s">
        <v>2379</v>
      </c>
      <c r="L1996" s="25">
        <f>VLOOKUP(Table35[[#This Row],[Customer ID]],'Hospitalisation Details'!A:E,5,FALSE)</f>
        <v>35432</v>
      </c>
      <c r="M1996" s="27">
        <f>VLOOKUP(Table35[[#This Row],[Customer ID]],'Hospitalisation Details'!A:K,8,FALSE)</f>
        <v>3227.12</v>
      </c>
      <c r="N1996" t="str">
        <f>VLOOKUP(Table35[[#This Row],[Customer ID]],'Hospitalisation Details'!A:K,9, FALSE)</f>
        <v>tier - 2</v>
      </c>
      <c r="O1996" t="str">
        <f>VLOOKUP(Table35[[#This Row],[Customer ID]],'Hospitalisation Details'!A:K,10,FALSE)</f>
        <v>tier - 3</v>
      </c>
      <c r="P1996" t="str">
        <f>VLOOKUP(Table35[[#This Row],[Customer ID]],'Hospitalisation Details'!A:K,11,FALSE)</f>
        <v>R1013</v>
      </c>
    </row>
    <row r="1997" spans="1:16" x14ac:dyDescent="0.3">
      <c r="A1997" t="s">
        <v>371</v>
      </c>
      <c r="B1997" t="str">
        <f>VLOOKUP(Table35[[#This Row],[Customer ID]], 'Customer Names'!F:G, 2, FALSE)</f>
        <v>Graham, Ms.  Chrissy</v>
      </c>
      <c r="C1997">
        <v>28.594999999999999</v>
      </c>
      <c r="D1997" s="22" t="str" cm="1">
        <f t="array" ref="D1997">_xlfn.IFS(Table35[[#This Row],[BMI]]&lt;18.5, "Underweight ", Table35[[#This Row],[BMI]]&lt;24.9, "Normal Weight", Table35[[#This Row],[BMI]]&lt;29.9, "Overweight ", TRUE, "Obesity")</f>
        <v xml:space="preserve">Overweight </v>
      </c>
      <c r="E1997" s="22">
        <v>4.1399999999999997</v>
      </c>
      <c r="F1997" s="22" t="str" cm="1">
        <f t="array" ref="F1997">_xlfn.IFS(Table35[[#This Row],[HBA1C]]&lt;5.7, "Normal", Table35[[#This Row],[HBA1C]]&lt;6.4, "Prediabetes ", TRUE, "Diabetes")</f>
        <v>Normal</v>
      </c>
      <c r="G1997" s="23" t="s">
        <v>2381</v>
      </c>
      <c r="H1997" s="22" t="s">
        <v>2379</v>
      </c>
      <c r="I1997" s="22" t="s">
        <v>2381</v>
      </c>
      <c r="J1997" s="22">
        <v>1</v>
      </c>
      <c r="K1997" t="s">
        <v>2379</v>
      </c>
      <c r="L1997" s="25">
        <f>VLOOKUP(Table35[[#This Row],[Customer ID]],'Hospitalisation Details'!A:E,5,FALSE)</f>
        <v>35770</v>
      </c>
      <c r="M1997" s="27">
        <f>VLOOKUP(Table35[[#This Row],[Customer ID]],'Hospitalisation Details'!A:K,8,FALSE)</f>
        <v>3213.62</v>
      </c>
      <c r="N1997" t="str">
        <f>VLOOKUP(Table35[[#This Row],[Customer ID]],'Hospitalisation Details'!A:K,9, FALSE)</f>
        <v>tier - 2</v>
      </c>
      <c r="O1997" t="str">
        <f>VLOOKUP(Table35[[#This Row],[Customer ID]],'Hospitalisation Details'!A:K,10,FALSE)</f>
        <v>tier - 2</v>
      </c>
      <c r="P1997" t="str">
        <f>VLOOKUP(Table35[[#This Row],[Customer ID]],'Hospitalisation Details'!A:K,11,FALSE)</f>
        <v>R1024</v>
      </c>
    </row>
    <row r="1998" spans="1:16" x14ac:dyDescent="0.3">
      <c r="A1998" t="s">
        <v>370</v>
      </c>
      <c r="B1998" t="str">
        <f>VLOOKUP(Table35[[#This Row],[Customer ID]], 'Customer Names'!F:G, 2, FALSE)</f>
        <v>Boland, Ms.  Carrie</v>
      </c>
      <c r="C1998">
        <v>20.8</v>
      </c>
      <c r="D1998" s="22" t="str" cm="1">
        <f t="array" ref="D1998">_xlfn.IFS(Table35[[#This Row],[BMI]]&lt;18.5, "Underweight ", Table35[[#This Row],[BMI]]&lt;24.9, "Normal Weight", Table35[[#This Row],[BMI]]&lt;29.9, "Overweight ", TRUE, "Obesity")</f>
        <v>Normal Weight</v>
      </c>
      <c r="E1998" s="22">
        <v>4.07</v>
      </c>
      <c r="F1998" s="22" t="str" cm="1">
        <f t="array" ref="F1998">_xlfn.IFS(Table35[[#This Row],[HBA1C]]&lt;5.7, "Normal", Table35[[#This Row],[HBA1C]]&lt;6.4, "Prediabetes ", TRUE, "Diabetes")</f>
        <v>Normal</v>
      </c>
      <c r="G1998" s="23" t="s">
        <v>2381</v>
      </c>
      <c r="H1998" s="22" t="s">
        <v>2379</v>
      </c>
      <c r="I1998" s="22" t="s">
        <v>2381</v>
      </c>
      <c r="J1998" s="22">
        <v>1</v>
      </c>
      <c r="K1998" t="s">
        <v>2379</v>
      </c>
      <c r="L1998" s="25">
        <f>VLOOKUP(Table35[[#This Row],[Customer ID]],'Hospitalisation Details'!A:E,5,FALSE)</f>
        <v>35756</v>
      </c>
      <c r="M1998" s="27">
        <f>VLOOKUP(Table35[[#This Row],[Customer ID]],'Hospitalisation Details'!A:K,8,FALSE)</f>
        <v>3208.79</v>
      </c>
      <c r="N1998" t="str">
        <f>VLOOKUP(Table35[[#This Row],[Customer ID]],'Hospitalisation Details'!A:K,9, FALSE)</f>
        <v>tier - 2</v>
      </c>
      <c r="O1998" t="str">
        <f>VLOOKUP(Table35[[#This Row],[Customer ID]],'Hospitalisation Details'!A:K,10,FALSE)</f>
        <v>tier - 3</v>
      </c>
      <c r="P1998" t="str">
        <f>VLOOKUP(Table35[[#This Row],[Customer ID]],'Hospitalisation Details'!A:K,11,FALSE)</f>
        <v>R1011</v>
      </c>
    </row>
    <row r="1999" spans="1:16" x14ac:dyDescent="0.3">
      <c r="A1999" t="s">
        <v>369</v>
      </c>
      <c r="B1999" t="str">
        <f>VLOOKUP(Table35[[#This Row],[Customer ID]], 'Customer Names'!F:G, 2, FALSE)</f>
        <v>Cupp, Ms.  Halle</v>
      </c>
      <c r="C1999">
        <v>23.465</v>
      </c>
      <c r="D1999" s="22" t="str" cm="1">
        <f t="array" ref="D1999">_xlfn.IFS(Table35[[#This Row],[BMI]]&lt;18.5, "Underweight ", Table35[[#This Row],[BMI]]&lt;24.9, "Normal Weight", Table35[[#This Row],[BMI]]&lt;29.9, "Overweight ", TRUE, "Obesity")</f>
        <v>Normal Weight</v>
      </c>
      <c r="E1999" s="22">
        <v>6.26</v>
      </c>
      <c r="F1999" s="22" t="str" cm="1">
        <f t="array" ref="F1999">_xlfn.IFS(Table35[[#This Row],[HBA1C]]&lt;5.7, "Normal", Table35[[#This Row],[HBA1C]]&lt;6.4, "Prediabetes ", TRUE, "Diabetes")</f>
        <v xml:space="preserve">Prediabetes </v>
      </c>
      <c r="G1999" s="23" t="s">
        <v>2381</v>
      </c>
      <c r="H1999" s="22" t="s">
        <v>2379</v>
      </c>
      <c r="I1999" s="22" t="s">
        <v>2381</v>
      </c>
      <c r="J1999" s="22">
        <v>1</v>
      </c>
      <c r="K1999" t="s">
        <v>2379</v>
      </c>
      <c r="L1999" s="25">
        <f>VLOOKUP(Table35[[#This Row],[Customer ID]],'Hospitalisation Details'!A:E,5,FALSE)</f>
        <v>35708</v>
      </c>
      <c r="M1999" s="27">
        <f>VLOOKUP(Table35[[#This Row],[Customer ID]],'Hospitalisation Details'!A:K,8,FALSE)</f>
        <v>3206.49</v>
      </c>
      <c r="N1999" t="str">
        <f>VLOOKUP(Table35[[#This Row],[Customer ID]],'Hospitalisation Details'!A:K,9, FALSE)</f>
        <v>tier - 2</v>
      </c>
      <c r="O1999" t="str">
        <f>VLOOKUP(Table35[[#This Row],[Customer ID]],'Hospitalisation Details'!A:K,10,FALSE)</f>
        <v>tier - 3</v>
      </c>
      <c r="P1999" t="str">
        <f>VLOOKUP(Table35[[#This Row],[Customer ID]],'Hospitalisation Details'!A:K,11,FALSE)</f>
        <v>R1024</v>
      </c>
    </row>
    <row r="2000" spans="1:16" x14ac:dyDescent="0.3">
      <c r="A2000" t="s">
        <v>368</v>
      </c>
      <c r="B2000" t="str">
        <f>VLOOKUP(Table35[[#This Row],[Customer ID]], 'Customer Names'!F:G, 2, FALSE)</f>
        <v>Shaw, Ms.  Carolyn</v>
      </c>
      <c r="C2000">
        <v>40.185000000000002</v>
      </c>
      <c r="D2000" s="22" t="str" cm="1">
        <f t="array" ref="D2000">_xlfn.IFS(Table35[[#This Row],[BMI]]&lt;18.5, "Underweight ", Table35[[#This Row],[BMI]]&lt;24.9, "Normal Weight", Table35[[#This Row],[BMI]]&lt;29.9, "Overweight ", TRUE, "Obesity")</f>
        <v>Obesity</v>
      </c>
      <c r="E2000" s="22">
        <v>5.88</v>
      </c>
      <c r="F2000" s="22" t="str" cm="1">
        <f t="array" ref="F2000">_xlfn.IFS(Table35[[#This Row],[HBA1C]]&lt;5.7, "Normal", Table35[[#This Row],[HBA1C]]&lt;6.4, "Prediabetes ", TRUE, "Diabetes")</f>
        <v xml:space="preserve">Prediabetes </v>
      </c>
      <c r="G2000" s="23" t="s">
        <v>2381</v>
      </c>
      <c r="H2000" s="22" t="s">
        <v>2379</v>
      </c>
      <c r="I2000" s="22" t="s">
        <v>2379</v>
      </c>
      <c r="J2000" s="22">
        <v>0</v>
      </c>
      <c r="K2000" t="s">
        <v>2379</v>
      </c>
      <c r="L2000" s="25">
        <f>VLOOKUP(Table35[[#This Row],[Customer ID]],'Hospitalisation Details'!A:E,5,FALSE)</f>
        <v>35319</v>
      </c>
      <c r="M2000" s="27">
        <f>VLOOKUP(Table35[[#This Row],[Customer ID]],'Hospitalisation Details'!A:K,8,FALSE)</f>
        <v>3201.25</v>
      </c>
      <c r="N2000" t="str">
        <f>VLOOKUP(Table35[[#This Row],[Customer ID]],'Hospitalisation Details'!A:K,9, FALSE)</f>
        <v>tier - 2</v>
      </c>
      <c r="O2000" t="str">
        <f>VLOOKUP(Table35[[#This Row],[Customer ID]],'Hospitalisation Details'!A:K,10,FALSE)</f>
        <v>tier - 3</v>
      </c>
      <c r="P2000" t="str">
        <f>VLOOKUP(Table35[[#This Row],[Customer ID]],'Hospitalisation Details'!A:K,11,FALSE)</f>
        <v>R1012</v>
      </c>
    </row>
    <row r="2001" spans="1:16" x14ac:dyDescent="0.3">
      <c r="A2001" t="s">
        <v>367</v>
      </c>
      <c r="B2001" t="str">
        <f>VLOOKUP(Table35[[#This Row],[Customer ID]], 'Customer Names'!F:G, 2, FALSE)</f>
        <v>Klassen, Ms.  Tara D.</v>
      </c>
      <c r="C2001">
        <v>21.89</v>
      </c>
      <c r="D2001" s="22" t="str" cm="1">
        <f t="array" ref="D2001">_xlfn.IFS(Table35[[#This Row],[BMI]]&lt;18.5, "Underweight ", Table35[[#This Row],[BMI]]&lt;24.9, "Normal Weight", Table35[[#This Row],[BMI]]&lt;29.9, "Overweight ", TRUE, "Obesity")</f>
        <v>Normal Weight</v>
      </c>
      <c r="E2001" s="22">
        <v>5.72</v>
      </c>
      <c r="F2001" s="22" t="str" cm="1">
        <f t="array" ref="F2001">_xlfn.IFS(Table35[[#This Row],[HBA1C]]&lt;5.7, "Normal", Table35[[#This Row],[HBA1C]]&lt;6.4, "Prediabetes ", TRUE, "Diabetes")</f>
        <v xml:space="preserve">Prediabetes </v>
      </c>
      <c r="G2001" s="23" t="s">
        <v>2381</v>
      </c>
      <c r="H2001" s="22" t="s">
        <v>2379</v>
      </c>
      <c r="I2001" s="22" t="s">
        <v>2379</v>
      </c>
      <c r="J2001" s="22">
        <v>0</v>
      </c>
      <c r="K2001" t="s">
        <v>2379</v>
      </c>
      <c r="L2001" s="25">
        <f>VLOOKUP(Table35[[#This Row],[Customer ID]],'Hospitalisation Details'!A:E,5,FALSE)</f>
        <v>37105</v>
      </c>
      <c r="M2001" s="27">
        <f>VLOOKUP(Table35[[#This Row],[Customer ID]],'Hospitalisation Details'!A:K,8,FALSE)</f>
        <v>3180.51</v>
      </c>
      <c r="N2001" t="str">
        <f>VLOOKUP(Table35[[#This Row],[Customer ID]],'Hospitalisation Details'!A:K,9, FALSE)</f>
        <v>tier - 2</v>
      </c>
      <c r="O2001" t="str">
        <f>VLOOKUP(Table35[[#This Row],[Customer ID]],'Hospitalisation Details'!A:K,10,FALSE)</f>
        <v>tier - 2</v>
      </c>
      <c r="P2001" t="str">
        <f>VLOOKUP(Table35[[#This Row],[Customer ID]],'Hospitalisation Details'!A:K,11,FALSE)</f>
        <v>R1013</v>
      </c>
    </row>
    <row r="2002" spans="1:16" x14ac:dyDescent="0.3">
      <c r="A2002" t="s">
        <v>366</v>
      </c>
      <c r="B2002" t="str">
        <f>VLOOKUP(Table35[[#This Row],[Customer ID]], 'Customer Names'!F:G, 2, FALSE)</f>
        <v>Musal, Mr.  Rasim M</v>
      </c>
      <c r="C2002">
        <v>29.34</v>
      </c>
      <c r="D2002" s="22" t="str" cm="1">
        <f t="array" ref="D2002">_xlfn.IFS(Table35[[#This Row],[BMI]]&lt;18.5, "Underweight ", Table35[[#This Row],[BMI]]&lt;24.9, "Normal Weight", Table35[[#This Row],[BMI]]&lt;29.9, "Overweight ", TRUE, "Obesity")</f>
        <v xml:space="preserve">Overweight </v>
      </c>
      <c r="E2002" s="22">
        <v>6.09</v>
      </c>
      <c r="F2002" s="22" t="str" cm="1">
        <f t="array" ref="F2002">_xlfn.IFS(Table35[[#This Row],[HBA1C]]&lt;5.7, "Normal", Table35[[#This Row],[HBA1C]]&lt;6.4, "Prediabetes ", TRUE, "Diabetes")</f>
        <v xml:space="preserve">Prediabetes </v>
      </c>
      <c r="G2002" s="23" t="s">
        <v>2381</v>
      </c>
      <c r="H2002" s="22" t="s">
        <v>2380</v>
      </c>
      <c r="I2002" s="22" t="s">
        <v>2379</v>
      </c>
      <c r="J2002" s="22">
        <v>2</v>
      </c>
      <c r="K2002" t="s">
        <v>2379</v>
      </c>
      <c r="L2002" s="25">
        <f>VLOOKUP(Table35[[#This Row],[Customer ID]],'Hospitalisation Details'!A:E,5,FALSE)</f>
        <v>36730</v>
      </c>
      <c r="M2002" s="27">
        <f>VLOOKUP(Table35[[#This Row],[Customer ID]],'Hospitalisation Details'!A:K,8,FALSE)</f>
        <v>3179.96</v>
      </c>
      <c r="N2002" t="str">
        <f>VLOOKUP(Table35[[#This Row],[Customer ID]],'Hospitalisation Details'!A:K,9, FALSE)</f>
        <v>tier - 2</v>
      </c>
      <c r="O2002" t="str">
        <f>VLOOKUP(Table35[[#This Row],[Customer ID]],'Hospitalisation Details'!A:K,10,FALSE)</f>
        <v>tier - 2</v>
      </c>
      <c r="P2002" t="str">
        <f>VLOOKUP(Table35[[#This Row],[Customer ID]],'Hospitalisation Details'!A:K,11,FALSE)</f>
        <v>R1012</v>
      </c>
    </row>
    <row r="2003" spans="1:16" x14ac:dyDescent="0.3">
      <c r="A2003" t="s">
        <v>365</v>
      </c>
      <c r="B2003" t="str">
        <f>VLOOKUP(Table35[[#This Row],[Customer ID]], 'Customer Names'!F:G, 2, FALSE)</f>
        <v>Kitayama, Ms.  Dina</v>
      </c>
      <c r="C2003">
        <v>22.61</v>
      </c>
      <c r="D2003" s="22" t="str" cm="1">
        <f t="array" ref="D2003">_xlfn.IFS(Table35[[#This Row],[BMI]]&lt;18.5, "Underweight ", Table35[[#This Row],[BMI]]&lt;24.9, "Normal Weight", Table35[[#This Row],[BMI]]&lt;29.9, "Overweight ", TRUE, "Obesity")</f>
        <v>Normal Weight</v>
      </c>
      <c r="E2003" s="22">
        <v>4.25</v>
      </c>
      <c r="F2003" s="22" t="str" cm="1">
        <f t="array" ref="F2003">_xlfn.IFS(Table35[[#This Row],[HBA1C]]&lt;5.7, "Normal", Table35[[#This Row],[HBA1C]]&lt;6.4, "Prediabetes ", TRUE, "Diabetes")</f>
        <v>Normal</v>
      </c>
      <c r="G2003" s="23" t="s">
        <v>2381</v>
      </c>
      <c r="H2003" s="22" t="s">
        <v>2379</v>
      </c>
      <c r="I2003" s="22" t="s">
        <v>2379</v>
      </c>
      <c r="J2003" s="22">
        <v>0</v>
      </c>
      <c r="K2003" t="s">
        <v>2379</v>
      </c>
      <c r="L2003" s="25">
        <f>VLOOKUP(Table35[[#This Row],[Customer ID]],'Hospitalisation Details'!A:E,5,FALSE)</f>
        <v>35219</v>
      </c>
      <c r="M2003" s="27">
        <f>VLOOKUP(Table35[[#This Row],[Customer ID]],'Hospitalisation Details'!A:K,8,FALSE)</f>
        <v>3176.82</v>
      </c>
      <c r="N2003" t="str">
        <f>VLOOKUP(Table35[[#This Row],[Customer ID]],'Hospitalisation Details'!A:K,9, FALSE)</f>
        <v>tier - 2</v>
      </c>
      <c r="O2003" t="str">
        <f>VLOOKUP(Table35[[#This Row],[Customer ID]],'Hospitalisation Details'!A:K,10,FALSE)</f>
        <v>tier - 1</v>
      </c>
      <c r="P2003" t="str">
        <f>VLOOKUP(Table35[[#This Row],[Customer ID]],'Hospitalisation Details'!A:K,11,FALSE)</f>
        <v>R1012</v>
      </c>
    </row>
    <row r="2004" spans="1:16" x14ac:dyDescent="0.3">
      <c r="A2004" t="s">
        <v>364</v>
      </c>
      <c r="B2004" t="str">
        <f>VLOOKUP(Table35[[#This Row],[Customer ID]], 'Customer Names'!F:G, 2, FALSE)</f>
        <v>Altman, Ms.  Lisa</v>
      </c>
      <c r="C2004">
        <v>22.23</v>
      </c>
      <c r="D2004" s="22" t="str" cm="1">
        <f t="array" ref="D2004">_xlfn.IFS(Table35[[#This Row],[BMI]]&lt;18.5, "Underweight ", Table35[[#This Row],[BMI]]&lt;24.9, "Normal Weight", Table35[[#This Row],[BMI]]&lt;29.9, "Overweight ", TRUE, "Obesity")</f>
        <v>Normal Weight</v>
      </c>
      <c r="E2004" s="22">
        <v>6.09</v>
      </c>
      <c r="F2004" s="22" t="str" cm="1">
        <f t="array" ref="F2004">_xlfn.IFS(Table35[[#This Row],[HBA1C]]&lt;5.7, "Normal", Table35[[#This Row],[HBA1C]]&lt;6.4, "Prediabetes ", TRUE, "Diabetes")</f>
        <v xml:space="preserve">Prediabetes </v>
      </c>
      <c r="G2004" s="23" t="s">
        <v>2381</v>
      </c>
      <c r="H2004" s="22" t="s">
        <v>2379</v>
      </c>
      <c r="I2004" s="22" t="s">
        <v>2379</v>
      </c>
      <c r="J2004" s="22">
        <v>0</v>
      </c>
      <c r="K2004" t="s">
        <v>2379</v>
      </c>
      <c r="L2004" s="25">
        <f>VLOOKUP(Table35[[#This Row],[Customer ID]],'Hospitalisation Details'!A:E,5,FALSE)</f>
        <v>35199</v>
      </c>
      <c r="M2004" s="27">
        <f>VLOOKUP(Table35[[#This Row],[Customer ID]],'Hospitalisation Details'!A:K,8,FALSE)</f>
        <v>3176.29</v>
      </c>
      <c r="N2004" t="str">
        <f>VLOOKUP(Table35[[#This Row],[Customer ID]],'Hospitalisation Details'!A:K,9, FALSE)</f>
        <v>tier - 2</v>
      </c>
      <c r="O2004" t="str">
        <f>VLOOKUP(Table35[[#This Row],[Customer ID]],'Hospitalisation Details'!A:K,10,FALSE)</f>
        <v>tier - 2</v>
      </c>
      <c r="P2004" t="str">
        <f>VLOOKUP(Table35[[#This Row],[Customer ID]],'Hospitalisation Details'!A:K,11,FALSE)</f>
        <v>R1012</v>
      </c>
    </row>
    <row r="2005" spans="1:16" x14ac:dyDescent="0.3">
      <c r="A2005" t="s">
        <v>363</v>
      </c>
      <c r="B2005" t="str">
        <f>VLOOKUP(Table35[[#This Row],[Customer ID]], 'Customer Names'!F:G, 2, FALSE)</f>
        <v>Demchko, Ms.  Caitrin</v>
      </c>
      <c r="C2005">
        <v>33.4</v>
      </c>
      <c r="D2005" s="22" t="str" cm="1">
        <f t="array" ref="D2005">_xlfn.IFS(Table35[[#This Row],[BMI]]&lt;18.5, "Underweight ", Table35[[#This Row],[BMI]]&lt;24.9, "Normal Weight", Table35[[#This Row],[BMI]]&lt;29.9, "Overweight ", TRUE, "Obesity")</f>
        <v>Obesity</v>
      </c>
      <c r="E2005" s="22">
        <v>5.51</v>
      </c>
      <c r="F2005" s="22" t="str" cm="1">
        <f t="array" ref="F2005">_xlfn.IFS(Table35[[#This Row],[HBA1C]]&lt;5.7, "Normal", Table35[[#This Row],[HBA1C]]&lt;6.4, "Prediabetes ", TRUE, "Diabetes")</f>
        <v>Normal</v>
      </c>
      <c r="G2005" s="23" t="s">
        <v>2379</v>
      </c>
      <c r="H2005" s="22" t="s">
        <v>2379</v>
      </c>
      <c r="I2005" s="22" t="s">
        <v>2379</v>
      </c>
      <c r="J2005" s="22">
        <v>0</v>
      </c>
      <c r="K2005" t="s">
        <v>2379</v>
      </c>
      <c r="L2005" s="25">
        <f>VLOOKUP(Table35[[#This Row],[Customer ID]],'Hospitalisation Details'!A:E,5,FALSE)</f>
        <v>34430</v>
      </c>
      <c r="M2005" s="27">
        <f>VLOOKUP(Table35[[#This Row],[Customer ID]],'Hospitalisation Details'!A:K,8,FALSE)</f>
        <v>3172.02</v>
      </c>
      <c r="N2005" t="str">
        <f>VLOOKUP(Table35[[#This Row],[Customer ID]],'Hospitalisation Details'!A:K,9, FALSE)</f>
        <v>tier - 2</v>
      </c>
      <c r="O2005" t="str">
        <f>VLOOKUP(Table35[[#This Row],[Customer ID]],'Hospitalisation Details'!A:K,10,FALSE)</f>
        <v>tier - 1</v>
      </c>
      <c r="P2005" t="str">
        <f>VLOOKUP(Table35[[#This Row],[Customer ID]],'Hospitalisation Details'!A:K,11,FALSE)</f>
        <v>R1011</v>
      </c>
    </row>
    <row r="2006" spans="1:16" x14ac:dyDescent="0.3">
      <c r="A2006" t="s">
        <v>362</v>
      </c>
      <c r="B2006" t="str">
        <f>VLOOKUP(Table35[[#This Row],[Customer ID]], 'Customer Names'!F:G, 2, FALSE)</f>
        <v>Wild, Ms.  Adriana S</v>
      </c>
      <c r="C2006">
        <v>33.11</v>
      </c>
      <c r="D2006" s="22" t="str" cm="1">
        <f t="array" ref="D2006">_xlfn.IFS(Table35[[#This Row],[BMI]]&lt;18.5, "Underweight ", Table35[[#This Row],[BMI]]&lt;24.9, "Normal Weight", Table35[[#This Row],[BMI]]&lt;29.9, "Overweight ", TRUE, "Obesity")</f>
        <v>Obesity</v>
      </c>
      <c r="E2006" s="22">
        <v>5.63</v>
      </c>
      <c r="F2006" s="22" t="str" cm="1">
        <f t="array" ref="F2006">_xlfn.IFS(Table35[[#This Row],[HBA1C]]&lt;5.7, "Normal", Table35[[#This Row],[HBA1C]]&lt;6.4, "Prediabetes ", TRUE, "Diabetes")</f>
        <v>Normal</v>
      </c>
      <c r="G2006" s="23" t="s">
        <v>2379</v>
      </c>
      <c r="H2006" s="22" t="s">
        <v>2379</v>
      </c>
      <c r="I2006" s="22" t="s">
        <v>2379</v>
      </c>
      <c r="J2006" s="22">
        <v>0</v>
      </c>
      <c r="K2006" t="s">
        <v>2379</v>
      </c>
      <c r="L2006" s="25">
        <f>VLOOKUP(Table35[[#This Row],[Customer ID]],'Hospitalisation Details'!A:E,5,FALSE)</f>
        <v>34418</v>
      </c>
      <c r="M2006" s="27">
        <f>VLOOKUP(Table35[[#This Row],[Customer ID]],'Hospitalisation Details'!A:K,8,FALSE)</f>
        <v>3171.61</v>
      </c>
      <c r="N2006" t="str">
        <f>VLOOKUP(Table35[[#This Row],[Customer ID]],'Hospitalisation Details'!A:K,9, FALSE)</f>
        <v>tier - 2</v>
      </c>
      <c r="O2006" t="str">
        <f>VLOOKUP(Table35[[#This Row],[Customer ID]],'Hospitalisation Details'!A:K,10,FALSE)</f>
        <v>tier - 3</v>
      </c>
      <c r="P2006" t="str">
        <f>VLOOKUP(Table35[[#This Row],[Customer ID]],'Hospitalisation Details'!A:K,11,FALSE)</f>
        <v>R1013</v>
      </c>
    </row>
    <row r="2007" spans="1:16" x14ac:dyDescent="0.3">
      <c r="A2007" t="s">
        <v>361</v>
      </c>
      <c r="B2007" t="str">
        <f>VLOOKUP(Table35[[#This Row],[Customer ID]], 'Customer Names'!F:G, 2, FALSE)</f>
        <v>Betts, Ms.  Megan</v>
      </c>
      <c r="C2007">
        <v>16.815000000000001</v>
      </c>
      <c r="D2007" s="22" t="str" cm="1">
        <f t="array" ref="D2007">_xlfn.IFS(Table35[[#This Row],[BMI]]&lt;18.5, "Underweight ", Table35[[#This Row],[BMI]]&lt;24.9, "Normal Weight", Table35[[#This Row],[BMI]]&lt;29.9, "Overweight ", TRUE, "Obesity")</f>
        <v xml:space="preserve">Underweight </v>
      </c>
      <c r="E2007" s="22">
        <v>5.29</v>
      </c>
      <c r="F2007" s="22" t="str" cm="1">
        <f t="array" ref="F2007">_xlfn.IFS(Table35[[#This Row],[HBA1C]]&lt;5.7, "Normal", Table35[[#This Row],[HBA1C]]&lt;6.4, "Prediabetes ", TRUE, "Diabetes")</f>
        <v>Normal</v>
      </c>
      <c r="G2007" s="23" t="s">
        <v>2381</v>
      </c>
      <c r="H2007" s="22" t="s">
        <v>2379</v>
      </c>
      <c r="I2007" s="22" t="s">
        <v>2379</v>
      </c>
      <c r="J2007" s="22">
        <v>0</v>
      </c>
      <c r="K2007" t="s">
        <v>2379</v>
      </c>
      <c r="L2007" s="25">
        <f>VLOOKUP(Table35[[#This Row],[Customer ID]],'Hospitalisation Details'!A:E,5,FALSE)</f>
        <v>36951</v>
      </c>
      <c r="M2007" s="27">
        <f>VLOOKUP(Table35[[#This Row],[Customer ID]],'Hospitalisation Details'!A:K,8,FALSE)</f>
        <v>3167.46</v>
      </c>
      <c r="N2007" t="str">
        <f>VLOOKUP(Table35[[#This Row],[Customer ID]],'Hospitalisation Details'!A:K,9, FALSE)</f>
        <v>tier - 2</v>
      </c>
      <c r="O2007" t="str">
        <f>VLOOKUP(Table35[[#This Row],[Customer ID]],'Hospitalisation Details'!A:K,10,FALSE)</f>
        <v>tier - 3</v>
      </c>
      <c r="P2007" t="str">
        <f>VLOOKUP(Table35[[#This Row],[Customer ID]],'Hospitalisation Details'!A:K,11,FALSE)</f>
        <v>R1024</v>
      </c>
    </row>
    <row r="2008" spans="1:16" x14ac:dyDescent="0.3">
      <c r="A2008" t="s">
        <v>360</v>
      </c>
      <c r="B2008" t="str">
        <f>VLOOKUP(Table35[[#This Row],[Customer ID]], 'Customer Names'!F:G, 2, FALSE)</f>
        <v>Martin, Mrs.  Kristen M</v>
      </c>
      <c r="C2008">
        <v>25.61</v>
      </c>
      <c r="D2008" s="22" t="str" cm="1">
        <f t="array" ref="D2008">_xlfn.IFS(Table35[[#This Row],[BMI]]&lt;18.5, "Underweight ", Table35[[#This Row],[BMI]]&lt;24.9, "Normal Weight", Table35[[#This Row],[BMI]]&lt;29.9, "Overweight ", TRUE, "Obesity")</f>
        <v xml:space="preserve">Overweight </v>
      </c>
      <c r="E2008" s="22">
        <v>4</v>
      </c>
      <c r="F2008" s="22" t="str" cm="1">
        <f t="array" ref="F2008">_xlfn.IFS(Table35[[#This Row],[HBA1C]]&lt;5.7, "Normal", Table35[[#This Row],[HBA1C]]&lt;6.4, "Prediabetes ", TRUE, "Diabetes")</f>
        <v>Normal</v>
      </c>
      <c r="G2008" s="23" t="s">
        <v>2379</v>
      </c>
      <c r="H2008" s="22" t="s">
        <v>2379</v>
      </c>
      <c r="I2008" s="22" t="s">
        <v>2381</v>
      </c>
      <c r="J2008" s="22">
        <v>1</v>
      </c>
      <c r="K2008" t="s">
        <v>2379</v>
      </c>
      <c r="L2008" s="25">
        <f>VLOOKUP(Table35[[#This Row],[Customer ID]],'Hospitalisation Details'!A:E,5,FALSE)</f>
        <v>33994</v>
      </c>
      <c r="M2008" s="27">
        <f>VLOOKUP(Table35[[#This Row],[Customer ID]],'Hospitalisation Details'!A:K,8,FALSE)</f>
        <v>3162.02</v>
      </c>
      <c r="N2008" t="str">
        <f>VLOOKUP(Table35[[#This Row],[Customer ID]],'Hospitalisation Details'!A:K,9, FALSE)</f>
        <v>tier - 2</v>
      </c>
      <c r="O2008" t="str">
        <f>VLOOKUP(Table35[[#This Row],[Customer ID]],'Hospitalisation Details'!A:K,10,FALSE)</f>
        <v>tier - 3</v>
      </c>
      <c r="P2008" t="str">
        <f>VLOOKUP(Table35[[#This Row],[Customer ID]],'Hospitalisation Details'!A:K,11,FALSE)</f>
        <v>R1013</v>
      </c>
    </row>
    <row r="2009" spans="1:16" x14ac:dyDescent="0.3">
      <c r="A2009" t="s">
        <v>359</v>
      </c>
      <c r="B2009" t="str">
        <f>VLOOKUP(Table35[[#This Row],[Customer ID]], 'Customer Names'!F:G, 2, FALSE)</f>
        <v>Vandeventer, Ms.  Alix</v>
      </c>
      <c r="C2009">
        <v>25.8</v>
      </c>
      <c r="D2009" s="22" t="str" cm="1">
        <f t="array" ref="D2009">_xlfn.IFS(Table35[[#This Row],[BMI]]&lt;18.5, "Underweight ", Table35[[#This Row],[BMI]]&lt;24.9, "Normal Weight", Table35[[#This Row],[BMI]]&lt;29.9, "Overweight ", TRUE, "Obesity")</f>
        <v xml:space="preserve">Overweight </v>
      </c>
      <c r="E2009" s="22">
        <v>5.49</v>
      </c>
      <c r="F2009" s="22" t="str" cm="1">
        <f t="array" ref="F2009">_xlfn.IFS(Table35[[#This Row],[HBA1C]]&lt;5.7, "Normal", Table35[[#This Row],[HBA1C]]&lt;6.4, "Prediabetes ", TRUE, "Diabetes")</f>
        <v>Normal</v>
      </c>
      <c r="G2009" s="23" t="s">
        <v>2379</v>
      </c>
      <c r="H2009" s="22" t="s">
        <v>2379</v>
      </c>
      <c r="I2009" s="22" t="s">
        <v>2379</v>
      </c>
      <c r="J2009" s="22">
        <v>0</v>
      </c>
      <c r="K2009" t="s">
        <v>2379</v>
      </c>
      <c r="L2009" s="25">
        <f>VLOOKUP(Table35[[#This Row],[Customer ID]],'Hospitalisation Details'!A:E,5,FALSE)</f>
        <v>34678</v>
      </c>
      <c r="M2009" s="27">
        <f>VLOOKUP(Table35[[#This Row],[Customer ID]],'Hospitalisation Details'!A:K,8,FALSE)</f>
        <v>3161.45</v>
      </c>
      <c r="N2009" t="str">
        <f>VLOOKUP(Table35[[#This Row],[Customer ID]],'Hospitalisation Details'!A:K,9, FALSE)</f>
        <v>tier - 2</v>
      </c>
      <c r="O2009" t="str">
        <f>VLOOKUP(Table35[[#This Row],[Customer ID]],'Hospitalisation Details'!A:K,10,FALSE)</f>
        <v>tier - 1</v>
      </c>
      <c r="P2009" t="str">
        <f>VLOOKUP(Table35[[#This Row],[Customer ID]],'Hospitalisation Details'!A:K,11,FALSE)</f>
        <v>R1011</v>
      </c>
    </row>
    <row r="2010" spans="1:16" x14ac:dyDescent="0.3">
      <c r="A2010" t="s">
        <v>358</v>
      </c>
      <c r="B2010" t="str">
        <f>VLOOKUP(Table35[[#This Row],[Customer ID]], 'Customer Names'!F:G, 2, FALSE)</f>
        <v>Hirano, Mr.  Kakushin</v>
      </c>
      <c r="C2010">
        <v>27.39</v>
      </c>
      <c r="D2010" s="22" t="str" cm="1">
        <f t="array" ref="D2010">_xlfn.IFS(Table35[[#This Row],[BMI]]&lt;18.5, "Underweight ", Table35[[#This Row],[BMI]]&lt;24.9, "Normal Weight", Table35[[#This Row],[BMI]]&lt;29.9, "Overweight ", TRUE, "Obesity")</f>
        <v xml:space="preserve">Overweight </v>
      </c>
      <c r="E2010" s="22">
        <v>5.34</v>
      </c>
      <c r="F2010" s="22" t="str" cm="1">
        <f t="array" ref="F2010">_xlfn.IFS(Table35[[#This Row],[HBA1C]]&lt;5.7, "Normal", Table35[[#This Row],[HBA1C]]&lt;6.4, "Prediabetes ", TRUE, "Diabetes")</f>
        <v>Normal</v>
      </c>
      <c r="G2010" s="23" t="s">
        <v>2379</v>
      </c>
      <c r="H2010" s="22" t="s">
        <v>2379</v>
      </c>
      <c r="I2010" s="22" t="s">
        <v>2379</v>
      </c>
      <c r="J2010" s="22">
        <v>0</v>
      </c>
      <c r="K2010" t="s">
        <v>2379</v>
      </c>
      <c r="L2010" s="25">
        <f>VLOOKUP(Table35[[#This Row],[Customer ID]],'Hospitalisation Details'!A:E,5,FALSE)</f>
        <v>36489</v>
      </c>
      <c r="M2010" s="27">
        <f>VLOOKUP(Table35[[#This Row],[Customer ID]],'Hospitalisation Details'!A:K,8,FALSE)</f>
        <v>3128.35</v>
      </c>
      <c r="N2010" t="str">
        <f>VLOOKUP(Table35[[#This Row],[Customer ID]],'Hospitalisation Details'!A:K,9, FALSE)</f>
        <v>tier - 2</v>
      </c>
      <c r="O2010" t="str">
        <f>VLOOKUP(Table35[[#This Row],[Customer ID]],'Hospitalisation Details'!A:K,10,FALSE)</f>
        <v>tier - 3</v>
      </c>
      <c r="P2010" t="str">
        <f>VLOOKUP(Table35[[#This Row],[Customer ID]],'Hospitalisation Details'!A:K,11,FALSE)</f>
        <v>R1021</v>
      </c>
    </row>
    <row r="2011" spans="1:16" x14ac:dyDescent="0.3">
      <c r="A2011" t="s">
        <v>357</v>
      </c>
      <c r="B2011" t="str">
        <f>VLOOKUP(Table35[[#This Row],[Customer ID]], 'Customer Names'!F:G, 2, FALSE)</f>
        <v>Davi, Mr.  Michael J</v>
      </c>
      <c r="C2011">
        <v>17.03</v>
      </c>
      <c r="D2011" s="22" t="str" cm="1">
        <f t="array" ref="D2011">_xlfn.IFS(Table35[[#This Row],[BMI]]&lt;18.5, "Underweight ", Table35[[#This Row],[BMI]]&lt;24.9, "Normal Weight", Table35[[#This Row],[BMI]]&lt;29.9, "Overweight ", TRUE, "Obesity")</f>
        <v xml:space="preserve">Underweight </v>
      </c>
      <c r="E2011" s="22">
        <v>4.12</v>
      </c>
      <c r="F2011" s="22" t="str" cm="1">
        <f t="array" ref="F2011">_xlfn.IFS(Table35[[#This Row],[HBA1C]]&lt;5.7, "Normal", Table35[[#This Row],[HBA1C]]&lt;6.4, "Prediabetes ", TRUE, "Diabetes")</f>
        <v>Normal</v>
      </c>
      <c r="G2011" s="23" t="s">
        <v>2379</v>
      </c>
      <c r="H2011" s="22" t="s">
        <v>2379</v>
      </c>
      <c r="I2011" s="22" t="s">
        <v>2379</v>
      </c>
      <c r="J2011" s="22">
        <v>1</v>
      </c>
      <c r="K2011" t="s">
        <v>2379</v>
      </c>
      <c r="L2011" s="25">
        <f>VLOOKUP(Table35[[#This Row],[Customer ID]],'Hospitalisation Details'!A:E,5,FALSE)</f>
        <v>32051</v>
      </c>
      <c r="M2011" s="27">
        <f>VLOOKUP(Table35[[#This Row],[Customer ID]],'Hospitalisation Details'!A:K,8,FALSE)</f>
        <v>3088.06</v>
      </c>
      <c r="N2011" t="str">
        <f>VLOOKUP(Table35[[#This Row],[Customer ID]],'Hospitalisation Details'!A:K,9, FALSE)</f>
        <v>tier - 2</v>
      </c>
      <c r="O2011" t="str">
        <f>VLOOKUP(Table35[[#This Row],[Customer ID]],'Hospitalisation Details'!A:K,10,FALSE)</f>
        <v>tier - 2</v>
      </c>
      <c r="P2011" t="str">
        <f>VLOOKUP(Table35[[#This Row],[Customer ID]],'Hospitalisation Details'!A:K,11,FALSE)</f>
        <v>R1013</v>
      </c>
    </row>
    <row r="2012" spans="1:16" x14ac:dyDescent="0.3">
      <c r="A2012" t="s">
        <v>356</v>
      </c>
      <c r="B2012" t="str">
        <f>VLOOKUP(Table35[[#This Row],[Customer ID]], 'Customer Names'!F:G, 2, FALSE)</f>
        <v>Sloan, Mr.  Bradley</v>
      </c>
      <c r="C2012">
        <v>23.75</v>
      </c>
      <c r="D2012" s="22" t="str" cm="1">
        <f t="array" ref="D2012">_xlfn.IFS(Table35[[#This Row],[BMI]]&lt;18.5, "Underweight ", Table35[[#This Row],[BMI]]&lt;24.9, "Normal Weight", Table35[[#This Row],[BMI]]&lt;29.9, "Overweight ", TRUE, "Obesity")</f>
        <v>Normal Weight</v>
      </c>
      <c r="E2012" s="22">
        <v>5.49</v>
      </c>
      <c r="F2012" s="22" t="str" cm="1">
        <f t="array" ref="F2012">_xlfn.IFS(Table35[[#This Row],[HBA1C]]&lt;5.7, "Normal", Table35[[#This Row],[HBA1C]]&lt;6.4, "Prediabetes ", TRUE, "Diabetes")</f>
        <v>Normal</v>
      </c>
      <c r="G2012" s="23" t="s">
        <v>2381</v>
      </c>
      <c r="H2012" s="22" t="s">
        <v>2379</v>
      </c>
      <c r="I2012" s="22" t="s">
        <v>2379</v>
      </c>
      <c r="J2012" s="22">
        <v>0</v>
      </c>
      <c r="K2012" t="s">
        <v>2379</v>
      </c>
      <c r="L2012" s="25">
        <f>VLOOKUP(Table35[[#This Row],[Customer ID]],'Hospitalisation Details'!A:E,5,FALSE)</f>
        <v>37147</v>
      </c>
      <c r="M2012" s="27">
        <f>VLOOKUP(Table35[[#This Row],[Customer ID]],'Hospitalisation Details'!A:K,8,FALSE)</f>
        <v>3077.1</v>
      </c>
      <c r="N2012" t="str">
        <f>VLOOKUP(Table35[[#This Row],[Customer ID]],'Hospitalisation Details'!A:K,9, FALSE)</f>
        <v>tier - 2</v>
      </c>
      <c r="O2012" t="str">
        <f>VLOOKUP(Table35[[#This Row],[Customer ID]],'Hospitalisation Details'!A:K,10,FALSE)</f>
        <v>tier - 1</v>
      </c>
      <c r="P2012" t="str">
        <f>VLOOKUP(Table35[[#This Row],[Customer ID]],'Hospitalisation Details'!A:K,11,FALSE)</f>
        <v>R1012</v>
      </c>
    </row>
    <row r="2013" spans="1:16" x14ac:dyDescent="0.3">
      <c r="A2013" t="s">
        <v>354</v>
      </c>
      <c r="B2013" t="str">
        <f>VLOOKUP(Table35[[#This Row],[Customer ID]], 'Customer Names'!F:G, 2, FALSE)</f>
        <v>Homich, Mr.  Matt</v>
      </c>
      <c r="C2013">
        <v>26.03</v>
      </c>
      <c r="D2013" s="22" t="str" cm="1">
        <f t="array" ref="D2013">_xlfn.IFS(Table35[[#This Row],[BMI]]&lt;18.5, "Underweight ", Table35[[#This Row],[BMI]]&lt;24.9, "Normal Weight", Table35[[#This Row],[BMI]]&lt;29.9, "Overweight ", TRUE, "Obesity")</f>
        <v xml:space="preserve">Overweight </v>
      </c>
      <c r="E2013" s="22">
        <v>5.1100000000000003</v>
      </c>
      <c r="F2013" s="22" t="str" cm="1">
        <f t="array" ref="F2013">_xlfn.IFS(Table35[[#This Row],[HBA1C]]&lt;5.7, "Normal", Table35[[#This Row],[HBA1C]]&lt;6.4, "Prediabetes ", TRUE, "Diabetes")</f>
        <v>Normal</v>
      </c>
      <c r="G2013" s="23" t="s">
        <v>2381</v>
      </c>
      <c r="H2013" s="22" t="s">
        <v>2379</v>
      </c>
      <c r="I2013" s="22" t="s">
        <v>2379</v>
      </c>
      <c r="J2013" s="22">
        <v>1</v>
      </c>
      <c r="K2013" t="s">
        <v>2379</v>
      </c>
      <c r="L2013" s="25">
        <f>VLOOKUP(Table35[[#This Row],[Customer ID]],'Hospitalisation Details'!A:E,5,FALSE)</f>
        <v>34921</v>
      </c>
      <c r="M2013" s="27">
        <f>VLOOKUP(Table35[[#This Row],[Customer ID]],'Hospitalisation Details'!A:K,8,FALSE)</f>
        <v>3070.81</v>
      </c>
      <c r="N2013" t="str">
        <f>VLOOKUP(Table35[[#This Row],[Customer ID]],'Hospitalisation Details'!A:K,9, FALSE)</f>
        <v>tier - 3</v>
      </c>
      <c r="O2013" t="str">
        <f>VLOOKUP(Table35[[#This Row],[Customer ID]],'Hospitalisation Details'!A:K,10,FALSE)</f>
        <v>tier - 1</v>
      </c>
      <c r="P2013" t="str">
        <f>VLOOKUP(Table35[[#This Row],[Customer ID]],'Hospitalisation Details'!A:K,11,FALSE)</f>
        <v>R1017</v>
      </c>
    </row>
    <row r="2014" spans="1:16" x14ac:dyDescent="0.3">
      <c r="A2014" t="s">
        <v>353</v>
      </c>
      <c r="B2014" t="str">
        <f>VLOOKUP(Table35[[#This Row],[Customer ID]], 'Customer Names'!F:G, 2, FALSE)</f>
        <v>Bell, Ms.  Amanda C.</v>
      </c>
      <c r="C2014">
        <v>16.079999999999998</v>
      </c>
      <c r="D2014" s="22" t="str" cm="1">
        <f t="array" ref="D2014">_xlfn.IFS(Table35[[#This Row],[BMI]]&lt;18.5, "Underweight ", Table35[[#This Row],[BMI]]&lt;24.9, "Normal Weight", Table35[[#This Row],[BMI]]&lt;29.9, "Overweight ", TRUE, "Obesity")</f>
        <v xml:space="preserve">Underweight </v>
      </c>
      <c r="E2014" s="22">
        <v>5.94</v>
      </c>
      <c r="F2014" s="22" t="str" cm="1">
        <f t="array" ref="F2014">_xlfn.IFS(Table35[[#This Row],[HBA1C]]&lt;5.7, "Normal", Table35[[#This Row],[HBA1C]]&lt;6.4, "Prediabetes ", TRUE, "Diabetes")</f>
        <v xml:space="preserve">Prediabetes </v>
      </c>
      <c r="G2014" s="23" t="s">
        <v>2379</v>
      </c>
      <c r="H2014" s="22" t="s">
        <v>2379</v>
      </c>
      <c r="I2014" s="22" t="s">
        <v>2379</v>
      </c>
      <c r="J2014" s="22">
        <v>0</v>
      </c>
      <c r="K2014" t="s">
        <v>2379</v>
      </c>
      <c r="L2014" s="25">
        <f>VLOOKUP(Table35[[#This Row],[Customer ID]],'Hospitalisation Details'!A:E,5,FALSE)</f>
        <v>32690</v>
      </c>
      <c r="M2014" s="27">
        <f>VLOOKUP(Table35[[#This Row],[Customer ID]],'Hospitalisation Details'!A:K,8,FALSE)</f>
        <v>3065.49</v>
      </c>
      <c r="N2014" t="str">
        <f>VLOOKUP(Table35[[#This Row],[Customer ID]],'Hospitalisation Details'!A:K,9, FALSE)</f>
        <v>tier - 2</v>
      </c>
      <c r="O2014" t="str">
        <f>VLOOKUP(Table35[[#This Row],[Customer ID]],'Hospitalisation Details'!A:K,10,FALSE)</f>
        <v>tier - 1</v>
      </c>
      <c r="P2014" t="str">
        <f>VLOOKUP(Table35[[#This Row],[Customer ID]],'Hospitalisation Details'!A:K,11,FALSE)</f>
        <v>R1012</v>
      </c>
    </row>
    <row r="2015" spans="1:16" x14ac:dyDescent="0.3">
      <c r="A2015" t="s">
        <v>352</v>
      </c>
      <c r="B2015" t="str">
        <f>VLOOKUP(Table35[[#This Row],[Customer ID]], 'Customer Names'!F:G, 2, FALSE)</f>
        <v>Kristjansson, Mr.  Valur</v>
      </c>
      <c r="C2015">
        <v>30.875</v>
      </c>
      <c r="D2015" s="22" t="str" cm="1">
        <f t="array" ref="D2015">_xlfn.IFS(Table35[[#This Row],[BMI]]&lt;18.5, "Underweight ", Table35[[#This Row],[BMI]]&lt;24.9, "Normal Weight", Table35[[#This Row],[BMI]]&lt;29.9, "Overweight ", TRUE, "Obesity")</f>
        <v>Obesity</v>
      </c>
      <c r="E2015" s="22">
        <v>5.54</v>
      </c>
      <c r="F2015" s="22" t="str" cm="1">
        <f t="array" ref="F2015">_xlfn.IFS(Table35[[#This Row],[HBA1C]]&lt;5.7, "Normal", Table35[[#This Row],[HBA1C]]&lt;6.4, "Prediabetes ", TRUE, "Diabetes")</f>
        <v>Normal</v>
      </c>
      <c r="G2015" s="23" t="s">
        <v>2379</v>
      </c>
      <c r="H2015" s="22" t="s">
        <v>2379</v>
      </c>
      <c r="I2015" s="22" t="s">
        <v>2379</v>
      </c>
      <c r="J2015" s="22">
        <v>0</v>
      </c>
      <c r="K2015" t="s">
        <v>2379</v>
      </c>
      <c r="L2015" s="25">
        <f>VLOOKUP(Table35[[#This Row],[Customer ID]],'Hospitalisation Details'!A:E,5,FALSE)</f>
        <v>34511</v>
      </c>
      <c r="M2015" s="27">
        <f>VLOOKUP(Table35[[#This Row],[Customer ID]],'Hospitalisation Details'!A:K,8,FALSE)</f>
        <v>3062.51</v>
      </c>
      <c r="N2015" t="str">
        <f>VLOOKUP(Table35[[#This Row],[Customer ID]],'Hospitalisation Details'!A:K,9, FALSE)</f>
        <v>tier - 3</v>
      </c>
      <c r="O2015" t="str">
        <f>VLOOKUP(Table35[[#This Row],[Customer ID]],'Hospitalisation Details'!A:K,10,FALSE)</f>
        <v>tier - 1</v>
      </c>
      <c r="P2015" t="str">
        <f>VLOOKUP(Table35[[#This Row],[Customer ID]],'Hospitalisation Details'!A:K,11,FALSE)</f>
        <v>R1012</v>
      </c>
    </row>
    <row r="2016" spans="1:16" x14ac:dyDescent="0.3">
      <c r="A2016" t="s">
        <v>351</v>
      </c>
      <c r="B2016" t="str">
        <f>VLOOKUP(Table35[[#This Row],[Customer ID]], 'Customer Names'!F:G, 2, FALSE)</f>
        <v>Pitman, Ms.  Erica J</v>
      </c>
      <c r="C2016">
        <v>31.79</v>
      </c>
      <c r="D2016" s="22" t="str" cm="1">
        <f t="array" ref="D2016">_xlfn.IFS(Table35[[#This Row],[BMI]]&lt;18.5, "Underweight ", Table35[[#This Row],[BMI]]&lt;24.9, "Normal Weight", Table35[[#This Row],[BMI]]&lt;29.9, "Overweight ", TRUE, "Obesity")</f>
        <v>Obesity</v>
      </c>
      <c r="E2016" s="22">
        <v>7.09</v>
      </c>
      <c r="F2016" s="22" t="str" cm="1">
        <f t="array" ref="F2016">_xlfn.IFS(Table35[[#This Row],[HBA1C]]&lt;5.7, "Normal", Table35[[#This Row],[HBA1C]]&lt;6.4, "Prediabetes ", TRUE, "Diabetes")</f>
        <v>Diabetes</v>
      </c>
      <c r="G2016" s="23" t="s">
        <v>2379</v>
      </c>
      <c r="H2016" s="22" t="s">
        <v>2379</v>
      </c>
      <c r="I2016" s="22" t="s">
        <v>2379</v>
      </c>
      <c r="J2016" s="22">
        <v>0</v>
      </c>
      <c r="K2016" t="s">
        <v>2379</v>
      </c>
      <c r="L2016" s="25">
        <f>VLOOKUP(Table35[[#This Row],[Customer ID]],'Hospitalisation Details'!A:E,5,FALSE)</f>
        <v>37397</v>
      </c>
      <c r="M2016" s="27">
        <f>VLOOKUP(Table35[[#This Row],[Customer ID]],'Hospitalisation Details'!A:K,8,FALSE)</f>
        <v>3056.39</v>
      </c>
      <c r="N2016" t="str">
        <f>VLOOKUP(Table35[[#This Row],[Customer ID]],'Hospitalisation Details'!A:K,9, FALSE)</f>
        <v>tier - 2</v>
      </c>
      <c r="O2016" t="str">
        <f>VLOOKUP(Table35[[#This Row],[Customer ID]],'Hospitalisation Details'!A:K,10,FALSE)</f>
        <v>tier - 3</v>
      </c>
      <c r="P2016" t="str">
        <f>VLOOKUP(Table35[[#This Row],[Customer ID]],'Hospitalisation Details'!A:K,11,FALSE)</f>
        <v>R1013</v>
      </c>
    </row>
    <row r="2017" spans="1:16" x14ac:dyDescent="0.3">
      <c r="A2017" t="s">
        <v>350</v>
      </c>
      <c r="B2017" t="str">
        <f>VLOOKUP(Table35[[#This Row],[Customer ID]], 'Customer Names'!F:G, 2, FALSE)</f>
        <v>Curley, Mr.  Stephen F.</v>
      </c>
      <c r="C2017">
        <v>28.48</v>
      </c>
      <c r="D2017" s="22" t="str" cm="1">
        <f t="array" ref="D2017">_xlfn.IFS(Table35[[#This Row],[BMI]]&lt;18.5, "Underweight ", Table35[[#This Row],[BMI]]&lt;24.9, "Normal Weight", Table35[[#This Row],[BMI]]&lt;29.9, "Overweight ", TRUE, "Obesity")</f>
        <v xml:space="preserve">Overweight </v>
      </c>
      <c r="E2017" s="22">
        <v>6.22</v>
      </c>
      <c r="F2017" s="22" t="str" cm="1">
        <f t="array" ref="F2017">_xlfn.IFS(Table35[[#This Row],[HBA1C]]&lt;5.7, "Normal", Table35[[#This Row],[HBA1C]]&lt;6.4, "Prediabetes ", TRUE, "Diabetes")</f>
        <v xml:space="preserve">Prediabetes </v>
      </c>
      <c r="G2017" s="23" t="s">
        <v>2381</v>
      </c>
      <c r="H2017" s="22" t="s">
        <v>2379</v>
      </c>
      <c r="I2017" s="22" t="s">
        <v>2381</v>
      </c>
      <c r="J2017" s="22">
        <v>1</v>
      </c>
      <c r="K2017" t="s">
        <v>2379</v>
      </c>
      <c r="L2017" s="25">
        <f>VLOOKUP(Table35[[#This Row],[Customer ID]],'Hospitalisation Details'!A:E,5,FALSE)</f>
        <v>35542</v>
      </c>
      <c r="M2017" s="27">
        <f>VLOOKUP(Table35[[#This Row],[Customer ID]],'Hospitalisation Details'!A:K,8,FALSE)</f>
        <v>3051.73</v>
      </c>
      <c r="N2017" t="str">
        <f>VLOOKUP(Table35[[#This Row],[Customer ID]],'Hospitalisation Details'!A:K,9, FALSE)</f>
        <v>tier - 2</v>
      </c>
      <c r="O2017" t="str">
        <f>VLOOKUP(Table35[[#This Row],[Customer ID]],'Hospitalisation Details'!A:K,10,FALSE)</f>
        <v>tier - 2</v>
      </c>
      <c r="P2017" t="str">
        <f>VLOOKUP(Table35[[#This Row],[Customer ID]],'Hospitalisation Details'!A:K,11,FALSE)</f>
        <v>R1011</v>
      </c>
    </row>
    <row r="2018" spans="1:16" x14ac:dyDescent="0.3">
      <c r="A2018" t="s">
        <v>349</v>
      </c>
      <c r="B2018" t="str">
        <f>VLOOKUP(Table35[[#This Row],[Customer ID]], 'Customer Names'!F:G, 2, FALSE)</f>
        <v>Zimmer, Ms.  Lissa</v>
      </c>
      <c r="C2018">
        <v>26.6</v>
      </c>
      <c r="D2018" s="22" t="str" cm="1">
        <f t="array" ref="D2018">_xlfn.IFS(Table35[[#This Row],[BMI]]&lt;18.5, "Underweight ", Table35[[#This Row],[BMI]]&lt;24.9, "Normal Weight", Table35[[#This Row],[BMI]]&lt;29.9, "Overweight ", TRUE, "Obesity")</f>
        <v xml:space="preserve">Overweight </v>
      </c>
      <c r="E2018" s="22">
        <v>4.33</v>
      </c>
      <c r="F2018" s="22" t="str" cm="1">
        <f t="array" ref="F2018">_xlfn.IFS(Table35[[#This Row],[HBA1C]]&lt;5.7, "Normal", Table35[[#This Row],[HBA1C]]&lt;6.4, "Prediabetes ", TRUE, "Diabetes")</f>
        <v>Normal</v>
      </c>
      <c r="G2018" s="23" t="s">
        <v>2379</v>
      </c>
      <c r="H2018" s="22" t="s">
        <v>2379</v>
      </c>
      <c r="I2018" s="22" t="s">
        <v>2379</v>
      </c>
      <c r="J2018" s="22">
        <v>1</v>
      </c>
      <c r="K2018" t="s">
        <v>2379</v>
      </c>
      <c r="L2018" s="25">
        <f>VLOOKUP(Table35[[#This Row],[Customer ID]],'Hospitalisation Details'!A:E,5,FALSE)</f>
        <v>35863</v>
      </c>
      <c r="M2018" s="27">
        <f>VLOOKUP(Table35[[#This Row],[Customer ID]],'Hospitalisation Details'!A:K,8,FALSE)</f>
        <v>3046.06</v>
      </c>
      <c r="N2018" t="str">
        <f>VLOOKUP(Table35[[#This Row],[Customer ID]],'Hospitalisation Details'!A:K,9, FALSE)</f>
        <v>tier - 2</v>
      </c>
      <c r="O2018" t="str">
        <f>VLOOKUP(Table35[[#This Row],[Customer ID]],'Hospitalisation Details'!A:K,10,FALSE)</f>
        <v>tier - 1</v>
      </c>
      <c r="P2018" t="str">
        <f>VLOOKUP(Table35[[#This Row],[Customer ID]],'Hospitalisation Details'!A:K,11,FALSE)</f>
        <v>R1023</v>
      </c>
    </row>
    <row r="2019" spans="1:16" x14ac:dyDescent="0.3">
      <c r="A2019" t="s">
        <v>348</v>
      </c>
      <c r="B2019" t="str">
        <f>VLOOKUP(Table35[[#This Row],[Customer ID]], 'Customer Names'!F:G, 2, FALSE)</f>
        <v>Granski, Ms.  Megan</v>
      </c>
      <c r="C2019">
        <v>25.27</v>
      </c>
      <c r="D2019" s="22" t="str" cm="1">
        <f t="array" ref="D2019">_xlfn.IFS(Table35[[#This Row],[BMI]]&lt;18.5, "Underweight ", Table35[[#This Row],[BMI]]&lt;24.9, "Normal Weight", Table35[[#This Row],[BMI]]&lt;29.9, "Overweight ", TRUE, "Obesity")</f>
        <v xml:space="preserve">Overweight </v>
      </c>
      <c r="E2019" s="22">
        <v>5.83</v>
      </c>
      <c r="F2019" s="22" t="str" cm="1">
        <f t="array" ref="F2019">_xlfn.IFS(Table35[[#This Row],[HBA1C]]&lt;5.7, "Normal", Table35[[#This Row],[HBA1C]]&lt;6.4, "Prediabetes ", TRUE, "Diabetes")</f>
        <v xml:space="preserve">Prediabetes </v>
      </c>
      <c r="G2019" s="23" t="s">
        <v>2379</v>
      </c>
      <c r="H2019" s="22" t="s">
        <v>2379</v>
      </c>
      <c r="I2019" s="22" t="s">
        <v>2379</v>
      </c>
      <c r="J2019" s="22">
        <v>1</v>
      </c>
      <c r="K2019" t="s">
        <v>2379</v>
      </c>
      <c r="L2019" s="25">
        <f>VLOOKUP(Table35[[#This Row],[Customer ID]],'Hospitalisation Details'!A:E,5,FALSE)</f>
        <v>35841</v>
      </c>
      <c r="M2019" s="27">
        <f>VLOOKUP(Table35[[#This Row],[Customer ID]],'Hospitalisation Details'!A:K,8,FALSE)</f>
        <v>3044.21</v>
      </c>
      <c r="N2019" t="str">
        <f>VLOOKUP(Table35[[#This Row],[Customer ID]],'Hospitalisation Details'!A:K,9, FALSE)</f>
        <v>tier - 2</v>
      </c>
      <c r="O2019" t="str">
        <f>VLOOKUP(Table35[[#This Row],[Customer ID]],'Hospitalisation Details'!A:K,10,FALSE)</f>
        <v>tier - 3</v>
      </c>
      <c r="P2019" t="str">
        <f>VLOOKUP(Table35[[#This Row],[Customer ID]],'Hospitalisation Details'!A:K,11,FALSE)</f>
        <v>R1024</v>
      </c>
    </row>
    <row r="2020" spans="1:16" x14ac:dyDescent="0.3">
      <c r="A2020" t="s">
        <v>347</v>
      </c>
      <c r="B2020" t="str">
        <f>VLOOKUP(Table35[[#This Row],[Customer ID]], 'Customer Names'!F:G, 2, FALSE)</f>
        <v>Dunn, Ms.  Alyson</v>
      </c>
      <c r="C2020">
        <v>34.484999999999999</v>
      </c>
      <c r="D2020" s="22" t="str" cm="1">
        <f t="array" ref="D2020">_xlfn.IFS(Table35[[#This Row],[BMI]]&lt;18.5, "Underweight ", Table35[[#This Row],[BMI]]&lt;24.9, "Normal Weight", Table35[[#This Row],[BMI]]&lt;29.9, "Overweight ", TRUE, "Obesity")</f>
        <v>Obesity</v>
      </c>
      <c r="E2020" s="22">
        <v>4.7</v>
      </c>
      <c r="F2020" s="22" t="str" cm="1">
        <f t="array" ref="F2020">_xlfn.IFS(Table35[[#This Row],[HBA1C]]&lt;5.7, "Normal", Table35[[#This Row],[HBA1C]]&lt;6.4, "Prediabetes ", TRUE, "Diabetes")</f>
        <v>Normal</v>
      </c>
      <c r="G2020" s="23" t="s">
        <v>2381</v>
      </c>
      <c r="H2020" s="22" t="s">
        <v>2379</v>
      </c>
      <c r="I2020" s="22" t="s">
        <v>2381</v>
      </c>
      <c r="J2020" s="22">
        <v>1</v>
      </c>
      <c r="K2020" t="s">
        <v>2379</v>
      </c>
      <c r="L2020" s="25">
        <f>VLOOKUP(Table35[[#This Row],[Customer ID]],'Hospitalisation Details'!A:E,5,FALSE)</f>
        <v>35449</v>
      </c>
      <c r="M2020" s="27">
        <f>VLOOKUP(Table35[[#This Row],[Customer ID]],'Hospitalisation Details'!A:K,8,FALSE)</f>
        <v>3021.81</v>
      </c>
      <c r="N2020" t="str">
        <f>VLOOKUP(Table35[[#This Row],[Customer ID]],'Hospitalisation Details'!A:K,9, FALSE)</f>
        <v>tier - 2</v>
      </c>
      <c r="O2020" t="str">
        <f>VLOOKUP(Table35[[#This Row],[Customer ID]],'Hospitalisation Details'!A:K,10,FALSE)</f>
        <v>tier - 3</v>
      </c>
      <c r="P2020" t="str">
        <f>VLOOKUP(Table35[[#This Row],[Customer ID]],'Hospitalisation Details'!A:K,11,FALSE)</f>
        <v>R1012</v>
      </c>
    </row>
    <row r="2021" spans="1:16" x14ac:dyDescent="0.3">
      <c r="A2021" t="s">
        <v>346</v>
      </c>
      <c r="B2021" t="str">
        <f>VLOOKUP(Table35[[#This Row],[Customer ID]], 'Customer Names'!F:G, 2, FALSE)</f>
        <v>Regina, Mr.  Chance B</v>
      </c>
      <c r="C2021">
        <v>15.57</v>
      </c>
      <c r="D2021" s="22" t="str" cm="1">
        <f t="array" ref="D2021">_xlfn.IFS(Table35[[#This Row],[BMI]]&lt;18.5, "Underweight ", Table35[[#This Row],[BMI]]&lt;24.9, "Normal Weight", Table35[[#This Row],[BMI]]&lt;29.9, "Overweight ", TRUE, "Obesity")</f>
        <v xml:space="preserve">Underweight </v>
      </c>
      <c r="E2021" s="22">
        <v>4.07</v>
      </c>
      <c r="F2021" s="22" t="str" cm="1">
        <f t="array" ref="F2021">_xlfn.IFS(Table35[[#This Row],[HBA1C]]&lt;5.7, "Normal", Table35[[#This Row],[HBA1C]]&lt;6.4, "Prediabetes ", TRUE, "Diabetes")</f>
        <v>Normal</v>
      </c>
      <c r="G2021" s="23" t="s">
        <v>2381</v>
      </c>
      <c r="H2021" s="22" t="s">
        <v>2379</v>
      </c>
      <c r="I2021" s="22" t="s">
        <v>2379</v>
      </c>
      <c r="J2021" s="22">
        <v>1</v>
      </c>
      <c r="K2021" t="s">
        <v>2379</v>
      </c>
      <c r="L2021" s="25">
        <f>VLOOKUP(Table35[[#This Row],[Customer ID]],'Hospitalisation Details'!A:E,5,FALSE)</f>
        <v>32505</v>
      </c>
      <c r="M2021" s="27">
        <f>VLOOKUP(Table35[[#This Row],[Customer ID]],'Hospitalisation Details'!A:K,8,FALSE)</f>
        <v>3018.04</v>
      </c>
      <c r="N2021" t="str">
        <f>VLOOKUP(Table35[[#This Row],[Customer ID]],'Hospitalisation Details'!A:K,9, FALSE)</f>
        <v>tier - 2</v>
      </c>
      <c r="O2021" t="str">
        <f>VLOOKUP(Table35[[#This Row],[Customer ID]],'Hospitalisation Details'!A:K,10,FALSE)</f>
        <v>tier - 2</v>
      </c>
      <c r="P2021" t="str">
        <f>VLOOKUP(Table35[[#This Row],[Customer ID]],'Hospitalisation Details'!A:K,11,FALSE)</f>
        <v>R1012</v>
      </c>
    </row>
    <row r="2022" spans="1:16" x14ac:dyDescent="0.3">
      <c r="A2022" t="s">
        <v>345</v>
      </c>
      <c r="B2022" t="str">
        <f>VLOOKUP(Table35[[#This Row],[Customer ID]], 'Customer Names'!F:G, 2, FALSE)</f>
        <v>O'Connor, Mr.  Sean P</v>
      </c>
      <c r="C2022">
        <v>30.36</v>
      </c>
      <c r="D2022" s="22" t="str" cm="1">
        <f t="array" ref="D2022">_xlfn.IFS(Table35[[#This Row],[BMI]]&lt;18.5, "Underweight ", Table35[[#This Row],[BMI]]&lt;24.9, "Normal Weight", Table35[[#This Row],[BMI]]&lt;29.9, "Overweight ", TRUE, "Obesity")</f>
        <v>Obesity</v>
      </c>
      <c r="E2022" s="22">
        <v>9.39</v>
      </c>
      <c r="F2022" s="22" t="str" cm="1">
        <f t="array" ref="F2022">_xlfn.IFS(Table35[[#This Row],[HBA1C]]&lt;5.7, "Normal", Table35[[#This Row],[HBA1C]]&lt;6.4, "Prediabetes ", TRUE, "Diabetes")</f>
        <v>Diabetes</v>
      </c>
      <c r="G2022" s="23" t="s">
        <v>2379</v>
      </c>
      <c r="H2022" s="22" t="s">
        <v>2379</v>
      </c>
      <c r="I2022" s="22" t="s">
        <v>2379</v>
      </c>
      <c r="J2022" s="22">
        <v>0</v>
      </c>
      <c r="K2022" t="s">
        <v>2379</v>
      </c>
      <c r="L2022" s="25">
        <f>VLOOKUP(Table35[[#This Row],[Customer ID]],'Hospitalisation Details'!A:E,5,FALSE)</f>
        <v>37575</v>
      </c>
      <c r="M2022" s="27">
        <f>VLOOKUP(Table35[[#This Row],[Customer ID]],'Hospitalisation Details'!A:K,8,FALSE)</f>
        <v>3012.22</v>
      </c>
      <c r="N2022" t="str">
        <f>VLOOKUP(Table35[[#This Row],[Customer ID]],'Hospitalisation Details'!A:K,9, FALSE)</f>
        <v>tier - 2</v>
      </c>
      <c r="O2022" t="str">
        <f>VLOOKUP(Table35[[#This Row],[Customer ID]],'Hospitalisation Details'!A:K,10,FALSE)</f>
        <v>tier - 3</v>
      </c>
      <c r="P2022" t="str">
        <f>VLOOKUP(Table35[[#This Row],[Customer ID]],'Hospitalisation Details'!A:K,11,FALSE)</f>
        <v>R1012</v>
      </c>
    </row>
    <row r="2023" spans="1:16" x14ac:dyDescent="0.3">
      <c r="A2023" t="s">
        <v>344</v>
      </c>
      <c r="B2023" t="str">
        <f>VLOOKUP(Table35[[#This Row],[Customer ID]], 'Customer Names'!F:G, 2, FALSE)</f>
        <v>Howe, Ms.  Therese</v>
      </c>
      <c r="C2023">
        <v>19.37</v>
      </c>
      <c r="D2023" s="22" t="str" cm="1">
        <f t="array" ref="D2023">_xlfn.IFS(Table35[[#This Row],[BMI]]&lt;18.5, "Underweight ", Table35[[#This Row],[BMI]]&lt;24.9, "Normal Weight", Table35[[#This Row],[BMI]]&lt;29.9, "Overweight ", TRUE, "Obesity")</f>
        <v>Normal Weight</v>
      </c>
      <c r="E2023" s="22">
        <v>4.18</v>
      </c>
      <c r="F2023" s="22" t="str" cm="1">
        <f t="array" ref="F2023">_xlfn.IFS(Table35[[#This Row],[HBA1C]]&lt;5.7, "Normal", Table35[[#This Row],[HBA1C]]&lt;6.4, "Prediabetes ", TRUE, "Diabetes")</f>
        <v>Normal</v>
      </c>
      <c r="G2023" s="23" t="s">
        <v>2379</v>
      </c>
      <c r="H2023" s="22" t="s">
        <v>2379</v>
      </c>
      <c r="I2023" s="22" t="s">
        <v>2379</v>
      </c>
      <c r="J2023" s="22">
        <v>0</v>
      </c>
      <c r="K2023" t="s">
        <v>2379</v>
      </c>
      <c r="L2023" s="25">
        <f>VLOOKUP(Table35[[#This Row],[Customer ID]],'Hospitalisation Details'!A:E,5,FALSE)</f>
        <v>33531</v>
      </c>
      <c r="M2023" s="27">
        <f>VLOOKUP(Table35[[#This Row],[Customer ID]],'Hospitalisation Details'!A:K,8,FALSE)</f>
        <v>2985.67</v>
      </c>
      <c r="N2023" t="str">
        <f>VLOOKUP(Table35[[#This Row],[Customer ID]],'Hospitalisation Details'!A:K,9, FALSE)</f>
        <v>tier - 2</v>
      </c>
      <c r="O2023" t="str">
        <f>VLOOKUP(Table35[[#This Row],[Customer ID]],'Hospitalisation Details'!A:K,10,FALSE)</f>
        <v>tier - 2</v>
      </c>
      <c r="P2023" t="str">
        <f>VLOOKUP(Table35[[#This Row],[Customer ID]],'Hospitalisation Details'!A:K,11,FALSE)</f>
        <v>R1013</v>
      </c>
    </row>
    <row r="2024" spans="1:16" x14ac:dyDescent="0.3">
      <c r="A2024" t="s">
        <v>343</v>
      </c>
      <c r="B2024" t="str">
        <f>VLOOKUP(Table35[[#This Row],[Customer ID]], 'Customer Names'!F:G, 2, FALSE)</f>
        <v>Atwater, Mr.  Beau</v>
      </c>
      <c r="C2024">
        <v>16.71</v>
      </c>
      <c r="D2024" s="22" t="str" cm="1">
        <f t="array" ref="D2024">_xlfn.IFS(Table35[[#This Row],[BMI]]&lt;18.5, "Underweight ", Table35[[#This Row],[BMI]]&lt;24.9, "Normal Weight", Table35[[#This Row],[BMI]]&lt;29.9, "Overweight ", TRUE, "Obesity")</f>
        <v xml:space="preserve">Underweight </v>
      </c>
      <c r="E2024" s="22">
        <v>4.18</v>
      </c>
      <c r="F2024" s="22" t="str" cm="1">
        <f t="array" ref="F2024">_xlfn.IFS(Table35[[#This Row],[HBA1C]]&lt;5.7, "Normal", Table35[[#This Row],[HBA1C]]&lt;6.4, "Prediabetes ", TRUE, "Diabetes")</f>
        <v>Normal</v>
      </c>
      <c r="G2024" s="23" t="s">
        <v>2379</v>
      </c>
      <c r="H2024" s="22" t="s">
        <v>2379</v>
      </c>
      <c r="I2024" s="22" t="s">
        <v>2379</v>
      </c>
      <c r="J2024" s="22">
        <v>1</v>
      </c>
      <c r="K2024" t="s">
        <v>2379</v>
      </c>
      <c r="L2024" s="25">
        <f>VLOOKUP(Table35[[#This Row],[Customer ID]],'Hospitalisation Details'!A:E,5,FALSE)</f>
        <v>32038</v>
      </c>
      <c r="M2024" s="27">
        <f>VLOOKUP(Table35[[#This Row],[Customer ID]],'Hospitalisation Details'!A:K,8,FALSE)</f>
        <v>2979.52</v>
      </c>
      <c r="N2024" t="str">
        <f>VLOOKUP(Table35[[#This Row],[Customer ID]],'Hospitalisation Details'!A:K,9, FALSE)</f>
        <v>tier - 2</v>
      </c>
      <c r="O2024" t="str">
        <f>VLOOKUP(Table35[[#This Row],[Customer ID]],'Hospitalisation Details'!A:K,10,FALSE)</f>
        <v>tier - 3</v>
      </c>
      <c r="P2024" t="str">
        <f>VLOOKUP(Table35[[#This Row],[Customer ID]],'Hospitalisation Details'!A:K,11,FALSE)</f>
        <v>R1013</v>
      </c>
    </row>
    <row r="2025" spans="1:16" x14ac:dyDescent="0.3">
      <c r="A2025" t="s">
        <v>342</v>
      </c>
      <c r="B2025" t="str">
        <f>VLOOKUP(Table35[[#This Row],[Customer ID]], 'Customer Names'!F:G, 2, FALSE)</f>
        <v>Gurganus, Ms.  Kelsey M</v>
      </c>
      <c r="C2025">
        <v>24.1</v>
      </c>
      <c r="D2025" s="22" t="str" cm="1">
        <f t="array" ref="D2025">_xlfn.IFS(Table35[[#This Row],[BMI]]&lt;18.5, "Underweight ", Table35[[#This Row],[BMI]]&lt;24.9, "Normal Weight", Table35[[#This Row],[BMI]]&lt;29.9, "Overweight ", TRUE, "Obesity")</f>
        <v>Normal Weight</v>
      </c>
      <c r="E2025" s="22">
        <v>4.4000000000000004</v>
      </c>
      <c r="F2025" s="22" t="str" cm="1">
        <f t="array" ref="F2025">_xlfn.IFS(Table35[[#This Row],[HBA1C]]&lt;5.7, "Normal", Table35[[#This Row],[HBA1C]]&lt;6.4, "Prediabetes ", TRUE, "Diabetes")</f>
        <v>Normal</v>
      </c>
      <c r="G2025" s="23" t="s">
        <v>2381</v>
      </c>
      <c r="H2025" s="22" t="s">
        <v>2379</v>
      </c>
      <c r="I2025" s="22" t="s">
        <v>2379</v>
      </c>
      <c r="J2025" s="22">
        <v>1</v>
      </c>
      <c r="K2025" t="s">
        <v>2379</v>
      </c>
      <c r="L2025" s="25">
        <f>VLOOKUP(Table35[[#This Row],[Customer ID]],'Hospitalisation Details'!A:E,5,FALSE)</f>
        <v>34935</v>
      </c>
      <c r="M2025" s="27">
        <f>VLOOKUP(Table35[[#This Row],[Customer ID]],'Hospitalisation Details'!A:K,8,FALSE)</f>
        <v>2974.13</v>
      </c>
      <c r="N2025" t="str">
        <f>VLOOKUP(Table35[[#This Row],[Customer ID]],'Hospitalisation Details'!A:K,9, FALSE)</f>
        <v>tier - 2</v>
      </c>
      <c r="O2025" t="str">
        <f>VLOOKUP(Table35[[#This Row],[Customer ID]],'Hospitalisation Details'!A:K,10,FALSE)</f>
        <v>tier - 1</v>
      </c>
      <c r="P2025" t="str">
        <f>VLOOKUP(Table35[[#This Row],[Customer ID]],'Hospitalisation Details'!A:K,11,FALSE)</f>
        <v>R1011</v>
      </c>
    </row>
    <row r="2026" spans="1:16" x14ac:dyDescent="0.3">
      <c r="A2026" t="s">
        <v>341</v>
      </c>
      <c r="B2026" t="str">
        <f>VLOOKUP(Table35[[#This Row],[Customer ID]], 'Customer Names'!F:G, 2, FALSE)</f>
        <v>Holden, Ms.  Gretchen</v>
      </c>
      <c r="C2026">
        <v>29.77</v>
      </c>
      <c r="D2026" s="22" t="str" cm="1">
        <f t="array" ref="D2026">_xlfn.IFS(Table35[[#This Row],[BMI]]&lt;18.5, "Underweight ", Table35[[#This Row],[BMI]]&lt;24.9, "Normal Weight", Table35[[#This Row],[BMI]]&lt;29.9, "Overweight ", TRUE, "Obesity")</f>
        <v xml:space="preserve">Overweight </v>
      </c>
      <c r="E2026" s="22">
        <v>9.9</v>
      </c>
      <c r="F2026" s="22" t="str" cm="1">
        <f t="array" ref="F2026">_xlfn.IFS(Table35[[#This Row],[HBA1C]]&lt;5.7, "Normal", Table35[[#This Row],[HBA1C]]&lt;6.4, "Prediabetes ", TRUE, "Diabetes")</f>
        <v>Diabetes</v>
      </c>
      <c r="G2026" s="23" t="s">
        <v>2379</v>
      </c>
      <c r="H2026" s="22" t="s">
        <v>2379</v>
      </c>
      <c r="I2026" s="22" t="s">
        <v>2379</v>
      </c>
      <c r="J2026" s="22">
        <v>0</v>
      </c>
      <c r="K2026" t="s">
        <v>2379</v>
      </c>
      <c r="L2026" s="25">
        <f>VLOOKUP(Table35[[#This Row],[Customer ID]],'Hospitalisation Details'!A:E,5,FALSE)</f>
        <v>37467</v>
      </c>
      <c r="M2026" s="27">
        <f>VLOOKUP(Table35[[#This Row],[Customer ID]],'Hospitalisation Details'!A:K,8,FALSE)</f>
        <v>2943.41</v>
      </c>
      <c r="N2026" t="str">
        <f>VLOOKUP(Table35[[#This Row],[Customer ID]],'Hospitalisation Details'!A:K,9, FALSE)</f>
        <v>tier - 2</v>
      </c>
      <c r="O2026" t="str">
        <f>VLOOKUP(Table35[[#This Row],[Customer ID]],'Hospitalisation Details'!A:K,10,FALSE)</f>
        <v>tier - 3</v>
      </c>
      <c r="P2026" t="str">
        <f>VLOOKUP(Table35[[#This Row],[Customer ID]],'Hospitalisation Details'!A:K,11,FALSE)</f>
        <v>R1012</v>
      </c>
    </row>
    <row r="2027" spans="1:16" x14ac:dyDescent="0.3">
      <c r="A2027" t="s">
        <v>340</v>
      </c>
      <c r="B2027" t="str">
        <f>VLOOKUP(Table35[[#This Row],[Customer ID]], 'Customer Names'!F:G, 2, FALSE)</f>
        <v>Parton, Mr.  Nicholas E.</v>
      </c>
      <c r="C2027">
        <v>46.53</v>
      </c>
      <c r="D2027" s="22" t="str" cm="1">
        <f t="array" ref="D2027">_xlfn.IFS(Table35[[#This Row],[BMI]]&lt;18.5, "Underweight ", Table35[[#This Row],[BMI]]&lt;24.9, "Normal Weight", Table35[[#This Row],[BMI]]&lt;29.9, "Overweight ", TRUE, "Obesity")</f>
        <v>Obesity</v>
      </c>
      <c r="E2027" s="22">
        <v>4.84</v>
      </c>
      <c r="F2027" s="22" t="str" cm="1">
        <f t="array" ref="F2027">_xlfn.IFS(Table35[[#This Row],[HBA1C]]&lt;5.7, "Normal", Table35[[#This Row],[HBA1C]]&lt;6.4, "Prediabetes ", TRUE, "Diabetes")</f>
        <v>Normal</v>
      </c>
      <c r="G2027" s="23" t="s">
        <v>2381</v>
      </c>
      <c r="H2027" s="22" t="s">
        <v>2379</v>
      </c>
      <c r="I2027" s="22" t="s">
        <v>2379</v>
      </c>
      <c r="J2027" s="22">
        <v>0</v>
      </c>
      <c r="K2027" t="s">
        <v>2379</v>
      </c>
      <c r="L2027" s="25">
        <f>VLOOKUP(Table35[[#This Row],[Customer ID]],'Hospitalisation Details'!A:E,5,FALSE)</f>
        <v>35246</v>
      </c>
      <c r="M2027" s="27">
        <f>VLOOKUP(Table35[[#This Row],[Customer ID]],'Hospitalisation Details'!A:K,8,FALSE)</f>
        <v>2927.06</v>
      </c>
      <c r="N2027" t="str">
        <f>VLOOKUP(Table35[[#This Row],[Customer ID]],'Hospitalisation Details'!A:K,9, FALSE)</f>
        <v>tier - 2</v>
      </c>
      <c r="O2027" t="str">
        <f>VLOOKUP(Table35[[#This Row],[Customer ID]],'Hospitalisation Details'!A:K,10,FALSE)</f>
        <v>tier - 2</v>
      </c>
      <c r="P2027" t="str">
        <f>VLOOKUP(Table35[[#This Row],[Customer ID]],'Hospitalisation Details'!A:K,11,FALSE)</f>
        <v>R1013</v>
      </c>
    </row>
    <row r="2028" spans="1:16" x14ac:dyDescent="0.3">
      <c r="A2028" t="s">
        <v>339</v>
      </c>
      <c r="B2028" t="str">
        <f>VLOOKUP(Table35[[#This Row],[Customer ID]], 'Customer Names'!F:G, 2, FALSE)</f>
        <v>Downs, Ms.  Deborah</v>
      </c>
      <c r="C2028">
        <v>23.4</v>
      </c>
      <c r="D2028" s="22" t="str" cm="1">
        <f t="array" ref="D2028">_xlfn.IFS(Table35[[#This Row],[BMI]]&lt;18.5, "Underweight ", Table35[[#This Row],[BMI]]&lt;24.9, "Normal Weight", Table35[[#This Row],[BMI]]&lt;29.9, "Overweight ", TRUE, "Obesity")</f>
        <v>Normal Weight</v>
      </c>
      <c r="E2028" s="22">
        <v>5.53</v>
      </c>
      <c r="F2028" s="22" t="str" cm="1">
        <f t="array" ref="F2028">_xlfn.IFS(Table35[[#This Row],[HBA1C]]&lt;5.7, "Normal", Table35[[#This Row],[HBA1C]]&lt;6.4, "Prediabetes ", TRUE, "Diabetes")</f>
        <v>Normal</v>
      </c>
      <c r="G2028" s="23" t="s">
        <v>2379</v>
      </c>
      <c r="H2028" s="22" t="s">
        <v>2379</v>
      </c>
      <c r="I2028" s="22" t="s">
        <v>2381</v>
      </c>
      <c r="J2028" s="22">
        <v>1</v>
      </c>
      <c r="K2028" t="s">
        <v>2379</v>
      </c>
      <c r="L2028" s="25">
        <f>VLOOKUP(Table35[[#This Row],[Customer ID]],'Hospitalisation Details'!A:E,5,FALSE)</f>
        <v>37746</v>
      </c>
      <c r="M2028" s="27">
        <f>VLOOKUP(Table35[[#This Row],[Customer ID]],'Hospitalisation Details'!A:K,8,FALSE)</f>
        <v>2913.57</v>
      </c>
      <c r="N2028" t="str">
        <f>VLOOKUP(Table35[[#This Row],[Customer ID]],'Hospitalisation Details'!A:K,9, FALSE)</f>
        <v>tier - 2</v>
      </c>
      <c r="O2028" t="str">
        <f>VLOOKUP(Table35[[#This Row],[Customer ID]],'Hospitalisation Details'!A:K,10,FALSE)</f>
        <v>tier - 2</v>
      </c>
      <c r="P2028" t="str">
        <f>VLOOKUP(Table35[[#This Row],[Customer ID]],'Hospitalisation Details'!A:K,11,FALSE)</f>
        <v>R1011</v>
      </c>
    </row>
    <row r="2029" spans="1:16" x14ac:dyDescent="0.3">
      <c r="A2029" t="s">
        <v>338</v>
      </c>
      <c r="B2029" t="str">
        <f>VLOOKUP(Table35[[#This Row],[Customer ID]], 'Customer Names'!F:G, 2, FALSE)</f>
        <v>Dent, Mr.  Chuck W. Jr.</v>
      </c>
      <c r="C2029">
        <v>30</v>
      </c>
      <c r="D2029" s="22" t="str" cm="1">
        <f t="array" ref="D2029">_xlfn.IFS(Table35[[#This Row],[BMI]]&lt;18.5, "Underweight ", Table35[[#This Row],[BMI]]&lt;24.9, "Normal Weight", Table35[[#This Row],[BMI]]&lt;29.9, "Overweight ", TRUE, "Obesity")</f>
        <v>Obesity</v>
      </c>
      <c r="E2029" s="22">
        <v>4.33</v>
      </c>
      <c r="F2029" s="22" t="str" cm="1">
        <f t="array" ref="F2029">_xlfn.IFS(Table35[[#This Row],[HBA1C]]&lt;5.7, "Normal", Table35[[#This Row],[HBA1C]]&lt;6.4, "Prediabetes ", TRUE, "Diabetes")</f>
        <v>Normal</v>
      </c>
      <c r="G2029" s="23" t="s">
        <v>2381</v>
      </c>
      <c r="H2029" s="22" t="s">
        <v>2379</v>
      </c>
      <c r="I2029" s="22" t="s">
        <v>2379</v>
      </c>
      <c r="J2029" s="22">
        <v>0</v>
      </c>
      <c r="K2029" t="s">
        <v>2379</v>
      </c>
      <c r="L2029" s="25">
        <f>VLOOKUP(Table35[[#This Row],[Customer ID]],'Hospitalisation Details'!A:E,5,FALSE)</f>
        <v>35168</v>
      </c>
      <c r="M2029" s="27">
        <f>VLOOKUP(Table35[[#This Row],[Customer ID]],'Hospitalisation Details'!A:K,8,FALSE)</f>
        <v>2904.09</v>
      </c>
      <c r="N2029" t="str">
        <f>VLOOKUP(Table35[[#This Row],[Customer ID]],'Hospitalisation Details'!A:K,9, FALSE)</f>
        <v>tier - 2</v>
      </c>
      <c r="O2029" t="str">
        <f>VLOOKUP(Table35[[#This Row],[Customer ID]],'Hospitalisation Details'!A:K,10,FALSE)</f>
        <v>tier - 2</v>
      </c>
      <c r="P2029" t="str">
        <f>VLOOKUP(Table35[[#This Row],[Customer ID]],'Hospitalisation Details'!A:K,11,FALSE)</f>
        <v>R1011</v>
      </c>
    </row>
    <row r="2030" spans="1:16" x14ac:dyDescent="0.3">
      <c r="A2030" t="s">
        <v>337</v>
      </c>
      <c r="B2030" t="str">
        <f>VLOOKUP(Table35[[#This Row],[Customer ID]], 'Customer Names'!F:G, 2, FALSE)</f>
        <v>Ranti, Mr.  Daniel</v>
      </c>
      <c r="C2030">
        <v>29.15</v>
      </c>
      <c r="D2030" s="22" t="str" cm="1">
        <f t="array" ref="D2030">_xlfn.IFS(Table35[[#This Row],[BMI]]&lt;18.5, "Underweight ", Table35[[#This Row],[BMI]]&lt;24.9, "Normal Weight", Table35[[#This Row],[BMI]]&lt;29.9, "Overweight ", TRUE, "Obesity")</f>
        <v xml:space="preserve">Overweight </v>
      </c>
      <c r="E2030" s="22">
        <v>4.91</v>
      </c>
      <c r="F2030" s="22" t="str" cm="1">
        <f t="array" ref="F2030">_xlfn.IFS(Table35[[#This Row],[HBA1C]]&lt;5.7, "Normal", Table35[[#This Row],[HBA1C]]&lt;6.4, "Prediabetes ", TRUE, "Diabetes")</f>
        <v>Normal</v>
      </c>
      <c r="G2030" s="23" t="s">
        <v>2381</v>
      </c>
      <c r="H2030" s="22" t="s">
        <v>2379</v>
      </c>
      <c r="I2030" s="22" t="s">
        <v>2379</v>
      </c>
      <c r="J2030" s="22">
        <v>0</v>
      </c>
      <c r="K2030" t="s">
        <v>2379</v>
      </c>
      <c r="L2030" s="25">
        <f>VLOOKUP(Table35[[#This Row],[Customer ID]],'Hospitalisation Details'!A:E,5,FALSE)</f>
        <v>35148</v>
      </c>
      <c r="M2030" s="27">
        <f>VLOOKUP(Table35[[#This Row],[Customer ID]],'Hospitalisation Details'!A:K,8,FALSE)</f>
        <v>2902.91</v>
      </c>
      <c r="N2030" t="str">
        <f>VLOOKUP(Table35[[#This Row],[Customer ID]],'Hospitalisation Details'!A:K,9, FALSE)</f>
        <v>tier - 2</v>
      </c>
      <c r="O2030" t="str">
        <f>VLOOKUP(Table35[[#This Row],[Customer ID]],'Hospitalisation Details'!A:K,10,FALSE)</f>
        <v>tier - 2</v>
      </c>
      <c r="P2030" t="str">
        <f>VLOOKUP(Table35[[#This Row],[Customer ID]],'Hospitalisation Details'!A:K,11,FALSE)</f>
        <v>R1013</v>
      </c>
    </row>
    <row r="2031" spans="1:16" x14ac:dyDescent="0.3">
      <c r="A2031" t="s">
        <v>336</v>
      </c>
      <c r="B2031" t="str">
        <f>VLOOKUP(Table35[[#This Row],[Customer ID]], 'Customer Names'!F:G, 2, FALSE)</f>
        <v>Ishaq, Ms.  Amany</v>
      </c>
      <c r="C2031">
        <v>34.865000000000002</v>
      </c>
      <c r="D2031" s="22" t="str" cm="1">
        <f t="array" ref="D2031">_xlfn.IFS(Table35[[#This Row],[BMI]]&lt;18.5, "Underweight ", Table35[[#This Row],[BMI]]&lt;24.9, "Normal Weight", Table35[[#This Row],[BMI]]&lt;29.9, "Overweight ", TRUE, "Obesity")</f>
        <v>Obesity</v>
      </c>
      <c r="E2031" s="22">
        <v>4.8</v>
      </c>
      <c r="F2031" s="22" t="str" cm="1">
        <f t="array" ref="F2031">_xlfn.IFS(Table35[[#This Row],[HBA1C]]&lt;5.7, "Normal", Table35[[#This Row],[HBA1C]]&lt;6.4, "Prediabetes ", TRUE, "Diabetes")</f>
        <v>Normal</v>
      </c>
      <c r="G2031" s="23" t="s">
        <v>2379</v>
      </c>
      <c r="H2031" s="22" t="s">
        <v>2379</v>
      </c>
      <c r="I2031" s="22" t="s">
        <v>2379</v>
      </c>
      <c r="J2031" s="22">
        <v>0</v>
      </c>
      <c r="K2031" t="s">
        <v>2379</v>
      </c>
      <c r="L2031" s="25">
        <f>VLOOKUP(Table35[[#This Row],[Customer ID]],'Hospitalisation Details'!A:E,5,FALSE)</f>
        <v>36192</v>
      </c>
      <c r="M2031" s="27">
        <f>VLOOKUP(Table35[[#This Row],[Customer ID]],'Hospitalisation Details'!A:K,8,FALSE)</f>
        <v>2899.49</v>
      </c>
      <c r="N2031" t="str">
        <f>VLOOKUP(Table35[[#This Row],[Customer ID]],'Hospitalisation Details'!A:K,9, FALSE)</f>
        <v>tier - 2</v>
      </c>
      <c r="O2031" t="str">
        <f>VLOOKUP(Table35[[#This Row],[Customer ID]],'Hospitalisation Details'!A:K,10,FALSE)</f>
        <v>tier - 2</v>
      </c>
      <c r="P2031" t="str">
        <f>VLOOKUP(Table35[[#This Row],[Customer ID]],'Hospitalisation Details'!A:K,11,FALSE)</f>
        <v>R1024</v>
      </c>
    </row>
    <row r="2032" spans="1:16" x14ac:dyDescent="0.3">
      <c r="A2032" t="s">
        <v>335</v>
      </c>
      <c r="B2032" t="str">
        <f>VLOOKUP(Table35[[#This Row],[Customer ID]], 'Customer Names'!F:G, 2, FALSE)</f>
        <v>Wiles, Ms.  Kipling</v>
      </c>
      <c r="C2032">
        <v>28.12</v>
      </c>
      <c r="D2032" s="22" t="str" cm="1">
        <f t="array" ref="D2032">_xlfn.IFS(Table35[[#This Row],[BMI]]&lt;18.5, "Underweight ", Table35[[#This Row],[BMI]]&lt;24.9, "Normal Weight", Table35[[#This Row],[BMI]]&lt;29.9, "Overweight ", TRUE, "Obesity")</f>
        <v xml:space="preserve">Overweight </v>
      </c>
      <c r="E2032" s="22">
        <v>5.55</v>
      </c>
      <c r="F2032" s="22" t="str" cm="1">
        <f t="array" ref="F2032">_xlfn.IFS(Table35[[#This Row],[HBA1C]]&lt;5.7, "Normal", Table35[[#This Row],[HBA1C]]&lt;6.4, "Prediabetes ", TRUE, "Diabetes")</f>
        <v>Normal</v>
      </c>
      <c r="G2032" s="23" t="s">
        <v>2381</v>
      </c>
      <c r="H2032" s="22" t="s">
        <v>2380</v>
      </c>
      <c r="I2032" s="22" t="s">
        <v>2379</v>
      </c>
      <c r="J2032" s="22">
        <v>2</v>
      </c>
      <c r="K2032" t="s">
        <v>2379</v>
      </c>
      <c r="L2032" s="25">
        <f>VLOOKUP(Table35[[#This Row],[Customer ID]],'Hospitalisation Details'!A:E,5,FALSE)</f>
        <v>36539</v>
      </c>
      <c r="M2032" s="27">
        <f>VLOOKUP(Table35[[#This Row],[Customer ID]],'Hospitalisation Details'!A:K,8,FALSE)</f>
        <v>2897.46</v>
      </c>
      <c r="N2032" t="str">
        <f>VLOOKUP(Table35[[#This Row],[Customer ID]],'Hospitalisation Details'!A:K,9, FALSE)</f>
        <v>tier - 2</v>
      </c>
      <c r="O2032" t="str">
        <f>VLOOKUP(Table35[[#This Row],[Customer ID]],'Hospitalisation Details'!A:K,10,FALSE)</f>
        <v>tier - 1</v>
      </c>
      <c r="P2032" t="str">
        <f>VLOOKUP(Table35[[#This Row],[Customer ID]],'Hospitalisation Details'!A:K,11,FALSE)</f>
        <v>R1012</v>
      </c>
    </row>
    <row r="2033" spans="1:16" x14ac:dyDescent="0.3">
      <c r="A2033" t="s">
        <v>334</v>
      </c>
      <c r="B2033" t="str">
        <f>VLOOKUP(Table35[[#This Row],[Customer ID]], 'Customer Names'!F:G, 2, FALSE)</f>
        <v>Roberts, Mr.  Duncan</v>
      </c>
      <c r="C2033">
        <v>29.45</v>
      </c>
      <c r="D2033" s="22" t="str" cm="1">
        <f t="array" ref="D2033">_xlfn.IFS(Table35[[#This Row],[BMI]]&lt;18.5, "Underweight ", Table35[[#This Row],[BMI]]&lt;24.9, "Normal Weight", Table35[[#This Row],[BMI]]&lt;29.9, "Overweight ", TRUE, "Obesity")</f>
        <v xml:space="preserve">Overweight </v>
      </c>
      <c r="E2033" s="22">
        <v>5.24</v>
      </c>
      <c r="F2033" s="22" t="str" cm="1">
        <f t="array" ref="F2033">_xlfn.IFS(Table35[[#This Row],[HBA1C]]&lt;5.7, "Normal", Table35[[#This Row],[HBA1C]]&lt;6.4, "Prediabetes ", TRUE, "Diabetes")</f>
        <v>Normal</v>
      </c>
      <c r="G2033" s="23" t="s">
        <v>2381</v>
      </c>
      <c r="H2033" s="22" t="s">
        <v>2379</v>
      </c>
      <c r="I2033" s="22" t="s">
        <v>2379</v>
      </c>
      <c r="J2033" s="22">
        <v>0</v>
      </c>
      <c r="K2033" t="s">
        <v>2379</v>
      </c>
      <c r="L2033" s="25">
        <f>VLOOKUP(Table35[[#This Row],[Customer ID]],'Hospitalisation Details'!A:E,5,FALSE)</f>
        <v>35420</v>
      </c>
      <c r="M2033" s="27">
        <f>VLOOKUP(Table35[[#This Row],[Customer ID]],'Hospitalisation Details'!A:K,8,FALSE)</f>
        <v>2897.32</v>
      </c>
      <c r="N2033" t="str">
        <f>VLOOKUP(Table35[[#This Row],[Customer ID]],'Hospitalisation Details'!A:K,9, FALSE)</f>
        <v>tier - 3</v>
      </c>
      <c r="O2033" t="str">
        <f>VLOOKUP(Table35[[#This Row],[Customer ID]],'Hospitalisation Details'!A:K,10,FALSE)</f>
        <v>tier - 3</v>
      </c>
      <c r="P2033" t="str">
        <f>VLOOKUP(Table35[[#This Row],[Customer ID]],'Hospitalisation Details'!A:K,11,FALSE)</f>
        <v>R1016</v>
      </c>
    </row>
    <row r="2034" spans="1:16" x14ac:dyDescent="0.3">
      <c r="A2034" t="s">
        <v>333</v>
      </c>
      <c r="B2034" t="str">
        <f>VLOOKUP(Table35[[#This Row],[Customer ID]], 'Customer Names'!F:G, 2, FALSE)</f>
        <v>Serafini, Mr.  Louis C.</v>
      </c>
      <c r="C2034">
        <v>27.94</v>
      </c>
      <c r="D2034" s="22" t="str" cm="1">
        <f t="array" ref="D2034">_xlfn.IFS(Table35[[#This Row],[BMI]]&lt;18.5, "Underweight ", Table35[[#This Row],[BMI]]&lt;24.9, "Normal Weight", Table35[[#This Row],[BMI]]&lt;29.9, "Overweight ", TRUE, "Obesity")</f>
        <v xml:space="preserve">Overweight </v>
      </c>
      <c r="E2034" s="22">
        <v>6.08</v>
      </c>
      <c r="F2034" s="22" t="str" cm="1">
        <f t="array" ref="F2034">_xlfn.IFS(Table35[[#This Row],[HBA1C]]&lt;5.7, "Normal", Table35[[#This Row],[HBA1C]]&lt;6.4, "Prediabetes ", TRUE, "Diabetes")</f>
        <v xml:space="preserve">Prediabetes </v>
      </c>
      <c r="G2034" s="23" t="s">
        <v>2379</v>
      </c>
      <c r="H2034" s="22" t="s">
        <v>2379</v>
      </c>
      <c r="I2034" s="22" t="s">
        <v>2381</v>
      </c>
      <c r="J2034" s="22">
        <v>1</v>
      </c>
      <c r="K2034" t="s">
        <v>2379</v>
      </c>
      <c r="L2034" s="25">
        <f>VLOOKUP(Table35[[#This Row],[Customer ID]],'Hospitalisation Details'!A:E,5,FALSE)</f>
        <v>34285</v>
      </c>
      <c r="M2034" s="27">
        <f>VLOOKUP(Table35[[#This Row],[Customer ID]],'Hospitalisation Details'!A:K,8,FALSE)</f>
        <v>2867.12</v>
      </c>
      <c r="N2034" t="str">
        <f>VLOOKUP(Table35[[#This Row],[Customer ID]],'Hospitalisation Details'!A:K,9, FALSE)</f>
        <v>tier - 1</v>
      </c>
      <c r="O2034" t="str">
        <f>VLOOKUP(Table35[[#This Row],[Customer ID]],'Hospitalisation Details'!A:K,10,FALSE)</f>
        <v>tier - 3</v>
      </c>
      <c r="P2034" t="str">
        <f>VLOOKUP(Table35[[#This Row],[Customer ID]],'Hospitalisation Details'!A:K,11,FALSE)</f>
        <v>R1013</v>
      </c>
    </row>
    <row r="2035" spans="1:16" x14ac:dyDescent="0.3">
      <c r="A2035" t="s">
        <v>332</v>
      </c>
      <c r="B2035" t="str">
        <f>VLOOKUP(Table35[[#This Row],[Customer ID]], 'Customer Names'!F:G, 2, FALSE)</f>
        <v>Button, Mr.  Daniel J</v>
      </c>
      <c r="C2035">
        <v>27.2</v>
      </c>
      <c r="D2035" s="22" t="str" cm="1">
        <f t="array" ref="D2035">_xlfn.IFS(Table35[[#This Row],[BMI]]&lt;18.5, "Underweight ", Table35[[#This Row],[BMI]]&lt;24.9, "Normal Weight", Table35[[#This Row],[BMI]]&lt;29.9, "Overweight ", TRUE, "Obesity")</f>
        <v xml:space="preserve">Overweight </v>
      </c>
      <c r="E2035" s="22">
        <v>5.83</v>
      </c>
      <c r="F2035" s="22" t="str" cm="1">
        <f t="array" ref="F2035">_xlfn.IFS(Table35[[#This Row],[HBA1C]]&lt;5.7, "Normal", Table35[[#This Row],[HBA1C]]&lt;6.4, "Prediabetes ", TRUE, "Diabetes")</f>
        <v xml:space="preserve">Prediabetes </v>
      </c>
      <c r="G2035" s="23" t="s">
        <v>2379</v>
      </c>
      <c r="H2035" s="22" t="s">
        <v>2379</v>
      </c>
      <c r="I2035" s="22" t="s">
        <v>2381</v>
      </c>
      <c r="J2035" s="22">
        <v>1</v>
      </c>
      <c r="K2035" t="s">
        <v>2379</v>
      </c>
      <c r="L2035" s="25">
        <f>VLOOKUP(Table35[[#This Row],[Customer ID]],'Hospitalisation Details'!A:E,5,FALSE)</f>
        <v>34243</v>
      </c>
      <c r="M2035" s="27">
        <f>VLOOKUP(Table35[[#This Row],[Customer ID]],'Hospitalisation Details'!A:K,8,FALSE)</f>
        <v>2866.09</v>
      </c>
      <c r="N2035" t="str">
        <f>VLOOKUP(Table35[[#This Row],[Customer ID]],'Hospitalisation Details'!A:K,9, FALSE)</f>
        <v>tier - 3</v>
      </c>
      <c r="O2035" t="str">
        <f>VLOOKUP(Table35[[#This Row],[Customer ID]],'Hospitalisation Details'!A:K,10,FALSE)</f>
        <v>tier - 3</v>
      </c>
      <c r="P2035" t="str">
        <f>VLOOKUP(Table35[[#This Row],[Customer ID]],'Hospitalisation Details'!A:K,11,FALSE)</f>
        <v>R1011</v>
      </c>
    </row>
    <row r="2036" spans="1:16" x14ac:dyDescent="0.3">
      <c r="A2036" t="s">
        <v>331</v>
      </c>
      <c r="B2036" t="str">
        <f>VLOOKUP(Table35[[#This Row],[Customer ID]], 'Customer Names'!F:G, 2, FALSE)</f>
        <v>Gaal, Ms.  Ildiko M.</v>
      </c>
      <c r="C2036">
        <v>33.344999999999999</v>
      </c>
      <c r="D2036" s="22" t="str" cm="1">
        <f t="array" ref="D2036">_xlfn.IFS(Table35[[#This Row],[BMI]]&lt;18.5, "Underweight ", Table35[[#This Row],[BMI]]&lt;24.9, "Normal Weight", Table35[[#This Row],[BMI]]&lt;29.9, "Overweight ", TRUE, "Obesity")</f>
        <v>Obesity</v>
      </c>
      <c r="E2036" s="22">
        <v>4.29</v>
      </c>
      <c r="F2036" s="22" t="str" cm="1">
        <f t="array" ref="F2036">_xlfn.IFS(Table35[[#This Row],[HBA1C]]&lt;5.7, "Normal", Table35[[#This Row],[HBA1C]]&lt;6.4, "Prediabetes ", TRUE, "Diabetes")</f>
        <v>Normal</v>
      </c>
      <c r="G2036" s="23" t="s">
        <v>2379</v>
      </c>
      <c r="H2036" s="22" t="s">
        <v>2379</v>
      </c>
      <c r="I2036" s="22" t="s">
        <v>2379</v>
      </c>
      <c r="J2036" s="22">
        <v>1</v>
      </c>
      <c r="K2036" t="s">
        <v>2379</v>
      </c>
      <c r="L2036" s="25">
        <f>VLOOKUP(Table35[[#This Row],[Customer ID]],'Hospitalisation Details'!A:E,5,FALSE)</f>
        <v>36042</v>
      </c>
      <c r="M2036" s="27">
        <f>VLOOKUP(Table35[[#This Row],[Customer ID]],'Hospitalisation Details'!A:K,8,FALSE)</f>
        <v>2855.44</v>
      </c>
      <c r="N2036" t="str">
        <f>VLOOKUP(Table35[[#This Row],[Customer ID]],'Hospitalisation Details'!A:K,9, FALSE)</f>
        <v>tier - 2</v>
      </c>
      <c r="O2036" t="str">
        <f>VLOOKUP(Table35[[#This Row],[Customer ID]],'Hospitalisation Details'!A:K,10,FALSE)</f>
        <v>tier - 3</v>
      </c>
      <c r="P2036" t="str">
        <f>VLOOKUP(Table35[[#This Row],[Customer ID]],'Hospitalisation Details'!A:K,11,FALSE)</f>
        <v>R1012</v>
      </c>
    </row>
    <row r="2037" spans="1:16" x14ac:dyDescent="0.3">
      <c r="A2037" t="s">
        <v>330</v>
      </c>
      <c r="B2037" t="str">
        <f>VLOOKUP(Table35[[#This Row],[Customer ID]], 'Customer Names'!F:G, 2, FALSE)</f>
        <v>Liptak, Ms.  Melinda E.</v>
      </c>
      <c r="C2037">
        <v>29.925000000000001</v>
      </c>
      <c r="D2037" s="22" t="str" cm="1">
        <f t="array" ref="D2037">_xlfn.IFS(Table35[[#This Row],[BMI]]&lt;18.5, "Underweight ", Table35[[#This Row],[BMI]]&lt;24.9, "Normal Weight", Table35[[#This Row],[BMI]]&lt;29.9, "Overweight ", TRUE, "Obesity")</f>
        <v>Obesity</v>
      </c>
      <c r="E2037" s="22">
        <v>5.3</v>
      </c>
      <c r="F2037" s="22" t="str" cm="1">
        <f t="array" ref="F2037">_xlfn.IFS(Table35[[#This Row],[HBA1C]]&lt;5.7, "Normal", Table35[[#This Row],[HBA1C]]&lt;6.4, "Prediabetes ", TRUE, "Diabetes")</f>
        <v>Normal</v>
      </c>
      <c r="G2037" s="23" t="s">
        <v>2379</v>
      </c>
      <c r="H2037" s="22" t="s">
        <v>2379</v>
      </c>
      <c r="I2037" s="22" t="s">
        <v>2379</v>
      </c>
      <c r="J2037" s="22">
        <v>1</v>
      </c>
      <c r="K2037" t="s">
        <v>2379</v>
      </c>
      <c r="L2037" s="25">
        <f>VLOOKUP(Table35[[#This Row],[Customer ID]],'Hospitalisation Details'!A:E,5,FALSE)</f>
        <v>36024</v>
      </c>
      <c r="M2037" s="27">
        <f>VLOOKUP(Table35[[#This Row],[Customer ID]],'Hospitalisation Details'!A:K,8,FALSE)</f>
        <v>2850.68</v>
      </c>
      <c r="N2037" t="str">
        <f>VLOOKUP(Table35[[#This Row],[Customer ID]],'Hospitalisation Details'!A:K,9, FALSE)</f>
        <v>tier - 2</v>
      </c>
      <c r="O2037" t="str">
        <f>VLOOKUP(Table35[[#This Row],[Customer ID]],'Hospitalisation Details'!A:K,10,FALSE)</f>
        <v>tier - 3</v>
      </c>
      <c r="P2037" t="str">
        <f>VLOOKUP(Table35[[#This Row],[Customer ID]],'Hospitalisation Details'!A:K,11,FALSE)</f>
        <v>R1012</v>
      </c>
    </row>
    <row r="2038" spans="1:16" x14ac:dyDescent="0.3">
      <c r="A2038" t="s">
        <v>329</v>
      </c>
      <c r="B2038" t="str">
        <f>VLOOKUP(Table35[[#This Row],[Customer ID]], 'Customer Names'!F:G, 2, FALSE)</f>
        <v>Kellam, Ms.  Ashley M</v>
      </c>
      <c r="C2038">
        <v>24.225000000000001</v>
      </c>
      <c r="D2038" s="22" t="str" cm="1">
        <f t="array" ref="D2038">_xlfn.IFS(Table35[[#This Row],[BMI]]&lt;18.5, "Underweight ", Table35[[#This Row],[BMI]]&lt;24.9, "Normal Weight", Table35[[#This Row],[BMI]]&lt;29.9, "Overweight ", TRUE, "Obesity")</f>
        <v>Normal Weight</v>
      </c>
      <c r="E2038" s="22">
        <v>4.42</v>
      </c>
      <c r="F2038" s="22" t="str" cm="1">
        <f t="array" ref="F2038">_xlfn.IFS(Table35[[#This Row],[HBA1C]]&lt;5.7, "Normal", Table35[[#This Row],[HBA1C]]&lt;6.4, "Prediabetes ", TRUE, "Diabetes")</f>
        <v>Normal</v>
      </c>
      <c r="G2038" s="23" t="s">
        <v>2379</v>
      </c>
      <c r="H2038" s="22" t="s">
        <v>2379</v>
      </c>
      <c r="I2038" s="22" t="s">
        <v>2379</v>
      </c>
      <c r="J2038" s="22">
        <v>1</v>
      </c>
      <c r="K2038" t="s">
        <v>2379</v>
      </c>
      <c r="L2038" s="25">
        <f>VLOOKUP(Table35[[#This Row],[Customer ID]],'Hospitalisation Details'!A:E,5,FALSE)</f>
        <v>35991</v>
      </c>
      <c r="M2038" s="27">
        <f>VLOOKUP(Table35[[#This Row],[Customer ID]],'Hospitalisation Details'!A:K,8,FALSE)</f>
        <v>2842.76</v>
      </c>
      <c r="N2038" t="str">
        <f>VLOOKUP(Table35[[#This Row],[Customer ID]],'Hospitalisation Details'!A:K,9, FALSE)</f>
        <v>tier - 2</v>
      </c>
      <c r="O2038" t="str">
        <f>VLOOKUP(Table35[[#This Row],[Customer ID]],'Hospitalisation Details'!A:K,10,FALSE)</f>
        <v>tier - 3</v>
      </c>
      <c r="P2038" t="str">
        <f>VLOOKUP(Table35[[#This Row],[Customer ID]],'Hospitalisation Details'!A:K,11,FALSE)</f>
        <v>R1012</v>
      </c>
    </row>
    <row r="2039" spans="1:16" x14ac:dyDescent="0.3">
      <c r="A2039" t="s">
        <v>328</v>
      </c>
      <c r="B2039" t="str">
        <f>VLOOKUP(Table35[[#This Row],[Customer ID]], 'Customer Names'!F:G, 2, FALSE)</f>
        <v>Gordon, Ms.  Stephanie</v>
      </c>
      <c r="C2039">
        <v>29.68</v>
      </c>
      <c r="D2039" s="22" t="str" cm="1">
        <f t="array" ref="D2039">_xlfn.IFS(Table35[[#This Row],[BMI]]&lt;18.5, "Underweight ", Table35[[#This Row],[BMI]]&lt;24.9, "Normal Weight", Table35[[#This Row],[BMI]]&lt;29.9, "Overweight ", TRUE, "Obesity")</f>
        <v xml:space="preserve">Overweight </v>
      </c>
      <c r="E2039" s="22">
        <v>5.68</v>
      </c>
      <c r="F2039" s="22" t="str" cm="1">
        <f t="array" ref="F2039">_xlfn.IFS(Table35[[#This Row],[HBA1C]]&lt;5.7, "Normal", Table35[[#This Row],[HBA1C]]&lt;6.4, "Prediabetes ", TRUE, "Diabetes")</f>
        <v>Normal</v>
      </c>
      <c r="G2039" s="23" t="s">
        <v>2379</v>
      </c>
      <c r="H2039" s="22" t="s">
        <v>2380</v>
      </c>
      <c r="I2039" s="22" t="s">
        <v>2379</v>
      </c>
      <c r="J2039" s="22">
        <v>1</v>
      </c>
      <c r="K2039" t="s">
        <v>2379</v>
      </c>
      <c r="L2039" s="25">
        <f>VLOOKUP(Table35[[#This Row],[Customer ID]],'Hospitalisation Details'!A:E,5,FALSE)</f>
        <v>36678</v>
      </c>
      <c r="M2039" s="27">
        <f>VLOOKUP(Table35[[#This Row],[Customer ID]],'Hospitalisation Details'!A:K,8,FALSE)</f>
        <v>2819.51</v>
      </c>
      <c r="N2039" t="str">
        <f>VLOOKUP(Table35[[#This Row],[Customer ID]],'Hospitalisation Details'!A:K,9, FALSE)</f>
        <v>tier - 2</v>
      </c>
      <c r="O2039" t="str">
        <f>VLOOKUP(Table35[[#This Row],[Customer ID]],'Hospitalisation Details'!A:K,10,FALSE)</f>
        <v>tier - 3</v>
      </c>
      <c r="P2039" t="str">
        <f>VLOOKUP(Table35[[#This Row],[Customer ID]],'Hospitalisation Details'!A:K,11,FALSE)</f>
        <v>R1011</v>
      </c>
    </row>
    <row r="2040" spans="1:16" x14ac:dyDescent="0.3">
      <c r="A2040" t="s">
        <v>327</v>
      </c>
      <c r="B2040" t="str">
        <f>VLOOKUP(Table35[[#This Row],[Customer ID]], 'Customer Names'!F:G, 2, FALSE)</f>
        <v>Hyland, Mr.  Sean P.</v>
      </c>
      <c r="C2040">
        <v>20.614999999999998</v>
      </c>
      <c r="D2040" s="22" t="str" cm="1">
        <f t="array" ref="D2040">_xlfn.IFS(Table35[[#This Row],[BMI]]&lt;18.5, "Underweight ", Table35[[#This Row],[BMI]]&lt;24.9, "Normal Weight", Table35[[#This Row],[BMI]]&lt;29.9, "Overweight ", TRUE, "Obesity")</f>
        <v>Normal Weight</v>
      </c>
      <c r="E2040" s="22">
        <v>6.05</v>
      </c>
      <c r="F2040" s="22" t="str" cm="1">
        <f t="array" ref="F2040">_xlfn.IFS(Table35[[#This Row],[HBA1C]]&lt;5.7, "Normal", Table35[[#This Row],[HBA1C]]&lt;6.4, "Prediabetes ", TRUE, "Diabetes")</f>
        <v xml:space="preserve">Prediabetes </v>
      </c>
      <c r="G2040" s="23" t="s">
        <v>2379</v>
      </c>
      <c r="H2040" s="22" t="s">
        <v>2379</v>
      </c>
      <c r="I2040" s="22" t="s">
        <v>2381</v>
      </c>
      <c r="J2040" s="22">
        <v>1</v>
      </c>
      <c r="K2040" t="s">
        <v>2379</v>
      </c>
      <c r="L2040" s="25">
        <f>VLOOKUP(Table35[[#This Row],[Customer ID]],'Hospitalisation Details'!A:E,5,FALSE)</f>
        <v>37764</v>
      </c>
      <c r="M2040" s="27">
        <f>VLOOKUP(Table35[[#This Row],[Customer ID]],'Hospitalisation Details'!A:K,8,FALSE)</f>
        <v>2803.7</v>
      </c>
      <c r="N2040" t="str">
        <f>VLOOKUP(Table35[[#This Row],[Customer ID]],'Hospitalisation Details'!A:K,9, FALSE)</f>
        <v>tier - 2</v>
      </c>
      <c r="O2040" t="str">
        <f>VLOOKUP(Table35[[#This Row],[Customer ID]],'Hospitalisation Details'!A:K,10,FALSE)</f>
        <v>tier - 1</v>
      </c>
      <c r="P2040" t="str">
        <f>VLOOKUP(Table35[[#This Row],[Customer ID]],'Hospitalisation Details'!A:K,11,FALSE)</f>
        <v>R1012</v>
      </c>
    </row>
    <row r="2041" spans="1:16" x14ac:dyDescent="0.3">
      <c r="A2041" t="s">
        <v>326</v>
      </c>
      <c r="B2041" t="str">
        <f>VLOOKUP(Table35[[#This Row],[Customer ID]], 'Customer Names'!F:G, 2, FALSE)</f>
        <v>Wagoner, Ms.  Emily G</v>
      </c>
      <c r="C2041">
        <v>32.119999999999997</v>
      </c>
      <c r="D2041" s="22" t="str" cm="1">
        <f t="array" ref="D2041">_xlfn.IFS(Table35[[#This Row],[BMI]]&lt;18.5, "Underweight ", Table35[[#This Row],[BMI]]&lt;24.9, "Normal Weight", Table35[[#This Row],[BMI]]&lt;29.9, "Overweight ", TRUE, "Obesity")</f>
        <v>Obesity</v>
      </c>
      <c r="E2041" s="22">
        <v>5.33</v>
      </c>
      <c r="F2041" s="22" t="str" cm="1">
        <f t="array" ref="F2041">_xlfn.IFS(Table35[[#This Row],[HBA1C]]&lt;5.7, "Normal", Table35[[#This Row],[HBA1C]]&lt;6.4, "Prediabetes ", TRUE, "Diabetes")</f>
        <v>Normal</v>
      </c>
      <c r="G2041" s="23" t="s">
        <v>2379</v>
      </c>
      <c r="H2041" s="22" t="s">
        <v>2380</v>
      </c>
      <c r="I2041" s="22" t="s">
        <v>2379</v>
      </c>
      <c r="J2041" s="22">
        <v>1</v>
      </c>
      <c r="K2041" t="s">
        <v>2379</v>
      </c>
      <c r="L2041" s="25">
        <f>VLOOKUP(Table35[[#This Row],[Customer ID]],'Hospitalisation Details'!A:E,5,FALSE)</f>
        <v>38081</v>
      </c>
      <c r="M2041" s="27">
        <f>VLOOKUP(Table35[[#This Row],[Customer ID]],'Hospitalisation Details'!A:K,8,FALSE)</f>
        <v>2801.26</v>
      </c>
      <c r="N2041" t="str">
        <f>VLOOKUP(Table35[[#This Row],[Customer ID]],'Hospitalisation Details'!A:K,9, FALSE)</f>
        <v>tier - 2</v>
      </c>
      <c r="O2041" t="str">
        <f>VLOOKUP(Table35[[#This Row],[Customer ID]],'Hospitalisation Details'!A:K,10,FALSE)</f>
        <v>tier - 3</v>
      </c>
      <c r="P2041" t="str">
        <f>VLOOKUP(Table35[[#This Row],[Customer ID]],'Hospitalisation Details'!A:K,11,FALSE)</f>
        <v>R1013</v>
      </c>
    </row>
    <row r="2042" spans="1:16" x14ac:dyDescent="0.3">
      <c r="A2042" t="s">
        <v>325</v>
      </c>
      <c r="B2042" t="str">
        <f>VLOOKUP(Table35[[#This Row],[Customer ID]], 'Customer Names'!F:G, 2, FALSE)</f>
        <v>Thomas, Mr.  Malcolm</v>
      </c>
      <c r="C2042">
        <v>27.36</v>
      </c>
      <c r="D2042" s="22" t="str" cm="1">
        <f t="array" ref="D2042">_xlfn.IFS(Table35[[#This Row],[BMI]]&lt;18.5, "Underweight ", Table35[[#This Row],[BMI]]&lt;24.9, "Normal Weight", Table35[[#This Row],[BMI]]&lt;29.9, "Overweight ", TRUE, "Obesity")</f>
        <v xml:space="preserve">Overweight </v>
      </c>
      <c r="E2042" s="22">
        <v>6.22</v>
      </c>
      <c r="F2042" s="22" t="str" cm="1">
        <f t="array" ref="F2042">_xlfn.IFS(Table35[[#This Row],[HBA1C]]&lt;5.7, "Normal", Table35[[#This Row],[HBA1C]]&lt;6.4, "Prediabetes ", TRUE, "Diabetes")</f>
        <v xml:space="preserve">Prediabetes </v>
      </c>
      <c r="G2042" s="23" t="s">
        <v>2379</v>
      </c>
      <c r="H2042" s="22" t="s">
        <v>2379</v>
      </c>
      <c r="I2042" s="22" t="s">
        <v>2379</v>
      </c>
      <c r="J2042" s="22">
        <v>0</v>
      </c>
      <c r="K2042" t="s">
        <v>2379</v>
      </c>
      <c r="L2042" s="25">
        <f>VLOOKUP(Table35[[#This Row],[Customer ID]],'Hospitalisation Details'!A:E,5,FALSE)</f>
        <v>36243</v>
      </c>
      <c r="M2042" s="27">
        <f>VLOOKUP(Table35[[#This Row],[Customer ID]],'Hospitalisation Details'!A:K,8,FALSE)</f>
        <v>2789.06</v>
      </c>
      <c r="N2042" t="str">
        <f>VLOOKUP(Table35[[#This Row],[Customer ID]],'Hospitalisation Details'!A:K,9, FALSE)</f>
        <v>tier - 2</v>
      </c>
      <c r="O2042" t="str">
        <f>VLOOKUP(Table35[[#This Row],[Customer ID]],'Hospitalisation Details'!A:K,10,FALSE)</f>
        <v>tier - 3</v>
      </c>
      <c r="P2042" t="str">
        <f>VLOOKUP(Table35[[#This Row],[Customer ID]],'Hospitalisation Details'!A:K,11,FALSE)</f>
        <v>R1012</v>
      </c>
    </row>
    <row r="2043" spans="1:16" x14ac:dyDescent="0.3">
      <c r="A2043" t="s">
        <v>324</v>
      </c>
      <c r="B2043" t="str">
        <f>VLOOKUP(Table35[[#This Row],[Customer ID]], 'Customer Names'!F:G, 2, FALSE)</f>
        <v>Goffi, Mr.  Danilo</v>
      </c>
      <c r="C2043">
        <v>17.385000000000002</v>
      </c>
      <c r="D2043" s="22" t="str" cm="1">
        <f t="array" ref="D2043">_xlfn.IFS(Table35[[#This Row],[BMI]]&lt;18.5, "Underweight ", Table35[[#This Row],[BMI]]&lt;24.9, "Normal Weight", Table35[[#This Row],[BMI]]&lt;29.9, "Overweight ", TRUE, "Obesity")</f>
        <v xml:space="preserve">Underweight </v>
      </c>
      <c r="E2043" s="22">
        <v>5.84</v>
      </c>
      <c r="F2043" s="22" t="str" cm="1">
        <f t="array" ref="F2043">_xlfn.IFS(Table35[[#This Row],[HBA1C]]&lt;5.7, "Normal", Table35[[#This Row],[HBA1C]]&lt;6.4, "Prediabetes ", TRUE, "Diabetes")</f>
        <v xml:space="preserve">Prediabetes </v>
      </c>
      <c r="G2043" s="23" t="s">
        <v>2379</v>
      </c>
      <c r="H2043" s="22" t="s">
        <v>2379</v>
      </c>
      <c r="I2043" s="22" t="s">
        <v>2379</v>
      </c>
      <c r="J2043" s="22">
        <v>0</v>
      </c>
      <c r="K2043" t="s">
        <v>2379</v>
      </c>
      <c r="L2043" s="25">
        <f>VLOOKUP(Table35[[#This Row],[Customer ID]],'Hospitalisation Details'!A:E,5,FALSE)</f>
        <v>36220</v>
      </c>
      <c r="M2043" s="27">
        <f>VLOOKUP(Table35[[#This Row],[Customer ID]],'Hospitalisation Details'!A:K,8,FALSE)</f>
        <v>2775.19</v>
      </c>
      <c r="N2043" t="str">
        <f>VLOOKUP(Table35[[#This Row],[Customer ID]],'Hospitalisation Details'!A:K,9, FALSE)</f>
        <v>tier - 2</v>
      </c>
      <c r="O2043" t="str">
        <f>VLOOKUP(Table35[[#This Row],[Customer ID]],'Hospitalisation Details'!A:K,10,FALSE)</f>
        <v>tier - 1</v>
      </c>
      <c r="P2043" t="str">
        <f>VLOOKUP(Table35[[#This Row],[Customer ID]],'Hospitalisation Details'!A:K,11,FALSE)</f>
        <v>R1012</v>
      </c>
    </row>
    <row r="2044" spans="1:16" x14ac:dyDescent="0.3">
      <c r="A2044" t="s">
        <v>323</v>
      </c>
      <c r="B2044" t="str">
        <f>VLOOKUP(Table35[[#This Row],[Customer ID]], 'Customer Names'!F:G, 2, FALSE)</f>
        <v>Salovaara, Mr.  Mikko</v>
      </c>
      <c r="C2044">
        <v>30.13</v>
      </c>
      <c r="D2044" s="22" t="str" cm="1">
        <f t="array" ref="D2044">_xlfn.IFS(Table35[[#This Row],[BMI]]&lt;18.5, "Underweight ", Table35[[#This Row],[BMI]]&lt;24.9, "Normal Weight", Table35[[#This Row],[BMI]]&lt;29.9, "Overweight ", TRUE, "Obesity")</f>
        <v>Obesity</v>
      </c>
      <c r="E2044" s="22">
        <v>5.71</v>
      </c>
      <c r="F2044" s="22" t="str" cm="1">
        <f t="array" ref="F2044">_xlfn.IFS(Table35[[#This Row],[HBA1C]]&lt;5.7, "Normal", Table35[[#This Row],[HBA1C]]&lt;6.4, "Prediabetes ", TRUE, "Diabetes")</f>
        <v xml:space="preserve">Prediabetes </v>
      </c>
      <c r="G2044" s="23" t="s">
        <v>2379</v>
      </c>
      <c r="H2044" s="22" t="s">
        <v>2380</v>
      </c>
      <c r="I2044" s="22" t="s">
        <v>2379</v>
      </c>
      <c r="J2044" s="22">
        <v>1</v>
      </c>
      <c r="K2044" t="s">
        <v>2379</v>
      </c>
      <c r="L2044" s="25">
        <f>VLOOKUP(Table35[[#This Row],[Customer ID]],'Hospitalisation Details'!A:E,5,FALSE)</f>
        <v>38335</v>
      </c>
      <c r="M2044" s="27">
        <f>VLOOKUP(Table35[[#This Row],[Customer ID]],'Hospitalisation Details'!A:K,8,FALSE)</f>
        <v>2773.46</v>
      </c>
      <c r="N2044" t="str">
        <f>VLOOKUP(Table35[[#This Row],[Customer ID]],'Hospitalisation Details'!A:K,9, FALSE)</f>
        <v>tier - 2</v>
      </c>
      <c r="O2044" t="str">
        <f>VLOOKUP(Table35[[#This Row],[Customer ID]],'Hospitalisation Details'!A:K,10,FALSE)</f>
        <v>tier - 1</v>
      </c>
      <c r="P2044" t="str">
        <f>VLOOKUP(Table35[[#This Row],[Customer ID]],'Hospitalisation Details'!A:K,11,FALSE)</f>
        <v>R1021</v>
      </c>
    </row>
    <row r="2045" spans="1:16" x14ac:dyDescent="0.3">
      <c r="A2045" t="s">
        <v>322</v>
      </c>
      <c r="B2045" t="str">
        <f>VLOOKUP(Table35[[#This Row],[Customer ID]], 'Customer Names'!F:G, 2, FALSE)</f>
        <v>Reid, Ms.  Paula C.</v>
      </c>
      <c r="C2045">
        <v>25.44</v>
      </c>
      <c r="D2045" s="22" t="str" cm="1">
        <f t="array" ref="D2045">_xlfn.IFS(Table35[[#This Row],[BMI]]&lt;18.5, "Underweight ", Table35[[#This Row],[BMI]]&lt;24.9, "Normal Weight", Table35[[#This Row],[BMI]]&lt;29.9, "Overweight ", TRUE, "Obesity")</f>
        <v xml:space="preserve">Overweight </v>
      </c>
      <c r="E2045" s="22">
        <v>6.04</v>
      </c>
      <c r="F2045" s="22" t="str" cm="1">
        <f t="array" ref="F2045">_xlfn.IFS(Table35[[#This Row],[HBA1C]]&lt;5.7, "Normal", Table35[[#This Row],[HBA1C]]&lt;6.4, "Prediabetes ", TRUE, "Diabetes")</f>
        <v xml:space="preserve">Prediabetes </v>
      </c>
      <c r="G2045" s="23" t="s">
        <v>2381</v>
      </c>
      <c r="H2045" s="22" t="s">
        <v>2379</v>
      </c>
      <c r="I2045" s="22" t="s">
        <v>2381</v>
      </c>
      <c r="J2045" s="22">
        <v>1</v>
      </c>
      <c r="K2045" t="s">
        <v>2379</v>
      </c>
      <c r="L2045" s="25">
        <f>VLOOKUP(Table35[[#This Row],[Customer ID]],'Hospitalisation Details'!A:E,5,FALSE)</f>
        <v>35744</v>
      </c>
      <c r="M2045" s="27">
        <f>VLOOKUP(Table35[[#This Row],[Customer ID]],'Hospitalisation Details'!A:K,8,FALSE)</f>
        <v>2758.99</v>
      </c>
      <c r="N2045" t="str">
        <f>VLOOKUP(Table35[[#This Row],[Customer ID]],'Hospitalisation Details'!A:K,9, FALSE)</f>
        <v>tier - 2</v>
      </c>
      <c r="O2045" t="str">
        <f>VLOOKUP(Table35[[#This Row],[Customer ID]],'Hospitalisation Details'!A:K,10,FALSE)</f>
        <v>tier - 1</v>
      </c>
      <c r="P2045" t="str">
        <f>VLOOKUP(Table35[[#This Row],[Customer ID]],'Hospitalisation Details'!A:K,11,FALSE)</f>
        <v>R1012</v>
      </c>
    </row>
    <row r="2046" spans="1:16" x14ac:dyDescent="0.3">
      <c r="A2046" t="s">
        <v>321</v>
      </c>
      <c r="B2046" t="str">
        <f>VLOOKUP(Table35[[#This Row],[Customer ID]], 'Customer Names'!F:G, 2, FALSE)</f>
        <v>Allan, Ms.  Kirsten N.</v>
      </c>
      <c r="C2046">
        <v>39.805</v>
      </c>
      <c r="D2046" s="22" t="str" cm="1">
        <f t="array" ref="D2046">_xlfn.IFS(Table35[[#This Row],[BMI]]&lt;18.5, "Underweight ", Table35[[#This Row],[BMI]]&lt;24.9, "Normal Weight", Table35[[#This Row],[BMI]]&lt;29.9, "Overweight ", TRUE, "Obesity")</f>
        <v>Obesity</v>
      </c>
      <c r="E2046" s="22">
        <v>4.38</v>
      </c>
      <c r="F2046" s="22" t="str" cm="1">
        <f t="array" ref="F2046">_xlfn.IFS(Table35[[#This Row],[HBA1C]]&lt;5.7, "Normal", Table35[[#This Row],[HBA1C]]&lt;6.4, "Prediabetes ", TRUE, "Diabetes")</f>
        <v>Normal</v>
      </c>
      <c r="G2046" s="23" t="s">
        <v>2379</v>
      </c>
      <c r="H2046" s="22" t="s">
        <v>2380</v>
      </c>
      <c r="I2046" s="22" t="s">
        <v>2379</v>
      </c>
      <c r="J2046" s="22">
        <v>1</v>
      </c>
      <c r="K2046" t="s">
        <v>2379</v>
      </c>
      <c r="L2046" s="25">
        <f>VLOOKUP(Table35[[#This Row],[Customer ID]],'Hospitalisation Details'!A:E,5,FALSE)</f>
        <v>36810</v>
      </c>
      <c r="M2046" s="27">
        <f>VLOOKUP(Table35[[#This Row],[Customer ID]],'Hospitalisation Details'!A:K,8,FALSE)</f>
        <v>2755.02</v>
      </c>
      <c r="N2046" t="str">
        <f>VLOOKUP(Table35[[#This Row],[Customer ID]],'Hospitalisation Details'!A:K,9, FALSE)</f>
        <v>tier - 2</v>
      </c>
      <c r="O2046" t="str">
        <f>VLOOKUP(Table35[[#This Row],[Customer ID]],'Hospitalisation Details'!A:K,10,FALSE)</f>
        <v>tier - 1</v>
      </c>
      <c r="P2046" t="str">
        <f>VLOOKUP(Table35[[#This Row],[Customer ID]],'Hospitalisation Details'!A:K,11,FALSE)</f>
        <v>R1024</v>
      </c>
    </row>
    <row r="2047" spans="1:16" x14ac:dyDescent="0.3">
      <c r="A2047" t="s">
        <v>320</v>
      </c>
      <c r="B2047" t="str">
        <f>VLOOKUP(Table35[[#This Row],[Customer ID]], 'Customer Names'!F:G, 2, FALSE)</f>
        <v>McLaughlin, Ms.  Christy</v>
      </c>
      <c r="C2047">
        <v>30.4</v>
      </c>
      <c r="D2047" s="22" t="str" cm="1">
        <f t="array" ref="D2047">_xlfn.IFS(Table35[[#This Row],[BMI]]&lt;18.5, "Underweight ", Table35[[#This Row],[BMI]]&lt;24.9, "Normal Weight", Table35[[#This Row],[BMI]]&lt;29.9, "Overweight ", TRUE, "Obesity")</f>
        <v>Obesity</v>
      </c>
      <c r="E2047" s="22">
        <v>5.56</v>
      </c>
      <c r="F2047" s="22" t="str" cm="1">
        <f t="array" ref="F2047">_xlfn.IFS(Table35[[#This Row],[HBA1C]]&lt;5.7, "Normal", Table35[[#This Row],[HBA1C]]&lt;6.4, "Prediabetes ", TRUE, "Diabetes")</f>
        <v>Normal</v>
      </c>
      <c r="G2047" s="23" t="s">
        <v>2381</v>
      </c>
      <c r="H2047" s="22" t="s">
        <v>2380</v>
      </c>
      <c r="I2047" s="22" t="s">
        <v>2379</v>
      </c>
      <c r="J2047" s="22">
        <v>1</v>
      </c>
      <c r="K2047" t="s">
        <v>2379</v>
      </c>
      <c r="L2047" s="25">
        <f>VLOOKUP(Table35[[#This Row],[Customer ID]],'Hospitalisation Details'!A:E,5,FALSE)</f>
        <v>36772</v>
      </c>
      <c r="M2047" s="27">
        <f>VLOOKUP(Table35[[#This Row],[Customer ID]],'Hospitalisation Details'!A:K,8,FALSE)</f>
        <v>2741.95</v>
      </c>
      <c r="N2047" t="str">
        <f>VLOOKUP(Table35[[#This Row],[Customer ID]],'Hospitalisation Details'!A:K,9, FALSE)</f>
        <v>tier - 2</v>
      </c>
      <c r="O2047" t="str">
        <f>VLOOKUP(Table35[[#This Row],[Customer ID]],'Hospitalisation Details'!A:K,10,FALSE)</f>
        <v>tier - 3</v>
      </c>
      <c r="P2047" t="str">
        <f>VLOOKUP(Table35[[#This Row],[Customer ID]],'Hospitalisation Details'!A:K,11,FALSE)</f>
        <v>R1024</v>
      </c>
    </row>
    <row r="2048" spans="1:16" x14ac:dyDescent="0.3">
      <c r="A2048" t="s">
        <v>319</v>
      </c>
      <c r="B2048" t="str">
        <f>VLOOKUP(Table35[[#This Row],[Customer ID]], 'Customer Names'!F:G, 2, FALSE)</f>
        <v>Lee, Ms.  Jennifer</v>
      </c>
      <c r="C2048">
        <v>23.18</v>
      </c>
      <c r="D2048" s="22" t="str" cm="1">
        <f t="array" ref="D2048">_xlfn.IFS(Table35[[#This Row],[BMI]]&lt;18.5, "Underweight ", Table35[[#This Row],[BMI]]&lt;24.9, "Normal Weight", Table35[[#This Row],[BMI]]&lt;29.9, "Overweight ", TRUE, "Obesity")</f>
        <v>Normal Weight</v>
      </c>
      <c r="E2048" s="22">
        <v>4.24</v>
      </c>
      <c r="F2048" s="22" t="str" cm="1">
        <f t="array" ref="F2048">_xlfn.IFS(Table35[[#This Row],[HBA1C]]&lt;5.7, "Normal", Table35[[#This Row],[HBA1C]]&lt;6.4, "Prediabetes ", TRUE, "Diabetes")</f>
        <v>Normal</v>
      </c>
      <c r="G2048" s="23" t="s">
        <v>2379</v>
      </c>
      <c r="H2048" s="22" t="s">
        <v>2380</v>
      </c>
      <c r="I2048" s="22" t="s">
        <v>2379</v>
      </c>
      <c r="J2048" s="22">
        <v>1</v>
      </c>
      <c r="K2048" t="s">
        <v>2379</v>
      </c>
      <c r="L2048" s="25">
        <f>VLOOKUP(Table35[[#This Row],[Customer ID]],'Hospitalisation Details'!A:E,5,FALSE)</f>
        <v>36755</v>
      </c>
      <c r="M2048" s="27">
        <f>VLOOKUP(Table35[[#This Row],[Customer ID]],'Hospitalisation Details'!A:K,8,FALSE)</f>
        <v>2731.91</v>
      </c>
      <c r="N2048" t="str">
        <f>VLOOKUP(Table35[[#This Row],[Customer ID]],'Hospitalisation Details'!A:K,9, FALSE)</f>
        <v>tier - 2</v>
      </c>
      <c r="O2048" t="str">
        <f>VLOOKUP(Table35[[#This Row],[Customer ID]],'Hospitalisation Details'!A:K,10,FALSE)</f>
        <v>tier - 3</v>
      </c>
      <c r="P2048" t="str">
        <f>VLOOKUP(Table35[[#This Row],[Customer ID]],'Hospitalisation Details'!A:K,11,FALSE)</f>
        <v>R1024</v>
      </c>
    </row>
    <row r="2049" spans="1:16" x14ac:dyDescent="0.3">
      <c r="A2049" t="s">
        <v>318</v>
      </c>
      <c r="B2049" t="str">
        <f>VLOOKUP(Table35[[#This Row],[Customer ID]], 'Customer Names'!F:G, 2, FALSE)</f>
        <v>Tang, Ms.  Jingjing</v>
      </c>
      <c r="C2049">
        <v>39.615000000000002</v>
      </c>
      <c r="D2049" s="22" t="str" cm="1">
        <f t="array" ref="D2049">_xlfn.IFS(Table35[[#This Row],[BMI]]&lt;18.5, "Underweight ", Table35[[#This Row],[BMI]]&lt;24.9, "Normal Weight", Table35[[#This Row],[BMI]]&lt;29.9, "Overweight ", TRUE, "Obesity")</f>
        <v>Obesity</v>
      </c>
      <c r="E2049" s="22">
        <v>6.32</v>
      </c>
      <c r="F2049" s="22" t="str" cm="1">
        <f t="array" ref="F2049">_xlfn.IFS(Table35[[#This Row],[HBA1C]]&lt;5.7, "Normal", Table35[[#This Row],[HBA1C]]&lt;6.4, "Prediabetes ", TRUE, "Diabetes")</f>
        <v xml:space="preserve">Prediabetes </v>
      </c>
      <c r="G2049" s="23" t="s">
        <v>2379</v>
      </c>
      <c r="H2049" s="22" t="s">
        <v>2379</v>
      </c>
      <c r="I2049" s="22" t="s">
        <v>2381</v>
      </c>
      <c r="J2049" s="22">
        <v>1</v>
      </c>
      <c r="K2049" t="s">
        <v>2379</v>
      </c>
      <c r="L2049" s="25">
        <f>VLOOKUP(Table35[[#This Row],[Customer ID]],'Hospitalisation Details'!A:E,5,FALSE)</f>
        <v>37805</v>
      </c>
      <c r="M2049" s="27">
        <f>VLOOKUP(Table35[[#This Row],[Customer ID]],'Hospitalisation Details'!A:K,8,FALSE)</f>
        <v>2730.11</v>
      </c>
      <c r="N2049" t="str">
        <f>VLOOKUP(Table35[[#This Row],[Customer ID]],'Hospitalisation Details'!A:K,9, FALSE)</f>
        <v>tier - 2</v>
      </c>
      <c r="O2049" t="str">
        <f>VLOOKUP(Table35[[#This Row],[Customer ID]],'Hospitalisation Details'!A:K,10,FALSE)</f>
        <v>tier - 3</v>
      </c>
      <c r="P2049" t="str">
        <f>VLOOKUP(Table35[[#This Row],[Customer ID]],'Hospitalisation Details'!A:K,11,FALSE)</f>
        <v>R1012</v>
      </c>
    </row>
    <row r="2050" spans="1:16" x14ac:dyDescent="0.3">
      <c r="A2050" t="s">
        <v>317</v>
      </c>
      <c r="B2050" t="str">
        <f>VLOOKUP(Table35[[#This Row],[Customer ID]], 'Customer Names'!F:G, 2, FALSE)</f>
        <v>Kennedy, Mr.  Morgan</v>
      </c>
      <c r="C2050">
        <v>30.59</v>
      </c>
      <c r="D2050" s="22" t="str" cm="1">
        <f t="array" ref="D2050">_xlfn.IFS(Table35[[#This Row],[BMI]]&lt;18.5, "Underweight ", Table35[[#This Row],[BMI]]&lt;24.9, "Normal Weight", Table35[[#This Row],[BMI]]&lt;29.9, "Overweight ", TRUE, "Obesity")</f>
        <v>Obesity</v>
      </c>
      <c r="E2050" s="22">
        <v>6.3</v>
      </c>
      <c r="F2050" s="22" t="str" cm="1">
        <f t="array" ref="F2050">_xlfn.IFS(Table35[[#This Row],[HBA1C]]&lt;5.7, "Normal", Table35[[#This Row],[HBA1C]]&lt;6.4, "Prediabetes ", TRUE, "Diabetes")</f>
        <v xml:space="preserve">Prediabetes </v>
      </c>
      <c r="G2050" s="23" t="s">
        <v>2381</v>
      </c>
      <c r="H2050" s="22" t="s">
        <v>2379</v>
      </c>
      <c r="I2050" s="22" t="s">
        <v>2381</v>
      </c>
      <c r="J2050" s="22">
        <v>1</v>
      </c>
      <c r="K2050" t="s">
        <v>2379</v>
      </c>
      <c r="L2050" s="25">
        <f>VLOOKUP(Table35[[#This Row],[Customer ID]],'Hospitalisation Details'!A:E,5,FALSE)</f>
        <v>35587</v>
      </c>
      <c r="M2050" s="27">
        <f>VLOOKUP(Table35[[#This Row],[Customer ID]],'Hospitalisation Details'!A:K,8,FALSE)</f>
        <v>2727.4</v>
      </c>
      <c r="N2050" t="str">
        <f>VLOOKUP(Table35[[#This Row],[Customer ID]],'Hospitalisation Details'!A:K,9, FALSE)</f>
        <v>tier - 3</v>
      </c>
      <c r="O2050" t="str">
        <f>VLOOKUP(Table35[[#This Row],[Customer ID]],'Hospitalisation Details'!A:K,10,FALSE)</f>
        <v>tier - 3</v>
      </c>
      <c r="P2050" t="str">
        <f>VLOOKUP(Table35[[#This Row],[Customer ID]],'Hospitalisation Details'!A:K,11,FALSE)</f>
        <v>R1016</v>
      </c>
    </row>
    <row r="2051" spans="1:16" x14ac:dyDescent="0.3">
      <c r="A2051" t="s">
        <v>316</v>
      </c>
      <c r="B2051" t="str">
        <f>VLOOKUP(Table35[[#This Row],[Customer ID]], 'Customer Names'!F:G, 2, FALSE)</f>
        <v>Condon, Mr.  Patrick J.</v>
      </c>
      <c r="C2051">
        <v>16.72</v>
      </c>
      <c r="D2051" s="22" t="str" cm="1">
        <f t="array" ref="D2051">_xlfn.IFS(Table35[[#This Row],[BMI]]&lt;18.5, "Underweight ", Table35[[#This Row],[BMI]]&lt;24.9, "Normal Weight", Table35[[#This Row],[BMI]]&lt;29.9, "Overweight ", TRUE, "Obesity")</f>
        <v xml:space="preserve">Underweight </v>
      </c>
      <c r="E2051" s="22">
        <v>4.38</v>
      </c>
      <c r="F2051" s="22" t="str" cm="1">
        <f t="array" ref="F2051">_xlfn.IFS(Table35[[#This Row],[HBA1C]]&lt;5.7, "Normal", Table35[[#This Row],[HBA1C]]&lt;6.4, "Prediabetes ", TRUE, "Diabetes")</f>
        <v>Normal</v>
      </c>
      <c r="G2051" s="23" t="s">
        <v>2381</v>
      </c>
      <c r="H2051" s="22" t="s">
        <v>2379</v>
      </c>
      <c r="I2051" s="22" t="s">
        <v>2379</v>
      </c>
      <c r="J2051" s="22">
        <v>1</v>
      </c>
      <c r="K2051" t="s">
        <v>2379</v>
      </c>
      <c r="L2051" s="25">
        <f>VLOOKUP(Table35[[#This Row],[Customer ID]],'Hospitalisation Details'!A:E,5,FALSE)</f>
        <v>32283</v>
      </c>
      <c r="M2051" s="27">
        <f>VLOOKUP(Table35[[#This Row],[Customer ID]],'Hospitalisation Details'!A:K,8,FALSE)</f>
        <v>2726.06</v>
      </c>
      <c r="N2051" t="str">
        <f>VLOOKUP(Table35[[#This Row],[Customer ID]],'Hospitalisation Details'!A:K,9, FALSE)</f>
        <v>tier - 2</v>
      </c>
      <c r="O2051" t="str">
        <f>VLOOKUP(Table35[[#This Row],[Customer ID]],'Hospitalisation Details'!A:K,10,FALSE)</f>
        <v>tier - 2</v>
      </c>
      <c r="P2051" t="str">
        <f>VLOOKUP(Table35[[#This Row],[Customer ID]],'Hospitalisation Details'!A:K,11,FALSE)</f>
        <v>R1013</v>
      </c>
    </row>
    <row r="2052" spans="1:16" x14ac:dyDescent="0.3">
      <c r="A2052" t="s">
        <v>315</v>
      </c>
      <c r="B2052" t="str">
        <f>VLOOKUP(Table35[[#This Row],[Customer ID]], 'Customer Names'!F:G, 2, FALSE)</f>
        <v>Chepkwony, Mr.  Frankline</v>
      </c>
      <c r="C2052">
        <v>26.22</v>
      </c>
      <c r="D2052" s="22" t="str" cm="1">
        <f t="array" ref="D2052">_xlfn.IFS(Table35[[#This Row],[BMI]]&lt;18.5, "Underweight ", Table35[[#This Row],[BMI]]&lt;24.9, "Normal Weight", Table35[[#This Row],[BMI]]&lt;29.9, "Overweight ", TRUE, "Obesity")</f>
        <v xml:space="preserve">Overweight </v>
      </c>
      <c r="E2052" s="22">
        <v>4.6500000000000004</v>
      </c>
      <c r="F2052" s="22" t="str" cm="1">
        <f t="array" ref="F2052">_xlfn.IFS(Table35[[#This Row],[HBA1C]]&lt;5.7, "Normal", Table35[[#This Row],[HBA1C]]&lt;6.4, "Prediabetes ", TRUE, "Diabetes")</f>
        <v>Normal</v>
      </c>
      <c r="G2052" s="23" t="s">
        <v>2381</v>
      </c>
      <c r="H2052" s="22" t="s">
        <v>2379</v>
      </c>
      <c r="I2052" s="22" t="s">
        <v>2381</v>
      </c>
      <c r="J2052" s="22">
        <v>1</v>
      </c>
      <c r="K2052" t="s">
        <v>2379</v>
      </c>
      <c r="L2052" s="25">
        <f>VLOOKUP(Table35[[#This Row],[Customer ID]],'Hospitalisation Details'!A:E,5,FALSE)</f>
        <v>35550</v>
      </c>
      <c r="M2052" s="27">
        <f>VLOOKUP(Table35[[#This Row],[Customer ID]],'Hospitalisation Details'!A:K,8,FALSE)</f>
        <v>2721.32</v>
      </c>
      <c r="N2052" t="str">
        <f>VLOOKUP(Table35[[#This Row],[Customer ID]],'Hospitalisation Details'!A:K,9, FALSE)</f>
        <v>tier - 1</v>
      </c>
      <c r="O2052" t="str">
        <f>VLOOKUP(Table35[[#This Row],[Customer ID]],'Hospitalisation Details'!A:K,10,FALSE)</f>
        <v>tier - 3</v>
      </c>
      <c r="P2052" t="str">
        <f>VLOOKUP(Table35[[#This Row],[Customer ID]],'Hospitalisation Details'!A:K,11,FALSE)</f>
        <v>R1014</v>
      </c>
    </row>
    <row r="2053" spans="1:16" x14ac:dyDescent="0.3">
      <c r="A2053" t="s">
        <v>314</v>
      </c>
      <c r="B2053" t="str">
        <f>VLOOKUP(Table35[[#This Row],[Customer ID]], 'Customer Names'!F:G, 2, FALSE)</f>
        <v>Rodriguez, Ms.  Laura T.</v>
      </c>
      <c r="C2053">
        <v>31.824999999999999</v>
      </c>
      <c r="D2053" s="22" t="str" cm="1">
        <f t="array" ref="D2053">_xlfn.IFS(Table35[[#This Row],[BMI]]&lt;18.5, "Underweight ", Table35[[#This Row],[BMI]]&lt;24.9, "Normal Weight", Table35[[#This Row],[BMI]]&lt;29.9, "Overweight ", TRUE, "Obesity")</f>
        <v>Obesity</v>
      </c>
      <c r="E2053" s="22">
        <v>4.7</v>
      </c>
      <c r="F2053" s="22" t="str" cm="1">
        <f t="array" ref="F2053">_xlfn.IFS(Table35[[#This Row],[HBA1C]]&lt;5.7, "Normal", Table35[[#This Row],[HBA1C]]&lt;6.4, "Prediabetes ", TRUE, "Diabetes")</f>
        <v>Normal</v>
      </c>
      <c r="G2053" s="23" t="s">
        <v>2379</v>
      </c>
      <c r="H2053" s="22" t="s">
        <v>2379</v>
      </c>
      <c r="I2053" s="22" t="s">
        <v>2381</v>
      </c>
      <c r="J2053" s="22">
        <v>1</v>
      </c>
      <c r="K2053" t="s">
        <v>2379</v>
      </c>
      <c r="L2053" s="25">
        <f>VLOOKUP(Table35[[#This Row],[Customer ID]],'Hospitalisation Details'!A:E,5,FALSE)</f>
        <v>37686</v>
      </c>
      <c r="M2053" s="27">
        <f>VLOOKUP(Table35[[#This Row],[Customer ID]],'Hospitalisation Details'!A:K,8,FALSE)</f>
        <v>2719.28</v>
      </c>
      <c r="N2053" t="str">
        <f>VLOOKUP(Table35[[#This Row],[Customer ID]],'Hospitalisation Details'!A:K,9, FALSE)</f>
        <v>tier - 2</v>
      </c>
      <c r="O2053" t="str">
        <f>VLOOKUP(Table35[[#This Row],[Customer ID]],'Hospitalisation Details'!A:K,10,FALSE)</f>
        <v>tier - 2</v>
      </c>
      <c r="P2053" t="str">
        <f>VLOOKUP(Table35[[#This Row],[Customer ID]],'Hospitalisation Details'!A:K,11,FALSE)</f>
        <v>R1012</v>
      </c>
    </row>
    <row r="2054" spans="1:16" x14ac:dyDescent="0.3">
      <c r="A2054" t="s">
        <v>313</v>
      </c>
      <c r="B2054" t="str">
        <f>VLOOKUP(Table35[[#This Row],[Customer ID]], 'Customer Names'!F:G, 2, FALSE)</f>
        <v>Szynkarczuk, Ms.  Natalia</v>
      </c>
      <c r="C2054">
        <v>25.745000000000001</v>
      </c>
      <c r="D2054" s="22" t="str" cm="1">
        <f t="array" ref="D2054">_xlfn.IFS(Table35[[#This Row],[BMI]]&lt;18.5, "Underweight ", Table35[[#This Row],[BMI]]&lt;24.9, "Normal Weight", Table35[[#This Row],[BMI]]&lt;29.9, "Overweight ", TRUE, "Obesity")</f>
        <v xml:space="preserve">Overweight </v>
      </c>
      <c r="E2054" s="22">
        <v>4.34</v>
      </c>
      <c r="F2054" s="22" t="str" cm="1">
        <f t="array" ref="F2054">_xlfn.IFS(Table35[[#This Row],[HBA1C]]&lt;5.7, "Normal", Table35[[#This Row],[HBA1C]]&lt;6.4, "Prediabetes ", TRUE, "Diabetes")</f>
        <v>Normal</v>
      </c>
      <c r="G2054" s="23" t="s">
        <v>2379</v>
      </c>
      <c r="H2054" s="22" t="s">
        <v>2379</v>
      </c>
      <c r="I2054" s="22" t="s">
        <v>2381</v>
      </c>
      <c r="J2054" s="22">
        <v>1</v>
      </c>
      <c r="K2054" t="s">
        <v>2379</v>
      </c>
      <c r="L2054" s="25">
        <f>VLOOKUP(Table35[[#This Row],[Customer ID]],'Hospitalisation Details'!A:E,5,FALSE)</f>
        <v>37653</v>
      </c>
      <c r="M2054" s="27">
        <f>VLOOKUP(Table35[[#This Row],[Customer ID]],'Hospitalisation Details'!A:K,8,FALSE)</f>
        <v>2710.83</v>
      </c>
      <c r="N2054" t="str">
        <f>VLOOKUP(Table35[[#This Row],[Customer ID]],'Hospitalisation Details'!A:K,9, FALSE)</f>
        <v>tier - 2</v>
      </c>
      <c r="O2054" t="str">
        <f>VLOOKUP(Table35[[#This Row],[Customer ID]],'Hospitalisation Details'!A:K,10,FALSE)</f>
        <v>tier - 3</v>
      </c>
      <c r="P2054" t="str">
        <f>VLOOKUP(Table35[[#This Row],[Customer ID]],'Hospitalisation Details'!A:K,11,FALSE)</f>
        <v>R1012</v>
      </c>
    </row>
    <row r="2055" spans="1:16" x14ac:dyDescent="0.3">
      <c r="A2055" t="s">
        <v>312</v>
      </c>
      <c r="B2055" t="str">
        <f>VLOOKUP(Table35[[#This Row],[Customer ID]], 'Customer Names'!F:G, 2, FALSE)</f>
        <v>Brill, Ms.  Jennifer L.</v>
      </c>
      <c r="C2055">
        <v>24.605</v>
      </c>
      <c r="D2055" s="22" t="str" cm="1">
        <f t="array" ref="D2055">_xlfn.IFS(Table35[[#This Row],[BMI]]&lt;18.5, "Underweight ", Table35[[#This Row],[BMI]]&lt;24.9, "Normal Weight", Table35[[#This Row],[BMI]]&lt;29.9, "Overweight ", TRUE, "Obesity")</f>
        <v>Normal Weight</v>
      </c>
      <c r="E2055" s="22">
        <v>5.62</v>
      </c>
      <c r="F2055" s="22" t="str" cm="1">
        <f t="array" ref="F2055">_xlfn.IFS(Table35[[#This Row],[HBA1C]]&lt;5.7, "Normal", Table35[[#This Row],[HBA1C]]&lt;6.4, "Prediabetes ", TRUE, "Diabetes")</f>
        <v>Normal</v>
      </c>
      <c r="G2055" s="23" t="s">
        <v>2379</v>
      </c>
      <c r="H2055" s="22" t="s">
        <v>2379</v>
      </c>
      <c r="I2055" s="22" t="s">
        <v>2381</v>
      </c>
      <c r="J2055" s="22">
        <v>1</v>
      </c>
      <c r="K2055" t="s">
        <v>2379</v>
      </c>
      <c r="L2055" s="25">
        <f>VLOOKUP(Table35[[#This Row],[Customer ID]],'Hospitalisation Details'!A:E,5,FALSE)</f>
        <v>37642</v>
      </c>
      <c r="M2055" s="27">
        <f>VLOOKUP(Table35[[#This Row],[Customer ID]],'Hospitalisation Details'!A:K,8,FALSE)</f>
        <v>2709.24</v>
      </c>
      <c r="N2055" t="str">
        <f>VLOOKUP(Table35[[#This Row],[Customer ID]],'Hospitalisation Details'!A:K,9, FALSE)</f>
        <v>tier - 2</v>
      </c>
      <c r="O2055" t="str">
        <f>VLOOKUP(Table35[[#This Row],[Customer ID]],'Hospitalisation Details'!A:K,10,FALSE)</f>
        <v>tier - 2</v>
      </c>
      <c r="P2055" t="str">
        <f>VLOOKUP(Table35[[#This Row],[Customer ID]],'Hospitalisation Details'!A:K,11,FALSE)</f>
        <v>R1012</v>
      </c>
    </row>
    <row r="2056" spans="1:16" x14ac:dyDescent="0.3">
      <c r="A2056" t="s">
        <v>311</v>
      </c>
      <c r="B2056" t="str">
        <f>VLOOKUP(Table35[[#This Row],[Customer ID]], 'Customer Names'!F:G, 2, FALSE)</f>
        <v>Adams, Ms.  Brooke</v>
      </c>
      <c r="C2056">
        <v>24.51</v>
      </c>
      <c r="D2056" s="22" t="str" cm="1">
        <f t="array" ref="D2056">_xlfn.IFS(Table35[[#This Row],[BMI]]&lt;18.5, "Underweight ", Table35[[#This Row],[BMI]]&lt;24.9, "Normal Weight", Table35[[#This Row],[BMI]]&lt;29.9, "Overweight ", TRUE, "Obesity")</f>
        <v>Normal Weight</v>
      </c>
      <c r="E2056" s="22">
        <v>4.24</v>
      </c>
      <c r="F2056" s="22" t="str" cm="1">
        <f t="array" ref="F2056">_xlfn.IFS(Table35[[#This Row],[HBA1C]]&lt;5.7, "Normal", Table35[[#This Row],[HBA1C]]&lt;6.4, "Prediabetes ", TRUE, "Diabetes")</f>
        <v>Normal</v>
      </c>
      <c r="G2056" s="23" t="s">
        <v>2379</v>
      </c>
      <c r="H2056" s="22" t="s">
        <v>2379</v>
      </c>
      <c r="I2056" s="22" t="s">
        <v>2381</v>
      </c>
      <c r="J2056" s="22">
        <v>1</v>
      </c>
      <c r="K2056" t="s">
        <v>2379</v>
      </c>
      <c r="L2056" s="25">
        <f>VLOOKUP(Table35[[#This Row],[Customer ID]],'Hospitalisation Details'!A:E,5,FALSE)</f>
        <v>37972</v>
      </c>
      <c r="M2056" s="27">
        <f>VLOOKUP(Table35[[#This Row],[Customer ID]],'Hospitalisation Details'!A:K,8,FALSE)</f>
        <v>2709.11</v>
      </c>
      <c r="N2056" t="str">
        <f>VLOOKUP(Table35[[#This Row],[Customer ID]],'Hospitalisation Details'!A:K,9, FALSE)</f>
        <v>tier - 2</v>
      </c>
      <c r="O2056" t="str">
        <f>VLOOKUP(Table35[[#This Row],[Customer ID]],'Hospitalisation Details'!A:K,10,FALSE)</f>
        <v>tier - 2</v>
      </c>
      <c r="P2056" t="str">
        <f>VLOOKUP(Table35[[#This Row],[Customer ID]],'Hospitalisation Details'!A:K,11,FALSE)</f>
        <v>R1012</v>
      </c>
    </row>
    <row r="2057" spans="1:16" x14ac:dyDescent="0.3">
      <c r="A2057" t="s">
        <v>310</v>
      </c>
      <c r="B2057" t="str">
        <f>VLOOKUP(Table35[[#This Row],[Customer ID]], 'Customer Names'!F:G, 2, FALSE)</f>
        <v>Nunn, Mr.  Jeremy M</v>
      </c>
      <c r="C2057">
        <v>31.065000000000001</v>
      </c>
      <c r="D2057" s="22" t="str" cm="1">
        <f t="array" ref="D2057">_xlfn.IFS(Table35[[#This Row],[BMI]]&lt;18.5, "Underweight ", Table35[[#This Row],[BMI]]&lt;24.9, "Normal Weight", Table35[[#This Row],[BMI]]&lt;29.9, "Overweight ", TRUE, "Obesity")</f>
        <v>Obesity</v>
      </c>
      <c r="E2057" s="22">
        <v>4.57</v>
      </c>
      <c r="F2057" s="22" t="str" cm="1">
        <f t="array" ref="F2057">_xlfn.IFS(Table35[[#This Row],[HBA1C]]&lt;5.7, "Normal", Table35[[#This Row],[HBA1C]]&lt;6.4, "Prediabetes ", TRUE, "Diabetes")</f>
        <v>Normal</v>
      </c>
      <c r="G2057" s="23" t="s">
        <v>2381</v>
      </c>
      <c r="H2057" s="22" t="s">
        <v>2379</v>
      </c>
      <c r="I2057" s="22" t="s">
        <v>2379</v>
      </c>
      <c r="J2057" s="22">
        <v>0</v>
      </c>
      <c r="K2057" t="s">
        <v>2379</v>
      </c>
      <c r="L2057" s="25">
        <f>VLOOKUP(Table35[[#This Row],[Customer ID]],'Hospitalisation Details'!A:E,5,FALSE)</f>
        <v>35382</v>
      </c>
      <c r="M2057" s="27">
        <f>VLOOKUP(Table35[[#This Row],[Customer ID]],'Hospitalisation Details'!A:K,8,FALSE)</f>
        <v>2699.57</v>
      </c>
      <c r="N2057" t="str">
        <f>VLOOKUP(Table35[[#This Row],[Customer ID]],'Hospitalisation Details'!A:K,9, FALSE)</f>
        <v>tier - 2</v>
      </c>
      <c r="O2057" t="str">
        <f>VLOOKUP(Table35[[#This Row],[Customer ID]],'Hospitalisation Details'!A:K,10,FALSE)</f>
        <v>tier - 1</v>
      </c>
      <c r="P2057" t="str">
        <f>VLOOKUP(Table35[[#This Row],[Customer ID]],'Hospitalisation Details'!A:K,11,FALSE)</f>
        <v>R1012</v>
      </c>
    </row>
    <row r="2058" spans="1:16" x14ac:dyDescent="0.3">
      <c r="A2058" t="s">
        <v>309</v>
      </c>
      <c r="B2058" t="str">
        <f>VLOOKUP(Table35[[#This Row],[Customer ID]], 'Customer Names'!F:G, 2, FALSE)</f>
        <v>Blair, Ms.  Megan L.</v>
      </c>
      <c r="C2058">
        <v>28.12</v>
      </c>
      <c r="D2058" s="22" t="str" cm="1">
        <f t="array" ref="D2058">_xlfn.IFS(Table35[[#This Row],[BMI]]&lt;18.5, "Underweight ", Table35[[#This Row],[BMI]]&lt;24.9, "Normal Weight", Table35[[#This Row],[BMI]]&lt;29.9, "Overweight ", TRUE, "Obesity")</f>
        <v xml:space="preserve">Overweight </v>
      </c>
      <c r="E2058" s="22">
        <v>5.05</v>
      </c>
      <c r="F2058" s="22" t="str" cm="1">
        <f t="array" ref="F2058">_xlfn.IFS(Table35[[#This Row],[HBA1C]]&lt;5.7, "Normal", Table35[[#This Row],[HBA1C]]&lt;6.4, "Prediabetes ", TRUE, "Diabetes")</f>
        <v>Normal</v>
      </c>
      <c r="G2058" s="23" t="s">
        <v>2379</v>
      </c>
      <c r="H2058" s="22" t="s">
        <v>2379</v>
      </c>
      <c r="I2058" s="22" t="s">
        <v>2379</v>
      </c>
      <c r="J2058" s="22">
        <v>0</v>
      </c>
      <c r="K2058" t="s">
        <v>2379</v>
      </c>
      <c r="L2058" s="25">
        <f>VLOOKUP(Table35[[#This Row],[Customer ID]],'Hospitalisation Details'!A:E,5,FALSE)</f>
        <v>36444</v>
      </c>
      <c r="M2058" s="27">
        <f>VLOOKUP(Table35[[#This Row],[Customer ID]],'Hospitalisation Details'!A:K,8,FALSE)</f>
        <v>2690.11</v>
      </c>
      <c r="N2058" t="str">
        <f>VLOOKUP(Table35[[#This Row],[Customer ID]],'Hospitalisation Details'!A:K,9, FALSE)</f>
        <v>tier - 2</v>
      </c>
      <c r="O2058" t="str">
        <f>VLOOKUP(Table35[[#This Row],[Customer ID]],'Hospitalisation Details'!A:K,10,FALSE)</f>
        <v>tier - 2</v>
      </c>
      <c r="P2058" t="str">
        <f>VLOOKUP(Table35[[#This Row],[Customer ID]],'Hospitalisation Details'!A:K,11,FALSE)</f>
        <v>R1012</v>
      </c>
    </row>
    <row r="2059" spans="1:16" x14ac:dyDescent="0.3">
      <c r="A2059" t="s">
        <v>308</v>
      </c>
      <c r="B2059" t="str">
        <f>VLOOKUP(Table35[[#This Row],[Customer ID]], 'Customer Names'!F:G, 2, FALSE)</f>
        <v>Sharkey, Mr.  Bryan</v>
      </c>
      <c r="C2059">
        <v>38.06</v>
      </c>
      <c r="D2059" s="22" t="str" cm="1">
        <f t="array" ref="D2059">_xlfn.IFS(Table35[[#This Row],[BMI]]&lt;18.5, "Underweight ", Table35[[#This Row],[BMI]]&lt;24.9, "Normal Weight", Table35[[#This Row],[BMI]]&lt;29.9, "Overweight ", TRUE, "Obesity")</f>
        <v>Obesity</v>
      </c>
      <c r="E2059" s="22">
        <v>6.16</v>
      </c>
      <c r="F2059" s="22" t="str" cm="1">
        <f t="array" ref="F2059">_xlfn.IFS(Table35[[#This Row],[HBA1C]]&lt;5.7, "Normal", Table35[[#This Row],[HBA1C]]&lt;6.4, "Prediabetes ", TRUE, "Diabetes")</f>
        <v xml:space="preserve">Prediabetes </v>
      </c>
      <c r="G2059" s="23" t="s">
        <v>2379</v>
      </c>
      <c r="H2059" s="22" t="s">
        <v>2379</v>
      </c>
      <c r="I2059" s="22" t="s">
        <v>2379</v>
      </c>
      <c r="J2059" s="22">
        <v>0</v>
      </c>
      <c r="K2059" t="s">
        <v>2379</v>
      </c>
      <c r="L2059" s="25">
        <f>VLOOKUP(Table35[[#This Row],[Customer ID]],'Hospitalisation Details'!A:E,5,FALSE)</f>
        <v>34579</v>
      </c>
      <c r="M2059" s="27">
        <f>VLOOKUP(Table35[[#This Row],[Customer ID]],'Hospitalisation Details'!A:K,8,FALSE)</f>
        <v>2689.5</v>
      </c>
      <c r="N2059" t="str">
        <f>VLOOKUP(Table35[[#This Row],[Customer ID]],'Hospitalisation Details'!A:K,9, FALSE)</f>
        <v>tier - 3</v>
      </c>
      <c r="O2059" t="str">
        <f>VLOOKUP(Table35[[#This Row],[Customer ID]],'Hospitalisation Details'!A:K,10,FALSE)</f>
        <v>tier - 2</v>
      </c>
      <c r="P2059" t="str">
        <f>VLOOKUP(Table35[[#This Row],[Customer ID]],'Hospitalisation Details'!A:K,11,FALSE)</f>
        <v>R1013</v>
      </c>
    </row>
    <row r="2060" spans="1:16" x14ac:dyDescent="0.3">
      <c r="A2060" t="s">
        <v>307</v>
      </c>
      <c r="B2060" t="str">
        <f>VLOOKUP(Table35[[#This Row],[Customer ID]], 'Customer Names'!F:G, 2, FALSE)</f>
        <v>Scalard, Ms.  Marny</v>
      </c>
      <c r="C2060">
        <v>24.96</v>
      </c>
      <c r="D2060" s="22" t="str" cm="1">
        <f t="array" ref="D2060">_xlfn.IFS(Table35[[#This Row],[BMI]]&lt;18.5, "Underweight ", Table35[[#This Row],[BMI]]&lt;24.9, "Normal Weight", Table35[[#This Row],[BMI]]&lt;29.9, "Overweight ", TRUE, "Obesity")</f>
        <v xml:space="preserve">Overweight </v>
      </c>
      <c r="E2060" s="22">
        <v>4.57</v>
      </c>
      <c r="F2060" s="22" t="str" cm="1">
        <f t="array" ref="F2060">_xlfn.IFS(Table35[[#This Row],[HBA1C]]&lt;5.7, "Normal", Table35[[#This Row],[HBA1C]]&lt;6.4, "Prediabetes ", TRUE, "Diabetes")</f>
        <v>Normal</v>
      </c>
      <c r="G2060" s="23" t="s">
        <v>2379</v>
      </c>
      <c r="H2060" s="22" t="s">
        <v>2379</v>
      </c>
      <c r="I2060" s="22" t="s">
        <v>2379</v>
      </c>
      <c r="J2060" s="22">
        <v>0</v>
      </c>
      <c r="K2060" t="s">
        <v>2379</v>
      </c>
      <c r="L2060" s="25">
        <f>VLOOKUP(Table35[[#This Row],[Customer ID]],'Hospitalisation Details'!A:E,5,FALSE)</f>
        <v>34563</v>
      </c>
      <c r="M2060" s="27">
        <f>VLOOKUP(Table35[[#This Row],[Customer ID]],'Hospitalisation Details'!A:K,8,FALSE)</f>
        <v>2684.69</v>
      </c>
      <c r="N2060" t="str">
        <f>VLOOKUP(Table35[[#This Row],[Customer ID]],'Hospitalisation Details'!A:K,9, FALSE)</f>
        <v>tier - 2</v>
      </c>
      <c r="O2060" t="str">
        <f>VLOOKUP(Table35[[#This Row],[Customer ID]],'Hospitalisation Details'!A:K,10,FALSE)</f>
        <v>tier - 2</v>
      </c>
      <c r="P2060" t="str">
        <f>VLOOKUP(Table35[[#This Row],[Customer ID]],'Hospitalisation Details'!A:K,11,FALSE)</f>
        <v>R1013</v>
      </c>
    </row>
    <row r="2061" spans="1:16" x14ac:dyDescent="0.3">
      <c r="A2061" t="s">
        <v>306</v>
      </c>
      <c r="B2061" t="str">
        <f>VLOOKUP(Table35[[#This Row],[Customer ID]], 'Customer Names'!F:G, 2, FALSE)</f>
        <v>Burget, Mr.  Marc</v>
      </c>
      <c r="C2061">
        <v>17.670000000000002</v>
      </c>
      <c r="D2061" s="22" t="str" cm="1">
        <f t="array" ref="D2061">_xlfn.IFS(Table35[[#This Row],[BMI]]&lt;18.5, "Underweight ", Table35[[#This Row],[BMI]]&lt;24.9, "Normal Weight", Table35[[#This Row],[BMI]]&lt;29.9, "Overweight ", TRUE, "Obesity")</f>
        <v xml:space="preserve">Underweight </v>
      </c>
      <c r="E2061" s="22">
        <v>5.53</v>
      </c>
      <c r="F2061" s="22" t="str" cm="1">
        <f t="array" ref="F2061">_xlfn.IFS(Table35[[#This Row],[HBA1C]]&lt;5.7, "Normal", Table35[[#This Row],[HBA1C]]&lt;6.4, "Prediabetes ", TRUE, "Diabetes")</f>
        <v>Normal</v>
      </c>
      <c r="G2061" s="23" t="s">
        <v>2381</v>
      </c>
      <c r="H2061" s="22" t="s">
        <v>2379</v>
      </c>
      <c r="I2061" s="22" t="s">
        <v>2379</v>
      </c>
      <c r="J2061" s="22">
        <v>0</v>
      </c>
      <c r="K2061" t="s">
        <v>2379</v>
      </c>
      <c r="L2061" s="25">
        <f>VLOOKUP(Table35[[#This Row],[Customer ID]],'Hospitalisation Details'!A:E,5,FALSE)</f>
        <v>35251</v>
      </c>
      <c r="M2061" s="27">
        <f>VLOOKUP(Table35[[#This Row],[Customer ID]],'Hospitalisation Details'!A:K,8,FALSE)</f>
        <v>2680.95</v>
      </c>
      <c r="N2061" t="str">
        <f>VLOOKUP(Table35[[#This Row],[Customer ID]],'Hospitalisation Details'!A:K,9, FALSE)</f>
        <v>tier - 3</v>
      </c>
      <c r="O2061" t="str">
        <f>VLOOKUP(Table35[[#This Row],[Customer ID]],'Hospitalisation Details'!A:K,10,FALSE)</f>
        <v>tier - 2</v>
      </c>
      <c r="P2061" t="str">
        <f>VLOOKUP(Table35[[#This Row],[Customer ID]],'Hospitalisation Details'!A:K,11,FALSE)</f>
        <v>R1012</v>
      </c>
    </row>
    <row r="2062" spans="1:16" x14ac:dyDescent="0.3">
      <c r="A2062" t="s">
        <v>305</v>
      </c>
      <c r="B2062" t="str">
        <f>VLOOKUP(Table35[[#This Row],[Customer ID]], 'Customer Names'!F:G, 2, FALSE)</f>
        <v>English, Mr.  Benjamin L</v>
      </c>
      <c r="C2062">
        <v>31.35</v>
      </c>
      <c r="D2062" s="22" t="str" cm="1">
        <f t="array" ref="D2062">_xlfn.IFS(Table35[[#This Row],[BMI]]&lt;18.5, "Underweight ", Table35[[#This Row],[BMI]]&lt;24.9, "Normal Weight", Table35[[#This Row],[BMI]]&lt;29.9, "Overweight ", TRUE, "Obesity")</f>
        <v>Obesity</v>
      </c>
      <c r="E2062" s="22">
        <v>5.84</v>
      </c>
      <c r="F2062" s="22" t="str" cm="1">
        <f t="array" ref="F2062">_xlfn.IFS(Table35[[#This Row],[HBA1C]]&lt;5.7, "Normal", Table35[[#This Row],[HBA1C]]&lt;6.4, "Prediabetes ", TRUE, "Diabetes")</f>
        <v xml:space="preserve">Prediabetes </v>
      </c>
      <c r="G2062" s="23" t="s">
        <v>2379</v>
      </c>
      <c r="H2062" s="22" t="s">
        <v>2380</v>
      </c>
      <c r="I2062" s="22" t="s">
        <v>2379</v>
      </c>
      <c r="J2062" s="22">
        <v>1</v>
      </c>
      <c r="K2062" t="s">
        <v>2379</v>
      </c>
      <c r="L2062" s="25">
        <f>VLOOKUP(Table35[[#This Row],[Customer ID]],'Hospitalisation Details'!A:E,5,FALSE)</f>
        <v>36686</v>
      </c>
      <c r="M2062" s="27">
        <f>VLOOKUP(Table35[[#This Row],[Customer ID]],'Hospitalisation Details'!A:K,8,FALSE)</f>
        <v>2643.27</v>
      </c>
      <c r="N2062" t="str">
        <f>VLOOKUP(Table35[[#This Row],[Customer ID]],'Hospitalisation Details'!A:K,9, FALSE)</f>
        <v>tier - 2</v>
      </c>
      <c r="O2062" t="str">
        <f>VLOOKUP(Table35[[#This Row],[Customer ID]],'Hospitalisation Details'!A:K,10,FALSE)</f>
        <v>tier - 1</v>
      </c>
      <c r="P2062" t="str">
        <f>VLOOKUP(Table35[[#This Row],[Customer ID]],'Hospitalisation Details'!A:K,11,FALSE)</f>
        <v>R1012</v>
      </c>
    </row>
    <row r="2063" spans="1:16" x14ac:dyDescent="0.3">
      <c r="A2063" t="s">
        <v>304</v>
      </c>
      <c r="B2063" t="str">
        <f>VLOOKUP(Table35[[#This Row],[Customer ID]], 'Customer Names'!F:G, 2, FALSE)</f>
        <v>Hampton, Mr.  Rob G</v>
      </c>
      <c r="C2063">
        <v>28.31</v>
      </c>
      <c r="D2063" s="22" t="str" cm="1">
        <f t="array" ref="D2063">_xlfn.IFS(Table35[[#This Row],[BMI]]&lt;18.5, "Underweight ", Table35[[#This Row],[BMI]]&lt;24.9, "Normal Weight", Table35[[#This Row],[BMI]]&lt;29.9, "Overweight ", TRUE, "Obesity")</f>
        <v xml:space="preserve">Overweight </v>
      </c>
      <c r="E2063" s="22">
        <v>6.41</v>
      </c>
      <c r="F2063" s="22" t="str" cm="1">
        <f t="array" ref="F2063">_xlfn.IFS(Table35[[#This Row],[HBA1C]]&lt;5.7, "Normal", Table35[[#This Row],[HBA1C]]&lt;6.4, "Prediabetes ", TRUE, "Diabetes")</f>
        <v>Diabetes</v>
      </c>
      <c r="G2063" s="23" t="s">
        <v>2379</v>
      </c>
      <c r="H2063" s="22" t="s">
        <v>2380</v>
      </c>
      <c r="I2063" s="22" t="s">
        <v>2379</v>
      </c>
      <c r="J2063" s="22">
        <v>1</v>
      </c>
      <c r="K2063" t="s">
        <v>2379</v>
      </c>
      <c r="L2063" s="25">
        <f>VLOOKUP(Table35[[#This Row],[Customer ID]],'Hospitalisation Details'!A:E,5,FALSE)</f>
        <v>36670</v>
      </c>
      <c r="M2063" s="27">
        <f>VLOOKUP(Table35[[#This Row],[Customer ID]],'Hospitalisation Details'!A:K,8,FALSE)</f>
        <v>2639.04</v>
      </c>
      <c r="N2063" t="str">
        <f>VLOOKUP(Table35[[#This Row],[Customer ID]],'Hospitalisation Details'!A:K,9, FALSE)</f>
        <v>tier - 2</v>
      </c>
      <c r="O2063" t="str">
        <f>VLOOKUP(Table35[[#This Row],[Customer ID]],'Hospitalisation Details'!A:K,10,FALSE)</f>
        <v>tier - 2</v>
      </c>
      <c r="P2063" t="str">
        <f>VLOOKUP(Table35[[#This Row],[Customer ID]],'Hospitalisation Details'!A:K,11,FALSE)</f>
        <v>R1012</v>
      </c>
    </row>
    <row r="2064" spans="1:16" x14ac:dyDescent="0.3">
      <c r="A2064" t="s">
        <v>303</v>
      </c>
      <c r="B2064" t="str">
        <f>VLOOKUP(Table35[[#This Row],[Customer ID]], 'Customer Names'!F:G, 2, FALSE)</f>
        <v>Flynn, Ms.  Stefanie A</v>
      </c>
      <c r="C2064">
        <v>30.3</v>
      </c>
      <c r="D2064" s="22" t="str" cm="1">
        <f t="array" ref="D2064">_xlfn.IFS(Table35[[#This Row],[BMI]]&lt;18.5, "Underweight ", Table35[[#This Row],[BMI]]&lt;24.9, "Normal Weight", Table35[[#This Row],[BMI]]&lt;29.9, "Overweight ", TRUE, "Obesity")</f>
        <v>Obesity</v>
      </c>
      <c r="E2064" s="22">
        <v>4.7300000000000004</v>
      </c>
      <c r="F2064" s="22" t="str" cm="1">
        <f t="array" ref="F2064">_xlfn.IFS(Table35[[#This Row],[HBA1C]]&lt;5.7, "Normal", Table35[[#This Row],[HBA1C]]&lt;6.4, "Prediabetes ", TRUE, "Diabetes")</f>
        <v>Normal</v>
      </c>
      <c r="G2064" s="23" t="s">
        <v>2381</v>
      </c>
      <c r="H2064" s="22" t="s">
        <v>2379</v>
      </c>
      <c r="I2064" s="22" t="s">
        <v>2381</v>
      </c>
      <c r="J2064" s="22">
        <v>1</v>
      </c>
      <c r="K2064" t="s">
        <v>2379</v>
      </c>
      <c r="L2064" s="25">
        <f>VLOOKUP(Table35[[#This Row],[Customer ID]],'Hospitalisation Details'!A:E,5,FALSE)</f>
        <v>35546</v>
      </c>
      <c r="M2064" s="27">
        <f>VLOOKUP(Table35[[#This Row],[Customer ID]],'Hospitalisation Details'!A:K,8,FALSE)</f>
        <v>2632.99</v>
      </c>
      <c r="N2064" t="str">
        <f>VLOOKUP(Table35[[#This Row],[Customer ID]],'Hospitalisation Details'!A:K,9, FALSE)</f>
        <v>tier - 2</v>
      </c>
      <c r="O2064" t="str">
        <f>VLOOKUP(Table35[[#This Row],[Customer ID]],'Hospitalisation Details'!A:K,10,FALSE)</f>
        <v>tier - 1</v>
      </c>
      <c r="P2064" t="str">
        <f>VLOOKUP(Table35[[#This Row],[Customer ID]],'Hospitalisation Details'!A:K,11,FALSE)</f>
        <v>R1011</v>
      </c>
    </row>
    <row r="2065" spans="1:16" x14ac:dyDescent="0.3">
      <c r="A2065" t="s">
        <v>302</v>
      </c>
      <c r="B2065" t="str">
        <f>VLOOKUP(Table35[[#This Row],[Customer ID]], 'Customer Names'!F:G, 2, FALSE)</f>
        <v>Knast, Ms.  Stephanie</v>
      </c>
      <c r="C2065">
        <v>26.4</v>
      </c>
      <c r="D2065" s="22" t="str" cm="1">
        <f t="array" ref="D2065">_xlfn.IFS(Table35[[#This Row],[BMI]]&lt;18.5, "Underweight ", Table35[[#This Row],[BMI]]&lt;24.9, "Normal Weight", Table35[[#This Row],[BMI]]&lt;29.9, "Overweight ", TRUE, "Obesity")</f>
        <v xml:space="preserve">Overweight </v>
      </c>
      <c r="E2065" s="22">
        <v>6.22</v>
      </c>
      <c r="F2065" s="22" t="str" cm="1">
        <f t="array" ref="F2065">_xlfn.IFS(Table35[[#This Row],[HBA1C]]&lt;5.7, "Normal", Table35[[#This Row],[HBA1C]]&lt;6.4, "Prediabetes ", TRUE, "Diabetes")</f>
        <v xml:space="preserve">Prediabetes </v>
      </c>
      <c r="G2065" s="23" t="s">
        <v>2381</v>
      </c>
      <c r="H2065" s="22" t="s">
        <v>2379</v>
      </c>
      <c r="I2065" s="22" t="s">
        <v>2379</v>
      </c>
      <c r="J2065" s="22">
        <v>0</v>
      </c>
      <c r="K2065" t="s">
        <v>2379</v>
      </c>
      <c r="L2065" s="25">
        <f>VLOOKUP(Table35[[#This Row],[Customer ID]],'Hospitalisation Details'!A:E,5,FALSE)</f>
        <v>36976</v>
      </c>
      <c r="M2065" s="27">
        <f>VLOOKUP(Table35[[#This Row],[Customer ID]],'Hospitalisation Details'!A:K,8,FALSE)</f>
        <v>2597.7800000000002</v>
      </c>
      <c r="N2065" t="str">
        <f>VLOOKUP(Table35[[#This Row],[Customer ID]],'Hospitalisation Details'!A:K,9, FALSE)</f>
        <v>tier - 2</v>
      </c>
      <c r="O2065" t="str">
        <f>VLOOKUP(Table35[[#This Row],[Customer ID]],'Hospitalisation Details'!A:K,10,FALSE)</f>
        <v>tier - 1</v>
      </c>
      <c r="P2065" t="str">
        <f>VLOOKUP(Table35[[#This Row],[Customer ID]],'Hospitalisation Details'!A:K,11,FALSE)</f>
        <v>R1011</v>
      </c>
    </row>
    <row r="2066" spans="1:16" x14ac:dyDescent="0.3">
      <c r="A2066" t="s">
        <v>301</v>
      </c>
      <c r="B2066" t="str">
        <f>VLOOKUP(Table35[[#This Row],[Customer ID]], 'Customer Names'!F:G, 2, FALSE)</f>
        <v>Lucas, Ms.  Caroline F.</v>
      </c>
      <c r="C2066">
        <v>22.135000000000002</v>
      </c>
      <c r="D2066" s="22" t="str" cm="1">
        <f t="array" ref="D2066">_xlfn.IFS(Table35[[#This Row],[BMI]]&lt;18.5, "Underweight ", Table35[[#This Row],[BMI]]&lt;24.9, "Normal Weight", Table35[[#This Row],[BMI]]&lt;29.9, "Overweight ", TRUE, "Obesity")</f>
        <v>Normal Weight</v>
      </c>
      <c r="E2066" s="22">
        <v>4.46</v>
      </c>
      <c r="F2066" s="22" t="str" cm="1">
        <f t="array" ref="F2066">_xlfn.IFS(Table35[[#This Row],[HBA1C]]&lt;5.7, "Normal", Table35[[#This Row],[HBA1C]]&lt;6.4, "Prediabetes ", TRUE, "Diabetes")</f>
        <v>Normal</v>
      </c>
      <c r="G2066" s="23" t="s">
        <v>2381</v>
      </c>
      <c r="H2066" s="22" t="s">
        <v>2379</v>
      </c>
      <c r="I2066" s="22" t="s">
        <v>2379</v>
      </c>
      <c r="J2066" s="22">
        <v>0</v>
      </c>
      <c r="K2066" t="s">
        <v>2379</v>
      </c>
      <c r="L2066" s="25">
        <f>VLOOKUP(Table35[[#This Row],[Customer ID]],'Hospitalisation Details'!A:E,5,FALSE)</f>
        <v>36950</v>
      </c>
      <c r="M2066" s="27">
        <f>VLOOKUP(Table35[[#This Row],[Customer ID]],'Hospitalisation Details'!A:K,8,FALSE)</f>
        <v>2585.85</v>
      </c>
      <c r="N2066" t="str">
        <f>VLOOKUP(Table35[[#This Row],[Customer ID]],'Hospitalisation Details'!A:K,9, FALSE)</f>
        <v>tier - 2</v>
      </c>
      <c r="O2066" t="str">
        <f>VLOOKUP(Table35[[#This Row],[Customer ID]],'Hospitalisation Details'!A:K,10,FALSE)</f>
        <v>tier - 2</v>
      </c>
      <c r="P2066" t="str">
        <f>VLOOKUP(Table35[[#This Row],[Customer ID]],'Hospitalisation Details'!A:K,11,FALSE)</f>
        <v>R1024</v>
      </c>
    </row>
    <row r="2067" spans="1:16" x14ac:dyDescent="0.3">
      <c r="A2067" t="s">
        <v>300</v>
      </c>
      <c r="B2067" t="str">
        <f>VLOOKUP(Table35[[#This Row],[Customer ID]], 'Customer Names'!F:G, 2, FALSE)</f>
        <v>Thomas, Ms.  Julia J.</v>
      </c>
      <c r="C2067">
        <v>17.399999999999999</v>
      </c>
      <c r="D2067" s="22" t="str" cm="1">
        <f t="array" ref="D2067">_xlfn.IFS(Table35[[#This Row],[BMI]]&lt;18.5, "Underweight ", Table35[[#This Row],[BMI]]&lt;24.9, "Normal Weight", Table35[[#This Row],[BMI]]&lt;29.9, "Overweight ", TRUE, "Obesity")</f>
        <v xml:space="preserve">Underweight </v>
      </c>
      <c r="E2067" s="22">
        <v>4.5</v>
      </c>
      <c r="F2067" s="22" t="str" cm="1">
        <f t="array" ref="F2067">_xlfn.IFS(Table35[[#This Row],[HBA1C]]&lt;5.7, "Normal", Table35[[#This Row],[HBA1C]]&lt;6.4, "Prediabetes ", TRUE, "Diabetes")</f>
        <v>Normal</v>
      </c>
      <c r="G2067" s="23" t="s">
        <v>2381</v>
      </c>
      <c r="H2067" s="22" t="s">
        <v>2379</v>
      </c>
      <c r="I2067" s="22" t="s">
        <v>2379</v>
      </c>
      <c r="J2067" s="22">
        <v>0</v>
      </c>
      <c r="K2067" t="s">
        <v>2379</v>
      </c>
      <c r="L2067" s="25">
        <f>VLOOKUP(Table35[[#This Row],[Customer ID]],'Hospitalisation Details'!A:E,5,FALSE)</f>
        <v>36906</v>
      </c>
      <c r="M2067" s="27">
        <f>VLOOKUP(Table35[[#This Row],[Customer ID]],'Hospitalisation Details'!A:K,8,FALSE)</f>
        <v>2585.27</v>
      </c>
      <c r="N2067" t="str">
        <f>VLOOKUP(Table35[[#This Row],[Customer ID]],'Hospitalisation Details'!A:K,9, FALSE)</f>
        <v>tier - 2</v>
      </c>
      <c r="O2067" t="str">
        <f>VLOOKUP(Table35[[#This Row],[Customer ID]],'Hospitalisation Details'!A:K,10,FALSE)</f>
        <v>tier - 3</v>
      </c>
      <c r="P2067" t="str">
        <f>VLOOKUP(Table35[[#This Row],[Customer ID]],'Hospitalisation Details'!A:K,11,FALSE)</f>
        <v>R1011</v>
      </c>
    </row>
    <row r="2068" spans="1:16" x14ac:dyDescent="0.3">
      <c r="A2068" t="s">
        <v>298</v>
      </c>
      <c r="B2068" t="str">
        <f>VLOOKUP(Table35[[#This Row],[Customer ID]], 'Customer Names'!F:G, 2, FALSE)</f>
        <v>Cherewatti, Mr.  Jack</v>
      </c>
      <c r="C2068">
        <v>28.06</v>
      </c>
      <c r="D2068" s="22" t="str" cm="1">
        <f t="array" ref="D2068">_xlfn.IFS(Table35[[#This Row],[BMI]]&lt;18.5, "Underweight ", Table35[[#This Row],[BMI]]&lt;24.9, "Normal Weight", Table35[[#This Row],[BMI]]&lt;29.9, "Overweight ", TRUE, "Obesity")</f>
        <v xml:space="preserve">Overweight </v>
      </c>
      <c r="E2068" s="22">
        <v>8.93</v>
      </c>
      <c r="F2068" s="22" t="str" cm="1">
        <f t="array" ref="F2068">_xlfn.IFS(Table35[[#This Row],[HBA1C]]&lt;5.7, "Normal", Table35[[#This Row],[HBA1C]]&lt;6.4, "Prediabetes ", TRUE, "Diabetes")</f>
        <v>Diabetes</v>
      </c>
      <c r="G2068" s="23" t="s">
        <v>2379</v>
      </c>
      <c r="H2068" s="22" t="s">
        <v>2379</v>
      </c>
      <c r="I2068" s="22" t="s">
        <v>2379</v>
      </c>
      <c r="J2068" s="22">
        <v>0</v>
      </c>
      <c r="K2068" t="s">
        <v>2379</v>
      </c>
      <c r="L2068" s="25">
        <f>VLOOKUP(Table35[[#This Row],[Customer ID]],'Hospitalisation Details'!A:E,5,FALSE)</f>
        <v>37610</v>
      </c>
      <c r="M2068" s="27">
        <f>VLOOKUP(Table35[[#This Row],[Customer ID]],'Hospitalisation Details'!A:K,8,FALSE)</f>
        <v>2585.04</v>
      </c>
      <c r="N2068" t="str">
        <f>VLOOKUP(Table35[[#This Row],[Customer ID]],'Hospitalisation Details'!A:K,9, FALSE)</f>
        <v>tier - 2</v>
      </c>
      <c r="O2068" t="str">
        <f>VLOOKUP(Table35[[#This Row],[Customer ID]],'Hospitalisation Details'!A:K,10,FALSE)</f>
        <v>tier - 2</v>
      </c>
      <c r="P2068" t="str">
        <f>VLOOKUP(Table35[[#This Row],[Customer ID]],'Hospitalisation Details'!A:K,11,FALSE)</f>
        <v>R1021</v>
      </c>
    </row>
    <row r="2069" spans="1:16" x14ac:dyDescent="0.3">
      <c r="A2069" t="s">
        <v>297</v>
      </c>
      <c r="B2069" t="str">
        <f>VLOOKUP(Table35[[#This Row],[Customer ID]], 'Customer Names'!F:G, 2, FALSE)</f>
        <v>Olle, Mr.  Bernat</v>
      </c>
      <c r="C2069">
        <v>31.13</v>
      </c>
      <c r="D2069" s="22" t="str" cm="1">
        <f t="array" ref="D2069">_xlfn.IFS(Table35[[#This Row],[BMI]]&lt;18.5, "Underweight ", Table35[[#This Row],[BMI]]&lt;24.9, "Normal Weight", Table35[[#This Row],[BMI]]&lt;29.9, "Overweight ", TRUE, "Obesity")</f>
        <v>Obesity</v>
      </c>
      <c r="E2069" s="22">
        <v>11.02</v>
      </c>
      <c r="F2069" s="22" t="str" cm="1">
        <f t="array" ref="F2069">_xlfn.IFS(Table35[[#This Row],[HBA1C]]&lt;5.7, "Normal", Table35[[#This Row],[HBA1C]]&lt;6.4, "Prediabetes ", TRUE, "Diabetes")</f>
        <v>Diabetes</v>
      </c>
      <c r="G2069" s="23" t="s">
        <v>2379</v>
      </c>
      <c r="H2069" s="22" t="s">
        <v>2379</v>
      </c>
      <c r="I2069" s="22" t="s">
        <v>2379</v>
      </c>
      <c r="J2069" s="22">
        <v>0</v>
      </c>
      <c r="K2069" t="s">
        <v>2379</v>
      </c>
      <c r="L2069" s="25">
        <f>VLOOKUP(Table35[[#This Row],[Customer ID]],'Hospitalisation Details'!A:E,5,FALSE)</f>
        <v>37571</v>
      </c>
      <c r="M2069" s="27">
        <f>VLOOKUP(Table35[[#This Row],[Customer ID]],'Hospitalisation Details'!A:K,8,FALSE)</f>
        <v>2566.4699999999998</v>
      </c>
      <c r="N2069" t="str">
        <f>VLOOKUP(Table35[[#This Row],[Customer ID]],'Hospitalisation Details'!A:K,9, FALSE)</f>
        <v>tier - 2</v>
      </c>
      <c r="O2069" t="str">
        <f>VLOOKUP(Table35[[#This Row],[Customer ID]],'Hospitalisation Details'!A:K,10,FALSE)</f>
        <v>tier - 3</v>
      </c>
      <c r="P2069" t="str">
        <f>VLOOKUP(Table35[[#This Row],[Customer ID]],'Hospitalisation Details'!A:K,11,FALSE)</f>
        <v>R1013</v>
      </c>
    </row>
    <row r="2070" spans="1:16" x14ac:dyDescent="0.3">
      <c r="A2070" t="s">
        <v>296</v>
      </c>
      <c r="B2070" t="str">
        <f>VLOOKUP(Table35[[#This Row],[Customer ID]], 'Customer Names'!F:G, 2, FALSE)</f>
        <v>Hamsi, Mr.  Hicham</v>
      </c>
      <c r="C2070">
        <v>18.46</v>
      </c>
      <c r="D2070" s="22" t="str" cm="1">
        <f t="array" ref="D2070">_xlfn.IFS(Table35[[#This Row],[BMI]]&lt;18.5, "Underweight ", Table35[[#This Row],[BMI]]&lt;24.9, "Normal Weight", Table35[[#This Row],[BMI]]&lt;29.9, "Overweight ", TRUE, "Obesity")</f>
        <v xml:space="preserve">Underweight </v>
      </c>
      <c r="E2070" s="22">
        <v>5.25</v>
      </c>
      <c r="F2070" s="22" t="str" cm="1">
        <f t="array" ref="F2070">_xlfn.IFS(Table35[[#This Row],[HBA1C]]&lt;5.7, "Normal", Table35[[#This Row],[HBA1C]]&lt;6.4, "Prediabetes ", TRUE, "Diabetes")</f>
        <v>Normal</v>
      </c>
      <c r="G2070" s="23" t="s">
        <v>2379</v>
      </c>
      <c r="H2070" s="22" t="s">
        <v>2379</v>
      </c>
      <c r="I2070" s="22" t="s">
        <v>2379</v>
      </c>
      <c r="J2070" s="22">
        <v>0</v>
      </c>
      <c r="K2070" t="s">
        <v>2379</v>
      </c>
      <c r="L2070" s="25">
        <f>VLOOKUP(Table35[[#This Row],[Customer ID]],'Hospitalisation Details'!A:E,5,FALSE)</f>
        <v>33528</v>
      </c>
      <c r="M2070" s="27">
        <f>VLOOKUP(Table35[[#This Row],[Customer ID]],'Hospitalisation Details'!A:K,8,FALSE)</f>
        <v>2545.6799999999998</v>
      </c>
      <c r="N2070" t="str">
        <f>VLOOKUP(Table35[[#This Row],[Customer ID]],'Hospitalisation Details'!A:K,9, FALSE)</f>
        <v>tier - 2</v>
      </c>
      <c r="O2070" t="str">
        <f>VLOOKUP(Table35[[#This Row],[Customer ID]],'Hospitalisation Details'!A:K,10,FALSE)</f>
        <v>tier - 1</v>
      </c>
      <c r="P2070" t="str">
        <f>VLOOKUP(Table35[[#This Row],[Customer ID]],'Hospitalisation Details'!A:K,11,FALSE)</f>
        <v>R1013</v>
      </c>
    </row>
    <row r="2071" spans="1:16" x14ac:dyDescent="0.3">
      <c r="A2071" t="s">
        <v>295</v>
      </c>
      <c r="B2071" t="str">
        <f>VLOOKUP(Table35[[#This Row],[Customer ID]], 'Customer Names'!F:G, 2, FALSE)</f>
        <v>Finnegan, Ms.  Sarah</v>
      </c>
      <c r="C2071">
        <v>17.3</v>
      </c>
      <c r="D2071" s="22" t="str" cm="1">
        <f t="array" ref="D2071">_xlfn.IFS(Table35[[#This Row],[BMI]]&lt;18.5, "Underweight ", Table35[[#This Row],[BMI]]&lt;24.9, "Normal Weight", Table35[[#This Row],[BMI]]&lt;29.9, "Overweight ", TRUE, "Obesity")</f>
        <v xml:space="preserve">Underweight </v>
      </c>
      <c r="E2071" s="22">
        <v>4.75</v>
      </c>
      <c r="F2071" s="22" t="str" cm="1">
        <f t="array" ref="F2071">_xlfn.IFS(Table35[[#This Row],[HBA1C]]&lt;5.7, "Normal", Table35[[#This Row],[HBA1C]]&lt;6.4, "Prediabetes ", TRUE, "Diabetes")</f>
        <v>Normal</v>
      </c>
      <c r="G2071" s="23" t="s">
        <v>2379</v>
      </c>
      <c r="H2071" s="22" t="s">
        <v>2379</v>
      </c>
      <c r="I2071" s="22" t="s">
        <v>2379</v>
      </c>
      <c r="J2071" s="22">
        <v>0</v>
      </c>
      <c r="K2071" t="s">
        <v>2379</v>
      </c>
      <c r="L2071" s="25">
        <f>VLOOKUP(Table35[[#This Row],[Customer ID]],'Hospitalisation Details'!A:E,5,FALSE)</f>
        <v>33117</v>
      </c>
      <c r="M2071" s="27">
        <f>VLOOKUP(Table35[[#This Row],[Customer ID]],'Hospitalisation Details'!A:K,8,FALSE)</f>
        <v>2540.39</v>
      </c>
      <c r="N2071" t="str">
        <f>VLOOKUP(Table35[[#This Row],[Customer ID]],'Hospitalisation Details'!A:K,9, FALSE)</f>
        <v>tier - 2</v>
      </c>
      <c r="O2071" t="str">
        <f>VLOOKUP(Table35[[#This Row],[Customer ID]],'Hospitalisation Details'!A:K,10,FALSE)</f>
        <v>tier - 2</v>
      </c>
      <c r="P2071" t="str">
        <f>VLOOKUP(Table35[[#This Row],[Customer ID]],'Hospitalisation Details'!A:K,11,FALSE)</f>
        <v>R1013</v>
      </c>
    </row>
    <row r="2072" spans="1:16" x14ac:dyDescent="0.3">
      <c r="A2072" t="s">
        <v>294</v>
      </c>
      <c r="B2072" t="str">
        <f>VLOOKUP(Table35[[#This Row],[Customer ID]], 'Customer Names'!F:G, 2, FALSE)</f>
        <v>Walsh, Mr.  Anthony S</v>
      </c>
      <c r="C2072">
        <v>35.625</v>
      </c>
      <c r="D2072" s="22" t="str" cm="1">
        <f t="array" ref="D2072">_xlfn.IFS(Table35[[#This Row],[BMI]]&lt;18.5, "Underweight ", Table35[[#This Row],[BMI]]&lt;24.9, "Normal Weight", Table35[[#This Row],[BMI]]&lt;29.9, "Overweight ", TRUE, "Obesity")</f>
        <v>Obesity</v>
      </c>
      <c r="E2072" s="22">
        <v>4.68</v>
      </c>
      <c r="F2072" s="22" t="str" cm="1">
        <f t="array" ref="F2072">_xlfn.IFS(Table35[[#This Row],[HBA1C]]&lt;5.7, "Normal", Table35[[#This Row],[HBA1C]]&lt;6.4, "Prediabetes ", TRUE, "Diabetes")</f>
        <v>Normal</v>
      </c>
      <c r="G2072" s="23" t="s">
        <v>2381</v>
      </c>
      <c r="H2072" s="22" t="s">
        <v>2379</v>
      </c>
      <c r="I2072" s="22" t="s">
        <v>2381</v>
      </c>
      <c r="J2072" s="22">
        <v>1</v>
      </c>
      <c r="K2072" t="s">
        <v>2379</v>
      </c>
      <c r="L2072" s="25">
        <f>VLOOKUP(Table35[[#This Row],[Customer ID]],'Hospitalisation Details'!A:E,5,FALSE)</f>
        <v>35670</v>
      </c>
      <c r="M2072" s="27">
        <f>VLOOKUP(Table35[[#This Row],[Customer ID]],'Hospitalisation Details'!A:K,8,FALSE)</f>
        <v>2534.39</v>
      </c>
      <c r="N2072" t="str">
        <f>VLOOKUP(Table35[[#This Row],[Customer ID]],'Hospitalisation Details'!A:K,9, FALSE)</f>
        <v>tier - 3</v>
      </c>
      <c r="O2072" t="str">
        <f>VLOOKUP(Table35[[#This Row],[Customer ID]],'Hospitalisation Details'!A:K,10,FALSE)</f>
        <v>tier - 3</v>
      </c>
      <c r="P2072" t="str">
        <f>VLOOKUP(Table35[[#This Row],[Customer ID]],'Hospitalisation Details'!A:K,11,FALSE)</f>
        <v>R1012</v>
      </c>
    </row>
    <row r="2073" spans="1:16" x14ac:dyDescent="0.3">
      <c r="A2073" t="s">
        <v>293</v>
      </c>
      <c r="B2073" t="str">
        <f>VLOOKUP(Table35[[#This Row],[Customer ID]], 'Customer Names'!F:G, 2, FALSE)</f>
        <v>Villa, Ms.  Elisabetta</v>
      </c>
      <c r="C2073">
        <v>20.234999999999999</v>
      </c>
      <c r="D2073" s="22" t="str" cm="1">
        <f t="array" ref="D2073">_xlfn.IFS(Table35[[#This Row],[BMI]]&lt;18.5, "Underweight ", Table35[[#This Row],[BMI]]&lt;24.9, "Normal Weight", Table35[[#This Row],[BMI]]&lt;29.9, "Overweight ", TRUE, "Obesity")</f>
        <v>Normal Weight</v>
      </c>
      <c r="E2073" s="22">
        <v>6.17</v>
      </c>
      <c r="F2073" s="22" t="str" cm="1">
        <f t="array" ref="F2073">_xlfn.IFS(Table35[[#This Row],[HBA1C]]&lt;5.7, "Normal", Table35[[#This Row],[HBA1C]]&lt;6.4, "Prediabetes ", TRUE, "Diabetes")</f>
        <v xml:space="preserve">Prediabetes </v>
      </c>
      <c r="G2073" s="23" t="s">
        <v>2381</v>
      </c>
      <c r="H2073" s="22" t="s">
        <v>2380</v>
      </c>
      <c r="I2073" s="22" t="s">
        <v>2379</v>
      </c>
      <c r="J2073" s="22">
        <v>2</v>
      </c>
      <c r="K2073" t="s">
        <v>2379</v>
      </c>
      <c r="L2073" s="25">
        <f>VLOOKUP(Table35[[#This Row],[Customer ID]],'Hospitalisation Details'!A:E,5,FALSE)</f>
        <v>36732</v>
      </c>
      <c r="M2073" s="27">
        <f>VLOOKUP(Table35[[#This Row],[Customer ID]],'Hospitalisation Details'!A:K,8,FALSE)</f>
        <v>2527.8200000000002</v>
      </c>
      <c r="N2073" t="str">
        <f>VLOOKUP(Table35[[#This Row],[Customer ID]],'Hospitalisation Details'!A:K,9, FALSE)</f>
        <v>tier - 2</v>
      </c>
      <c r="O2073" t="str">
        <f>VLOOKUP(Table35[[#This Row],[Customer ID]],'Hospitalisation Details'!A:K,10,FALSE)</f>
        <v>tier - 3</v>
      </c>
      <c r="P2073" t="str">
        <f>VLOOKUP(Table35[[#This Row],[Customer ID]],'Hospitalisation Details'!A:K,11,FALSE)</f>
        <v>R1012</v>
      </c>
    </row>
    <row r="2074" spans="1:16" x14ac:dyDescent="0.3">
      <c r="A2074" t="s">
        <v>292</v>
      </c>
      <c r="B2074" t="str">
        <f>VLOOKUP(Table35[[#This Row],[Customer ID]], 'Customer Names'!F:G, 2, FALSE)</f>
        <v>Cable, Mr.  Trevor N.</v>
      </c>
      <c r="C2074">
        <v>27.55</v>
      </c>
      <c r="D2074" s="22" t="str" cm="1">
        <f t="array" ref="D2074">_xlfn.IFS(Table35[[#This Row],[BMI]]&lt;18.5, "Underweight ", Table35[[#This Row],[BMI]]&lt;24.9, "Normal Weight", Table35[[#This Row],[BMI]]&lt;29.9, "Overweight ", TRUE, "Obesity")</f>
        <v xml:space="preserve">Overweight </v>
      </c>
      <c r="E2074" s="22">
        <v>4.5599999999999996</v>
      </c>
      <c r="F2074" s="22" t="str" cm="1">
        <f t="array" ref="F2074">_xlfn.IFS(Table35[[#This Row],[HBA1C]]&lt;5.7, "Normal", Table35[[#This Row],[HBA1C]]&lt;6.4, "Prediabetes ", TRUE, "Diabetes")</f>
        <v>Normal</v>
      </c>
      <c r="G2074" s="23" t="s">
        <v>2381</v>
      </c>
      <c r="H2074" s="22" t="s">
        <v>2379</v>
      </c>
      <c r="I2074" s="22" t="s">
        <v>2381</v>
      </c>
      <c r="J2074" s="22">
        <v>1</v>
      </c>
      <c r="K2074" t="s">
        <v>2379</v>
      </c>
      <c r="L2074" s="25">
        <f>VLOOKUP(Table35[[#This Row],[Customer ID]],'Hospitalisation Details'!A:E,5,FALSE)</f>
        <v>35583</v>
      </c>
      <c r="M2074" s="27">
        <f>VLOOKUP(Table35[[#This Row],[Customer ID]],'Hospitalisation Details'!A:K,8,FALSE)</f>
        <v>2523.17</v>
      </c>
      <c r="N2074" t="str">
        <f>VLOOKUP(Table35[[#This Row],[Customer ID]],'Hospitalisation Details'!A:K,9, FALSE)</f>
        <v>tier - 3</v>
      </c>
      <c r="O2074" t="str">
        <f>VLOOKUP(Table35[[#This Row],[Customer ID]],'Hospitalisation Details'!A:K,10,FALSE)</f>
        <v>tier - 1</v>
      </c>
      <c r="P2074" t="str">
        <f>VLOOKUP(Table35[[#This Row],[Customer ID]],'Hospitalisation Details'!A:K,11,FALSE)</f>
        <v>R1012</v>
      </c>
    </row>
    <row r="2075" spans="1:16" x14ac:dyDescent="0.3">
      <c r="A2075" t="s">
        <v>291</v>
      </c>
      <c r="B2075" t="str">
        <f>VLOOKUP(Table35[[#This Row],[Customer ID]], 'Customer Names'!F:G, 2, FALSE)</f>
        <v>Eiring, Ms.  Nancy</v>
      </c>
      <c r="C2075">
        <v>17.97</v>
      </c>
      <c r="D2075" s="22" t="str" cm="1">
        <f t="array" ref="D2075">_xlfn.IFS(Table35[[#This Row],[BMI]]&lt;18.5, "Underweight ", Table35[[#This Row],[BMI]]&lt;24.9, "Normal Weight", Table35[[#This Row],[BMI]]&lt;29.9, "Overweight ", TRUE, "Obesity")</f>
        <v xml:space="preserve">Underweight </v>
      </c>
      <c r="E2075" s="22">
        <v>6.3</v>
      </c>
      <c r="F2075" s="22" t="str" cm="1">
        <f t="array" ref="F2075">_xlfn.IFS(Table35[[#This Row],[HBA1C]]&lt;5.7, "Normal", Table35[[#This Row],[HBA1C]]&lt;6.4, "Prediabetes ", TRUE, "Diabetes")</f>
        <v xml:space="preserve">Prediabetes </v>
      </c>
      <c r="G2075" s="23" t="s">
        <v>2379</v>
      </c>
      <c r="H2075" s="22" t="s">
        <v>2379</v>
      </c>
      <c r="I2075" s="22" t="s">
        <v>2379</v>
      </c>
      <c r="J2075" s="22">
        <v>0</v>
      </c>
      <c r="K2075" t="s">
        <v>2379</v>
      </c>
      <c r="L2075" s="25">
        <f>VLOOKUP(Table35[[#This Row],[Customer ID]],'Hospitalisation Details'!A:E,5,FALSE)</f>
        <v>33363</v>
      </c>
      <c r="M2075" s="27">
        <f>VLOOKUP(Table35[[#This Row],[Customer ID]],'Hospitalisation Details'!A:K,8,FALSE)</f>
        <v>2510.79</v>
      </c>
      <c r="N2075" t="str">
        <f>VLOOKUP(Table35[[#This Row],[Customer ID]],'Hospitalisation Details'!A:K,9, FALSE)</f>
        <v>tier - 2</v>
      </c>
      <c r="O2075" t="str">
        <f>VLOOKUP(Table35[[#This Row],[Customer ID]],'Hospitalisation Details'!A:K,10,FALSE)</f>
        <v>tier - 1</v>
      </c>
      <c r="P2075" t="str">
        <f>VLOOKUP(Table35[[#This Row],[Customer ID]],'Hospitalisation Details'!A:K,11,FALSE)</f>
        <v>R1013</v>
      </c>
    </row>
    <row r="2076" spans="1:16" x14ac:dyDescent="0.3">
      <c r="A2076" t="s">
        <v>290</v>
      </c>
      <c r="B2076" t="str">
        <f>VLOOKUP(Table35[[#This Row],[Customer ID]], 'Customer Names'!F:G, 2, FALSE)</f>
        <v>Connor, Ms.  Allison R.</v>
      </c>
      <c r="C2076">
        <v>29.98</v>
      </c>
      <c r="D2076" s="22" t="str" cm="1">
        <f t="array" ref="D2076">_xlfn.IFS(Table35[[#This Row],[BMI]]&lt;18.5, "Underweight ", Table35[[#This Row],[BMI]]&lt;24.9, "Normal Weight", Table35[[#This Row],[BMI]]&lt;29.9, "Overweight ", TRUE, "Obesity")</f>
        <v>Obesity</v>
      </c>
      <c r="E2076" s="22">
        <v>6.03</v>
      </c>
      <c r="F2076" s="22" t="str" cm="1">
        <f t="array" ref="F2076">_xlfn.IFS(Table35[[#This Row],[HBA1C]]&lt;5.7, "Normal", Table35[[#This Row],[HBA1C]]&lt;6.4, "Prediabetes ", TRUE, "Diabetes")</f>
        <v xml:space="preserve">Prediabetes </v>
      </c>
      <c r="G2076" s="23" t="s">
        <v>2379</v>
      </c>
      <c r="H2076" s="22" t="s">
        <v>2380</v>
      </c>
      <c r="I2076" s="22" t="s">
        <v>2379</v>
      </c>
      <c r="J2076" s="22">
        <v>1</v>
      </c>
      <c r="K2076" t="s">
        <v>2379</v>
      </c>
      <c r="L2076" s="25">
        <f>VLOOKUP(Table35[[#This Row],[Customer ID]],'Hospitalisation Details'!A:E,5,FALSE)</f>
        <v>38083</v>
      </c>
      <c r="M2076" s="27">
        <f>VLOOKUP(Table35[[#This Row],[Customer ID]],'Hospitalisation Details'!A:K,8,FALSE)</f>
        <v>2500.9299999999998</v>
      </c>
      <c r="N2076" t="str">
        <f>VLOOKUP(Table35[[#This Row],[Customer ID]],'Hospitalisation Details'!A:K,9, FALSE)</f>
        <v>tier - 2</v>
      </c>
      <c r="O2076" t="str">
        <f>VLOOKUP(Table35[[#This Row],[Customer ID]],'Hospitalisation Details'!A:K,10,FALSE)</f>
        <v>tier - 2</v>
      </c>
      <c r="P2076" t="str">
        <f>VLOOKUP(Table35[[#This Row],[Customer ID]],'Hospitalisation Details'!A:K,11,FALSE)</f>
        <v>R1012</v>
      </c>
    </row>
    <row r="2077" spans="1:16" x14ac:dyDescent="0.3">
      <c r="A2077" t="s">
        <v>289</v>
      </c>
      <c r="B2077" t="str">
        <f>VLOOKUP(Table35[[#This Row],[Customer ID]], 'Customer Names'!F:G, 2, FALSE)</f>
        <v>Friedman, Mr.  Robert J.</v>
      </c>
      <c r="C2077">
        <v>33.659999999999997</v>
      </c>
      <c r="D2077" s="22" t="str" cm="1">
        <f t="array" ref="D2077">_xlfn.IFS(Table35[[#This Row],[BMI]]&lt;18.5, "Underweight ", Table35[[#This Row],[BMI]]&lt;24.9, "Normal Weight", Table35[[#This Row],[BMI]]&lt;29.9, "Overweight ", TRUE, "Obesity")</f>
        <v>Obesity</v>
      </c>
      <c r="E2077" s="22">
        <v>4.2</v>
      </c>
      <c r="F2077" s="22" t="str" cm="1">
        <f t="array" ref="F2077">_xlfn.IFS(Table35[[#This Row],[HBA1C]]&lt;5.7, "Normal", Table35[[#This Row],[HBA1C]]&lt;6.4, "Prediabetes ", TRUE, "Diabetes")</f>
        <v>Normal</v>
      </c>
      <c r="G2077" s="23" t="s">
        <v>2381</v>
      </c>
      <c r="H2077" s="22" t="s">
        <v>2379</v>
      </c>
      <c r="I2077" s="22" t="s">
        <v>2379</v>
      </c>
      <c r="J2077" s="22">
        <v>1</v>
      </c>
      <c r="K2077" t="s">
        <v>2379</v>
      </c>
      <c r="L2077" s="25">
        <f>VLOOKUP(Table35[[#This Row],[Customer ID]],'Hospitalisation Details'!A:E,5,FALSE)</f>
        <v>34773</v>
      </c>
      <c r="M2077" s="27">
        <f>VLOOKUP(Table35[[#This Row],[Customer ID]],'Hospitalisation Details'!A:K,8,FALSE)</f>
        <v>2498.41</v>
      </c>
      <c r="N2077" t="str">
        <f>VLOOKUP(Table35[[#This Row],[Customer ID]],'Hospitalisation Details'!A:K,9, FALSE)</f>
        <v>tier - 3</v>
      </c>
      <c r="O2077" t="str">
        <f>VLOOKUP(Table35[[#This Row],[Customer ID]],'Hospitalisation Details'!A:K,10,FALSE)</f>
        <v>tier - 3</v>
      </c>
      <c r="P2077" t="str">
        <f>VLOOKUP(Table35[[#This Row],[Customer ID]],'Hospitalisation Details'!A:K,11,FALSE)</f>
        <v>R1013</v>
      </c>
    </row>
    <row r="2078" spans="1:16" x14ac:dyDescent="0.3">
      <c r="A2078" t="s">
        <v>288</v>
      </c>
      <c r="B2078" t="str">
        <f>VLOOKUP(Table35[[#This Row],[Customer ID]], 'Customer Names'!F:G, 2, FALSE)</f>
        <v>Croker, Mr.  Nicholas</v>
      </c>
      <c r="C2078">
        <v>32.67</v>
      </c>
      <c r="D2078" s="22" t="str" cm="1">
        <f t="array" ref="D2078">_xlfn.IFS(Table35[[#This Row],[BMI]]&lt;18.5, "Underweight ", Table35[[#This Row],[BMI]]&lt;24.9, "Normal Weight", Table35[[#This Row],[BMI]]&lt;29.9, "Overweight ", TRUE, "Obesity")</f>
        <v>Obesity</v>
      </c>
      <c r="E2078" s="22">
        <v>5.61</v>
      </c>
      <c r="F2078" s="22" t="str" cm="1">
        <f t="array" ref="F2078">_xlfn.IFS(Table35[[#This Row],[HBA1C]]&lt;5.7, "Normal", Table35[[#This Row],[HBA1C]]&lt;6.4, "Prediabetes ", TRUE, "Diabetes")</f>
        <v>Normal</v>
      </c>
      <c r="G2078" s="23" t="s">
        <v>2381</v>
      </c>
      <c r="H2078" s="22" t="s">
        <v>2379</v>
      </c>
      <c r="I2078" s="22" t="s">
        <v>2379</v>
      </c>
      <c r="J2078" s="22">
        <v>1</v>
      </c>
      <c r="K2078" t="s">
        <v>2379</v>
      </c>
      <c r="L2078" s="25">
        <f>VLOOKUP(Table35[[#This Row],[Customer ID]],'Hospitalisation Details'!A:E,5,FALSE)</f>
        <v>34739</v>
      </c>
      <c r="M2078" s="27">
        <f>VLOOKUP(Table35[[#This Row],[Customer ID]],'Hospitalisation Details'!A:K,8,FALSE)</f>
        <v>2497.04</v>
      </c>
      <c r="N2078" t="str">
        <f>VLOOKUP(Table35[[#This Row],[Customer ID]],'Hospitalisation Details'!A:K,9, FALSE)</f>
        <v>tier - 3</v>
      </c>
      <c r="O2078" t="str">
        <f>VLOOKUP(Table35[[#This Row],[Customer ID]],'Hospitalisation Details'!A:K,10,FALSE)</f>
        <v>tier - 3</v>
      </c>
      <c r="P2078" t="str">
        <f>VLOOKUP(Table35[[#This Row],[Customer ID]],'Hospitalisation Details'!A:K,11,FALSE)</f>
        <v>R1013</v>
      </c>
    </row>
    <row r="2079" spans="1:16" x14ac:dyDescent="0.3">
      <c r="A2079" t="s">
        <v>287</v>
      </c>
      <c r="B2079" t="str">
        <f>VLOOKUP(Table35[[#This Row],[Customer ID]], 'Customer Names'!F:G, 2, FALSE)</f>
        <v>Beganics, Mr.  Kevin L</v>
      </c>
      <c r="C2079">
        <v>30.5</v>
      </c>
      <c r="D2079" s="22" t="str" cm="1">
        <f t="array" ref="D2079">_xlfn.IFS(Table35[[#This Row],[BMI]]&lt;18.5, "Underweight ", Table35[[#This Row],[BMI]]&lt;24.9, "Normal Weight", Table35[[#This Row],[BMI]]&lt;29.9, "Overweight ", TRUE, "Obesity")</f>
        <v>Obesity</v>
      </c>
      <c r="E2079" s="22">
        <v>5.88</v>
      </c>
      <c r="F2079" s="22" t="str" cm="1">
        <f t="array" ref="F2079">_xlfn.IFS(Table35[[#This Row],[HBA1C]]&lt;5.7, "Normal", Table35[[#This Row],[HBA1C]]&lt;6.4, "Prediabetes ", TRUE, "Diabetes")</f>
        <v xml:space="preserve">Prediabetes </v>
      </c>
      <c r="G2079" s="23" t="s">
        <v>2381</v>
      </c>
      <c r="H2079" s="22" t="s">
        <v>2379</v>
      </c>
      <c r="I2079" s="22" t="s">
        <v>2379</v>
      </c>
      <c r="J2079" s="22">
        <v>1</v>
      </c>
      <c r="K2079" t="s">
        <v>2379</v>
      </c>
      <c r="L2079" s="25">
        <f>VLOOKUP(Table35[[#This Row],[Customer ID]],'Hospitalisation Details'!A:E,5,FALSE)</f>
        <v>34713</v>
      </c>
      <c r="M2079" s="27">
        <f>VLOOKUP(Table35[[#This Row],[Customer ID]],'Hospitalisation Details'!A:K,8,FALSE)</f>
        <v>2494.02</v>
      </c>
      <c r="N2079" t="str">
        <f>VLOOKUP(Table35[[#This Row],[Customer ID]],'Hospitalisation Details'!A:K,9, FALSE)</f>
        <v>tier - 3</v>
      </c>
      <c r="O2079" t="str">
        <f>VLOOKUP(Table35[[#This Row],[Customer ID]],'Hospitalisation Details'!A:K,10,FALSE)</f>
        <v>tier - 1</v>
      </c>
      <c r="P2079" t="str">
        <f>VLOOKUP(Table35[[#This Row],[Customer ID]],'Hospitalisation Details'!A:K,11,FALSE)</f>
        <v>R1011</v>
      </c>
    </row>
    <row r="2080" spans="1:16" x14ac:dyDescent="0.3">
      <c r="A2080" t="s">
        <v>286</v>
      </c>
      <c r="B2080" t="str">
        <f>VLOOKUP(Table35[[#This Row],[Customer ID]], 'Customer Names'!F:G, 2, FALSE)</f>
        <v>Huberty, Mr.  Bryan</v>
      </c>
      <c r="C2080">
        <v>23.1</v>
      </c>
      <c r="D2080" s="22" t="str" cm="1">
        <f t="array" ref="D2080">_xlfn.IFS(Table35[[#This Row],[BMI]]&lt;18.5, "Underweight ", Table35[[#This Row],[BMI]]&lt;24.9, "Normal Weight", Table35[[#This Row],[BMI]]&lt;29.9, "Overweight ", TRUE, "Obesity")</f>
        <v>Normal Weight</v>
      </c>
      <c r="E2080" s="22">
        <v>5.92</v>
      </c>
      <c r="F2080" s="22" t="str" cm="1">
        <f t="array" ref="F2080">_xlfn.IFS(Table35[[#This Row],[HBA1C]]&lt;5.7, "Normal", Table35[[#This Row],[HBA1C]]&lt;6.4, "Prediabetes ", TRUE, "Diabetes")</f>
        <v xml:space="preserve">Prediabetes </v>
      </c>
      <c r="G2080" s="23" t="s">
        <v>2381</v>
      </c>
      <c r="H2080" s="22" t="s">
        <v>2379</v>
      </c>
      <c r="I2080" s="22" t="s">
        <v>2379</v>
      </c>
      <c r="J2080" s="22">
        <v>1</v>
      </c>
      <c r="K2080" t="s">
        <v>2379</v>
      </c>
      <c r="L2080" s="25">
        <f>VLOOKUP(Table35[[#This Row],[Customer ID]],'Hospitalisation Details'!A:E,5,FALSE)</f>
        <v>35039</v>
      </c>
      <c r="M2080" s="27">
        <f>VLOOKUP(Table35[[#This Row],[Customer ID]],'Hospitalisation Details'!A:K,8,FALSE)</f>
        <v>2483.7399999999998</v>
      </c>
      <c r="N2080" t="str">
        <f>VLOOKUP(Table35[[#This Row],[Customer ID]],'Hospitalisation Details'!A:K,9, FALSE)</f>
        <v>tier - 3</v>
      </c>
      <c r="O2080" t="str">
        <f>VLOOKUP(Table35[[#This Row],[Customer ID]],'Hospitalisation Details'!A:K,10,FALSE)</f>
        <v>tier - 2</v>
      </c>
      <c r="P2080" t="str">
        <f>VLOOKUP(Table35[[#This Row],[Customer ID]],'Hospitalisation Details'!A:K,11,FALSE)</f>
        <v>R1013</v>
      </c>
    </row>
    <row r="2081" spans="1:16" x14ac:dyDescent="0.3">
      <c r="A2081" t="s">
        <v>285</v>
      </c>
      <c r="B2081" t="str">
        <f>VLOOKUP(Table35[[#This Row],[Customer ID]], 'Customer Names'!F:G, 2, FALSE)</f>
        <v>Jacobs, Ms.  Janae N.</v>
      </c>
      <c r="C2081">
        <v>39.49</v>
      </c>
      <c r="D2081" s="22" t="str" cm="1">
        <f t="array" ref="D2081">_xlfn.IFS(Table35[[#This Row],[BMI]]&lt;18.5, "Underweight ", Table35[[#This Row],[BMI]]&lt;24.9, "Normal Weight", Table35[[#This Row],[BMI]]&lt;29.9, "Overweight ", TRUE, "Obesity")</f>
        <v>Obesity</v>
      </c>
      <c r="E2081" s="22">
        <v>4.8099999999999996</v>
      </c>
      <c r="F2081" s="22" t="str" cm="1">
        <f t="array" ref="F2081">_xlfn.IFS(Table35[[#This Row],[HBA1C]]&lt;5.7, "Normal", Table35[[#This Row],[HBA1C]]&lt;6.4, "Prediabetes ", TRUE, "Diabetes")</f>
        <v>Normal</v>
      </c>
      <c r="G2081" s="23" t="s">
        <v>2379</v>
      </c>
      <c r="H2081" s="22" t="s">
        <v>2379</v>
      </c>
      <c r="I2081" s="22" t="s">
        <v>2379</v>
      </c>
      <c r="J2081" s="22">
        <v>1</v>
      </c>
      <c r="K2081" t="s">
        <v>2379</v>
      </c>
      <c r="L2081" s="25">
        <f>VLOOKUP(Table35[[#This Row],[Customer ID]],'Hospitalisation Details'!A:E,5,FALSE)</f>
        <v>36119</v>
      </c>
      <c r="M2081" s="27">
        <f>VLOOKUP(Table35[[#This Row],[Customer ID]],'Hospitalisation Details'!A:K,8,FALSE)</f>
        <v>2480.98</v>
      </c>
      <c r="N2081" t="str">
        <f>VLOOKUP(Table35[[#This Row],[Customer ID]],'Hospitalisation Details'!A:K,9, FALSE)</f>
        <v>tier - 2</v>
      </c>
      <c r="O2081" t="str">
        <f>VLOOKUP(Table35[[#This Row],[Customer ID]],'Hospitalisation Details'!A:K,10,FALSE)</f>
        <v>tier - 2</v>
      </c>
      <c r="P2081" t="str">
        <f>VLOOKUP(Table35[[#This Row],[Customer ID]],'Hospitalisation Details'!A:K,11,FALSE)</f>
        <v>R1013</v>
      </c>
    </row>
    <row r="2082" spans="1:16" x14ac:dyDescent="0.3">
      <c r="A2082" t="s">
        <v>284</v>
      </c>
      <c r="B2082" t="str">
        <f>VLOOKUP(Table35[[#This Row],[Customer ID]], 'Customer Names'!F:G, 2, FALSE)</f>
        <v>Hazlehurst, Ms.  Audrey</v>
      </c>
      <c r="C2082">
        <v>33.99</v>
      </c>
      <c r="D2082" s="22" t="str" cm="1">
        <f t="array" ref="D2082">_xlfn.IFS(Table35[[#This Row],[BMI]]&lt;18.5, "Underweight ", Table35[[#This Row],[BMI]]&lt;24.9, "Normal Weight", Table35[[#This Row],[BMI]]&lt;29.9, "Overweight ", TRUE, "Obesity")</f>
        <v>Obesity</v>
      </c>
      <c r="E2082" s="22">
        <v>4.55</v>
      </c>
      <c r="F2082" s="22" t="str" cm="1">
        <f t="array" ref="F2082">_xlfn.IFS(Table35[[#This Row],[HBA1C]]&lt;5.7, "Normal", Table35[[#This Row],[HBA1C]]&lt;6.4, "Prediabetes ", TRUE, "Diabetes")</f>
        <v>Normal</v>
      </c>
      <c r="G2082" s="23" t="s">
        <v>2379</v>
      </c>
      <c r="H2082" s="22" t="s">
        <v>2379</v>
      </c>
      <c r="I2082" s="22" t="s">
        <v>2379</v>
      </c>
      <c r="J2082" s="22">
        <v>1</v>
      </c>
      <c r="K2082" t="s">
        <v>2379</v>
      </c>
      <c r="L2082" s="25">
        <f>VLOOKUP(Table35[[#This Row],[Customer ID]],'Hospitalisation Details'!A:E,5,FALSE)</f>
        <v>36070</v>
      </c>
      <c r="M2082" s="27">
        <f>VLOOKUP(Table35[[#This Row],[Customer ID]],'Hospitalisation Details'!A:K,8,FALSE)</f>
        <v>2473.33</v>
      </c>
      <c r="N2082" t="str">
        <f>VLOOKUP(Table35[[#This Row],[Customer ID]],'Hospitalisation Details'!A:K,9, FALSE)</f>
        <v>tier - 2</v>
      </c>
      <c r="O2082" t="str">
        <f>VLOOKUP(Table35[[#This Row],[Customer ID]],'Hospitalisation Details'!A:K,10,FALSE)</f>
        <v>tier - 3</v>
      </c>
      <c r="P2082" t="str">
        <f>VLOOKUP(Table35[[#This Row],[Customer ID]],'Hospitalisation Details'!A:K,11,FALSE)</f>
        <v>R1013</v>
      </c>
    </row>
    <row r="2083" spans="1:16" x14ac:dyDescent="0.3">
      <c r="A2083" t="s">
        <v>283</v>
      </c>
      <c r="B2083" t="str">
        <f>VLOOKUP(Table35[[#This Row],[Customer ID]], 'Customer Names'!F:G, 2, FALSE)</f>
        <v>Marin, Ms.  Laura</v>
      </c>
      <c r="C2083">
        <v>27.72</v>
      </c>
      <c r="D2083" s="22" t="str" cm="1">
        <f t="array" ref="D2083">_xlfn.IFS(Table35[[#This Row],[BMI]]&lt;18.5, "Underweight ", Table35[[#This Row],[BMI]]&lt;24.9, "Normal Weight", Table35[[#This Row],[BMI]]&lt;29.9, "Overweight ", TRUE, "Obesity")</f>
        <v xml:space="preserve">Overweight </v>
      </c>
      <c r="E2083" s="22">
        <v>6.43</v>
      </c>
      <c r="F2083" s="22" t="str" cm="1">
        <f t="array" ref="F2083">_xlfn.IFS(Table35[[#This Row],[HBA1C]]&lt;5.7, "Normal", Table35[[#This Row],[HBA1C]]&lt;6.4, "Prediabetes ", TRUE, "Diabetes")</f>
        <v>Diabetes</v>
      </c>
      <c r="G2083" s="23" t="s">
        <v>2379</v>
      </c>
      <c r="H2083" s="22" t="s">
        <v>2379</v>
      </c>
      <c r="I2083" s="22" t="s">
        <v>2379</v>
      </c>
      <c r="J2083" s="22">
        <v>1</v>
      </c>
      <c r="K2083" t="s">
        <v>2379</v>
      </c>
      <c r="L2083" s="25">
        <f>VLOOKUP(Table35[[#This Row],[Customer ID]],'Hospitalisation Details'!A:E,5,FALSE)</f>
        <v>36055</v>
      </c>
      <c r="M2083" s="27">
        <f>VLOOKUP(Table35[[#This Row],[Customer ID]],'Hospitalisation Details'!A:K,8,FALSE)</f>
        <v>2464.62</v>
      </c>
      <c r="N2083" t="str">
        <f>VLOOKUP(Table35[[#This Row],[Customer ID]],'Hospitalisation Details'!A:K,9, FALSE)</f>
        <v>tier - 2</v>
      </c>
      <c r="O2083" t="str">
        <f>VLOOKUP(Table35[[#This Row],[Customer ID]],'Hospitalisation Details'!A:K,10,FALSE)</f>
        <v>tier - 3</v>
      </c>
      <c r="P2083" t="str">
        <f>VLOOKUP(Table35[[#This Row],[Customer ID]],'Hospitalisation Details'!A:K,11,FALSE)</f>
        <v>R1013</v>
      </c>
    </row>
    <row r="2084" spans="1:16" x14ac:dyDescent="0.3">
      <c r="A2084" t="s">
        <v>282</v>
      </c>
      <c r="B2084" t="str">
        <f>VLOOKUP(Table35[[#This Row],[Customer ID]], 'Customer Names'!F:G, 2, FALSE)</f>
        <v>Dear, Ms.  Nicole F</v>
      </c>
      <c r="C2084">
        <v>30.59</v>
      </c>
      <c r="D2084" s="22" t="str" cm="1">
        <f t="array" ref="D2084">_xlfn.IFS(Table35[[#This Row],[BMI]]&lt;18.5, "Underweight ", Table35[[#This Row],[BMI]]&lt;24.9, "Normal Weight", Table35[[#This Row],[BMI]]&lt;29.9, "Overweight ", TRUE, "Obesity")</f>
        <v>Obesity</v>
      </c>
      <c r="E2084" s="22">
        <v>11.62</v>
      </c>
      <c r="F2084" s="22" t="str" cm="1">
        <f t="array" ref="F2084">_xlfn.IFS(Table35[[#This Row],[HBA1C]]&lt;5.7, "Normal", Table35[[#This Row],[HBA1C]]&lt;6.4, "Prediabetes ", TRUE, "Diabetes")</f>
        <v>Diabetes</v>
      </c>
      <c r="G2084" s="23" t="s">
        <v>2379</v>
      </c>
      <c r="H2084" s="22" t="s">
        <v>2379</v>
      </c>
      <c r="I2084" s="22" t="s">
        <v>2379</v>
      </c>
      <c r="J2084" s="22">
        <v>0</v>
      </c>
      <c r="K2084" t="s">
        <v>2379</v>
      </c>
      <c r="L2084" s="25">
        <f>VLOOKUP(Table35[[#This Row],[Customer ID]],'Hospitalisation Details'!A:E,5,FALSE)</f>
        <v>37479</v>
      </c>
      <c r="M2084" s="27">
        <f>VLOOKUP(Table35[[#This Row],[Customer ID]],'Hospitalisation Details'!A:K,8,FALSE)</f>
        <v>2459.7199999999998</v>
      </c>
      <c r="N2084" t="str">
        <f>VLOOKUP(Table35[[#This Row],[Customer ID]],'Hospitalisation Details'!A:K,9, FALSE)</f>
        <v>tier - 2</v>
      </c>
      <c r="O2084" t="str">
        <f>VLOOKUP(Table35[[#This Row],[Customer ID]],'Hospitalisation Details'!A:K,10,FALSE)</f>
        <v>tier - 2</v>
      </c>
      <c r="P2084" t="str">
        <f>VLOOKUP(Table35[[#This Row],[Customer ID]],'Hospitalisation Details'!A:K,11,FALSE)</f>
        <v>R1024</v>
      </c>
    </row>
    <row r="2085" spans="1:16" x14ac:dyDescent="0.3">
      <c r="A2085" t="s">
        <v>281</v>
      </c>
      <c r="B2085" t="str">
        <f>VLOOKUP(Table35[[#This Row],[Customer ID]], 'Customer Names'!F:G, 2, FALSE)</f>
        <v>Lederer, Ms.  Krista L</v>
      </c>
      <c r="C2085">
        <v>22.6</v>
      </c>
      <c r="D2085" s="22" t="str" cm="1">
        <f t="array" ref="D2085">_xlfn.IFS(Table35[[#This Row],[BMI]]&lt;18.5, "Underweight ", Table35[[#This Row],[BMI]]&lt;24.9, "Normal Weight", Table35[[#This Row],[BMI]]&lt;29.9, "Overweight ", TRUE, "Obesity")</f>
        <v>Normal Weight</v>
      </c>
      <c r="E2085" s="22">
        <v>6.04</v>
      </c>
      <c r="F2085" s="22" t="str" cm="1">
        <f t="array" ref="F2085">_xlfn.IFS(Table35[[#This Row],[HBA1C]]&lt;5.7, "Normal", Table35[[#This Row],[HBA1C]]&lt;6.4, "Prediabetes ", TRUE, "Diabetes")</f>
        <v xml:space="preserve">Prediabetes </v>
      </c>
      <c r="G2085" s="23" t="s">
        <v>2379</v>
      </c>
      <c r="H2085" s="22" t="s">
        <v>2379</v>
      </c>
      <c r="I2085" s="22" t="s">
        <v>2379</v>
      </c>
      <c r="J2085" s="22">
        <v>1</v>
      </c>
      <c r="K2085" t="s">
        <v>2379</v>
      </c>
      <c r="L2085" s="25">
        <f>VLOOKUP(Table35[[#This Row],[Customer ID]],'Hospitalisation Details'!A:E,5,FALSE)</f>
        <v>35995</v>
      </c>
      <c r="M2085" s="27">
        <f>VLOOKUP(Table35[[#This Row],[Customer ID]],'Hospitalisation Details'!A:K,8,FALSE)</f>
        <v>2457.5</v>
      </c>
      <c r="N2085" t="str">
        <f>VLOOKUP(Table35[[#This Row],[Customer ID]],'Hospitalisation Details'!A:K,9, FALSE)</f>
        <v>tier - 2</v>
      </c>
      <c r="O2085" t="str">
        <f>VLOOKUP(Table35[[#This Row],[Customer ID]],'Hospitalisation Details'!A:K,10,FALSE)</f>
        <v>tier - 1</v>
      </c>
      <c r="P2085" t="str">
        <f>VLOOKUP(Table35[[#This Row],[Customer ID]],'Hospitalisation Details'!A:K,11,FALSE)</f>
        <v>R1011</v>
      </c>
    </row>
    <row r="2086" spans="1:16" x14ac:dyDescent="0.3">
      <c r="A2086" t="s">
        <v>280</v>
      </c>
      <c r="B2086" t="str">
        <f>VLOOKUP(Table35[[#This Row],[Customer ID]], 'Customer Names'!F:G, 2, FALSE)</f>
        <v>Robson, Ms.  Denise</v>
      </c>
      <c r="C2086">
        <v>28.785</v>
      </c>
      <c r="D2086" s="22" t="str" cm="1">
        <f t="array" ref="D2086">_xlfn.IFS(Table35[[#This Row],[BMI]]&lt;18.5, "Underweight ", Table35[[#This Row],[BMI]]&lt;24.9, "Normal Weight", Table35[[#This Row],[BMI]]&lt;29.9, "Overweight ", TRUE, "Obesity")</f>
        <v xml:space="preserve">Overweight </v>
      </c>
      <c r="E2086" s="22">
        <v>8.82</v>
      </c>
      <c r="F2086" s="22" t="str" cm="1">
        <f t="array" ref="F2086">_xlfn.IFS(Table35[[#This Row],[HBA1C]]&lt;5.7, "Normal", Table35[[#This Row],[HBA1C]]&lt;6.4, "Prediabetes ", TRUE, "Diabetes")</f>
        <v>Diabetes</v>
      </c>
      <c r="G2086" s="23" t="s">
        <v>2379</v>
      </c>
      <c r="H2086" s="22" t="s">
        <v>2379</v>
      </c>
      <c r="I2086" s="22" t="s">
        <v>2379</v>
      </c>
      <c r="J2086" s="22">
        <v>0</v>
      </c>
      <c r="K2086" t="s">
        <v>2379</v>
      </c>
      <c r="L2086" s="25">
        <f>VLOOKUP(Table35[[#This Row],[Customer ID]],'Hospitalisation Details'!A:E,5,FALSE)</f>
        <v>37436</v>
      </c>
      <c r="M2086" s="27">
        <f>VLOOKUP(Table35[[#This Row],[Customer ID]],'Hospitalisation Details'!A:K,8,FALSE)</f>
        <v>2457.21</v>
      </c>
      <c r="N2086" t="str">
        <f>VLOOKUP(Table35[[#This Row],[Customer ID]],'Hospitalisation Details'!A:K,9, FALSE)</f>
        <v>tier - 2</v>
      </c>
      <c r="O2086" t="str">
        <f>VLOOKUP(Table35[[#This Row],[Customer ID]],'Hospitalisation Details'!A:K,10,FALSE)</f>
        <v>tier - 1</v>
      </c>
      <c r="P2086" t="str">
        <f>VLOOKUP(Table35[[#This Row],[Customer ID]],'Hospitalisation Details'!A:K,11,FALSE)</f>
        <v>R1024</v>
      </c>
    </row>
    <row r="2087" spans="1:16" x14ac:dyDescent="0.3">
      <c r="A2087" t="s">
        <v>279</v>
      </c>
      <c r="B2087" t="str">
        <f>VLOOKUP(Table35[[#This Row],[Customer ID]], 'Customer Names'!F:G, 2, FALSE)</f>
        <v>Galvan, Mr.  Ariel</v>
      </c>
      <c r="C2087">
        <v>50.38</v>
      </c>
      <c r="D2087" s="22" t="str" cm="1">
        <f t="array" ref="D2087">_xlfn.IFS(Table35[[#This Row],[BMI]]&lt;18.5, "Underweight ", Table35[[#This Row],[BMI]]&lt;24.9, "Normal Weight", Table35[[#This Row],[BMI]]&lt;29.9, "Overweight ", TRUE, "Obesity")</f>
        <v>Obesity</v>
      </c>
      <c r="E2087" s="22">
        <v>5.8</v>
      </c>
      <c r="F2087" s="22" t="str" cm="1">
        <f t="array" ref="F2087">_xlfn.IFS(Table35[[#This Row],[HBA1C]]&lt;5.7, "Normal", Table35[[#This Row],[HBA1C]]&lt;6.4, "Prediabetes ", TRUE, "Diabetes")</f>
        <v xml:space="preserve">Prediabetes </v>
      </c>
      <c r="G2087" s="23" t="s">
        <v>2379</v>
      </c>
      <c r="H2087" s="22" t="s">
        <v>2379</v>
      </c>
      <c r="I2087" s="22" t="s">
        <v>2379</v>
      </c>
      <c r="J2087" s="22">
        <v>0</v>
      </c>
      <c r="K2087" t="s">
        <v>2379</v>
      </c>
      <c r="L2087" s="25">
        <f>VLOOKUP(Table35[[#This Row],[Customer ID]],'Hospitalisation Details'!A:E,5,FALSE)</f>
        <v>36301</v>
      </c>
      <c r="M2087" s="27">
        <f>VLOOKUP(Table35[[#This Row],[Customer ID]],'Hospitalisation Details'!A:K,8,FALSE)</f>
        <v>2438.06</v>
      </c>
      <c r="N2087" t="str">
        <f>VLOOKUP(Table35[[#This Row],[Customer ID]],'Hospitalisation Details'!A:K,9, FALSE)</f>
        <v>tier - 2</v>
      </c>
      <c r="O2087" t="str">
        <f>VLOOKUP(Table35[[#This Row],[Customer ID]],'Hospitalisation Details'!A:K,10,FALSE)</f>
        <v>tier - 2</v>
      </c>
      <c r="P2087" t="str">
        <f>VLOOKUP(Table35[[#This Row],[Customer ID]],'Hospitalisation Details'!A:K,11,FALSE)</f>
        <v>R1013</v>
      </c>
    </row>
    <row r="2088" spans="1:16" x14ac:dyDescent="0.3">
      <c r="A2088" t="s">
        <v>278</v>
      </c>
      <c r="B2088" t="str">
        <f>VLOOKUP(Table35[[#This Row],[Customer ID]], 'Customer Names'!F:G, 2, FALSE)</f>
        <v>Walsh, Mr.  Jeremy</v>
      </c>
      <c r="C2088">
        <v>35.200000000000003</v>
      </c>
      <c r="D2088" s="22" t="str" cm="1">
        <f t="array" ref="D2088">_xlfn.IFS(Table35[[#This Row],[BMI]]&lt;18.5, "Underweight ", Table35[[#This Row],[BMI]]&lt;24.9, "Normal Weight", Table35[[#This Row],[BMI]]&lt;29.9, "Overweight ", TRUE, "Obesity")</f>
        <v>Obesity</v>
      </c>
      <c r="E2088" s="22">
        <v>4.28</v>
      </c>
      <c r="F2088" s="22" t="str" cm="1">
        <f t="array" ref="F2088">_xlfn.IFS(Table35[[#This Row],[HBA1C]]&lt;5.7, "Normal", Table35[[#This Row],[HBA1C]]&lt;6.4, "Prediabetes ", TRUE, "Diabetes")</f>
        <v>Normal</v>
      </c>
      <c r="G2088" s="23" t="s">
        <v>2379</v>
      </c>
      <c r="H2088" s="22" t="s">
        <v>2379</v>
      </c>
      <c r="I2088" s="22" t="s">
        <v>2379</v>
      </c>
      <c r="J2088" s="22">
        <v>0</v>
      </c>
      <c r="K2088" t="s">
        <v>2379</v>
      </c>
      <c r="L2088" s="25">
        <f>VLOOKUP(Table35[[#This Row],[Customer ID]],'Hospitalisation Details'!A:E,5,FALSE)</f>
        <v>36262</v>
      </c>
      <c r="M2088" s="27">
        <f>VLOOKUP(Table35[[#This Row],[Customer ID]],'Hospitalisation Details'!A:K,8,FALSE)</f>
        <v>2416.96</v>
      </c>
      <c r="N2088" t="str">
        <f>VLOOKUP(Table35[[#This Row],[Customer ID]],'Hospitalisation Details'!A:K,9, FALSE)</f>
        <v>tier - 2</v>
      </c>
      <c r="O2088" t="str">
        <f>VLOOKUP(Table35[[#This Row],[Customer ID]],'Hospitalisation Details'!A:K,10,FALSE)</f>
        <v>tier - 2</v>
      </c>
      <c r="P2088" t="str">
        <f>VLOOKUP(Table35[[#This Row],[Customer ID]],'Hospitalisation Details'!A:K,11,FALSE)</f>
        <v>R1011</v>
      </c>
    </row>
    <row r="2089" spans="1:16" x14ac:dyDescent="0.3">
      <c r="A2089" t="s">
        <v>277</v>
      </c>
      <c r="B2089" t="str">
        <f>VLOOKUP(Table35[[#This Row],[Customer ID]], 'Customer Names'!F:G, 2, FALSE)</f>
        <v>Teeuwen, Ms.  Rosalie</v>
      </c>
      <c r="C2089">
        <v>35.72</v>
      </c>
      <c r="D2089" s="22" t="str" cm="1">
        <f t="array" ref="D2089">_xlfn.IFS(Table35[[#This Row],[BMI]]&lt;18.5, "Underweight ", Table35[[#This Row],[BMI]]&lt;24.9, "Normal Weight", Table35[[#This Row],[BMI]]&lt;29.9, "Overweight ", TRUE, "Obesity")</f>
        <v>Obesity</v>
      </c>
      <c r="E2089" s="22">
        <v>5.5</v>
      </c>
      <c r="F2089" s="22" t="str" cm="1">
        <f t="array" ref="F2089">_xlfn.IFS(Table35[[#This Row],[HBA1C]]&lt;5.7, "Normal", Table35[[#This Row],[HBA1C]]&lt;6.4, "Prediabetes ", TRUE, "Diabetes")</f>
        <v>Normal</v>
      </c>
      <c r="G2089" s="23" t="s">
        <v>2381</v>
      </c>
      <c r="H2089" s="22" t="s">
        <v>2379</v>
      </c>
      <c r="I2089" s="22" t="s">
        <v>2379</v>
      </c>
      <c r="J2089" s="22">
        <v>0</v>
      </c>
      <c r="K2089" t="s">
        <v>2379</v>
      </c>
      <c r="L2089" s="25">
        <f>VLOOKUP(Table35[[#This Row],[Customer ID]],'Hospitalisation Details'!A:E,5,FALSE)</f>
        <v>36953</v>
      </c>
      <c r="M2089" s="27">
        <f>VLOOKUP(Table35[[#This Row],[Customer ID]],'Hospitalisation Details'!A:K,8,FALSE)</f>
        <v>2404.73</v>
      </c>
      <c r="N2089" t="str">
        <f>VLOOKUP(Table35[[#This Row],[Customer ID]],'Hospitalisation Details'!A:K,9, FALSE)</f>
        <v>tier - 2</v>
      </c>
      <c r="O2089" t="str">
        <f>VLOOKUP(Table35[[#This Row],[Customer ID]],'Hospitalisation Details'!A:K,10,FALSE)</f>
        <v>tier - 3</v>
      </c>
      <c r="P2089" t="str">
        <f>VLOOKUP(Table35[[#This Row],[Customer ID]],'Hospitalisation Details'!A:K,11,FALSE)</f>
        <v>R1012</v>
      </c>
    </row>
    <row r="2090" spans="1:16" x14ac:dyDescent="0.3">
      <c r="A2090" t="s">
        <v>276</v>
      </c>
      <c r="B2090" t="str">
        <f>VLOOKUP(Table35[[#This Row],[Customer ID]], 'Customer Names'!F:G, 2, FALSE)</f>
        <v>List, Mr.  Jay</v>
      </c>
      <c r="C2090">
        <v>24.51</v>
      </c>
      <c r="D2090" s="22" t="str" cm="1">
        <f t="array" ref="D2090">_xlfn.IFS(Table35[[#This Row],[BMI]]&lt;18.5, "Underweight ", Table35[[#This Row],[BMI]]&lt;24.9, "Normal Weight", Table35[[#This Row],[BMI]]&lt;29.9, "Overweight ", TRUE, "Obesity")</f>
        <v>Normal Weight</v>
      </c>
      <c r="E2090" s="22">
        <v>4.6900000000000004</v>
      </c>
      <c r="F2090" s="22" t="str" cm="1">
        <f t="array" ref="F2090">_xlfn.IFS(Table35[[#This Row],[HBA1C]]&lt;5.7, "Normal", Table35[[#This Row],[HBA1C]]&lt;6.4, "Prediabetes ", TRUE, "Diabetes")</f>
        <v>Normal</v>
      </c>
      <c r="G2090" s="23" t="s">
        <v>2379</v>
      </c>
      <c r="H2090" s="22" t="s">
        <v>2379</v>
      </c>
      <c r="I2090" s="22" t="s">
        <v>2379</v>
      </c>
      <c r="J2090" s="22">
        <v>0</v>
      </c>
      <c r="K2090" t="s">
        <v>2379</v>
      </c>
      <c r="L2090" s="25">
        <f>VLOOKUP(Table35[[#This Row],[Customer ID]],'Hospitalisation Details'!A:E,5,FALSE)</f>
        <v>36201</v>
      </c>
      <c r="M2090" s="27">
        <f>VLOOKUP(Table35[[#This Row],[Customer ID]],'Hospitalisation Details'!A:K,8,FALSE)</f>
        <v>2396.1</v>
      </c>
      <c r="N2090" t="str">
        <f>VLOOKUP(Table35[[#This Row],[Customer ID]],'Hospitalisation Details'!A:K,9, FALSE)</f>
        <v>tier - 2</v>
      </c>
      <c r="O2090" t="str">
        <f>VLOOKUP(Table35[[#This Row],[Customer ID]],'Hospitalisation Details'!A:K,10,FALSE)</f>
        <v>tier - 1</v>
      </c>
      <c r="P2090" t="str">
        <f>VLOOKUP(Table35[[#This Row],[Customer ID]],'Hospitalisation Details'!A:K,11,FALSE)</f>
        <v>R1019</v>
      </c>
    </row>
    <row r="2091" spans="1:16" x14ac:dyDescent="0.3">
      <c r="A2091" t="s">
        <v>274</v>
      </c>
      <c r="B2091" t="str">
        <f>VLOOKUP(Table35[[#This Row],[Customer ID]], 'Customer Names'!F:G, 2, FALSE)</f>
        <v>Shafar, Mr.  Vitaliy</v>
      </c>
      <c r="C2091">
        <v>23.844999999999999</v>
      </c>
      <c r="D2091" s="22" t="str" cm="1">
        <f t="array" ref="D2091">_xlfn.IFS(Table35[[#This Row],[BMI]]&lt;18.5, "Underweight ", Table35[[#This Row],[BMI]]&lt;24.9, "Normal Weight", Table35[[#This Row],[BMI]]&lt;29.9, "Overweight ", TRUE, "Obesity")</f>
        <v>Normal Weight</v>
      </c>
      <c r="E2091" s="22">
        <v>4.43</v>
      </c>
      <c r="F2091" s="22" t="str" cm="1">
        <f t="array" ref="F2091">_xlfn.IFS(Table35[[#This Row],[HBA1C]]&lt;5.7, "Normal", Table35[[#This Row],[HBA1C]]&lt;6.4, "Prediabetes ", TRUE, "Diabetes")</f>
        <v>Normal</v>
      </c>
      <c r="G2091" s="23" t="s">
        <v>2379</v>
      </c>
      <c r="H2091" s="22" t="s">
        <v>2379</v>
      </c>
      <c r="I2091" s="22" t="s">
        <v>2379</v>
      </c>
      <c r="J2091" s="22">
        <v>0</v>
      </c>
      <c r="K2091" t="s">
        <v>2379</v>
      </c>
      <c r="L2091" s="25">
        <f>VLOOKUP(Table35[[#This Row],[Customer ID]],'Hospitalisation Details'!A:E,5,FALSE)</f>
        <v>36177</v>
      </c>
      <c r="M2091" s="27">
        <f>VLOOKUP(Table35[[#This Row],[Customer ID]],'Hospitalisation Details'!A:K,8,FALSE)</f>
        <v>2395.17</v>
      </c>
      <c r="N2091" t="str">
        <f>VLOOKUP(Table35[[#This Row],[Customer ID]],'Hospitalisation Details'!A:K,9, FALSE)</f>
        <v>tier - 2</v>
      </c>
      <c r="O2091" t="str">
        <f>VLOOKUP(Table35[[#This Row],[Customer ID]],'Hospitalisation Details'!A:K,10,FALSE)</f>
        <v>tier - 1</v>
      </c>
      <c r="P2091" t="str">
        <f>VLOOKUP(Table35[[#This Row],[Customer ID]],'Hospitalisation Details'!A:K,11,FALSE)</f>
        <v>R1014</v>
      </c>
    </row>
    <row r="2092" spans="1:16" x14ac:dyDescent="0.3">
      <c r="A2092" t="s">
        <v>273</v>
      </c>
      <c r="B2092" t="str">
        <f>VLOOKUP(Table35[[#This Row],[Customer ID]], 'Customer Names'!F:G, 2, FALSE)</f>
        <v>Copenhaver, Mr.  Benjamin W.</v>
      </c>
      <c r="C2092">
        <v>15.68</v>
      </c>
      <c r="D2092" s="22" t="str" cm="1">
        <f t="array" ref="D2092">_xlfn.IFS(Table35[[#This Row],[BMI]]&lt;18.5, "Underweight ", Table35[[#This Row],[BMI]]&lt;24.9, "Normal Weight", Table35[[#This Row],[BMI]]&lt;29.9, "Overweight ", TRUE, "Obesity")</f>
        <v xml:space="preserve">Underweight </v>
      </c>
      <c r="E2092" s="22">
        <v>6.16</v>
      </c>
      <c r="F2092" s="22" t="str" cm="1">
        <f t="array" ref="F2092">_xlfn.IFS(Table35[[#This Row],[HBA1C]]&lt;5.7, "Normal", Table35[[#This Row],[HBA1C]]&lt;6.4, "Prediabetes ", TRUE, "Diabetes")</f>
        <v xml:space="preserve">Prediabetes </v>
      </c>
      <c r="G2092" s="23" t="s">
        <v>2381</v>
      </c>
      <c r="H2092" s="22" t="s">
        <v>2379</v>
      </c>
      <c r="I2092" s="22" t="s">
        <v>2379</v>
      </c>
      <c r="J2092" s="22">
        <v>1</v>
      </c>
      <c r="K2092" t="s">
        <v>2379</v>
      </c>
      <c r="L2092" s="25">
        <f>VLOOKUP(Table35[[#This Row],[Customer ID]],'Hospitalisation Details'!A:E,5,FALSE)</f>
        <v>32489</v>
      </c>
      <c r="M2092" s="27">
        <f>VLOOKUP(Table35[[#This Row],[Customer ID]],'Hospitalisation Details'!A:K,8,FALSE)</f>
        <v>2373.3000000000002</v>
      </c>
      <c r="N2092" t="str">
        <f>VLOOKUP(Table35[[#This Row],[Customer ID]],'Hospitalisation Details'!A:K,9, FALSE)</f>
        <v>tier - 2</v>
      </c>
      <c r="O2092" t="str">
        <f>VLOOKUP(Table35[[#This Row],[Customer ID]],'Hospitalisation Details'!A:K,10,FALSE)</f>
        <v>tier - 2</v>
      </c>
      <c r="P2092" t="str">
        <f>VLOOKUP(Table35[[#This Row],[Customer ID]],'Hospitalisation Details'!A:K,11,FALSE)</f>
        <v>R1013</v>
      </c>
    </row>
    <row r="2093" spans="1:16" x14ac:dyDescent="0.3">
      <c r="A2093" t="s">
        <v>272</v>
      </c>
      <c r="B2093" t="str">
        <f>VLOOKUP(Table35[[#This Row],[Customer ID]], 'Customer Names'!F:G, 2, FALSE)</f>
        <v>Stump, Mr.  Jesse</v>
      </c>
      <c r="C2093">
        <v>32.395000000000003</v>
      </c>
      <c r="D2093" s="22" t="str" cm="1">
        <f t="array" ref="D2093">_xlfn.IFS(Table35[[#This Row],[BMI]]&lt;18.5, "Underweight ", Table35[[#This Row],[BMI]]&lt;24.9, "Normal Weight", Table35[[#This Row],[BMI]]&lt;29.9, "Overweight ", TRUE, "Obesity")</f>
        <v>Obesity</v>
      </c>
      <c r="E2093" s="22">
        <v>6.66</v>
      </c>
      <c r="F2093" s="22" t="str" cm="1">
        <f t="array" ref="F2093">_xlfn.IFS(Table35[[#This Row],[HBA1C]]&lt;5.7, "Normal", Table35[[#This Row],[HBA1C]]&lt;6.4, "Prediabetes ", TRUE, "Diabetes")</f>
        <v>Diabetes</v>
      </c>
      <c r="G2093" s="23" t="s">
        <v>2379</v>
      </c>
      <c r="H2093" s="22" t="s">
        <v>2379</v>
      </c>
      <c r="I2093" s="22" t="s">
        <v>2379</v>
      </c>
      <c r="J2093" s="22">
        <v>0</v>
      </c>
      <c r="K2093" t="s">
        <v>2379</v>
      </c>
      <c r="L2093" s="25">
        <f>VLOOKUP(Table35[[#This Row],[Customer ID]],'Hospitalisation Details'!A:E,5,FALSE)</f>
        <v>37565</v>
      </c>
      <c r="M2093" s="27">
        <f>VLOOKUP(Table35[[#This Row],[Customer ID]],'Hospitalisation Details'!A:K,8,FALSE)</f>
        <v>2362.23</v>
      </c>
      <c r="N2093" t="str">
        <f>VLOOKUP(Table35[[#This Row],[Customer ID]],'Hospitalisation Details'!A:K,9, FALSE)</f>
        <v>tier - 2</v>
      </c>
      <c r="O2093" t="str">
        <f>VLOOKUP(Table35[[#This Row],[Customer ID]],'Hospitalisation Details'!A:K,10,FALSE)</f>
        <v>tier - 1</v>
      </c>
      <c r="P2093" t="str">
        <f>VLOOKUP(Table35[[#This Row],[Customer ID]],'Hospitalisation Details'!A:K,11,FALSE)</f>
        <v>R1012</v>
      </c>
    </row>
    <row r="2094" spans="1:16" x14ac:dyDescent="0.3">
      <c r="A2094" t="s">
        <v>271</v>
      </c>
      <c r="B2094" t="str">
        <f>VLOOKUP(Table35[[#This Row],[Customer ID]], 'Customer Names'!F:G, 2, FALSE)</f>
        <v>Wehrman, Mr.  Mark</v>
      </c>
      <c r="C2094">
        <v>23.655000000000001</v>
      </c>
      <c r="D2094" s="22" t="str" cm="1">
        <f t="array" ref="D2094">_xlfn.IFS(Table35[[#This Row],[BMI]]&lt;18.5, "Underweight ", Table35[[#This Row],[BMI]]&lt;24.9, "Normal Weight", Table35[[#This Row],[BMI]]&lt;29.9, "Overweight ", TRUE, "Obesity")</f>
        <v>Normal Weight</v>
      </c>
      <c r="E2094" s="22">
        <v>5.92</v>
      </c>
      <c r="F2094" s="22" t="str" cm="1">
        <f t="array" ref="F2094">_xlfn.IFS(Table35[[#This Row],[HBA1C]]&lt;5.7, "Normal", Table35[[#This Row],[HBA1C]]&lt;6.4, "Prediabetes ", TRUE, "Diabetes")</f>
        <v xml:space="preserve">Prediabetes </v>
      </c>
      <c r="G2094" s="23" t="s">
        <v>2379</v>
      </c>
      <c r="H2094" s="22" t="s">
        <v>2379</v>
      </c>
      <c r="I2094" s="22" t="s">
        <v>2379</v>
      </c>
      <c r="J2094" s="22">
        <v>1</v>
      </c>
      <c r="K2094" t="s">
        <v>2379</v>
      </c>
      <c r="L2094" s="25">
        <f>VLOOKUP(Table35[[#This Row],[Customer ID]],'Hospitalisation Details'!A:E,5,FALSE)</f>
        <v>36089</v>
      </c>
      <c r="M2094" s="27">
        <f>VLOOKUP(Table35[[#This Row],[Customer ID]],'Hospitalisation Details'!A:K,8,FALSE)</f>
        <v>2352.9699999999998</v>
      </c>
      <c r="N2094" t="str">
        <f>VLOOKUP(Table35[[#This Row],[Customer ID]],'Hospitalisation Details'!A:K,9, FALSE)</f>
        <v>tier - 3</v>
      </c>
      <c r="O2094" t="str">
        <f>VLOOKUP(Table35[[#This Row],[Customer ID]],'Hospitalisation Details'!A:K,10,FALSE)</f>
        <v>tier - 3</v>
      </c>
      <c r="P2094" t="str">
        <f>VLOOKUP(Table35[[#This Row],[Customer ID]],'Hospitalisation Details'!A:K,11,FALSE)</f>
        <v>R1012</v>
      </c>
    </row>
    <row r="2095" spans="1:16" x14ac:dyDescent="0.3">
      <c r="A2095" t="s">
        <v>270</v>
      </c>
      <c r="B2095" t="str">
        <f>VLOOKUP(Table35[[#This Row],[Customer ID]], 'Customer Names'!F:G, 2, FALSE)</f>
        <v>Sischo, Ms.  Lauren</v>
      </c>
      <c r="C2095">
        <v>28.4</v>
      </c>
      <c r="D2095" s="22" t="str" cm="1">
        <f t="array" ref="D2095">_xlfn.IFS(Table35[[#This Row],[BMI]]&lt;18.5, "Underweight ", Table35[[#This Row],[BMI]]&lt;24.9, "Normal Weight", Table35[[#This Row],[BMI]]&lt;29.9, "Overweight ", TRUE, "Obesity")</f>
        <v xml:space="preserve">Overweight </v>
      </c>
      <c r="E2095" s="22">
        <v>5.97</v>
      </c>
      <c r="F2095" s="22" t="str" cm="1">
        <f t="array" ref="F2095">_xlfn.IFS(Table35[[#This Row],[HBA1C]]&lt;5.7, "Normal", Table35[[#This Row],[HBA1C]]&lt;6.4, "Prediabetes ", TRUE, "Diabetes")</f>
        <v xml:space="preserve">Prediabetes </v>
      </c>
      <c r="G2095" s="23" t="s">
        <v>2379</v>
      </c>
      <c r="H2095" s="22" t="s">
        <v>2379</v>
      </c>
      <c r="I2095" s="22" t="s">
        <v>2381</v>
      </c>
      <c r="J2095" s="22">
        <v>1</v>
      </c>
      <c r="K2095" t="s">
        <v>2379</v>
      </c>
      <c r="L2095" s="25">
        <f>VLOOKUP(Table35[[#This Row],[Customer ID]],'Hospitalisation Details'!A:E,5,FALSE)</f>
        <v>37882</v>
      </c>
      <c r="M2095" s="27">
        <f>VLOOKUP(Table35[[#This Row],[Customer ID]],'Hospitalisation Details'!A:K,8,FALSE)</f>
        <v>2331.52</v>
      </c>
      <c r="N2095" t="str">
        <f>VLOOKUP(Table35[[#This Row],[Customer ID]],'Hospitalisation Details'!A:K,9, FALSE)</f>
        <v>tier - 2</v>
      </c>
      <c r="O2095" t="str">
        <f>VLOOKUP(Table35[[#This Row],[Customer ID]],'Hospitalisation Details'!A:K,10,FALSE)</f>
        <v>tier - 3</v>
      </c>
      <c r="P2095" t="str">
        <f>VLOOKUP(Table35[[#This Row],[Customer ID]],'Hospitalisation Details'!A:K,11,FALSE)</f>
        <v>R1011</v>
      </c>
    </row>
    <row r="2096" spans="1:16" x14ac:dyDescent="0.3">
      <c r="A2096" t="s">
        <v>269</v>
      </c>
      <c r="B2096" t="str">
        <f>VLOOKUP(Table35[[#This Row],[Customer ID]], 'Customer Names'!F:G, 2, FALSE)</f>
        <v>Fonti, Mr.  Massimiliano</v>
      </c>
      <c r="C2096">
        <v>35.42</v>
      </c>
      <c r="D2096" s="22" t="str" cm="1">
        <f t="array" ref="D2096">_xlfn.IFS(Table35[[#This Row],[BMI]]&lt;18.5, "Underweight ", Table35[[#This Row],[BMI]]&lt;24.9, "Normal Weight", Table35[[#This Row],[BMI]]&lt;29.9, "Overweight ", TRUE, "Obesity")</f>
        <v>Obesity</v>
      </c>
      <c r="E2096" s="22">
        <v>4.6399999999999997</v>
      </c>
      <c r="F2096" s="22" t="str" cm="1">
        <f t="array" ref="F2096">_xlfn.IFS(Table35[[#This Row],[HBA1C]]&lt;5.7, "Normal", Table35[[#This Row],[HBA1C]]&lt;6.4, "Prediabetes ", TRUE, "Diabetes")</f>
        <v>Normal</v>
      </c>
      <c r="G2096" s="23" t="s">
        <v>2381</v>
      </c>
      <c r="H2096" s="22" t="s">
        <v>2379</v>
      </c>
      <c r="I2096" s="22" t="s">
        <v>2379</v>
      </c>
      <c r="J2096" s="22">
        <v>0</v>
      </c>
      <c r="K2096" t="s">
        <v>2379</v>
      </c>
      <c r="L2096" s="25">
        <f>VLOOKUP(Table35[[#This Row],[Customer ID]],'Hospitalisation Details'!A:E,5,FALSE)</f>
        <v>35294</v>
      </c>
      <c r="M2096" s="27">
        <f>VLOOKUP(Table35[[#This Row],[Customer ID]],'Hospitalisation Details'!A:K,8,FALSE)</f>
        <v>2322.62</v>
      </c>
      <c r="N2096" t="str">
        <f>VLOOKUP(Table35[[#This Row],[Customer ID]],'Hospitalisation Details'!A:K,9, FALSE)</f>
        <v>tier - 2</v>
      </c>
      <c r="O2096" t="str">
        <f>VLOOKUP(Table35[[#This Row],[Customer ID]],'Hospitalisation Details'!A:K,10,FALSE)</f>
        <v>tier - 1</v>
      </c>
      <c r="P2096" t="str">
        <f>VLOOKUP(Table35[[#This Row],[Customer ID]],'Hospitalisation Details'!A:K,11,FALSE)</f>
        <v>R1013</v>
      </c>
    </row>
    <row r="2097" spans="1:16" x14ac:dyDescent="0.3">
      <c r="A2097" t="s">
        <v>268</v>
      </c>
      <c r="B2097" t="str">
        <f>VLOOKUP(Table35[[#This Row],[Customer ID]], 'Customer Names'!F:G, 2, FALSE)</f>
        <v>Merlis, Mr.  Josh</v>
      </c>
      <c r="C2097">
        <v>26.18</v>
      </c>
      <c r="D2097" s="22" t="str" cm="1">
        <f t="array" ref="D2097">_xlfn.IFS(Table35[[#This Row],[BMI]]&lt;18.5, "Underweight ", Table35[[#This Row],[BMI]]&lt;24.9, "Normal Weight", Table35[[#This Row],[BMI]]&lt;29.9, "Overweight ", TRUE, "Obesity")</f>
        <v xml:space="preserve">Overweight </v>
      </c>
      <c r="E2097" s="22">
        <v>6.12</v>
      </c>
      <c r="F2097" s="22" t="str" cm="1">
        <f t="array" ref="F2097">_xlfn.IFS(Table35[[#This Row],[HBA1C]]&lt;5.7, "Normal", Table35[[#This Row],[HBA1C]]&lt;6.4, "Prediabetes ", TRUE, "Diabetes")</f>
        <v xml:space="preserve">Prediabetes </v>
      </c>
      <c r="G2097" s="23" t="s">
        <v>2379</v>
      </c>
      <c r="H2097" s="22" t="s">
        <v>2380</v>
      </c>
      <c r="I2097" s="22" t="s">
        <v>2379</v>
      </c>
      <c r="J2097" s="22">
        <v>1</v>
      </c>
      <c r="K2097" t="s">
        <v>2379</v>
      </c>
      <c r="L2097" s="25">
        <f>VLOOKUP(Table35[[#This Row],[Customer ID]],'Hospitalisation Details'!A:E,5,FALSE)</f>
        <v>38174</v>
      </c>
      <c r="M2097" s="27">
        <f>VLOOKUP(Table35[[#This Row],[Customer ID]],'Hospitalisation Details'!A:K,8,FALSE)</f>
        <v>2304</v>
      </c>
      <c r="N2097" t="str">
        <f>VLOOKUP(Table35[[#This Row],[Customer ID]],'Hospitalisation Details'!A:K,9, FALSE)</f>
        <v>tier - 2</v>
      </c>
      <c r="O2097" t="str">
        <f>VLOOKUP(Table35[[#This Row],[Customer ID]],'Hospitalisation Details'!A:K,10,FALSE)</f>
        <v>tier - 3</v>
      </c>
      <c r="P2097" t="str">
        <f>VLOOKUP(Table35[[#This Row],[Customer ID]],'Hospitalisation Details'!A:K,11,FALSE)</f>
        <v>R1013</v>
      </c>
    </row>
    <row r="2098" spans="1:16" x14ac:dyDescent="0.3">
      <c r="A2098" t="s">
        <v>267</v>
      </c>
      <c r="B2098" t="str">
        <f>VLOOKUP(Table35[[#This Row],[Customer ID]], 'Customer Names'!F:G, 2, FALSE)</f>
        <v>Hasegawa, Mr.  Kiyokatsu</v>
      </c>
      <c r="C2098">
        <v>20.8</v>
      </c>
      <c r="D2098" s="22" t="str" cm="1">
        <f t="array" ref="D2098">_xlfn.IFS(Table35[[#This Row],[BMI]]&lt;18.5, "Underweight ", Table35[[#This Row],[BMI]]&lt;24.9, "Normal Weight", Table35[[#This Row],[BMI]]&lt;29.9, "Overweight ", TRUE, "Obesity")</f>
        <v>Normal Weight</v>
      </c>
      <c r="E2098" s="22">
        <v>4.87</v>
      </c>
      <c r="F2098" s="22" t="str" cm="1">
        <f t="array" ref="F2098">_xlfn.IFS(Table35[[#This Row],[HBA1C]]&lt;5.7, "Normal", Table35[[#This Row],[HBA1C]]&lt;6.4, "Prediabetes ", TRUE, "Diabetes")</f>
        <v>Normal</v>
      </c>
      <c r="G2098" s="23" t="s">
        <v>2381</v>
      </c>
      <c r="H2098" s="22" t="s">
        <v>2379</v>
      </c>
      <c r="I2098" s="22" t="s">
        <v>2379</v>
      </c>
      <c r="J2098" s="22">
        <v>0</v>
      </c>
      <c r="K2098" t="s">
        <v>2379</v>
      </c>
      <c r="L2098" s="25">
        <f>VLOOKUP(Table35[[#This Row],[Customer ID]],'Hospitalisation Details'!A:E,5,FALSE)</f>
        <v>35244</v>
      </c>
      <c r="M2098" s="27">
        <f>VLOOKUP(Table35[[#This Row],[Customer ID]],'Hospitalisation Details'!A:K,8,FALSE)</f>
        <v>2302.3000000000002</v>
      </c>
      <c r="N2098" t="str">
        <f>VLOOKUP(Table35[[#This Row],[Customer ID]],'Hospitalisation Details'!A:K,9, FALSE)</f>
        <v>tier - 1</v>
      </c>
      <c r="O2098" t="str">
        <f>VLOOKUP(Table35[[#This Row],[Customer ID]],'Hospitalisation Details'!A:K,10,FALSE)</f>
        <v>tier - 2</v>
      </c>
      <c r="P2098" t="str">
        <f>VLOOKUP(Table35[[#This Row],[Customer ID]],'Hospitalisation Details'!A:K,11,FALSE)</f>
        <v>R1011</v>
      </c>
    </row>
    <row r="2099" spans="1:16" x14ac:dyDescent="0.3">
      <c r="A2099" t="s">
        <v>266</v>
      </c>
      <c r="B2099" t="str">
        <f>VLOOKUP(Table35[[#This Row],[Customer ID]], 'Customer Names'!F:G, 2, FALSE)</f>
        <v>Haselden, Ms.  Amanda L</v>
      </c>
      <c r="C2099">
        <v>15.82</v>
      </c>
      <c r="D2099" s="22" t="str" cm="1">
        <f t="array" ref="D2099">_xlfn.IFS(Table35[[#This Row],[BMI]]&lt;18.5, "Underweight ", Table35[[#This Row],[BMI]]&lt;24.9, "Normal Weight", Table35[[#This Row],[BMI]]&lt;29.9, "Overweight ", TRUE, "Obesity")</f>
        <v xml:space="preserve">Underweight </v>
      </c>
      <c r="E2099" s="22">
        <v>4.5999999999999996</v>
      </c>
      <c r="F2099" s="22" t="str" cm="1">
        <f t="array" ref="F2099">_xlfn.IFS(Table35[[#This Row],[HBA1C]]&lt;5.7, "Normal", Table35[[#This Row],[HBA1C]]&lt;6.4, "Prediabetes ", TRUE, "Diabetes")</f>
        <v>Normal</v>
      </c>
      <c r="G2099" s="23" t="s">
        <v>2379</v>
      </c>
      <c r="H2099" s="22" t="s">
        <v>2379</v>
      </c>
      <c r="I2099" s="22" t="s">
        <v>2379</v>
      </c>
      <c r="J2099" s="22">
        <v>0</v>
      </c>
      <c r="K2099" t="s">
        <v>2379</v>
      </c>
      <c r="L2099" s="25">
        <f>VLOOKUP(Table35[[#This Row],[Customer ID]],'Hospitalisation Details'!A:E,5,FALSE)</f>
        <v>32633</v>
      </c>
      <c r="M2099" s="27">
        <f>VLOOKUP(Table35[[#This Row],[Customer ID]],'Hospitalisation Details'!A:K,8,FALSE)</f>
        <v>2295.2399999999998</v>
      </c>
      <c r="N2099" t="str">
        <f>VLOOKUP(Table35[[#This Row],[Customer ID]],'Hospitalisation Details'!A:K,9, FALSE)</f>
        <v>tier - 2</v>
      </c>
      <c r="O2099" t="str">
        <f>VLOOKUP(Table35[[#This Row],[Customer ID]],'Hospitalisation Details'!A:K,10,FALSE)</f>
        <v>tier - 1</v>
      </c>
      <c r="P2099" t="str">
        <f>VLOOKUP(Table35[[#This Row],[Customer ID]],'Hospitalisation Details'!A:K,11,FALSE)</f>
        <v>R1013</v>
      </c>
    </row>
    <row r="2100" spans="1:16" x14ac:dyDescent="0.3">
      <c r="A2100" t="s">
        <v>265</v>
      </c>
      <c r="B2100" t="str">
        <f>VLOOKUP(Table35[[#This Row],[Customer ID]], 'Customer Names'!F:G, 2, FALSE)</f>
        <v>Simonson, Mr.  Matthew</v>
      </c>
      <c r="C2100">
        <v>17.670000000000002</v>
      </c>
      <c r="D2100" s="22" t="str" cm="1">
        <f t="array" ref="D2100">_xlfn.IFS(Table35[[#This Row],[BMI]]&lt;18.5, "Underweight ", Table35[[#This Row],[BMI]]&lt;24.9, "Normal Weight", Table35[[#This Row],[BMI]]&lt;29.9, "Overweight ", TRUE, "Obesity")</f>
        <v xml:space="preserve">Underweight </v>
      </c>
      <c r="E2100" s="22">
        <v>4.78</v>
      </c>
      <c r="F2100" s="22" t="str" cm="1">
        <f t="array" ref="F2100">_xlfn.IFS(Table35[[#This Row],[HBA1C]]&lt;5.7, "Normal", Table35[[#This Row],[HBA1C]]&lt;6.4, "Prediabetes ", TRUE, "Diabetes")</f>
        <v>Normal</v>
      </c>
      <c r="G2100" s="23" t="s">
        <v>2379</v>
      </c>
      <c r="H2100" s="22" t="s">
        <v>2379</v>
      </c>
      <c r="I2100" s="22" t="s">
        <v>2379</v>
      </c>
      <c r="J2100" s="22">
        <v>0</v>
      </c>
      <c r="K2100" t="s">
        <v>2379</v>
      </c>
      <c r="L2100" s="25">
        <f>VLOOKUP(Table35[[#This Row],[Customer ID]],'Hospitalisation Details'!A:E,5,FALSE)</f>
        <v>33344</v>
      </c>
      <c r="M2100" s="27">
        <f>VLOOKUP(Table35[[#This Row],[Customer ID]],'Hospitalisation Details'!A:K,8,FALSE)</f>
        <v>2277.7199999999998</v>
      </c>
      <c r="N2100" t="str">
        <f>VLOOKUP(Table35[[#This Row],[Customer ID]],'Hospitalisation Details'!A:K,9, FALSE)</f>
        <v>tier - 2</v>
      </c>
      <c r="O2100" t="str">
        <f>VLOOKUP(Table35[[#This Row],[Customer ID]],'Hospitalisation Details'!A:K,10,FALSE)</f>
        <v>tier - 1</v>
      </c>
      <c r="P2100" t="str">
        <f>VLOOKUP(Table35[[#This Row],[Customer ID]],'Hospitalisation Details'!A:K,11,FALSE)</f>
        <v>R1013</v>
      </c>
    </row>
    <row r="2101" spans="1:16" x14ac:dyDescent="0.3">
      <c r="A2101" t="s">
        <v>264</v>
      </c>
      <c r="B2101" t="str">
        <f>VLOOKUP(Table35[[#This Row],[Customer ID]], 'Customer Names'!F:G, 2, FALSE)</f>
        <v>Montag, Ms.  Julia M</v>
      </c>
      <c r="C2101">
        <v>31.92</v>
      </c>
      <c r="D2101" s="22" t="str" cm="1">
        <f t="array" ref="D2101">_xlfn.IFS(Table35[[#This Row],[BMI]]&lt;18.5, "Underweight ", Table35[[#This Row],[BMI]]&lt;24.9, "Normal Weight", Table35[[#This Row],[BMI]]&lt;29.9, "Overweight ", TRUE, "Obesity")</f>
        <v>Obesity</v>
      </c>
      <c r="E2101" s="22">
        <v>11.05</v>
      </c>
      <c r="F2101" s="22" t="str" cm="1">
        <f t="array" ref="F2101">_xlfn.IFS(Table35[[#This Row],[HBA1C]]&lt;5.7, "Normal", Table35[[#This Row],[HBA1C]]&lt;6.4, "Prediabetes ", TRUE, "Diabetes")</f>
        <v>Diabetes</v>
      </c>
      <c r="G2101" s="23" t="s">
        <v>2379</v>
      </c>
      <c r="H2101" s="22" t="s">
        <v>2379</v>
      </c>
      <c r="I2101" s="22" t="s">
        <v>2379</v>
      </c>
      <c r="J2101" s="22">
        <v>0</v>
      </c>
      <c r="K2101" t="s">
        <v>2379</v>
      </c>
      <c r="L2101" s="25">
        <f>VLOOKUP(Table35[[#This Row],[Customer ID]],'Hospitalisation Details'!A:E,5,FALSE)</f>
        <v>37327</v>
      </c>
      <c r="M2101" s="27">
        <f>VLOOKUP(Table35[[#This Row],[Customer ID]],'Hospitalisation Details'!A:K,8,FALSE)</f>
        <v>2261.5700000000002</v>
      </c>
      <c r="N2101" t="str">
        <f>VLOOKUP(Table35[[#This Row],[Customer ID]],'Hospitalisation Details'!A:K,9, FALSE)</f>
        <v>tier - 2</v>
      </c>
      <c r="O2101" t="str">
        <f>VLOOKUP(Table35[[#This Row],[Customer ID]],'Hospitalisation Details'!A:K,10,FALSE)</f>
        <v>tier - 1</v>
      </c>
      <c r="P2101" t="str">
        <f>VLOOKUP(Table35[[#This Row],[Customer ID]],'Hospitalisation Details'!A:K,11,FALSE)</f>
        <v>R1012</v>
      </c>
    </row>
    <row r="2102" spans="1:16" x14ac:dyDescent="0.3">
      <c r="A2102" t="s">
        <v>263</v>
      </c>
      <c r="B2102" t="str">
        <f>VLOOKUP(Table35[[#This Row],[Customer ID]], 'Customer Names'!F:G, 2, FALSE)</f>
        <v>Deroian, Ms.  Rhea</v>
      </c>
      <c r="C2102">
        <v>28.975000000000001</v>
      </c>
      <c r="D2102" s="22" t="str" cm="1">
        <f t="array" ref="D2102">_xlfn.IFS(Table35[[#This Row],[BMI]]&lt;18.5, "Underweight ", Table35[[#This Row],[BMI]]&lt;24.9, "Normal Weight", Table35[[#This Row],[BMI]]&lt;29.9, "Overweight ", TRUE, "Obesity")</f>
        <v xml:space="preserve">Overweight </v>
      </c>
      <c r="E2102" s="22">
        <v>7.62</v>
      </c>
      <c r="F2102" s="22" t="str" cm="1">
        <f t="array" ref="F2102">_xlfn.IFS(Table35[[#This Row],[HBA1C]]&lt;5.7, "Normal", Table35[[#This Row],[HBA1C]]&lt;6.4, "Prediabetes ", TRUE, "Diabetes")</f>
        <v>Diabetes</v>
      </c>
      <c r="G2102" s="23" t="s">
        <v>2379</v>
      </c>
      <c r="H2102" s="22" t="s">
        <v>2379</v>
      </c>
      <c r="I2102" s="22" t="s">
        <v>2379</v>
      </c>
      <c r="J2102" s="22">
        <v>0</v>
      </c>
      <c r="K2102" t="s">
        <v>2379</v>
      </c>
      <c r="L2102" s="25">
        <f>VLOOKUP(Table35[[#This Row],[Customer ID]],'Hospitalisation Details'!A:E,5,FALSE)</f>
        <v>37302</v>
      </c>
      <c r="M2102" s="27">
        <f>VLOOKUP(Table35[[#This Row],[Customer ID]],'Hospitalisation Details'!A:K,8,FALSE)</f>
        <v>2257.48</v>
      </c>
      <c r="N2102" t="str">
        <f>VLOOKUP(Table35[[#This Row],[Customer ID]],'Hospitalisation Details'!A:K,9, FALSE)</f>
        <v>tier - 2</v>
      </c>
      <c r="O2102" t="str">
        <f>VLOOKUP(Table35[[#This Row],[Customer ID]],'Hospitalisation Details'!A:K,10,FALSE)</f>
        <v>tier - 1</v>
      </c>
      <c r="P2102" t="str">
        <f>VLOOKUP(Table35[[#This Row],[Customer ID]],'Hospitalisation Details'!A:K,11,FALSE)</f>
        <v>R1012</v>
      </c>
    </row>
    <row r="2103" spans="1:16" x14ac:dyDescent="0.3">
      <c r="A2103" t="s">
        <v>262</v>
      </c>
      <c r="B2103" t="str">
        <f>VLOOKUP(Table35[[#This Row],[Customer ID]], 'Customer Names'!F:G, 2, FALSE)</f>
        <v>Goetz, Mr.  Justin</v>
      </c>
      <c r="C2103">
        <v>31.73</v>
      </c>
      <c r="D2103" s="22" t="str" cm="1">
        <f t="array" ref="D2103">_xlfn.IFS(Table35[[#This Row],[BMI]]&lt;18.5, "Underweight ", Table35[[#This Row],[BMI]]&lt;24.9, "Normal Weight", Table35[[#This Row],[BMI]]&lt;29.9, "Overweight ", TRUE, "Obesity")</f>
        <v>Obesity</v>
      </c>
      <c r="E2103" s="22">
        <v>4.78</v>
      </c>
      <c r="F2103" s="22" t="str" cm="1">
        <f t="array" ref="F2103">_xlfn.IFS(Table35[[#This Row],[HBA1C]]&lt;5.7, "Normal", Table35[[#This Row],[HBA1C]]&lt;6.4, "Prediabetes ", TRUE, "Diabetes")</f>
        <v>Normal</v>
      </c>
      <c r="G2103" s="23" t="s">
        <v>2381</v>
      </c>
      <c r="H2103" s="22" t="s">
        <v>2380</v>
      </c>
      <c r="I2103" s="22" t="s">
        <v>2379</v>
      </c>
      <c r="J2103" s="22">
        <v>2</v>
      </c>
      <c r="K2103" t="s">
        <v>2379</v>
      </c>
      <c r="L2103" s="25">
        <f>VLOOKUP(Table35[[#This Row],[Customer ID]],'Hospitalisation Details'!A:E,5,FALSE)</f>
        <v>36536</v>
      </c>
      <c r="M2103" s="27">
        <f>VLOOKUP(Table35[[#This Row],[Customer ID]],'Hospitalisation Details'!A:K,8,FALSE)</f>
        <v>2254.8000000000002</v>
      </c>
      <c r="N2103" t="str">
        <f>VLOOKUP(Table35[[#This Row],[Customer ID]],'Hospitalisation Details'!A:K,9, FALSE)</f>
        <v>tier - 2</v>
      </c>
      <c r="O2103" t="str">
        <f>VLOOKUP(Table35[[#This Row],[Customer ID]],'Hospitalisation Details'!A:K,10,FALSE)</f>
        <v>tier - 3</v>
      </c>
      <c r="P2103" t="str">
        <f>VLOOKUP(Table35[[#This Row],[Customer ID]],'Hospitalisation Details'!A:K,11,FALSE)</f>
        <v>R1016</v>
      </c>
    </row>
    <row r="2104" spans="1:16" x14ac:dyDescent="0.3">
      <c r="A2104" t="s">
        <v>261</v>
      </c>
      <c r="B2104" t="str">
        <f>VLOOKUP(Table35[[#This Row],[Customer ID]], 'Customer Names'!F:G, 2, FALSE)</f>
        <v>Brady, Mr.  Shamus M.</v>
      </c>
      <c r="C2104">
        <v>28.88</v>
      </c>
      <c r="D2104" s="22" t="str" cm="1">
        <f t="array" ref="D2104">_xlfn.IFS(Table35[[#This Row],[BMI]]&lt;18.5, "Underweight ", Table35[[#This Row],[BMI]]&lt;24.9, "Normal Weight", Table35[[#This Row],[BMI]]&lt;29.9, "Overweight ", TRUE, "Obesity")</f>
        <v xml:space="preserve">Overweight </v>
      </c>
      <c r="E2104" s="22">
        <v>6.09</v>
      </c>
      <c r="F2104" s="22" t="str" cm="1">
        <f t="array" ref="F2104">_xlfn.IFS(Table35[[#This Row],[HBA1C]]&lt;5.7, "Normal", Table35[[#This Row],[HBA1C]]&lt;6.4, "Prediabetes ", TRUE, "Diabetes")</f>
        <v xml:space="preserve">Prediabetes </v>
      </c>
      <c r="G2104" s="23" t="s">
        <v>2381</v>
      </c>
      <c r="H2104" s="22" t="s">
        <v>2380</v>
      </c>
      <c r="I2104" s="22" t="s">
        <v>2379</v>
      </c>
      <c r="J2104" s="22">
        <v>2</v>
      </c>
      <c r="K2104" t="s">
        <v>2379</v>
      </c>
      <c r="L2104" s="25">
        <f>VLOOKUP(Table35[[#This Row],[Customer ID]],'Hospitalisation Details'!A:E,5,FALSE)</f>
        <v>36890</v>
      </c>
      <c r="M2104" s="27">
        <f>VLOOKUP(Table35[[#This Row],[Customer ID]],'Hospitalisation Details'!A:K,8,FALSE)</f>
        <v>2250.84</v>
      </c>
      <c r="N2104" t="str">
        <f>VLOOKUP(Table35[[#This Row],[Customer ID]],'Hospitalisation Details'!A:K,9, FALSE)</f>
        <v>tier - 2</v>
      </c>
      <c r="O2104" t="str">
        <f>VLOOKUP(Table35[[#This Row],[Customer ID]],'Hospitalisation Details'!A:K,10,FALSE)</f>
        <v>tier - 2</v>
      </c>
      <c r="P2104" t="str">
        <f>VLOOKUP(Table35[[#This Row],[Customer ID]],'Hospitalisation Details'!A:K,11,FALSE)</f>
        <v>R1018</v>
      </c>
    </row>
    <row r="2105" spans="1:16" x14ac:dyDescent="0.3">
      <c r="A2105" t="s">
        <v>260</v>
      </c>
      <c r="B2105" t="str">
        <f>VLOOKUP(Table35[[#This Row],[Customer ID]], 'Customer Names'!F:G, 2, FALSE)</f>
        <v>Moran, Mr.  Mike</v>
      </c>
      <c r="C2105">
        <v>25.555</v>
      </c>
      <c r="D2105" s="22" t="str" cm="1">
        <f t="array" ref="D2105">_xlfn.IFS(Table35[[#This Row],[BMI]]&lt;18.5, "Underweight ", Table35[[#This Row],[BMI]]&lt;24.9, "Normal Weight", Table35[[#This Row],[BMI]]&lt;29.9, "Overweight ", TRUE, "Obesity")</f>
        <v xml:space="preserve">Overweight </v>
      </c>
      <c r="E2105" s="22">
        <v>5.1100000000000003</v>
      </c>
      <c r="F2105" s="22" t="str" cm="1">
        <f t="array" ref="F2105">_xlfn.IFS(Table35[[#This Row],[HBA1C]]&lt;5.7, "Normal", Table35[[#This Row],[HBA1C]]&lt;6.4, "Prediabetes ", TRUE, "Diabetes")</f>
        <v>Normal</v>
      </c>
      <c r="G2105" s="23" t="s">
        <v>2379</v>
      </c>
      <c r="H2105" s="22" t="s">
        <v>2379</v>
      </c>
      <c r="I2105" s="22" t="s">
        <v>2381</v>
      </c>
      <c r="J2105" s="22">
        <v>1</v>
      </c>
      <c r="K2105" t="s">
        <v>2379</v>
      </c>
      <c r="L2105" s="25">
        <f>VLOOKUP(Table35[[#This Row],[Customer ID]],'Hospitalisation Details'!A:E,5,FALSE)</f>
        <v>37935</v>
      </c>
      <c r="M2105" s="27">
        <f>VLOOKUP(Table35[[#This Row],[Customer ID]],'Hospitalisation Details'!A:K,8,FALSE)</f>
        <v>2221.56</v>
      </c>
      <c r="N2105" t="str">
        <f>VLOOKUP(Table35[[#This Row],[Customer ID]],'Hospitalisation Details'!A:K,9, FALSE)</f>
        <v>tier - 2</v>
      </c>
      <c r="O2105" t="str">
        <f>VLOOKUP(Table35[[#This Row],[Customer ID]],'Hospitalisation Details'!A:K,10,FALSE)</f>
        <v>tier - 3</v>
      </c>
      <c r="P2105" t="str">
        <f>VLOOKUP(Table35[[#This Row],[Customer ID]],'Hospitalisation Details'!A:K,11,FALSE)</f>
        <v>R1012</v>
      </c>
    </row>
    <row r="2106" spans="1:16" x14ac:dyDescent="0.3">
      <c r="A2106" t="s">
        <v>259</v>
      </c>
      <c r="B2106" t="str">
        <f>VLOOKUP(Table35[[#This Row],[Customer ID]], 'Customer Names'!F:G, 2, FALSE)</f>
        <v>Strickler, Ms.  Mary Beth</v>
      </c>
      <c r="C2106">
        <v>37.29</v>
      </c>
      <c r="D2106" s="22" t="str" cm="1">
        <f t="array" ref="D2106">_xlfn.IFS(Table35[[#This Row],[BMI]]&lt;18.5, "Underweight ", Table35[[#This Row],[BMI]]&lt;24.9, "Normal Weight", Table35[[#This Row],[BMI]]&lt;29.9, "Overweight ", TRUE, "Obesity")</f>
        <v>Obesity</v>
      </c>
      <c r="E2106" s="22">
        <v>4.46</v>
      </c>
      <c r="F2106" s="22" t="str" cm="1">
        <f t="array" ref="F2106">_xlfn.IFS(Table35[[#This Row],[HBA1C]]&lt;5.7, "Normal", Table35[[#This Row],[HBA1C]]&lt;6.4, "Prediabetes ", TRUE, "Diabetes")</f>
        <v>Normal</v>
      </c>
      <c r="G2106" s="23" t="s">
        <v>2379</v>
      </c>
      <c r="H2106" s="22" t="s">
        <v>2380</v>
      </c>
      <c r="I2106" s="22" t="s">
        <v>2379</v>
      </c>
      <c r="J2106" s="22">
        <v>1</v>
      </c>
      <c r="K2106" t="s">
        <v>2379</v>
      </c>
      <c r="L2106" s="25">
        <f>VLOOKUP(Table35[[#This Row],[Customer ID]],'Hospitalisation Details'!A:E,5,FALSE)</f>
        <v>38272</v>
      </c>
      <c r="M2106" s="27">
        <f>VLOOKUP(Table35[[#This Row],[Customer ID]],'Hospitalisation Details'!A:K,8,FALSE)</f>
        <v>2219.4499999999998</v>
      </c>
      <c r="N2106" t="str">
        <f>VLOOKUP(Table35[[#This Row],[Customer ID]],'Hospitalisation Details'!A:K,9, FALSE)</f>
        <v>tier - 2</v>
      </c>
      <c r="O2106" t="str">
        <f>VLOOKUP(Table35[[#This Row],[Customer ID]],'Hospitalisation Details'!A:K,10,FALSE)</f>
        <v>tier - 1</v>
      </c>
      <c r="P2106" t="str">
        <f>VLOOKUP(Table35[[#This Row],[Customer ID]],'Hospitalisation Details'!A:K,11,FALSE)</f>
        <v>R1013</v>
      </c>
    </row>
    <row r="2107" spans="1:16" x14ac:dyDescent="0.3">
      <c r="A2107" t="s">
        <v>258</v>
      </c>
      <c r="B2107" t="str">
        <f>VLOOKUP(Table35[[#This Row],[Customer ID]], 'Customer Names'!F:G, 2, FALSE)</f>
        <v>Simone, Ms.  Erin</v>
      </c>
      <c r="C2107">
        <v>40.28</v>
      </c>
      <c r="D2107" s="22" t="str" cm="1">
        <f t="array" ref="D2107">_xlfn.IFS(Table35[[#This Row],[BMI]]&lt;18.5, "Underweight ", Table35[[#This Row],[BMI]]&lt;24.9, "Normal Weight", Table35[[#This Row],[BMI]]&lt;29.9, "Overweight ", TRUE, "Obesity")</f>
        <v>Obesity</v>
      </c>
      <c r="E2107" s="22">
        <v>6.11</v>
      </c>
      <c r="F2107" s="22" t="str" cm="1">
        <f t="array" ref="F2107">_xlfn.IFS(Table35[[#This Row],[HBA1C]]&lt;5.7, "Normal", Table35[[#This Row],[HBA1C]]&lt;6.4, "Prediabetes ", TRUE, "Diabetes")</f>
        <v xml:space="preserve">Prediabetes </v>
      </c>
      <c r="G2107" s="23" t="s">
        <v>2379</v>
      </c>
      <c r="H2107" s="22" t="s">
        <v>2380</v>
      </c>
      <c r="I2107" s="22" t="s">
        <v>2379</v>
      </c>
      <c r="J2107" s="22">
        <v>1</v>
      </c>
      <c r="K2107" t="s">
        <v>2379</v>
      </c>
      <c r="L2107" s="25">
        <f>VLOOKUP(Table35[[#This Row],[Customer ID]],'Hospitalisation Details'!A:E,5,FALSE)</f>
        <v>38255</v>
      </c>
      <c r="M2107" s="27">
        <f>VLOOKUP(Table35[[#This Row],[Customer ID]],'Hospitalisation Details'!A:K,8,FALSE)</f>
        <v>2217.6</v>
      </c>
      <c r="N2107" t="str">
        <f>VLOOKUP(Table35[[#This Row],[Customer ID]],'Hospitalisation Details'!A:K,9, FALSE)</f>
        <v>tier - 2</v>
      </c>
      <c r="O2107" t="str">
        <f>VLOOKUP(Table35[[#This Row],[Customer ID]],'Hospitalisation Details'!A:K,10,FALSE)</f>
        <v>tier - 1</v>
      </c>
      <c r="P2107" t="str">
        <f>VLOOKUP(Table35[[#This Row],[Customer ID]],'Hospitalisation Details'!A:K,11,FALSE)</f>
        <v>R1024</v>
      </c>
    </row>
    <row r="2108" spans="1:16" x14ac:dyDescent="0.3">
      <c r="A2108" t="s">
        <v>257</v>
      </c>
      <c r="B2108" t="str">
        <f>VLOOKUP(Table35[[#This Row],[Customer ID]], 'Customer Names'!F:G, 2, FALSE)</f>
        <v>Von Rock, Ms.  Hallie</v>
      </c>
      <c r="C2108">
        <v>40.185000000000002</v>
      </c>
      <c r="D2108" s="22" t="str" cm="1">
        <f t="array" ref="D2108">_xlfn.IFS(Table35[[#This Row],[BMI]]&lt;18.5, "Underweight ", Table35[[#This Row],[BMI]]&lt;24.9, "Normal Weight", Table35[[#This Row],[BMI]]&lt;29.9, "Overweight ", TRUE, "Obesity")</f>
        <v>Obesity</v>
      </c>
      <c r="E2108" s="22">
        <v>4.66</v>
      </c>
      <c r="F2108" s="22" t="str" cm="1">
        <f t="array" ref="F2108">_xlfn.IFS(Table35[[#This Row],[HBA1C]]&lt;5.7, "Normal", Table35[[#This Row],[HBA1C]]&lt;6.4, "Prediabetes ", TRUE, "Diabetes")</f>
        <v>Normal</v>
      </c>
      <c r="G2108" s="23" t="s">
        <v>2379</v>
      </c>
      <c r="H2108" s="22" t="s">
        <v>2380</v>
      </c>
      <c r="I2108" s="22" t="s">
        <v>2379</v>
      </c>
      <c r="J2108" s="22">
        <v>1</v>
      </c>
      <c r="K2108" t="s">
        <v>2379</v>
      </c>
      <c r="L2108" s="25">
        <f>VLOOKUP(Table35[[#This Row],[Customer ID]],'Hospitalisation Details'!A:E,5,FALSE)</f>
        <v>38212</v>
      </c>
      <c r="M2108" s="27">
        <f>VLOOKUP(Table35[[#This Row],[Customer ID]],'Hospitalisation Details'!A:K,8,FALSE)</f>
        <v>2217.4699999999998</v>
      </c>
      <c r="N2108" t="str">
        <f>VLOOKUP(Table35[[#This Row],[Customer ID]],'Hospitalisation Details'!A:K,9, FALSE)</f>
        <v>tier - 2</v>
      </c>
      <c r="O2108" t="str">
        <f>VLOOKUP(Table35[[#This Row],[Customer ID]],'Hospitalisation Details'!A:K,10,FALSE)</f>
        <v>tier - 1</v>
      </c>
      <c r="P2108" t="str">
        <f>VLOOKUP(Table35[[#This Row],[Customer ID]],'Hospitalisation Details'!A:K,11,FALSE)</f>
        <v>R1024</v>
      </c>
    </row>
    <row r="2109" spans="1:16" x14ac:dyDescent="0.3">
      <c r="A2109" t="s">
        <v>256</v>
      </c>
      <c r="B2109" t="str">
        <f>VLOOKUP(Table35[[#This Row],[Customer ID]], 'Customer Names'!F:G, 2, FALSE)</f>
        <v>Woodard, Ms.  Paige P</v>
      </c>
      <c r="C2109">
        <v>23.57</v>
      </c>
      <c r="D2109" s="22" t="str" cm="1">
        <f t="array" ref="D2109">_xlfn.IFS(Table35[[#This Row],[BMI]]&lt;18.5, "Underweight ", Table35[[#This Row],[BMI]]&lt;24.9, "Normal Weight", Table35[[#This Row],[BMI]]&lt;29.9, "Overweight ", TRUE, "Obesity")</f>
        <v>Normal Weight</v>
      </c>
      <c r="E2109" s="22">
        <v>6.14</v>
      </c>
      <c r="F2109" s="22" t="str" cm="1">
        <f t="array" ref="F2109">_xlfn.IFS(Table35[[#This Row],[HBA1C]]&lt;5.7, "Normal", Table35[[#This Row],[HBA1C]]&lt;6.4, "Prediabetes ", TRUE, "Diabetes")</f>
        <v xml:space="preserve">Prediabetes </v>
      </c>
      <c r="G2109" s="23" t="s">
        <v>2379</v>
      </c>
      <c r="H2109" s="22" t="s">
        <v>2379</v>
      </c>
      <c r="I2109" s="22" t="s">
        <v>2379</v>
      </c>
      <c r="J2109" s="22">
        <v>0</v>
      </c>
      <c r="K2109" t="s">
        <v>2379</v>
      </c>
      <c r="L2109" s="25">
        <f>VLOOKUP(Table35[[#This Row],[Customer ID]],'Hospitalisation Details'!A:E,5,FALSE)</f>
        <v>34532</v>
      </c>
      <c r="M2109" s="27">
        <f>VLOOKUP(Table35[[#This Row],[Customer ID]],'Hospitalisation Details'!A:K,8,FALSE)</f>
        <v>2213.21</v>
      </c>
      <c r="N2109" t="str">
        <f>VLOOKUP(Table35[[#This Row],[Customer ID]],'Hospitalisation Details'!A:K,9, FALSE)</f>
        <v>tier - 2</v>
      </c>
      <c r="O2109" t="str">
        <f>VLOOKUP(Table35[[#This Row],[Customer ID]],'Hospitalisation Details'!A:K,10,FALSE)</f>
        <v>tier - 2</v>
      </c>
      <c r="P2109" t="str">
        <f>VLOOKUP(Table35[[#This Row],[Customer ID]],'Hospitalisation Details'!A:K,11,FALSE)</f>
        <v>R1013</v>
      </c>
    </row>
    <row r="2110" spans="1:16" x14ac:dyDescent="0.3">
      <c r="A2110" t="s">
        <v>255</v>
      </c>
      <c r="B2110" t="str">
        <f>VLOOKUP(Table35[[#This Row],[Customer ID]], 'Customer Names'!F:G, 2, FALSE)</f>
        <v>Li, Ms.  Ji</v>
      </c>
      <c r="C2110">
        <v>35.625</v>
      </c>
      <c r="D2110" s="22" t="str" cm="1">
        <f t="array" ref="D2110">_xlfn.IFS(Table35[[#This Row],[BMI]]&lt;18.5, "Underweight ", Table35[[#This Row],[BMI]]&lt;24.9, "Normal Weight", Table35[[#This Row],[BMI]]&lt;29.9, "Overweight ", TRUE, "Obesity")</f>
        <v>Obesity</v>
      </c>
      <c r="E2110" s="22">
        <v>6.21</v>
      </c>
      <c r="F2110" s="22" t="str" cm="1">
        <f t="array" ref="F2110">_xlfn.IFS(Table35[[#This Row],[HBA1C]]&lt;5.7, "Normal", Table35[[#This Row],[HBA1C]]&lt;6.4, "Prediabetes ", TRUE, "Diabetes")</f>
        <v xml:space="preserve">Prediabetes </v>
      </c>
      <c r="G2110" s="23" t="s">
        <v>2379</v>
      </c>
      <c r="H2110" s="22" t="s">
        <v>2380</v>
      </c>
      <c r="I2110" s="22" t="s">
        <v>2379</v>
      </c>
      <c r="J2110" s="22">
        <v>1</v>
      </c>
      <c r="K2110" t="s">
        <v>2379</v>
      </c>
      <c r="L2110" s="25">
        <f>VLOOKUP(Table35[[#This Row],[Customer ID]],'Hospitalisation Details'!A:E,5,FALSE)</f>
        <v>38165</v>
      </c>
      <c r="M2110" s="27">
        <f>VLOOKUP(Table35[[#This Row],[Customer ID]],'Hospitalisation Details'!A:K,8,FALSE)</f>
        <v>2211.13</v>
      </c>
      <c r="N2110" t="str">
        <f>VLOOKUP(Table35[[#This Row],[Customer ID]],'Hospitalisation Details'!A:K,9, FALSE)</f>
        <v>tier - 2</v>
      </c>
      <c r="O2110" t="str">
        <f>VLOOKUP(Table35[[#This Row],[Customer ID]],'Hospitalisation Details'!A:K,10,FALSE)</f>
        <v>tier - 2</v>
      </c>
      <c r="P2110" t="str">
        <f>VLOOKUP(Table35[[#This Row],[Customer ID]],'Hospitalisation Details'!A:K,11,FALSE)</f>
        <v>R1024</v>
      </c>
    </row>
    <row r="2111" spans="1:16" x14ac:dyDescent="0.3">
      <c r="A2111" t="s">
        <v>254</v>
      </c>
      <c r="B2111" t="str">
        <f>VLOOKUP(Table35[[#This Row],[Customer ID]], 'Customer Names'!F:G, 2, FALSE)</f>
        <v>Sinda, Ms.  Carissa A</v>
      </c>
      <c r="C2111">
        <v>33.155000000000001</v>
      </c>
      <c r="D2111" s="22" t="str" cm="1">
        <f t="array" ref="D2111">_xlfn.IFS(Table35[[#This Row],[BMI]]&lt;18.5, "Underweight ", Table35[[#This Row],[BMI]]&lt;24.9, "Normal Weight", Table35[[#This Row],[BMI]]&lt;29.9, "Overweight ", TRUE, "Obesity")</f>
        <v>Obesity</v>
      </c>
      <c r="E2111" s="22">
        <v>4.5999999999999996</v>
      </c>
      <c r="F2111" s="22" t="str" cm="1">
        <f t="array" ref="F2111">_xlfn.IFS(Table35[[#This Row],[HBA1C]]&lt;5.7, "Normal", Table35[[#This Row],[HBA1C]]&lt;6.4, "Prediabetes ", TRUE, "Diabetes")</f>
        <v>Normal</v>
      </c>
      <c r="G2111" s="23" t="s">
        <v>2379</v>
      </c>
      <c r="H2111" s="22" t="s">
        <v>2380</v>
      </c>
      <c r="I2111" s="22" t="s">
        <v>2379</v>
      </c>
      <c r="J2111" s="22">
        <v>1</v>
      </c>
      <c r="K2111" t="s">
        <v>2379</v>
      </c>
      <c r="L2111" s="25">
        <f>VLOOKUP(Table35[[#This Row],[Customer ID]],'Hospitalisation Details'!A:E,5,FALSE)</f>
        <v>38113</v>
      </c>
      <c r="M2111" s="27">
        <f>VLOOKUP(Table35[[#This Row],[Customer ID]],'Hospitalisation Details'!A:K,8,FALSE)</f>
        <v>2207.6999999999998</v>
      </c>
      <c r="N2111" t="str">
        <f>VLOOKUP(Table35[[#This Row],[Customer ID]],'Hospitalisation Details'!A:K,9, FALSE)</f>
        <v>tier - 2</v>
      </c>
      <c r="O2111" t="str">
        <f>VLOOKUP(Table35[[#This Row],[Customer ID]],'Hospitalisation Details'!A:K,10,FALSE)</f>
        <v>tier - 2</v>
      </c>
      <c r="P2111" t="str">
        <f>VLOOKUP(Table35[[#This Row],[Customer ID]],'Hospitalisation Details'!A:K,11,FALSE)</f>
        <v>R1024</v>
      </c>
    </row>
    <row r="2112" spans="1:16" x14ac:dyDescent="0.3">
      <c r="A2112" t="s">
        <v>253</v>
      </c>
      <c r="B2112" t="str">
        <f>VLOOKUP(Table35[[#This Row],[Customer ID]], 'Customer Names'!F:G, 2, FALSE)</f>
        <v>Rydland, Ms.  Mona</v>
      </c>
      <c r="C2112">
        <v>31.92</v>
      </c>
      <c r="D2112" s="22" t="str" cm="1">
        <f t="array" ref="D2112">_xlfn.IFS(Table35[[#This Row],[BMI]]&lt;18.5, "Underweight ", Table35[[#This Row],[BMI]]&lt;24.9, "Normal Weight", Table35[[#This Row],[BMI]]&lt;29.9, "Overweight ", TRUE, "Obesity")</f>
        <v>Obesity</v>
      </c>
      <c r="E2112" s="22">
        <v>5.04</v>
      </c>
      <c r="F2112" s="22" t="str" cm="1">
        <f t="array" ref="F2112">_xlfn.IFS(Table35[[#This Row],[HBA1C]]&lt;5.7, "Normal", Table35[[#This Row],[HBA1C]]&lt;6.4, "Prediabetes ", TRUE, "Diabetes")</f>
        <v>Normal</v>
      </c>
      <c r="G2112" s="23" t="s">
        <v>2379</v>
      </c>
      <c r="H2112" s="22" t="s">
        <v>2380</v>
      </c>
      <c r="I2112" s="22" t="s">
        <v>2379</v>
      </c>
      <c r="J2112" s="22">
        <v>1</v>
      </c>
      <c r="K2112" t="s">
        <v>2379</v>
      </c>
      <c r="L2112" s="25">
        <f>VLOOKUP(Table35[[#This Row],[Customer ID]],'Hospitalisation Details'!A:E,5,FALSE)</f>
        <v>38090</v>
      </c>
      <c r="M2112" s="27">
        <f>VLOOKUP(Table35[[#This Row],[Customer ID]],'Hospitalisation Details'!A:K,8,FALSE)</f>
        <v>2205.98</v>
      </c>
      <c r="N2112" t="str">
        <f>VLOOKUP(Table35[[#This Row],[Customer ID]],'Hospitalisation Details'!A:K,9, FALSE)</f>
        <v>tier - 2</v>
      </c>
      <c r="O2112" t="str">
        <f>VLOOKUP(Table35[[#This Row],[Customer ID]],'Hospitalisation Details'!A:K,10,FALSE)</f>
        <v>tier - 3</v>
      </c>
      <c r="P2112" t="str">
        <f>VLOOKUP(Table35[[#This Row],[Customer ID]],'Hospitalisation Details'!A:K,11,FALSE)</f>
        <v>R1024</v>
      </c>
    </row>
    <row r="2113" spans="1:16" x14ac:dyDescent="0.3">
      <c r="A2113" t="s">
        <v>252</v>
      </c>
      <c r="B2113" t="str">
        <f>VLOOKUP(Table35[[#This Row],[Customer ID]], 'Customer Names'!F:G, 2, FALSE)</f>
        <v>Vespa, Ms.  Kristin R.</v>
      </c>
      <c r="C2113">
        <v>30.305</v>
      </c>
      <c r="D2113" s="22" t="str" cm="1">
        <f t="array" ref="D2113">_xlfn.IFS(Table35[[#This Row],[BMI]]&lt;18.5, "Underweight ", Table35[[#This Row],[BMI]]&lt;24.9, "Normal Weight", Table35[[#This Row],[BMI]]&lt;29.9, "Overweight ", TRUE, "Obesity")</f>
        <v>Obesity</v>
      </c>
      <c r="E2113" s="22">
        <v>5.08</v>
      </c>
      <c r="F2113" s="22" t="str" cm="1">
        <f t="array" ref="F2113">_xlfn.IFS(Table35[[#This Row],[HBA1C]]&lt;5.7, "Normal", Table35[[#This Row],[HBA1C]]&lt;6.4, "Prediabetes ", TRUE, "Diabetes")</f>
        <v>Normal</v>
      </c>
      <c r="G2113" s="23" t="s">
        <v>2379</v>
      </c>
      <c r="H2113" s="22" t="s">
        <v>2380</v>
      </c>
      <c r="I2113" s="22" t="s">
        <v>2379</v>
      </c>
      <c r="J2113" s="22">
        <v>1</v>
      </c>
      <c r="K2113" t="s">
        <v>2379</v>
      </c>
      <c r="L2113" s="25">
        <f>VLOOKUP(Table35[[#This Row],[Customer ID]],'Hospitalisation Details'!A:E,5,FALSE)</f>
        <v>38074</v>
      </c>
      <c r="M2113" s="27">
        <f>VLOOKUP(Table35[[#This Row],[Customer ID]],'Hospitalisation Details'!A:K,8,FALSE)</f>
        <v>2203.7399999999998</v>
      </c>
      <c r="N2113" t="str">
        <f>VLOOKUP(Table35[[#This Row],[Customer ID]],'Hospitalisation Details'!A:K,9, FALSE)</f>
        <v>tier - 2</v>
      </c>
      <c r="O2113" t="str">
        <f>VLOOKUP(Table35[[#This Row],[Customer ID]],'Hospitalisation Details'!A:K,10,FALSE)</f>
        <v>tier - 2</v>
      </c>
      <c r="P2113" t="str">
        <f>VLOOKUP(Table35[[#This Row],[Customer ID]],'Hospitalisation Details'!A:K,11,FALSE)</f>
        <v>R1024</v>
      </c>
    </row>
    <row r="2114" spans="1:16" x14ac:dyDescent="0.3">
      <c r="A2114" t="s">
        <v>251</v>
      </c>
      <c r="B2114" t="str">
        <f>VLOOKUP(Table35[[#This Row],[Customer ID]], 'Customer Names'!F:G, 2, FALSE)</f>
        <v>Meadows, Ms.  Beth</v>
      </c>
      <c r="C2114">
        <v>30.114999999999998</v>
      </c>
      <c r="D2114" s="22" t="str" cm="1">
        <f t="array" ref="D2114">_xlfn.IFS(Table35[[#This Row],[BMI]]&lt;18.5, "Underweight ", Table35[[#This Row],[BMI]]&lt;24.9, "Normal Weight", Table35[[#This Row],[BMI]]&lt;29.9, "Overweight ", TRUE, "Obesity")</f>
        <v>Obesity</v>
      </c>
      <c r="E2114" s="22">
        <v>4.38</v>
      </c>
      <c r="F2114" s="22" t="str" cm="1">
        <f t="array" ref="F2114">_xlfn.IFS(Table35[[#This Row],[HBA1C]]&lt;5.7, "Normal", Table35[[#This Row],[HBA1C]]&lt;6.4, "Prediabetes ", TRUE, "Diabetes")</f>
        <v>Normal</v>
      </c>
      <c r="G2114" s="23" t="s">
        <v>2379</v>
      </c>
      <c r="H2114" s="22" t="s">
        <v>2380</v>
      </c>
      <c r="I2114" s="22" t="s">
        <v>2379</v>
      </c>
      <c r="J2114" s="22">
        <v>1</v>
      </c>
      <c r="K2114" t="s">
        <v>2379</v>
      </c>
      <c r="L2114" s="25">
        <f>VLOOKUP(Table35[[#This Row],[Customer ID]],'Hospitalisation Details'!A:E,5,FALSE)</f>
        <v>38023</v>
      </c>
      <c r="M2114" s="27">
        <f>VLOOKUP(Table35[[#This Row],[Customer ID]],'Hospitalisation Details'!A:K,8,FALSE)</f>
        <v>2203.4699999999998</v>
      </c>
      <c r="N2114" t="str">
        <f>VLOOKUP(Table35[[#This Row],[Customer ID]],'Hospitalisation Details'!A:K,9, FALSE)</f>
        <v>tier - 2</v>
      </c>
      <c r="O2114" t="str">
        <f>VLOOKUP(Table35[[#This Row],[Customer ID]],'Hospitalisation Details'!A:K,10,FALSE)</f>
        <v>tier - 2</v>
      </c>
      <c r="P2114" t="str">
        <f>VLOOKUP(Table35[[#This Row],[Customer ID]],'Hospitalisation Details'!A:K,11,FALSE)</f>
        <v>R1024</v>
      </c>
    </row>
    <row r="2115" spans="1:16" x14ac:dyDescent="0.3">
      <c r="A2115" t="s">
        <v>250</v>
      </c>
      <c r="B2115" t="str">
        <f>VLOOKUP(Table35[[#This Row],[Customer ID]], 'Customer Names'!F:G, 2, FALSE)</f>
        <v>Toppen, Ms.  Allison</v>
      </c>
      <c r="C2115">
        <v>24.09</v>
      </c>
      <c r="D2115" s="22" t="str" cm="1">
        <f t="array" ref="D2115">_xlfn.IFS(Table35[[#This Row],[BMI]]&lt;18.5, "Underweight ", Table35[[#This Row],[BMI]]&lt;24.9, "Normal Weight", Table35[[#This Row],[BMI]]&lt;29.9, "Overweight ", TRUE, "Obesity")</f>
        <v>Normal Weight</v>
      </c>
      <c r="E2115" s="22">
        <v>4.79</v>
      </c>
      <c r="F2115" s="22" t="str" cm="1">
        <f t="array" ref="F2115">_xlfn.IFS(Table35[[#This Row],[HBA1C]]&lt;5.7, "Normal", Table35[[#This Row],[HBA1C]]&lt;6.4, "Prediabetes ", TRUE, "Diabetes")</f>
        <v>Normal</v>
      </c>
      <c r="G2115" s="23" t="s">
        <v>2379</v>
      </c>
      <c r="H2115" s="22" t="s">
        <v>2380</v>
      </c>
      <c r="I2115" s="22" t="s">
        <v>2379</v>
      </c>
      <c r="J2115" s="22">
        <v>1</v>
      </c>
      <c r="K2115" t="s">
        <v>2379</v>
      </c>
      <c r="L2115" s="25">
        <f>VLOOKUP(Table35[[#This Row],[Customer ID]],'Hospitalisation Details'!A:E,5,FALSE)</f>
        <v>38013</v>
      </c>
      <c r="M2115" s="27">
        <f>VLOOKUP(Table35[[#This Row],[Customer ID]],'Hospitalisation Details'!A:K,8,FALSE)</f>
        <v>2201.1</v>
      </c>
      <c r="N2115" t="str">
        <f>VLOOKUP(Table35[[#This Row],[Customer ID]],'Hospitalisation Details'!A:K,9, FALSE)</f>
        <v>tier - 2</v>
      </c>
      <c r="O2115" t="str">
        <f>VLOOKUP(Table35[[#This Row],[Customer ID]],'Hospitalisation Details'!A:K,10,FALSE)</f>
        <v>tier - 3</v>
      </c>
      <c r="P2115" t="str">
        <f>VLOOKUP(Table35[[#This Row],[Customer ID]],'Hospitalisation Details'!A:K,11,FALSE)</f>
        <v>R1013</v>
      </c>
    </row>
    <row r="2116" spans="1:16" x14ac:dyDescent="0.3">
      <c r="A2116" t="s">
        <v>249</v>
      </c>
      <c r="B2116" t="str">
        <f>VLOOKUP(Table35[[#This Row],[Customer ID]], 'Customer Names'!F:G, 2, FALSE)</f>
        <v>Ermer, Ms.  Ashley E</v>
      </c>
      <c r="C2116">
        <v>28.215</v>
      </c>
      <c r="D2116" s="22" t="str" cm="1">
        <f t="array" ref="D2116">_xlfn.IFS(Table35[[#This Row],[BMI]]&lt;18.5, "Underweight ", Table35[[#This Row],[BMI]]&lt;24.9, "Normal Weight", Table35[[#This Row],[BMI]]&lt;29.9, "Overweight ", TRUE, "Obesity")</f>
        <v xml:space="preserve">Overweight </v>
      </c>
      <c r="E2116" s="22">
        <v>4.21</v>
      </c>
      <c r="F2116" s="22" t="str" cm="1">
        <f t="array" ref="F2116">_xlfn.IFS(Table35[[#This Row],[HBA1C]]&lt;5.7, "Normal", Table35[[#This Row],[HBA1C]]&lt;6.4, "Prediabetes ", TRUE, "Diabetes")</f>
        <v>Normal</v>
      </c>
      <c r="G2116" s="23" t="s">
        <v>2379</v>
      </c>
      <c r="H2116" s="22" t="s">
        <v>2380</v>
      </c>
      <c r="I2116" s="22" t="s">
        <v>2379</v>
      </c>
      <c r="J2116" s="22">
        <v>1</v>
      </c>
      <c r="K2116" t="s">
        <v>2379</v>
      </c>
      <c r="L2116" s="25">
        <f>VLOOKUP(Table35[[#This Row],[Customer ID]],'Hospitalisation Details'!A:E,5,FALSE)</f>
        <v>38333</v>
      </c>
      <c r="M2116" s="27">
        <f>VLOOKUP(Table35[[#This Row],[Customer ID]],'Hospitalisation Details'!A:K,8,FALSE)</f>
        <v>2200.83</v>
      </c>
      <c r="N2116" t="str">
        <f>VLOOKUP(Table35[[#This Row],[Customer ID]],'Hospitalisation Details'!A:K,9, FALSE)</f>
        <v>tier - 2</v>
      </c>
      <c r="O2116" t="str">
        <f>VLOOKUP(Table35[[#This Row],[Customer ID]],'Hospitalisation Details'!A:K,10,FALSE)</f>
        <v>tier - 2</v>
      </c>
      <c r="P2116" t="str">
        <f>VLOOKUP(Table35[[#This Row],[Customer ID]],'Hospitalisation Details'!A:K,11,FALSE)</f>
        <v>R1024</v>
      </c>
    </row>
    <row r="2117" spans="1:16" x14ac:dyDescent="0.3">
      <c r="A2117" t="s">
        <v>247</v>
      </c>
      <c r="B2117" t="str">
        <f>VLOOKUP(Table35[[#This Row],[Customer ID]], 'Customer Names'!F:G, 2, FALSE)</f>
        <v>Dionne, Ms.  Hilary K.</v>
      </c>
      <c r="C2117">
        <v>26.315000000000001</v>
      </c>
      <c r="D2117" s="22" t="str" cm="1">
        <f t="array" ref="D2117">_xlfn.IFS(Table35[[#This Row],[BMI]]&lt;18.5, "Underweight ", Table35[[#This Row],[BMI]]&lt;24.9, "Normal Weight", Table35[[#This Row],[BMI]]&lt;29.9, "Overweight ", TRUE, "Obesity")</f>
        <v xml:space="preserve">Overweight </v>
      </c>
      <c r="E2117" s="22">
        <v>5.47</v>
      </c>
      <c r="F2117" s="22" t="str" cm="1">
        <f t="array" ref="F2117">_xlfn.IFS(Table35[[#This Row],[HBA1C]]&lt;5.7, "Normal", Table35[[#This Row],[HBA1C]]&lt;6.4, "Prediabetes ", TRUE, "Diabetes")</f>
        <v>Normal</v>
      </c>
      <c r="G2117" s="23" t="s">
        <v>2379</v>
      </c>
      <c r="H2117" s="22" t="s">
        <v>2380</v>
      </c>
      <c r="I2117" s="22" t="s">
        <v>2379</v>
      </c>
      <c r="J2117" s="22">
        <v>1</v>
      </c>
      <c r="K2117" t="s">
        <v>2379</v>
      </c>
      <c r="L2117" s="25">
        <f>VLOOKUP(Table35[[#This Row],[Customer ID]],'Hospitalisation Details'!A:E,5,FALSE)</f>
        <v>38294</v>
      </c>
      <c r="M2117" s="27">
        <f>VLOOKUP(Table35[[#This Row],[Customer ID]],'Hospitalisation Details'!A:K,8,FALSE)</f>
        <v>2198.19</v>
      </c>
      <c r="N2117" t="str">
        <f>VLOOKUP(Table35[[#This Row],[Customer ID]],'Hospitalisation Details'!A:K,9, FALSE)</f>
        <v>tier - 2</v>
      </c>
      <c r="O2117" t="str">
        <f>VLOOKUP(Table35[[#This Row],[Customer ID]],'Hospitalisation Details'!A:K,10,FALSE)</f>
        <v>tier - 1</v>
      </c>
      <c r="P2117" t="str">
        <f>VLOOKUP(Table35[[#This Row],[Customer ID]],'Hospitalisation Details'!A:K,11,FALSE)</f>
        <v>R1023</v>
      </c>
    </row>
    <row r="2118" spans="1:16" x14ac:dyDescent="0.3">
      <c r="A2118" t="s">
        <v>245</v>
      </c>
      <c r="B2118" t="str">
        <f>VLOOKUP(Table35[[#This Row],[Customer ID]], 'Customer Names'!F:G, 2, FALSE)</f>
        <v>Stasulli, Ms.  Dominique</v>
      </c>
      <c r="C2118">
        <v>25.08</v>
      </c>
      <c r="D2118" s="22" t="str" cm="1">
        <f t="array" ref="D2118">_xlfn.IFS(Table35[[#This Row],[BMI]]&lt;18.5, "Underweight ", Table35[[#This Row],[BMI]]&lt;24.9, "Normal Weight", Table35[[#This Row],[BMI]]&lt;29.9, "Overweight ", TRUE, "Obesity")</f>
        <v xml:space="preserve">Overweight </v>
      </c>
      <c r="E2118" s="22">
        <v>5.09</v>
      </c>
      <c r="F2118" s="22" t="str" cm="1">
        <f t="array" ref="F2118">_xlfn.IFS(Table35[[#This Row],[HBA1C]]&lt;5.7, "Normal", Table35[[#This Row],[HBA1C]]&lt;6.4, "Prediabetes ", TRUE, "Diabetes")</f>
        <v>Normal</v>
      </c>
      <c r="G2118" s="23" t="s">
        <v>2379</v>
      </c>
      <c r="H2118" s="22" t="s">
        <v>2380</v>
      </c>
      <c r="I2118" s="22" t="s">
        <v>2379</v>
      </c>
      <c r="J2118" s="22">
        <v>1</v>
      </c>
      <c r="K2118" t="s">
        <v>2379</v>
      </c>
      <c r="L2118" s="25">
        <f>VLOOKUP(Table35[[#This Row],[Customer ID]],'Hospitalisation Details'!A:E,5,FALSE)</f>
        <v>38267</v>
      </c>
      <c r="M2118" s="27">
        <f>VLOOKUP(Table35[[#This Row],[Customer ID]],'Hospitalisation Details'!A:K,8,FALSE)</f>
        <v>2196.4699999999998</v>
      </c>
      <c r="N2118" t="str">
        <f>VLOOKUP(Table35[[#This Row],[Customer ID]],'Hospitalisation Details'!A:K,9, FALSE)</f>
        <v>tier - 2</v>
      </c>
      <c r="O2118" t="str">
        <f>VLOOKUP(Table35[[#This Row],[Customer ID]],'Hospitalisation Details'!A:K,10,FALSE)</f>
        <v>tier - 3</v>
      </c>
      <c r="P2118" t="str">
        <f>VLOOKUP(Table35[[#This Row],[Customer ID]],'Hospitalisation Details'!A:K,11,FALSE)</f>
        <v>R1024</v>
      </c>
    </row>
    <row r="2119" spans="1:16" x14ac:dyDescent="0.3">
      <c r="A2119" t="s">
        <v>244</v>
      </c>
      <c r="B2119" t="str">
        <f>VLOOKUP(Table35[[#This Row],[Customer ID]], 'Customer Names'!F:G, 2, FALSE)</f>
        <v>Duran, Mr.  Carlos I</v>
      </c>
      <c r="C2119">
        <v>15.41</v>
      </c>
      <c r="D2119" s="22" t="str" cm="1">
        <f t="array" ref="D2119">_xlfn.IFS(Table35[[#This Row],[BMI]]&lt;18.5, "Underweight ", Table35[[#This Row],[BMI]]&lt;24.9, "Normal Weight", Table35[[#This Row],[BMI]]&lt;29.9, "Overweight ", TRUE, "Obesity")</f>
        <v xml:space="preserve">Underweight </v>
      </c>
      <c r="E2119" s="22">
        <v>5.08</v>
      </c>
      <c r="F2119" s="22" t="str" cm="1">
        <f t="array" ref="F2119">_xlfn.IFS(Table35[[#This Row],[HBA1C]]&lt;5.7, "Normal", Table35[[#This Row],[HBA1C]]&lt;6.4, "Prediabetes ", TRUE, "Diabetes")</f>
        <v>Normal</v>
      </c>
      <c r="G2119" s="23" t="s">
        <v>2379</v>
      </c>
      <c r="H2119" s="22" t="s">
        <v>2379</v>
      </c>
      <c r="I2119" s="22" t="s">
        <v>2379</v>
      </c>
      <c r="J2119" s="22">
        <v>0</v>
      </c>
      <c r="K2119" t="s">
        <v>2379</v>
      </c>
      <c r="L2119" s="25">
        <f>VLOOKUP(Table35[[#This Row],[Customer ID]],'Hospitalisation Details'!A:E,5,FALSE)</f>
        <v>33497</v>
      </c>
      <c r="M2119" s="27">
        <f>VLOOKUP(Table35[[#This Row],[Customer ID]],'Hospitalisation Details'!A:K,8,FALSE)</f>
        <v>2193.1999999999998</v>
      </c>
      <c r="N2119" t="str">
        <f>VLOOKUP(Table35[[#This Row],[Customer ID]],'Hospitalisation Details'!A:K,9, FALSE)</f>
        <v>tier - 2</v>
      </c>
      <c r="O2119" t="str">
        <f>VLOOKUP(Table35[[#This Row],[Customer ID]],'Hospitalisation Details'!A:K,10,FALSE)</f>
        <v>tier - 2</v>
      </c>
      <c r="P2119" t="str">
        <f>VLOOKUP(Table35[[#This Row],[Customer ID]],'Hospitalisation Details'!A:K,11,FALSE)</f>
        <v>R1012</v>
      </c>
    </row>
    <row r="2120" spans="1:16" x14ac:dyDescent="0.3">
      <c r="A2120" t="s">
        <v>243</v>
      </c>
      <c r="B2120" t="str">
        <f>VLOOKUP(Table35[[#This Row],[Customer ID]], 'Customer Names'!F:G, 2, FALSE)</f>
        <v>Klundt, Mr.  Matthew</v>
      </c>
      <c r="C2120">
        <v>23.83</v>
      </c>
      <c r="D2120" s="22" t="str" cm="1">
        <f t="array" ref="D2120">_xlfn.IFS(Table35[[#This Row],[BMI]]&lt;18.5, "Underweight ", Table35[[#This Row],[BMI]]&lt;24.9, "Normal Weight", Table35[[#This Row],[BMI]]&lt;29.9, "Overweight ", TRUE, "Obesity")</f>
        <v>Normal Weight</v>
      </c>
      <c r="E2120" s="22">
        <v>5.68</v>
      </c>
      <c r="F2120" s="22" t="str" cm="1">
        <f t="array" ref="F2120">_xlfn.IFS(Table35[[#This Row],[HBA1C]]&lt;5.7, "Normal", Table35[[#This Row],[HBA1C]]&lt;6.4, "Prediabetes ", TRUE, "Diabetes")</f>
        <v>Normal</v>
      </c>
      <c r="G2120" s="23" t="s">
        <v>2379</v>
      </c>
      <c r="H2120" s="22" t="s">
        <v>2379</v>
      </c>
      <c r="I2120" s="22" t="s">
        <v>2379</v>
      </c>
      <c r="J2120" s="22">
        <v>0</v>
      </c>
      <c r="K2120" t="s">
        <v>2379</v>
      </c>
      <c r="L2120" s="25">
        <f>VLOOKUP(Table35[[#This Row],[Customer ID]],'Hospitalisation Details'!A:E,5,FALSE)</f>
        <v>34573</v>
      </c>
      <c r="M2120" s="27">
        <f>VLOOKUP(Table35[[#This Row],[Customer ID]],'Hospitalisation Details'!A:K,8,FALSE)</f>
        <v>2170.08</v>
      </c>
      <c r="N2120" t="str">
        <f>VLOOKUP(Table35[[#This Row],[Customer ID]],'Hospitalisation Details'!A:K,9, FALSE)</f>
        <v>tier - 2</v>
      </c>
      <c r="O2120" t="str">
        <f>VLOOKUP(Table35[[#This Row],[Customer ID]],'Hospitalisation Details'!A:K,10,FALSE)</f>
        <v>tier - 2</v>
      </c>
      <c r="P2120" t="str">
        <f>VLOOKUP(Table35[[#This Row],[Customer ID]],'Hospitalisation Details'!A:K,11,FALSE)</f>
        <v>R1013</v>
      </c>
    </row>
    <row r="2121" spans="1:16" x14ac:dyDescent="0.3">
      <c r="A2121" t="s">
        <v>242</v>
      </c>
      <c r="B2121" t="str">
        <f>VLOOKUP(Table35[[#This Row],[Customer ID]], 'Customer Names'!F:G, 2, FALSE)</f>
        <v>Waters, Ms.  Kara</v>
      </c>
      <c r="C2121">
        <v>36</v>
      </c>
      <c r="D2121" s="22" t="str" cm="1">
        <f t="array" ref="D2121">_xlfn.IFS(Table35[[#This Row],[BMI]]&lt;18.5, "Underweight ", Table35[[#This Row],[BMI]]&lt;24.9, "Normal Weight", Table35[[#This Row],[BMI]]&lt;29.9, "Overweight ", TRUE, "Obesity")</f>
        <v>Obesity</v>
      </c>
      <c r="E2121" s="22">
        <v>4.66</v>
      </c>
      <c r="F2121" s="22" t="str" cm="1">
        <f t="array" ref="F2121">_xlfn.IFS(Table35[[#This Row],[HBA1C]]&lt;5.7, "Normal", Table35[[#This Row],[HBA1C]]&lt;6.4, "Prediabetes ", TRUE, "Diabetes")</f>
        <v>Normal</v>
      </c>
      <c r="G2121" s="23" t="s">
        <v>2379</v>
      </c>
      <c r="H2121" s="22" t="s">
        <v>2380</v>
      </c>
      <c r="I2121" s="22" t="s">
        <v>2379</v>
      </c>
      <c r="J2121" s="22">
        <v>1</v>
      </c>
      <c r="K2121" t="s">
        <v>2379</v>
      </c>
      <c r="L2121" s="25">
        <f>VLOOKUP(Table35[[#This Row],[Customer ID]],'Hospitalisation Details'!A:E,5,FALSE)</f>
        <v>36730</v>
      </c>
      <c r="M2121" s="27">
        <f>VLOOKUP(Table35[[#This Row],[Customer ID]],'Hospitalisation Details'!A:K,8,FALSE)</f>
        <v>2166.73</v>
      </c>
      <c r="N2121" t="str">
        <f>VLOOKUP(Table35[[#This Row],[Customer ID]],'Hospitalisation Details'!A:K,9, FALSE)</f>
        <v>tier - 2</v>
      </c>
      <c r="O2121" t="str">
        <f>VLOOKUP(Table35[[#This Row],[Customer ID]],'Hospitalisation Details'!A:K,10,FALSE)</f>
        <v>tier - 2</v>
      </c>
      <c r="P2121" t="str">
        <f>VLOOKUP(Table35[[#This Row],[Customer ID]],'Hospitalisation Details'!A:K,11,FALSE)</f>
        <v>R1011</v>
      </c>
    </row>
    <row r="2122" spans="1:16" x14ac:dyDescent="0.3">
      <c r="A2122" t="s">
        <v>241</v>
      </c>
      <c r="B2122" t="str">
        <f>VLOOKUP(Table35[[#This Row],[Customer ID]], 'Customer Names'!F:G, 2, FALSE)</f>
        <v>Rusk, Ms.  Sarah S</v>
      </c>
      <c r="C2122">
        <v>28.82</v>
      </c>
      <c r="D2122" s="22" t="str" cm="1">
        <f t="array" ref="D2122">_xlfn.IFS(Table35[[#This Row],[BMI]]&lt;18.5, "Underweight ", Table35[[#This Row],[BMI]]&lt;24.9, "Normal Weight", Table35[[#This Row],[BMI]]&lt;29.9, "Overweight ", TRUE, "Obesity")</f>
        <v xml:space="preserve">Overweight </v>
      </c>
      <c r="E2122" s="22">
        <v>5.59</v>
      </c>
      <c r="F2122" s="22" t="str" cm="1">
        <f t="array" ref="F2122">_xlfn.IFS(Table35[[#This Row],[HBA1C]]&lt;5.7, "Normal", Table35[[#This Row],[HBA1C]]&lt;6.4, "Prediabetes ", TRUE, "Diabetes")</f>
        <v>Normal</v>
      </c>
      <c r="G2122" s="23" t="s">
        <v>2379</v>
      </c>
      <c r="H2122" s="22" t="s">
        <v>2380</v>
      </c>
      <c r="I2122" s="22" t="s">
        <v>2379</v>
      </c>
      <c r="J2122" s="22">
        <v>1</v>
      </c>
      <c r="K2122" t="s">
        <v>2379</v>
      </c>
      <c r="L2122" s="25">
        <f>VLOOKUP(Table35[[#This Row],[Customer ID]],'Hospitalisation Details'!A:E,5,FALSE)</f>
        <v>36687</v>
      </c>
      <c r="M2122" s="27">
        <f>VLOOKUP(Table35[[#This Row],[Customer ID]],'Hospitalisation Details'!A:K,8,FALSE)</f>
        <v>2156.75</v>
      </c>
      <c r="N2122" t="str">
        <f>VLOOKUP(Table35[[#This Row],[Customer ID]],'Hospitalisation Details'!A:K,9, FALSE)</f>
        <v>tier - 2</v>
      </c>
      <c r="O2122" t="str">
        <f>VLOOKUP(Table35[[#This Row],[Customer ID]],'Hospitalisation Details'!A:K,10,FALSE)</f>
        <v>tier - 2</v>
      </c>
      <c r="P2122" t="str">
        <f>VLOOKUP(Table35[[#This Row],[Customer ID]],'Hospitalisation Details'!A:K,11,FALSE)</f>
        <v>R1013</v>
      </c>
    </row>
    <row r="2123" spans="1:16" x14ac:dyDescent="0.3">
      <c r="A2123" t="s">
        <v>240</v>
      </c>
      <c r="B2123" t="str">
        <f>VLOOKUP(Table35[[#This Row],[Customer ID]], 'Customer Names'!F:G, 2, FALSE)</f>
        <v>Gersbach, Ms.  Shauna R.</v>
      </c>
      <c r="C2123">
        <v>28.05</v>
      </c>
      <c r="D2123" s="22" t="str" cm="1">
        <f t="array" ref="D2123">_xlfn.IFS(Table35[[#This Row],[BMI]]&lt;18.5, "Underweight ", Table35[[#This Row],[BMI]]&lt;24.9, "Normal Weight", Table35[[#This Row],[BMI]]&lt;29.9, "Overweight ", TRUE, "Obesity")</f>
        <v xml:space="preserve">Overweight </v>
      </c>
      <c r="E2123" s="22">
        <v>6.2</v>
      </c>
      <c r="F2123" s="22" t="str" cm="1">
        <f t="array" ref="F2123">_xlfn.IFS(Table35[[#This Row],[HBA1C]]&lt;5.7, "Normal", Table35[[#This Row],[HBA1C]]&lt;6.4, "Prediabetes ", TRUE, "Diabetes")</f>
        <v xml:space="preserve">Prediabetes </v>
      </c>
      <c r="G2123" s="23" t="s">
        <v>2379</v>
      </c>
      <c r="H2123" s="22" t="s">
        <v>2380</v>
      </c>
      <c r="I2123" s="22" t="s">
        <v>2379</v>
      </c>
      <c r="J2123" s="22">
        <v>1</v>
      </c>
      <c r="K2123" t="s">
        <v>2379</v>
      </c>
      <c r="L2123" s="25">
        <f>VLOOKUP(Table35[[#This Row],[Customer ID]],'Hospitalisation Details'!A:E,5,FALSE)</f>
        <v>36675</v>
      </c>
      <c r="M2123" s="27">
        <f>VLOOKUP(Table35[[#This Row],[Customer ID]],'Hospitalisation Details'!A:K,8,FALSE)</f>
        <v>2155.6799999999998</v>
      </c>
      <c r="N2123" t="str">
        <f>VLOOKUP(Table35[[#This Row],[Customer ID]],'Hospitalisation Details'!A:K,9, FALSE)</f>
        <v>tier - 2</v>
      </c>
      <c r="O2123" t="str">
        <f>VLOOKUP(Table35[[#This Row],[Customer ID]],'Hospitalisation Details'!A:K,10,FALSE)</f>
        <v>tier - 3</v>
      </c>
      <c r="P2123" t="str">
        <f>VLOOKUP(Table35[[#This Row],[Customer ID]],'Hospitalisation Details'!A:K,11,FALSE)</f>
        <v>R1013</v>
      </c>
    </row>
    <row r="2124" spans="1:16" x14ac:dyDescent="0.3">
      <c r="A2124" t="s">
        <v>239</v>
      </c>
      <c r="B2124" t="str">
        <f>VLOOKUP(Table35[[#This Row],[Customer ID]], 'Customer Names'!F:G, 2, FALSE)</f>
        <v>Taylor-Watson, Ms.  Lindsay J.</v>
      </c>
      <c r="C2124">
        <v>27.1</v>
      </c>
      <c r="D2124" s="22" t="str" cm="1">
        <f t="array" ref="D2124">_xlfn.IFS(Table35[[#This Row],[BMI]]&lt;18.5, "Underweight ", Table35[[#This Row],[BMI]]&lt;24.9, "Normal Weight", Table35[[#This Row],[BMI]]&lt;29.9, "Overweight ", TRUE, "Obesity")</f>
        <v xml:space="preserve">Overweight </v>
      </c>
      <c r="E2124" s="22">
        <v>4.45</v>
      </c>
      <c r="F2124" s="22" t="str" cm="1">
        <f t="array" ref="F2124">_xlfn.IFS(Table35[[#This Row],[HBA1C]]&lt;5.7, "Normal", Table35[[#This Row],[HBA1C]]&lt;6.4, "Prediabetes ", TRUE, "Diabetes")</f>
        <v>Normal</v>
      </c>
      <c r="G2124" s="23" t="s">
        <v>2379</v>
      </c>
      <c r="H2124" s="22" t="s">
        <v>2380</v>
      </c>
      <c r="I2124" s="22" t="s">
        <v>2379</v>
      </c>
      <c r="J2124" s="22">
        <v>1</v>
      </c>
      <c r="K2124" t="s">
        <v>2379</v>
      </c>
      <c r="L2124" s="25">
        <f>VLOOKUP(Table35[[#This Row],[Customer ID]],'Hospitalisation Details'!A:E,5,FALSE)</f>
        <v>36638</v>
      </c>
      <c r="M2124" s="27">
        <f>VLOOKUP(Table35[[#This Row],[Customer ID]],'Hospitalisation Details'!A:K,8,FALSE)</f>
        <v>2154.36</v>
      </c>
      <c r="N2124" t="str">
        <f>VLOOKUP(Table35[[#This Row],[Customer ID]],'Hospitalisation Details'!A:K,9, FALSE)</f>
        <v>tier - 2</v>
      </c>
      <c r="O2124" t="str">
        <f>VLOOKUP(Table35[[#This Row],[Customer ID]],'Hospitalisation Details'!A:K,10,FALSE)</f>
        <v>tier - 2</v>
      </c>
      <c r="P2124" t="str">
        <f>VLOOKUP(Table35[[#This Row],[Customer ID]],'Hospitalisation Details'!A:K,11,FALSE)</f>
        <v>R1011</v>
      </c>
    </row>
    <row r="2125" spans="1:16" x14ac:dyDescent="0.3">
      <c r="A2125" t="s">
        <v>238</v>
      </c>
      <c r="B2125" t="str">
        <f>VLOOKUP(Table35[[#This Row],[Customer ID]], 'Customer Names'!F:G, 2, FALSE)</f>
        <v>Crawford, Ms.  Danya A.</v>
      </c>
      <c r="C2125">
        <v>24.3</v>
      </c>
      <c r="D2125" s="22" t="str" cm="1">
        <f t="array" ref="D2125">_xlfn.IFS(Table35[[#This Row],[BMI]]&lt;18.5, "Underweight ", Table35[[#This Row],[BMI]]&lt;24.9, "Normal Weight", Table35[[#This Row],[BMI]]&lt;29.9, "Overweight ", TRUE, "Obesity")</f>
        <v>Normal Weight</v>
      </c>
      <c r="E2125" s="22">
        <v>6.1</v>
      </c>
      <c r="F2125" s="22" t="str" cm="1">
        <f t="array" ref="F2125">_xlfn.IFS(Table35[[#This Row],[HBA1C]]&lt;5.7, "Normal", Table35[[#This Row],[HBA1C]]&lt;6.4, "Prediabetes ", TRUE, "Diabetes")</f>
        <v xml:space="preserve">Prediabetes </v>
      </c>
      <c r="G2125" s="23" t="s">
        <v>2381</v>
      </c>
      <c r="H2125" s="22" t="s">
        <v>2380</v>
      </c>
      <c r="I2125" s="22" t="s">
        <v>2379</v>
      </c>
      <c r="J2125" s="22">
        <v>1</v>
      </c>
      <c r="K2125" t="s">
        <v>2379</v>
      </c>
      <c r="L2125" s="25">
        <f>VLOOKUP(Table35[[#This Row],[Customer ID]],'Hospitalisation Details'!A:E,5,FALSE)</f>
        <v>36612</v>
      </c>
      <c r="M2125" s="27">
        <f>VLOOKUP(Table35[[#This Row],[Customer ID]],'Hospitalisation Details'!A:K,8,FALSE)</f>
        <v>2150.4699999999998</v>
      </c>
      <c r="N2125" t="str">
        <f>VLOOKUP(Table35[[#This Row],[Customer ID]],'Hospitalisation Details'!A:K,9, FALSE)</f>
        <v>tier - 2</v>
      </c>
      <c r="O2125" t="str">
        <f>VLOOKUP(Table35[[#This Row],[Customer ID]],'Hospitalisation Details'!A:K,10,FALSE)</f>
        <v>tier - 3</v>
      </c>
      <c r="P2125" t="str">
        <f>VLOOKUP(Table35[[#This Row],[Customer ID]],'Hospitalisation Details'!A:K,11,FALSE)</f>
        <v>R1011</v>
      </c>
    </row>
    <row r="2126" spans="1:16" x14ac:dyDescent="0.3">
      <c r="A2126" t="s">
        <v>237</v>
      </c>
      <c r="B2126" t="str">
        <f>VLOOKUP(Table35[[#This Row],[Customer ID]], 'Customer Names'!F:G, 2, FALSE)</f>
        <v>Levitsky, Ms.  Lorraine</v>
      </c>
      <c r="C2126">
        <v>30.72</v>
      </c>
      <c r="D2126" s="22" t="str" cm="1">
        <f t="array" ref="D2126">_xlfn.IFS(Table35[[#This Row],[BMI]]&lt;18.5, "Underweight ", Table35[[#This Row],[BMI]]&lt;24.9, "Normal Weight", Table35[[#This Row],[BMI]]&lt;29.9, "Overweight ", TRUE, "Obesity")</f>
        <v>Obesity</v>
      </c>
      <c r="E2126" s="22">
        <v>6.06</v>
      </c>
      <c r="F2126" s="22" t="str" cm="1">
        <f t="array" ref="F2126">_xlfn.IFS(Table35[[#This Row],[HBA1C]]&lt;5.7, "Normal", Table35[[#This Row],[HBA1C]]&lt;6.4, "Prediabetes ", TRUE, "Diabetes")</f>
        <v xml:space="preserve">Prediabetes </v>
      </c>
      <c r="G2126" s="23" t="s">
        <v>2379</v>
      </c>
      <c r="H2126" s="22" t="s">
        <v>2380</v>
      </c>
      <c r="I2126" s="22" t="s">
        <v>2379</v>
      </c>
      <c r="J2126" s="22">
        <v>1</v>
      </c>
      <c r="K2126" t="s">
        <v>2379</v>
      </c>
      <c r="L2126" s="25">
        <f>VLOOKUP(Table35[[#This Row],[Customer ID]],'Hospitalisation Details'!A:E,5,FALSE)</f>
        <v>38021</v>
      </c>
      <c r="M2126" s="27">
        <f>VLOOKUP(Table35[[#This Row],[Customer ID]],'Hospitalisation Details'!A:K,8,FALSE)</f>
        <v>2144.85</v>
      </c>
      <c r="N2126" t="str">
        <f>VLOOKUP(Table35[[#This Row],[Customer ID]],'Hospitalisation Details'!A:K,9, FALSE)</f>
        <v>tier - 2</v>
      </c>
      <c r="O2126" t="str">
        <f>VLOOKUP(Table35[[#This Row],[Customer ID]],'Hospitalisation Details'!A:K,10,FALSE)</f>
        <v>tier - 1</v>
      </c>
      <c r="P2126" t="str">
        <f>VLOOKUP(Table35[[#This Row],[Customer ID]],'Hospitalisation Details'!A:K,11,FALSE)</f>
        <v>R1011</v>
      </c>
    </row>
    <row r="2127" spans="1:16" x14ac:dyDescent="0.3">
      <c r="A2127" t="s">
        <v>236</v>
      </c>
      <c r="B2127" t="str">
        <f>VLOOKUP(Table35[[#This Row],[Customer ID]], 'Customer Names'!F:G, 2, FALSE)</f>
        <v>Carroll, Ms.  Jennifer L.</v>
      </c>
      <c r="C2127">
        <v>37.43</v>
      </c>
      <c r="D2127" s="22" t="str" cm="1">
        <f t="array" ref="D2127">_xlfn.IFS(Table35[[#This Row],[BMI]]&lt;18.5, "Underweight ", Table35[[#This Row],[BMI]]&lt;24.9, "Normal Weight", Table35[[#This Row],[BMI]]&lt;29.9, "Overweight ", TRUE, "Obesity")</f>
        <v>Obesity</v>
      </c>
      <c r="E2127" s="22">
        <v>4.5599999999999996</v>
      </c>
      <c r="F2127" s="22" t="str" cm="1">
        <f t="array" ref="F2127">_xlfn.IFS(Table35[[#This Row],[HBA1C]]&lt;5.7, "Normal", Table35[[#This Row],[HBA1C]]&lt;6.4, "Prediabetes ", TRUE, "Diabetes")</f>
        <v>Normal</v>
      </c>
      <c r="G2127" s="23" t="s">
        <v>2379</v>
      </c>
      <c r="H2127" s="22" t="s">
        <v>2379</v>
      </c>
      <c r="I2127" s="22" t="s">
        <v>2381</v>
      </c>
      <c r="J2127" s="22">
        <v>1</v>
      </c>
      <c r="K2127" t="s">
        <v>2379</v>
      </c>
      <c r="L2127" s="25">
        <f>VLOOKUP(Table35[[#This Row],[Customer ID]],'Hospitalisation Details'!A:E,5,FALSE)</f>
        <v>37640</v>
      </c>
      <c r="M2127" s="27">
        <f>VLOOKUP(Table35[[#This Row],[Customer ID]],'Hospitalisation Details'!A:K,8,FALSE)</f>
        <v>2138.0700000000002</v>
      </c>
      <c r="N2127" t="str">
        <f>VLOOKUP(Table35[[#This Row],[Customer ID]],'Hospitalisation Details'!A:K,9, FALSE)</f>
        <v>tier - 2</v>
      </c>
      <c r="O2127" t="str">
        <f>VLOOKUP(Table35[[#This Row],[Customer ID]],'Hospitalisation Details'!A:K,10,FALSE)</f>
        <v>tier - 1</v>
      </c>
      <c r="P2127" t="str">
        <f>VLOOKUP(Table35[[#This Row],[Customer ID]],'Hospitalisation Details'!A:K,11,FALSE)</f>
        <v>R1012</v>
      </c>
    </row>
    <row r="2128" spans="1:16" x14ac:dyDescent="0.3">
      <c r="A2128" t="s">
        <v>235</v>
      </c>
      <c r="B2128" t="str">
        <f>VLOOKUP(Table35[[#This Row],[Customer ID]], 'Customer Names'!F:G, 2, FALSE)</f>
        <v>Campos, Mr.  Jesus Sr.</v>
      </c>
      <c r="C2128">
        <v>25.74</v>
      </c>
      <c r="D2128" s="22" t="str" cm="1">
        <f t="array" ref="D2128">_xlfn.IFS(Table35[[#This Row],[BMI]]&lt;18.5, "Underweight ", Table35[[#This Row],[BMI]]&lt;24.9, "Normal Weight", Table35[[#This Row],[BMI]]&lt;29.9, "Overweight ", TRUE, "Obesity")</f>
        <v xml:space="preserve">Overweight </v>
      </c>
      <c r="E2128" s="22">
        <v>6.41</v>
      </c>
      <c r="F2128" s="22" t="str" cm="1">
        <f t="array" ref="F2128">_xlfn.IFS(Table35[[#This Row],[HBA1C]]&lt;5.7, "Normal", Table35[[#This Row],[HBA1C]]&lt;6.4, "Prediabetes ", TRUE, "Diabetes")</f>
        <v>Diabetes</v>
      </c>
      <c r="G2128" s="23" t="s">
        <v>2381</v>
      </c>
      <c r="H2128" s="22" t="s">
        <v>2379</v>
      </c>
      <c r="I2128" s="22" t="s">
        <v>2381</v>
      </c>
      <c r="J2128" s="22">
        <v>1</v>
      </c>
      <c r="K2128" t="s">
        <v>2379</v>
      </c>
      <c r="L2128" s="25">
        <f>VLOOKUP(Table35[[#This Row],[Customer ID]],'Hospitalisation Details'!A:E,5,FALSE)</f>
        <v>35767</v>
      </c>
      <c r="M2128" s="27">
        <f>VLOOKUP(Table35[[#This Row],[Customer ID]],'Hospitalisation Details'!A:K,8,FALSE)</f>
        <v>2137.65</v>
      </c>
      <c r="N2128" t="str">
        <f>VLOOKUP(Table35[[#This Row],[Customer ID]],'Hospitalisation Details'!A:K,9, FALSE)</f>
        <v>tier - 3</v>
      </c>
      <c r="O2128" t="str">
        <f>VLOOKUP(Table35[[#This Row],[Customer ID]],'Hospitalisation Details'!A:K,10,FALSE)</f>
        <v>tier - 1</v>
      </c>
      <c r="P2128" t="str">
        <f>VLOOKUP(Table35[[#This Row],[Customer ID]],'Hospitalisation Details'!A:K,11,FALSE)</f>
        <v>R1013</v>
      </c>
    </row>
    <row r="2129" spans="1:16" x14ac:dyDescent="0.3">
      <c r="A2129" t="s">
        <v>234</v>
      </c>
      <c r="B2129" t="str">
        <f>VLOOKUP(Table35[[#This Row],[Customer ID]], 'Customer Names'!F:G, 2, FALSE)</f>
        <v>Flajslik, Ms.  Kristen</v>
      </c>
      <c r="C2129">
        <v>36.575000000000003</v>
      </c>
      <c r="D2129" s="22" t="str" cm="1">
        <f t="array" ref="D2129">_xlfn.IFS(Table35[[#This Row],[BMI]]&lt;18.5, "Underweight ", Table35[[#This Row],[BMI]]&lt;24.9, "Normal Weight", Table35[[#This Row],[BMI]]&lt;29.9, "Overweight ", TRUE, "Obesity")</f>
        <v>Obesity</v>
      </c>
      <c r="E2129" s="22">
        <v>5.57</v>
      </c>
      <c r="F2129" s="22" t="str" cm="1">
        <f t="array" ref="F2129">_xlfn.IFS(Table35[[#This Row],[HBA1C]]&lt;5.7, "Normal", Table35[[#This Row],[HBA1C]]&lt;6.4, "Prediabetes ", TRUE, "Diabetes")</f>
        <v>Normal</v>
      </c>
      <c r="G2129" s="23" t="s">
        <v>2379</v>
      </c>
      <c r="H2129" s="22" t="s">
        <v>2379</v>
      </c>
      <c r="I2129" s="22" t="s">
        <v>2381</v>
      </c>
      <c r="J2129" s="22">
        <v>1</v>
      </c>
      <c r="K2129" t="s">
        <v>2379</v>
      </c>
      <c r="L2129" s="25">
        <f>VLOOKUP(Table35[[#This Row],[Customer ID]],'Hospitalisation Details'!A:E,5,FALSE)</f>
        <v>37951</v>
      </c>
      <c r="M2129" s="27">
        <f>VLOOKUP(Table35[[#This Row],[Customer ID]],'Hospitalisation Details'!A:K,8,FALSE)</f>
        <v>2136.88</v>
      </c>
      <c r="N2129" t="str">
        <f>VLOOKUP(Table35[[#This Row],[Customer ID]],'Hospitalisation Details'!A:K,9, FALSE)</f>
        <v>tier - 2</v>
      </c>
      <c r="O2129" t="str">
        <f>VLOOKUP(Table35[[#This Row],[Customer ID]],'Hospitalisation Details'!A:K,10,FALSE)</f>
        <v>tier - 2</v>
      </c>
      <c r="P2129" t="str">
        <f>VLOOKUP(Table35[[#This Row],[Customer ID]],'Hospitalisation Details'!A:K,11,FALSE)</f>
        <v>R1012</v>
      </c>
    </row>
    <row r="2130" spans="1:16" x14ac:dyDescent="0.3">
      <c r="A2130" t="s">
        <v>233</v>
      </c>
      <c r="B2130" t="str">
        <f>VLOOKUP(Table35[[#This Row],[Customer ID]], 'Customer Names'!F:G, 2, FALSE)</f>
        <v>Chua, Ms.  Catherine C.</v>
      </c>
      <c r="C2130">
        <v>35.15</v>
      </c>
      <c r="D2130" s="22" t="str" cm="1">
        <f t="array" ref="D2130">_xlfn.IFS(Table35[[#This Row],[BMI]]&lt;18.5, "Underweight ", Table35[[#This Row],[BMI]]&lt;24.9, "Normal Weight", Table35[[#This Row],[BMI]]&lt;29.9, "Overweight ", TRUE, "Obesity")</f>
        <v>Obesity</v>
      </c>
      <c r="E2130" s="22">
        <v>5.47</v>
      </c>
      <c r="F2130" s="22" t="str" cm="1">
        <f t="array" ref="F2130">_xlfn.IFS(Table35[[#This Row],[HBA1C]]&lt;5.7, "Normal", Table35[[#This Row],[HBA1C]]&lt;6.4, "Prediabetes ", TRUE, "Diabetes")</f>
        <v>Normal</v>
      </c>
      <c r="G2130" s="23" t="s">
        <v>2379</v>
      </c>
      <c r="H2130" s="22" t="s">
        <v>2379</v>
      </c>
      <c r="I2130" s="22" t="s">
        <v>2381</v>
      </c>
      <c r="J2130" s="22">
        <v>1</v>
      </c>
      <c r="K2130" t="s">
        <v>2379</v>
      </c>
      <c r="L2130" s="25">
        <f>VLOOKUP(Table35[[#This Row],[Customer ID]],'Hospitalisation Details'!A:E,5,FALSE)</f>
        <v>37895</v>
      </c>
      <c r="M2130" s="27">
        <f>VLOOKUP(Table35[[#This Row],[Customer ID]],'Hospitalisation Details'!A:K,8,FALSE)</f>
        <v>2134.9</v>
      </c>
      <c r="N2130" t="str">
        <f>VLOOKUP(Table35[[#This Row],[Customer ID]],'Hospitalisation Details'!A:K,9, FALSE)</f>
        <v>tier - 2</v>
      </c>
      <c r="O2130" t="str">
        <f>VLOOKUP(Table35[[#This Row],[Customer ID]],'Hospitalisation Details'!A:K,10,FALSE)</f>
        <v>tier - 3</v>
      </c>
      <c r="P2130" t="str">
        <f>VLOOKUP(Table35[[#This Row],[Customer ID]],'Hospitalisation Details'!A:K,11,FALSE)</f>
        <v>R1012</v>
      </c>
    </row>
    <row r="2131" spans="1:16" x14ac:dyDescent="0.3">
      <c r="A2131" t="s">
        <v>232</v>
      </c>
      <c r="B2131" t="str">
        <f>VLOOKUP(Table35[[#This Row],[Customer ID]], 'Customer Names'!F:G, 2, FALSE)</f>
        <v>Wiltse, Ms.  Paula</v>
      </c>
      <c r="C2131">
        <v>32.11</v>
      </c>
      <c r="D2131" s="22" t="str" cm="1">
        <f t="array" ref="D2131">_xlfn.IFS(Table35[[#This Row],[BMI]]&lt;18.5, "Underweight ", Table35[[#This Row],[BMI]]&lt;24.9, "Normal Weight", Table35[[#This Row],[BMI]]&lt;29.9, "Overweight ", TRUE, "Obesity")</f>
        <v>Obesity</v>
      </c>
      <c r="E2131" s="22">
        <v>4.43</v>
      </c>
      <c r="F2131" s="22" t="str" cm="1">
        <f t="array" ref="F2131">_xlfn.IFS(Table35[[#This Row],[HBA1C]]&lt;5.7, "Normal", Table35[[#This Row],[HBA1C]]&lt;6.4, "Prediabetes ", TRUE, "Diabetes")</f>
        <v>Normal</v>
      </c>
      <c r="G2131" s="23" t="s">
        <v>2379</v>
      </c>
      <c r="H2131" s="22" t="s">
        <v>2379</v>
      </c>
      <c r="I2131" s="22" t="s">
        <v>2381</v>
      </c>
      <c r="J2131" s="22">
        <v>1</v>
      </c>
      <c r="K2131" t="s">
        <v>2379</v>
      </c>
      <c r="L2131" s="25">
        <f>VLOOKUP(Table35[[#This Row],[Customer ID]],'Hospitalisation Details'!A:E,5,FALSE)</f>
        <v>37886</v>
      </c>
      <c r="M2131" s="27">
        <f>VLOOKUP(Table35[[#This Row],[Customer ID]],'Hospitalisation Details'!A:K,8,FALSE)</f>
        <v>2130.6799999999998</v>
      </c>
      <c r="N2131" t="str">
        <f>VLOOKUP(Table35[[#This Row],[Customer ID]],'Hospitalisation Details'!A:K,9, FALSE)</f>
        <v>tier - 2</v>
      </c>
      <c r="O2131" t="str">
        <f>VLOOKUP(Table35[[#This Row],[Customer ID]],'Hospitalisation Details'!A:K,10,FALSE)</f>
        <v>tier - 3</v>
      </c>
      <c r="P2131" t="str">
        <f>VLOOKUP(Table35[[#This Row],[Customer ID]],'Hospitalisation Details'!A:K,11,FALSE)</f>
        <v>R1012</v>
      </c>
    </row>
    <row r="2132" spans="1:16" x14ac:dyDescent="0.3">
      <c r="A2132" t="s">
        <v>231</v>
      </c>
      <c r="B2132" t="str">
        <f>VLOOKUP(Table35[[#This Row],[Customer ID]], 'Customer Names'!F:G, 2, FALSE)</f>
        <v>Fisher, Ms.  Evan</v>
      </c>
      <c r="C2132">
        <v>30.495000000000001</v>
      </c>
      <c r="D2132" s="22" t="str" cm="1">
        <f t="array" ref="D2132">_xlfn.IFS(Table35[[#This Row],[BMI]]&lt;18.5, "Underweight ", Table35[[#This Row],[BMI]]&lt;24.9, "Normal Weight", Table35[[#This Row],[BMI]]&lt;29.9, "Overweight ", TRUE, "Obesity")</f>
        <v>Obesity</v>
      </c>
      <c r="E2132" s="22">
        <v>4.95</v>
      </c>
      <c r="F2132" s="22" t="str" cm="1">
        <f t="array" ref="F2132">_xlfn.IFS(Table35[[#This Row],[HBA1C]]&lt;5.7, "Normal", Table35[[#This Row],[HBA1C]]&lt;6.4, "Prediabetes ", TRUE, "Diabetes")</f>
        <v>Normal</v>
      </c>
      <c r="G2132" s="23" t="s">
        <v>2379</v>
      </c>
      <c r="H2132" s="22" t="s">
        <v>2379</v>
      </c>
      <c r="I2132" s="22" t="s">
        <v>2381</v>
      </c>
      <c r="J2132" s="22">
        <v>1</v>
      </c>
      <c r="K2132" t="s">
        <v>2379</v>
      </c>
      <c r="L2132" s="25">
        <f>VLOOKUP(Table35[[#This Row],[Customer ID]],'Hospitalisation Details'!A:E,5,FALSE)</f>
        <v>37863</v>
      </c>
      <c r="M2132" s="27">
        <f>VLOOKUP(Table35[[#This Row],[Customer ID]],'Hospitalisation Details'!A:K,8,FALSE)</f>
        <v>2128.4299999999998</v>
      </c>
      <c r="N2132" t="str">
        <f>VLOOKUP(Table35[[#This Row],[Customer ID]],'Hospitalisation Details'!A:K,9, FALSE)</f>
        <v>tier - 2</v>
      </c>
      <c r="O2132" t="str">
        <f>VLOOKUP(Table35[[#This Row],[Customer ID]],'Hospitalisation Details'!A:K,10,FALSE)</f>
        <v>tier - 1</v>
      </c>
      <c r="P2132" t="str">
        <f>VLOOKUP(Table35[[#This Row],[Customer ID]],'Hospitalisation Details'!A:K,11,FALSE)</f>
        <v>R1012</v>
      </c>
    </row>
    <row r="2133" spans="1:16" x14ac:dyDescent="0.3">
      <c r="A2133" t="s">
        <v>230</v>
      </c>
      <c r="B2133" t="str">
        <f>VLOOKUP(Table35[[#This Row],[Customer ID]], 'Customer Names'!F:G, 2, FALSE)</f>
        <v>Wilzbacher, Mr.  Nathan J</v>
      </c>
      <c r="C2133">
        <v>29.24</v>
      </c>
      <c r="D2133" s="22" t="str" cm="1">
        <f t="array" ref="D2133">_xlfn.IFS(Table35[[#This Row],[BMI]]&lt;18.5, "Underweight ", Table35[[#This Row],[BMI]]&lt;24.9, "Normal Weight", Table35[[#This Row],[BMI]]&lt;29.9, "Overweight ", TRUE, "Obesity")</f>
        <v xml:space="preserve">Overweight </v>
      </c>
      <c r="E2133" s="22">
        <v>4.04</v>
      </c>
      <c r="F2133" s="22" t="str" cm="1">
        <f t="array" ref="F2133">_xlfn.IFS(Table35[[#This Row],[HBA1C]]&lt;5.7, "Normal", Table35[[#This Row],[HBA1C]]&lt;6.4, "Prediabetes ", TRUE, "Diabetes")</f>
        <v>Normal</v>
      </c>
      <c r="G2133" s="23" t="s">
        <v>2379</v>
      </c>
      <c r="H2133" s="22" t="s">
        <v>2380</v>
      </c>
      <c r="I2133" s="22" t="s">
        <v>2379</v>
      </c>
      <c r="J2133" s="22">
        <v>1</v>
      </c>
      <c r="K2133" t="s">
        <v>2379</v>
      </c>
      <c r="L2133" s="25">
        <f>VLOOKUP(Table35[[#This Row],[Customer ID]],'Hospitalisation Details'!A:E,5,FALSE)</f>
        <v>38172</v>
      </c>
      <c r="M2133" s="27">
        <f>VLOOKUP(Table35[[#This Row],[Customer ID]],'Hospitalisation Details'!A:K,8,FALSE)</f>
        <v>2118.61</v>
      </c>
      <c r="N2133" t="str">
        <f>VLOOKUP(Table35[[#This Row],[Customer ID]],'Hospitalisation Details'!A:K,9, FALSE)</f>
        <v>tier - 2</v>
      </c>
      <c r="O2133" t="str">
        <f>VLOOKUP(Table35[[#This Row],[Customer ID]],'Hospitalisation Details'!A:K,10,FALSE)</f>
        <v>tier - 1</v>
      </c>
      <c r="P2133" t="str">
        <f>VLOOKUP(Table35[[#This Row],[Customer ID]],'Hospitalisation Details'!A:K,11,FALSE)</f>
        <v>R1012</v>
      </c>
    </row>
    <row r="2134" spans="1:16" x14ac:dyDescent="0.3">
      <c r="A2134" t="s">
        <v>229</v>
      </c>
      <c r="B2134" t="str">
        <f>VLOOKUP(Table35[[#This Row],[Customer ID]], 'Customer Names'!F:G, 2, FALSE)</f>
        <v>Thayer, Ms.  Ashley M</v>
      </c>
      <c r="C2134">
        <v>22.515000000000001</v>
      </c>
      <c r="D2134" s="22" t="str" cm="1">
        <f t="array" ref="D2134">_xlfn.IFS(Table35[[#This Row],[BMI]]&lt;18.5, "Underweight ", Table35[[#This Row],[BMI]]&lt;24.9, "Normal Weight", Table35[[#This Row],[BMI]]&lt;29.9, "Overweight ", TRUE, "Obesity")</f>
        <v>Normal Weight</v>
      </c>
      <c r="E2134" s="22">
        <v>5.93</v>
      </c>
      <c r="F2134" s="22" t="str" cm="1">
        <f t="array" ref="F2134">_xlfn.IFS(Table35[[#This Row],[HBA1C]]&lt;5.7, "Normal", Table35[[#This Row],[HBA1C]]&lt;6.4, "Prediabetes ", TRUE, "Diabetes")</f>
        <v xml:space="preserve">Prediabetes </v>
      </c>
      <c r="G2134" s="23" t="s">
        <v>2379</v>
      </c>
      <c r="H2134" s="22" t="s">
        <v>2379</v>
      </c>
      <c r="I2134" s="22" t="s">
        <v>2381</v>
      </c>
      <c r="J2134" s="22">
        <v>1</v>
      </c>
      <c r="K2134" t="s">
        <v>2379</v>
      </c>
      <c r="L2134" s="25">
        <f>VLOOKUP(Table35[[#This Row],[Customer ID]],'Hospitalisation Details'!A:E,5,FALSE)</f>
        <v>37802</v>
      </c>
      <c r="M2134" s="27">
        <f>VLOOKUP(Table35[[#This Row],[Customer ID]],'Hospitalisation Details'!A:K,8,FALSE)</f>
        <v>2117.34</v>
      </c>
      <c r="N2134" t="str">
        <f>VLOOKUP(Table35[[#This Row],[Customer ID]],'Hospitalisation Details'!A:K,9, FALSE)</f>
        <v>tier - 2</v>
      </c>
      <c r="O2134" t="str">
        <f>VLOOKUP(Table35[[#This Row],[Customer ID]],'Hospitalisation Details'!A:K,10,FALSE)</f>
        <v>tier - 3</v>
      </c>
      <c r="P2134" t="str">
        <f>VLOOKUP(Table35[[#This Row],[Customer ID]],'Hospitalisation Details'!A:K,11,FALSE)</f>
        <v>R1012</v>
      </c>
    </row>
    <row r="2135" spans="1:16" x14ac:dyDescent="0.3">
      <c r="A2135" t="s">
        <v>228</v>
      </c>
      <c r="B2135" t="str">
        <f>VLOOKUP(Table35[[#This Row],[Customer ID]], 'Customer Names'!F:G, 2, FALSE)</f>
        <v>Brosseau, Mr.  Jason</v>
      </c>
      <c r="C2135">
        <v>15.65</v>
      </c>
      <c r="D2135" s="22" t="str" cm="1">
        <f t="array" ref="D2135">_xlfn.IFS(Table35[[#This Row],[BMI]]&lt;18.5, "Underweight ", Table35[[#This Row],[BMI]]&lt;24.9, "Normal Weight", Table35[[#This Row],[BMI]]&lt;29.9, "Overweight ", TRUE, "Obesity")</f>
        <v xml:space="preserve">Underweight </v>
      </c>
      <c r="E2135" s="22">
        <v>4.2300000000000004</v>
      </c>
      <c r="F2135" s="22" t="str" cm="1">
        <f t="array" ref="F2135">_xlfn.IFS(Table35[[#This Row],[HBA1C]]&lt;5.7, "Normal", Table35[[#This Row],[HBA1C]]&lt;6.4, "Prediabetes ", TRUE, "Diabetes")</f>
        <v>Normal</v>
      </c>
      <c r="G2135" s="23" t="s">
        <v>2379</v>
      </c>
      <c r="H2135" s="22" t="s">
        <v>2379</v>
      </c>
      <c r="I2135" s="22" t="s">
        <v>2379</v>
      </c>
      <c r="J2135" s="22">
        <v>0</v>
      </c>
      <c r="K2135" t="s">
        <v>2379</v>
      </c>
      <c r="L2135" s="25">
        <f>VLOOKUP(Table35[[#This Row],[Customer ID]],'Hospitalisation Details'!A:E,5,FALSE)</f>
        <v>32649</v>
      </c>
      <c r="M2135" s="27">
        <f>VLOOKUP(Table35[[#This Row],[Customer ID]],'Hospitalisation Details'!A:K,8,FALSE)</f>
        <v>2106.2600000000002</v>
      </c>
      <c r="N2135" t="str">
        <f>VLOOKUP(Table35[[#This Row],[Customer ID]],'Hospitalisation Details'!A:K,9, FALSE)</f>
        <v>tier - 2</v>
      </c>
      <c r="O2135" t="str">
        <f>VLOOKUP(Table35[[#This Row],[Customer ID]],'Hospitalisation Details'!A:K,10,FALSE)</f>
        <v>tier - 2</v>
      </c>
      <c r="P2135" t="str">
        <f>VLOOKUP(Table35[[#This Row],[Customer ID]],'Hospitalisation Details'!A:K,11,FALSE)</f>
        <v>R1013</v>
      </c>
    </row>
    <row r="2136" spans="1:16" x14ac:dyDescent="0.3">
      <c r="A2136" t="s">
        <v>227</v>
      </c>
      <c r="B2136" t="str">
        <f>VLOOKUP(Table35[[#This Row],[Customer ID]], 'Customer Names'!F:G, 2, FALSE)</f>
        <v>Phares, Mr.  Marshall</v>
      </c>
      <c r="C2136">
        <v>27.36</v>
      </c>
      <c r="D2136" s="22" t="str" cm="1">
        <f t="array" ref="D2136">_xlfn.IFS(Table35[[#This Row],[BMI]]&lt;18.5, "Underweight ", Table35[[#This Row],[BMI]]&lt;24.9, "Normal Weight", Table35[[#This Row],[BMI]]&lt;29.9, "Overweight ", TRUE, "Obesity")</f>
        <v xml:space="preserve">Overweight </v>
      </c>
      <c r="E2136" s="22">
        <v>5.59</v>
      </c>
      <c r="F2136" s="22" t="str" cm="1">
        <f t="array" ref="F2136">_xlfn.IFS(Table35[[#This Row],[HBA1C]]&lt;5.7, "Normal", Table35[[#This Row],[HBA1C]]&lt;6.4, "Prediabetes ", TRUE, "Diabetes")</f>
        <v>Normal</v>
      </c>
      <c r="G2136" s="23" t="s">
        <v>2381</v>
      </c>
      <c r="H2136" s="22" t="s">
        <v>2379</v>
      </c>
      <c r="I2136" s="22" t="s">
        <v>2379</v>
      </c>
      <c r="J2136" s="22">
        <v>0</v>
      </c>
      <c r="K2136" t="s">
        <v>2379</v>
      </c>
      <c r="L2136" s="25">
        <f>VLOOKUP(Table35[[#This Row],[Customer ID]],'Hospitalisation Details'!A:E,5,FALSE)</f>
        <v>37009</v>
      </c>
      <c r="M2136" s="27">
        <f>VLOOKUP(Table35[[#This Row],[Customer ID]],'Hospitalisation Details'!A:K,8,FALSE)</f>
        <v>2104.11</v>
      </c>
      <c r="N2136" t="str">
        <f>VLOOKUP(Table35[[#This Row],[Customer ID]],'Hospitalisation Details'!A:K,9, FALSE)</f>
        <v>tier - 2</v>
      </c>
      <c r="O2136" t="str">
        <f>VLOOKUP(Table35[[#This Row],[Customer ID]],'Hospitalisation Details'!A:K,10,FALSE)</f>
        <v>tier - 1</v>
      </c>
      <c r="P2136" t="str">
        <f>VLOOKUP(Table35[[#This Row],[Customer ID]],'Hospitalisation Details'!A:K,11,FALSE)</f>
        <v>R1016</v>
      </c>
    </row>
    <row r="2137" spans="1:16" x14ac:dyDescent="0.3">
      <c r="A2137" t="s">
        <v>226</v>
      </c>
      <c r="B2137" t="str">
        <f>VLOOKUP(Table35[[#This Row],[Customer ID]], 'Customer Names'!F:G, 2, FALSE)</f>
        <v>Curley, Mr.  Lavar</v>
      </c>
      <c r="C2137">
        <v>22.3</v>
      </c>
      <c r="D2137" s="22" t="str" cm="1">
        <f t="array" ref="D2137">_xlfn.IFS(Table35[[#This Row],[BMI]]&lt;18.5, "Underweight ", Table35[[#This Row],[BMI]]&lt;24.9, "Normal Weight", Table35[[#This Row],[BMI]]&lt;29.9, "Overweight ", TRUE, "Obesity")</f>
        <v>Normal Weight</v>
      </c>
      <c r="E2137" s="22">
        <v>4.8899999999999997</v>
      </c>
      <c r="F2137" s="22" t="str" cm="1">
        <f t="array" ref="F2137">_xlfn.IFS(Table35[[#This Row],[HBA1C]]&lt;5.7, "Normal", Table35[[#This Row],[HBA1C]]&lt;6.4, "Prediabetes ", TRUE, "Diabetes")</f>
        <v>Normal</v>
      </c>
      <c r="G2137" s="23" t="s">
        <v>2381</v>
      </c>
      <c r="H2137" s="22" t="s">
        <v>2379</v>
      </c>
      <c r="I2137" s="22" t="s">
        <v>2379</v>
      </c>
      <c r="J2137" s="22">
        <v>0</v>
      </c>
      <c r="K2137" t="s">
        <v>2379</v>
      </c>
      <c r="L2137" s="25">
        <f>VLOOKUP(Table35[[#This Row],[Customer ID]],'Hospitalisation Details'!A:E,5,FALSE)</f>
        <v>36972</v>
      </c>
      <c r="M2137" s="27">
        <f>VLOOKUP(Table35[[#This Row],[Customer ID]],'Hospitalisation Details'!A:K,8,FALSE)</f>
        <v>2103.08</v>
      </c>
      <c r="N2137" t="str">
        <f>VLOOKUP(Table35[[#This Row],[Customer ID]],'Hospitalisation Details'!A:K,9, FALSE)</f>
        <v>tier - 3</v>
      </c>
      <c r="O2137" t="str">
        <f>VLOOKUP(Table35[[#This Row],[Customer ID]],'Hospitalisation Details'!A:K,10,FALSE)</f>
        <v>tier - 2</v>
      </c>
      <c r="P2137" t="str">
        <f>VLOOKUP(Table35[[#This Row],[Customer ID]],'Hospitalisation Details'!A:K,11,FALSE)</f>
        <v>R1011</v>
      </c>
    </row>
    <row r="2138" spans="1:16" x14ac:dyDescent="0.3">
      <c r="A2138" t="s">
        <v>225</v>
      </c>
      <c r="B2138" t="str">
        <f>VLOOKUP(Table35[[#This Row],[Customer ID]], 'Customer Names'!F:G, 2, FALSE)</f>
        <v>Johnston, Mr.  Charlie T.</v>
      </c>
      <c r="C2138">
        <v>26.03</v>
      </c>
      <c r="D2138" s="22" t="str" cm="1">
        <f t="array" ref="D2138">_xlfn.IFS(Table35[[#This Row],[BMI]]&lt;18.5, "Underweight ", Table35[[#This Row],[BMI]]&lt;24.9, "Normal Weight", Table35[[#This Row],[BMI]]&lt;29.9, "Overweight ", TRUE, "Obesity")</f>
        <v xml:space="preserve">Overweight </v>
      </c>
      <c r="E2138" s="22">
        <v>5.81</v>
      </c>
      <c r="F2138" s="22" t="str" cm="1">
        <f t="array" ref="F2138">_xlfn.IFS(Table35[[#This Row],[HBA1C]]&lt;5.7, "Normal", Table35[[#This Row],[HBA1C]]&lt;6.4, "Prediabetes ", TRUE, "Diabetes")</f>
        <v xml:space="preserve">Prediabetes </v>
      </c>
      <c r="G2138" s="23" t="s">
        <v>2381</v>
      </c>
      <c r="H2138" s="22" t="s">
        <v>2379</v>
      </c>
      <c r="I2138" s="22" t="s">
        <v>2379</v>
      </c>
      <c r="J2138" s="22">
        <v>0</v>
      </c>
      <c r="K2138" t="s">
        <v>2379</v>
      </c>
      <c r="L2138" s="25">
        <f>VLOOKUP(Table35[[#This Row],[Customer ID]],'Hospitalisation Details'!A:E,5,FALSE)</f>
        <v>36936</v>
      </c>
      <c r="M2138" s="27">
        <f>VLOOKUP(Table35[[#This Row],[Customer ID]],'Hospitalisation Details'!A:K,8,FALSE)</f>
        <v>2102.2600000000002</v>
      </c>
      <c r="N2138" t="str">
        <f>VLOOKUP(Table35[[#This Row],[Customer ID]],'Hospitalisation Details'!A:K,9, FALSE)</f>
        <v>tier - 3</v>
      </c>
      <c r="O2138" t="str">
        <f>VLOOKUP(Table35[[#This Row],[Customer ID]],'Hospitalisation Details'!A:K,10,FALSE)</f>
        <v>tier - 2</v>
      </c>
      <c r="P2138" t="str">
        <f>VLOOKUP(Table35[[#This Row],[Customer ID]],'Hospitalisation Details'!A:K,11,FALSE)</f>
        <v>R1019</v>
      </c>
    </row>
    <row r="2139" spans="1:16" x14ac:dyDescent="0.3">
      <c r="A2139" t="s">
        <v>224</v>
      </c>
      <c r="B2139" t="str">
        <f>VLOOKUP(Table35[[#This Row],[Customer ID]], 'Customer Names'!F:G, 2, FALSE)</f>
        <v>Padula, Mrs.  Lauren</v>
      </c>
      <c r="C2139">
        <v>27.74</v>
      </c>
      <c r="D2139" s="22" t="str" cm="1">
        <f t="array" ref="D2139">_xlfn.IFS(Table35[[#This Row],[BMI]]&lt;18.5, "Underweight ", Table35[[#This Row],[BMI]]&lt;24.9, "Normal Weight", Table35[[#This Row],[BMI]]&lt;29.9, "Overweight ", TRUE, "Obesity")</f>
        <v xml:space="preserve">Overweight </v>
      </c>
      <c r="E2139" s="22">
        <v>4.29</v>
      </c>
      <c r="F2139" s="22" t="str" cm="1">
        <f t="array" ref="F2139">_xlfn.IFS(Table35[[#This Row],[HBA1C]]&lt;5.7, "Normal", Table35[[#This Row],[HBA1C]]&lt;6.4, "Prediabetes ", TRUE, "Diabetes")</f>
        <v>Normal</v>
      </c>
      <c r="G2139" s="23" t="s">
        <v>2379</v>
      </c>
      <c r="H2139" s="22" t="s">
        <v>2380</v>
      </c>
      <c r="I2139" s="22" t="s">
        <v>2379</v>
      </c>
      <c r="J2139" s="22">
        <v>1</v>
      </c>
      <c r="K2139" t="s">
        <v>2379</v>
      </c>
      <c r="L2139" s="25">
        <f>VLOOKUP(Table35[[#This Row],[Customer ID]],'Hospitalisation Details'!A:E,5,FALSE)</f>
        <v>37998</v>
      </c>
      <c r="M2139" s="27">
        <f>VLOOKUP(Table35[[#This Row],[Customer ID]],'Hospitalisation Details'!A:K,8,FALSE)</f>
        <v>2094.1</v>
      </c>
      <c r="N2139" t="str">
        <f>VLOOKUP(Table35[[#This Row],[Customer ID]],'Hospitalisation Details'!A:K,9, FALSE)</f>
        <v>tier - 3</v>
      </c>
      <c r="O2139" t="str">
        <f>VLOOKUP(Table35[[#This Row],[Customer ID]],'Hospitalisation Details'!A:K,10,FALSE)</f>
        <v>tier - 2</v>
      </c>
      <c r="P2139" t="str">
        <f>VLOOKUP(Table35[[#This Row],[Customer ID]],'Hospitalisation Details'!A:K,11,FALSE)</f>
        <v>R1025</v>
      </c>
    </row>
    <row r="2140" spans="1:16" x14ac:dyDescent="0.3">
      <c r="A2140" t="s">
        <v>223</v>
      </c>
      <c r="B2140" t="str">
        <f>VLOOKUP(Table35[[#This Row],[Customer ID]], 'Customer Names'!F:G, 2, FALSE)</f>
        <v>Gamirov, Mr.  Arthur</v>
      </c>
      <c r="C2140">
        <v>32.11</v>
      </c>
      <c r="D2140" s="22" t="str" cm="1">
        <f t="array" ref="D2140">_xlfn.IFS(Table35[[#This Row],[BMI]]&lt;18.5, "Underweight ", Table35[[#This Row],[BMI]]&lt;24.9, "Normal Weight", Table35[[#This Row],[BMI]]&lt;29.9, "Overweight ", TRUE, "Obesity")</f>
        <v>Obesity</v>
      </c>
      <c r="E2140" s="22">
        <v>4.03</v>
      </c>
      <c r="F2140" s="22" t="str" cm="1">
        <f t="array" ref="F2140">_xlfn.IFS(Table35[[#This Row],[HBA1C]]&lt;5.7, "Normal", Table35[[#This Row],[HBA1C]]&lt;6.4, "Prediabetes ", TRUE, "Diabetes")</f>
        <v>Normal</v>
      </c>
      <c r="G2140" s="23" t="s">
        <v>2381</v>
      </c>
      <c r="H2140" s="22" t="s">
        <v>2380</v>
      </c>
      <c r="I2140" s="22" t="s">
        <v>2379</v>
      </c>
      <c r="J2140" s="22">
        <v>2</v>
      </c>
      <c r="K2140" t="s">
        <v>2379</v>
      </c>
      <c r="L2140" s="25">
        <f>VLOOKUP(Table35[[#This Row],[Customer ID]],'Hospitalisation Details'!A:E,5,FALSE)</f>
        <v>36886</v>
      </c>
      <c r="M2140" s="27">
        <f>VLOOKUP(Table35[[#This Row],[Customer ID]],'Hospitalisation Details'!A:K,8,FALSE)</f>
        <v>2055.3200000000002</v>
      </c>
      <c r="N2140" t="str">
        <f>VLOOKUP(Table35[[#This Row],[Customer ID]],'Hospitalisation Details'!A:K,9, FALSE)</f>
        <v>tier - 3</v>
      </c>
      <c r="O2140" t="str">
        <f>VLOOKUP(Table35[[#This Row],[Customer ID]],'Hospitalisation Details'!A:K,10,FALSE)</f>
        <v>tier - 3</v>
      </c>
      <c r="P2140" t="str">
        <f>VLOOKUP(Table35[[#This Row],[Customer ID]],'Hospitalisation Details'!A:K,11,FALSE)</f>
        <v>R1012</v>
      </c>
    </row>
    <row r="2141" spans="1:16" x14ac:dyDescent="0.3">
      <c r="A2141" t="s">
        <v>222</v>
      </c>
      <c r="B2141" t="str">
        <f>VLOOKUP(Table35[[#This Row],[Customer ID]], 'Customer Names'!F:G, 2, FALSE)</f>
        <v>Briot, Mr.  Thomas</v>
      </c>
      <c r="C2141">
        <v>25.175000000000001</v>
      </c>
      <c r="D2141" s="22" t="str" cm="1">
        <f t="array" ref="D2141">_xlfn.IFS(Table35[[#This Row],[BMI]]&lt;18.5, "Underweight ", Table35[[#This Row],[BMI]]&lt;24.9, "Normal Weight", Table35[[#This Row],[BMI]]&lt;29.9, "Overweight ", TRUE, "Obesity")</f>
        <v xml:space="preserve">Overweight </v>
      </c>
      <c r="E2141" s="22">
        <v>6.29</v>
      </c>
      <c r="F2141" s="22" t="str" cm="1">
        <f t="array" ref="F2141">_xlfn.IFS(Table35[[#This Row],[HBA1C]]&lt;5.7, "Normal", Table35[[#This Row],[HBA1C]]&lt;6.4, "Prediabetes ", TRUE, "Diabetes")</f>
        <v xml:space="preserve">Prediabetes </v>
      </c>
      <c r="G2141" s="23" t="s">
        <v>2381</v>
      </c>
      <c r="H2141" s="22" t="s">
        <v>2380</v>
      </c>
      <c r="I2141" s="22" t="s">
        <v>2379</v>
      </c>
      <c r="J2141" s="22">
        <v>2</v>
      </c>
      <c r="K2141" t="s">
        <v>2379</v>
      </c>
      <c r="L2141" s="25">
        <f>VLOOKUP(Table35[[#This Row],[Customer ID]],'Hospitalisation Details'!A:E,5,FALSE)</f>
        <v>36832</v>
      </c>
      <c r="M2141" s="27">
        <f>VLOOKUP(Table35[[#This Row],[Customer ID]],'Hospitalisation Details'!A:K,8,FALSE)</f>
        <v>2045.69</v>
      </c>
      <c r="N2141" t="str">
        <f>VLOOKUP(Table35[[#This Row],[Customer ID]],'Hospitalisation Details'!A:K,9, FALSE)</f>
        <v>tier - 3</v>
      </c>
      <c r="O2141" t="str">
        <f>VLOOKUP(Table35[[#This Row],[Customer ID]],'Hospitalisation Details'!A:K,10,FALSE)</f>
        <v>tier - 3</v>
      </c>
      <c r="P2141" t="str">
        <f>VLOOKUP(Table35[[#This Row],[Customer ID]],'Hospitalisation Details'!A:K,11,FALSE)</f>
        <v>R1012</v>
      </c>
    </row>
    <row r="2142" spans="1:16" x14ac:dyDescent="0.3">
      <c r="A2142" t="s">
        <v>221</v>
      </c>
      <c r="B2142" t="str">
        <f>VLOOKUP(Table35[[#This Row],[Customer ID]], 'Customer Names'!F:G, 2, FALSE)</f>
        <v>De Hueck, Ms.  Jennifer</v>
      </c>
      <c r="C2142">
        <v>39.49</v>
      </c>
      <c r="D2142" s="22" t="str" cm="1">
        <f t="array" ref="D2142">_xlfn.IFS(Table35[[#This Row],[BMI]]&lt;18.5, "Underweight ", Table35[[#This Row],[BMI]]&lt;24.9, "Normal Weight", Table35[[#This Row],[BMI]]&lt;29.9, "Overweight ", TRUE, "Obesity")</f>
        <v>Obesity</v>
      </c>
      <c r="E2142" s="22">
        <v>4.4800000000000004</v>
      </c>
      <c r="F2142" s="22" t="str" cm="1">
        <f t="array" ref="F2142">_xlfn.IFS(Table35[[#This Row],[HBA1C]]&lt;5.7, "Normal", Table35[[#This Row],[HBA1C]]&lt;6.4, "Prediabetes ", TRUE, "Diabetes")</f>
        <v>Normal</v>
      </c>
      <c r="G2142" s="23" t="s">
        <v>2381</v>
      </c>
      <c r="H2142" s="22" t="s">
        <v>2379</v>
      </c>
      <c r="I2142" s="22" t="s">
        <v>2379</v>
      </c>
      <c r="J2142" s="22">
        <v>0</v>
      </c>
      <c r="K2142" t="s">
        <v>2379</v>
      </c>
      <c r="L2142" s="25">
        <f>VLOOKUP(Table35[[#This Row],[Customer ID]],'Hospitalisation Details'!A:E,5,FALSE)</f>
        <v>37168</v>
      </c>
      <c r="M2142" s="27">
        <f>VLOOKUP(Table35[[#This Row],[Customer ID]],'Hospitalisation Details'!A:K,8,FALSE)</f>
        <v>2026.97</v>
      </c>
      <c r="N2142" t="str">
        <f>VLOOKUP(Table35[[#This Row],[Customer ID]],'Hospitalisation Details'!A:K,9, FALSE)</f>
        <v>tier - 3</v>
      </c>
      <c r="O2142" t="str">
        <f>VLOOKUP(Table35[[#This Row],[Customer ID]],'Hospitalisation Details'!A:K,10,FALSE)</f>
        <v>tier - 2</v>
      </c>
      <c r="P2142" t="str">
        <f>VLOOKUP(Table35[[#This Row],[Customer ID]],'Hospitalisation Details'!A:K,11,FALSE)</f>
        <v>R1013</v>
      </c>
    </row>
    <row r="2143" spans="1:16" x14ac:dyDescent="0.3">
      <c r="A2143" t="s">
        <v>220</v>
      </c>
      <c r="B2143" t="str">
        <f>VLOOKUP(Table35[[#This Row],[Customer ID]], 'Customer Names'!F:G, 2, FALSE)</f>
        <v>Putt, Ms.  Tammy</v>
      </c>
      <c r="C2143">
        <v>34.869999999999997</v>
      </c>
      <c r="D2143" s="22" t="str" cm="1">
        <f t="array" ref="D2143">_xlfn.IFS(Table35[[#This Row],[BMI]]&lt;18.5, "Underweight ", Table35[[#This Row],[BMI]]&lt;24.9, "Normal Weight", Table35[[#This Row],[BMI]]&lt;29.9, "Overweight ", TRUE, "Obesity")</f>
        <v>Obesity</v>
      </c>
      <c r="E2143" s="22">
        <v>5.51</v>
      </c>
      <c r="F2143" s="22" t="str" cm="1">
        <f t="array" ref="F2143">_xlfn.IFS(Table35[[#This Row],[HBA1C]]&lt;5.7, "Normal", Table35[[#This Row],[HBA1C]]&lt;6.4, "Prediabetes ", TRUE, "Diabetes")</f>
        <v>Normal</v>
      </c>
      <c r="G2143" s="23" t="s">
        <v>2381</v>
      </c>
      <c r="H2143" s="22" t="s">
        <v>2379</v>
      </c>
      <c r="I2143" s="22" t="s">
        <v>2379</v>
      </c>
      <c r="J2143" s="22">
        <v>0</v>
      </c>
      <c r="K2143" t="s">
        <v>2379</v>
      </c>
      <c r="L2143" s="25">
        <f>VLOOKUP(Table35[[#This Row],[Customer ID]],'Hospitalisation Details'!A:E,5,FALSE)</f>
        <v>37140</v>
      </c>
      <c r="M2143" s="27">
        <f>VLOOKUP(Table35[[#This Row],[Customer ID]],'Hospitalisation Details'!A:K,8,FALSE)</f>
        <v>2020.55</v>
      </c>
      <c r="N2143" t="str">
        <f>VLOOKUP(Table35[[#This Row],[Customer ID]],'Hospitalisation Details'!A:K,9, FALSE)</f>
        <v>tier - 3</v>
      </c>
      <c r="O2143" t="str">
        <f>VLOOKUP(Table35[[#This Row],[Customer ID]],'Hospitalisation Details'!A:K,10,FALSE)</f>
        <v>tier - 2</v>
      </c>
      <c r="P2143" t="str">
        <f>VLOOKUP(Table35[[#This Row],[Customer ID]],'Hospitalisation Details'!A:K,11,FALSE)</f>
        <v>R1013</v>
      </c>
    </row>
    <row r="2144" spans="1:16" x14ac:dyDescent="0.3">
      <c r="A2144" t="s">
        <v>219</v>
      </c>
      <c r="B2144" t="str">
        <f>VLOOKUP(Table35[[#This Row],[Customer ID]], 'Customer Names'!F:G, 2, FALSE)</f>
        <v>Deiman, Ms.  Lena</v>
      </c>
      <c r="C2144">
        <v>34.6</v>
      </c>
      <c r="D2144" s="22" t="str" cm="1">
        <f t="array" ref="D2144">_xlfn.IFS(Table35[[#This Row],[BMI]]&lt;18.5, "Underweight ", Table35[[#This Row],[BMI]]&lt;24.9, "Normal Weight", Table35[[#This Row],[BMI]]&lt;29.9, "Overweight ", TRUE, "Obesity")</f>
        <v>Obesity</v>
      </c>
      <c r="E2144" s="22">
        <v>4.5</v>
      </c>
      <c r="F2144" s="22" t="str" cm="1">
        <f t="array" ref="F2144">_xlfn.IFS(Table35[[#This Row],[HBA1C]]&lt;5.7, "Normal", Table35[[#This Row],[HBA1C]]&lt;6.4, "Prediabetes ", TRUE, "Diabetes")</f>
        <v>Normal</v>
      </c>
      <c r="G2144" s="23" t="s">
        <v>2381</v>
      </c>
      <c r="H2144" s="22" t="s">
        <v>2379</v>
      </c>
      <c r="I2144" s="22" t="s">
        <v>2379</v>
      </c>
      <c r="J2144" s="22">
        <v>0</v>
      </c>
      <c r="K2144" t="s">
        <v>2379</v>
      </c>
      <c r="L2144" s="25">
        <f>VLOOKUP(Table35[[#This Row],[Customer ID]],'Hospitalisation Details'!A:E,5,FALSE)</f>
        <v>37104</v>
      </c>
      <c r="M2144" s="27">
        <f>VLOOKUP(Table35[[#This Row],[Customer ID]],'Hospitalisation Details'!A:K,8,FALSE)</f>
        <v>2020.18</v>
      </c>
      <c r="N2144" t="str">
        <f>VLOOKUP(Table35[[#This Row],[Customer ID]],'Hospitalisation Details'!A:K,9, FALSE)</f>
        <v>tier - 3</v>
      </c>
      <c r="O2144" t="str">
        <f>VLOOKUP(Table35[[#This Row],[Customer ID]],'Hospitalisation Details'!A:K,10,FALSE)</f>
        <v>tier - 1</v>
      </c>
      <c r="P2144" t="str">
        <f>VLOOKUP(Table35[[#This Row],[Customer ID]],'Hospitalisation Details'!A:K,11,FALSE)</f>
        <v>R1011</v>
      </c>
    </row>
    <row r="2145" spans="1:16" x14ac:dyDescent="0.3">
      <c r="A2145" t="s">
        <v>218</v>
      </c>
      <c r="B2145" t="str">
        <f>VLOOKUP(Table35[[#This Row],[Customer ID]], 'Customer Names'!F:G, 2, FALSE)</f>
        <v>Bonanni, Ms.  Valentina</v>
      </c>
      <c r="C2145">
        <v>25.8</v>
      </c>
      <c r="D2145" s="22" t="str" cm="1">
        <f t="array" ref="D2145">_xlfn.IFS(Table35[[#This Row],[BMI]]&lt;18.5, "Underweight ", Table35[[#This Row],[BMI]]&lt;24.9, "Normal Weight", Table35[[#This Row],[BMI]]&lt;29.9, "Overweight ", TRUE, "Obesity")</f>
        <v xml:space="preserve">Overweight </v>
      </c>
      <c r="E2145" s="22">
        <v>6.29</v>
      </c>
      <c r="F2145" s="22" t="str" cm="1">
        <f t="array" ref="F2145">_xlfn.IFS(Table35[[#This Row],[HBA1C]]&lt;5.7, "Normal", Table35[[#This Row],[HBA1C]]&lt;6.4, "Prediabetes ", TRUE, "Diabetes")</f>
        <v xml:space="preserve">Prediabetes </v>
      </c>
      <c r="G2145" s="23" t="s">
        <v>2381</v>
      </c>
      <c r="H2145" s="22" t="s">
        <v>2379</v>
      </c>
      <c r="I2145" s="22" t="s">
        <v>2379</v>
      </c>
      <c r="J2145" s="22">
        <v>0</v>
      </c>
      <c r="K2145" t="s">
        <v>2379</v>
      </c>
      <c r="L2145" s="25">
        <f>VLOOKUP(Table35[[#This Row],[Customer ID]],'Hospitalisation Details'!A:E,5,FALSE)</f>
        <v>37086</v>
      </c>
      <c r="M2145" s="27">
        <f>VLOOKUP(Table35[[#This Row],[Customer ID]],'Hospitalisation Details'!A:K,8,FALSE)</f>
        <v>2007.95</v>
      </c>
      <c r="N2145" t="str">
        <f>VLOOKUP(Table35[[#This Row],[Customer ID]],'Hospitalisation Details'!A:K,9, FALSE)</f>
        <v>tier - 3</v>
      </c>
      <c r="O2145" t="str">
        <f>VLOOKUP(Table35[[#This Row],[Customer ID]],'Hospitalisation Details'!A:K,10,FALSE)</f>
        <v>tier - 2</v>
      </c>
      <c r="P2145" t="str">
        <f>VLOOKUP(Table35[[#This Row],[Customer ID]],'Hospitalisation Details'!A:K,11,FALSE)</f>
        <v>R1011</v>
      </c>
    </row>
    <row r="2146" spans="1:16" x14ac:dyDescent="0.3">
      <c r="A2146" t="s">
        <v>217</v>
      </c>
      <c r="B2146" t="str">
        <f>VLOOKUP(Table35[[#This Row],[Customer ID]], 'Customer Names'!F:G, 2, FALSE)</f>
        <v>Stein, Mr.  Russell N.</v>
      </c>
      <c r="C2146">
        <v>35.86</v>
      </c>
      <c r="D2146" s="22" t="str" cm="1">
        <f t="array" ref="D2146">_xlfn.IFS(Table35[[#This Row],[BMI]]&lt;18.5, "Underweight ", Table35[[#This Row],[BMI]]&lt;24.9, "Normal Weight", Table35[[#This Row],[BMI]]&lt;29.9, "Overweight ", TRUE, "Obesity")</f>
        <v>Obesity</v>
      </c>
      <c r="E2146" s="22">
        <v>4.33</v>
      </c>
      <c r="F2146" s="22" t="str" cm="1">
        <f t="array" ref="F2146">_xlfn.IFS(Table35[[#This Row],[HBA1C]]&lt;5.7, "Normal", Table35[[#This Row],[HBA1C]]&lt;6.4, "Prediabetes ", TRUE, "Diabetes")</f>
        <v>Normal</v>
      </c>
      <c r="G2146" s="23" t="s">
        <v>2379</v>
      </c>
      <c r="H2146" s="22" t="s">
        <v>2379</v>
      </c>
      <c r="I2146" s="22" t="s">
        <v>2379</v>
      </c>
      <c r="J2146" s="22">
        <v>1</v>
      </c>
      <c r="K2146" t="s">
        <v>2379</v>
      </c>
      <c r="L2146" s="25">
        <f>VLOOKUP(Table35[[#This Row],[Customer ID]],'Hospitalisation Details'!A:E,5,FALSE)</f>
        <v>35960</v>
      </c>
      <c r="M2146" s="27">
        <f>VLOOKUP(Table35[[#This Row],[Customer ID]],'Hospitalisation Details'!A:K,8,FALSE)</f>
        <v>1986.93</v>
      </c>
      <c r="N2146" t="str">
        <f>VLOOKUP(Table35[[#This Row],[Customer ID]],'Hospitalisation Details'!A:K,9, FALSE)</f>
        <v>tier - 3</v>
      </c>
      <c r="O2146" t="str">
        <f>VLOOKUP(Table35[[#This Row],[Customer ID]],'Hospitalisation Details'!A:K,10,FALSE)</f>
        <v>tier - 2</v>
      </c>
      <c r="P2146" t="str">
        <f>VLOOKUP(Table35[[#This Row],[Customer ID]],'Hospitalisation Details'!A:K,11,FALSE)</f>
        <v>R1013</v>
      </c>
    </row>
    <row r="2147" spans="1:16" x14ac:dyDescent="0.3">
      <c r="A2147" t="s">
        <v>216</v>
      </c>
      <c r="B2147" t="str">
        <f>VLOOKUP(Table35[[#This Row],[Customer ID]], 'Customer Names'!F:G, 2, FALSE)</f>
        <v>Laumann, Mr.  Scott R.</v>
      </c>
      <c r="C2147">
        <v>40.47</v>
      </c>
      <c r="D2147" s="22" t="str" cm="1">
        <f t="array" ref="D2147">_xlfn.IFS(Table35[[#This Row],[BMI]]&lt;18.5, "Underweight ", Table35[[#This Row],[BMI]]&lt;24.9, "Normal Weight", Table35[[#This Row],[BMI]]&lt;29.9, "Overweight ", TRUE, "Obesity")</f>
        <v>Obesity</v>
      </c>
      <c r="E2147" s="22">
        <v>11.15</v>
      </c>
      <c r="F2147" s="22" t="str" cm="1">
        <f t="array" ref="F2147">_xlfn.IFS(Table35[[#This Row],[HBA1C]]&lt;5.7, "Normal", Table35[[#This Row],[HBA1C]]&lt;6.4, "Prediabetes ", TRUE, "Diabetes")</f>
        <v>Diabetes</v>
      </c>
      <c r="G2147" s="23" t="s">
        <v>2379</v>
      </c>
      <c r="H2147" s="22" t="s">
        <v>2379</v>
      </c>
      <c r="I2147" s="22" t="s">
        <v>2379</v>
      </c>
      <c r="J2147" s="22">
        <v>0</v>
      </c>
      <c r="K2147" t="s">
        <v>2379</v>
      </c>
      <c r="L2147" s="25">
        <f>VLOOKUP(Table35[[#This Row],[Customer ID]],'Hospitalisation Details'!A:E,5,FALSE)</f>
        <v>37405</v>
      </c>
      <c r="M2147" s="27">
        <f>VLOOKUP(Table35[[#This Row],[Customer ID]],'Hospitalisation Details'!A:K,8,FALSE)</f>
        <v>1984.45</v>
      </c>
      <c r="N2147" t="str">
        <f>VLOOKUP(Table35[[#This Row],[Customer ID]],'Hospitalisation Details'!A:K,9, FALSE)</f>
        <v>tier - 3</v>
      </c>
      <c r="O2147" t="str">
        <f>VLOOKUP(Table35[[#This Row],[Customer ID]],'Hospitalisation Details'!A:K,10,FALSE)</f>
        <v>tier - 3</v>
      </c>
      <c r="P2147" t="str">
        <f>VLOOKUP(Table35[[#This Row],[Customer ID]],'Hospitalisation Details'!A:K,11,FALSE)</f>
        <v>R1016</v>
      </c>
    </row>
    <row r="2148" spans="1:16" x14ac:dyDescent="0.3">
      <c r="A2148" t="s">
        <v>215</v>
      </c>
      <c r="B2148" t="str">
        <f>VLOOKUP(Table35[[#This Row],[Customer ID]], 'Customer Names'!F:G, 2, FALSE)</f>
        <v>Galaviz, Mr.  Jose Francisco Sr.</v>
      </c>
      <c r="C2148">
        <v>32.01</v>
      </c>
      <c r="D2148" s="22" t="str" cm="1">
        <f t="array" ref="D2148">_xlfn.IFS(Table35[[#This Row],[BMI]]&lt;18.5, "Underweight ", Table35[[#This Row],[BMI]]&lt;24.9, "Normal Weight", Table35[[#This Row],[BMI]]&lt;29.9, "Overweight ", TRUE, "Obesity")</f>
        <v>Obesity</v>
      </c>
      <c r="E2148" s="22">
        <v>6.45</v>
      </c>
      <c r="F2148" s="22" t="str" cm="1">
        <f t="array" ref="F2148">_xlfn.IFS(Table35[[#This Row],[HBA1C]]&lt;5.7, "Normal", Table35[[#This Row],[HBA1C]]&lt;6.4, "Prediabetes ", TRUE, "Diabetes")</f>
        <v>Diabetes</v>
      </c>
      <c r="G2148" s="23" t="s">
        <v>2379</v>
      </c>
      <c r="H2148" s="22" t="s">
        <v>2379</v>
      </c>
      <c r="I2148" s="22" t="s">
        <v>2379</v>
      </c>
      <c r="J2148" s="22">
        <v>1</v>
      </c>
      <c r="K2148" t="s">
        <v>2379</v>
      </c>
      <c r="L2148" s="25">
        <f>VLOOKUP(Table35[[#This Row],[Customer ID]],'Hospitalisation Details'!A:E,5,FALSE)</f>
        <v>35914</v>
      </c>
      <c r="M2148" s="27">
        <f>VLOOKUP(Table35[[#This Row],[Customer ID]],'Hospitalisation Details'!A:K,8,FALSE)</f>
        <v>1981.58</v>
      </c>
      <c r="N2148" t="str">
        <f>VLOOKUP(Table35[[#This Row],[Customer ID]],'Hospitalisation Details'!A:K,9, FALSE)</f>
        <v>tier - 3</v>
      </c>
      <c r="O2148" t="str">
        <f>VLOOKUP(Table35[[#This Row],[Customer ID]],'Hospitalisation Details'!A:K,10,FALSE)</f>
        <v>tier - 1</v>
      </c>
      <c r="P2148" t="str">
        <f>VLOOKUP(Table35[[#This Row],[Customer ID]],'Hospitalisation Details'!A:K,11,FALSE)</f>
        <v>R1013</v>
      </c>
    </row>
    <row r="2149" spans="1:16" x14ac:dyDescent="0.3">
      <c r="A2149" t="s">
        <v>214</v>
      </c>
      <c r="B2149" t="str">
        <f>VLOOKUP(Table35[[#This Row],[Customer ID]], 'Customer Names'!F:G, 2, FALSE)</f>
        <v>Piper, Mr.  Paul J</v>
      </c>
      <c r="C2149">
        <v>33</v>
      </c>
      <c r="D2149" s="22" t="str" cm="1">
        <f t="array" ref="D2149">_xlfn.IFS(Table35[[#This Row],[BMI]]&lt;18.5, "Underweight ", Table35[[#This Row],[BMI]]&lt;24.9, "Normal Weight", Table35[[#This Row],[BMI]]&lt;29.9, "Overweight ", TRUE, "Obesity")</f>
        <v>Obesity</v>
      </c>
      <c r="E2149" s="22">
        <v>9.27</v>
      </c>
      <c r="F2149" s="22" t="str" cm="1">
        <f t="array" ref="F2149">_xlfn.IFS(Table35[[#This Row],[HBA1C]]&lt;5.7, "Normal", Table35[[#This Row],[HBA1C]]&lt;6.4, "Prediabetes ", TRUE, "Diabetes")</f>
        <v>Diabetes</v>
      </c>
      <c r="G2149" s="23" t="s">
        <v>2379</v>
      </c>
      <c r="H2149" s="22" t="s">
        <v>2379</v>
      </c>
      <c r="I2149" s="22" t="s">
        <v>2379</v>
      </c>
      <c r="J2149" s="22">
        <v>0</v>
      </c>
      <c r="K2149" t="s">
        <v>2379</v>
      </c>
      <c r="L2149" s="25">
        <f>VLOOKUP(Table35[[#This Row],[Customer ID]],'Hospitalisation Details'!A:E,5,FALSE)</f>
        <v>37331</v>
      </c>
      <c r="M2149" s="27">
        <f>VLOOKUP(Table35[[#This Row],[Customer ID]],'Hospitalisation Details'!A:K,8,FALSE)</f>
        <v>1980.07</v>
      </c>
      <c r="N2149" t="str">
        <f>VLOOKUP(Table35[[#This Row],[Customer ID]],'Hospitalisation Details'!A:K,9, FALSE)</f>
        <v>tier - 3</v>
      </c>
      <c r="O2149" t="str">
        <f>VLOOKUP(Table35[[#This Row],[Customer ID]],'Hospitalisation Details'!A:K,10,FALSE)</f>
        <v>tier - 3</v>
      </c>
      <c r="P2149" t="str">
        <f>VLOOKUP(Table35[[#This Row],[Customer ID]],'Hospitalisation Details'!A:K,11,FALSE)</f>
        <v>R1011</v>
      </c>
    </row>
    <row r="2150" spans="1:16" x14ac:dyDescent="0.3">
      <c r="A2150" t="s">
        <v>213</v>
      </c>
      <c r="B2150" t="str">
        <f>VLOOKUP(Table35[[#This Row],[Customer ID]], 'Customer Names'!F:G, 2, FALSE)</f>
        <v>Cantini, Mr.  Adam</v>
      </c>
      <c r="C2150">
        <v>29.3</v>
      </c>
      <c r="D2150" s="22" t="str" cm="1">
        <f t="array" ref="D2150">_xlfn.IFS(Table35[[#This Row],[BMI]]&lt;18.5, "Underweight ", Table35[[#This Row],[BMI]]&lt;24.9, "Normal Weight", Table35[[#This Row],[BMI]]&lt;29.9, "Overweight ", TRUE, "Obesity")</f>
        <v xml:space="preserve">Overweight </v>
      </c>
      <c r="E2150" s="22">
        <v>6.15</v>
      </c>
      <c r="F2150" s="22" t="str" cm="1">
        <f t="array" ref="F2150">_xlfn.IFS(Table35[[#This Row],[HBA1C]]&lt;5.7, "Normal", Table35[[#This Row],[HBA1C]]&lt;6.4, "Prediabetes ", TRUE, "Diabetes")</f>
        <v xml:space="preserve">Prediabetes </v>
      </c>
      <c r="G2150" s="23" t="s">
        <v>2379</v>
      </c>
      <c r="H2150" s="22" t="s">
        <v>2379</v>
      </c>
      <c r="I2150" s="22" t="s">
        <v>2379</v>
      </c>
      <c r="J2150" s="22">
        <v>1</v>
      </c>
      <c r="K2150" t="s">
        <v>2379</v>
      </c>
      <c r="L2150" s="25">
        <f>VLOOKUP(Table35[[#This Row],[Customer ID]],'Hospitalisation Details'!A:E,5,FALSE)</f>
        <v>35855</v>
      </c>
      <c r="M2150" s="27">
        <f>VLOOKUP(Table35[[#This Row],[Customer ID]],'Hospitalisation Details'!A:K,8,FALSE)</f>
        <v>1977.82</v>
      </c>
      <c r="N2150" t="str">
        <f>VLOOKUP(Table35[[#This Row],[Customer ID]],'Hospitalisation Details'!A:K,9, FALSE)</f>
        <v>tier - 3</v>
      </c>
      <c r="O2150" t="str">
        <f>VLOOKUP(Table35[[#This Row],[Customer ID]],'Hospitalisation Details'!A:K,10,FALSE)</f>
        <v>tier - 1</v>
      </c>
      <c r="P2150" t="str">
        <f>VLOOKUP(Table35[[#This Row],[Customer ID]],'Hospitalisation Details'!A:K,11,FALSE)</f>
        <v>R1011</v>
      </c>
    </row>
    <row r="2151" spans="1:16" x14ac:dyDescent="0.3">
      <c r="A2151" t="s">
        <v>212</v>
      </c>
      <c r="B2151" t="str">
        <f>VLOOKUP(Table35[[#This Row],[Customer ID]], 'Customer Names'!F:G, 2, FALSE)</f>
        <v>Hartman, Mr.  Edward J.</v>
      </c>
      <c r="C2151">
        <v>25.8</v>
      </c>
      <c r="D2151" s="22" t="str" cm="1">
        <f t="array" ref="D2151">_xlfn.IFS(Table35[[#This Row],[BMI]]&lt;18.5, "Underweight ", Table35[[#This Row],[BMI]]&lt;24.9, "Normal Weight", Table35[[#This Row],[BMI]]&lt;29.9, "Overweight ", TRUE, "Obesity")</f>
        <v xml:space="preserve">Overweight </v>
      </c>
      <c r="E2151" s="22">
        <v>4.13</v>
      </c>
      <c r="F2151" s="22" t="str" cm="1">
        <f t="array" ref="F2151">_xlfn.IFS(Table35[[#This Row],[HBA1C]]&lt;5.7, "Normal", Table35[[#This Row],[HBA1C]]&lt;6.4, "Prediabetes ", TRUE, "Diabetes")</f>
        <v>Normal</v>
      </c>
      <c r="G2151" s="23" t="s">
        <v>2379</v>
      </c>
      <c r="H2151" s="22" t="s">
        <v>2379</v>
      </c>
      <c r="I2151" s="22" t="s">
        <v>2379</v>
      </c>
      <c r="J2151" s="22">
        <v>1</v>
      </c>
      <c r="K2151" t="s">
        <v>2379</v>
      </c>
      <c r="L2151" s="25">
        <f>VLOOKUP(Table35[[#This Row],[Customer ID]],'Hospitalisation Details'!A:E,5,FALSE)</f>
        <v>35800</v>
      </c>
      <c r="M2151" s="27">
        <f>VLOOKUP(Table35[[#This Row],[Customer ID]],'Hospitalisation Details'!A:K,8,FALSE)</f>
        <v>1972.95</v>
      </c>
      <c r="N2151" t="str">
        <f>VLOOKUP(Table35[[#This Row],[Customer ID]],'Hospitalisation Details'!A:K,9, FALSE)</f>
        <v>tier - 3</v>
      </c>
      <c r="O2151" t="str">
        <f>VLOOKUP(Table35[[#This Row],[Customer ID]],'Hospitalisation Details'!A:K,10,FALSE)</f>
        <v>tier - 1</v>
      </c>
      <c r="P2151" t="str">
        <f>VLOOKUP(Table35[[#This Row],[Customer ID]],'Hospitalisation Details'!A:K,11,FALSE)</f>
        <v>R1011</v>
      </c>
    </row>
    <row r="2152" spans="1:16" x14ac:dyDescent="0.3">
      <c r="A2152" t="s">
        <v>211</v>
      </c>
      <c r="B2152" t="str">
        <f>VLOOKUP(Table35[[#This Row],[Customer ID]], 'Customer Names'!F:G, 2, FALSE)</f>
        <v>Werhane, Mr.  Patrick A.</v>
      </c>
      <c r="C2152">
        <v>23.4</v>
      </c>
      <c r="D2152" s="22" t="str" cm="1">
        <f t="array" ref="D2152">_xlfn.IFS(Table35[[#This Row],[BMI]]&lt;18.5, "Underweight ", Table35[[#This Row],[BMI]]&lt;24.9, "Normal Weight", Table35[[#This Row],[BMI]]&lt;29.9, "Overweight ", TRUE, "Obesity")</f>
        <v>Normal Weight</v>
      </c>
      <c r="E2152" s="22">
        <v>4.24</v>
      </c>
      <c r="F2152" s="22" t="str" cm="1">
        <f t="array" ref="F2152">_xlfn.IFS(Table35[[#This Row],[HBA1C]]&lt;5.7, "Normal", Table35[[#This Row],[HBA1C]]&lt;6.4, "Prediabetes ", TRUE, "Diabetes")</f>
        <v>Normal</v>
      </c>
      <c r="G2152" s="23" t="s">
        <v>2379</v>
      </c>
      <c r="H2152" s="22" t="s">
        <v>2379</v>
      </c>
      <c r="I2152" s="22" t="s">
        <v>2379</v>
      </c>
      <c r="J2152" s="22">
        <v>1</v>
      </c>
      <c r="K2152" t="s">
        <v>2379</v>
      </c>
      <c r="L2152" s="25">
        <f>VLOOKUP(Table35[[#This Row],[Customer ID]],'Hospitalisation Details'!A:E,5,FALSE)</f>
        <v>36157</v>
      </c>
      <c r="M2152" s="27">
        <f>VLOOKUP(Table35[[#This Row],[Customer ID]],'Hospitalisation Details'!A:K,8,FALSE)</f>
        <v>1969.61</v>
      </c>
      <c r="N2152" t="str">
        <f>VLOOKUP(Table35[[#This Row],[Customer ID]],'Hospitalisation Details'!A:K,9, FALSE)</f>
        <v>tier - 3</v>
      </c>
      <c r="O2152" t="str">
        <f>VLOOKUP(Table35[[#This Row],[Customer ID]],'Hospitalisation Details'!A:K,10,FALSE)</f>
        <v>tier - 3</v>
      </c>
      <c r="P2152" t="str">
        <f>VLOOKUP(Table35[[#This Row],[Customer ID]],'Hospitalisation Details'!A:K,11,FALSE)</f>
        <v>R1011</v>
      </c>
    </row>
    <row r="2153" spans="1:16" x14ac:dyDescent="0.3">
      <c r="A2153" t="s">
        <v>210</v>
      </c>
      <c r="B2153" t="str">
        <f>VLOOKUP(Table35[[#This Row],[Customer ID]], 'Customer Names'!F:G, 2, FALSE)</f>
        <v>Davies, Mr.  Geraint H</v>
      </c>
      <c r="C2153">
        <v>27.93</v>
      </c>
      <c r="D2153" s="22" t="str" cm="1">
        <f t="array" ref="D2153">_xlfn.IFS(Table35[[#This Row],[BMI]]&lt;18.5, "Underweight ", Table35[[#This Row],[BMI]]&lt;24.9, "Normal Weight", Table35[[#This Row],[BMI]]&lt;29.9, "Overweight ", TRUE, "Obesity")</f>
        <v xml:space="preserve">Overweight </v>
      </c>
      <c r="E2153" s="22">
        <v>9.8800000000000008</v>
      </c>
      <c r="F2153" s="22" t="str" cm="1">
        <f t="array" ref="F2153">_xlfn.IFS(Table35[[#This Row],[HBA1C]]&lt;5.7, "Normal", Table35[[#This Row],[HBA1C]]&lt;6.4, "Prediabetes ", TRUE, "Diabetes")</f>
        <v>Diabetes</v>
      </c>
      <c r="G2153" s="23" t="s">
        <v>2379</v>
      </c>
      <c r="H2153" s="22" t="s">
        <v>2379</v>
      </c>
      <c r="I2153" s="22" t="s">
        <v>2379</v>
      </c>
      <c r="J2153" s="22">
        <v>0</v>
      </c>
      <c r="K2153" t="s">
        <v>2379</v>
      </c>
      <c r="L2153" s="25">
        <f>VLOOKUP(Table35[[#This Row],[Customer ID]],'Hospitalisation Details'!A:E,5,FALSE)</f>
        <v>37589</v>
      </c>
      <c r="M2153" s="27">
        <f>VLOOKUP(Table35[[#This Row],[Customer ID]],'Hospitalisation Details'!A:K,8,FALSE)</f>
        <v>1967.02</v>
      </c>
      <c r="N2153" t="str">
        <f>VLOOKUP(Table35[[#This Row],[Customer ID]],'Hospitalisation Details'!A:K,9, FALSE)</f>
        <v>tier - 3</v>
      </c>
      <c r="O2153" t="str">
        <f>VLOOKUP(Table35[[#This Row],[Customer ID]],'Hospitalisation Details'!A:K,10,FALSE)</f>
        <v>tier - 2</v>
      </c>
      <c r="P2153" t="str">
        <f>VLOOKUP(Table35[[#This Row],[Customer ID]],'Hospitalisation Details'!A:K,11,FALSE)</f>
        <v>R1016</v>
      </c>
    </row>
    <row r="2154" spans="1:16" x14ac:dyDescent="0.3">
      <c r="A2154" t="s">
        <v>209</v>
      </c>
      <c r="B2154" t="str">
        <f>VLOOKUP(Table35[[#This Row],[Customer ID]], 'Customer Names'!F:G, 2, FALSE)</f>
        <v>Hummel, Mr.  Dj</v>
      </c>
      <c r="C2154">
        <v>22</v>
      </c>
      <c r="D2154" s="22" t="str" cm="1">
        <f t="array" ref="D2154">_xlfn.IFS(Table35[[#This Row],[BMI]]&lt;18.5, "Underweight ", Table35[[#This Row],[BMI]]&lt;24.9, "Normal Weight", Table35[[#This Row],[BMI]]&lt;29.9, "Overweight ", TRUE, "Obesity")</f>
        <v>Normal Weight</v>
      </c>
      <c r="E2154" s="22">
        <v>9.5</v>
      </c>
      <c r="F2154" s="22" t="str" cm="1">
        <f t="array" ref="F2154">_xlfn.IFS(Table35[[#This Row],[HBA1C]]&lt;5.7, "Normal", Table35[[#This Row],[HBA1C]]&lt;6.4, "Prediabetes ", TRUE, "Diabetes")</f>
        <v>Diabetes</v>
      </c>
      <c r="G2154" s="23" t="s">
        <v>2379</v>
      </c>
      <c r="H2154" s="22" t="s">
        <v>2379</v>
      </c>
      <c r="I2154" s="22" t="s">
        <v>2379</v>
      </c>
      <c r="J2154" s="22">
        <v>0</v>
      </c>
      <c r="K2154" t="s">
        <v>2379</v>
      </c>
      <c r="L2154" s="25">
        <f>VLOOKUP(Table35[[#This Row],[Customer ID]],'Hospitalisation Details'!A:E,5,FALSE)</f>
        <v>37536</v>
      </c>
      <c r="M2154" s="27">
        <f>VLOOKUP(Table35[[#This Row],[Customer ID]],'Hospitalisation Details'!A:K,8,FALSE)</f>
        <v>1964.78</v>
      </c>
      <c r="N2154" t="str">
        <f>VLOOKUP(Table35[[#This Row],[Customer ID]],'Hospitalisation Details'!A:K,9, FALSE)</f>
        <v>tier - 3</v>
      </c>
      <c r="O2154" t="str">
        <f>VLOOKUP(Table35[[#This Row],[Customer ID]],'Hospitalisation Details'!A:K,10,FALSE)</f>
        <v>tier - 1</v>
      </c>
      <c r="P2154" t="str">
        <f>VLOOKUP(Table35[[#This Row],[Customer ID]],'Hospitalisation Details'!A:K,11,FALSE)</f>
        <v>R1011</v>
      </c>
    </row>
    <row r="2155" spans="1:16" x14ac:dyDescent="0.3">
      <c r="A2155" t="s">
        <v>208</v>
      </c>
      <c r="B2155" t="str">
        <f>VLOOKUP(Table35[[#This Row],[Customer ID]], 'Customer Names'!F:G, 2, FALSE)</f>
        <v>Lutz, Mr.  Zachary A</v>
      </c>
      <c r="C2155">
        <v>36.86</v>
      </c>
      <c r="D2155" s="22" t="str" cm="1">
        <f t="array" ref="D2155">_xlfn.IFS(Table35[[#This Row],[BMI]]&lt;18.5, "Underweight ", Table35[[#This Row],[BMI]]&lt;24.9, "Normal Weight", Table35[[#This Row],[BMI]]&lt;29.9, "Overweight ", TRUE, "Obesity")</f>
        <v>Obesity</v>
      </c>
      <c r="E2155" s="22">
        <v>4.97</v>
      </c>
      <c r="F2155" s="22" t="str" cm="1">
        <f t="array" ref="F2155">_xlfn.IFS(Table35[[#This Row],[HBA1C]]&lt;5.7, "Normal", Table35[[#This Row],[HBA1C]]&lt;6.4, "Prediabetes ", TRUE, "Diabetes")</f>
        <v>Normal</v>
      </c>
      <c r="G2155" s="23" t="s">
        <v>2381</v>
      </c>
      <c r="H2155" s="22" t="s">
        <v>2379</v>
      </c>
      <c r="I2155" s="22" t="s">
        <v>2379</v>
      </c>
      <c r="J2155" s="22">
        <v>0</v>
      </c>
      <c r="K2155" t="s">
        <v>2379</v>
      </c>
      <c r="L2155" s="25">
        <f>VLOOKUP(Table35[[#This Row],[Customer ID]],'Hospitalisation Details'!A:E,5,FALSE)</f>
        <v>37143</v>
      </c>
      <c r="M2155" s="27">
        <f>VLOOKUP(Table35[[#This Row],[Customer ID]],'Hospitalisation Details'!A:K,8,FALSE)</f>
        <v>1917.32</v>
      </c>
      <c r="N2155" t="str">
        <f>VLOOKUP(Table35[[#This Row],[Customer ID]],'Hospitalisation Details'!A:K,9, FALSE)</f>
        <v>tier - 3</v>
      </c>
      <c r="O2155" t="str">
        <f>VLOOKUP(Table35[[#This Row],[Customer ID]],'Hospitalisation Details'!A:K,10,FALSE)</f>
        <v>tier - 2</v>
      </c>
      <c r="P2155" t="str">
        <f>VLOOKUP(Table35[[#This Row],[Customer ID]],'Hospitalisation Details'!A:K,11,FALSE)</f>
        <v>R1012</v>
      </c>
    </row>
    <row r="2156" spans="1:16" x14ac:dyDescent="0.3">
      <c r="A2156" t="s">
        <v>207</v>
      </c>
      <c r="B2156" t="str">
        <f>VLOOKUP(Table35[[#This Row],[Customer ID]], 'Customer Names'!F:G, 2, FALSE)</f>
        <v>Waters, Mr.  Brian W.</v>
      </c>
      <c r="C2156">
        <v>31.254999999999999</v>
      </c>
      <c r="D2156" s="22" t="str" cm="1">
        <f t="array" ref="D2156">_xlfn.IFS(Table35[[#This Row],[BMI]]&lt;18.5, "Underweight ", Table35[[#This Row],[BMI]]&lt;24.9, "Normal Weight", Table35[[#This Row],[BMI]]&lt;29.9, "Overweight ", TRUE, "Obesity")</f>
        <v>Obesity</v>
      </c>
      <c r="E2156" s="22">
        <v>5.49</v>
      </c>
      <c r="F2156" s="22" t="str" cm="1">
        <f t="array" ref="F2156">_xlfn.IFS(Table35[[#This Row],[HBA1C]]&lt;5.7, "Normal", Table35[[#This Row],[HBA1C]]&lt;6.4, "Prediabetes ", TRUE, "Diabetes")</f>
        <v>Normal</v>
      </c>
      <c r="G2156" s="23" t="s">
        <v>2381</v>
      </c>
      <c r="H2156" s="22" t="s">
        <v>2379</v>
      </c>
      <c r="I2156" s="22" t="s">
        <v>2379</v>
      </c>
      <c r="J2156" s="22">
        <v>0</v>
      </c>
      <c r="K2156" t="s">
        <v>2379</v>
      </c>
      <c r="L2156" s="25">
        <f>VLOOKUP(Table35[[#This Row],[Customer ID]],'Hospitalisation Details'!A:E,5,FALSE)</f>
        <v>37106</v>
      </c>
      <c r="M2156" s="27">
        <f>VLOOKUP(Table35[[#This Row],[Customer ID]],'Hospitalisation Details'!A:K,8,FALSE)</f>
        <v>1909.53</v>
      </c>
      <c r="N2156" t="str">
        <f>VLOOKUP(Table35[[#This Row],[Customer ID]],'Hospitalisation Details'!A:K,9, FALSE)</f>
        <v>tier - 3</v>
      </c>
      <c r="O2156" t="str">
        <f>VLOOKUP(Table35[[#This Row],[Customer ID]],'Hospitalisation Details'!A:K,10,FALSE)</f>
        <v>tier - 3</v>
      </c>
      <c r="P2156" t="str">
        <f>VLOOKUP(Table35[[#This Row],[Customer ID]],'Hospitalisation Details'!A:K,11,FALSE)</f>
        <v>R1012</v>
      </c>
    </row>
    <row r="2157" spans="1:16" x14ac:dyDescent="0.3">
      <c r="A2157" t="s">
        <v>206</v>
      </c>
      <c r="B2157" t="str">
        <f>VLOOKUP(Table35[[#This Row],[Customer ID]], 'Customer Names'!F:G, 2, FALSE)</f>
        <v>Viglienzoni, Mr.  Joe</v>
      </c>
      <c r="C2157">
        <v>23.06</v>
      </c>
      <c r="D2157" s="22" t="str" cm="1">
        <f t="array" ref="D2157">_xlfn.IFS(Table35[[#This Row],[BMI]]&lt;18.5, "Underweight ", Table35[[#This Row],[BMI]]&lt;24.9, "Normal Weight", Table35[[#This Row],[BMI]]&lt;29.9, "Overweight ", TRUE, "Obesity")</f>
        <v>Normal Weight</v>
      </c>
      <c r="E2157" s="22">
        <v>4.47</v>
      </c>
      <c r="F2157" s="22" t="str" cm="1">
        <f t="array" ref="F2157">_xlfn.IFS(Table35[[#This Row],[HBA1C]]&lt;5.7, "Normal", Table35[[#This Row],[HBA1C]]&lt;6.4, "Prediabetes ", TRUE, "Diabetes")</f>
        <v>Normal</v>
      </c>
      <c r="G2157" s="23" t="s">
        <v>2379</v>
      </c>
      <c r="H2157" s="22" t="s">
        <v>2379</v>
      </c>
      <c r="I2157" s="22" t="s">
        <v>2379</v>
      </c>
      <c r="J2157" s="22">
        <v>0</v>
      </c>
      <c r="K2157" t="s">
        <v>2379</v>
      </c>
      <c r="L2157" s="25">
        <f>VLOOKUP(Table35[[#This Row],[Customer ID]],'Hospitalisation Details'!A:E,5,FALSE)</f>
        <v>34521</v>
      </c>
      <c r="M2157" s="27">
        <f>VLOOKUP(Table35[[#This Row],[Customer ID]],'Hospitalisation Details'!A:K,8,FALSE)</f>
        <v>1908.9</v>
      </c>
      <c r="N2157" t="str">
        <f>VLOOKUP(Table35[[#This Row],[Customer ID]],'Hospitalisation Details'!A:K,9, FALSE)</f>
        <v>tier - 3</v>
      </c>
      <c r="O2157" t="str">
        <f>VLOOKUP(Table35[[#This Row],[Customer ID]],'Hospitalisation Details'!A:K,10,FALSE)</f>
        <v>tier - 3</v>
      </c>
      <c r="P2157" t="str">
        <f>VLOOKUP(Table35[[#This Row],[Customer ID]],'Hospitalisation Details'!A:K,11,FALSE)</f>
        <v>R1013</v>
      </c>
    </row>
    <row r="2158" spans="1:16" x14ac:dyDescent="0.3">
      <c r="A2158" t="s">
        <v>205</v>
      </c>
      <c r="B2158" t="str">
        <f>VLOOKUP(Table35[[#This Row],[Customer ID]], 'Customer Names'!F:G, 2, FALSE)</f>
        <v>Rathbun, Mr.  Stephen</v>
      </c>
      <c r="C2158">
        <v>28.975000000000001</v>
      </c>
      <c r="D2158" s="22" t="str" cm="1">
        <f t="array" ref="D2158">_xlfn.IFS(Table35[[#This Row],[BMI]]&lt;18.5, "Underweight ", Table35[[#This Row],[BMI]]&lt;24.9, "Normal Weight", Table35[[#This Row],[BMI]]&lt;29.9, "Overweight ", TRUE, "Obesity")</f>
        <v xml:space="preserve">Overweight </v>
      </c>
      <c r="E2158" s="22">
        <v>4.34</v>
      </c>
      <c r="F2158" s="22" t="str" cm="1">
        <f t="array" ref="F2158">_xlfn.IFS(Table35[[#This Row],[HBA1C]]&lt;5.7, "Normal", Table35[[#This Row],[HBA1C]]&lt;6.4, "Prediabetes ", TRUE, "Diabetes")</f>
        <v>Normal</v>
      </c>
      <c r="G2158" s="23" t="s">
        <v>2381</v>
      </c>
      <c r="H2158" s="22" t="s">
        <v>2379</v>
      </c>
      <c r="I2158" s="22" t="s">
        <v>2379</v>
      </c>
      <c r="J2158" s="22">
        <v>0</v>
      </c>
      <c r="K2158" t="s">
        <v>2379</v>
      </c>
      <c r="L2158" s="25">
        <f>VLOOKUP(Table35[[#This Row],[Customer ID]],'Hospitalisation Details'!A:E,5,FALSE)</f>
        <v>37052</v>
      </c>
      <c r="M2158" s="27">
        <f>VLOOKUP(Table35[[#This Row],[Customer ID]],'Hospitalisation Details'!A:K,8,FALSE)</f>
        <v>1906.36</v>
      </c>
      <c r="N2158" t="str">
        <f>VLOOKUP(Table35[[#This Row],[Customer ID]],'Hospitalisation Details'!A:K,9, FALSE)</f>
        <v>tier - 3</v>
      </c>
      <c r="O2158" t="str">
        <f>VLOOKUP(Table35[[#This Row],[Customer ID]],'Hospitalisation Details'!A:K,10,FALSE)</f>
        <v>tier - 1</v>
      </c>
      <c r="P2158" t="str">
        <f>VLOOKUP(Table35[[#This Row],[Customer ID]],'Hospitalisation Details'!A:K,11,FALSE)</f>
        <v>R1012</v>
      </c>
    </row>
    <row r="2159" spans="1:16" x14ac:dyDescent="0.3">
      <c r="A2159" t="s">
        <v>204</v>
      </c>
      <c r="B2159" t="str">
        <f>VLOOKUP(Table35[[#This Row],[Customer ID]], 'Customer Names'!F:G, 2, FALSE)</f>
        <v>crane, Ms.  Ellen L.</v>
      </c>
      <c r="C2159">
        <v>33.299999999999997</v>
      </c>
      <c r="D2159" s="22" t="str" cm="1">
        <f t="array" ref="D2159">_xlfn.IFS(Table35[[#This Row],[BMI]]&lt;18.5, "Underweight ", Table35[[#This Row],[BMI]]&lt;24.9, "Normal Weight", Table35[[#This Row],[BMI]]&lt;29.9, "Overweight ", TRUE, "Obesity")</f>
        <v>Obesity</v>
      </c>
      <c r="E2159" s="22">
        <v>9.49</v>
      </c>
      <c r="F2159" s="22" t="str" cm="1">
        <f t="array" ref="F2159">_xlfn.IFS(Table35[[#This Row],[HBA1C]]&lt;5.7, "Normal", Table35[[#This Row],[HBA1C]]&lt;6.4, "Prediabetes ", TRUE, "Diabetes")</f>
        <v>Diabetes</v>
      </c>
      <c r="G2159" s="23" t="s">
        <v>2379</v>
      </c>
      <c r="H2159" s="22" t="s">
        <v>2379</v>
      </c>
      <c r="I2159" s="22" t="s">
        <v>2379</v>
      </c>
      <c r="J2159" s="22">
        <v>0</v>
      </c>
      <c r="K2159" t="s">
        <v>2379</v>
      </c>
      <c r="L2159" s="25">
        <f>VLOOKUP(Table35[[#This Row],[Customer ID]],'Hospitalisation Details'!A:E,5,FALSE)</f>
        <v>37397</v>
      </c>
      <c r="M2159" s="27">
        <f>VLOOKUP(Table35[[#This Row],[Customer ID]],'Hospitalisation Details'!A:K,8,FALSE)</f>
        <v>1880.49</v>
      </c>
      <c r="N2159" t="str">
        <f>VLOOKUP(Table35[[#This Row],[Customer ID]],'Hospitalisation Details'!A:K,9, FALSE)</f>
        <v>tier - 3</v>
      </c>
      <c r="O2159" t="str">
        <f>VLOOKUP(Table35[[#This Row],[Customer ID]],'Hospitalisation Details'!A:K,10,FALSE)</f>
        <v>tier - 1</v>
      </c>
      <c r="P2159" t="str">
        <f>VLOOKUP(Table35[[#This Row],[Customer ID]],'Hospitalisation Details'!A:K,11,FALSE)</f>
        <v>R1011</v>
      </c>
    </row>
    <row r="2160" spans="1:16" x14ac:dyDescent="0.3">
      <c r="A2160" t="s">
        <v>203</v>
      </c>
      <c r="B2160" t="str">
        <f>VLOOKUP(Table35[[#This Row],[Customer ID]], 'Customer Names'!F:G, 2, FALSE)</f>
        <v>Conant, Ms.  Cindy</v>
      </c>
      <c r="C2160">
        <v>33</v>
      </c>
      <c r="D2160" s="22" t="str" cm="1">
        <f t="array" ref="D2160">_xlfn.IFS(Table35[[#This Row],[BMI]]&lt;18.5, "Underweight ", Table35[[#This Row],[BMI]]&lt;24.9, "Normal Weight", Table35[[#This Row],[BMI]]&lt;29.9, "Overweight ", TRUE, "Obesity")</f>
        <v>Obesity</v>
      </c>
      <c r="E2160" s="22">
        <v>10.16</v>
      </c>
      <c r="F2160" s="22" t="str" cm="1">
        <f t="array" ref="F2160">_xlfn.IFS(Table35[[#This Row],[HBA1C]]&lt;5.7, "Normal", Table35[[#This Row],[HBA1C]]&lt;6.4, "Prediabetes ", TRUE, "Diabetes")</f>
        <v>Diabetes</v>
      </c>
      <c r="G2160" s="23" t="s">
        <v>2379</v>
      </c>
      <c r="H2160" s="22" t="s">
        <v>2379</v>
      </c>
      <c r="I2160" s="22" t="s">
        <v>2379</v>
      </c>
      <c r="J2160" s="22">
        <v>0</v>
      </c>
      <c r="K2160" t="s">
        <v>2379</v>
      </c>
      <c r="L2160" s="25">
        <f>VLOOKUP(Table35[[#This Row],[Customer ID]],'Hospitalisation Details'!A:E,5,FALSE)</f>
        <v>37375</v>
      </c>
      <c r="M2160" s="27">
        <f>VLOOKUP(Table35[[#This Row],[Customer ID]],'Hospitalisation Details'!A:K,8,FALSE)</f>
        <v>1880.07</v>
      </c>
      <c r="N2160" t="str">
        <f>VLOOKUP(Table35[[#This Row],[Customer ID]],'Hospitalisation Details'!A:K,9, FALSE)</f>
        <v>tier - 3</v>
      </c>
      <c r="O2160" t="str">
        <f>VLOOKUP(Table35[[#This Row],[Customer ID]],'Hospitalisation Details'!A:K,10,FALSE)</f>
        <v>tier - 2</v>
      </c>
      <c r="P2160" t="str">
        <f>VLOOKUP(Table35[[#This Row],[Customer ID]],'Hospitalisation Details'!A:K,11,FALSE)</f>
        <v>R1013</v>
      </c>
    </row>
    <row r="2161" spans="1:16" x14ac:dyDescent="0.3">
      <c r="A2161" t="s">
        <v>202</v>
      </c>
      <c r="B2161" t="str">
        <f>VLOOKUP(Table35[[#This Row],[Customer ID]], 'Customer Names'!F:G, 2, FALSE)</f>
        <v>Huyser-Wierenga, Ms.  Abigail R.</v>
      </c>
      <c r="C2161">
        <v>31.46</v>
      </c>
      <c r="D2161" s="22" t="str" cm="1">
        <f t="array" ref="D2161">_xlfn.IFS(Table35[[#This Row],[BMI]]&lt;18.5, "Underweight ", Table35[[#This Row],[BMI]]&lt;24.9, "Normal Weight", Table35[[#This Row],[BMI]]&lt;29.9, "Overweight ", TRUE, "Obesity")</f>
        <v>Obesity</v>
      </c>
      <c r="E2161" s="22">
        <v>11.19</v>
      </c>
      <c r="F2161" s="22" t="str" cm="1">
        <f t="array" ref="F2161">_xlfn.IFS(Table35[[#This Row],[HBA1C]]&lt;5.7, "Normal", Table35[[#This Row],[HBA1C]]&lt;6.4, "Prediabetes ", TRUE, "Diabetes")</f>
        <v>Diabetes</v>
      </c>
      <c r="G2161" s="23" t="s">
        <v>2379</v>
      </c>
      <c r="H2161" s="22" t="s">
        <v>2379</v>
      </c>
      <c r="I2161" s="22" t="s">
        <v>2379</v>
      </c>
      <c r="J2161" s="22">
        <v>0</v>
      </c>
      <c r="K2161" t="s">
        <v>2379</v>
      </c>
      <c r="L2161" s="25">
        <f>VLOOKUP(Table35[[#This Row],[Customer ID]],'Hospitalisation Details'!A:E,5,FALSE)</f>
        <v>37344</v>
      </c>
      <c r="M2161" s="27">
        <f>VLOOKUP(Table35[[#This Row],[Customer ID]],'Hospitalisation Details'!A:K,8,FALSE)</f>
        <v>1877.93</v>
      </c>
      <c r="N2161" t="str">
        <f>VLOOKUP(Table35[[#This Row],[Customer ID]],'Hospitalisation Details'!A:K,9, FALSE)</f>
        <v>tier - 3</v>
      </c>
      <c r="O2161" t="str">
        <f>VLOOKUP(Table35[[#This Row],[Customer ID]],'Hospitalisation Details'!A:K,10,FALSE)</f>
        <v>tier - 1</v>
      </c>
      <c r="P2161" t="str">
        <f>VLOOKUP(Table35[[#This Row],[Customer ID]],'Hospitalisation Details'!A:K,11,FALSE)</f>
        <v>R1013</v>
      </c>
    </row>
    <row r="2162" spans="1:16" x14ac:dyDescent="0.3">
      <c r="A2162" t="s">
        <v>201</v>
      </c>
      <c r="B2162" t="str">
        <f>VLOOKUP(Table35[[#This Row],[Customer ID]], 'Customer Names'!F:G, 2, FALSE)</f>
        <v>Natalini, Ms.  Amy L.</v>
      </c>
      <c r="C2162">
        <v>29.6</v>
      </c>
      <c r="D2162" s="22" t="str" cm="1">
        <f t="array" ref="D2162">_xlfn.IFS(Table35[[#This Row],[BMI]]&lt;18.5, "Underweight ", Table35[[#This Row],[BMI]]&lt;24.9, "Normal Weight", Table35[[#This Row],[BMI]]&lt;29.9, "Overweight ", TRUE, "Obesity")</f>
        <v xml:space="preserve">Overweight </v>
      </c>
      <c r="E2162" s="22">
        <v>11.03</v>
      </c>
      <c r="F2162" s="22" t="str" cm="1">
        <f t="array" ref="F2162">_xlfn.IFS(Table35[[#This Row],[HBA1C]]&lt;5.7, "Normal", Table35[[#This Row],[HBA1C]]&lt;6.4, "Prediabetes ", TRUE, "Diabetes")</f>
        <v>Diabetes</v>
      </c>
      <c r="G2162" s="23" t="s">
        <v>2379</v>
      </c>
      <c r="H2162" s="22" t="s">
        <v>2379</v>
      </c>
      <c r="I2162" s="22" t="s">
        <v>2379</v>
      </c>
      <c r="J2162" s="22">
        <v>0</v>
      </c>
      <c r="K2162" t="s">
        <v>2379</v>
      </c>
      <c r="L2162" s="25">
        <f>VLOOKUP(Table35[[#This Row],[Customer ID]],'Hospitalisation Details'!A:E,5,FALSE)</f>
        <v>37309</v>
      </c>
      <c r="M2162" s="27">
        <f>VLOOKUP(Table35[[#This Row],[Customer ID]],'Hospitalisation Details'!A:K,8,FALSE)</f>
        <v>1875.34</v>
      </c>
      <c r="N2162" t="str">
        <f>VLOOKUP(Table35[[#This Row],[Customer ID]],'Hospitalisation Details'!A:K,9, FALSE)</f>
        <v>tier - 3</v>
      </c>
      <c r="O2162" t="str">
        <f>VLOOKUP(Table35[[#This Row],[Customer ID]],'Hospitalisation Details'!A:K,10,FALSE)</f>
        <v>tier - 2</v>
      </c>
      <c r="P2162" t="str">
        <f>VLOOKUP(Table35[[#This Row],[Customer ID]],'Hospitalisation Details'!A:K,11,FALSE)</f>
        <v>R1011</v>
      </c>
    </row>
    <row r="2163" spans="1:16" x14ac:dyDescent="0.3">
      <c r="A2163" t="s">
        <v>200</v>
      </c>
      <c r="B2163" t="str">
        <f>VLOOKUP(Table35[[#This Row],[Customer ID]], 'Customer Names'!F:G, 2, FALSE)</f>
        <v>Robbins, Ms.  Amy</v>
      </c>
      <c r="C2163">
        <v>22.05</v>
      </c>
      <c r="D2163" s="22" t="str" cm="1">
        <f t="array" ref="D2163">_xlfn.IFS(Table35[[#This Row],[BMI]]&lt;18.5, "Underweight ", Table35[[#This Row],[BMI]]&lt;24.9, "Normal Weight", Table35[[#This Row],[BMI]]&lt;29.9, "Overweight ", TRUE, "Obesity")</f>
        <v>Normal Weight</v>
      </c>
      <c r="E2163" s="22">
        <v>4.43</v>
      </c>
      <c r="F2163" s="22" t="str" cm="1">
        <f t="array" ref="F2163">_xlfn.IFS(Table35[[#This Row],[HBA1C]]&lt;5.7, "Normal", Table35[[#This Row],[HBA1C]]&lt;6.4, "Prediabetes ", TRUE, "Diabetes")</f>
        <v>Normal</v>
      </c>
      <c r="G2163" s="23" t="s">
        <v>2381</v>
      </c>
      <c r="H2163" s="22" t="s">
        <v>2379</v>
      </c>
      <c r="I2163" s="22" t="s">
        <v>2379</v>
      </c>
      <c r="J2163" s="22">
        <v>0</v>
      </c>
      <c r="K2163" t="s">
        <v>2379</v>
      </c>
      <c r="L2163" s="25">
        <f>VLOOKUP(Table35[[#This Row],[Customer ID]],'Hospitalisation Details'!A:E,5,FALSE)</f>
        <v>35066</v>
      </c>
      <c r="M2163" s="27">
        <f>VLOOKUP(Table35[[#This Row],[Customer ID]],'Hospitalisation Details'!A:K,8,FALSE)</f>
        <v>1865.98</v>
      </c>
      <c r="N2163" t="str">
        <f>VLOOKUP(Table35[[#This Row],[Customer ID]],'Hospitalisation Details'!A:K,9, FALSE)</f>
        <v>tier - 3</v>
      </c>
      <c r="O2163" t="str">
        <f>VLOOKUP(Table35[[#This Row],[Customer ID]],'Hospitalisation Details'!A:K,10,FALSE)</f>
        <v>tier - 3</v>
      </c>
      <c r="P2163" t="str">
        <f>VLOOKUP(Table35[[#This Row],[Customer ID]],'Hospitalisation Details'!A:K,11,FALSE)</f>
        <v>R1012</v>
      </c>
    </row>
    <row r="2164" spans="1:16" x14ac:dyDescent="0.3">
      <c r="A2164" t="s">
        <v>198</v>
      </c>
      <c r="B2164" t="str">
        <f>VLOOKUP(Table35[[#This Row],[Customer ID]], 'Customer Names'!F:G, 2, FALSE)</f>
        <v>Stanislav, Mrs.  Grace H</v>
      </c>
      <c r="C2164">
        <v>27.06</v>
      </c>
      <c r="D2164" s="22" t="str" cm="1">
        <f t="array" ref="D2164">_xlfn.IFS(Table35[[#This Row],[BMI]]&lt;18.5, "Underweight ", Table35[[#This Row],[BMI]]&lt;24.9, "Normal Weight", Table35[[#This Row],[BMI]]&lt;29.9, "Overweight ", TRUE, "Obesity")</f>
        <v xml:space="preserve">Overweight </v>
      </c>
      <c r="E2164" s="22">
        <v>6.14</v>
      </c>
      <c r="F2164" s="22" t="str" cm="1">
        <f t="array" ref="F2164">_xlfn.IFS(Table35[[#This Row],[HBA1C]]&lt;5.7, "Normal", Table35[[#This Row],[HBA1C]]&lt;6.4, "Prediabetes ", TRUE, "Diabetes")</f>
        <v xml:space="preserve">Prediabetes </v>
      </c>
      <c r="G2164" s="23" t="s">
        <v>2379</v>
      </c>
      <c r="H2164" s="22" t="s">
        <v>2380</v>
      </c>
      <c r="I2164" s="22" t="s">
        <v>2379</v>
      </c>
      <c r="J2164" s="22">
        <v>1</v>
      </c>
      <c r="K2164" t="s">
        <v>2379</v>
      </c>
      <c r="L2164" s="25">
        <f>VLOOKUP(Table35[[#This Row],[Customer ID]],'Hospitalisation Details'!A:E,5,FALSE)</f>
        <v>38348</v>
      </c>
      <c r="M2164" s="27">
        <f>VLOOKUP(Table35[[#This Row],[Customer ID]],'Hospitalisation Details'!A:K,8,FALSE)</f>
        <v>1863.45</v>
      </c>
      <c r="N2164" t="str">
        <f>VLOOKUP(Table35[[#This Row],[Customer ID]],'Hospitalisation Details'!A:K,9, FALSE)</f>
        <v>tier - 3</v>
      </c>
      <c r="O2164" t="str">
        <f>VLOOKUP(Table35[[#This Row],[Customer ID]],'Hospitalisation Details'!A:K,10,FALSE)</f>
        <v>tier - 1</v>
      </c>
      <c r="P2164" t="str">
        <f>VLOOKUP(Table35[[#This Row],[Customer ID]],'Hospitalisation Details'!A:K,11,FALSE)</f>
        <v>R1025</v>
      </c>
    </row>
    <row r="2165" spans="1:16" x14ac:dyDescent="0.3">
      <c r="A2165" t="s">
        <v>197</v>
      </c>
      <c r="B2165" t="str">
        <f>VLOOKUP(Table35[[#This Row],[Customer ID]], 'Customer Names'!F:G, 2, FALSE)</f>
        <v>Meyer, Ms.  Caitie J.</v>
      </c>
      <c r="C2165">
        <v>20.49</v>
      </c>
      <c r="D2165" s="22" t="str" cm="1">
        <f t="array" ref="D2165">_xlfn.IFS(Table35[[#This Row],[BMI]]&lt;18.5, "Underweight ", Table35[[#This Row],[BMI]]&lt;24.9, "Normal Weight", Table35[[#This Row],[BMI]]&lt;29.9, "Overweight ", TRUE, "Obesity")</f>
        <v>Normal Weight</v>
      </c>
      <c r="E2165" s="22">
        <v>4.87</v>
      </c>
      <c r="F2165" s="22" t="str" cm="1">
        <f t="array" ref="F2165">_xlfn.IFS(Table35[[#This Row],[HBA1C]]&lt;5.7, "Normal", Table35[[#This Row],[HBA1C]]&lt;6.4, "Prediabetes ", TRUE, "Diabetes")</f>
        <v>Normal</v>
      </c>
      <c r="G2165" s="23" t="s">
        <v>2379</v>
      </c>
      <c r="H2165" s="22" t="s">
        <v>2379</v>
      </c>
      <c r="I2165" s="22" t="s">
        <v>2379</v>
      </c>
      <c r="J2165" s="22">
        <v>0</v>
      </c>
      <c r="K2165" t="s">
        <v>2379</v>
      </c>
      <c r="L2165" s="25">
        <f>VLOOKUP(Table35[[#This Row],[Customer ID]],'Hospitalisation Details'!A:E,5,FALSE)</f>
        <v>34644</v>
      </c>
      <c r="M2165" s="27">
        <f>VLOOKUP(Table35[[#This Row],[Customer ID]],'Hospitalisation Details'!A:K,8,FALSE)</f>
        <v>1850.55</v>
      </c>
      <c r="N2165" t="str">
        <f>VLOOKUP(Table35[[#This Row],[Customer ID]],'Hospitalisation Details'!A:K,9, FALSE)</f>
        <v>tier - 3</v>
      </c>
      <c r="O2165" t="str">
        <f>VLOOKUP(Table35[[#This Row],[Customer ID]],'Hospitalisation Details'!A:K,10,FALSE)</f>
        <v>tier - 2</v>
      </c>
      <c r="P2165" t="str">
        <f>VLOOKUP(Table35[[#This Row],[Customer ID]],'Hospitalisation Details'!A:K,11,FALSE)</f>
        <v>R1012</v>
      </c>
    </row>
    <row r="2166" spans="1:16" x14ac:dyDescent="0.3">
      <c r="A2166" t="s">
        <v>196</v>
      </c>
      <c r="B2166" t="str">
        <f>VLOOKUP(Table35[[#This Row],[Customer ID]], 'Customer Names'!F:G, 2, FALSE)</f>
        <v>Mears, Mr.  Benjamin</v>
      </c>
      <c r="C2166">
        <v>28.4</v>
      </c>
      <c r="D2166" s="22" t="str" cm="1">
        <f t="array" ref="D2166">_xlfn.IFS(Table35[[#This Row],[BMI]]&lt;18.5, "Underweight ", Table35[[#This Row],[BMI]]&lt;24.9, "Normal Weight", Table35[[#This Row],[BMI]]&lt;29.9, "Overweight ", TRUE, "Obesity")</f>
        <v xml:space="preserve">Overweight </v>
      </c>
      <c r="E2166" s="22">
        <v>4.3</v>
      </c>
      <c r="F2166" s="22" t="str" cm="1">
        <f t="array" ref="F2166">_xlfn.IFS(Table35[[#This Row],[HBA1C]]&lt;5.7, "Normal", Table35[[#This Row],[HBA1C]]&lt;6.4, "Prediabetes ", TRUE, "Diabetes")</f>
        <v>Normal</v>
      </c>
      <c r="G2166" s="23" t="s">
        <v>2379</v>
      </c>
      <c r="H2166" s="22" t="s">
        <v>2379</v>
      </c>
      <c r="I2166" s="22" t="s">
        <v>2381</v>
      </c>
      <c r="J2166" s="22">
        <v>1</v>
      </c>
      <c r="K2166" t="s">
        <v>2379</v>
      </c>
      <c r="L2166" s="25">
        <f>VLOOKUP(Table35[[#This Row],[Customer ID]],'Hospitalisation Details'!A:E,5,FALSE)</f>
        <v>37914</v>
      </c>
      <c r="M2166" s="27">
        <f>VLOOKUP(Table35[[#This Row],[Customer ID]],'Hospitalisation Details'!A:K,8,FALSE)</f>
        <v>1842.52</v>
      </c>
      <c r="N2166" t="str">
        <f>VLOOKUP(Table35[[#This Row],[Customer ID]],'Hospitalisation Details'!A:K,9, FALSE)</f>
        <v>tier - 3</v>
      </c>
      <c r="O2166" t="str">
        <f>VLOOKUP(Table35[[#This Row],[Customer ID]],'Hospitalisation Details'!A:K,10,FALSE)</f>
        <v>tier - 2</v>
      </c>
      <c r="P2166" t="str">
        <f>VLOOKUP(Table35[[#This Row],[Customer ID]],'Hospitalisation Details'!A:K,11,FALSE)</f>
        <v>R1011</v>
      </c>
    </row>
    <row r="2167" spans="1:16" x14ac:dyDescent="0.3">
      <c r="A2167" t="s">
        <v>195</v>
      </c>
      <c r="B2167" t="str">
        <f>VLOOKUP(Table35[[#This Row],[Customer ID]], 'Customer Names'!F:G, 2, FALSE)</f>
        <v>Neill, Mr.  Ian T</v>
      </c>
      <c r="C2167">
        <v>41.91</v>
      </c>
      <c r="D2167" s="22" t="str" cm="1">
        <f t="array" ref="D2167">_xlfn.IFS(Table35[[#This Row],[BMI]]&lt;18.5, "Underweight ", Table35[[#This Row],[BMI]]&lt;24.9, "Normal Weight", Table35[[#This Row],[BMI]]&lt;29.9, "Overweight ", TRUE, "Obesity")</f>
        <v>Obesity</v>
      </c>
      <c r="E2167" s="22">
        <v>6.19</v>
      </c>
      <c r="F2167" s="22" t="str" cm="1">
        <f t="array" ref="F2167">_xlfn.IFS(Table35[[#This Row],[HBA1C]]&lt;5.7, "Normal", Table35[[#This Row],[HBA1C]]&lt;6.4, "Prediabetes ", TRUE, "Diabetes")</f>
        <v xml:space="preserve">Prediabetes </v>
      </c>
      <c r="G2167" s="23" t="s">
        <v>2379</v>
      </c>
      <c r="H2167" s="22" t="s">
        <v>2379</v>
      </c>
      <c r="I2167" s="22" t="s">
        <v>2379</v>
      </c>
      <c r="J2167" s="22">
        <v>0</v>
      </c>
      <c r="K2167" t="s">
        <v>2379</v>
      </c>
      <c r="L2167" s="25">
        <f>VLOOKUP(Table35[[#This Row],[Customer ID]],'Hospitalisation Details'!A:E,5,FALSE)</f>
        <v>36415</v>
      </c>
      <c r="M2167" s="27">
        <f>VLOOKUP(Table35[[#This Row],[Customer ID]],'Hospitalisation Details'!A:K,8,FALSE)</f>
        <v>1837.28</v>
      </c>
      <c r="N2167" t="str">
        <f>VLOOKUP(Table35[[#This Row],[Customer ID]],'Hospitalisation Details'!A:K,9, FALSE)</f>
        <v>tier - 3</v>
      </c>
      <c r="O2167" t="str">
        <f>VLOOKUP(Table35[[#This Row],[Customer ID]],'Hospitalisation Details'!A:K,10,FALSE)</f>
        <v>tier - 2</v>
      </c>
      <c r="P2167" t="str">
        <f>VLOOKUP(Table35[[#This Row],[Customer ID]],'Hospitalisation Details'!A:K,11,FALSE)</f>
        <v>R1013</v>
      </c>
    </row>
    <row r="2168" spans="1:16" x14ac:dyDescent="0.3">
      <c r="A2168" t="s">
        <v>194</v>
      </c>
      <c r="B2168" t="str">
        <f>VLOOKUP(Table35[[#This Row],[Customer ID]], 'Customer Names'!F:G, 2, FALSE)</f>
        <v>Tola, Mr.  Tadese</v>
      </c>
      <c r="C2168">
        <v>24.6</v>
      </c>
      <c r="D2168" s="22" t="str" cm="1">
        <f t="array" ref="D2168">_xlfn.IFS(Table35[[#This Row],[BMI]]&lt;18.5, "Underweight ", Table35[[#This Row],[BMI]]&lt;24.9, "Normal Weight", Table35[[#This Row],[BMI]]&lt;29.9, "Overweight ", TRUE, "Obesity")</f>
        <v>Normal Weight</v>
      </c>
      <c r="E2168" s="22">
        <v>6.19</v>
      </c>
      <c r="F2168" s="22" t="str" cm="1">
        <f t="array" ref="F2168">_xlfn.IFS(Table35[[#This Row],[HBA1C]]&lt;5.7, "Normal", Table35[[#This Row],[HBA1C]]&lt;6.4, "Prediabetes ", TRUE, "Diabetes")</f>
        <v xml:space="preserve">Prediabetes </v>
      </c>
      <c r="G2168" s="23" t="s">
        <v>2379</v>
      </c>
      <c r="H2168" s="22" t="s">
        <v>2379</v>
      </c>
      <c r="I2168" s="22" t="s">
        <v>2381</v>
      </c>
      <c r="J2168" s="22">
        <v>1</v>
      </c>
      <c r="K2168" t="s">
        <v>2379</v>
      </c>
      <c r="L2168" s="25">
        <f>VLOOKUP(Table35[[#This Row],[Customer ID]],'Hospitalisation Details'!A:E,5,FALSE)</f>
        <v>37837</v>
      </c>
      <c r="M2168" s="27">
        <f>VLOOKUP(Table35[[#This Row],[Customer ID]],'Hospitalisation Details'!A:K,8,FALSE)</f>
        <v>1837.24</v>
      </c>
      <c r="N2168" t="str">
        <f>VLOOKUP(Table35[[#This Row],[Customer ID]],'Hospitalisation Details'!A:K,9, FALSE)</f>
        <v>tier - 3</v>
      </c>
      <c r="O2168" t="str">
        <f>VLOOKUP(Table35[[#This Row],[Customer ID]],'Hospitalisation Details'!A:K,10,FALSE)</f>
        <v>tier - 2</v>
      </c>
      <c r="P2168" t="str">
        <f>VLOOKUP(Table35[[#This Row],[Customer ID]],'Hospitalisation Details'!A:K,11,FALSE)</f>
        <v>R1011</v>
      </c>
    </row>
    <row r="2169" spans="1:16" x14ac:dyDescent="0.3">
      <c r="A2169" t="s">
        <v>193</v>
      </c>
      <c r="B2169" t="str">
        <f>VLOOKUP(Table35[[#This Row],[Customer ID]], 'Customer Names'!F:G, 2, FALSE)</f>
        <v>Briskman, Mr.  Jonathan</v>
      </c>
      <c r="C2169">
        <v>20.9</v>
      </c>
      <c r="D2169" s="22" t="str" cm="1">
        <f t="array" ref="D2169">_xlfn.IFS(Table35[[#This Row],[BMI]]&lt;18.5, "Underweight ", Table35[[#This Row],[BMI]]&lt;24.9, "Normal Weight", Table35[[#This Row],[BMI]]&lt;29.9, "Overweight ", TRUE, "Obesity")</f>
        <v>Normal Weight</v>
      </c>
      <c r="E2169" s="22">
        <v>5.12</v>
      </c>
      <c r="F2169" s="22" t="str" cm="1">
        <f t="array" ref="F2169">_xlfn.IFS(Table35[[#This Row],[HBA1C]]&lt;5.7, "Normal", Table35[[#This Row],[HBA1C]]&lt;6.4, "Prediabetes ", TRUE, "Diabetes")</f>
        <v>Normal</v>
      </c>
      <c r="G2169" s="23" t="s">
        <v>2379</v>
      </c>
      <c r="H2169" s="22" t="s">
        <v>2379</v>
      </c>
      <c r="I2169" s="22" t="s">
        <v>2381</v>
      </c>
      <c r="J2169" s="22">
        <v>1</v>
      </c>
      <c r="K2169" t="s">
        <v>2379</v>
      </c>
      <c r="L2169" s="25">
        <f>VLOOKUP(Table35[[#This Row],[Customer ID]],'Hospitalisation Details'!A:E,5,FALSE)</f>
        <v>37813</v>
      </c>
      <c r="M2169" s="27">
        <f>VLOOKUP(Table35[[#This Row],[Customer ID]],'Hospitalisation Details'!A:K,8,FALSE)</f>
        <v>1832.09</v>
      </c>
      <c r="N2169" t="str">
        <f>VLOOKUP(Table35[[#This Row],[Customer ID]],'Hospitalisation Details'!A:K,9, FALSE)</f>
        <v>tier - 3</v>
      </c>
      <c r="O2169" t="str">
        <f>VLOOKUP(Table35[[#This Row],[Customer ID]],'Hospitalisation Details'!A:K,10,FALSE)</f>
        <v>tier - 3</v>
      </c>
      <c r="P2169" t="str">
        <f>VLOOKUP(Table35[[#This Row],[Customer ID]],'Hospitalisation Details'!A:K,11,FALSE)</f>
        <v>R1011</v>
      </c>
    </row>
    <row r="2170" spans="1:16" x14ac:dyDescent="0.3">
      <c r="A2170" t="s">
        <v>192</v>
      </c>
      <c r="B2170" t="str">
        <f>VLOOKUP(Table35[[#This Row],[Customer ID]], 'Customer Names'!F:G, 2, FALSE)</f>
        <v>Ritzenhein, Mr.  Dathan</v>
      </c>
      <c r="C2170">
        <v>34.4</v>
      </c>
      <c r="D2170" s="22" t="str" cm="1">
        <f t="array" ref="D2170">_xlfn.IFS(Table35[[#This Row],[BMI]]&lt;18.5, "Underweight ", Table35[[#This Row],[BMI]]&lt;24.9, "Normal Weight", Table35[[#This Row],[BMI]]&lt;29.9, "Overweight ", TRUE, "Obesity")</f>
        <v>Obesity</v>
      </c>
      <c r="E2170" s="22">
        <v>4.04</v>
      </c>
      <c r="F2170" s="22" t="str" cm="1">
        <f t="array" ref="F2170">_xlfn.IFS(Table35[[#This Row],[HBA1C]]&lt;5.7, "Normal", Table35[[#This Row],[HBA1C]]&lt;6.4, "Prediabetes ", TRUE, "Diabetes")</f>
        <v>Normal</v>
      </c>
      <c r="G2170" s="23" t="s">
        <v>2379</v>
      </c>
      <c r="H2170" s="22" t="s">
        <v>2379</v>
      </c>
      <c r="I2170" s="22" t="s">
        <v>2379</v>
      </c>
      <c r="J2170" s="22">
        <v>0</v>
      </c>
      <c r="K2170" t="s">
        <v>2379</v>
      </c>
      <c r="L2170" s="25">
        <f>VLOOKUP(Table35[[#This Row],[Customer ID]],'Hospitalisation Details'!A:E,5,FALSE)</f>
        <v>36312</v>
      </c>
      <c r="M2170" s="27">
        <f>VLOOKUP(Table35[[#This Row],[Customer ID]],'Hospitalisation Details'!A:K,8,FALSE)</f>
        <v>1826.84</v>
      </c>
      <c r="N2170" t="str">
        <f>VLOOKUP(Table35[[#This Row],[Customer ID]],'Hospitalisation Details'!A:K,9, FALSE)</f>
        <v>tier - 3</v>
      </c>
      <c r="O2170" t="str">
        <f>VLOOKUP(Table35[[#This Row],[Customer ID]],'Hospitalisation Details'!A:K,10,FALSE)</f>
        <v>tier - 2</v>
      </c>
      <c r="P2170" t="str">
        <f>VLOOKUP(Table35[[#This Row],[Customer ID]],'Hospitalisation Details'!A:K,11,FALSE)</f>
        <v>R1011</v>
      </c>
    </row>
    <row r="2171" spans="1:16" x14ac:dyDescent="0.3">
      <c r="A2171" t="s">
        <v>191</v>
      </c>
      <c r="B2171" t="str">
        <f>VLOOKUP(Table35[[#This Row],[Customer ID]], 'Customer Names'!F:G, 2, FALSE)</f>
        <v>Malkowski, Mr.  Eric</v>
      </c>
      <c r="C2171">
        <v>32.56</v>
      </c>
      <c r="D2171" s="22" t="str" cm="1">
        <f t="array" ref="D2171">_xlfn.IFS(Table35[[#This Row],[BMI]]&lt;18.5, "Underweight ", Table35[[#This Row],[BMI]]&lt;24.9, "Normal Weight", Table35[[#This Row],[BMI]]&lt;29.9, "Overweight ", TRUE, "Obesity")</f>
        <v>Obesity</v>
      </c>
      <c r="E2171" s="22">
        <v>5.36</v>
      </c>
      <c r="F2171" s="22" t="str" cm="1">
        <f t="array" ref="F2171">_xlfn.IFS(Table35[[#This Row],[HBA1C]]&lt;5.7, "Normal", Table35[[#This Row],[HBA1C]]&lt;6.4, "Prediabetes ", TRUE, "Diabetes")</f>
        <v>Normal</v>
      </c>
      <c r="G2171" s="23" t="s">
        <v>2379</v>
      </c>
      <c r="H2171" s="22" t="s">
        <v>2379</v>
      </c>
      <c r="I2171" s="22" t="s">
        <v>2379</v>
      </c>
      <c r="J2171" s="22">
        <v>0</v>
      </c>
      <c r="K2171" t="s">
        <v>2379</v>
      </c>
      <c r="L2171" s="25">
        <f>VLOOKUP(Table35[[#This Row],[Customer ID]],'Hospitalisation Details'!A:E,5,FALSE)</f>
        <v>36297</v>
      </c>
      <c r="M2171" s="27">
        <f>VLOOKUP(Table35[[#This Row],[Customer ID]],'Hospitalisation Details'!A:K,8,FALSE)</f>
        <v>1824.29</v>
      </c>
      <c r="N2171" t="str">
        <f>VLOOKUP(Table35[[#This Row],[Customer ID]],'Hospitalisation Details'!A:K,9, FALSE)</f>
        <v>tier - 3</v>
      </c>
      <c r="O2171" t="str">
        <f>VLOOKUP(Table35[[#This Row],[Customer ID]],'Hospitalisation Details'!A:K,10,FALSE)</f>
        <v>tier - 3</v>
      </c>
      <c r="P2171" t="str">
        <f>VLOOKUP(Table35[[#This Row],[Customer ID]],'Hospitalisation Details'!A:K,11,FALSE)</f>
        <v>R1013</v>
      </c>
    </row>
    <row r="2172" spans="1:16" x14ac:dyDescent="0.3">
      <c r="A2172" t="s">
        <v>190</v>
      </c>
      <c r="B2172" t="str">
        <f>VLOOKUP(Table35[[#This Row],[Customer ID]], 'Customer Names'!F:G, 2, FALSE)</f>
        <v>Andreyko, Ms.  Allison M</v>
      </c>
      <c r="C2172">
        <v>27.98</v>
      </c>
      <c r="D2172" s="22" t="str" cm="1">
        <f t="array" ref="D2172">_xlfn.IFS(Table35[[#This Row],[BMI]]&lt;18.5, "Underweight ", Table35[[#This Row],[BMI]]&lt;24.9, "Normal Weight", Table35[[#This Row],[BMI]]&lt;29.9, "Overweight ", TRUE, "Obesity")</f>
        <v xml:space="preserve">Overweight </v>
      </c>
      <c r="E2172" s="22">
        <v>4.38</v>
      </c>
      <c r="F2172" s="22" t="str" cm="1">
        <f t="array" ref="F2172">_xlfn.IFS(Table35[[#This Row],[HBA1C]]&lt;5.7, "Normal", Table35[[#This Row],[HBA1C]]&lt;6.4, "Prediabetes ", TRUE, "Diabetes")</f>
        <v>Normal</v>
      </c>
      <c r="G2172" s="23" t="s">
        <v>2379</v>
      </c>
      <c r="H2172" s="22" t="s">
        <v>2380</v>
      </c>
      <c r="I2172" s="22" t="s">
        <v>2379</v>
      </c>
      <c r="J2172" s="22">
        <v>1</v>
      </c>
      <c r="K2172" t="s">
        <v>2379</v>
      </c>
      <c r="L2172" s="25">
        <f>VLOOKUP(Table35[[#This Row],[Customer ID]],'Hospitalisation Details'!A:E,5,FALSE)</f>
        <v>38096</v>
      </c>
      <c r="M2172" s="27">
        <f>VLOOKUP(Table35[[#This Row],[Customer ID]],'Hospitalisation Details'!A:K,8,FALSE)</f>
        <v>1822.54</v>
      </c>
      <c r="N2172" t="str">
        <f>VLOOKUP(Table35[[#This Row],[Customer ID]],'Hospitalisation Details'!A:K,9, FALSE)</f>
        <v>tier - 3</v>
      </c>
      <c r="O2172" t="str">
        <f>VLOOKUP(Table35[[#This Row],[Customer ID]],'Hospitalisation Details'!A:K,10,FALSE)</f>
        <v>tier - 1</v>
      </c>
      <c r="P2172" t="str">
        <f>VLOOKUP(Table35[[#This Row],[Customer ID]],'Hospitalisation Details'!A:K,11,FALSE)</f>
        <v>R1012</v>
      </c>
    </row>
    <row r="2173" spans="1:16" x14ac:dyDescent="0.3">
      <c r="A2173" t="s">
        <v>189</v>
      </c>
      <c r="B2173" t="str">
        <f>VLOOKUP(Table35[[#This Row],[Customer ID]], 'Customer Names'!F:G, 2, FALSE)</f>
        <v>Landry, Mr.  Paul</v>
      </c>
      <c r="C2173">
        <v>26.51</v>
      </c>
      <c r="D2173" s="22" t="str" cm="1">
        <f t="array" ref="D2173">_xlfn.IFS(Table35[[#This Row],[BMI]]&lt;18.5, "Underweight ", Table35[[#This Row],[BMI]]&lt;24.9, "Normal Weight", Table35[[#This Row],[BMI]]&lt;29.9, "Overweight ", TRUE, "Obesity")</f>
        <v xml:space="preserve">Overweight </v>
      </c>
      <c r="E2173" s="22">
        <v>4.58</v>
      </c>
      <c r="F2173" s="22" t="str" cm="1">
        <f t="array" ref="F2173">_xlfn.IFS(Table35[[#This Row],[HBA1C]]&lt;5.7, "Normal", Table35[[#This Row],[HBA1C]]&lt;6.4, "Prediabetes ", TRUE, "Diabetes")</f>
        <v>Normal</v>
      </c>
      <c r="G2173" s="23" t="s">
        <v>2379</v>
      </c>
      <c r="H2173" s="22" t="s">
        <v>2379</v>
      </c>
      <c r="I2173" s="22" t="s">
        <v>2379</v>
      </c>
      <c r="J2173" s="22">
        <v>0</v>
      </c>
      <c r="K2173" t="s">
        <v>2379</v>
      </c>
      <c r="L2173" s="25">
        <f>VLOOKUP(Table35[[#This Row],[Customer ID]],'Hospitalisation Details'!A:E,5,FALSE)</f>
        <v>36244</v>
      </c>
      <c r="M2173" s="27">
        <f>VLOOKUP(Table35[[#This Row],[Customer ID]],'Hospitalisation Details'!A:K,8,FALSE)</f>
        <v>1815.88</v>
      </c>
      <c r="N2173" t="str">
        <f>VLOOKUP(Table35[[#This Row],[Customer ID]],'Hospitalisation Details'!A:K,9, FALSE)</f>
        <v>tier - 3</v>
      </c>
      <c r="O2173" t="str">
        <f>VLOOKUP(Table35[[#This Row],[Customer ID]],'Hospitalisation Details'!A:K,10,FALSE)</f>
        <v>tier - 3</v>
      </c>
      <c r="P2173" t="str">
        <f>VLOOKUP(Table35[[#This Row],[Customer ID]],'Hospitalisation Details'!A:K,11,FALSE)</f>
        <v>R1013</v>
      </c>
    </row>
    <row r="2174" spans="1:16" x14ac:dyDescent="0.3">
      <c r="A2174" t="s">
        <v>188</v>
      </c>
      <c r="B2174" t="str">
        <f>VLOOKUP(Table35[[#This Row],[Customer ID]], 'Customer Names'!F:G, 2, FALSE)</f>
        <v>Lozier, Mr.  Aaron R</v>
      </c>
      <c r="C2174">
        <v>29.734999999999999</v>
      </c>
      <c r="D2174" s="22" t="str" cm="1">
        <f t="array" ref="D2174">_xlfn.IFS(Table35[[#This Row],[BMI]]&lt;18.5, "Underweight ", Table35[[#This Row],[BMI]]&lt;24.9, "Normal Weight", Table35[[#This Row],[BMI]]&lt;29.9, "Overweight ", TRUE, "Obesity")</f>
        <v xml:space="preserve">Overweight </v>
      </c>
      <c r="E2174" s="22">
        <v>11.92</v>
      </c>
      <c r="F2174" s="22" t="str" cm="1">
        <f t="array" ref="F2174">_xlfn.IFS(Table35[[#This Row],[HBA1C]]&lt;5.7, "Normal", Table35[[#This Row],[HBA1C]]&lt;6.4, "Prediabetes ", TRUE, "Diabetes")</f>
        <v>Diabetes</v>
      </c>
      <c r="G2174" s="23" t="s">
        <v>2379</v>
      </c>
      <c r="H2174" s="22" t="s">
        <v>2379</v>
      </c>
      <c r="I2174" s="22" t="s">
        <v>2379</v>
      </c>
      <c r="J2174" s="22">
        <v>0</v>
      </c>
      <c r="K2174" t="s">
        <v>2379</v>
      </c>
      <c r="L2174" s="25">
        <f>VLOOKUP(Table35[[#This Row],[Customer ID]],'Hospitalisation Details'!A:E,5,FALSE)</f>
        <v>37300</v>
      </c>
      <c r="M2174" s="27">
        <f>VLOOKUP(Table35[[#This Row],[Customer ID]],'Hospitalisation Details'!A:K,8,FALSE)</f>
        <v>1769.53</v>
      </c>
      <c r="N2174" t="str">
        <f>VLOOKUP(Table35[[#This Row],[Customer ID]],'Hospitalisation Details'!A:K,9, FALSE)</f>
        <v>tier - 3</v>
      </c>
      <c r="O2174" t="str">
        <f>VLOOKUP(Table35[[#This Row],[Customer ID]],'Hospitalisation Details'!A:K,10,FALSE)</f>
        <v>tier - 3</v>
      </c>
      <c r="P2174" t="str">
        <f>VLOOKUP(Table35[[#This Row],[Customer ID]],'Hospitalisation Details'!A:K,11,FALSE)</f>
        <v>R1012</v>
      </c>
    </row>
    <row r="2175" spans="1:16" x14ac:dyDescent="0.3">
      <c r="A2175" t="s">
        <v>187</v>
      </c>
      <c r="B2175" t="str">
        <f>VLOOKUP(Table35[[#This Row],[Customer ID]], 'Customer Names'!F:G, 2, FALSE)</f>
        <v>O'Brien, Ms.  Caitlin H.</v>
      </c>
      <c r="C2175">
        <v>40.5</v>
      </c>
      <c r="D2175" s="22" t="str" cm="1">
        <f t="array" ref="D2175">_xlfn.IFS(Table35[[#This Row],[BMI]]&lt;18.5, "Underweight ", Table35[[#This Row],[BMI]]&lt;24.9, "Normal Weight", Table35[[#This Row],[BMI]]&lt;29.9, "Overweight ", TRUE, "Obesity")</f>
        <v>Obesity</v>
      </c>
      <c r="E2175" s="22">
        <v>5.4</v>
      </c>
      <c r="F2175" s="22" t="str" cm="1">
        <f t="array" ref="F2175">_xlfn.IFS(Table35[[#This Row],[HBA1C]]&lt;5.7, "Normal", Table35[[#This Row],[HBA1C]]&lt;6.4, "Prediabetes ", TRUE, "Diabetes")</f>
        <v>Normal</v>
      </c>
      <c r="G2175" s="23" t="s">
        <v>2379</v>
      </c>
      <c r="H2175" s="22" t="s">
        <v>2379</v>
      </c>
      <c r="I2175" s="22" t="s">
        <v>2381</v>
      </c>
      <c r="J2175" s="22">
        <v>1</v>
      </c>
      <c r="K2175" t="s">
        <v>2379</v>
      </c>
      <c r="L2175" s="25">
        <f>VLOOKUP(Table35[[#This Row],[Customer ID]],'Hospitalisation Details'!A:E,5,FALSE)</f>
        <v>37640</v>
      </c>
      <c r="M2175" s="27">
        <f>VLOOKUP(Table35[[#This Row],[Customer ID]],'Hospitalisation Details'!A:K,8,FALSE)</f>
        <v>1759.34</v>
      </c>
      <c r="N2175" t="str">
        <f>VLOOKUP(Table35[[#This Row],[Customer ID]],'Hospitalisation Details'!A:K,9, FALSE)</f>
        <v>tier - 3</v>
      </c>
      <c r="O2175" t="str">
        <f>VLOOKUP(Table35[[#This Row],[Customer ID]],'Hospitalisation Details'!A:K,10,FALSE)</f>
        <v>tier - 1</v>
      </c>
      <c r="P2175" t="str">
        <f>VLOOKUP(Table35[[#This Row],[Customer ID]],'Hospitalisation Details'!A:K,11,FALSE)</f>
        <v>R1011</v>
      </c>
    </row>
    <row r="2176" spans="1:16" x14ac:dyDescent="0.3">
      <c r="A2176" t="s">
        <v>186</v>
      </c>
      <c r="B2176" t="str">
        <f>VLOOKUP(Table35[[#This Row],[Customer ID]], 'Customer Names'!F:G, 2, FALSE)</f>
        <v>Rodas, Mr.  Harald E.</v>
      </c>
      <c r="C2176">
        <v>25.64</v>
      </c>
      <c r="D2176" s="22" t="str" cm="1">
        <f t="array" ref="D2176">_xlfn.IFS(Table35[[#This Row],[BMI]]&lt;18.5, "Underweight ", Table35[[#This Row],[BMI]]&lt;24.9, "Normal Weight", Table35[[#This Row],[BMI]]&lt;29.9, "Overweight ", TRUE, "Obesity")</f>
        <v xml:space="preserve">Overweight </v>
      </c>
      <c r="E2176" s="22">
        <v>4.76</v>
      </c>
      <c r="F2176" s="22" t="str" cm="1">
        <f t="array" ref="F2176">_xlfn.IFS(Table35[[#This Row],[HBA1C]]&lt;5.7, "Normal", Table35[[#This Row],[HBA1C]]&lt;6.4, "Prediabetes ", TRUE, "Diabetes")</f>
        <v>Normal</v>
      </c>
      <c r="G2176" s="23" t="s">
        <v>2379</v>
      </c>
      <c r="H2176" s="22" t="s">
        <v>2379</v>
      </c>
      <c r="I2176" s="22" t="s">
        <v>2379</v>
      </c>
      <c r="J2176" s="22">
        <v>1</v>
      </c>
      <c r="K2176" t="s">
        <v>2379</v>
      </c>
      <c r="L2176" s="25">
        <f>VLOOKUP(Table35[[#This Row],[Customer ID]],'Hospitalisation Details'!A:E,5,FALSE)</f>
        <v>36136</v>
      </c>
      <c r="M2176" s="27">
        <f>VLOOKUP(Table35[[#This Row],[Customer ID]],'Hospitalisation Details'!A:K,8,FALSE)</f>
        <v>1756.6</v>
      </c>
      <c r="N2176" t="str">
        <f>VLOOKUP(Table35[[#This Row],[Customer ID]],'Hospitalisation Details'!A:K,9, FALSE)</f>
        <v>tier - 3</v>
      </c>
      <c r="O2176" t="str">
        <f>VLOOKUP(Table35[[#This Row],[Customer ID]],'Hospitalisation Details'!A:K,10,FALSE)</f>
        <v>tier - 3</v>
      </c>
      <c r="P2176" t="str">
        <f>VLOOKUP(Table35[[#This Row],[Customer ID]],'Hospitalisation Details'!A:K,11,FALSE)</f>
        <v>R1013</v>
      </c>
    </row>
    <row r="2177" spans="1:16" x14ac:dyDescent="0.3">
      <c r="A2177" t="s">
        <v>185</v>
      </c>
      <c r="B2177" t="str">
        <f>VLOOKUP(Table35[[#This Row],[Customer ID]], 'Customer Names'!F:G, 2, FALSE)</f>
        <v>O'Connor, Ms.  Siobhan A.</v>
      </c>
      <c r="C2177">
        <v>32.9</v>
      </c>
      <c r="D2177" s="22" t="str" cm="1">
        <f t="array" ref="D2177">_xlfn.IFS(Table35[[#This Row],[BMI]]&lt;18.5, "Underweight ", Table35[[#This Row],[BMI]]&lt;24.9, "Normal Weight", Table35[[#This Row],[BMI]]&lt;29.9, "Overweight ", TRUE, "Obesity")</f>
        <v>Obesity</v>
      </c>
      <c r="E2177" s="22">
        <v>4.78</v>
      </c>
      <c r="F2177" s="22" t="str" cm="1">
        <f t="array" ref="F2177">_xlfn.IFS(Table35[[#This Row],[HBA1C]]&lt;5.7, "Normal", Table35[[#This Row],[HBA1C]]&lt;6.4, "Prediabetes ", TRUE, "Diabetes")</f>
        <v>Normal</v>
      </c>
      <c r="G2177" s="23" t="s">
        <v>2379</v>
      </c>
      <c r="H2177" s="22" t="s">
        <v>2379</v>
      </c>
      <c r="I2177" s="22" t="s">
        <v>2381</v>
      </c>
      <c r="J2177" s="22">
        <v>1</v>
      </c>
      <c r="K2177" t="s">
        <v>2379</v>
      </c>
      <c r="L2177" s="25">
        <f>VLOOKUP(Table35[[#This Row],[Customer ID]],'Hospitalisation Details'!A:E,5,FALSE)</f>
        <v>37951</v>
      </c>
      <c r="M2177" s="27">
        <f>VLOOKUP(Table35[[#This Row],[Customer ID]],'Hospitalisation Details'!A:K,8,FALSE)</f>
        <v>1748.77</v>
      </c>
      <c r="N2177" t="str">
        <f>VLOOKUP(Table35[[#This Row],[Customer ID]],'Hospitalisation Details'!A:K,9, FALSE)</f>
        <v>tier - 3</v>
      </c>
      <c r="O2177" t="str">
        <f>VLOOKUP(Table35[[#This Row],[Customer ID]],'Hospitalisation Details'!A:K,10,FALSE)</f>
        <v>tier - 1</v>
      </c>
      <c r="P2177" t="str">
        <f>VLOOKUP(Table35[[#This Row],[Customer ID]],'Hospitalisation Details'!A:K,11,FALSE)</f>
        <v>R1011</v>
      </c>
    </row>
    <row r="2178" spans="1:16" x14ac:dyDescent="0.3">
      <c r="A2178" t="s">
        <v>184</v>
      </c>
      <c r="B2178" t="str">
        <f>VLOOKUP(Table35[[#This Row],[Customer ID]], 'Customer Names'!F:G, 2, FALSE)</f>
        <v>White, Ms.  Andrea J.</v>
      </c>
      <c r="C2178">
        <v>29.8</v>
      </c>
      <c r="D2178" s="22" t="str" cm="1">
        <f t="array" ref="D2178">_xlfn.IFS(Table35[[#This Row],[BMI]]&lt;18.5, "Underweight ", Table35[[#This Row],[BMI]]&lt;24.9, "Normal Weight", Table35[[#This Row],[BMI]]&lt;29.9, "Overweight ", TRUE, "Obesity")</f>
        <v xml:space="preserve">Overweight </v>
      </c>
      <c r="E2178" s="22">
        <v>4.26</v>
      </c>
      <c r="F2178" s="22" t="str" cm="1">
        <f t="array" ref="F2178">_xlfn.IFS(Table35[[#This Row],[HBA1C]]&lt;5.7, "Normal", Table35[[#This Row],[HBA1C]]&lt;6.4, "Prediabetes ", TRUE, "Diabetes")</f>
        <v>Normal</v>
      </c>
      <c r="G2178" s="23" t="s">
        <v>2379</v>
      </c>
      <c r="H2178" s="22" t="s">
        <v>2379</v>
      </c>
      <c r="I2178" s="22" t="s">
        <v>2381</v>
      </c>
      <c r="J2178" s="22">
        <v>1</v>
      </c>
      <c r="K2178" t="s">
        <v>2379</v>
      </c>
      <c r="L2178" s="25">
        <f>VLOOKUP(Table35[[#This Row],[Customer ID]],'Hospitalisation Details'!A:E,5,FALSE)</f>
        <v>37922</v>
      </c>
      <c r="M2178" s="27">
        <f>VLOOKUP(Table35[[#This Row],[Customer ID]],'Hospitalisation Details'!A:K,8,FALSE)</f>
        <v>1744.47</v>
      </c>
      <c r="N2178" t="str">
        <f>VLOOKUP(Table35[[#This Row],[Customer ID]],'Hospitalisation Details'!A:K,9, FALSE)</f>
        <v>tier - 3</v>
      </c>
      <c r="O2178" t="str">
        <f>VLOOKUP(Table35[[#This Row],[Customer ID]],'Hospitalisation Details'!A:K,10,FALSE)</f>
        <v>tier - 1</v>
      </c>
      <c r="P2178" t="str">
        <f>VLOOKUP(Table35[[#This Row],[Customer ID]],'Hospitalisation Details'!A:K,11,FALSE)</f>
        <v>R1011</v>
      </c>
    </row>
    <row r="2179" spans="1:16" x14ac:dyDescent="0.3">
      <c r="A2179" t="s">
        <v>183</v>
      </c>
      <c r="B2179" t="str">
        <f>VLOOKUP(Table35[[#This Row],[Customer ID]], 'Customer Names'!F:G, 2, FALSE)</f>
        <v>Davenport, Ms.  Marie</v>
      </c>
      <c r="C2179">
        <v>28.9</v>
      </c>
      <c r="D2179" s="22" t="str" cm="1">
        <f t="array" ref="D2179">_xlfn.IFS(Table35[[#This Row],[BMI]]&lt;18.5, "Underweight ", Table35[[#This Row],[BMI]]&lt;24.9, "Normal Weight", Table35[[#This Row],[BMI]]&lt;29.9, "Overweight ", TRUE, "Obesity")</f>
        <v xml:space="preserve">Overweight </v>
      </c>
      <c r="E2179" s="22">
        <v>5.85</v>
      </c>
      <c r="F2179" s="22" t="str" cm="1">
        <f t="array" ref="F2179">_xlfn.IFS(Table35[[#This Row],[HBA1C]]&lt;5.7, "Normal", Table35[[#This Row],[HBA1C]]&lt;6.4, "Prediabetes ", TRUE, "Diabetes")</f>
        <v xml:space="preserve">Prediabetes </v>
      </c>
      <c r="G2179" s="23" t="s">
        <v>2379</v>
      </c>
      <c r="H2179" s="22" t="s">
        <v>2379</v>
      </c>
      <c r="I2179" s="22" t="s">
        <v>2381</v>
      </c>
      <c r="J2179" s="22">
        <v>1</v>
      </c>
      <c r="K2179" t="s">
        <v>2379</v>
      </c>
      <c r="L2179" s="25">
        <f>VLOOKUP(Table35[[#This Row],[Customer ID]],'Hospitalisation Details'!A:E,5,FALSE)</f>
        <v>37889</v>
      </c>
      <c r="M2179" s="27">
        <f>VLOOKUP(Table35[[#This Row],[Customer ID]],'Hospitalisation Details'!A:K,8,FALSE)</f>
        <v>1743.21</v>
      </c>
      <c r="N2179" t="str">
        <f>VLOOKUP(Table35[[#This Row],[Customer ID]],'Hospitalisation Details'!A:K,9, FALSE)</f>
        <v>tier - 3</v>
      </c>
      <c r="O2179" t="str">
        <f>VLOOKUP(Table35[[#This Row],[Customer ID]],'Hospitalisation Details'!A:K,10,FALSE)</f>
        <v>tier - 1</v>
      </c>
      <c r="P2179" t="str">
        <f>VLOOKUP(Table35[[#This Row],[Customer ID]],'Hospitalisation Details'!A:K,11,FALSE)</f>
        <v>R1011</v>
      </c>
    </row>
    <row r="2180" spans="1:16" x14ac:dyDescent="0.3">
      <c r="A2180" t="s">
        <v>182</v>
      </c>
      <c r="B2180" t="str">
        <f>VLOOKUP(Table35[[#This Row],[Customer ID]], 'Customer Names'!F:G, 2, FALSE)</f>
        <v>Karmen, Ms.  Rachel A.</v>
      </c>
      <c r="C2180">
        <v>24.7</v>
      </c>
      <c r="D2180" s="22" t="str" cm="1">
        <f t="array" ref="D2180">_xlfn.IFS(Table35[[#This Row],[BMI]]&lt;18.5, "Underweight ", Table35[[#This Row],[BMI]]&lt;24.9, "Normal Weight", Table35[[#This Row],[BMI]]&lt;29.9, "Overweight ", TRUE, "Obesity")</f>
        <v>Normal Weight</v>
      </c>
      <c r="E2180" s="22">
        <v>5.32</v>
      </c>
      <c r="F2180" s="22" t="str" cm="1">
        <f t="array" ref="F2180">_xlfn.IFS(Table35[[#This Row],[HBA1C]]&lt;5.7, "Normal", Table35[[#This Row],[HBA1C]]&lt;6.4, "Prediabetes ", TRUE, "Diabetes")</f>
        <v>Normal</v>
      </c>
      <c r="G2180" s="23" t="s">
        <v>2379</v>
      </c>
      <c r="H2180" s="22" t="s">
        <v>2379</v>
      </c>
      <c r="I2180" s="22" t="s">
        <v>2381</v>
      </c>
      <c r="J2180" s="22">
        <v>1</v>
      </c>
      <c r="K2180" t="s">
        <v>2379</v>
      </c>
      <c r="L2180" s="25">
        <f>VLOOKUP(Table35[[#This Row],[Customer ID]],'Hospitalisation Details'!A:E,5,FALSE)</f>
        <v>37847</v>
      </c>
      <c r="M2180" s="27">
        <f>VLOOKUP(Table35[[#This Row],[Customer ID]],'Hospitalisation Details'!A:K,8,FALSE)</f>
        <v>1737.38</v>
      </c>
      <c r="N2180" t="str">
        <f>VLOOKUP(Table35[[#This Row],[Customer ID]],'Hospitalisation Details'!A:K,9, FALSE)</f>
        <v>tier - 3</v>
      </c>
      <c r="O2180" t="str">
        <f>VLOOKUP(Table35[[#This Row],[Customer ID]],'Hospitalisation Details'!A:K,10,FALSE)</f>
        <v>tier - 2</v>
      </c>
      <c r="P2180" t="str">
        <f>VLOOKUP(Table35[[#This Row],[Customer ID]],'Hospitalisation Details'!A:K,11,FALSE)</f>
        <v>R1011</v>
      </c>
    </row>
    <row r="2181" spans="1:16" x14ac:dyDescent="0.3">
      <c r="A2181" t="s">
        <v>181</v>
      </c>
      <c r="B2181" t="str">
        <f>VLOOKUP(Table35[[#This Row],[Customer ID]], 'Customer Names'!F:G, 2, FALSE)</f>
        <v>Miller, Ms.  Emma</v>
      </c>
      <c r="C2181">
        <v>20.6</v>
      </c>
      <c r="D2181" s="22" t="str" cm="1">
        <f t="array" ref="D2181">_xlfn.IFS(Table35[[#This Row],[BMI]]&lt;18.5, "Underweight ", Table35[[#This Row],[BMI]]&lt;24.9, "Normal Weight", Table35[[#This Row],[BMI]]&lt;29.9, "Overweight ", TRUE, "Obesity")</f>
        <v>Normal Weight</v>
      </c>
      <c r="E2181" s="22">
        <v>5.14</v>
      </c>
      <c r="F2181" s="22" t="str" cm="1">
        <f t="array" ref="F2181">_xlfn.IFS(Table35[[#This Row],[HBA1C]]&lt;5.7, "Normal", Table35[[#This Row],[HBA1C]]&lt;6.4, "Prediabetes ", TRUE, "Diabetes")</f>
        <v>Normal</v>
      </c>
      <c r="G2181" s="23" t="s">
        <v>2379</v>
      </c>
      <c r="H2181" s="22" t="s">
        <v>2379</v>
      </c>
      <c r="I2181" s="22" t="s">
        <v>2381</v>
      </c>
      <c r="J2181" s="22">
        <v>1</v>
      </c>
      <c r="K2181" t="s">
        <v>2379</v>
      </c>
      <c r="L2181" s="25">
        <f>VLOOKUP(Table35[[#This Row],[Customer ID]],'Hospitalisation Details'!A:E,5,FALSE)</f>
        <v>37811</v>
      </c>
      <c r="M2181" s="27">
        <f>VLOOKUP(Table35[[#This Row],[Customer ID]],'Hospitalisation Details'!A:K,8,FALSE)</f>
        <v>1731.68</v>
      </c>
      <c r="N2181" t="str">
        <f>VLOOKUP(Table35[[#This Row],[Customer ID]],'Hospitalisation Details'!A:K,9, FALSE)</f>
        <v>tier - 3</v>
      </c>
      <c r="O2181" t="str">
        <f>VLOOKUP(Table35[[#This Row],[Customer ID]],'Hospitalisation Details'!A:K,10,FALSE)</f>
        <v>tier - 2</v>
      </c>
      <c r="P2181" t="str">
        <f>VLOOKUP(Table35[[#This Row],[Customer ID]],'Hospitalisation Details'!A:K,11,FALSE)</f>
        <v>R1011</v>
      </c>
    </row>
    <row r="2182" spans="1:16" x14ac:dyDescent="0.3">
      <c r="A2182" t="s">
        <v>180</v>
      </c>
      <c r="B2182" t="str">
        <f>VLOOKUP(Table35[[#This Row],[Customer ID]], 'Customer Names'!F:G, 2, FALSE)</f>
        <v>Lippmann, Ms.  Kiersten</v>
      </c>
      <c r="C2182">
        <v>18.600000000000001</v>
      </c>
      <c r="D2182" s="22" t="str" cm="1">
        <f t="array" ref="D2182">_xlfn.IFS(Table35[[#This Row],[BMI]]&lt;18.5, "Underweight ", Table35[[#This Row],[BMI]]&lt;24.9, "Normal Weight", Table35[[#This Row],[BMI]]&lt;29.9, "Overweight ", TRUE, "Obesity")</f>
        <v>Normal Weight</v>
      </c>
      <c r="E2182" s="22">
        <v>5</v>
      </c>
      <c r="F2182" s="22" t="str" cm="1">
        <f t="array" ref="F2182">_xlfn.IFS(Table35[[#This Row],[HBA1C]]&lt;5.7, "Normal", Table35[[#This Row],[HBA1C]]&lt;6.4, "Prediabetes ", TRUE, "Diabetes")</f>
        <v>Normal</v>
      </c>
      <c r="G2182" s="23" t="s">
        <v>2379</v>
      </c>
      <c r="H2182" s="22" t="s">
        <v>2379</v>
      </c>
      <c r="I2182" s="22" t="s">
        <v>2381</v>
      </c>
      <c r="J2182" s="22">
        <v>1</v>
      </c>
      <c r="K2182" t="s">
        <v>2379</v>
      </c>
      <c r="L2182" s="25">
        <f>VLOOKUP(Table35[[#This Row],[Customer ID]],'Hospitalisation Details'!A:E,5,FALSE)</f>
        <v>37773</v>
      </c>
      <c r="M2182" s="27">
        <f>VLOOKUP(Table35[[#This Row],[Customer ID]],'Hospitalisation Details'!A:K,8,FALSE)</f>
        <v>1728.9</v>
      </c>
      <c r="N2182" t="str">
        <f>VLOOKUP(Table35[[#This Row],[Customer ID]],'Hospitalisation Details'!A:K,9, FALSE)</f>
        <v>tier - 3</v>
      </c>
      <c r="O2182" t="str">
        <f>VLOOKUP(Table35[[#This Row],[Customer ID]],'Hospitalisation Details'!A:K,10,FALSE)</f>
        <v>tier - 2</v>
      </c>
      <c r="P2182" t="str">
        <f>VLOOKUP(Table35[[#This Row],[Customer ID]],'Hospitalisation Details'!A:K,11,FALSE)</f>
        <v>R1011</v>
      </c>
    </row>
    <row r="2183" spans="1:16" x14ac:dyDescent="0.3">
      <c r="A2183" t="s">
        <v>179</v>
      </c>
      <c r="B2183" t="str">
        <f>VLOOKUP(Table35[[#This Row],[Customer ID]], 'Customer Names'!F:G, 2, FALSE)</f>
        <v>Klehm, Ms.  Rachael</v>
      </c>
      <c r="C2183">
        <v>17.8</v>
      </c>
      <c r="D2183" s="22" t="str" cm="1">
        <f t="array" ref="D2183">_xlfn.IFS(Table35[[#This Row],[BMI]]&lt;18.5, "Underweight ", Table35[[#This Row],[BMI]]&lt;24.9, "Normal Weight", Table35[[#This Row],[BMI]]&lt;29.9, "Overweight ", TRUE, "Obesity")</f>
        <v xml:space="preserve">Underweight </v>
      </c>
      <c r="E2183" s="22">
        <v>4.55</v>
      </c>
      <c r="F2183" s="22" t="str" cm="1">
        <f t="array" ref="F2183">_xlfn.IFS(Table35[[#This Row],[HBA1C]]&lt;5.7, "Normal", Table35[[#This Row],[HBA1C]]&lt;6.4, "Prediabetes ", TRUE, "Diabetes")</f>
        <v>Normal</v>
      </c>
      <c r="G2183" s="23" t="s">
        <v>2379</v>
      </c>
      <c r="H2183" s="22" t="s">
        <v>2379</v>
      </c>
      <c r="I2183" s="22" t="s">
        <v>2381</v>
      </c>
      <c r="J2183" s="22">
        <v>1</v>
      </c>
      <c r="K2183" t="s">
        <v>2379</v>
      </c>
      <c r="L2183" s="25">
        <f>VLOOKUP(Table35[[#This Row],[Customer ID]],'Hospitalisation Details'!A:E,5,FALSE)</f>
        <v>37762</v>
      </c>
      <c r="M2183" s="27">
        <f>VLOOKUP(Table35[[#This Row],[Customer ID]],'Hospitalisation Details'!A:K,8,FALSE)</f>
        <v>1727.79</v>
      </c>
      <c r="N2183" t="str">
        <f>VLOOKUP(Table35[[#This Row],[Customer ID]],'Hospitalisation Details'!A:K,9, FALSE)</f>
        <v>tier - 3</v>
      </c>
      <c r="O2183" t="str">
        <f>VLOOKUP(Table35[[#This Row],[Customer ID]],'Hospitalisation Details'!A:K,10,FALSE)</f>
        <v>tier - 3</v>
      </c>
      <c r="P2183" t="str">
        <f>VLOOKUP(Table35[[#This Row],[Customer ID]],'Hospitalisation Details'!A:K,11,FALSE)</f>
        <v>R1011</v>
      </c>
    </row>
    <row r="2184" spans="1:16" x14ac:dyDescent="0.3">
      <c r="A2184" t="s">
        <v>178</v>
      </c>
      <c r="B2184" t="str">
        <f>VLOOKUP(Table35[[#This Row],[Customer ID]], 'Customer Names'!F:G, 2, FALSE)</f>
        <v>Murphy, Mr.  Timothy P.</v>
      </c>
      <c r="C2184">
        <v>35.200000000000003</v>
      </c>
      <c r="D2184" s="22" t="str" cm="1">
        <f t="array" ref="D2184">_xlfn.IFS(Table35[[#This Row],[BMI]]&lt;18.5, "Underweight ", Table35[[#This Row],[BMI]]&lt;24.9, "Normal Weight", Table35[[#This Row],[BMI]]&lt;29.9, "Overweight ", TRUE, "Obesity")</f>
        <v>Obesity</v>
      </c>
      <c r="E2184" s="22">
        <v>5.97</v>
      </c>
      <c r="F2184" s="22" t="str" cm="1">
        <f t="array" ref="F2184">_xlfn.IFS(Table35[[#This Row],[HBA1C]]&lt;5.7, "Normal", Table35[[#This Row],[HBA1C]]&lt;6.4, "Prediabetes ", TRUE, "Diabetes")</f>
        <v xml:space="preserve">Prediabetes </v>
      </c>
      <c r="G2184" s="23" t="s">
        <v>2379</v>
      </c>
      <c r="H2184" s="22" t="s">
        <v>2380</v>
      </c>
      <c r="I2184" s="22" t="s">
        <v>2379</v>
      </c>
      <c r="J2184" s="22">
        <v>1</v>
      </c>
      <c r="K2184" t="s">
        <v>2379</v>
      </c>
      <c r="L2184" s="25">
        <f>VLOOKUP(Table35[[#This Row],[Customer ID]],'Hospitalisation Details'!A:E,5,FALSE)</f>
        <v>38086</v>
      </c>
      <c r="M2184" s="27">
        <f>VLOOKUP(Table35[[#This Row],[Customer ID]],'Hospitalisation Details'!A:K,8,FALSE)</f>
        <v>1727.54</v>
      </c>
      <c r="N2184" t="str">
        <f>VLOOKUP(Table35[[#This Row],[Customer ID]],'Hospitalisation Details'!A:K,9, FALSE)</f>
        <v>tier - 3</v>
      </c>
      <c r="O2184" t="str">
        <f>VLOOKUP(Table35[[#This Row],[Customer ID]],'Hospitalisation Details'!A:K,10,FALSE)</f>
        <v>tier - 1</v>
      </c>
      <c r="P2184" t="str">
        <f>VLOOKUP(Table35[[#This Row],[Customer ID]],'Hospitalisation Details'!A:K,11,FALSE)</f>
        <v>R1013</v>
      </c>
    </row>
    <row r="2185" spans="1:16" x14ac:dyDescent="0.3">
      <c r="A2185" t="s">
        <v>177</v>
      </c>
      <c r="B2185" t="str">
        <f>VLOOKUP(Table35[[#This Row],[Customer ID]], 'Customer Names'!F:G, 2, FALSE)</f>
        <v>Desisa, Mr.  Lelisa</v>
      </c>
      <c r="C2185">
        <v>33.770000000000003</v>
      </c>
      <c r="D2185" s="22" t="str" cm="1">
        <f t="array" ref="D2185">_xlfn.IFS(Table35[[#This Row],[BMI]]&lt;18.5, "Underweight ", Table35[[#This Row],[BMI]]&lt;24.9, "Normal Weight", Table35[[#This Row],[BMI]]&lt;29.9, "Overweight ", TRUE, "Obesity")</f>
        <v>Obesity</v>
      </c>
      <c r="E2185" s="22">
        <v>4.0199999999999996</v>
      </c>
      <c r="F2185" s="22" t="str" cm="1">
        <f t="array" ref="F2185">_xlfn.IFS(Table35[[#This Row],[HBA1C]]&lt;5.7, "Normal", Table35[[#This Row],[HBA1C]]&lt;6.4, "Prediabetes ", TRUE, "Diabetes")</f>
        <v>Normal</v>
      </c>
      <c r="G2185" s="23" t="s">
        <v>2379</v>
      </c>
      <c r="H2185" s="22" t="s">
        <v>2380</v>
      </c>
      <c r="I2185" s="22" t="s">
        <v>2379</v>
      </c>
      <c r="J2185" s="22">
        <v>1</v>
      </c>
      <c r="K2185" t="s">
        <v>2379</v>
      </c>
      <c r="L2185" s="25">
        <f>VLOOKUP(Table35[[#This Row],[Customer ID]],'Hospitalisation Details'!A:E,5,FALSE)</f>
        <v>38067</v>
      </c>
      <c r="M2185" s="27">
        <f>VLOOKUP(Table35[[#This Row],[Customer ID]],'Hospitalisation Details'!A:K,8,FALSE)</f>
        <v>1725.55</v>
      </c>
      <c r="N2185" t="str">
        <f>VLOOKUP(Table35[[#This Row],[Customer ID]],'Hospitalisation Details'!A:K,9, FALSE)</f>
        <v>tier - 3</v>
      </c>
      <c r="O2185" t="str">
        <f>VLOOKUP(Table35[[#This Row],[Customer ID]],'Hospitalisation Details'!A:K,10,FALSE)</f>
        <v>tier - 2</v>
      </c>
      <c r="P2185" t="str">
        <f>VLOOKUP(Table35[[#This Row],[Customer ID]],'Hospitalisation Details'!A:K,11,FALSE)</f>
        <v>R1013</v>
      </c>
    </row>
    <row r="2186" spans="1:16" x14ac:dyDescent="0.3">
      <c r="A2186" t="s">
        <v>176</v>
      </c>
      <c r="B2186" t="str">
        <f>VLOOKUP(Table35[[#This Row],[Customer ID]], 'Customer Names'!F:G, 2, FALSE)</f>
        <v>Brooks, Mr.  Nate</v>
      </c>
      <c r="C2186">
        <v>30.03</v>
      </c>
      <c r="D2186" s="22" t="str" cm="1">
        <f t="array" ref="D2186">_xlfn.IFS(Table35[[#This Row],[BMI]]&lt;18.5, "Underweight ", Table35[[#This Row],[BMI]]&lt;24.9, "Normal Weight", Table35[[#This Row],[BMI]]&lt;29.9, "Overweight ", TRUE, "Obesity")</f>
        <v>Obesity</v>
      </c>
      <c r="E2186" s="22">
        <v>4.04</v>
      </c>
      <c r="F2186" s="22" t="str" cm="1">
        <f t="array" ref="F2186">_xlfn.IFS(Table35[[#This Row],[HBA1C]]&lt;5.7, "Normal", Table35[[#This Row],[HBA1C]]&lt;6.4, "Prediabetes ", TRUE, "Diabetes")</f>
        <v>Normal</v>
      </c>
      <c r="G2186" s="23" t="s">
        <v>2379</v>
      </c>
      <c r="H2186" s="22" t="s">
        <v>2380</v>
      </c>
      <c r="I2186" s="22" t="s">
        <v>2379</v>
      </c>
      <c r="J2186" s="22">
        <v>1</v>
      </c>
      <c r="K2186" t="s">
        <v>2379</v>
      </c>
      <c r="L2186" s="25">
        <f>VLOOKUP(Table35[[#This Row],[Customer ID]],'Hospitalisation Details'!A:E,5,FALSE)</f>
        <v>38028</v>
      </c>
      <c r="M2186" s="27">
        <f>VLOOKUP(Table35[[#This Row],[Customer ID]],'Hospitalisation Details'!A:K,8,FALSE)</f>
        <v>1720.35</v>
      </c>
      <c r="N2186" t="str">
        <f>VLOOKUP(Table35[[#This Row],[Customer ID]],'Hospitalisation Details'!A:K,9, FALSE)</f>
        <v>tier - 3</v>
      </c>
      <c r="O2186" t="str">
        <f>VLOOKUP(Table35[[#This Row],[Customer ID]],'Hospitalisation Details'!A:K,10,FALSE)</f>
        <v>tier - 3</v>
      </c>
      <c r="P2186" t="str">
        <f>VLOOKUP(Table35[[#This Row],[Customer ID]],'Hospitalisation Details'!A:K,11,FALSE)</f>
        <v>R1013</v>
      </c>
    </row>
    <row r="2187" spans="1:16" x14ac:dyDescent="0.3">
      <c r="A2187" t="s">
        <v>175</v>
      </c>
      <c r="B2187" t="str">
        <f>VLOOKUP(Table35[[#This Row],[Customer ID]], 'Customer Names'!F:G, 2, FALSE)</f>
        <v>Stone, Mr.  Chris C.</v>
      </c>
      <c r="C2187">
        <v>29.37</v>
      </c>
      <c r="D2187" s="22" t="str" cm="1">
        <f t="array" ref="D2187">_xlfn.IFS(Table35[[#This Row],[BMI]]&lt;18.5, "Underweight ", Table35[[#This Row],[BMI]]&lt;24.9, "Normal Weight", Table35[[#This Row],[BMI]]&lt;29.9, "Overweight ", TRUE, "Obesity")</f>
        <v xml:space="preserve">Overweight </v>
      </c>
      <c r="E2187" s="22">
        <v>5.54</v>
      </c>
      <c r="F2187" s="22" t="str" cm="1">
        <f t="array" ref="F2187">_xlfn.IFS(Table35[[#This Row],[HBA1C]]&lt;5.7, "Normal", Table35[[#This Row],[HBA1C]]&lt;6.4, "Prediabetes ", TRUE, "Diabetes")</f>
        <v>Normal</v>
      </c>
      <c r="G2187" s="23" t="s">
        <v>2379</v>
      </c>
      <c r="H2187" s="22" t="s">
        <v>2380</v>
      </c>
      <c r="I2187" s="22" t="s">
        <v>2379</v>
      </c>
      <c r="J2187" s="22">
        <v>1</v>
      </c>
      <c r="K2187" t="s">
        <v>2379</v>
      </c>
      <c r="L2187" s="25">
        <f>VLOOKUP(Table35[[#This Row],[Customer ID]],'Hospitalisation Details'!A:E,5,FALSE)</f>
        <v>37996</v>
      </c>
      <c r="M2187" s="27">
        <f>VLOOKUP(Table35[[#This Row],[Customer ID]],'Hospitalisation Details'!A:K,8,FALSE)</f>
        <v>1719.44</v>
      </c>
      <c r="N2187" t="str">
        <f>VLOOKUP(Table35[[#This Row],[Customer ID]],'Hospitalisation Details'!A:K,9, FALSE)</f>
        <v>tier - 3</v>
      </c>
      <c r="O2187" t="str">
        <f>VLOOKUP(Table35[[#This Row],[Customer ID]],'Hospitalisation Details'!A:K,10,FALSE)</f>
        <v>tier - 3</v>
      </c>
      <c r="P2187" t="str">
        <f>VLOOKUP(Table35[[#This Row],[Customer ID]],'Hospitalisation Details'!A:K,11,FALSE)</f>
        <v>R1013</v>
      </c>
    </row>
    <row r="2188" spans="1:16" x14ac:dyDescent="0.3">
      <c r="A2188" t="s">
        <v>174</v>
      </c>
      <c r="B2188" t="str">
        <f>VLOOKUP(Table35[[#This Row],[Customer ID]], 'Customer Names'!F:G, 2, FALSE)</f>
        <v>Weispfennig, Mr.  Scott</v>
      </c>
      <c r="C2188">
        <v>28.5</v>
      </c>
      <c r="D2188" s="22" t="str" cm="1">
        <f t="array" ref="D2188">_xlfn.IFS(Table35[[#This Row],[BMI]]&lt;18.5, "Underweight ", Table35[[#This Row],[BMI]]&lt;24.9, "Normal Weight", Table35[[#This Row],[BMI]]&lt;29.9, "Overweight ", TRUE, "Obesity")</f>
        <v xml:space="preserve">Overweight </v>
      </c>
      <c r="E2188" s="22">
        <v>4.03</v>
      </c>
      <c r="F2188" s="22" t="str" cm="1">
        <f t="array" ref="F2188">_xlfn.IFS(Table35[[#This Row],[HBA1C]]&lt;5.7, "Normal", Table35[[#This Row],[HBA1C]]&lt;6.4, "Prediabetes ", TRUE, "Diabetes")</f>
        <v>Normal</v>
      </c>
      <c r="G2188" s="23" t="s">
        <v>2379</v>
      </c>
      <c r="H2188" s="22" t="s">
        <v>2380</v>
      </c>
      <c r="I2188" s="22" t="s">
        <v>2379</v>
      </c>
      <c r="J2188" s="22">
        <v>1</v>
      </c>
      <c r="K2188" t="s">
        <v>2379</v>
      </c>
      <c r="L2188" s="25">
        <f>VLOOKUP(Table35[[#This Row],[Customer ID]],'Hospitalisation Details'!A:E,5,FALSE)</f>
        <v>38342</v>
      </c>
      <c r="M2188" s="27">
        <f>VLOOKUP(Table35[[#This Row],[Customer ID]],'Hospitalisation Details'!A:K,8,FALSE)</f>
        <v>1712.23</v>
      </c>
      <c r="N2188" t="str">
        <f>VLOOKUP(Table35[[#This Row],[Customer ID]],'Hospitalisation Details'!A:K,9, FALSE)</f>
        <v>tier - 3</v>
      </c>
      <c r="O2188" t="str">
        <f>VLOOKUP(Table35[[#This Row],[Customer ID]],'Hospitalisation Details'!A:K,10,FALSE)</f>
        <v>tier - 1</v>
      </c>
      <c r="P2188" t="str">
        <f>VLOOKUP(Table35[[#This Row],[Customer ID]],'Hospitalisation Details'!A:K,11,FALSE)</f>
        <v>R1016</v>
      </c>
    </row>
    <row r="2189" spans="1:16" x14ac:dyDescent="0.3">
      <c r="A2189" t="s">
        <v>173</v>
      </c>
      <c r="B2189" t="str">
        <f>VLOOKUP(Table35[[#This Row],[Customer ID]], 'Customer Names'!F:G, 2, FALSE)</f>
        <v>Sorrell, Mr.  Kevin</v>
      </c>
      <c r="C2189">
        <v>23.32</v>
      </c>
      <c r="D2189" s="22" t="str" cm="1">
        <f t="array" ref="D2189">_xlfn.IFS(Table35[[#This Row],[BMI]]&lt;18.5, "Underweight ", Table35[[#This Row],[BMI]]&lt;24.9, "Normal Weight", Table35[[#This Row],[BMI]]&lt;29.9, "Overweight ", TRUE, "Obesity")</f>
        <v>Normal Weight</v>
      </c>
      <c r="E2189" s="22">
        <v>5.62</v>
      </c>
      <c r="F2189" s="22" t="str" cm="1">
        <f t="array" ref="F2189">_xlfn.IFS(Table35[[#This Row],[HBA1C]]&lt;5.7, "Normal", Table35[[#This Row],[HBA1C]]&lt;6.4, "Prediabetes ", TRUE, "Diabetes")</f>
        <v>Normal</v>
      </c>
      <c r="G2189" s="23" t="s">
        <v>2379</v>
      </c>
      <c r="H2189" s="22" t="s">
        <v>2380</v>
      </c>
      <c r="I2189" s="22" t="s">
        <v>2379</v>
      </c>
      <c r="J2189" s="22">
        <v>1</v>
      </c>
      <c r="K2189" t="s">
        <v>2379</v>
      </c>
      <c r="L2189" s="25">
        <f>VLOOKUP(Table35[[#This Row],[Customer ID]],'Hospitalisation Details'!A:E,5,FALSE)</f>
        <v>38310</v>
      </c>
      <c r="M2189" s="27">
        <f>VLOOKUP(Table35[[#This Row],[Customer ID]],'Hospitalisation Details'!A:K,8,FALSE)</f>
        <v>1711.03</v>
      </c>
      <c r="N2189" t="str">
        <f>VLOOKUP(Table35[[#This Row],[Customer ID]],'Hospitalisation Details'!A:K,9, FALSE)</f>
        <v>tier - 3</v>
      </c>
      <c r="O2189" t="str">
        <f>VLOOKUP(Table35[[#This Row],[Customer ID]],'Hospitalisation Details'!A:K,10,FALSE)</f>
        <v>tier - 3</v>
      </c>
      <c r="P2189" t="str">
        <f>VLOOKUP(Table35[[#This Row],[Customer ID]],'Hospitalisation Details'!A:K,11,FALSE)</f>
        <v>R1013</v>
      </c>
    </row>
    <row r="2190" spans="1:16" x14ac:dyDescent="0.3">
      <c r="A2190" t="s">
        <v>172</v>
      </c>
      <c r="B2190" t="str">
        <f>VLOOKUP(Table35[[#This Row],[Customer ID]], 'Customer Names'!F:G, 2, FALSE)</f>
        <v>Morris, Mr.  Erik C.</v>
      </c>
      <c r="C2190">
        <v>26.125</v>
      </c>
      <c r="D2190" s="22" t="str" cm="1">
        <f t="array" ref="D2190">_xlfn.IFS(Table35[[#This Row],[BMI]]&lt;18.5, "Underweight ", Table35[[#This Row],[BMI]]&lt;24.9, "Normal Weight", Table35[[#This Row],[BMI]]&lt;29.9, "Overweight ", TRUE, "Obesity")</f>
        <v xml:space="preserve">Overweight </v>
      </c>
      <c r="E2190" s="22">
        <v>5.27</v>
      </c>
      <c r="F2190" s="22" t="str" cm="1">
        <f t="array" ref="F2190">_xlfn.IFS(Table35[[#This Row],[HBA1C]]&lt;5.7, "Normal", Table35[[#This Row],[HBA1C]]&lt;6.4, "Prediabetes ", TRUE, "Diabetes")</f>
        <v>Normal</v>
      </c>
      <c r="G2190" s="23" t="s">
        <v>2379</v>
      </c>
      <c r="H2190" s="22" t="s">
        <v>2380</v>
      </c>
      <c r="I2190" s="22" t="s">
        <v>2379</v>
      </c>
      <c r="J2190" s="22">
        <v>1</v>
      </c>
      <c r="K2190" t="s">
        <v>2379</v>
      </c>
      <c r="L2190" s="25">
        <f>VLOOKUP(Table35[[#This Row],[Customer ID]],'Hospitalisation Details'!A:E,5,FALSE)</f>
        <v>38272</v>
      </c>
      <c r="M2190" s="27">
        <f>VLOOKUP(Table35[[#This Row],[Customer ID]],'Hospitalisation Details'!A:K,8,FALSE)</f>
        <v>1708.93</v>
      </c>
      <c r="N2190" t="str">
        <f>VLOOKUP(Table35[[#This Row],[Customer ID]],'Hospitalisation Details'!A:K,9, FALSE)</f>
        <v>tier - 3</v>
      </c>
      <c r="O2190" t="str">
        <f>VLOOKUP(Table35[[#This Row],[Customer ID]],'Hospitalisation Details'!A:K,10,FALSE)</f>
        <v>tier - 1</v>
      </c>
      <c r="P2190" t="str">
        <f>VLOOKUP(Table35[[#This Row],[Customer ID]],'Hospitalisation Details'!A:K,11,FALSE)</f>
        <v>R1019</v>
      </c>
    </row>
    <row r="2191" spans="1:16" x14ac:dyDescent="0.3">
      <c r="A2191" t="s">
        <v>171</v>
      </c>
      <c r="B2191" t="str">
        <f>VLOOKUP(Table35[[#This Row],[Customer ID]], 'Customer Names'!F:G, 2, FALSE)</f>
        <v>Marek, Mr.  Shawn C</v>
      </c>
      <c r="C2191">
        <v>25.46</v>
      </c>
      <c r="D2191" s="22" t="str" cm="1">
        <f t="array" ref="D2191">_xlfn.IFS(Table35[[#This Row],[BMI]]&lt;18.5, "Underweight ", Table35[[#This Row],[BMI]]&lt;24.9, "Normal Weight", Table35[[#This Row],[BMI]]&lt;29.9, "Overweight ", TRUE, "Obesity")</f>
        <v xml:space="preserve">Overweight </v>
      </c>
      <c r="E2191" s="22">
        <v>5.18</v>
      </c>
      <c r="F2191" s="22" t="str" cm="1">
        <f t="array" ref="F2191">_xlfn.IFS(Table35[[#This Row],[HBA1C]]&lt;5.7, "Normal", Table35[[#This Row],[HBA1C]]&lt;6.4, "Prediabetes ", TRUE, "Diabetes")</f>
        <v>Normal</v>
      </c>
      <c r="G2191" s="23" t="s">
        <v>2379</v>
      </c>
      <c r="H2191" s="22" t="s">
        <v>2380</v>
      </c>
      <c r="I2191" s="22" t="s">
        <v>2379</v>
      </c>
      <c r="J2191" s="22">
        <v>1</v>
      </c>
      <c r="K2191" t="s">
        <v>2379</v>
      </c>
      <c r="L2191" s="25">
        <f>VLOOKUP(Table35[[#This Row],[Customer ID]],'Hospitalisation Details'!A:E,5,FALSE)</f>
        <v>38247</v>
      </c>
      <c r="M2191" s="27">
        <f>VLOOKUP(Table35[[#This Row],[Customer ID]],'Hospitalisation Details'!A:K,8,FALSE)</f>
        <v>1708</v>
      </c>
      <c r="N2191" t="str">
        <f>VLOOKUP(Table35[[#This Row],[Customer ID]],'Hospitalisation Details'!A:K,9, FALSE)</f>
        <v>tier - 3</v>
      </c>
      <c r="O2191" t="str">
        <f>VLOOKUP(Table35[[#This Row],[Customer ID]],'Hospitalisation Details'!A:K,10,FALSE)</f>
        <v>tier - 2</v>
      </c>
      <c r="P2191" t="str">
        <f>VLOOKUP(Table35[[#This Row],[Customer ID]],'Hospitalisation Details'!A:K,11,FALSE)</f>
        <v>R1016</v>
      </c>
    </row>
    <row r="2192" spans="1:16" x14ac:dyDescent="0.3">
      <c r="A2192" t="s">
        <v>170</v>
      </c>
      <c r="B2192" t="str">
        <f>VLOOKUP(Table35[[#This Row],[Customer ID]], 'Customer Names'!F:G, 2, FALSE)</f>
        <v>Armstrong, Mr.  Vajin L.</v>
      </c>
      <c r="C2192">
        <v>23.75</v>
      </c>
      <c r="D2192" s="22" t="str" cm="1">
        <f t="array" ref="D2192">_xlfn.IFS(Table35[[#This Row],[BMI]]&lt;18.5, "Underweight ", Table35[[#This Row],[BMI]]&lt;24.9, "Normal Weight", Table35[[#This Row],[BMI]]&lt;29.9, "Overweight ", TRUE, "Obesity")</f>
        <v>Normal Weight</v>
      </c>
      <c r="E2192" s="22">
        <v>5.27</v>
      </c>
      <c r="F2192" s="22" t="str" cm="1">
        <f t="array" ref="F2192">_xlfn.IFS(Table35[[#This Row],[HBA1C]]&lt;5.7, "Normal", Table35[[#This Row],[HBA1C]]&lt;6.4, "Prediabetes ", TRUE, "Diabetes")</f>
        <v>Normal</v>
      </c>
      <c r="G2192" s="23" t="s">
        <v>2379</v>
      </c>
      <c r="H2192" s="22" t="s">
        <v>2380</v>
      </c>
      <c r="I2192" s="22" t="s">
        <v>2379</v>
      </c>
      <c r="J2192" s="22">
        <v>1</v>
      </c>
      <c r="K2192" t="s">
        <v>2379</v>
      </c>
      <c r="L2192" s="25">
        <f>VLOOKUP(Table35[[#This Row],[Customer ID]],'Hospitalisation Details'!A:E,5,FALSE)</f>
        <v>38205</v>
      </c>
      <c r="M2192" s="27">
        <f>VLOOKUP(Table35[[#This Row],[Customer ID]],'Hospitalisation Details'!A:K,8,FALSE)</f>
        <v>1705.62</v>
      </c>
      <c r="N2192" t="str">
        <f>VLOOKUP(Table35[[#This Row],[Customer ID]],'Hospitalisation Details'!A:K,9, FALSE)</f>
        <v>tier - 2</v>
      </c>
      <c r="O2192" t="str">
        <f>VLOOKUP(Table35[[#This Row],[Customer ID]],'Hospitalisation Details'!A:K,10,FALSE)</f>
        <v>tier - 2</v>
      </c>
      <c r="P2192" t="str">
        <f>VLOOKUP(Table35[[#This Row],[Customer ID]],'Hospitalisation Details'!A:K,11,FALSE)</f>
        <v>R1015</v>
      </c>
    </row>
    <row r="2193" spans="1:16" x14ac:dyDescent="0.3">
      <c r="A2193" t="s">
        <v>168</v>
      </c>
      <c r="B2193" t="str">
        <f>VLOOKUP(Table35[[#This Row],[Customer ID]], 'Customer Names'!F:G, 2, FALSE)</f>
        <v>Werner, Mr.  John K. Jr.</v>
      </c>
      <c r="C2193">
        <v>23.085000000000001</v>
      </c>
      <c r="D2193" s="22" t="str" cm="1">
        <f t="array" ref="D2193">_xlfn.IFS(Table35[[#This Row],[BMI]]&lt;18.5, "Underweight ", Table35[[#This Row],[BMI]]&lt;24.9, "Normal Weight", Table35[[#This Row],[BMI]]&lt;29.9, "Overweight ", TRUE, "Obesity")</f>
        <v>Normal Weight</v>
      </c>
      <c r="E2193" s="22">
        <v>5.62</v>
      </c>
      <c r="F2193" s="22" t="str" cm="1">
        <f t="array" ref="F2193">_xlfn.IFS(Table35[[#This Row],[HBA1C]]&lt;5.7, "Normal", Table35[[#This Row],[HBA1C]]&lt;6.4, "Prediabetes ", TRUE, "Diabetes")</f>
        <v>Normal</v>
      </c>
      <c r="G2193" s="23" t="s">
        <v>2379</v>
      </c>
      <c r="H2193" s="22" t="s">
        <v>2380</v>
      </c>
      <c r="I2193" s="22" t="s">
        <v>2379</v>
      </c>
      <c r="J2193" s="22">
        <v>1</v>
      </c>
      <c r="K2193" t="s">
        <v>2379</v>
      </c>
      <c r="L2193" s="25">
        <f>VLOOKUP(Table35[[#This Row],[Customer ID]],'Hospitalisation Details'!A:E,5,FALSE)</f>
        <v>38182</v>
      </c>
      <c r="M2193" s="27">
        <f>VLOOKUP(Table35[[#This Row],[Customer ID]],'Hospitalisation Details'!A:K,8,FALSE)</f>
        <v>1704.7</v>
      </c>
      <c r="N2193" t="str">
        <f>VLOOKUP(Table35[[#This Row],[Customer ID]],'Hospitalisation Details'!A:K,9, FALSE)</f>
        <v>tier - 2</v>
      </c>
      <c r="O2193" t="str">
        <f>VLOOKUP(Table35[[#This Row],[Customer ID]],'Hospitalisation Details'!A:K,10,FALSE)</f>
        <v>tier - 3</v>
      </c>
      <c r="P2193" t="str">
        <f>VLOOKUP(Table35[[#This Row],[Customer ID]],'Hospitalisation Details'!A:K,11,FALSE)</f>
        <v>R1018</v>
      </c>
    </row>
    <row r="2194" spans="1:16" x14ac:dyDescent="0.3">
      <c r="A2194" t="s">
        <v>166</v>
      </c>
      <c r="B2194" t="str">
        <f>VLOOKUP(Table35[[#This Row],[Customer ID]], 'Customer Names'!F:G, 2, FALSE)</f>
        <v>Gries, Mr.  Kevin J.</v>
      </c>
      <c r="C2194">
        <v>22.99</v>
      </c>
      <c r="D2194" s="22" t="str" cm="1">
        <f t="array" ref="D2194">_xlfn.IFS(Table35[[#This Row],[BMI]]&lt;18.5, "Underweight ", Table35[[#This Row],[BMI]]&lt;24.9, "Normal Weight", Table35[[#This Row],[BMI]]&lt;29.9, "Overweight ", TRUE, "Obesity")</f>
        <v>Normal Weight</v>
      </c>
      <c r="E2194" s="22">
        <v>5.0599999999999996</v>
      </c>
      <c r="F2194" s="22" t="str" cm="1">
        <f t="array" ref="F2194">_xlfn.IFS(Table35[[#This Row],[HBA1C]]&lt;5.7, "Normal", Table35[[#This Row],[HBA1C]]&lt;6.4, "Prediabetes ", TRUE, "Diabetes")</f>
        <v>Normal</v>
      </c>
      <c r="G2194" s="23" t="s">
        <v>2379</v>
      </c>
      <c r="H2194" s="22" t="s">
        <v>2380</v>
      </c>
      <c r="I2194" s="22" t="s">
        <v>2379</v>
      </c>
      <c r="J2194" s="22">
        <v>1</v>
      </c>
      <c r="K2194" t="s">
        <v>2379</v>
      </c>
      <c r="L2194" s="25">
        <f>VLOOKUP(Table35[[#This Row],[Customer ID]],'Hospitalisation Details'!A:E,5,FALSE)</f>
        <v>38145</v>
      </c>
      <c r="M2194" s="27">
        <f>VLOOKUP(Table35[[#This Row],[Customer ID]],'Hospitalisation Details'!A:K,8,FALSE)</f>
        <v>1704.57</v>
      </c>
      <c r="N2194" t="str">
        <f>VLOOKUP(Table35[[#This Row],[Customer ID]],'Hospitalisation Details'!A:K,9, FALSE)</f>
        <v>tier - 2</v>
      </c>
      <c r="O2194" t="str">
        <f>VLOOKUP(Table35[[#This Row],[Customer ID]],'Hospitalisation Details'!A:K,10,FALSE)</f>
        <v>tier - 1</v>
      </c>
      <c r="P2194" t="str">
        <f>VLOOKUP(Table35[[#This Row],[Customer ID]],'Hospitalisation Details'!A:K,11,FALSE)</f>
        <v>R1016</v>
      </c>
    </row>
    <row r="2195" spans="1:16" x14ac:dyDescent="0.3">
      <c r="A2195" t="s">
        <v>164</v>
      </c>
      <c r="B2195" t="str">
        <f>VLOOKUP(Table35[[#This Row],[Customer ID]], 'Customer Names'!F:G, 2, FALSE)</f>
        <v>Mills, Mr.  Kirby W.</v>
      </c>
      <c r="C2195">
        <v>21.47</v>
      </c>
      <c r="D2195" s="22" t="str" cm="1">
        <f t="array" ref="D2195">_xlfn.IFS(Table35[[#This Row],[BMI]]&lt;18.5, "Underweight ", Table35[[#This Row],[BMI]]&lt;24.9, "Normal Weight", Table35[[#This Row],[BMI]]&lt;29.9, "Overweight ", TRUE, "Obesity")</f>
        <v>Normal Weight</v>
      </c>
      <c r="E2195" s="22">
        <v>4.6900000000000004</v>
      </c>
      <c r="F2195" s="22" t="str" cm="1">
        <f t="array" ref="F2195">_xlfn.IFS(Table35[[#This Row],[HBA1C]]&lt;5.7, "Normal", Table35[[#This Row],[HBA1C]]&lt;6.4, "Prediabetes ", TRUE, "Diabetes")</f>
        <v>Normal</v>
      </c>
      <c r="G2195" s="23" t="s">
        <v>2379</v>
      </c>
      <c r="H2195" s="22" t="s">
        <v>2380</v>
      </c>
      <c r="I2195" s="22" t="s">
        <v>2379</v>
      </c>
      <c r="J2195" s="22">
        <v>1</v>
      </c>
      <c r="K2195" t="s">
        <v>2379</v>
      </c>
      <c r="L2195" s="25">
        <f>VLOOKUP(Table35[[#This Row],[Customer ID]],'Hospitalisation Details'!A:E,5,FALSE)</f>
        <v>38117</v>
      </c>
      <c r="M2195" s="27">
        <f>VLOOKUP(Table35[[#This Row],[Customer ID]],'Hospitalisation Details'!A:K,8,FALSE)</f>
        <v>1702.46</v>
      </c>
      <c r="N2195" t="str">
        <f>VLOOKUP(Table35[[#This Row],[Customer ID]],'Hospitalisation Details'!A:K,9, FALSE)</f>
        <v>tier - 2</v>
      </c>
      <c r="O2195" t="str">
        <f>VLOOKUP(Table35[[#This Row],[Customer ID]],'Hospitalisation Details'!A:K,10,FALSE)</f>
        <v>tier - 3</v>
      </c>
      <c r="P2195" t="str">
        <f>VLOOKUP(Table35[[#This Row],[Customer ID]],'Hospitalisation Details'!A:K,11,FALSE)</f>
        <v>R1019</v>
      </c>
    </row>
    <row r="2196" spans="1:16" x14ac:dyDescent="0.3">
      <c r="A2196" t="s">
        <v>162</v>
      </c>
      <c r="B2196" t="str">
        <f>VLOOKUP(Table35[[#This Row],[Customer ID]], 'Customer Names'!F:G, 2, FALSE)</f>
        <v>Penny, Mr.  J A</v>
      </c>
      <c r="C2196">
        <v>15.96</v>
      </c>
      <c r="D2196" s="22" t="str" cm="1">
        <f t="array" ref="D2196">_xlfn.IFS(Table35[[#This Row],[BMI]]&lt;18.5, "Underweight ", Table35[[#This Row],[BMI]]&lt;24.9, "Normal Weight", Table35[[#This Row],[BMI]]&lt;29.9, "Overweight ", TRUE, "Obesity")</f>
        <v xml:space="preserve">Underweight </v>
      </c>
      <c r="E2196" s="22">
        <v>5.44</v>
      </c>
      <c r="F2196" s="22" t="str" cm="1">
        <f t="array" ref="F2196">_xlfn.IFS(Table35[[#This Row],[HBA1C]]&lt;5.7, "Normal", Table35[[#This Row],[HBA1C]]&lt;6.4, "Prediabetes ", TRUE, "Diabetes")</f>
        <v>Normal</v>
      </c>
      <c r="G2196" s="23" t="s">
        <v>2379</v>
      </c>
      <c r="H2196" s="22" t="s">
        <v>2380</v>
      </c>
      <c r="I2196" s="22" t="s">
        <v>2379</v>
      </c>
      <c r="J2196" s="22">
        <v>1</v>
      </c>
      <c r="K2196" t="s">
        <v>2379</v>
      </c>
      <c r="L2196" s="25">
        <f>VLOOKUP(Table35[[#This Row],[Customer ID]],'Hospitalisation Details'!A:E,5,FALSE)</f>
        <v>38094</v>
      </c>
      <c r="M2196" s="27">
        <f>VLOOKUP(Table35[[#This Row],[Customer ID]],'Hospitalisation Details'!A:K,8,FALSE)</f>
        <v>1694.8</v>
      </c>
      <c r="N2196" t="str">
        <f>VLOOKUP(Table35[[#This Row],[Customer ID]],'Hospitalisation Details'!A:K,9, FALSE)</f>
        <v>tier - 2</v>
      </c>
      <c r="O2196" t="str">
        <f>VLOOKUP(Table35[[#This Row],[Customer ID]],'Hospitalisation Details'!A:K,10,FALSE)</f>
        <v>tier - 2</v>
      </c>
      <c r="P2196" t="str">
        <f>VLOOKUP(Table35[[#This Row],[Customer ID]],'Hospitalisation Details'!A:K,11,FALSE)</f>
        <v>R1015</v>
      </c>
    </row>
    <row r="2197" spans="1:16" x14ac:dyDescent="0.3">
      <c r="A2197" t="s">
        <v>161</v>
      </c>
      <c r="B2197" t="str">
        <f>VLOOKUP(Table35[[#This Row],[Customer ID]], 'Customer Names'!F:G, 2, FALSE)</f>
        <v>Hicks, Mr.  Dustin G.</v>
      </c>
      <c r="C2197">
        <v>39.5</v>
      </c>
      <c r="D2197" s="22" t="str" cm="1">
        <f t="array" ref="D2197">_xlfn.IFS(Table35[[#This Row],[BMI]]&lt;18.5, "Underweight ", Table35[[#This Row],[BMI]]&lt;24.9, "Normal Weight", Table35[[#This Row],[BMI]]&lt;29.9, "Overweight ", TRUE, "Obesity")</f>
        <v>Obesity</v>
      </c>
      <c r="E2197" s="22">
        <v>5.05</v>
      </c>
      <c r="F2197" s="22" t="str" cm="1">
        <f t="array" ref="F2197">_xlfn.IFS(Table35[[#This Row],[HBA1C]]&lt;5.7, "Normal", Table35[[#This Row],[HBA1C]]&lt;6.4, "Prediabetes ", TRUE, "Diabetes")</f>
        <v>Normal</v>
      </c>
      <c r="G2197" s="23" t="s">
        <v>2379</v>
      </c>
      <c r="H2197" s="22" t="s">
        <v>2380</v>
      </c>
      <c r="I2197" s="22" t="s">
        <v>2379</v>
      </c>
      <c r="J2197" s="22">
        <v>1</v>
      </c>
      <c r="K2197" t="s">
        <v>2379</v>
      </c>
      <c r="L2197" s="25">
        <f>VLOOKUP(Table35[[#This Row],[Customer ID]],'Hospitalisation Details'!A:E,5,FALSE)</f>
        <v>36606</v>
      </c>
      <c r="M2197" s="27">
        <f>VLOOKUP(Table35[[#This Row],[Customer ID]],'Hospitalisation Details'!A:K,8,FALSE)</f>
        <v>1682.6</v>
      </c>
      <c r="N2197" t="str">
        <f>VLOOKUP(Table35[[#This Row],[Customer ID]],'Hospitalisation Details'!A:K,9, FALSE)</f>
        <v>tier - 2</v>
      </c>
      <c r="O2197" t="str">
        <f>VLOOKUP(Table35[[#This Row],[Customer ID]],'Hospitalisation Details'!A:K,10,FALSE)</f>
        <v>tier - 2</v>
      </c>
      <c r="P2197" t="str">
        <f>VLOOKUP(Table35[[#This Row],[Customer ID]],'Hospitalisation Details'!A:K,11,FALSE)</f>
        <v>R1011</v>
      </c>
    </row>
    <row r="2198" spans="1:16" x14ac:dyDescent="0.3">
      <c r="A2198" t="s">
        <v>160</v>
      </c>
      <c r="B2198" t="str">
        <f>VLOOKUP(Table35[[#This Row],[Customer ID]], 'Customer Names'!F:G, 2, FALSE)</f>
        <v>Masayesva, Mr.  Anthony G</v>
      </c>
      <c r="C2198">
        <v>33.770000000000003</v>
      </c>
      <c r="D2198" s="22" t="str" cm="1">
        <f t="array" ref="D2198">_xlfn.IFS(Table35[[#This Row],[BMI]]&lt;18.5, "Underweight ", Table35[[#This Row],[BMI]]&lt;24.9, "Normal Weight", Table35[[#This Row],[BMI]]&lt;29.9, "Overweight ", TRUE, "Obesity")</f>
        <v>Obesity</v>
      </c>
      <c r="E2198" s="22">
        <v>6</v>
      </c>
      <c r="F2198" s="22" t="str" cm="1">
        <f t="array" ref="F2198">_xlfn.IFS(Table35[[#This Row],[HBA1C]]&lt;5.7, "Normal", Table35[[#This Row],[HBA1C]]&lt;6.4, "Prediabetes ", TRUE, "Diabetes")</f>
        <v xml:space="preserve">Prediabetes </v>
      </c>
      <c r="G2198" s="23" t="s">
        <v>2379</v>
      </c>
      <c r="H2198" s="22" t="s">
        <v>2380</v>
      </c>
      <c r="I2198" s="22" t="s">
        <v>2379</v>
      </c>
      <c r="J2198" s="22">
        <v>1</v>
      </c>
      <c r="K2198" t="s">
        <v>2379</v>
      </c>
      <c r="L2198" s="25">
        <f>VLOOKUP(Table35[[#This Row],[Customer ID]],'Hospitalisation Details'!A:E,5,FALSE)</f>
        <v>36566</v>
      </c>
      <c r="M2198" s="27">
        <f>VLOOKUP(Table35[[#This Row],[Customer ID]],'Hospitalisation Details'!A:K,8,FALSE)</f>
        <v>1674.63</v>
      </c>
      <c r="N2198" t="str">
        <f>VLOOKUP(Table35[[#This Row],[Customer ID]],'Hospitalisation Details'!A:K,9, FALSE)</f>
        <v>tier - 2</v>
      </c>
      <c r="O2198" t="str">
        <f>VLOOKUP(Table35[[#This Row],[Customer ID]],'Hospitalisation Details'!A:K,10,FALSE)</f>
        <v>tier - 2</v>
      </c>
      <c r="P2198" t="str">
        <f>VLOOKUP(Table35[[#This Row],[Customer ID]],'Hospitalisation Details'!A:K,11,FALSE)</f>
        <v>R1013</v>
      </c>
    </row>
    <row r="2199" spans="1:16" x14ac:dyDescent="0.3">
      <c r="A2199" t="s">
        <v>159</v>
      </c>
      <c r="B2199" t="str">
        <f>VLOOKUP(Table35[[#This Row],[Customer ID]], 'Customer Names'!F:G, 2, FALSE)</f>
        <v>Paavola, Mr.  Ryan</v>
      </c>
      <c r="C2199">
        <v>26.84</v>
      </c>
      <c r="D2199" s="22" t="str" cm="1">
        <f t="array" ref="D2199">_xlfn.IFS(Table35[[#This Row],[BMI]]&lt;18.5, "Underweight ", Table35[[#This Row],[BMI]]&lt;24.9, "Normal Weight", Table35[[#This Row],[BMI]]&lt;29.9, "Overweight ", TRUE, "Obesity")</f>
        <v xml:space="preserve">Overweight </v>
      </c>
      <c r="E2199" s="22">
        <v>5.99</v>
      </c>
      <c r="F2199" s="22" t="str" cm="1">
        <f t="array" ref="F2199">_xlfn.IFS(Table35[[#This Row],[HBA1C]]&lt;5.7, "Normal", Table35[[#This Row],[HBA1C]]&lt;6.4, "Prediabetes ", TRUE, "Diabetes")</f>
        <v xml:space="preserve">Prediabetes </v>
      </c>
      <c r="G2199" s="23" t="s">
        <v>2381</v>
      </c>
      <c r="H2199" s="22" t="s">
        <v>2380</v>
      </c>
      <c r="I2199" s="22" t="s">
        <v>2379</v>
      </c>
      <c r="J2199" s="22">
        <v>1</v>
      </c>
      <c r="K2199" t="s">
        <v>2379</v>
      </c>
      <c r="L2199" s="25">
        <f>VLOOKUP(Table35[[#This Row],[Customer ID]],'Hospitalisation Details'!A:E,5,FALSE)</f>
        <v>36548</v>
      </c>
      <c r="M2199" s="27">
        <f>VLOOKUP(Table35[[#This Row],[Customer ID]],'Hospitalisation Details'!A:K,8,FALSE)</f>
        <v>1665</v>
      </c>
      <c r="N2199" t="str">
        <f>VLOOKUP(Table35[[#This Row],[Customer ID]],'Hospitalisation Details'!A:K,9, FALSE)</f>
        <v>tier - 2</v>
      </c>
      <c r="O2199" t="str">
        <f>VLOOKUP(Table35[[#This Row],[Customer ID]],'Hospitalisation Details'!A:K,10,FALSE)</f>
        <v>tier - 2</v>
      </c>
      <c r="P2199" t="str">
        <f>VLOOKUP(Table35[[#This Row],[Customer ID]],'Hospitalisation Details'!A:K,11,FALSE)</f>
        <v>R1013</v>
      </c>
    </row>
    <row r="2200" spans="1:16" x14ac:dyDescent="0.3">
      <c r="A2200" t="s">
        <v>158</v>
      </c>
      <c r="B2200" t="str">
        <f>VLOOKUP(Table35[[#This Row],[Customer ID]], 'Customer Names'!F:G, 2, FALSE)</f>
        <v>Gehlsen, Mr.  Eric N</v>
      </c>
      <c r="C2200">
        <v>35.53</v>
      </c>
      <c r="D2200" s="22" t="str" cm="1">
        <f t="array" ref="D2200">_xlfn.IFS(Table35[[#This Row],[BMI]]&lt;18.5, "Underweight ", Table35[[#This Row],[BMI]]&lt;24.9, "Normal Weight", Table35[[#This Row],[BMI]]&lt;29.9, "Overweight ", TRUE, "Obesity")</f>
        <v>Obesity</v>
      </c>
      <c r="E2200" s="22">
        <v>4.3600000000000003</v>
      </c>
      <c r="F2200" s="22" t="str" cm="1">
        <f t="array" ref="F2200">_xlfn.IFS(Table35[[#This Row],[HBA1C]]&lt;5.7, "Normal", Table35[[#This Row],[HBA1C]]&lt;6.4, "Prediabetes ", TRUE, "Diabetes")</f>
        <v>Normal</v>
      </c>
      <c r="G2200" s="23" t="s">
        <v>2379</v>
      </c>
      <c r="H2200" s="22" t="s">
        <v>2379</v>
      </c>
      <c r="I2200" s="22" t="s">
        <v>2381</v>
      </c>
      <c r="J2200" s="22">
        <v>1</v>
      </c>
      <c r="K2200" t="s">
        <v>2379</v>
      </c>
      <c r="L2200" s="25">
        <f>VLOOKUP(Table35[[#This Row],[Customer ID]],'Hospitalisation Details'!A:E,5,FALSE)</f>
        <v>37985</v>
      </c>
      <c r="M2200" s="27">
        <f>VLOOKUP(Table35[[#This Row],[Customer ID]],'Hospitalisation Details'!A:K,8,FALSE)</f>
        <v>1646.43</v>
      </c>
      <c r="N2200" t="str">
        <f>VLOOKUP(Table35[[#This Row],[Customer ID]],'Hospitalisation Details'!A:K,9, FALSE)</f>
        <v>tier - 2</v>
      </c>
      <c r="O2200" t="str">
        <f>VLOOKUP(Table35[[#This Row],[Customer ID]],'Hospitalisation Details'!A:K,10,FALSE)</f>
        <v>tier - 1</v>
      </c>
      <c r="P2200" t="str">
        <f>VLOOKUP(Table35[[#This Row],[Customer ID]],'Hospitalisation Details'!A:K,11,FALSE)</f>
        <v>R1012</v>
      </c>
    </row>
    <row r="2201" spans="1:16" x14ac:dyDescent="0.3">
      <c r="A2201" t="s">
        <v>157</v>
      </c>
      <c r="B2201" t="str">
        <f>VLOOKUP(Table35[[#This Row],[Customer ID]], 'Customer Names'!F:G, 2, FALSE)</f>
        <v>Roche, Mr.  Connor</v>
      </c>
      <c r="C2201">
        <v>30.59</v>
      </c>
      <c r="D2201" s="22" t="str" cm="1">
        <f t="array" ref="D2201">_xlfn.IFS(Table35[[#This Row],[BMI]]&lt;18.5, "Underweight ", Table35[[#This Row],[BMI]]&lt;24.9, "Normal Weight", Table35[[#This Row],[BMI]]&lt;29.9, "Overweight ", TRUE, "Obesity")</f>
        <v>Obesity</v>
      </c>
      <c r="E2201" s="22">
        <v>4.41</v>
      </c>
      <c r="F2201" s="22" t="str" cm="1">
        <f t="array" ref="F2201">_xlfn.IFS(Table35[[#This Row],[HBA1C]]&lt;5.7, "Normal", Table35[[#This Row],[HBA1C]]&lt;6.4, "Prediabetes ", TRUE, "Diabetes")</f>
        <v>Normal</v>
      </c>
      <c r="G2201" s="23" t="s">
        <v>2379</v>
      </c>
      <c r="H2201" s="22" t="s">
        <v>2379</v>
      </c>
      <c r="I2201" s="22" t="s">
        <v>2381</v>
      </c>
      <c r="J2201" s="22">
        <v>1</v>
      </c>
      <c r="K2201" t="s">
        <v>2379</v>
      </c>
      <c r="L2201" s="25">
        <f>VLOOKUP(Table35[[#This Row],[Customer ID]],'Hospitalisation Details'!A:E,5,FALSE)</f>
        <v>37946</v>
      </c>
      <c r="M2201" s="27">
        <f>VLOOKUP(Table35[[#This Row],[Customer ID]],'Hospitalisation Details'!A:K,8,FALSE)</f>
        <v>1639.56</v>
      </c>
      <c r="N2201" t="str">
        <f>VLOOKUP(Table35[[#This Row],[Customer ID]],'Hospitalisation Details'!A:K,9, FALSE)</f>
        <v>tier - 2</v>
      </c>
      <c r="O2201" t="str">
        <f>VLOOKUP(Table35[[#This Row],[Customer ID]],'Hospitalisation Details'!A:K,10,FALSE)</f>
        <v>tier - 2</v>
      </c>
      <c r="P2201" t="str">
        <f>VLOOKUP(Table35[[#This Row],[Customer ID]],'Hospitalisation Details'!A:K,11,FALSE)</f>
        <v>R1012</v>
      </c>
    </row>
    <row r="2202" spans="1:16" x14ac:dyDescent="0.3">
      <c r="A2202" t="s">
        <v>156</v>
      </c>
      <c r="B2202" t="str">
        <f>VLOOKUP(Table35[[#This Row],[Customer ID]], 'Customer Names'!F:G, 2, FALSE)</f>
        <v>Hearn, Mr.  Patrick H.</v>
      </c>
      <c r="C2202">
        <v>30.59</v>
      </c>
      <c r="D2202" s="22" t="str" cm="1">
        <f t="array" ref="D2202">_xlfn.IFS(Table35[[#This Row],[BMI]]&lt;18.5, "Underweight ", Table35[[#This Row],[BMI]]&lt;24.9, "Normal Weight", Table35[[#This Row],[BMI]]&lt;29.9, "Overweight ", TRUE, "Obesity")</f>
        <v>Obesity</v>
      </c>
      <c r="E2202" s="22">
        <v>4.17</v>
      </c>
      <c r="F2202" s="22" t="str" cm="1">
        <f t="array" ref="F2202">_xlfn.IFS(Table35[[#This Row],[HBA1C]]&lt;5.7, "Normal", Table35[[#This Row],[HBA1C]]&lt;6.4, "Prediabetes ", TRUE, "Diabetes")</f>
        <v>Normal</v>
      </c>
      <c r="G2202" s="23" t="s">
        <v>2379</v>
      </c>
      <c r="H2202" s="22" t="s">
        <v>2379</v>
      </c>
      <c r="I2202" s="22" t="s">
        <v>2381</v>
      </c>
      <c r="J2202" s="22">
        <v>1</v>
      </c>
      <c r="K2202" t="s">
        <v>2379</v>
      </c>
      <c r="L2202" s="25">
        <f>VLOOKUP(Table35[[#This Row],[Customer ID]],'Hospitalisation Details'!A:E,5,FALSE)</f>
        <v>37910</v>
      </c>
      <c r="M2202" s="27">
        <f>VLOOKUP(Table35[[#This Row],[Customer ID]],'Hospitalisation Details'!A:K,8,FALSE)</f>
        <v>1639.56</v>
      </c>
      <c r="N2202" t="str">
        <f>VLOOKUP(Table35[[#This Row],[Customer ID]],'Hospitalisation Details'!A:K,9, FALSE)</f>
        <v>tier - 2</v>
      </c>
      <c r="O2202" t="str">
        <f>VLOOKUP(Table35[[#This Row],[Customer ID]],'Hospitalisation Details'!A:K,10,FALSE)</f>
        <v>tier - 2</v>
      </c>
      <c r="P2202" t="str">
        <f>VLOOKUP(Table35[[#This Row],[Customer ID]],'Hospitalisation Details'!A:K,11,FALSE)</f>
        <v>R1012</v>
      </c>
    </row>
    <row r="2203" spans="1:16" x14ac:dyDescent="0.3">
      <c r="A2203" t="s">
        <v>155</v>
      </c>
      <c r="B2203" t="str">
        <f>VLOOKUP(Table35[[#This Row],[Customer ID]], 'Customer Names'!F:G, 2, FALSE)</f>
        <v>Dimson, Mr.  Tyler</v>
      </c>
      <c r="C2203">
        <v>27.835000000000001</v>
      </c>
      <c r="D2203" s="22" t="str" cm="1">
        <f t="array" ref="D2203">_xlfn.IFS(Table35[[#This Row],[BMI]]&lt;18.5, "Underweight ", Table35[[#This Row],[BMI]]&lt;24.9, "Normal Weight", Table35[[#This Row],[BMI]]&lt;29.9, "Overweight ", TRUE, "Obesity")</f>
        <v xml:space="preserve">Overweight </v>
      </c>
      <c r="E2203" s="22">
        <v>4.4400000000000004</v>
      </c>
      <c r="F2203" s="22" t="str" cm="1">
        <f t="array" ref="F2203">_xlfn.IFS(Table35[[#This Row],[HBA1C]]&lt;5.7, "Normal", Table35[[#This Row],[HBA1C]]&lt;6.4, "Prediabetes ", TRUE, "Diabetes")</f>
        <v>Normal</v>
      </c>
      <c r="G2203" s="23" t="s">
        <v>2379</v>
      </c>
      <c r="H2203" s="22" t="s">
        <v>2379</v>
      </c>
      <c r="I2203" s="22" t="s">
        <v>2381</v>
      </c>
      <c r="J2203" s="22">
        <v>1</v>
      </c>
      <c r="K2203" t="s">
        <v>2379</v>
      </c>
      <c r="L2203" s="25">
        <f>VLOOKUP(Table35[[#This Row],[Customer ID]],'Hospitalisation Details'!A:E,5,FALSE)</f>
        <v>37894</v>
      </c>
      <c r="M2203" s="27">
        <f>VLOOKUP(Table35[[#This Row],[Customer ID]],'Hospitalisation Details'!A:K,8,FALSE)</f>
        <v>1635.73</v>
      </c>
      <c r="N2203" t="str">
        <f>VLOOKUP(Table35[[#This Row],[Customer ID]],'Hospitalisation Details'!A:K,9, FALSE)</f>
        <v>tier - 2</v>
      </c>
      <c r="O2203" t="str">
        <f>VLOOKUP(Table35[[#This Row],[Customer ID]],'Hospitalisation Details'!A:K,10,FALSE)</f>
        <v>tier - 3</v>
      </c>
      <c r="P2203" t="str">
        <f>VLOOKUP(Table35[[#This Row],[Customer ID]],'Hospitalisation Details'!A:K,11,FALSE)</f>
        <v>R1012</v>
      </c>
    </row>
    <row r="2204" spans="1:16" x14ac:dyDescent="0.3">
      <c r="A2204" t="s">
        <v>154</v>
      </c>
      <c r="B2204" t="str">
        <f>VLOOKUP(Table35[[#This Row],[Customer ID]], 'Customer Names'!F:G, 2, FALSE)</f>
        <v>Slason, Ms.  Deborah L.</v>
      </c>
      <c r="C2204">
        <v>40.26</v>
      </c>
      <c r="D2204" s="22" t="str" cm="1">
        <f t="array" ref="D2204">_xlfn.IFS(Table35[[#This Row],[BMI]]&lt;18.5, "Underweight ", Table35[[#This Row],[BMI]]&lt;24.9, "Normal Weight", Table35[[#This Row],[BMI]]&lt;29.9, "Overweight ", TRUE, "Obesity")</f>
        <v>Obesity</v>
      </c>
      <c r="E2204" s="22">
        <v>5.52</v>
      </c>
      <c r="F2204" s="22" t="str" cm="1">
        <f t="array" ref="F2204">_xlfn.IFS(Table35[[#This Row],[HBA1C]]&lt;5.7, "Normal", Table35[[#This Row],[HBA1C]]&lt;6.4, "Prediabetes ", TRUE, "Diabetes")</f>
        <v>Normal</v>
      </c>
      <c r="G2204" s="23" t="s">
        <v>2379</v>
      </c>
      <c r="H2204" s="22" t="s">
        <v>2380</v>
      </c>
      <c r="I2204" s="22" t="s">
        <v>2379</v>
      </c>
      <c r="J2204" s="22">
        <v>1</v>
      </c>
      <c r="K2204" t="s">
        <v>2379</v>
      </c>
      <c r="L2204" s="25">
        <f>VLOOKUP(Table35[[#This Row],[Customer ID]],'Hospitalisation Details'!A:E,5,FALSE)</f>
        <v>38212</v>
      </c>
      <c r="M2204" s="27">
        <f>VLOOKUP(Table35[[#This Row],[Customer ID]],'Hospitalisation Details'!A:K,8,FALSE)</f>
        <v>1634.57</v>
      </c>
      <c r="N2204" t="str">
        <f>VLOOKUP(Table35[[#This Row],[Customer ID]],'Hospitalisation Details'!A:K,9, FALSE)</f>
        <v>tier - 2</v>
      </c>
      <c r="O2204" t="str">
        <f>VLOOKUP(Table35[[#This Row],[Customer ID]],'Hospitalisation Details'!A:K,10,FALSE)</f>
        <v>tier - 2</v>
      </c>
      <c r="P2204" t="str">
        <f>VLOOKUP(Table35[[#This Row],[Customer ID]],'Hospitalisation Details'!A:K,11,FALSE)</f>
        <v>R1013</v>
      </c>
    </row>
    <row r="2205" spans="1:16" x14ac:dyDescent="0.3">
      <c r="A2205" t="s">
        <v>153</v>
      </c>
      <c r="B2205" t="str">
        <f>VLOOKUP(Table35[[#This Row],[Customer ID]], 'Customer Names'!F:G, 2, FALSE)</f>
        <v>Gibson, Ms.  Andrea K</v>
      </c>
      <c r="C2205">
        <v>39.82</v>
      </c>
      <c r="D2205" s="22" t="str" cm="1">
        <f t="array" ref="D2205">_xlfn.IFS(Table35[[#This Row],[BMI]]&lt;18.5, "Underweight ", Table35[[#This Row],[BMI]]&lt;24.9, "Normal Weight", Table35[[#This Row],[BMI]]&lt;29.9, "Overweight ", TRUE, "Obesity")</f>
        <v>Obesity</v>
      </c>
      <c r="E2205" s="22">
        <v>6.01</v>
      </c>
      <c r="F2205" s="22" t="str" cm="1">
        <f t="array" ref="F2205">_xlfn.IFS(Table35[[#This Row],[HBA1C]]&lt;5.7, "Normal", Table35[[#This Row],[HBA1C]]&lt;6.4, "Prediabetes ", TRUE, "Diabetes")</f>
        <v xml:space="preserve">Prediabetes </v>
      </c>
      <c r="G2205" s="23" t="s">
        <v>2379</v>
      </c>
      <c r="H2205" s="22" t="s">
        <v>2380</v>
      </c>
      <c r="I2205" s="22" t="s">
        <v>2379</v>
      </c>
      <c r="J2205" s="22">
        <v>1</v>
      </c>
      <c r="K2205" t="s">
        <v>2379</v>
      </c>
      <c r="L2205" s="25">
        <f>VLOOKUP(Table35[[#This Row],[Customer ID]],'Hospitalisation Details'!A:E,5,FALSE)</f>
        <v>38176</v>
      </c>
      <c r="M2205" s="27">
        <f>VLOOKUP(Table35[[#This Row],[Customer ID]],'Hospitalisation Details'!A:K,8,FALSE)</f>
        <v>1633.96</v>
      </c>
      <c r="N2205" t="str">
        <f>VLOOKUP(Table35[[#This Row],[Customer ID]],'Hospitalisation Details'!A:K,9, FALSE)</f>
        <v>tier - 2</v>
      </c>
      <c r="O2205" t="str">
        <f>VLOOKUP(Table35[[#This Row],[Customer ID]],'Hospitalisation Details'!A:K,10,FALSE)</f>
        <v>tier - 1</v>
      </c>
      <c r="P2205" t="str">
        <f>VLOOKUP(Table35[[#This Row],[Customer ID]],'Hospitalisation Details'!A:K,11,FALSE)</f>
        <v>R1013</v>
      </c>
    </row>
    <row r="2206" spans="1:16" x14ac:dyDescent="0.3">
      <c r="A2206" t="s">
        <v>152</v>
      </c>
      <c r="B2206" t="str">
        <f>VLOOKUP(Table35[[#This Row],[Customer ID]], 'Customer Names'!F:G, 2, FALSE)</f>
        <v>Erdos, Ms.  Elleree</v>
      </c>
      <c r="C2206">
        <v>39.159999999999997</v>
      </c>
      <c r="D2206" s="22" t="str" cm="1">
        <f t="array" ref="D2206">_xlfn.IFS(Table35[[#This Row],[BMI]]&lt;18.5, "Underweight ", Table35[[#This Row],[BMI]]&lt;24.9, "Normal Weight", Table35[[#This Row],[BMI]]&lt;29.9, "Overweight ", TRUE, "Obesity")</f>
        <v>Obesity</v>
      </c>
      <c r="E2206" s="22">
        <v>5.81</v>
      </c>
      <c r="F2206" s="22" t="str" cm="1">
        <f t="array" ref="F2206">_xlfn.IFS(Table35[[#This Row],[HBA1C]]&lt;5.7, "Normal", Table35[[#This Row],[HBA1C]]&lt;6.4, "Prediabetes ", TRUE, "Diabetes")</f>
        <v xml:space="preserve">Prediabetes </v>
      </c>
      <c r="G2206" s="23" t="s">
        <v>2379</v>
      </c>
      <c r="H2206" s="22" t="s">
        <v>2380</v>
      </c>
      <c r="I2206" s="22" t="s">
        <v>2379</v>
      </c>
      <c r="J2206" s="22">
        <v>1</v>
      </c>
      <c r="K2206" t="s">
        <v>2379</v>
      </c>
      <c r="L2206" s="25">
        <f>VLOOKUP(Table35[[#This Row],[Customer ID]],'Hospitalisation Details'!A:E,5,FALSE)</f>
        <v>38151</v>
      </c>
      <c r="M2206" s="27">
        <f>VLOOKUP(Table35[[#This Row],[Customer ID]],'Hospitalisation Details'!A:K,8,FALSE)</f>
        <v>1633.04</v>
      </c>
      <c r="N2206" t="str">
        <f>VLOOKUP(Table35[[#This Row],[Customer ID]],'Hospitalisation Details'!A:K,9, FALSE)</f>
        <v>tier - 2</v>
      </c>
      <c r="O2206" t="str">
        <f>VLOOKUP(Table35[[#This Row],[Customer ID]],'Hospitalisation Details'!A:K,10,FALSE)</f>
        <v>tier - 2</v>
      </c>
      <c r="P2206" t="str">
        <f>VLOOKUP(Table35[[#This Row],[Customer ID]],'Hospitalisation Details'!A:K,11,FALSE)</f>
        <v>R1013</v>
      </c>
    </row>
    <row r="2207" spans="1:16" x14ac:dyDescent="0.3">
      <c r="A2207" t="s">
        <v>151</v>
      </c>
      <c r="B2207" t="str">
        <f>VLOOKUP(Table35[[#This Row],[Customer ID]], 'Customer Names'!F:G, 2, FALSE)</f>
        <v>Cushman, Mr.  Brandon J</v>
      </c>
      <c r="C2207">
        <v>25.555</v>
      </c>
      <c r="D2207" s="22" t="str" cm="1">
        <f t="array" ref="D2207">_xlfn.IFS(Table35[[#This Row],[BMI]]&lt;18.5, "Underweight ", Table35[[#This Row],[BMI]]&lt;24.9, "Normal Weight", Table35[[#This Row],[BMI]]&lt;29.9, "Overweight ", TRUE, "Obesity")</f>
        <v xml:space="preserve">Overweight </v>
      </c>
      <c r="E2207" s="22">
        <v>4.37</v>
      </c>
      <c r="F2207" s="22" t="str" cm="1">
        <f t="array" ref="F2207">_xlfn.IFS(Table35[[#This Row],[HBA1C]]&lt;5.7, "Normal", Table35[[#This Row],[HBA1C]]&lt;6.4, "Prediabetes ", TRUE, "Diabetes")</f>
        <v>Normal</v>
      </c>
      <c r="G2207" s="23" t="s">
        <v>2379</v>
      </c>
      <c r="H2207" s="22" t="s">
        <v>2379</v>
      </c>
      <c r="I2207" s="22" t="s">
        <v>2381</v>
      </c>
      <c r="J2207" s="22">
        <v>1</v>
      </c>
      <c r="K2207" t="s">
        <v>2379</v>
      </c>
      <c r="L2207" s="25">
        <f>VLOOKUP(Table35[[#This Row],[Customer ID]],'Hospitalisation Details'!A:E,5,FALSE)</f>
        <v>37757</v>
      </c>
      <c r="M2207" s="27">
        <f>VLOOKUP(Table35[[#This Row],[Customer ID]],'Hospitalisation Details'!A:K,8,FALSE)</f>
        <v>1632.56</v>
      </c>
      <c r="N2207" t="str">
        <f>VLOOKUP(Table35[[#This Row],[Customer ID]],'Hospitalisation Details'!A:K,9, FALSE)</f>
        <v>tier - 2</v>
      </c>
      <c r="O2207" t="str">
        <f>VLOOKUP(Table35[[#This Row],[Customer ID]],'Hospitalisation Details'!A:K,10,FALSE)</f>
        <v>tier - 2</v>
      </c>
      <c r="P2207" t="str">
        <f>VLOOKUP(Table35[[#This Row],[Customer ID]],'Hospitalisation Details'!A:K,11,FALSE)</f>
        <v>R1012</v>
      </c>
    </row>
    <row r="2208" spans="1:16" x14ac:dyDescent="0.3">
      <c r="A2208" t="s">
        <v>150</v>
      </c>
      <c r="B2208" t="str">
        <f>VLOOKUP(Table35[[#This Row],[Customer ID]], 'Customer Names'!F:G, 2, FALSE)</f>
        <v>Hammel, Mr.  Steve</v>
      </c>
      <c r="C2208">
        <v>25.175000000000001</v>
      </c>
      <c r="D2208" s="22" t="str" cm="1">
        <f t="array" ref="D2208">_xlfn.IFS(Table35[[#This Row],[BMI]]&lt;18.5, "Underweight ", Table35[[#This Row],[BMI]]&lt;24.9, "Normal Weight", Table35[[#This Row],[BMI]]&lt;29.9, "Overweight ", TRUE, "Obesity")</f>
        <v xml:space="preserve">Overweight </v>
      </c>
      <c r="E2208" s="22">
        <v>5.74</v>
      </c>
      <c r="F2208" s="22" t="str" cm="1">
        <f t="array" ref="F2208">_xlfn.IFS(Table35[[#This Row],[HBA1C]]&lt;5.7, "Normal", Table35[[#This Row],[HBA1C]]&lt;6.4, "Prediabetes ", TRUE, "Diabetes")</f>
        <v xml:space="preserve">Prediabetes </v>
      </c>
      <c r="G2208" s="23" t="s">
        <v>2379</v>
      </c>
      <c r="H2208" s="22" t="s">
        <v>2379</v>
      </c>
      <c r="I2208" s="22" t="s">
        <v>2381</v>
      </c>
      <c r="J2208" s="22">
        <v>1</v>
      </c>
      <c r="K2208" t="s">
        <v>2379</v>
      </c>
      <c r="L2208" s="25">
        <f>VLOOKUP(Table35[[#This Row],[Customer ID]],'Hospitalisation Details'!A:E,5,FALSE)</f>
        <v>37714</v>
      </c>
      <c r="M2208" s="27">
        <f>VLOOKUP(Table35[[#This Row],[Customer ID]],'Hospitalisation Details'!A:K,8,FALSE)</f>
        <v>1632.04</v>
      </c>
      <c r="N2208" t="str">
        <f>VLOOKUP(Table35[[#This Row],[Customer ID]],'Hospitalisation Details'!A:K,9, FALSE)</f>
        <v>tier - 2</v>
      </c>
      <c r="O2208" t="str">
        <f>VLOOKUP(Table35[[#This Row],[Customer ID]],'Hospitalisation Details'!A:K,10,FALSE)</f>
        <v>tier - 2</v>
      </c>
      <c r="P2208" t="str">
        <f>VLOOKUP(Table35[[#This Row],[Customer ID]],'Hospitalisation Details'!A:K,11,FALSE)</f>
        <v>R1012</v>
      </c>
    </row>
    <row r="2209" spans="1:16" x14ac:dyDescent="0.3">
      <c r="A2209" t="s">
        <v>149</v>
      </c>
      <c r="B2209" t="str">
        <f>VLOOKUP(Table35[[#This Row],[Customer ID]], 'Customer Names'!F:G, 2, FALSE)</f>
        <v>Ytterstad, Ms.  Nina Wavik Sr.</v>
      </c>
      <c r="C2209">
        <v>38.28</v>
      </c>
      <c r="D2209" s="22" t="str" cm="1">
        <f t="array" ref="D2209">_xlfn.IFS(Table35[[#This Row],[BMI]]&lt;18.5, "Underweight ", Table35[[#This Row],[BMI]]&lt;24.9, "Normal Weight", Table35[[#This Row],[BMI]]&lt;29.9, "Overweight ", TRUE, "Obesity")</f>
        <v>Obesity</v>
      </c>
      <c r="E2209" s="22">
        <v>5.39</v>
      </c>
      <c r="F2209" s="22" t="str" cm="1">
        <f t="array" ref="F2209">_xlfn.IFS(Table35[[#This Row],[HBA1C]]&lt;5.7, "Normal", Table35[[#This Row],[HBA1C]]&lt;6.4, "Prediabetes ", TRUE, "Diabetes")</f>
        <v>Normal</v>
      </c>
      <c r="G2209" s="23" t="s">
        <v>2379</v>
      </c>
      <c r="H2209" s="22" t="s">
        <v>2380</v>
      </c>
      <c r="I2209" s="22" t="s">
        <v>2379</v>
      </c>
      <c r="J2209" s="22">
        <v>1</v>
      </c>
      <c r="K2209" t="s">
        <v>2379</v>
      </c>
      <c r="L2209" s="25">
        <f>VLOOKUP(Table35[[#This Row],[Customer ID]],'Hospitalisation Details'!A:E,5,FALSE)</f>
        <v>38055</v>
      </c>
      <c r="M2209" s="27">
        <f>VLOOKUP(Table35[[#This Row],[Customer ID]],'Hospitalisation Details'!A:K,8,FALSE)</f>
        <v>1631.82</v>
      </c>
      <c r="N2209" t="str">
        <f>VLOOKUP(Table35[[#This Row],[Customer ID]],'Hospitalisation Details'!A:K,9, FALSE)</f>
        <v>tier - 2</v>
      </c>
      <c r="O2209" t="str">
        <f>VLOOKUP(Table35[[#This Row],[Customer ID]],'Hospitalisation Details'!A:K,10,FALSE)</f>
        <v>tier - 1</v>
      </c>
      <c r="P2209" t="str">
        <f>VLOOKUP(Table35[[#This Row],[Customer ID]],'Hospitalisation Details'!A:K,11,FALSE)</f>
        <v>R1013</v>
      </c>
    </row>
    <row r="2210" spans="1:16" x14ac:dyDescent="0.3">
      <c r="A2210" t="s">
        <v>148</v>
      </c>
      <c r="B2210" t="str">
        <f>VLOOKUP(Table35[[#This Row],[Customer ID]], 'Customer Names'!F:G, 2, FALSE)</f>
        <v>Prince, Ms.  Dani</v>
      </c>
      <c r="C2210">
        <v>38.17</v>
      </c>
      <c r="D2210" s="22" t="str" cm="1">
        <f t="array" ref="D2210">_xlfn.IFS(Table35[[#This Row],[BMI]]&lt;18.5, "Underweight ", Table35[[#This Row],[BMI]]&lt;24.9, "Normal Weight", Table35[[#This Row],[BMI]]&lt;29.9, "Overweight ", TRUE, "Obesity")</f>
        <v>Obesity</v>
      </c>
      <c r="E2210" s="22">
        <v>4.07</v>
      </c>
      <c r="F2210" s="22" t="str" cm="1">
        <f t="array" ref="F2210">_xlfn.IFS(Table35[[#This Row],[HBA1C]]&lt;5.7, "Normal", Table35[[#This Row],[HBA1C]]&lt;6.4, "Prediabetes ", TRUE, "Diabetes")</f>
        <v>Normal</v>
      </c>
      <c r="G2210" s="23" t="s">
        <v>2379</v>
      </c>
      <c r="H2210" s="22" t="s">
        <v>2380</v>
      </c>
      <c r="I2210" s="22" t="s">
        <v>2379</v>
      </c>
      <c r="J2210" s="22">
        <v>1</v>
      </c>
      <c r="K2210" t="s">
        <v>2379</v>
      </c>
      <c r="L2210" s="25">
        <f>VLOOKUP(Table35[[#This Row],[Customer ID]],'Hospitalisation Details'!A:E,5,FALSE)</f>
        <v>38022</v>
      </c>
      <c r="M2210" s="27">
        <f>VLOOKUP(Table35[[#This Row],[Customer ID]],'Hospitalisation Details'!A:K,8,FALSE)</f>
        <v>1631.67</v>
      </c>
      <c r="N2210" t="str">
        <f>VLOOKUP(Table35[[#This Row],[Customer ID]],'Hospitalisation Details'!A:K,9, FALSE)</f>
        <v>tier - 2</v>
      </c>
      <c r="O2210" t="str">
        <f>VLOOKUP(Table35[[#This Row],[Customer ID]],'Hospitalisation Details'!A:K,10,FALSE)</f>
        <v>tier - 3</v>
      </c>
      <c r="P2210" t="str">
        <f>VLOOKUP(Table35[[#This Row],[Customer ID]],'Hospitalisation Details'!A:K,11,FALSE)</f>
        <v>R1013</v>
      </c>
    </row>
    <row r="2211" spans="1:16" x14ac:dyDescent="0.3">
      <c r="A2211" t="s">
        <v>147</v>
      </c>
      <c r="B2211" t="str">
        <f>VLOOKUP(Table35[[#This Row],[Customer ID]], 'Customer Names'!F:G, 2, FALSE)</f>
        <v>Freeman, Ms.  Jennifer A.</v>
      </c>
      <c r="C2211">
        <v>36.85</v>
      </c>
      <c r="D2211" s="22" t="str" cm="1">
        <f t="array" ref="D2211">_xlfn.IFS(Table35[[#This Row],[BMI]]&lt;18.5, "Underweight ", Table35[[#This Row],[BMI]]&lt;24.9, "Normal Weight", Table35[[#This Row],[BMI]]&lt;29.9, "Overweight ", TRUE, "Obesity")</f>
        <v>Obesity</v>
      </c>
      <c r="E2211" s="22">
        <v>5.49</v>
      </c>
      <c r="F2211" s="22" t="str" cm="1">
        <f t="array" ref="F2211">_xlfn.IFS(Table35[[#This Row],[HBA1C]]&lt;5.7, "Normal", Table35[[#This Row],[HBA1C]]&lt;6.4, "Prediabetes ", TRUE, "Diabetes")</f>
        <v>Normal</v>
      </c>
      <c r="G2211" s="23" t="s">
        <v>2379</v>
      </c>
      <c r="H2211" s="22" t="s">
        <v>2380</v>
      </c>
      <c r="I2211" s="22" t="s">
        <v>2379</v>
      </c>
      <c r="J2211" s="22">
        <v>1</v>
      </c>
      <c r="K2211" t="s">
        <v>2379</v>
      </c>
      <c r="L2211" s="25">
        <f>VLOOKUP(Table35[[#This Row],[Customer ID]],'Hospitalisation Details'!A:E,5,FALSE)</f>
        <v>37990</v>
      </c>
      <c r="M2211" s="27">
        <f>VLOOKUP(Table35[[#This Row],[Customer ID]],'Hospitalisation Details'!A:K,8,FALSE)</f>
        <v>1629.83</v>
      </c>
      <c r="N2211" t="str">
        <f>VLOOKUP(Table35[[#This Row],[Customer ID]],'Hospitalisation Details'!A:K,9, FALSE)</f>
        <v>tier - 2</v>
      </c>
      <c r="O2211" t="str">
        <f>VLOOKUP(Table35[[#This Row],[Customer ID]],'Hospitalisation Details'!A:K,10,FALSE)</f>
        <v>tier - 2</v>
      </c>
      <c r="P2211" t="str">
        <f>VLOOKUP(Table35[[#This Row],[Customer ID]],'Hospitalisation Details'!A:K,11,FALSE)</f>
        <v>R1013</v>
      </c>
    </row>
    <row r="2212" spans="1:16" x14ac:dyDescent="0.3">
      <c r="A2212" t="s">
        <v>146</v>
      </c>
      <c r="B2212" t="str">
        <f>VLOOKUP(Table35[[#This Row],[Customer ID]], 'Customer Names'!F:G, 2, FALSE)</f>
        <v>Petrulak, Mr.  Martin</v>
      </c>
      <c r="C2212">
        <v>22.61</v>
      </c>
      <c r="D2212" s="22" t="str" cm="1">
        <f t="array" ref="D2212">_xlfn.IFS(Table35[[#This Row],[BMI]]&lt;18.5, "Underweight ", Table35[[#This Row],[BMI]]&lt;24.9, "Normal Weight", Table35[[#This Row],[BMI]]&lt;29.9, "Overweight ", TRUE, "Obesity")</f>
        <v>Normal Weight</v>
      </c>
      <c r="E2212" s="22">
        <v>5.68</v>
      </c>
      <c r="F2212" s="22" t="str" cm="1">
        <f t="array" ref="F2212">_xlfn.IFS(Table35[[#This Row],[HBA1C]]&lt;5.7, "Normal", Table35[[#This Row],[HBA1C]]&lt;6.4, "Prediabetes ", TRUE, "Diabetes")</f>
        <v>Normal</v>
      </c>
      <c r="G2212" s="23" t="s">
        <v>2379</v>
      </c>
      <c r="H2212" s="22" t="s">
        <v>2379</v>
      </c>
      <c r="I2212" s="22" t="s">
        <v>2381</v>
      </c>
      <c r="J2212" s="22">
        <v>1</v>
      </c>
      <c r="K2212" t="s">
        <v>2379</v>
      </c>
      <c r="L2212" s="25">
        <f>VLOOKUP(Table35[[#This Row],[Customer ID]],'Hospitalisation Details'!A:E,5,FALSE)</f>
        <v>37972</v>
      </c>
      <c r="M2212" s="27">
        <f>VLOOKUP(Table35[[#This Row],[Customer ID]],'Hospitalisation Details'!A:K,8,FALSE)</f>
        <v>1628.47</v>
      </c>
      <c r="N2212" t="str">
        <f>VLOOKUP(Table35[[#This Row],[Customer ID]],'Hospitalisation Details'!A:K,9, FALSE)</f>
        <v>tier - 2</v>
      </c>
      <c r="O2212" t="str">
        <f>VLOOKUP(Table35[[#This Row],[Customer ID]],'Hospitalisation Details'!A:K,10,FALSE)</f>
        <v>tier - 1</v>
      </c>
      <c r="P2212" t="str">
        <f>VLOOKUP(Table35[[#This Row],[Customer ID]],'Hospitalisation Details'!A:K,11,FALSE)</f>
        <v>R1012</v>
      </c>
    </row>
    <row r="2213" spans="1:16" x14ac:dyDescent="0.3">
      <c r="A2213" t="s">
        <v>145</v>
      </c>
      <c r="B2213" t="str">
        <f>VLOOKUP(Table35[[#This Row],[Customer ID]], 'Customer Names'!F:G, 2, FALSE)</f>
        <v>Lloyd, Mr.  Steve</v>
      </c>
      <c r="C2213">
        <v>21.754999999999999</v>
      </c>
      <c r="D2213" s="22" t="str" cm="1">
        <f t="array" ref="D2213">_xlfn.IFS(Table35[[#This Row],[BMI]]&lt;18.5, "Underweight ", Table35[[#This Row],[BMI]]&lt;24.9, "Normal Weight", Table35[[#This Row],[BMI]]&lt;29.9, "Overweight ", TRUE, "Obesity")</f>
        <v>Normal Weight</v>
      </c>
      <c r="E2213" s="22">
        <v>6.09</v>
      </c>
      <c r="F2213" s="22" t="str" cm="1">
        <f t="array" ref="F2213">_xlfn.IFS(Table35[[#This Row],[HBA1C]]&lt;5.7, "Normal", Table35[[#This Row],[HBA1C]]&lt;6.4, "Prediabetes ", TRUE, "Diabetes")</f>
        <v xml:space="preserve">Prediabetes </v>
      </c>
      <c r="G2213" s="23" t="s">
        <v>2379</v>
      </c>
      <c r="H2213" s="22" t="s">
        <v>2379</v>
      </c>
      <c r="I2213" s="22" t="s">
        <v>2381</v>
      </c>
      <c r="J2213" s="22">
        <v>1</v>
      </c>
      <c r="K2213" t="s">
        <v>2379</v>
      </c>
      <c r="L2213" s="25">
        <f>VLOOKUP(Table35[[#This Row],[Customer ID]],'Hospitalisation Details'!A:E,5,FALSE)</f>
        <v>37929</v>
      </c>
      <c r="M2213" s="27">
        <f>VLOOKUP(Table35[[#This Row],[Customer ID]],'Hospitalisation Details'!A:K,8,FALSE)</f>
        <v>1627.28</v>
      </c>
      <c r="N2213" t="str">
        <f>VLOOKUP(Table35[[#This Row],[Customer ID]],'Hospitalisation Details'!A:K,9, FALSE)</f>
        <v>tier - 2</v>
      </c>
      <c r="O2213" t="str">
        <f>VLOOKUP(Table35[[#This Row],[Customer ID]],'Hospitalisation Details'!A:K,10,FALSE)</f>
        <v>tier - 2</v>
      </c>
      <c r="P2213" t="str">
        <f>VLOOKUP(Table35[[#This Row],[Customer ID]],'Hospitalisation Details'!A:K,11,FALSE)</f>
        <v>R1012</v>
      </c>
    </row>
    <row r="2214" spans="1:16" x14ac:dyDescent="0.3">
      <c r="A2214" t="s">
        <v>144</v>
      </c>
      <c r="B2214" t="str">
        <f>VLOOKUP(Table35[[#This Row],[Customer ID]], 'Customer Names'!F:G, 2, FALSE)</f>
        <v>Zablocki, Mr.  Christopher</v>
      </c>
      <c r="C2214">
        <v>20.425000000000001</v>
      </c>
      <c r="D2214" s="22" t="str" cm="1">
        <f t="array" ref="D2214">_xlfn.IFS(Table35[[#This Row],[BMI]]&lt;18.5, "Underweight ", Table35[[#This Row],[BMI]]&lt;24.9, "Normal Weight", Table35[[#This Row],[BMI]]&lt;29.9, "Overweight ", TRUE, "Obesity")</f>
        <v>Normal Weight</v>
      </c>
      <c r="E2214" s="22">
        <v>5.53</v>
      </c>
      <c r="F2214" s="22" t="str" cm="1">
        <f t="array" ref="F2214">_xlfn.IFS(Table35[[#This Row],[HBA1C]]&lt;5.7, "Normal", Table35[[#This Row],[HBA1C]]&lt;6.4, "Prediabetes ", TRUE, "Diabetes")</f>
        <v>Normal</v>
      </c>
      <c r="G2214" s="23" t="s">
        <v>2379</v>
      </c>
      <c r="H2214" s="22" t="s">
        <v>2379</v>
      </c>
      <c r="I2214" s="22" t="s">
        <v>2381</v>
      </c>
      <c r="J2214" s="22">
        <v>1</v>
      </c>
      <c r="K2214" t="s">
        <v>2379</v>
      </c>
      <c r="L2214" s="25">
        <f>VLOOKUP(Table35[[#This Row],[Customer ID]],'Hospitalisation Details'!A:E,5,FALSE)</f>
        <v>37903</v>
      </c>
      <c r="M2214" s="27">
        <f>VLOOKUP(Table35[[#This Row],[Customer ID]],'Hospitalisation Details'!A:K,8,FALSE)</f>
        <v>1625.43</v>
      </c>
      <c r="N2214" t="str">
        <f>VLOOKUP(Table35[[#This Row],[Customer ID]],'Hospitalisation Details'!A:K,9, FALSE)</f>
        <v>tier - 2</v>
      </c>
      <c r="O2214" t="str">
        <f>VLOOKUP(Table35[[#This Row],[Customer ID]],'Hospitalisation Details'!A:K,10,FALSE)</f>
        <v>tier - 3</v>
      </c>
      <c r="P2214" t="str">
        <f>VLOOKUP(Table35[[#This Row],[Customer ID]],'Hospitalisation Details'!A:K,11,FALSE)</f>
        <v>R1012</v>
      </c>
    </row>
    <row r="2215" spans="1:16" x14ac:dyDescent="0.3">
      <c r="A2215" t="s">
        <v>143</v>
      </c>
      <c r="B2215" t="str">
        <f>VLOOKUP(Table35[[#This Row],[Customer ID]], 'Customer Names'!F:G, 2, FALSE)</f>
        <v>Van Meter, Ms.  Kathryn M.</v>
      </c>
      <c r="C2215">
        <v>31.35</v>
      </c>
      <c r="D2215" s="22" t="str" cm="1">
        <f t="array" ref="D2215">_xlfn.IFS(Table35[[#This Row],[BMI]]&lt;18.5, "Underweight ", Table35[[#This Row],[BMI]]&lt;24.9, "Normal Weight", Table35[[#This Row],[BMI]]&lt;29.9, "Overweight ", TRUE, "Obesity")</f>
        <v>Obesity</v>
      </c>
      <c r="E2215" s="22">
        <v>4.28</v>
      </c>
      <c r="F2215" s="22" t="str" cm="1">
        <f t="array" ref="F2215">_xlfn.IFS(Table35[[#This Row],[HBA1C]]&lt;5.7, "Normal", Table35[[#This Row],[HBA1C]]&lt;6.4, "Prediabetes ", TRUE, "Diabetes")</f>
        <v>Normal</v>
      </c>
      <c r="G2215" s="23" t="s">
        <v>2379</v>
      </c>
      <c r="H2215" s="22" t="s">
        <v>2380</v>
      </c>
      <c r="I2215" s="22" t="s">
        <v>2379</v>
      </c>
      <c r="J2215" s="22">
        <v>1</v>
      </c>
      <c r="K2215" t="s">
        <v>2379</v>
      </c>
      <c r="L2215" s="25">
        <f>VLOOKUP(Table35[[#This Row],[Customer ID]],'Hospitalisation Details'!A:E,5,FALSE)</f>
        <v>38255</v>
      </c>
      <c r="M2215" s="27">
        <f>VLOOKUP(Table35[[#This Row],[Customer ID]],'Hospitalisation Details'!A:K,8,FALSE)</f>
        <v>1622.19</v>
      </c>
      <c r="N2215" t="str">
        <f>VLOOKUP(Table35[[#This Row],[Customer ID]],'Hospitalisation Details'!A:K,9, FALSE)</f>
        <v>tier - 2</v>
      </c>
      <c r="O2215" t="str">
        <f>VLOOKUP(Table35[[#This Row],[Customer ID]],'Hospitalisation Details'!A:K,10,FALSE)</f>
        <v>tier - 1</v>
      </c>
      <c r="P2215" t="str">
        <f>VLOOKUP(Table35[[#This Row],[Customer ID]],'Hospitalisation Details'!A:K,11,FALSE)</f>
        <v>R1013</v>
      </c>
    </row>
    <row r="2216" spans="1:16" x14ac:dyDescent="0.3">
      <c r="A2216" t="s">
        <v>142</v>
      </c>
      <c r="B2216" t="str">
        <f>VLOOKUP(Table35[[#This Row],[Customer ID]], 'Customer Names'!F:G, 2, FALSE)</f>
        <v>Babay, Ms.  Emily</v>
      </c>
      <c r="C2216">
        <v>31.13</v>
      </c>
      <c r="D2216" s="22" t="str" cm="1">
        <f t="array" ref="D2216">_xlfn.IFS(Table35[[#This Row],[BMI]]&lt;18.5, "Underweight ", Table35[[#This Row],[BMI]]&lt;24.9, "Normal Weight", Table35[[#This Row],[BMI]]&lt;29.9, "Overweight ", TRUE, "Obesity")</f>
        <v>Obesity</v>
      </c>
      <c r="E2216" s="22">
        <v>6.01</v>
      </c>
      <c r="F2216" s="22" t="str" cm="1">
        <f t="array" ref="F2216">_xlfn.IFS(Table35[[#This Row],[HBA1C]]&lt;5.7, "Normal", Table35[[#This Row],[HBA1C]]&lt;6.4, "Prediabetes ", TRUE, "Diabetes")</f>
        <v xml:space="preserve">Prediabetes </v>
      </c>
      <c r="G2216" s="23" t="s">
        <v>2379</v>
      </c>
      <c r="H2216" s="22" t="s">
        <v>2380</v>
      </c>
      <c r="I2216" s="22" t="s">
        <v>2379</v>
      </c>
      <c r="J2216" s="22">
        <v>1</v>
      </c>
      <c r="K2216" t="s">
        <v>2379</v>
      </c>
      <c r="L2216" s="25">
        <f>VLOOKUP(Table35[[#This Row],[Customer ID]],'Hospitalisation Details'!A:E,5,FALSE)</f>
        <v>38220</v>
      </c>
      <c r="M2216" s="27">
        <f>VLOOKUP(Table35[[#This Row],[Customer ID]],'Hospitalisation Details'!A:K,8,FALSE)</f>
        <v>1621.88</v>
      </c>
      <c r="N2216" t="str">
        <f>VLOOKUP(Table35[[#This Row],[Customer ID]],'Hospitalisation Details'!A:K,9, FALSE)</f>
        <v>tier - 2</v>
      </c>
      <c r="O2216" t="str">
        <f>VLOOKUP(Table35[[#This Row],[Customer ID]],'Hospitalisation Details'!A:K,10,FALSE)</f>
        <v>tier - 2</v>
      </c>
      <c r="P2216" t="str">
        <f>VLOOKUP(Table35[[#This Row],[Customer ID]],'Hospitalisation Details'!A:K,11,FALSE)</f>
        <v>R1013</v>
      </c>
    </row>
    <row r="2217" spans="1:16" x14ac:dyDescent="0.3">
      <c r="A2217" t="s">
        <v>141</v>
      </c>
      <c r="B2217" t="str">
        <f>VLOOKUP(Table35[[#This Row],[Customer ID]], 'Customer Names'!F:G, 2, FALSE)</f>
        <v>Taylor, Mr.  Trent A</v>
      </c>
      <c r="C2217">
        <v>17.48</v>
      </c>
      <c r="D2217" s="22" t="str" cm="1">
        <f t="array" ref="D2217">_xlfn.IFS(Table35[[#This Row],[BMI]]&lt;18.5, "Underweight ", Table35[[#This Row],[BMI]]&lt;24.9, "Normal Weight", Table35[[#This Row],[BMI]]&lt;29.9, "Overweight ", TRUE, "Obesity")</f>
        <v xml:space="preserve">Underweight </v>
      </c>
      <c r="E2217" s="22">
        <v>4.59</v>
      </c>
      <c r="F2217" s="22" t="str" cm="1">
        <f t="array" ref="F2217">_xlfn.IFS(Table35[[#This Row],[HBA1C]]&lt;5.7, "Normal", Table35[[#This Row],[HBA1C]]&lt;6.4, "Prediabetes ", TRUE, "Diabetes")</f>
        <v>Normal</v>
      </c>
      <c r="G2217" s="23" t="s">
        <v>2379</v>
      </c>
      <c r="H2217" s="22" t="s">
        <v>2379</v>
      </c>
      <c r="I2217" s="22" t="s">
        <v>2381</v>
      </c>
      <c r="J2217" s="22">
        <v>1</v>
      </c>
      <c r="K2217" t="s">
        <v>2379</v>
      </c>
      <c r="L2217" s="25">
        <f>VLOOKUP(Table35[[#This Row],[Customer ID]],'Hospitalisation Details'!A:E,5,FALSE)</f>
        <v>37816</v>
      </c>
      <c r="M2217" s="27">
        <f>VLOOKUP(Table35[[#This Row],[Customer ID]],'Hospitalisation Details'!A:K,8,FALSE)</f>
        <v>1621.34</v>
      </c>
      <c r="N2217" t="str">
        <f>VLOOKUP(Table35[[#This Row],[Customer ID]],'Hospitalisation Details'!A:K,9, FALSE)</f>
        <v>tier - 2</v>
      </c>
      <c r="O2217" t="str">
        <f>VLOOKUP(Table35[[#This Row],[Customer ID]],'Hospitalisation Details'!A:K,10,FALSE)</f>
        <v>tier - 2</v>
      </c>
      <c r="P2217" t="str">
        <f>VLOOKUP(Table35[[#This Row],[Customer ID]],'Hospitalisation Details'!A:K,11,FALSE)</f>
        <v>R1012</v>
      </c>
    </row>
    <row r="2218" spans="1:16" x14ac:dyDescent="0.3">
      <c r="A2218" t="s">
        <v>140</v>
      </c>
      <c r="B2218" t="str">
        <f>VLOOKUP(Table35[[#This Row],[Customer ID]], 'Customer Names'!F:G, 2, FALSE)</f>
        <v>Smith, Ms.  Jennifer E</v>
      </c>
      <c r="C2218">
        <v>22.57</v>
      </c>
      <c r="D2218" s="22" t="str" cm="1">
        <f t="array" ref="D2218">_xlfn.IFS(Table35[[#This Row],[BMI]]&lt;18.5, "Underweight ", Table35[[#This Row],[BMI]]&lt;24.9, "Normal Weight", Table35[[#This Row],[BMI]]&lt;29.9, "Overweight ", TRUE, "Obesity")</f>
        <v>Normal Weight</v>
      </c>
      <c r="E2218" s="22">
        <v>5.8</v>
      </c>
      <c r="F2218" s="22" t="str" cm="1">
        <f t="array" ref="F2218">_xlfn.IFS(Table35[[#This Row],[HBA1C]]&lt;5.7, "Normal", Table35[[#This Row],[HBA1C]]&lt;6.4, "Prediabetes ", TRUE, "Diabetes")</f>
        <v xml:space="preserve">Prediabetes </v>
      </c>
      <c r="G2218" s="23" t="s">
        <v>2381</v>
      </c>
      <c r="H2218" s="22" t="s">
        <v>2379</v>
      </c>
      <c r="I2218" s="22" t="s">
        <v>2379</v>
      </c>
      <c r="J2218" s="22">
        <v>1</v>
      </c>
      <c r="K2218" t="s">
        <v>2379</v>
      </c>
      <c r="L2218" s="25">
        <f>VLOOKUP(Table35[[#This Row],[Customer ID]],'Hospitalisation Details'!A:E,5,FALSE)</f>
        <v>34855</v>
      </c>
      <c r="M2218" s="27">
        <f>VLOOKUP(Table35[[#This Row],[Customer ID]],'Hospitalisation Details'!A:K,8,FALSE)</f>
        <v>1617.16</v>
      </c>
      <c r="N2218" t="str">
        <f>VLOOKUP(Table35[[#This Row],[Customer ID]],'Hospitalisation Details'!A:K,9, FALSE)</f>
        <v>tier - 2</v>
      </c>
      <c r="O2218" t="str">
        <f>VLOOKUP(Table35[[#This Row],[Customer ID]],'Hospitalisation Details'!A:K,10,FALSE)</f>
        <v>tier - 1</v>
      </c>
      <c r="P2218" t="str">
        <f>VLOOKUP(Table35[[#This Row],[Customer ID]],'Hospitalisation Details'!A:K,11,FALSE)</f>
        <v>R1013</v>
      </c>
    </row>
    <row r="2219" spans="1:16" x14ac:dyDescent="0.3">
      <c r="A2219" t="s">
        <v>139</v>
      </c>
      <c r="B2219" t="str">
        <f>VLOOKUP(Table35[[#This Row],[Customer ID]], 'Customer Names'!F:G, 2, FALSE)</f>
        <v>Moody, Ms.  Polly</v>
      </c>
      <c r="C2219">
        <v>26.73</v>
      </c>
      <c r="D2219" s="22" t="str" cm="1">
        <f t="array" ref="D2219">_xlfn.IFS(Table35[[#This Row],[BMI]]&lt;18.5, "Underweight ", Table35[[#This Row],[BMI]]&lt;24.9, "Normal Weight", Table35[[#This Row],[BMI]]&lt;29.9, "Overweight ", TRUE, "Obesity")</f>
        <v xml:space="preserve">Overweight </v>
      </c>
      <c r="E2219" s="22">
        <v>5.08</v>
      </c>
      <c r="F2219" s="22" t="str" cm="1">
        <f t="array" ref="F2219">_xlfn.IFS(Table35[[#This Row],[HBA1C]]&lt;5.7, "Normal", Table35[[#This Row],[HBA1C]]&lt;6.4, "Prediabetes ", TRUE, "Diabetes")</f>
        <v>Normal</v>
      </c>
      <c r="G2219" s="23" t="s">
        <v>2379</v>
      </c>
      <c r="H2219" s="22" t="s">
        <v>2380</v>
      </c>
      <c r="I2219" s="22" t="s">
        <v>2379</v>
      </c>
      <c r="J2219" s="22">
        <v>1</v>
      </c>
      <c r="K2219" t="s">
        <v>2379</v>
      </c>
      <c r="L2219" s="25">
        <f>VLOOKUP(Table35[[#This Row],[Customer ID]],'Hospitalisation Details'!A:E,5,FALSE)</f>
        <v>38129</v>
      </c>
      <c r="M2219" s="27">
        <f>VLOOKUP(Table35[[#This Row],[Customer ID]],'Hospitalisation Details'!A:K,8,FALSE)</f>
        <v>1615.77</v>
      </c>
      <c r="N2219" t="str">
        <f>VLOOKUP(Table35[[#This Row],[Customer ID]],'Hospitalisation Details'!A:K,9, FALSE)</f>
        <v>tier - 2</v>
      </c>
      <c r="O2219" t="str">
        <f>VLOOKUP(Table35[[#This Row],[Customer ID]],'Hospitalisation Details'!A:K,10,FALSE)</f>
        <v>tier - 1</v>
      </c>
      <c r="P2219" t="str">
        <f>VLOOKUP(Table35[[#This Row],[Customer ID]],'Hospitalisation Details'!A:K,11,FALSE)</f>
        <v>R1013</v>
      </c>
    </row>
    <row r="2220" spans="1:16" x14ac:dyDescent="0.3">
      <c r="A2220" t="s">
        <v>138</v>
      </c>
      <c r="B2220" t="str">
        <f>VLOOKUP(Table35[[#This Row],[Customer ID]], 'Customer Names'!F:G, 2, FALSE)</f>
        <v>Swierzbinski, Ms.  Elizabeth</v>
      </c>
      <c r="C2220">
        <v>20.79</v>
      </c>
      <c r="D2220" s="22" t="str" cm="1">
        <f t="array" ref="D2220">_xlfn.IFS(Table35[[#This Row],[BMI]]&lt;18.5, "Underweight ", Table35[[#This Row],[BMI]]&lt;24.9, "Normal Weight", Table35[[#This Row],[BMI]]&lt;29.9, "Overweight ", TRUE, "Obesity")</f>
        <v>Normal Weight</v>
      </c>
      <c r="E2220" s="22">
        <v>5.84</v>
      </c>
      <c r="F2220" s="22" t="str" cm="1">
        <f t="array" ref="F2220">_xlfn.IFS(Table35[[#This Row],[HBA1C]]&lt;5.7, "Normal", Table35[[#This Row],[HBA1C]]&lt;6.4, "Prediabetes ", TRUE, "Diabetes")</f>
        <v xml:space="preserve">Prediabetes </v>
      </c>
      <c r="G2220" s="23" t="s">
        <v>2379</v>
      </c>
      <c r="H2220" s="22" t="s">
        <v>2380</v>
      </c>
      <c r="I2220" s="22" t="s">
        <v>2379</v>
      </c>
      <c r="J2220" s="22">
        <v>1</v>
      </c>
      <c r="K2220" t="s">
        <v>2379</v>
      </c>
      <c r="L2220" s="25">
        <f>VLOOKUP(Table35[[#This Row],[Customer ID]],'Hospitalisation Details'!A:E,5,FALSE)</f>
        <v>38096</v>
      </c>
      <c r="M2220" s="27">
        <f>VLOOKUP(Table35[[#This Row],[Customer ID]],'Hospitalisation Details'!A:K,8,FALSE)</f>
        <v>1607.51</v>
      </c>
      <c r="N2220" t="str">
        <f>VLOOKUP(Table35[[#This Row],[Customer ID]],'Hospitalisation Details'!A:K,9, FALSE)</f>
        <v>tier - 2</v>
      </c>
      <c r="O2220" t="str">
        <f>VLOOKUP(Table35[[#This Row],[Customer ID]],'Hospitalisation Details'!A:K,10,FALSE)</f>
        <v>tier - 3</v>
      </c>
      <c r="P2220" t="str">
        <f>VLOOKUP(Table35[[#This Row],[Customer ID]],'Hospitalisation Details'!A:K,11,FALSE)</f>
        <v>R1013</v>
      </c>
    </row>
    <row r="2221" spans="1:16" x14ac:dyDescent="0.3">
      <c r="A2221" t="s">
        <v>137</v>
      </c>
      <c r="B2221" t="str">
        <f>VLOOKUP(Table35[[#This Row],[Customer ID]], 'Customer Names'!F:G, 2, FALSE)</f>
        <v>Schwartz, Ms.  Tiffany A.</v>
      </c>
      <c r="C2221">
        <v>20.149999999999999</v>
      </c>
      <c r="D2221" s="22" t="str" cm="1">
        <f t="array" ref="D2221">_xlfn.IFS(Table35[[#This Row],[BMI]]&lt;18.5, "Underweight ", Table35[[#This Row],[BMI]]&lt;24.9, "Normal Weight", Table35[[#This Row],[BMI]]&lt;29.9, "Overweight ", TRUE, "Obesity")</f>
        <v>Normal Weight</v>
      </c>
      <c r="E2221" s="22">
        <v>4.1500000000000004</v>
      </c>
      <c r="F2221" s="22" t="str" cm="1">
        <f t="array" ref="F2221">_xlfn.IFS(Table35[[#This Row],[HBA1C]]&lt;5.7, "Normal", Table35[[#This Row],[HBA1C]]&lt;6.4, "Prediabetes ", TRUE, "Diabetes")</f>
        <v>Normal</v>
      </c>
      <c r="G2221" s="23" t="s">
        <v>2379</v>
      </c>
      <c r="H2221" s="22" t="s">
        <v>2379</v>
      </c>
      <c r="I2221" s="22" t="s">
        <v>2379</v>
      </c>
      <c r="J2221" s="22">
        <v>1</v>
      </c>
      <c r="K2221" t="s">
        <v>2379</v>
      </c>
      <c r="L2221" s="25">
        <f>VLOOKUP(Table35[[#This Row],[Customer ID]],'Hospitalisation Details'!A:E,5,FALSE)</f>
        <v>33685</v>
      </c>
      <c r="M2221" s="27">
        <f>VLOOKUP(Table35[[#This Row],[Customer ID]],'Hospitalisation Details'!A:K,8,FALSE)</f>
        <v>1566.88</v>
      </c>
      <c r="N2221" t="str">
        <f>VLOOKUP(Table35[[#This Row],[Customer ID]],'Hospitalisation Details'!A:K,9, FALSE)</f>
        <v>tier - 2</v>
      </c>
      <c r="O2221" t="str">
        <f>VLOOKUP(Table35[[#This Row],[Customer ID]],'Hospitalisation Details'!A:K,10,FALSE)</f>
        <v>tier - 1</v>
      </c>
      <c r="P2221" t="str">
        <f>VLOOKUP(Table35[[#This Row],[Customer ID]],'Hospitalisation Details'!A:K,11,FALSE)</f>
        <v>R1013</v>
      </c>
    </row>
    <row r="2222" spans="1:16" x14ac:dyDescent="0.3">
      <c r="A2222" t="s">
        <v>136</v>
      </c>
      <c r="B2222" t="str">
        <f>VLOOKUP(Table35[[#This Row],[Customer ID]], 'Customer Names'!F:G, 2, FALSE)</f>
        <v>Sanseverino, Mr.  Cole</v>
      </c>
      <c r="C2222">
        <v>36.85</v>
      </c>
      <c r="D2222" s="22" t="str" cm="1">
        <f t="array" ref="D2222">_xlfn.IFS(Table35[[#This Row],[BMI]]&lt;18.5, "Underweight ", Table35[[#This Row],[BMI]]&lt;24.9, "Normal Weight", Table35[[#This Row],[BMI]]&lt;29.9, "Overweight ", TRUE, "Obesity")</f>
        <v>Obesity</v>
      </c>
      <c r="E2222" s="22">
        <v>4.3600000000000003</v>
      </c>
      <c r="F2222" s="22" t="str" cm="1">
        <f t="array" ref="F2222">_xlfn.IFS(Table35[[#This Row],[HBA1C]]&lt;5.7, "Normal", Table35[[#This Row],[HBA1C]]&lt;6.4, "Prediabetes ", TRUE, "Diabetes")</f>
        <v>Normal</v>
      </c>
      <c r="G2222" s="23" t="s">
        <v>2381</v>
      </c>
      <c r="H2222" s="22" t="s">
        <v>2379</v>
      </c>
      <c r="I2222" s="22" t="s">
        <v>2379</v>
      </c>
      <c r="J2222" s="22">
        <v>0</v>
      </c>
      <c r="K2222" t="s">
        <v>2379</v>
      </c>
      <c r="L2222" s="25">
        <f>VLOOKUP(Table35[[#This Row],[Customer ID]],'Hospitalisation Details'!A:E,5,FALSE)</f>
        <v>36927</v>
      </c>
      <c r="M2222" s="27">
        <f>VLOOKUP(Table35[[#This Row],[Customer ID]],'Hospitalisation Details'!A:K,8,FALSE)</f>
        <v>1534.3</v>
      </c>
      <c r="N2222" t="str">
        <f>VLOOKUP(Table35[[#This Row],[Customer ID]],'Hospitalisation Details'!A:K,9, FALSE)</f>
        <v>tier - 2</v>
      </c>
      <c r="O2222" t="str">
        <f>VLOOKUP(Table35[[#This Row],[Customer ID]],'Hospitalisation Details'!A:K,10,FALSE)</f>
        <v>tier - 2</v>
      </c>
      <c r="P2222" t="str">
        <f>VLOOKUP(Table35[[#This Row],[Customer ID]],'Hospitalisation Details'!A:K,11,FALSE)</f>
        <v>R1013</v>
      </c>
    </row>
    <row r="2223" spans="1:16" x14ac:dyDescent="0.3">
      <c r="A2223" t="s">
        <v>135</v>
      </c>
      <c r="B2223" t="str">
        <f>VLOOKUP(Table35[[#This Row],[Customer ID]], 'Customer Names'!F:G, 2, FALSE)</f>
        <v>Lawder, Mr.  Matthew T.</v>
      </c>
      <c r="C2223">
        <v>35.53</v>
      </c>
      <c r="D2223" s="22" t="str" cm="1">
        <f t="array" ref="D2223">_xlfn.IFS(Table35[[#This Row],[BMI]]&lt;18.5, "Underweight ", Table35[[#This Row],[BMI]]&lt;24.9, "Normal Weight", Table35[[#This Row],[BMI]]&lt;29.9, "Overweight ", TRUE, "Obesity")</f>
        <v>Obesity</v>
      </c>
      <c r="E2223" s="22">
        <v>4.55</v>
      </c>
      <c r="F2223" s="22" t="str" cm="1">
        <f t="array" ref="F2223">_xlfn.IFS(Table35[[#This Row],[HBA1C]]&lt;5.7, "Normal", Table35[[#This Row],[HBA1C]]&lt;6.4, "Prediabetes ", TRUE, "Diabetes")</f>
        <v>Normal</v>
      </c>
      <c r="G2223" s="23" t="s">
        <v>2381</v>
      </c>
      <c r="H2223" s="22" t="s">
        <v>2379</v>
      </c>
      <c r="I2223" s="22" t="s">
        <v>2379</v>
      </c>
      <c r="J2223" s="22">
        <v>0</v>
      </c>
      <c r="K2223" t="s">
        <v>2379</v>
      </c>
      <c r="L2223" s="25">
        <f>VLOOKUP(Table35[[#This Row],[Customer ID]],'Hospitalisation Details'!A:E,5,FALSE)</f>
        <v>36893</v>
      </c>
      <c r="M2223" s="27">
        <f>VLOOKUP(Table35[[#This Row],[Customer ID]],'Hospitalisation Details'!A:K,8,FALSE)</f>
        <v>1532.47</v>
      </c>
      <c r="N2223" t="str">
        <f>VLOOKUP(Table35[[#This Row],[Customer ID]],'Hospitalisation Details'!A:K,9, FALSE)</f>
        <v>tier - 2</v>
      </c>
      <c r="O2223" t="str">
        <f>VLOOKUP(Table35[[#This Row],[Customer ID]],'Hospitalisation Details'!A:K,10,FALSE)</f>
        <v>tier - 2</v>
      </c>
      <c r="P2223" t="str">
        <f>VLOOKUP(Table35[[#This Row],[Customer ID]],'Hospitalisation Details'!A:K,11,FALSE)</f>
        <v>R1013</v>
      </c>
    </row>
    <row r="2224" spans="1:16" x14ac:dyDescent="0.3">
      <c r="A2224" t="s">
        <v>134</v>
      </c>
      <c r="B2224" t="str">
        <f>VLOOKUP(Table35[[#This Row],[Customer ID]], 'Customer Names'!F:G, 2, FALSE)</f>
        <v>Young, Mr.  Zachary</v>
      </c>
      <c r="C2224">
        <v>31.1</v>
      </c>
      <c r="D2224" s="22" t="str" cm="1">
        <f t="array" ref="D2224">_xlfn.IFS(Table35[[#This Row],[BMI]]&lt;18.5, "Underweight ", Table35[[#This Row],[BMI]]&lt;24.9, "Normal Weight", Table35[[#This Row],[BMI]]&lt;29.9, "Overweight ", TRUE, "Obesity")</f>
        <v>Obesity</v>
      </c>
      <c r="E2224" s="22">
        <v>4.37</v>
      </c>
      <c r="F2224" s="22" t="str" cm="1">
        <f t="array" ref="F2224">_xlfn.IFS(Table35[[#This Row],[HBA1C]]&lt;5.7, "Normal", Table35[[#This Row],[HBA1C]]&lt;6.4, "Prediabetes ", TRUE, "Diabetes")</f>
        <v>Normal</v>
      </c>
      <c r="G2224" s="23" t="s">
        <v>2381</v>
      </c>
      <c r="H2224" s="22" t="s">
        <v>2379</v>
      </c>
      <c r="I2224" s="22" t="s">
        <v>2379</v>
      </c>
      <c r="J2224" s="22">
        <v>0</v>
      </c>
      <c r="K2224" t="s">
        <v>2379</v>
      </c>
      <c r="L2224" s="25">
        <f>VLOOKUP(Table35[[#This Row],[Customer ID]],'Hospitalisation Details'!A:E,5,FALSE)</f>
        <v>37232</v>
      </c>
      <c r="M2224" s="27">
        <f>VLOOKUP(Table35[[#This Row],[Customer ID]],'Hospitalisation Details'!A:K,8,FALSE)</f>
        <v>1526.31</v>
      </c>
      <c r="N2224" t="str">
        <f>VLOOKUP(Table35[[#This Row],[Customer ID]],'Hospitalisation Details'!A:K,9, FALSE)</f>
        <v>tier - 2</v>
      </c>
      <c r="O2224" t="str">
        <f>VLOOKUP(Table35[[#This Row],[Customer ID]],'Hospitalisation Details'!A:K,10,FALSE)</f>
        <v>tier - 3</v>
      </c>
      <c r="P2224" t="str">
        <f>VLOOKUP(Table35[[#This Row],[Customer ID]],'Hospitalisation Details'!A:K,11,FALSE)</f>
        <v>R1011</v>
      </c>
    </row>
    <row r="2225" spans="1:16" x14ac:dyDescent="0.3">
      <c r="A2225" t="s">
        <v>133</v>
      </c>
      <c r="B2225" t="str">
        <f>VLOOKUP(Table35[[#This Row],[Customer ID]], 'Customer Names'!F:G, 2, FALSE)</f>
        <v>Hoerner, Mr.  Matthew T.</v>
      </c>
      <c r="C2225">
        <v>23.21</v>
      </c>
      <c r="D2225" s="22" t="str" cm="1">
        <f t="array" ref="D2225">_xlfn.IFS(Table35[[#This Row],[BMI]]&lt;18.5, "Underweight ", Table35[[#This Row],[BMI]]&lt;24.9, "Normal Weight", Table35[[#This Row],[BMI]]&lt;29.9, "Overweight ", TRUE, "Obesity")</f>
        <v>Normal Weight</v>
      </c>
      <c r="E2225" s="22">
        <v>5.24</v>
      </c>
      <c r="F2225" s="22" t="str" cm="1">
        <f t="array" ref="F2225">_xlfn.IFS(Table35[[#This Row],[HBA1C]]&lt;5.7, "Normal", Table35[[#This Row],[HBA1C]]&lt;6.4, "Prediabetes ", TRUE, "Diabetes")</f>
        <v>Normal</v>
      </c>
      <c r="G2225" s="23" t="s">
        <v>2381</v>
      </c>
      <c r="H2225" s="22" t="s">
        <v>2379</v>
      </c>
      <c r="I2225" s="22" t="s">
        <v>2379</v>
      </c>
      <c r="J2225" s="22">
        <v>0</v>
      </c>
      <c r="K2225" t="s">
        <v>2379</v>
      </c>
      <c r="L2225" s="25">
        <f>VLOOKUP(Table35[[#This Row],[Customer ID]],'Hospitalisation Details'!A:E,5,FALSE)</f>
        <v>37220</v>
      </c>
      <c r="M2225" s="27">
        <f>VLOOKUP(Table35[[#This Row],[Customer ID]],'Hospitalisation Details'!A:K,8,FALSE)</f>
        <v>1515.34</v>
      </c>
      <c r="N2225" t="str">
        <f>VLOOKUP(Table35[[#This Row],[Customer ID]],'Hospitalisation Details'!A:K,9, FALSE)</f>
        <v>tier - 2</v>
      </c>
      <c r="O2225" t="str">
        <f>VLOOKUP(Table35[[#This Row],[Customer ID]],'Hospitalisation Details'!A:K,10,FALSE)</f>
        <v>tier - 3</v>
      </c>
      <c r="P2225" t="str">
        <f>VLOOKUP(Table35[[#This Row],[Customer ID]],'Hospitalisation Details'!A:K,11,FALSE)</f>
        <v>R1013</v>
      </c>
    </row>
    <row r="2226" spans="1:16" x14ac:dyDescent="0.3">
      <c r="A2226" t="s">
        <v>132</v>
      </c>
      <c r="B2226" t="str">
        <f>VLOOKUP(Table35[[#This Row],[Customer ID]], 'Customer Names'!F:G, 2, FALSE)</f>
        <v>Benson, Mr.  Pat</v>
      </c>
      <c r="C2226">
        <v>18.36</v>
      </c>
      <c r="D2226" s="22" t="str" cm="1">
        <f t="array" ref="D2226">_xlfn.IFS(Table35[[#This Row],[BMI]]&lt;18.5, "Underweight ", Table35[[#This Row],[BMI]]&lt;24.9, "Normal Weight", Table35[[#This Row],[BMI]]&lt;29.9, "Overweight ", TRUE, "Obesity")</f>
        <v xml:space="preserve">Underweight </v>
      </c>
      <c r="E2226" s="22">
        <v>5.96</v>
      </c>
      <c r="F2226" s="22" t="str" cm="1">
        <f t="array" ref="F2226">_xlfn.IFS(Table35[[#This Row],[HBA1C]]&lt;5.7, "Normal", Table35[[#This Row],[HBA1C]]&lt;6.4, "Prediabetes ", TRUE, "Diabetes")</f>
        <v xml:space="preserve">Prediabetes </v>
      </c>
      <c r="G2226" s="23" t="s">
        <v>2379</v>
      </c>
      <c r="H2226" s="22" t="s">
        <v>2379</v>
      </c>
      <c r="I2226" s="22" t="s">
        <v>2379</v>
      </c>
      <c r="J2226" s="22">
        <v>1</v>
      </c>
      <c r="K2226" t="s">
        <v>2379</v>
      </c>
      <c r="L2226" s="25">
        <f>VLOOKUP(Table35[[#This Row],[Customer ID]],'Hospitalisation Details'!A:E,5,FALSE)</f>
        <v>36087</v>
      </c>
      <c r="M2226" s="27">
        <f>VLOOKUP(Table35[[#This Row],[Customer ID]],'Hospitalisation Details'!A:K,8,FALSE)</f>
        <v>1497</v>
      </c>
      <c r="N2226" t="str">
        <f>VLOOKUP(Table35[[#This Row],[Customer ID]],'Hospitalisation Details'!A:K,9, FALSE)</f>
        <v>tier - 2</v>
      </c>
      <c r="O2226" t="str">
        <f>VLOOKUP(Table35[[#This Row],[Customer ID]],'Hospitalisation Details'!A:K,10,FALSE)</f>
        <v>tier - 2</v>
      </c>
      <c r="P2226" t="str">
        <f>VLOOKUP(Table35[[#This Row],[Customer ID]],'Hospitalisation Details'!A:K,11,FALSE)</f>
        <v>R1013</v>
      </c>
    </row>
    <row r="2227" spans="1:16" x14ac:dyDescent="0.3">
      <c r="A2227" t="s">
        <v>131</v>
      </c>
      <c r="B2227" t="str">
        <f>VLOOKUP(Table35[[#This Row],[Customer ID]], 'Customer Names'!F:G, 2, FALSE)</f>
        <v>Horton, Ms.  Ashley</v>
      </c>
      <c r="C2227">
        <v>15.92</v>
      </c>
      <c r="D2227" s="22" t="str" cm="1">
        <f t="array" ref="D2227">_xlfn.IFS(Table35[[#This Row],[BMI]]&lt;18.5, "Underweight ", Table35[[#This Row],[BMI]]&lt;24.9, "Normal Weight", Table35[[#This Row],[BMI]]&lt;29.9, "Overweight ", TRUE, "Obesity")</f>
        <v xml:space="preserve">Underweight </v>
      </c>
      <c r="E2227" s="22">
        <v>4.76</v>
      </c>
      <c r="F2227" s="22" t="str" cm="1">
        <f t="array" ref="F2227">_xlfn.IFS(Table35[[#This Row],[HBA1C]]&lt;5.7, "Normal", Table35[[#This Row],[HBA1C]]&lt;6.4, "Prediabetes ", TRUE, "Diabetes")</f>
        <v>Normal</v>
      </c>
      <c r="G2227" s="23" t="s">
        <v>2381</v>
      </c>
      <c r="H2227" s="22" t="s">
        <v>2379</v>
      </c>
      <c r="I2227" s="22" t="s">
        <v>2379</v>
      </c>
      <c r="J2227" s="22">
        <v>1</v>
      </c>
      <c r="K2227" t="s">
        <v>2379</v>
      </c>
      <c r="L2227" s="25">
        <f>VLOOKUP(Table35[[#This Row],[Customer ID]],'Hospitalisation Details'!A:E,5,FALSE)</f>
        <v>34949</v>
      </c>
      <c r="M2227" s="27">
        <f>VLOOKUP(Table35[[#This Row],[Customer ID]],'Hospitalisation Details'!A:K,8,FALSE)</f>
        <v>1493</v>
      </c>
      <c r="N2227" t="str">
        <f>VLOOKUP(Table35[[#This Row],[Customer ID]],'Hospitalisation Details'!A:K,9, FALSE)</f>
        <v>tier - 2</v>
      </c>
      <c r="O2227" t="str">
        <f>VLOOKUP(Table35[[#This Row],[Customer ID]],'Hospitalisation Details'!A:K,10,FALSE)</f>
        <v>tier - 3</v>
      </c>
      <c r="P2227" t="str">
        <f>VLOOKUP(Table35[[#This Row],[Customer ID]],'Hospitalisation Details'!A:K,11,FALSE)</f>
        <v>R1013</v>
      </c>
    </row>
    <row r="2228" spans="1:16" x14ac:dyDescent="0.3">
      <c r="A2228" t="s">
        <v>130</v>
      </c>
      <c r="B2228" t="str">
        <f>VLOOKUP(Table35[[#This Row],[Customer ID]], 'Customer Names'!F:G, 2, FALSE)</f>
        <v>McGraw, Ms.  Elizabeth A.</v>
      </c>
      <c r="C2228">
        <v>15.17</v>
      </c>
      <c r="D2228" s="22" t="str" cm="1">
        <f t="array" ref="D2228">_xlfn.IFS(Table35[[#This Row],[BMI]]&lt;18.5, "Underweight ", Table35[[#This Row],[BMI]]&lt;24.9, "Normal Weight", Table35[[#This Row],[BMI]]&lt;29.9, "Overweight ", TRUE, "Obesity")</f>
        <v xml:space="preserve">Underweight </v>
      </c>
      <c r="E2228" s="22">
        <v>4.3</v>
      </c>
      <c r="F2228" s="22" t="str" cm="1">
        <f t="array" ref="F2228">_xlfn.IFS(Table35[[#This Row],[HBA1C]]&lt;5.7, "Normal", Table35[[#This Row],[HBA1C]]&lt;6.4, "Prediabetes ", TRUE, "Diabetes")</f>
        <v>Normal</v>
      </c>
      <c r="G2228" s="23" t="s">
        <v>2381</v>
      </c>
      <c r="H2228" s="22" t="s">
        <v>2379</v>
      </c>
      <c r="I2228" s="22" t="s">
        <v>2381</v>
      </c>
      <c r="J2228" s="22">
        <v>1</v>
      </c>
      <c r="K2228" t="s">
        <v>2379</v>
      </c>
      <c r="L2228" s="25">
        <f>VLOOKUP(Table35[[#This Row],[Customer ID]],'Hospitalisation Details'!A:E,5,FALSE)</f>
        <v>35651</v>
      </c>
      <c r="M2228" s="27">
        <f>VLOOKUP(Table35[[#This Row],[Customer ID]],'Hospitalisation Details'!A:K,8,FALSE)</f>
        <v>1481</v>
      </c>
      <c r="N2228" t="str">
        <f>VLOOKUP(Table35[[#This Row],[Customer ID]],'Hospitalisation Details'!A:K,9, FALSE)</f>
        <v>tier - 2</v>
      </c>
      <c r="O2228" t="str">
        <f>VLOOKUP(Table35[[#This Row],[Customer ID]],'Hospitalisation Details'!A:K,10,FALSE)</f>
        <v>tier - 1</v>
      </c>
      <c r="P2228" t="str">
        <f>VLOOKUP(Table35[[#This Row],[Customer ID]],'Hospitalisation Details'!A:K,11,FALSE)</f>
        <v>R1012</v>
      </c>
    </row>
    <row r="2229" spans="1:16" x14ac:dyDescent="0.3">
      <c r="A2229" t="s">
        <v>129</v>
      </c>
      <c r="B2229" t="str">
        <f>VLOOKUP(Table35[[#This Row],[Customer ID]], 'Customer Names'!F:G, 2, FALSE)</f>
        <v>Beaulne, Ms.  Rebecca M.</v>
      </c>
      <c r="C2229">
        <v>16.63</v>
      </c>
      <c r="D2229" s="22" t="str" cm="1">
        <f t="array" ref="D2229">_xlfn.IFS(Table35[[#This Row],[BMI]]&lt;18.5, "Underweight ", Table35[[#This Row],[BMI]]&lt;24.9, "Normal Weight", Table35[[#This Row],[BMI]]&lt;29.9, "Overweight ", TRUE, "Obesity")</f>
        <v xml:space="preserve">Underweight </v>
      </c>
      <c r="E2229" s="22">
        <v>4.5</v>
      </c>
      <c r="F2229" s="22" t="str" cm="1">
        <f t="array" ref="F2229">_xlfn.IFS(Table35[[#This Row],[HBA1C]]&lt;5.7, "Normal", Table35[[#This Row],[HBA1C]]&lt;6.4, "Prediabetes ", TRUE, "Diabetes")</f>
        <v>Normal</v>
      </c>
      <c r="G2229" s="23" t="s">
        <v>2379</v>
      </c>
      <c r="H2229" s="22" t="s">
        <v>2379</v>
      </c>
      <c r="I2229" s="22" t="s">
        <v>2379</v>
      </c>
      <c r="J2229" s="22">
        <v>1</v>
      </c>
      <c r="K2229" t="s">
        <v>2379</v>
      </c>
      <c r="L2229" s="25">
        <f>VLOOKUP(Table35[[#This Row],[Customer ID]],'Hospitalisation Details'!A:E,5,FALSE)</f>
        <v>35983</v>
      </c>
      <c r="M2229" s="27">
        <f>VLOOKUP(Table35[[#This Row],[Customer ID]],'Hospitalisation Details'!A:K,8,FALSE)</f>
        <v>1477</v>
      </c>
      <c r="N2229" t="str">
        <f>VLOOKUP(Table35[[#This Row],[Customer ID]],'Hospitalisation Details'!A:K,9, FALSE)</f>
        <v>tier - 2</v>
      </c>
      <c r="O2229" t="str">
        <f>VLOOKUP(Table35[[#This Row],[Customer ID]],'Hospitalisation Details'!A:K,10,FALSE)</f>
        <v>tier - 1</v>
      </c>
      <c r="P2229" t="str">
        <f>VLOOKUP(Table35[[#This Row],[Customer ID]],'Hospitalisation Details'!A:K,11,FALSE)</f>
        <v>R1013</v>
      </c>
    </row>
    <row r="2230" spans="1:16" x14ac:dyDescent="0.3">
      <c r="A2230" t="s">
        <v>128</v>
      </c>
      <c r="B2230" t="str">
        <f>VLOOKUP(Table35[[#This Row],[Customer ID]], 'Customer Names'!F:G, 2, FALSE)</f>
        <v>Lunz, Ms.  Ruth</v>
      </c>
      <c r="C2230">
        <v>19.39</v>
      </c>
      <c r="D2230" s="22" t="str" cm="1">
        <f t="array" ref="D2230">_xlfn.IFS(Table35[[#This Row],[BMI]]&lt;18.5, "Underweight ", Table35[[#This Row],[BMI]]&lt;24.9, "Normal Weight", Table35[[#This Row],[BMI]]&lt;29.9, "Overweight ", TRUE, "Obesity")</f>
        <v>Normal Weight</v>
      </c>
      <c r="E2230" s="22">
        <v>5.59</v>
      </c>
      <c r="F2230" s="22" t="str" cm="1">
        <f t="array" ref="F2230">_xlfn.IFS(Table35[[#This Row],[HBA1C]]&lt;5.7, "Normal", Table35[[#This Row],[HBA1C]]&lt;6.4, "Prediabetes ", TRUE, "Diabetes")</f>
        <v>Normal</v>
      </c>
      <c r="G2230" s="23" t="s">
        <v>2379</v>
      </c>
      <c r="H2230" s="22" t="s">
        <v>2379</v>
      </c>
      <c r="I2230" s="22" t="s">
        <v>2381</v>
      </c>
      <c r="J2230" s="22">
        <v>1</v>
      </c>
      <c r="K2230" t="s">
        <v>2379</v>
      </c>
      <c r="L2230" s="25">
        <f>VLOOKUP(Table35[[#This Row],[Customer ID]],'Hospitalisation Details'!A:E,5,FALSE)</f>
        <v>37792</v>
      </c>
      <c r="M2230" s="27">
        <f>VLOOKUP(Table35[[#This Row],[Customer ID]],'Hospitalisation Details'!A:K,8,FALSE)</f>
        <v>1467</v>
      </c>
      <c r="N2230" t="str">
        <f>VLOOKUP(Table35[[#This Row],[Customer ID]],'Hospitalisation Details'!A:K,9, FALSE)</f>
        <v>tier - 2</v>
      </c>
      <c r="O2230" t="str">
        <f>VLOOKUP(Table35[[#This Row],[Customer ID]],'Hospitalisation Details'!A:K,10,FALSE)</f>
        <v>tier - 2</v>
      </c>
      <c r="P2230" t="str">
        <f>VLOOKUP(Table35[[#This Row],[Customer ID]],'Hospitalisation Details'!A:K,11,FALSE)</f>
        <v>R1013</v>
      </c>
    </row>
    <row r="2231" spans="1:16" x14ac:dyDescent="0.3">
      <c r="A2231" t="s">
        <v>127</v>
      </c>
      <c r="B2231" t="str">
        <f>VLOOKUP(Table35[[#This Row],[Customer ID]], 'Customer Names'!F:G, 2, FALSE)</f>
        <v>Kyle, Mr.  Gregory S</v>
      </c>
      <c r="C2231">
        <v>17.34</v>
      </c>
      <c r="D2231" s="22" t="str" cm="1">
        <f t="array" ref="D2231">_xlfn.IFS(Table35[[#This Row],[BMI]]&lt;18.5, "Underweight ", Table35[[#This Row],[BMI]]&lt;24.9, "Normal Weight", Table35[[#This Row],[BMI]]&lt;29.9, "Overweight ", TRUE, "Obesity")</f>
        <v xml:space="preserve">Underweight </v>
      </c>
      <c r="E2231" s="22">
        <v>6.29</v>
      </c>
      <c r="F2231" s="22" t="str" cm="1">
        <f t="array" ref="F2231">_xlfn.IFS(Table35[[#This Row],[HBA1C]]&lt;5.7, "Normal", Table35[[#This Row],[HBA1C]]&lt;6.4, "Prediabetes ", TRUE, "Diabetes")</f>
        <v xml:space="preserve">Prediabetes </v>
      </c>
      <c r="G2231" s="23" t="s">
        <v>2381</v>
      </c>
      <c r="H2231" s="22" t="s">
        <v>2379</v>
      </c>
      <c r="I2231" s="22" t="s">
        <v>2381</v>
      </c>
      <c r="J2231" s="22">
        <v>1</v>
      </c>
      <c r="K2231" t="s">
        <v>2379</v>
      </c>
      <c r="L2231" s="25">
        <f>VLOOKUP(Table35[[#This Row],[Customer ID]],'Hospitalisation Details'!A:E,5,FALSE)</f>
        <v>35569</v>
      </c>
      <c r="M2231" s="27">
        <f>VLOOKUP(Table35[[#This Row],[Customer ID]],'Hospitalisation Details'!A:K,8,FALSE)</f>
        <v>1445</v>
      </c>
      <c r="N2231" t="str">
        <f>VLOOKUP(Table35[[#This Row],[Customer ID]],'Hospitalisation Details'!A:K,9, FALSE)</f>
        <v>tier - 2</v>
      </c>
      <c r="O2231" t="str">
        <f>VLOOKUP(Table35[[#This Row],[Customer ID]],'Hospitalisation Details'!A:K,10,FALSE)</f>
        <v>tier - 1</v>
      </c>
      <c r="P2231" t="str">
        <f>VLOOKUP(Table35[[#This Row],[Customer ID]],'Hospitalisation Details'!A:K,11,FALSE)</f>
        <v>R1013</v>
      </c>
    </row>
    <row r="2232" spans="1:16" x14ac:dyDescent="0.3">
      <c r="A2232" t="s">
        <v>126</v>
      </c>
      <c r="B2232" t="str">
        <f>VLOOKUP(Table35[[#This Row],[Customer ID]], 'Customer Names'!F:G, 2, FALSE)</f>
        <v>Brackenwagen, Ms.  Alexandra S</v>
      </c>
      <c r="C2232">
        <v>17.940000000000001</v>
      </c>
      <c r="D2232" s="22" t="str" cm="1">
        <f t="array" ref="D2232">_xlfn.IFS(Table35[[#This Row],[BMI]]&lt;18.5, "Underweight ", Table35[[#This Row],[BMI]]&lt;24.9, "Normal Weight", Table35[[#This Row],[BMI]]&lt;29.9, "Overweight ", TRUE, "Obesity")</f>
        <v xml:space="preserve">Underweight </v>
      </c>
      <c r="E2232" s="22">
        <v>4.1900000000000004</v>
      </c>
      <c r="F2232" s="22" t="str" cm="1">
        <f t="array" ref="F2232">_xlfn.IFS(Table35[[#This Row],[HBA1C]]&lt;5.7, "Normal", Table35[[#This Row],[HBA1C]]&lt;6.4, "Prediabetes ", TRUE, "Diabetes")</f>
        <v>Normal</v>
      </c>
      <c r="G2232" s="23" t="s">
        <v>2379</v>
      </c>
      <c r="H2232" s="22" t="s">
        <v>2380</v>
      </c>
      <c r="I2232" s="22" t="s">
        <v>2379</v>
      </c>
      <c r="J2232" s="22">
        <v>1</v>
      </c>
      <c r="K2232" t="s">
        <v>2379</v>
      </c>
      <c r="L2232" s="25">
        <f>VLOOKUP(Table35[[#This Row],[Customer ID]],'Hospitalisation Details'!A:E,5,FALSE)</f>
        <v>36617</v>
      </c>
      <c r="M2232" s="27">
        <f>VLOOKUP(Table35[[#This Row],[Customer ID]],'Hospitalisation Details'!A:K,8,FALSE)</f>
        <v>1438</v>
      </c>
      <c r="N2232" t="str">
        <f>VLOOKUP(Table35[[#This Row],[Customer ID]],'Hospitalisation Details'!A:K,9, FALSE)</f>
        <v>tier - 2</v>
      </c>
      <c r="O2232" t="str">
        <f>VLOOKUP(Table35[[#This Row],[Customer ID]],'Hospitalisation Details'!A:K,10,FALSE)</f>
        <v>tier - 2</v>
      </c>
      <c r="P2232" t="str">
        <f>VLOOKUP(Table35[[#This Row],[Customer ID]],'Hospitalisation Details'!A:K,11,FALSE)</f>
        <v>R1013</v>
      </c>
    </row>
    <row r="2233" spans="1:16" x14ac:dyDescent="0.3">
      <c r="A2233" t="s">
        <v>125</v>
      </c>
      <c r="B2233" t="str">
        <f>VLOOKUP(Table35[[#This Row],[Customer ID]], 'Customer Names'!F:G, 2, FALSE)</f>
        <v>Schmitt, Ms.  Hillary</v>
      </c>
      <c r="C2233">
        <v>16.670000000000002</v>
      </c>
      <c r="D2233" s="22" t="str" cm="1">
        <f t="array" ref="D2233">_xlfn.IFS(Table35[[#This Row],[BMI]]&lt;18.5, "Underweight ", Table35[[#This Row],[BMI]]&lt;24.9, "Normal Weight", Table35[[#This Row],[BMI]]&lt;29.9, "Overweight ", TRUE, "Obesity")</f>
        <v xml:space="preserve">Underweight </v>
      </c>
      <c r="E2233" s="22">
        <v>4.7</v>
      </c>
      <c r="F2233" s="22" t="str" cm="1">
        <f t="array" ref="F2233">_xlfn.IFS(Table35[[#This Row],[HBA1C]]&lt;5.7, "Normal", Table35[[#This Row],[HBA1C]]&lt;6.4, "Prediabetes ", TRUE, "Diabetes")</f>
        <v>Normal</v>
      </c>
      <c r="G2233" s="23" t="s">
        <v>2381</v>
      </c>
      <c r="H2233" s="22" t="s">
        <v>2379</v>
      </c>
      <c r="I2233" s="22" t="s">
        <v>2381</v>
      </c>
      <c r="J2233" s="22">
        <v>1</v>
      </c>
      <c r="K2233" t="s">
        <v>2379</v>
      </c>
      <c r="L2233" s="25">
        <f>VLOOKUP(Table35[[#This Row],[Customer ID]],'Hospitalisation Details'!A:E,5,FALSE)</f>
        <v>35494</v>
      </c>
      <c r="M2233" s="27">
        <f>VLOOKUP(Table35[[#This Row],[Customer ID]],'Hospitalisation Details'!A:K,8,FALSE)</f>
        <v>1422</v>
      </c>
      <c r="N2233" t="str">
        <f>VLOOKUP(Table35[[#This Row],[Customer ID]],'Hospitalisation Details'!A:K,9, FALSE)</f>
        <v>tier - 2</v>
      </c>
      <c r="O2233" t="str">
        <f>VLOOKUP(Table35[[#This Row],[Customer ID]],'Hospitalisation Details'!A:K,10,FALSE)</f>
        <v>tier - 2</v>
      </c>
      <c r="P2233" t="str">
        <f>VLOOKUP(Table35[[#This Row],[Customer ID]],'Hospitalisation Details'!A:K,11,FALSE)</f>
        <v>R1013</v>
      </c>
    </row>
    <row r="2234" spans="1:16" x14ac:dyDescent="0.3">
      <c r="A2234" t="s">
        <v>124</v>
      </c>
      <c r="B2234" t="str">
        <f>VLOOKUP(Table35[[#This Row],[Customer ID]], 'Customer Names'!F:G, 2, FALSE)</f>
        <v>Borden, Ms.  Amy K.</v>
      </c>
      <c r="C2234">
        <v>20.58</v>
      </c>
      <c r="D2234" s="22" t="str" cm="1">
        <f t="array" ref="D2234">_xlfn.IFS(Table35[[#This Row],[BMI]]&lt;18.5, "Underweight ", Table35[[#This Row],[BMI]]&lt;24.9, "Normal Weight", Table35[[#This Row],[BMI]]&lt;29.9, "Overweight ", TRUE, "Obesity")</f>
        <v>Normal Weight</v>
      </c>
      <c r="E2234" s="22">
        <v>5.64</v>
      </c>
      <c r="F2234" s="22" t="str" cm="1">
        <f t="array" ref="F2234">_xlfn.IFS(Table35[[#This Row],[HBA1C]]&lt;5.7, "Normal", Table35[[#This Row],[HBA1C]]&lt;6.4, "Prediabetes ", TRUE, "Diabetes")</f>
        <v>Normal</v>
      </c>
      <c r="G2234" s="23" t="s">
        <v>2381</v>
      </c>
      <c r="H2234" s="22" t="s">
        <v>2379</v>
      </c>
      <c r="I2234" s="22" t="s">
        <v>2379</v>
      </c>
      <c r="J2234" s="22">
        <v>0</v>
      </c>
      <c r="K2234" t="s">
        <v>2379</v>
      </c>
      <c r="L2234" s="25">
        <f>VLOOKUP(Table35[[#This Row],[Customer ID]],'Hospitalisation Details'!A:E,5,FALSE)</f>
        <v>36945</v>
      </c>
      <c r="M2234" s="27">
        <f>VLOOKUP(Table35[[#This Row],[Customer ID]],'Hospitalisation Details'!A:K,8,FALSE)</f>
        <v>1421</v>
      </c>
      <c r="N2234" t="str">
        <f>VLOOKUP(Table35[[#This Row],[Customer ID]],'Hospitalisation Details'!A:K,9, FALSE)</f>
        <v>tier - 2</v>
      </c>
      <c r="O2234" t="str">
        <f>VLOOKUP(Table35[[#This Row],[Customer ID]],'Hospitalisation Details'!A:K,10,FALSE)</f>
        <v>tier - 2</v>
      </c>
      <c r="P2234" t="str">
        <f>VLOOKUP(Table35[[#This Row],[Customer ID]],'Hospitalisation Details'!A:K,11,FALSE)</f>
        <v>R1013</v>
      </c>
    </row>
    <row r="2235" spans="1:16" x14ac:dyDescent="0.3">
      <c r="A2235" t="s">
        <v>123</v>
      </c>
      <c r="B2235" t="str">
        <f>VLOOKUP(Table35[[#This Row],[Customer ID]], 'Customer Names'!F:G, 2, FALSE)</f>
        <v>McLean, Mr.  Scott</v>
      </c>
      <c r="C2235">
        <v>16.5</v>
      </c>
      <c r="D2235" s="22" t="str" cm="1">
        <f t="array" ref="D2235">_xlfn.IFS(Table35[[#This Row],[BMI]]&lt;18.5, "Underweight ", Table35[[#This Row],[BMI]]&lt;24.9, "Normal Weight", Table35[[#This Row],[BMI]]&lt;29.9, "Overweight ", TRUE, "Obesity")</f>
        <v xml:space="preserve">Underweight </v>
      </c>
      <c r="E2235" s="22">
        <v>4.1100000000000003</v>
      </c>
      <c r="F2235" s="22" t="str" cm="1">
        <f t="array" ref="F2235">_xlfn.IFS(Table35[[#This Row],[HBA1C]]&lt;5.7, "Normal", Table35[[#This Row],[HBA1C]]&lt;6.4, "Prediabetes ", TRUE, "Diabetes")</f>
        <v>Normal</v>
      </c>
      <c r="G2235" s="23" t="s">
        <v>2381</v>
      </c>
      <c r="H2235" s="22" t="s">
        <v>2379</v>
      </c>
      <c r="I2235" s="22" t="s">
        <v>2379</v>
      </c>
      <c r="J2235" s="22">
        <v>0</v>
      </c>
      <c r="K2235" t="s">
        <v>2379</v>
      </c>
      <c r="L2235" s="25">
        <f>VLOOKUP(Table35[[#This Row],[Customer ID]],'Hospitalisation Details'!A:E,5,FALSE)</f>
        <v>35087</v>
      </c>
      <c r="M2235" s="27">
        <f>VLOOKUP(Table35[[#This Row],[Customer ID]],'Hospitalisation Details'!A:K,8,FALSE)</f>
        <v>1417</v>
      </c>
      <c r="N2235" t="str">
        <f>VLOOKUP(Table35[[#This Row],[Customer ID]],'Hospitalisation Details'!A:K,9, FALSE)</f>
        <v>tier - 2</v>
      </c>
      <c r="O2235" t="str">
        <f>VLOOKUP(Table35[[#This Row],[Customer ID]],'Hospitalisation Details'!A:K,10,FALSE)</f>
        <v>tier - 3</v>
      </c>
      <c r="P2235" t="str">
        <f>VLOOKUP(Table35[[#This Row],[Customer ID]],'Hospitalisation Details'!A:K,11,FALSE)</f>
        <v>R1013</v>
      </c>
    </row>
    <row r="2236" spans="1:16" x14ac:dyDescent="0.3">
      <c r="A2236" t="s">
        <v>122</v>
      </c>
      <c r="B2236" t="str">
        <f>VLOOKUP(Table35[[#This Row],[Customer ID]], 'Customer Names'!F:G, 2, FALSE)</f>
        <v>Regan, Mr.  John</v>
      </c>
      <c r="C2236">
        <v>15.41</v>
      </c>
      <c r="D2236" s="22" t="str" cm="1">
        <f t="array" ref="D2236">_xlfn.IFS(Table35[[#This Row],[BMI]]&lt;18.5, "Underweight ", Table35[[#This Row],[BMI]]&lt;24.9, "Normal Weight", Table35[[#This Row],[BMI]]&lt;29.9, "Overweight ", TRUE, "Obesity")</f>
        <v xml:space="preserve">Underweight </v>
      </c>
      <c r="E2236" s="22">
        <v>5.43</v>
      </c>
      <c r="F2236" s="22" t="str" cm="1">
        <f t="array" ref="F2236">_xlfn.IFS(Table35[[#This Row],[HBA1C]]&lt;5.7, "Normal", Table35[[#This Row],[HBA1C]]&lt;6.4, "Prediabetes ", TRUE, "Diabetes")</f>
        <v>Normal</v>
      </c>
      <c r="G2236" s="23" t="s">
        <v>2381</v>
      </c>
      <c r="H2236" s="22" t="s">
        <v>2379</v>
      </c>
      <c r="I2236" s="22" t="s">
        <v>2381</v>
      </c>
      <c r="J2236" s="22">
        <v>1</v>
      </c>
      <c r="K2236" t="s">
        <v>2379</v>
      </c>
      <c r="L2236" s="25">
        <f>VLOOKUP(Table35[[#This Row],[Customer ID]],'Hospitalisation Details'!A:E,5,FALSE)</f>
        <v>35791</v>
      </c>
      <c r="M2236" s="27">
        <f>VLOOKUP(Table35[[#This Row],[Customer ID]],'Hospitalisation Details'!A:K,8,FALSE)</f>
        <v>1402</v>
      </c>
      <c r="N2236" t="str">
        <f>VLOOKUP(Table35[[#This Row],[Customer ID]],'Hospitalisation Details'!A:K,9, FALSE)</f>
        <v>tier - 2</v>
      </c>
      <c r="O2236" t="str">
        <f>VLOOKUP(Table35[[#This Row],[Customer ID]],'Hospitalisation Details'!A:K,10,FALSE)</f>
        <v>tier - 3</v>
      </c>
      <c r="P2236" t="str">
        <f>VLOOKUP(Table35[[#This Row],[Customer ID]],'Hospitalisation Details'!A:K,11,FALSE)</f>
        <v>R1011</v>
      </c>
    </row>
    <row r="2237" spans="1:16" x14ac:dyDescent="0.3">
      <c r="A2237" t="s">
        <v>121</v>
      </c>
      <c r="B2237" t="str">
        <f>VLOOKUP(Table35[[#This Row],[Customer ID]], 'Customer Names'!F:G, 2, FALSE)</f>
        <v>Koenis, Mr.  Maaikel</v>
      </c>
      <c r="C2237">
        <v>24.59</v>
      </c>
      <c r="D2237" s="22" t="str" cm="1">
        <f t="array" ref="D2237">_xlfn.IFS(Table35[[#This Row],[BMI]]&lt;18.5, "Underweight ", Table35[[#This Row],[BMI]]&lt;24.9, "Normal Weight", Table35[[#This Row],[BMI]]&lt;29.9, "Overweight ", TRUE, "Obesity")</f>
        <v>Normal Weight</v>
      </c>
      <c r="E2237" s="22">
        <v>4.38</v>
      </c>
      <c r="F2237" s="22" t="str" cm="1">
        <f t="array" ref="F2237">_xlfn.IFS(Table35[[#This Row],[HBA1C]]&lt;5.7, "Normal", Table35[[#This Row],[HBA1C]]&lt;6.4, "Prediabetes ", TRUE, "Diabetes")</f>
        <v>Normal</v>
      </c>
      <c r="G2237" s="23" t="s">
        <v>2379</v>
      </c>
      <c r="H2237" s="22" t="s">
        <v>2379</v>
      </c>
      <c r="I2237" s="22" t="s">
        <v>2379</v>
      </c>
      <c r="J2237" s="22">
        <v>1</v>
      </c>
      <c r="K2237" t="s">
        <v>2379</v>
      </c>
      <c r="L2237" s="25">
        <f>VLOOKUP(Table35[[#This Row],[Customer ID]],'Hospitalisation Details'!A:E,5,FALSE)</f>
        <v>36104</v>
      </c>
      <c r="M2237" s="27">
        <f>VLOOKUP(Table35[[#This Row],[Customer ID]],'Hospitalisation Details'!A:K,8,FALSE)</f>
        <v>1400.44</v>
      </c>
      <c r="N2237" t="str">
        <f>VLOOKUP(Table35[[#This Row],[Customer ID]],'Hospitalisation Details'!A:K,9, FALSE)</f>
        <v>tier - 2</v>
      </c>
      <c r="O2237" t="str">
        <f>VLOOKUP(Table35[[#This Row],[Customer ID]],'Hospitalisation Details'!A:K,10,FALSE)</f>
        <v>tier - 2</v>
      </c>
      <c r="P2237" t="str">
        <f>VLOOKUP(Table35[[#This Row],[Customer ID]],'Hospitalisation Details'!A:K,11,FALSE)</f>
        <v>R1013</v>
      </c>
    </row>
    <row r="2238" spans="1:16" x14ac:dyDescent="0.3">
      <c r="A2238" t="s">
        <v>120</v>
      </c>
      <c r="B2238" t="str">
        <f>VLOOKUP(Table35[[#This Row],[Customer ID]], 'Customer Names'!F:G, 2, FALSE)</f>
        <v>Kittaka, Mr.  Daniel C</v>
      </c>
      <c r="C2238">
        <v>33.33</v>
      </c>
      <c r="D2238" s="22" t="str" cm="1">
        <f t="array" ref="D2238">_xlfn.IFS(Table35[[#This Row],[BMI]]&lt;18.5, "Underweight ", Table35[[#This Row],[BMI]]&lt;24.9, "Normal Weight", Table35[[#This Row],[BMI]]&lt;29.9, "Overweight ", TRUE, "Obesity")</f>
        <v>Obesity</v>
      </c>
      <c r="E2238" s="22">
        <v>9.7899999999999991</v>
      </c>
      <c r="F2238" s="22" t="str" cm="1">
        <f t="array" ref="F2238">_xlfn.IFS(Table35[[#This Row],[HBA1C]]&lt;5.7, "Normal", Table35[[#This Row],[HBA1C]]&lt;6.4, "Prediabetes ", TRUE, "Diabetes")</f>
        <v>Diabetes</v>
      </c>
      <c r="G2238" s="23" t="s">
        <v>2379</v>
      </c>
      <c r="H2238" s="22" t="s">
        <v>2379</v>
      </c>
      <c r="I2238" s="22" t="s">
        <v>2379</v>
      </c>
      <c r="J2238" s="22">
        <v>0</v>
      </c>
      <c r="K2238" t="s">
        <v>2379</v>
      </c>
      <c r="L2238" s="25">
        <f>VLOOKUP(Table35[[#This Row],[Customer ID]],'Hospitalisation Details'!A:E,5,FALSE)</f>
        <v>37551</v>
      </c>
      <c r="M2238" s="27">
        <f>VLOOKUP(Table35[[#This Row],[Customer ID]],'Hospitalisation Details'!A:K,8,FALSE)</f>
        <v>1391.53</v>
      </c>
      <c r="N2238" t="str">
        <f>VLOOKUP(Table35[[#This Row],[Customer ID]],'Hospitalisation Details'!A:K,9, FALSE)</f>
        <v>tier - 2</v>
      </c>
      <c r="O2238" t="str">
        <f>VLOOKUP(Table35[[#This Row],[Customer ID]],'Hospitalisation Details'!A:K,10,FALSE)</f>
        <v>tier - 1</v>
      </c>
      <c r="P2238" t="str">
        <f>VLOOKUP(Table35[[#This Row],[Customer ID]],'Hospitalisation Details'!A:K,11,FALSE)</f>
        <v>R1013</v>
      </c>
    </row>
    <row r="2239" spans="1:16" x14ac:dyDescent="0.3">
      <c r="A2239" t="s">
        <v>119</v>
      </c>
      <c r="B2239" t="str">
        <f>VLOOKUP(Table35[[#This Row],[Customer ID]], 'Customer Names'!F:G, 2, FALSE)</f>
        <v>Concannon, Mr.  Christopher S.</v>
      </c>
      <c r="C2239">
        <v>18.5</v>
      </c>
      <c r="D2239" s="22" t="str" cm="1">
        <f t="array" ref="D2239">_xlfn.IFS(Table35[[#This Row],[BMI]]&lt;18.5, "Underweight ", Table35[[#This Row],[BMI]]&lt;24.9, "Normal Weight", Table35[[#This Row],[BMI]]&lt;29.9, "Overweight ", TRUE, "Obesity")</f>
        <v>Normal Weight</v>
      </c>
      <c r="E2239" s="22">
        <v>11.84</v>
      </c>
      <c r="F2239" s="22" t="str" cm="1">
        <f t="array" ref="F2239">_xlfn.IFS(Table35[[#This Row],[HBA1C]]&lt;5.7, "Normal", Table35[[#This Row],[HBA1C]]&lt;6.4, "Prediabetes ", TRUE, "Diabetes")</f>
        <v>Diabetes</v>
      </c>
      <c r="G2239" s="23" t="s">
        <v>2379</v>
      </c>
      <c r="H2239" s="22" t="s">
        <v>2379</v>
      </c>
      <c r="I2239" s="22" t="s">
        <v>2379</v>
      </c>
      <c r="J2239" s="22">
        <v>0</v>
      </c>
      <c r="K2239" t="s">
        <v>2379</v>
      </c>
      <c r="L2239" s="25">
        <f>VLOOKUP(Table35[[#This Row],[Customer ID]],'Hospitalisation Details'!A:E,5,FALSE)</f>
        <v>37513</v>
      </c>
      <c r="M2239" s="27">
        <f>VLOOKUP(Table35[[#This Row],[Customer ID]],'Hospitalisation Details'!A:K,8,FALSE)</f>
        <v>1390</v>
      </c>
      <c r="N2239" t="str">
        <f>VLOOKUP(Table35[[#This Row],[Customer ID]],'Hospitalisation Details'!A:K,9, FALSE)</f>
        <v>tier - 2</v>
      </c>
      <c r="O2239" t="str">
        <f>VLOOKUP(Table35[[#This Row],[Customer ID]],'Hospitalisation Details'!A:K,10,FALSE)</f>
        <v>tier - 2</v>
      </c>
      <c r="P2239" t="str">
        <f>VLOOKUP(Table35[[#This Row],[Customer ID]],'Hospitalisation Details'!A:K,11,FALSE)</f>
        <v>R1013</v>
      </c>
    </row>
    <row r="2240" spans="1:16" x14ac:dyDescent="0.3">
      <c r="A2240" t="s">
        <v>118</v>
      </c>
      <c r="B2240" t="str">
        <f>VLOOKUP(Table35[[#This Row],[Customer ID]], 'Customer Names'!F:G, 2, FALSE)</f>
        <v>Johnson, Mr.  William R</v>
      </c>
      <c r="C2240">
        <v>18.579999999999998</v>
      </c>
      <c r="D2240" s="22" t="str" cm="1">
        <f t="array" ref="D2240">_xlfn.IFS(Table35[[#This Row],[BMI]]&lt;18.5, "Underweight ", Table35[[#This Row],[BMI]]&lt;24.9, "Normal Weight", Table35[[#This Row],[BMI]]&lt;29.9, "Overweight ", TRUE, "Obesity")</f>
        <v>Normal Weight</v>
      </c>
      <c r="E2240" s="22">
        <v>6.22</v>
      </c>
      <c r="F2240" s="22" t="str" cm="1">
        <f t="array" ref="F2240">_xlfn.IFS(Table35[[#This Row],[HBA1C]]&lt;5.7, "Normal", Table35[[#This Row],[HBA1C]]&lt;6.4, "Prediabetes ", TRUE, "Diabetes")</f>
        <v xml:space="preserve">Prediabetes </v>
      </c>
      <c r="G2240" s="23" t="s">
        <v>2379</v>
      </c>
      <c r="H2240" s="22" t="s">
        <v>2379</v>
      </c>
      <c r="I2240" s="22" t="s">
        <v>2379</v>
      </c>
      <c r="J2240" s="22">
        <v>0</v>
      </c>
      <c r="K2240" t="s">
        <v>2379</v>
      </c>
      <c r="L2240" s="25">
        <f>VLOOKUP(Table35[[#This Row],[Customer ID]],'Hospitalisation Details'!A:E,5,FALSE)</f>
        <v>36378</v>
      </c>
      <c r="M2240" s="27">
        <f>VLOOKUP(Table35[[#This Row],[Customer ID]],'Hospitalisation Details'!A:K,8,FALSE)</f>
        <v>1389</v>
      </c>
      <c r="N2240" t="str">
        <f>VLOOKUP(Table35[[#This Row],[Customer ID]],'Hospitalisation Details'!A:K,9, FALSE)</f>
        <v>tier - 2</v>
      </c>
      <c r="O2240" t="str">
        <f>VLOOKUP(Table35[[#This Row],[Customer ID]],'Hospitalisation Details'!A:K,10,FALSE)</f>
        <v>tier - 2</v>
      </c>
      <c r="P2240" t="str">
        <f>VLOOKUP(Table35[[#This Row],[Customer ID]],'Hospitalisation Details'!A:K,11,FALSE)</f>
        <v>R1013</v>
      </c>
    </row>
    <row r="2241" spans="1:16" x14ac:dyDescent="0.3">
      <c r="A2241" t="s">
        <v>117</v>
      </c>
      <c r="B2241" t="str">
        <f>VLOOKUP(Table35[[#This Row],[Customer ID]], 'Customer Names'!F:G, 2, FALSE)</f>
        <v>Schultz, Ms.  Lyndsy</v>
      </c>
      <c r="C2241">
        <v>16.64</v>
      </c>
      <c r="D2241" s="22" t="str" cm="1">
        <f t="array" ref="D2241">_xlfn.IFS(Table35[[#This Row],[BMI]]&lt;18.5, "Underweight ", Table35[[#This Row],[BMI]]&lt;24.9, "Normal Weight", Table35[[#This Row],[BMI]]&lt;29.9, "Overweight ", TRUE, "Obesity")</f>
        <v xml:space="preserve">Underweight </v>
      </c>
      <c r="E2241" s="22">
        <v>10.01</v>
      </c>
      <c r="F2241" s="22" t="str" cm="1">
        <f t="array" ref="F2241">_xlfn.IFS(Table35[[#This Row],[HBA1C]]&lt;5.7, "Normal", Table35[[#This Row],[HBA1C]]&lt;6.4, "Prediabetes ", TRUE, "Diabetes")</f>
        <v>Diabetes</v>
      </c>
      <c r="G2241" s="23" t="s">
        <v>2379</v>
      </c>
      <c r="H2241" s="22" t="s">
        <v>2379</v>
      </c>
      <c r="I2241" s="22" t="s">
        <v>2379</v>
      </c>
      <c r="J2241" s="22">
        <v>0</v>
      </c>
      <c r="K2241" t="s">
        <v>2379</v>
      </c>
      <c r="L2241" s="25">
        <f>VLOOKUP(Table35[[#This Row],[Customer ID]],'Hospitalisation Details'!A:E,5,FALSE)</f>
        <v>37452</v>
      </c>
      <c r="M2241" s="27">
        <f>VLOOKUP(Table35[[#This Row],[Customer ID]],'Hospitalisation Details'!A:K,8,FALSE)</f>
        <v>1382</v>
      </c>
      <c r="N2241" t="str">
        <f>VLOOKUP(Table35[[#This Row],[Customer ID]],'Hospitalisation Details'!A:K,9, FALSE)</f>
        <v>tier - 2</v>
      </c>
      <c r="O2241" t="str">
        <f>VLOOKUP(Table35[[#This Row],[Customer ID]],'Hospitalisation Details'!A:K,10,FALSE)</f>
        <v>tier - 1</v>
      </c>
      <c r="P2241" t="str">
        <f>VLOOKUP(Table35[[#This Row],[Customer ID]],'Hospitalisation Details'!A:K,11,FALSE)</f>
        <v>R1013</v>
      </c>
    </row>
    <row r="2242" spans="1:16" x14ac:dyDescent="0.3">
      <c r="A2242" t="s">
        <v>116</v>
      </c>
      <c r="B2242" t="str">
        <f>VLOOKUP(Table35[[#This Row],[Customer ID]], 'Customer Names'!F:G, 2, FALSE)</f>
        <v>Brannigan, Ms.  Jessica</v>
      </c>
      <c r="C2242">
        <v>19.329999999999998</v>
      </c>
      <c r="D2242" s="22" t="str" cm="1">
        <f t="array" ref="D2242">_xlfn.IFS(Table35[[#This Row],[BMI]]&lt;18.5, "Underweight ", Table35[[#This Row],[BMI]]&lt;24.9, "Normal Weight", Table35[[#This Row],[BMI]]&lt;29.9, "Overweight ", TRUE, "Obesity")</f>
        <v>Normal Weight</v>
      </c>
      <c r="E2242" s="22">
        <v>4.32</v>
      </c>
      <c r="F2242" s="22" t="str" cm="1">
        <f t="array" ref="F2242">_xlfn.IFS(Table35[[#This Row],[HBA1C]]&lt;5.7, "Normal", Table35[[#This Row],[HBA1C]]&lt;6.4, "Prediabetes ", TRUE, "Diabetes")</f>
        <v>Normal</v>
      </c>
      <c r="G2242" s="23" t="s">
        <v>2379</v>
      </c>
      <c r="H2242" s="22" t="s">
        <v>2379</v>
      </c>
      <c r="I2242" s="22" t="s">
        <v>2379</v>
      </c>
      <c r="J2242" s="22">
        <v>1</v>
      </c>
      <c r="K2242" t="s">
        <v>2379</v>
      </c>
      <c r="L2242" s="25">
        <f>VLOOKUP(Table35[[#This Row],[Customer ID]],'Hospitalisation Details'!A:E,5,FALSE)</f>
        <v>35949</v>
      </c>
      <c r="M2242" s="27">
        <f>VLOOKUP(Table35[[#This Row],[Customer ID]],'Hospitalisation Details'!A:K,8,FALSE)</f>
        <v>1359</v>
      </c>
      <c r="N2242" t="str">
        <f>VLOOKUP(Table35[[#This Row],[Customer ID]],'Hospitalisation Details'!A:K,9, FALSE)</f>
        <v>tier - 2</v>
      </c>
      <c r="O2242" t="str">
        <f>VLOOKUP(Table35[[#This Row],[Customer ID]],'Hospitalisation Details'!A:K,10,FALSE)</f>
        <v>tier - 1</v>
      </c>
      <c r="P2242" t="str">
        <f>VLOOKUP(Table35[[#This Row],[Customer ID]],'Hospitalisation Details'!A:K,11,FALSE)</f>
        <v>R1013</v>
      </c>
    </row>
    <row r="2243" spans="1:16" x14ac:dyDescent="0.3">
      <c r="A2243" t="s">
        <v>115</v>
      </c>
      <c r="B2243" t="str">
        <f>VLOOKUP(Table35[[#This Row],[Customer ID]], 'Customer Names'!F:G, 2, FALSE)</f>
        <v>Cavallo, Ms.  Anna</v>
      </c>
      <c r="C2243">
        <v>21.26</v>
      </c>
      <c r="D2243" s="22" t="str" cm="1">
        <f t="array" ref="D2243">_xlfn.IFS(Table35[[#This Row],[BMI]]&lt;18.5, "Underweight ", Table35[[#This Row],[BMI]]&lt;24.9, "Normal Weight", Table35[[#This Row],[BMI]]&lt;29.9, "Overweight ", TRUE, "Obesity")</f>
        <v>Normal Weight</v>
      </c>
      <c r="E2243" s="22">
        <v>5.65</v>
      </c>
      <c r="F2243" s="22" t="str" cm="1">
        <f t="array" ref="F2243">_xlfn.IFS(Table35[[#This Row],[HBA1C]]&lt;5.7, "Normal", Table35[[#This Row],[HBA1C]]&lt;6.4, "Prediabetes ", TRUE, "Diabetes")</f>
        <v>Normal</v>
      </c>
      <c r="G2243" s="23" t="s">
        <v>2381</v>
      </c>
      <c r="H2243" s="22" t="s">
        <v>2379</v>
      </c>
      <c r="I2243" s="22" t="s">
        <v>2381</v>
      </c>
      <c r="J2243" s="22">
        <v>1</v>
      </c>
      <c r="K2243" t="s">
        <v>2379</v>
      </c>
      <c r="L2243" s="25">
        <f>VLOOKUP(Table35[[#This Row],[Customer ID]],'Hospitalisation Details'!A:E,5,FALSE)</f>
        <v>35557</v>
      </c>
      <c r="M2243" s="27">
        <f>VLOOKUP(Table35[[#This Row],[Customer ID]],'Hospitalisation Details'!A:K,8,FALSE)</f>
        <v>1341.16</v>
      </c>
      <c r="N2243" t="str">
        <f>VLOOKUP(Table35[[#This Row],[Customer ID]],'Hospitalisation Details'!A:K,9, FALSE)</f>
        <v>tier - 2</v>
      </c>
      <c r="O2243" t="str">
        <f>VLOOKUP(Table35[[#This Row],[Customer ID]],'Hospitalisation Details'!A:K,10,FALSE)</f>
        <v>tier - 2</v>
      </c>
      <c r="P2243" t="str">
        <f>VLOOKUP(Table35[[#This Row],[Customer ID]],'Hospitalisation Details'!A:K,11,FALSE)</f>
        <v>R1012</v>
      </c>
    </row>
    <row r="2244" spans="1:16" x14ac:dyDescent="0.3">
      <c r="A2244" t="s">
        <v>114</v>
      </c>
      <c r="B2244" t="str">
        <f>VLOOKUP(Table35[[#This Row],[Customer ID]], 'Customer Names'!F:G, 2, FALSE)</f>
        <v>Chang, Mr.  Jordan</v>
      </c>
      <c r="C2244">
        <v>15.6</v>
      </c>
      <c r="D2244" s="22" t="str" cm="1">
        <f t="array" ref="D2244">_xlfn.IFS(Table35[[#This Row],[BMI]]&lt;18.5, "Underweight ", Table35[[#This Row],[BMI]]&lt;24.9, "Normal Weight", Table35[[#This Row],[BMI]]&lt;29.9, "Overweight ", TRUE, "Obesity")</f>
        <v xml:space="preserve">Underweight </v>
      </c>
      <c r="E2244" s="22">
        <v>4.12</v>
      </c>
      <c r="F2244" s="22" t="str" cm="1">
        <f t="array" ref="F2244">_xlfn.IFS(Table35[[#This Row],[HBA1C]]&lt;5.7, "Normal", Table35[[#This Row],[HBA1C]]&lt;6.4, "Prediabetes ", TRUE, "Diabetes")</f>
        <v>Normal</v>
      </c>
      <c r="G2244" s="23" t="s">
        <v>2381</v>
      </c>
      <c r="H2244" s="22" t="s">
        <v>2379</v>
      </c>
      <c r="I2244" s="22" t="s">
        <v>2379</v>
      </c>
      <c r="J2244" s="22">
        <v>1</v>
      </c>
      <c r="K2244" t="s">
        <v>2379</v>
      </c>
      <c r="L2244" s="25">
        <f>VLOOKUP(Table35[[#This Row],[Customer ID]],'Hospitalisation Details'!A:E,5,FALSE)</f>
        <v>34819</v>
      </c>
      <c r="M2244" s="27">
        <f>VLOOKUP(Table35[[#This Row],[Customer ID]],'Hospitalisation Details'!A:K,8,FALSE)</f>
        <v>1338</v>
      </c>
      <c r="N2244" t="str">
        <f>VLOOKUP(Table35[[#This Row],[Customer ID]],'Hospitalisation Details'!A:K,9, FALSE)</f>
        <v>tier - 2</v>
      </c>
      <c r="O2244" t="str">
        <f>VLOOKUP(Table35[[#This Row],[Customer ID]],'Hospitalisation Details'!A:K,10,FALSE)</f>
        <v>tier - 3</v>
      </c>
      <c r="P2244" t="str">
        <f>VLOOKUP(Table35[[#This Row],[Customer ID]],'Hospitalisation Details'!A:K,11,FALSE)</f>
        <v>R1012</v>
      </c>
    </row>
    <row r="2245" spans="1:16" x14ac:dyDescent="0.3">
      <c r="A2245" t="s">
        <v>113</v>
      </c>
      <c r="B2245" t="str">
        <f>VLOOKUP(Table35[[#This Row],[Customer ID]], 'Customer Names'!F:G, 2, FALSE)</f>
        <v>Axelrod, Mr.  Brian</v>
      </c>
      <c r="C2245">
        <v>24.39</v>
      </c>
      <c r="D2245" s="22" t="str" cm="1">
        <f t="array" ref="D2245">_xlfn.IFS(Table35[[#This Row],[BMI]]&lt;18.5, "Underweight ", Table35[[#This Row],[BMI]]&lt;24.9, "Normal Weight", Table35[[#This Row],[BMI]]&lt;29.9, "Overweight ", TRUE, "Obesity")</f>
        <v>Normal Weight</v>
      </c>
      <c r="E2245" s="22">
        <v>6.24</v>
      </c>
      <c r="F2245" s="22" t="str" cm="1">
        <f t="array" ref="F2245">_xlfn.IFS(Table35[[#This Row],[HBA1C]]&lt;5.7, "Normal", Table35[[#This Row],[HBA1C]]&lt;6.4, "Prediabetes ", TRUE, "Diabetes")</f>
        <v xml:space="preserve">Prediabetes </v>
      </c>
      <c r="G2245" s="23" t="s">
        <v>2379</v>
      </c>
      <c r="H2245" s="22" t="s">
        <v>2379</v>
      </c>
      <c r="I2245" s="22" t="s">
        <v>2379</v>
      </c>
      <c r="J2245" s="22">
        <v>1</v>
      </c>
      <c r="K2245" t="s">
        <v>2379</v>
      </c>
      <c r="L2245" s="25">
        <f>VLOOKUP(Table35[[#This Row],[Customer ID]],'Hospitalisation Details'!A:E,5,FALSE)</f>
        <v>35866</v>
      </c>
      <c r="M2245" s="27">
        <f>VLOOKUP(Table35[[#This Row],[Customer ID]],'Hospitalisation Details'!A:K,8,FALSE)</f>
        <v>1332.61</v>
      </c>
      <c r="N2245" t="str">
        <f>VLOOKUP(Table35[[#This Row],[Customer ID]],'Hospitalisation Details'!A:K,9, FALSE)</f>
        <v>tier - 2</v>
      </c>
      <c r="O2245" t="str">
        <f>VLOOKUP(Table35[[#This Row],[Customer ID]],'Hospitalisation Details'!A:K,10,FALSE)</f>
        <v>tier - 3</v>
      </c>
      <c r="P2245" t="str">
        <f>VLOOKUP(Table35[[#This Row],[Customer ID]],'Hospitalisation Details'!A:K,11,FALSE)</f>
        <v>R1013</v>
      </c>
    </row>
    <row r="2246" spans="1:16" x14ac:dyDescent="0.3">
      <c r="A2246" t="s">
        <v>112</v>
      </c>
      <c r="B2246" t="str">
        <f>VLOOKUP(Table35[[#This Row],[Customer ID]], 'Customer Names'!F:G, 2, FALSE)</f>
        <v>Davenport, Ms.  Katherine A</v>
      </c>
      <c r="C2246">
        <v>24.75</v>
      </c>
      <c r="D2246" s="22" t="str" cm="1">
        <f t="array" ref="D2246">_xlfn.IFS(Table35[[#This Row],[BMI]]&lt;18.5, "Underweight ", Table35[[#This Row],[BMI]]&lt;24.9, "Normal Weight", Table35[[#This Row],[BMI]]&lt;29.9, "Overweight ", TRUE, "Obesity")</f>
        <v>Normal Weight</v>
      </c>
      <c r="E2246" s="22">
        <v>4.83</v>
      </c>
      <c r="F2246" s="22" t="str" cm="1">
        <f t="array" ref="F2246">_xlfn.IFS(Table35[[#This Row],[HBA1C]]&lt;5.7, "Normal", Table35[[#This Row],[HBA1C]]&lt;6.4, "Prediabetes ", TRUE, "Diabetes")</f>
        <v>Normal</v>
      </c>
      <c r="G2246" s="23" t="s">
        <v>2379</v>
      </c>
      <c r="H2246" s="22" t="s">
        <v>2379</v>
      </c>
      <c r="I2246" s="22" t="s">
        <v>2379</v>
      </c>
      <c r="J2246" s="22">
        <v>0</v>
      </c>
      <c r="K2246" t="s">
        <v>2379</v>
      </c>
      <c r="L2246" s="25">
        <f>VLOOKUP(Table35[[#This Row],[Customer ID]],'Hospitalisation Details'!A:E,5,FALSE)</f>
        <v>36205</v>
      </c>
      <c r="M2246" s="27">
        <f>VLOOKUP(Table35[[#This Row],[Customer ID]],'Hospitalisation Details'!A:K,8,FALSE)</f>
        <v>1329.17</v>
      </c>
      <c r="N2246" t="str">
        <f>VLOOKUP(Table35[[#This Row],[Customer ID]],'Hospitalisation Details'!A:K,9, FALSE)</f>
        <v>tier - 2</v>
      </c>
      <c r="O2246" t="str">
        <f>VLOOKUP(Table35[[#This Row],[Customer ID]],'Hospitalisation Details'!A:K,10,FALSE)</f>
        <v>tier - 3</v>
      </c>
      <c r="P2246" t="str">
        <f>VLOOKUP(Table35[[#This Row],[Customer ID]],'Hospitalisation Details'!A:K,11,FALSE)</f>
        <v>R1013</v>
      </c>
    </row>
    <row r="2247" spans="1:16" x14ac:dyDescent="0.3">
      <c r="A2247" t="s">
        <v>111</v>
      </c>
      <c r="B2247" t="str">
        <f>VLOOKUP(Table35[[#This Row],[Customer ID]], 'Customer Names'!F:G, 2, FALSE)</f>
        <v>Roberge, Ms.  Melanie</v>
      </c>
      <c r="C2247">
        <v>20.88</v>
      </c>
      <c r="D2247" s="22" t="str" cm="1">
        <f t="array" ref="D2247">_xlfn.IFS(Table35[[#This Row],[BMI]]&lt;18.5, "Underweight ", Table35[[#This Row],[BMI]]&lt;24.9, "Normal Weight", Table35[[#This Row],[BMI]]&lt;29.9, "Overweight ", TRUE, "Obesity")</f>
        <v>Normal Weight</v>
      </c>
      <c r="E2247" s="22">
        <v>7.4</v>
      </c>
      <c r="F2247" s="22" t="str" cm="1">
        <f t="array" ref="F2247">_xlfn.IFS(Table35[[#This Row],[HBA1C]]&lt;5.7, "Normal", Table35[[#This Row],[HBA1C]]&lt;6.4, "Prediabetes ", TRUE, "Diabetes")</f>
        <v>Diabetes</v>
      </c>
      <c r="G2247" s="23" t="s">
        <v>2379</v>
      </c>
      <c r="H2247" s="22" t="s">
        <v>2379</v>
      </c>
      <c r="I2247" s="22" t="s">
        <v>2379</v>
      </c>
      <c r="J2247" s="22">
        <v>0</v>
      </c>
      <c r="K2247" t="s">
        <v>2379</v>
      </c>
      <c r="L2247" s="25">
        <f>VLOOKUP(Table35[[#This Row],[Customer ID]],'Hospitalisation Details'!A:E,5,FALSE)</f>
        <v>37269</v>
      </c>
      <c r="M2247" s="27">
        <f>VLOOKUP(Table35[[#This Row],[Customer ID]],'Hospitalisation Details'!A:K,8,FALSE)</f>
        <v>1315</v>
      </c>
      <c r="N2247" t="str">
        <f>VLOOKUP(Table35[[#This Row],[Customer ID]],'Hospitalisation Details'!A:K,9, FALSE)</f>
        <v>tier - 2</v>
      </c>
      <c r="O2247" t="str">
        <f>VLOOKUP(Table35[[#This Row],[Customer ID]],'Hospitalisation Details'!A:K,10,FALSE)</f>
        <v>tier - 2</v>
      </c>
      <c r="P2247" t="str">
        <f>VLOOKUP(Table35[[#This Row],[Customer ID]],'Hospitalisation Details'!A:K,11,FALSE)</f>
        <v>R1013</v>
      </c>
    </row>
    <row r="2248" spans="1:16" x14ac:dyDescent="0.3">
      <c r="A2248" t="s">
        <v>110</v>
      </c>
      <c r="B2248" t="str">
        <f>VLOOKUP(Table35[[#This Row],[Customer ID]], 'Customer Names'!F:G, 2, FALSE)</f>
        <v>Schmidt, Ms.  Jessica</v>
      </c>
      <c r="C2248">
        <v>20.43</v>
      </c>
      <c r="D2248" s="22" t="str" cm="1">
        <f t="array" ref="D2248">_xlfn.IFS(Table35[[#This Row],[BMI]]&lt;18.5, "Underweight ", Table35[[#This Row],[BMI]]&lt;24.9, "Normal Weight", Table35[[#This Row],[BMI]]&lt;29.9, "Overweight ", TRUE, "Obesity")</f>
        <v>Normal Weight</v>
      </c>
      <c r="E2248" s="22">
        <v>4.54</v>
      </c>
      <c r="F2248" s="22" t="str" cm="1">
        <f t="array" ref="F2248">_xlfn.IFS(Table35[[#This Row],[HBA1C]]&lt;5.7, "Normal", Table35[[#This Row],[HBA1C]]&lt;6.4, "Prediabetes ", TRUE, "Diabetes")</f>
        <v>Normal</v>
      </c>
      <c r="G2248" s="23" t="s">
        <v>2379</v>
      </c>
      <c r="H2248" s="22" t="s">
        <v>2379</v>
      </c>
      <c r="I2248" s="22" t="s">
        <v>2379</v>
      </c>
      <c r="J2248" s="22">
        <v>0</v>
      </c>
      <c r="K2248" t="s">
        <v>2379</v>
      </c>
      <c r="L2248" s="25">
        <f>VLOOKUP(Table35[[#This Row],[Customer ID]],'Hospitalisation Details'!A:E,5,FALSE)</f>
        <v>36496</v>
      </c>
      <c r="M2248" s="27">
        <f>VLOOKUP(Table35[[#This Row],[Customer ID]],'Hospitalisation Details'!A:K,8,FALSE)</f>
        <v>1304</v>
      </c>
      <c r="N2248" t="str">
        <f>VLOOKUP(Table35[[#This Row],[Customer ID]],'Hospitalisation Details'!A:K,9, FALSE)</f>
        <v>tier - 2</v>
      </c>
      <c r="O2248" t="str">
        <f>VLOOKUP(Table35[[#This Row],[Customer ID]],'Hospitalisation Details'!A:K,10,FALSE)</f>
        <v>tier - 2</v>
      </c>
      <c r="P2248" t="str">
        <f>VLOOKUP(Table35[[#This Row],[Customer ID]],'Hospitalisation Details'!A:K,11,FALSE)</f>
        <v>R1013</v>
      </c>
    </row>
    <row r="2249" spans="1:16" x14ac:dyDescent="0.3">
      <c r="A2249" t="s">
        <v>109</v>
      </c>
      <c r="B2249" t="str">
        <f>VLOOKUP(Table35[[#This Row],[Customer ID]], 'Customer Names'!F:G, 2, FALSE)</f>
        <v>Kosters, Mr.  Eric S</v>
      </c>
      <c r="C2249">
        <v>15.18</v>
      </c>
      <c r="D2249" s="22" t="str" cm="1">
        <f t="array" ref="D2249">_xlfn.IFS(Table35[[#This Row],[BMI]]&lt;18.5, "Underweight ", Table35[[#This Row],[BMI]]&lt;24.9, "Normal Weight", Table35[[#This Row],[BMI]]&lt;29.9, "Overweight ", TRUE, "Obesity")</f>
        <v xml:space="preserve">Underweight </v>
      </c>
      <c r="E2249" s="22">
        <v>11.11</v>
      </c>
      <c r="F2249" s="22" t="str" cm="1">
        <f t="array" ref="F2249">_xlfn.IFS(Table35[[#This Row],[HBA1C]]&lt;5.7, "Normal", Table35[[#This Row],[HBA1C]]&lt;6.4, "Prediabetes ", TRUE, "Diabetes")</f>
        <v>Diabetes</v>
      </c>
      <c r="G2249" s="23" t="s">
        <v>2379</v>
      </c>
      <c r="H2249" s="22" t="s">
        <v>2379</v>
      </c>
      <c r="I2249" s="22" t="s">
        <v>2379</v>
      </c>
      <c r="J2249" s="22">
        <v>0</v>
      </c>
      <c r="K2249" t="s">
        <v>2379</v>
      </c>
      <c r="L2249" s="25">
        <f>VLOOKUP(Table35[[#This Row],[Customer ID]],'Hospitalisation Details'!A:E,5,FALSE)</f>
        <v>37570</v>
      </c>
      <c r="M2249" s="27">
        <f>VLOOKUP(Table35[[#This Row],[Customer ID]],'Hospitalisation Details'!A:K,8,FALSE)</f>
        <v>1304</v>
      </c>
      <c r="N2249" t="str">
        <f>VLOOKUP(Table35[[#This Row],[Customer ID]],'Hospitalisation Details'!A:K,9, FALSE)</f>
        <v>tier - 2</v>
      </c>
      <c r="O2249" t="str">
        <f>VLOOKUP(Table35[[#This Row],[Customer ID]],'Hospitalisation Details'!A:K,10,FALSE)</f>
        <v>tier - 2</v>
      </c>
      <c r="P2249" t="str">
        <f>VLOOKUP(Table35[[#This Row],[Customer ID]],'Hospitalisation Details'!A:K,11,FALSE)</f>
        <v>R1012</v>
      </c>
    </row>
    <row r="2250" spans="1:16" x14ac:dyDescent="0.3">
      <c r="A2250" t="s">
        <v>108</v>
      </c>
      <c r="B2250" t="str">
        <f>VLOOKUP(Table35[[#This Row],[Customer ID]], 'Customer Names'!F:G, 2, FALSE)</f>
        <v>Dykes, Mr.  Joseph</v>
      </c>
      <c r="C2250">
        <v>15.12</v>
      </c>
      <c r="D2250" s="22" t="str" cm="1">
        <f t="array" ref="D2250">_xlfn.IFS(Table35[[#This Row],[BMI]]&lt;18.5, "Underweight ", Table35[[#This Row],[BMI]]&lt;24.9, "Normal Weight", Table35[[#This Row],[BMI]]&lt;29.9, "Overweight ", TRUE, "Obesity")</f>
        <v xml:space="preserve">Underweight </v>
      </c>
      <c r="E2250" s="22">
        <v>4.03</v>
      </c>
      <c r="F2250" s="22" t="str" cm="1">
        <f t="array" ref="F2250">_xlfn.IFS(Table35[[#This Row],[HBA1C]]&lt;5.7, "Normal", Table35[[#This Row],[HBA1C]]&lt;6.4, "Prediabetes ", TRUE, "Diabetes")</f>
        <v>Normal</v>
      </c>
      <c r="G2250" s="23" t="s">
        <v>2381</v>
      </c>
      <c r="H2250" s="22" t="s">
        <v>2379</v>
      </c>
      <c r="I2250" s="22" t="s">
        <v>2379</v>
      </c>
      <c r="J2250" s="22">
        <v>0</v>
      </c>
      <c r="K2250" t="s">
        <v>2379</v>
      </c>
      <c r="L2250" s="25">
        <f>VLOOKUP(Table35[[#This Row],[Customer ID]],'Hospitalisation Details'!A:E,5,FALSE)</f>
        <v>37193</v>
      </c>
      <c r="M2250" s="27">
        <f>VLOOKUP(Table35[[#This Row],[Customer ID]],'Hospitalisation Details'!A:K,8,FALSE)</f>
        <v>1293</v>
      </c>
      <c r="N2250" t="str">
        <f>VLOOKUP(Table35[[#This Row],[Customer ID]],'Hospitalisation Details'!A:K,9, FALSE)</f>
        <v>tier - 2</v>
      </c>
      <c r="O2250" t="str">
        <f>VLOOKUP(Table35[[#This Row],[Customer ID]],'Hospitalisation Details'!A:K,10,FALSE)</f>
        <v>tier - 3</v>
      </c>
      <c r="P2250" t="str">
        <f>VLOOKUP(Table35[[#This Row],[Customer ID]],'Hospitalisation Details'!A:K,11,FALSE)</f>
        <v>R1012</v>
      </c>
    </row>
    <row r="2251" spans="1:16" x14ac:dyDescent="0.3">
      <c r="A2251" t="s">
        <v>107</v>
      </c>
      <c r="B2251" t="str">
        <f>VLOOKUP(Table35[[#This Row],[Customer ID]], 'Customer Names'!F:G, 2, FALSE)</f>
        <v>Velan, Ms.  Mary</v>
      </c>
      <c r="C2251">
        <v>23.88</v>
      </c>
      <c r="D2251" s="22" t="str" cm="1">
        <f t="array" ref="D2251">_xlfn.IFS(Table35[[#This Row],[BMI]]&lt;18.5, "Underweight ", Table35[[#This Row],[BMI]]&lt;24.9, "Normal Weight", Table35[[#This Row],[BMI]]&lt;29.9, "Overweight ", TRUE, "Obesity")</f>
        <v>Normal Weight</v>
      </c>
      <c r="E2251" s="22">
        <v>4.51</v>
      </c>
      <c r="F2251" s="22" t="str" cm="1">
        <f t="array" ref="F2251">_xlfn.IFS(Table35[[#This Row],[HBA1C]]&lt;5.7, "Normal", Table35[[#This Row],[HBA1C]]&lt;6.4, "Prediabetes ", TRUE, "Diabetes")</f>
        <v>Normal</v>
      </c>
      <c r="G2251" s="23" t="s">
        <v>2379</v>
      </c>
      <c r="H2251" s="22" t="s">
        <v>2379</v>
      </c>
      <c r="I2251" s="22" t="s">
        <v>2379</v>
      </c>
      <c r="J2251" s="22">
        <v>1</v>
      </c>
      <c r="K2251" t="s">
        <v>2379</v>
      </c>
      <c r="L2251" s="25">
        <f>VLOOKUP(Table35[[#This Row],[Customer ID]],'Hospitalisation Details'!A:E,5,FALSE)</f>
        <v>36042</v>
      </c>
      <c r="M2251" s="27">
        <f>VLOOKUP(Table35[[#This Row],[Customer ID]],'Hospitalisation Details'!A:K,8,FALSE)</f>
        <v>1290.93</v>
      </c>
      <c r="N2251" t="str">
        <f>VLOOKUP(Table35[[#This Row],[Customer ID]],'Hospitalisation Details'!A:K,9, FALSE)</f>
        <v>tier - 2</v>
      </c>
      <c r="O2251" t="str">
        <f>VLOOKUP(Table35[[#This Row],[Customer ID]],'Hospitalisation Details'!A:K,10,FALSE)</f>
        <v>tier - 2</v>
      </c>
      <c r="P2251" t="str">
        <f>VLOOKUP(Table35[[#This Row],[Customer ID]],'Hospitalisation Details'!A:K,11,FALSE)</f>
        <v>R1013</v>
      </c>
    </row>
    <row r="2252" spans="1:16" x14ac:dyDescent="0.3">
      <c r="A2252" t="s">
        <v>106</v>
      </c>
      <c r="B2252" t="str">
        <f>VLOOKUP(Table35[[#This Row],[Customer ID]], 'Customer Names'!F:G, 2, FALSE)</f>
        <v>Goolik, Ms.  Natalie</v>
      </c>
      <c r="C2252">
        <v>16.13</v>
      </c>
      <c r="D2252" s="22" t="str" cm="1">
        <f t="array" ref="D2252">_xlfn.IFS(Table35[[#This Row],[BMI]]&lt;18.5, "Underweight ", Table35[[#This Row],[BMI]]&lt;24.9, "Normal Weight", Table35[[#This Row],[BMI]]&lt;29.9, "Overweight ", TRUE, "Obesity")</f>
        <v xml:space="preserve">Underweight </v>
      </c>
      <c r="E2252" s="22">
        <v>5.56</v>
      </c>
      <c r="F2252" s="22" t="str" cm="1">
        <f t="array" ref="F2252">_xlfn.IFS(Table35[[#This Row],[HBA1C]]&lt;5.7, "Normal", Table35[[#This Row],[HBA1C]]&lt;6.4, "Prediabetes ", TRUE, "Diabetes")</f>
        <v>Normal</v>
      </c>
      <c r="G2252" s="23" t="s">
        <v>2379</v>
      </c>
      <c r="H2252" s="22" t="s">
        <v>2380</v>
      </c>
      <c r="I2252" s="22" t="s">
        <v>2379</v>
      </c>
      <c r="J2252" s="22">
        <v>1</v>
      </c>
      <c r="K2252" t="s">
        <v>2379</v>
      </c>
      <c r="L2252" s="25">
        <f>VLOOKUP(Table35[[#This Row],[Customer ID]],'Hospitalisation Details'!A:E,5,FALSE)</f>
        <v>36764</v>
      </c>
      <c r="M2252" s="27">
        <f>VLOOKUP(Table35[[#This Row],[Customer ID]],'Hospitalisation Details'!A:K,8,FALSE)</f>
        <v>1286</v>
      </c>
      <c r="N2252" t="str">
        <f>VLOOKUP(Table35[[#This Row],[Customer ID]],'Hospitalisation Details'!A:K,9, FALSE)</f>
        <v>tier - 2</v>
      </c>
      <c r="O2252" t="str">
        <f>VLOOKUP(Table35[[#This Row],[Customer ID]],'Hospitalisation Details'!A:K,10,FALSE)</f>
        <v>tier - 2</v>
      </c>
      <c r="P2252" t="str">
        <f>VLOOKUP(Table35[[#This Row],[Customer ID]],'Hospitalisation Details'!A:K,11,FALSE)</f>
        <v>R1013</v>
      </c>
    </row>
    <row r="2253" spans="1:16" x14ac:dyDescent="0.3">
      <c r="A2253" t="s">
        <v>105</v>
      </c>
      <c r="B2253" t="str">
        <f>VLOOKUP(Table35[[#This Row],[Customer ID]], 'Customer Names'!F:G, 2, FALSE)</f>
        <v>Bain, Mr.  Christopher</v>
      </c>
      <c r="C2253">
        <v>24.09</v>
      </c>
      <c r="D2253" s="22" t="str" cm="1">
        <f t="array" ref="D2253">_xlfn.IFS(Table35[[#This Row],[BMI]]&lt;18.5, "Underweight ", Table35[[#This Row],[BMI]]&lt;24.9, "Normal Weight", Table35[[#This Row],[BMI]]&lt;29.9, "Overweight ", TRUE, "Obesity")</f>
        <v>Normal Weight</v>
      </c>
      <c r="E2253" s="22">
        <v>4.0999999999999996</v>
      </c>
      <c r="F2253" s="22" t="str" cm="1">
        <f t="array" ref="F2253">_xlfn.IFS(Table35[[#This Row],[HBA1C]]&lt;5.7, "Normal", Table35[[#This Row],[HBA1C]]&lt;6.4, "Prediabetes ", TRUE, "Diabetes")</f>
        <v>Normal</v>
      </c>
      <c r="G2253" s="23" t="s">
        <v>2379</v>
      </c>
      <c r="H2253" s="22" t="s">
        <v>2380</v>
      </c>
      <c r="I2253" s="22" t="s">
        <v>2379</v>
      </c>
      <c r="J2253" s="22">
        <v>1</v>
      </c>
      <c r="K2253" t="s">
        <v>2379</v>
      </c>
      <c r="L2253" s="25">
        <f>VLOOKUP(Table35[[#This Row],[Customer ID]],'Hospitalisation Details'!A:E,5,FALSE)</f>
        <v>38196</v>
      </c>
      <c r="M2253" s="27">
        <f>VLOOKUP(Table35[[#This Row],[Customer ID]],'Hospitalisation Details'!A:K,8,FALSE)</f>
        <v>1285</v>
      </c>
      <c r="N2253" t="str">
        <f>VLOOKUP(Table35[[#This Row],[Customer ID]],'Hospitalisation Details'!A:K,9, FALSE)</f>
        <v>tier - 2</v>
      </c>
      <c r="O2253" t="str">
        <f>VLOOKUP(Table35[[#This Row],[Customer ID]],'Hospitalisation Details'!A:K,10,FALSE)</f>
        <v>tier - 3</v>
      </c>
      <c r="P2253" t="str">
        <f>VLOOKUP(Table35[[#This Row],[Customer ID]],'Hospitalisation Details'!A:K,11,FALSE)</f>
        <v>R1013</v>
      </c>
    </row>
    <row r="2254" spans="1:16" x14ac:dyDescent="0.3">
      <c r="A2254" t="s">
        <v>104</v>
      </c>
      <c r="B2254" t="str">
        <f>VLOOKUP(Table35[[#This Row],[Customer ID]], 'Customer Names'!F:G, 2, FALSE)</f>
        <v>Wieck, Ms.  Sonja</v>
      </c>
      <c r="C2254">
        <v>19.43</v>
      </c>
      <c r="D2254" s="22" t="str" cm="1">
        <f t="array" ref="D2254">_xlfn.IFS(Table35[[#This Row],[BMI]]&lt;18.5, "Underweight ", Table35[[#This Row],[BMI]]&lt;24.9, "Normal Weight", Table35[[#This Row],[BMI]]&lt;29.9, "Overweight ", TRUE, "Obesity")</f>
        <v>Normal Weight</v>
      </c>
      <c r="E2254" s="22">
        <v>5.85</v>
      </c>
      <c r="F2254" s="22" t="str" cm="1">
        <f t="array" ref="F2254">_xlfn.IFS(Table35[[#This Row],[HBA1C]]&lt;5.7, "Normal", Table35[[#This Row],[HBA1C]]&lt;6.4, "Prediabetes ", TRUE, "Diabetes")</f>
        <v xml:space="preserve">Prediabetes </v>
      </c>
      <c r="G2254" s="23" t="s">
        <v>2379</v>
      </c>
      <c r="H2254" s="22" t="s">
        <v>2380</v>
      </c>
      <c r="I2254" s="22" t="s">
        <v>2379</v>
      </c>
      <c r="J2254" s="22">
        <v>1</v>
      </c>
      <c r="K2254" t="s">
        <v>2379</v>
      </c>
      <c r="L2254" s="25">
        <f>VLOOKUP(Table35[[#This Row],[Customer ID]],'Hospitalisation Details'!A:E,5,FALSE)</f>
        <v>38168</v>
      </c>
      <c r="M2254" s="27">
        <f>VLOOKUP(Table35[[#This Row],[Customer ID]],'Hospitalisation Details'!A:K,8,FALSE)</f>
        <v>1283</v>
      </c>
      <c r="N2254" t="str">
        <f>VLOOKUP(Table35[[#This Row],[Customer ID]],'Hospitalisation Details'!A:K,9, FALSE)</f>
        <v>tier - 2</v>
      </c>
      <c r="O2254" t="str">
        <f>VLOOKUP(Table35[[#This Row],[Customer ID]],'Hospitalisation Details'!A:K,10,FALSE)</f>
        <v>tier - 1</v>
      </c>
      <c r="P2254" t="str">
        <f>VLOOKUP(Table35[[#This Row],[Customer ID]],'Hospitalisation Details'!A:K,11,FALSE)</f>
        <v>R1013</v>
      </c>
    </row>
    <row r="2255" spans="1:16" x14ac:dyDescent="0.3">
      <c r="A2255" t="s">
        <v>103</v>
      </c>
      <c r="B2255" t="str">
        <f>VLOOKUP(Table35[[#This Row],[Customer ID]], 'Customer Names'!F:G, 2, FALSE)</f>
        <v>Friel, Ms.  Alexandra</v>
      </c>
      <c r="C2255">
        <v>15.22</v>
      </c>
      <c r="D2255" s="22" t="str" cm="1">
        <f t="array" ref="D2255">_xlfn.IFS(Table35[[#This Row],[BMI]]&lt;18.5, "Underweight ", Table35[[#This Row],[BMI]]&lt;24.9, "Normal Weight", Table35[[#This Row],[BMI]]&lt;29.9, "Overweight ", TRUE, "Obesity")</f>
        <v xml:space="preserve">Underweight </v>
      </c>
      <c r="E2255" s="22">
        <v>4.92</v>
      </c>
      <c r="F2255" s="22" t="str" cm="1">
        <f t="array" ref="F2255">_xlfn.IFS(Table35[[#This Row],[HBA1C]]&lt;5.7, "Normal", Table35[[#This Row],[HBA1C]]&lt;6.4, "Prediabetes ", TRUE, "Diabetes")</f>
        <v>Normal</v>
      </c>
      <c r="G2255" s="23" t="s">
        <v>2381</v>
      </c>
      <c r="H2255" s="22" t="s">
        <v>2379</v>
      </c>
      <c r="I2255" s="22" t="s">
        <v>2381</v>
      </c>
      <c r="J2255" s="22">
        <v>1</v>
      </c>
      <c r="K2255" t="s">
        <v>2379</v>
      </c>
      <c r="L2255" s="25">
        <f>VLOOKUP(Table35[[#This Row],[Customer ID]],'Hospitalisation Details'!A:E,5,FALSE)</f>
        <v>35576</v>
      </c>
      <c r="M2255" s="27">
        <f>VLOOKUP(Table35[[#This Row],[Customer ID]],'Hospitalisation Details'!A:K,8,FALSE)</f>
        <v>1276</v>
      </c>
      <c r="N2255" t="str">
        <f>VLOOKUP(Table35[[#This Row],[Customer ID]],'Hospitalisation Details'!A:K,9, FALSE)</f>
        <v>tier - 2</v>
      </c>
      <c r="O2255" t="str">
        <f>VLOOKUP(Table35[[#This Row],[Customer ID]],'Hospitalisation Details'!A:K,10,FALSE)</f>
        <v>tier - 2</v>
      </c>
      <c r="P2255" t="str">
        <f>VLOOKUP(Table35[[#This Row],[Customer ID]],'Hospitalisation Details'!A:K,11,FALSE)</f>
        <v>R1012</v>
      </c>
    </row>
    <row r="2256" spans="1:16" x14ac:dyDescent="0.3">
      <c r="A2256" t="s">
        <v>102</v>
      </c>
      <c r="B2256" t="str">
        <f>VLOOKUP(Table35[[#This Row],[Customer ID]], 'Customer Names'!F:G, 2, FALSE)</f>
        <v>Santandreu, Ms.  Martha L.</v>
      </c>
      <c r="C2256">
        <v>20.72</v>
      </c>
      <c r="D2256" s="22" t="str" cm="1">
        <f t="array" ref="D2256">_xlfn.IFS(Table35[[#This Row],[BMI]]&lt;18.5, "Underweight ", Table35[[#This Row],[BMI]]&lt;24.9, "Normal Weight", Table35[[#This Row],[BMI]]&lt;29.9, "Overweight ", TRUE, "Obesity")</f>
        <v>Normal Weight</v>
      </c>
      <c r="E2256" s="22">
        <v>9.4600000000000009</v>
      </c>
      <c r="F2256" s="22" t="str" cm="1">
        <f t="array" ref="F2256">_xlfn.IFS(Table35[[#This Row],[HBA1C]]&lt;5.7, "Normal", Table35[[#This Row],[HBA1C]]&lt;6.4, "Prediabetes ", TRUE, "Diabetes")</f>
        <v>Diabetes</v>
      </c>
      <c r="G2256" s="23" t="s">
        <v>2379</v>
      </c>
      <c r="H2256" s="22" t="s">
        <v>2379</v>
      </c>
      <c r="I2256" s="22" t="s">
        <v>2379</v>
      </c>
      <c r="J2256" s="22">
        <v>0</v>
      </c>
      <c r="K2256" t="s">
        <v>2379</v>
      </c>
      <c r="L2256" s="25">
        <f>VLOOKUP(Table35[[#This Row],[Customer ID]],'Hospitalisation Details'!A:E,5,FALSE)</f>
        <v>37350</v>
      </c>
      <c r="M2256" s="27">
        <f>VLOOKUP(Table35[[#This Row],[Customer ID]],'Hospitalisation Details'!A:K,8,FALSE)</f>
        <v>1267</v>
      </c>
      <c r="N2256" t="str">
        <f>VLOOKUP(Table35[[#This Row],[Customer ID]],'Hospitalisation Details'!A:K,9, FALSE)</f>
        <v>tier - 2</v>
      </c>
      <c r="O2256" t="str">
        <f>VLOOKUP(Table35[[#This Row],[Customer ID]],'Hospitalisation Details'!A:K,10,FALSE)</f>
        <v>tier - 1</v>
      </c>
      <c r="P2256" t="str">
        <f>VLOOKUP(Table35[[#This Row],[Customer ID]],'Hospitalisation Details'!A:K,11,FALSE)</f>
        <v>R1013</v>
      </c>
    </row>
    <row r="2257" spans="1:16" x14ac:dyDescent="0.3">
      <c r="A2257" t="s">
        <v>101</v>
      </c>
      <c r="B2257" t="str">
        <f>VLOOKUP(Table35[[#This Row],[Customer ID]], 'Customer Names'!F:G, 2, FALSE)</f>
        <v>Johnson, Mr.  Ryan C.</v>
      </c>
      <c r="C2257">
        <v>35.4</v>
      </c>
      <c r="D2257" s="22" t="str" cm="1">
        <f t="array" ref="D2257">_xlfn.IFS(Table35[[#This Row],[BMI]]&lt;18.5, "Underweight ", Table35[[#This Row],[BMI]]&lt;24.9, "Normal Weight", Table35[[#This Row],[BMI]]&lt;29.9, "Overweight ", TRUE, "Obesity")</f>
        <v>Obesity</v>
      </c>
      <c r="E2257" s="22">
        <v>5.94</v>
      </c>
      <c r="F2257" s="22" t="str" cm="1">
        <f t="array" ref="F2257">_xlfn.IFS(Table35[[#This Row],[HBA1C]]&lt;5.7, "Normal", Table35[[#This Row],[HBA1C]]&lt;6.4, "Prediabetes ", TRUE, "Diabetes")</f>
        <v xml:space="preserve">Prediabetes </v>
      </c>
      <c r="G2257" s="23" t="s">
        <v>2379</v>
      </c>
      <c r="H2257" s="22" t="s">
        <v>2379</v>
      </c>
      <c r="I2257" s="22" t="s">
        <v>2381</v>
      </c>
      <c r="J2257" s="22">
        <v>1</v>
      </c>
      <c r="K2257" t="s">
        <v>2379</v>
      </c>
      <c r="L2257" s="25" t="e">
        <f>VLOOKUP(Table35[[#This Row],[Customer ID]],'Hospitalisation Details'!A:E,5,FALSE)</f>
        <v>#N/A</v>
      </c>
      <c r="M2257" s="27" t="e">
        <f>VLOOKUP(Table35[[#This Row],[Customer ID]],'Hospitalisation Details'!A:K,8,FALSE)</f>
        <v>#N/A</v>
      </c>
      <c r="N2257" t="e">
        <f>VLOOKUP(Table35[[#This Row],[Customer ID]],'Hospitalisation Details'!A:K,9, FALSE)</f>
        <v>#N/A</v>
      </c>
      <c r="O2257" t="e">
        <f>VLOOKUP(Table35[[#This Row],[Customer ID]],'Hospitalisation Details'!A:K,10,FALSE)</f>
        <v>#N/A</v>
      </c>
      <c r="P2257" t="e">
        <f>VLOOKUP(Table35[[#This Row],[Customer ID]],'Hospitalisation Details'!A:K,11,FALSE)</f>
        <v>#N/A</v>
      </c>
    </row>
    <row r="2258" spans="1:16" x14ac:dyDescent="0.3">
      <c r="A2258" t="s">
        <v>100</v>
      </c>
      <c r="B2258" t="str">
        <f>VLOOKUP(Table35[[#This Row],[Customer ID]], 'Customer Names'!F:G, 2, FALSE)</f>
        <v>Gerber, Mr.  Cliff</v>
      </c>
      <c r="C2258">
        <v>34.4</v>
      </c>
      <c r="D2258" s="22" t="str" cm="1">
        <f t="array" ref="D2258">_xlfn.IFS(Table35[[#This Row],[BMI]]&lt;18.5, "Underweight ", Table35[[#This Row],[BMI]]&lt;24.9, "Normal Weight", Table35[[#This Row],[BMI]]&lt;29.9, "Overweight ", TRUE, "Obesity")</f>
        <v>Obesity</v>
      </c>
      <c r="E2258" s="22">
        <v>5.7</v>
      </c>
      <c r="F2258" s="22" t="str" cm="1">
        <f t="array" ref="F2258">_xlfn.IFS(Table35[[#This Row],[HBA1C]]&lt;5.7, "Normal", Table35[[#This Row],[HBA1C]]&lt;6.4, "Prediabetes ", TRUE, "Diabetes")</f>
        <v xml:space="preserve">Prediabetes </v>
      </c>
      <c r="G2258" s="23" t="s">
        <v>2379</v>
      </c>
      <c r="H2258" s="22" t="s">
        <v>2379</v>
      </c>
      <c r="I2258" s="22" t="s">
        <v>2381</v>
      </c>
      <c r="J2258" s="22">
        <v>1</v>
      </c>
      <c r="K2258" t="s">
        <v>2379</v>
      </c>
      <c r="L2258" s="25">
        <f>VLOOKUP(Table35[[#This Row],[Customer ID]],'Hospitalisation Details'!A:E,5,FALSE)</f>
        <v>37667</v>
      </c>
      <c r="M2258" s="27">
        <f>VLOOKUP(Table35[[#This Row],[Customer ID]],'Hospitalisation Details'!A:K,8,FALSE)</f>
        <v>1261.8599999999999</v>
      </c>
      <c r="N2258" t="str">
        <f>VLOOKUP(Table35[[#This Row],[Customer ID]],'Hospitalisation Details'!A:K,9, FALSE)</f>
        <v>tier - 2</v>
      </c>
      <c r="O2258" t="str">
        <f>VLOOKUP(Table35[[#This Row],[Customer ID]],'Hospitalisation Details'!A:K,10,FALSE)</f>
        <v>tier - 3</v>
      </c>
      <c r="P2258" t="str">
        <f>VLOOKUP(Table35[[#This Row],[Customer ID]],'Hospitalisation Details'!A:K,11,FALSE)</f>
        <v>R1011</v>
      </c>
    </row>
    <row r="2259" spans="1:16" x14ac:dyDescent="0.3">
      <c r="A2259" t="s">
        <v>99</v>
      </c>
      <c r="B2259" t="str">
        <f>VLOOKUP(Table35[[#This Row],[Customer ID]], 'Customer Names'!F:G, 2, FALSE)</f>
        <v>Benadum, Mr.  Blue</v>
      </c>
      <c r="C2259">
        <v>34.1</v>
      </c>
      <c r="D2259" s="22" t="str" cm="1">
        <f t="array" ref="D2259">_xlfn.IFS(Table35[[#This Row],[BMI]]&lt;18.5, "Underweight ", Table35[[#This Row],[BMI]]&lt;24.9, "Normal Weight", Table35[[#This Row],[BMI]]&lt;29.9, "Overweight ", TRUE, "Obesity")</f>
        <v>Obesity</v>
      </c>
      <c r="E2259" s="22">
        <v>4.13</v>
      </c>
      <c r="F2259" s="22" t="str" cm="1">
        <f t="array" ref="F2259">_xlfn.IFS(Table35[[#This Row],[HBA1C]]&lt;5.7, "Normal", Table35[[#This Row],[HBA1C]]&lt;6.4, "Prediabetes ", TRUE, "Diabetes")</f>
        <v>Normal</v>
      </c>
      <c r="G2259" s="23" t="s">
        <v>2379</v>
      </c>
      <c r="H2259" s="22" t="s">
        <v>2379</v>
      </c>
      <c r="I2259" s="22" t="s">
        <v>2381</v>
      </c>
      <c r="J2259" s="22">
        <v>1</v>
      </c>
      <c r="K2259" t="s">
        <v>2379</v>
      </c>
      <c r="L2259" s="25">
        <f>VLOOKUP(Table35[[#This Row],[Customer ID]],'Hospitalisation Details'!A:E,5,FALSE)</f>
        <v>37651</v>
      </c>
      <c r="M2259" s="27">
        <f>VLOOKUP(Table35[[#This Row],[Customer ID]],'Hospitalisation Details'!A:K,8,FALSE)</f>
        <v>1261.44</v>
      </c>
      <c r="N2259" t="str">
        <f>VLOOKUP(Table35[[#This Row],[Customer ID]],'Hospitalisation Details'!A:K,9, FALSE)</f>
        <v>tier - 2</v>
      </c>
      <c r="O2259" t="str">
        <f>VLOOKUP(Table35[[#This Row],[Customer ID]],'Hospitalisation Details'!A:K,10,FALSE)</f>
        <v>tier - 3</v>
      </c>
      <c r="P2259" t="str">
        <f>VLOOKUP(Table35[[#This Row],[Customer ID]],'Hospitalisation Details'!A:K,11,FALSE)</f>
        <v>R1011</v>
      </c>
    </row>
    <row r="2260" spans="1:16" x14ac:dyDescent="0.3">
      <c r="A2260" t="s">
        <v>98</v>
      </c>
      <c r="B2260" t="str">
        <f>VLOOKUP(Table35[[#This Row],[Customer ID]], 'Customer Names'!F:G, 2, FALSE)</f>
        <v>Ragazzini, Mr.  Jeffrey M</v>
      </c>
      <c r="C2260">
        <v>30.4</v>
      </c>
      <c r="D2260" s="22" t="str" cm="1">
        <f t="array" ref="D2260">_xlfn.IFS(Table35[[#This Row],[BMI]]&lt;18.5, "Underweight ", Table35[[#This Row],[BMI]]&lt;24.9, "Normal Weight", Table35[[#This Row],[BMI]]&lt;29.9, "Overweight ", TRUE, "Obesity")</f>
        <v>Obesity</v>
      </c>
      <c r="E2260" s="22">
        <v>4.7699999999999996</v>
      </c>
      <c r="F2260" s="22" t="str" cm="1">
        <f t="array" ref="F2260">_xlfn.IFS(Table35[[#This Row],[HBA1C]]&lt;5.7, "Normal", Table35[[#This Row],[HBA1C]]&lt;6.4, "Prediabetes ", TRUE, "Diabetes")</f>
        <v>Normal</v>
      </c>
      <c r="G2260" s="23" t="s">
        <v>2379</v>
      </c>
      <c r="H2260" s="22" t="s">
        <v>2379</v>
      </c>
      <c r="I2260" s="22" t="s">
        <v>2381</v>
      </c>
      <c r="J2260" s="22">
        <v>1</v>
      </c>
      <c r="K2260" t="s">
        <v>2379</v>
      </c>
      <c r="L2260" s="25">
        <f>VLOOKUP(Table35[[#This Row],[Customer ID]],'Hospitalisation Details'!A:E,5,FALSE)</f>
        <v>37968</v>
      </c>
      <c r="M2260" s="27">
        <f>VLOOKUP(Table35[[#This Row],[Customer ID]],'Hospitalisation Details'!A:K,8,FALSE)</f>
        <v>1256.3</v>
      </c>
      <c r="N2260" t="str">
        <f>VLOOKUP(Table35[[#This Row],[Customer ID]],'Hospitalisation Details'!A:K,9, FALSE)</f>
        <v>tier - 2</v>
      </c>
      <c r="O2260" t="str">
        <f>VLOOKUP(Table35[[#This Row],[Customer ID]],'Hospitalisation Details'!A:K,10,FALSE)</f>
        <v>tier - 3</v>
      </c>
      <c r="P2260" t="str">
        <f>VLOOKUP(Table35[[#This Row],[Customer ID]],'Hospitalisation Details'!A:K,11,FALSE)</f>
        <v>R1011</v>
      </c>
    </row>
    <row r="2261" spans="1:16" x14ac:dyDescent="0.3">
      <c r="A2261" t="s">
        <v>97</v>
      </c>
      <c r="B2261" t="str">
        <f>VLOOKUP(Table35[[#This Row],[Customer ID]], 'Customer Names'!F:G, 2, FALSE)</f>
        <v>Kessinger, Mr.  Andrew</v>
      </c>
      <c r="C2261">
        <v>28.7</v>
      </c>
      <c r="D2261" s="22" t="str" cm="1">
        <f t="array" ref="D2261">_xlfn.IFS(Table35[[#This Row],[BMI]]&lt;18.5, "Underweight ", Table35[[#This Row],[BMI]]&lt;24.9, "Normal Weight", Table35[[#This Row],[BMI]]&lt;29.9, "Overweight ", TRUE, "Obesity")</f>
        <v xml:space="preserve">Overweight </v>
      </c>
      <c r="E2261" s="22">
        <v>4.99</v>
      </c>
      <c r="F2261" s="22" t="str" cm="1">
        <f t="array" ref="F2261">_xlfn.IFS(Table35[[#This Row],[HBA1C]]&lt;5.7, "Normal", Table35[[#This Row],[HBA1C]]&lt;6.4, "Prediabetes ", TRUE, "Diabetes")</f>
        <v>Normal</v>
      </c>
      <c r="G2261" s="23" t="s">
        <v>2379</v>
      </c>
      <c r="H2261" s="22" t="s">
        <v>2379</v>
      </c>
      <c r="I2261" s="22" t="s">
        <v>2381</v>
      </c>
      <c r="J2261" s="22">
        <v>1</v>
      </c>
      <c r="K2261" t="s">
        <v>2379</v>
      </c>
      <c r="L2261" s="25">
        <f>VLOOKUP(Table35[[#This Row],[Customer ID]],'Hospitalisation Details'!A:E,5,FALSE)</f>
        <v>37935</v>
      </c>
      <c r="M2261" s="27">
        <f>VLOOKUP(Table35[[#This Row],[Customer ID]],'Hospitalisation Details'!A:K,8,FALSE)</f>
        <v>1253.94</v>
      </c>
      <c r="N2261" t="str">
        <f>VLOOKUP(Table35[[#This Row],[Customer ID]],'Hospitalisation Details'!A:K,9, FALSE)</f>
        <v>tier - 2</v>
      </c>
      <c r="O2261" t="str">
        <f>VLOOKUP(Table35[[#This Row],[Customer ID]],'Hospitalisation Details'!A:K,10,FALSE)</f>
        <v>tier - 2</v>
      </c>
      <c r="P2261" t="str">
        <f>VLOOKUP(Table35[[#This Row],[Customer ID]],'Hospitalisation Details'!A:K,11,FALSE)</f>
        <v>R1011</v>
      </c>
    </row>
    <row r="2262" spans="1:16" x14ac:dyDescent="0.3">
      <c r="A2262" t="s">
        <v>96</v>
      </c>
      <c r="B2262" t="str">
        <f>VLOOKUP(Table35[[#This Row],[Customer ID]], 'Customer Names'!F:G, 2, FALSE)</f>
        <v>Bezgin, Ms.  Julia</v>
      </c>
      <c r="C2262">
        <v>17.440000000000001</v>
      </c>
      <c r="D2262" s="22" t="str" cm="1">
        <f t="array" ref="D2262">_xlfn.IFS(Table35[[#This Row],[BMI]]&lt;18.5, "Underweight ", Table35[[#This Row],[BMI]]&lt;24.9, "Normal Weight", Table35[[#This Row],[BMI]]&lt;29.9, "Overweight ", TRUE, "Obesity")</f>
        <v xml:space="preserve">Underweight </v>
      </c>
      <c r="E2262" s="22">
        <v>4.42</v>
      </c>
      <c r="F2262" s="22" t="str" cm="1">
        <f t="array" ref="F2262">_xlfn.IFS(Table35[[#This Row],[HBA1C]]&lt;5.7, "Normal", Table35[[#This Row],[HBA1C]]&lt;6.4, "Prediabetes ", TRUE, "Diabetes")</f>
        <v>Normal</v>
      </c>
      <c r="G2262" s="23" t="s">
        <v>2381</v>
      </c>
      <c r="H2262" s="22" t="s">
        <v>2379</v>
      </c>
      <c r="I2262" s="22" t="s">
        <v>2381</v>
      </c>
      <c r="J2262" s="22">
        <v>1</v>
      </c>
      <c r="K2262" t="s">
        <v>2379</v>
      </c>
      <c r="L2262" s="25">
        <f>VLOOKUP(Table35[[#This Row],[Customer ID]],'Hospitalisation Details'!A:E,5,FALSE)</f>
        <v>35707</v>
      </c>
      <c r="M2262" s="27">
        <f>VLOOKUP(Table35[[#This Row],[Customer ID]],'Hospitalisation Details'!A:K,8,FALSE)</f>
        <v>1253</v>
      </c>
      <c r="N2262" t="str">
        <f>VLOOKUP(Table35[[#This Row],[Customer ID]],'Hospitalisation Details'!A:K,9, FALSE)</f>
        <v>tier - 2</v>
      </c>
      <c r="O2262" t="str">
        <f>VLOOKUP(Table35[[#This Row],[Customer ID]],'Hospitalisation Details'!A:K,10,FALSE)</f>
        <v>tier - 2</v>
      </c>
      <c r="P2262" t="str">
        <f>VLOOKUP(Table35[[#This Row],[Customer ID]],'Hospitalisation Details'!A:K,11,FALSE)</f>
        <v>R1013</v>
      </c>
    </row>
    <row r="2263" spans="1:16" x14ac:dyDescent="0.3">
      <c r="A2263" t="s">
        <v>95</v>
      </c>
      <c r="B2263" t="str">
        <f>VLOOKUP(Table35[[#This Row],[Customer ID]], 'Customer Names'!F:G, 2, FALSE)</f>
        <v>Woldesilassie, Mr.  Daniel</v>
      </c>
      <c r="C2263">
        <v>27.6</v>
      </c>
      <c r="D2263" s="22" t="str" cm="1">
        <f t="array" ref="D2263">_xlfn.IFS(Table35[[#This Row],[BMI]]&lt;18.5, "Underweight ", Table35[[#This Row],[BMI]]&lt;24.9, "Normal Weight", Table35[[#This Row],[BMI]]&lt;29.9, "Overweight ", TRUE, "Obesity")</f>
        <v xml:space="preserve">Overweight </v>
      </c>
      <c r="E2263" s="22">
        <v>4.01</v>
      </c>
      <c r="F2263" s="22" t="str" cm="1">
        <f t="array" ref="F2263">_xlfn.IFS(Table35[[#This Row],[HBA1C]]&lt;5.7, "Normal", Table35[[#This Row],[HBA1C]]&lt;6.4, "Prediabetes ", TRUE, "Diabetes")</f>
        <v>Normal</v>
      </c>
      <c r="G2263" s="23" t="s">
        <v>2379</v>
      </c>
      <c r="H2263" s="22" t="s">
        <v>2379</v>
      </c>
      <c r="I2263" s="22" t="s">
        <v>2381</v>
      </c>
      <c r="J2263" s="22">
        <v>1</v>
      </c>
      <c r="K2263" t="s">
        <v>2379</v>
      </c>
      <c r="L2263" s="25">
        <f>VLOOKUP(Table35[[#This Row],[Customer ID]],'Hospitalisation Details'!A:E,5,FALSE)</f>
        <v>37879</v>
      </c>
      <c r="M2263" s="27">
        <f>VLOOKUP(Table35[[#This Row],[Customer ID]],'Hospitalisation Details'!A:K,8,FALSE)</f>
        <v>1252.4100000000001</v>
      </c>
      <c r="N2263" t="str">
        <f>VLOOKUP(Table35[[#This Row],[Customer ID]],'Hospitalisation Details'!A:K,9, FALSE)</f>
        <v>tier - 2</v>
      </c>
      <c r="O2263" t="str">
        <f>VLOOKUP(Table35[[#This Row],[Customer ID]],'Hospitalisation Details'!A:K,10,FALSE)</f>
        <v>tier - 3</v>
      </c>
      <c r="P2263" t="str">
        <f>VLOOKUP(Table35[[#This Row],[Customer ID]],'Hospitalisation Details'!A:K,11,FALSE)</f>
        <v>R1011</v>
      </c>
    </row>
    <row r="2264" spans="1:16" x14ac:dyDescent="0.3">
      <c r="A2264" t="s">
        <v>94</v>
      </c>
      <c r="B2264" t="str">
        <f>VLOOKUP(Table35[[#This Row],[Customer ID]], 'Customer Names'!F:G, 2, FALSE)</f>
        <v>Ruiz Herrero, Mr.  Jaime</v>
      </c>
      <c r="C2264">
        <v>20.7</v>
      </c>
      <c r="D2264" s="22" t="str" cm="1">
        <f t="array" ref="D2264">_xlfn.IFS(Table35[[#This Row],[BMI]]&lt;18.5, "Underweight ", Table35[[#This Row],[BMI]]&lt;24.9, "Normal Weight", Table35[[#This Row],[BMI]]&lt;29.9, "Overweight ", TRUE, "Obesity")</f>
        <v>Normal Weight</v>
      </c>
      <c r="E2264" s="22">
        <v>4.49</v>
      </c>
      <c r="F2264" s="22" t="str" cm="1">
        <f t="array" ref="F2264">_xlfn.IFS(Table35[[#This Row],[HBA1C]]&lt;5.7, "Normal", Table35[[#This Row],[HBA1C]]&lt;6.4, "Prediabetes ", TRUE, "Diabetes")</f>
        <v>Normal</v>
      </c>
      <c r="G2264" s="23" t="s">
        <v>2379</v>
      </c>
      <c r="H2264" s="22" t="s">
        <v>2379</v>
      </c>
      <c r="I2264" s="22" t="s">
        <v>2381</v>
      </c>
      <c r="J2264" s="22">
        <v>1</v>
      </c>
      <c r="K2264" t="s">
        <v>2379</v>
      </c>
      <c r="L2264" s="25">
        <f>VLOOKUP(Table35[[#This Row],[Customer ID]],'Hospitalisation Details'!A:E,5,FALSE)</f>
        <v>37841</v>
      </c>
      <c r="M2264" s="27">
        <f>VLOOKUP(Table35[[#This Row],[Customer ID]],'Hospitalisation Details'!A:K,8,FALSE)</f>
        <v>1242.82</v>
      </c>
      <c r="N2264" t="str">
        <f>VLOOKUP(Table35[[#This Row],[Customer ID]],'Hospitalisation Details'!A:K,9, FALSE)</f>
        <v>tier - 2</v>
      </c>
      <c r="O2264" t="str">
        <f>VLOOKUP(Table35[[#This Row],[Customer ID]],'Hospitalisation Details'!A:K,10,FALSE)</f>
        <v>tier - 1</v>
      </c>
      <c r="P2264" t="str">
        <f>VLOOKUP(Table35[[#This Row],[Customer ID]],'Hospitalisation Details'!A:K,11,FALSE)</f>
        <v>R1011</v>
      </c>
    </row>
    <row r="2265" spans="1:16" x14ac:dyDescent="0.3">
      <c r="A2265" t="s">
        <v>93</v>
      </c>
      <c r="B2265" t="str">
        <f>VLOOKUP(Table35[[#This Row],[Customer ID]], 'Customer Names'!F:G, 2, FALSE)</f>
        <v>Bin Alias, Mr.  Mohd Syahidan</v>
      </c>
      <c r="C2265">
        <v>20.3</v>
      </c>
      <c r="D2265" s="22" t="str" cm="1">
        <f t="array" ref="D2265">_xlfn.IFS(Table35[[#This Row],[BMI]]&lt;18.5, "Underweight ", Table35[[#This Row],[BMI]]&lt;24.9, "Normal Weight", Table35[[#This Row],[BMI]]&lt;29.9, "Overweight ", TRUE, "Obesity")</f>
        <v>Normal Weight</v>
      </c>
      <c r="E2265" s="22">
        <v>6.37</v>
      </c>
      <c r="F2265" s="22" t="str" cm="1">
        <f t="array" ref="F2265">_xlfn.IFS(Table35[[#This Row],[HBA1C]]&lt;5.7, "Normal", Table35[[#This Row],[HBA1C]]&lt;6.4, "Prediabetes ", TRUE, "Diabetes")</f>
        <v xml:space="preserve">Prediabetes </v>
      </c>
      <c r="G2265" s="23" t="s">
        <v>2379</v>
      </c>
      <c r="H2265" s="22" t="s">
        <v>2379</v>
      </c>
      <c r="I2265" s="22" t="s">
        <v>2381</v>
      </c>
      <c r="J2265" s="22">
        <v>1</v>
      </c>
      <c r="K2265" t="s">
        <v>2379</v>
      </c>
      <c r="L2265" s="25">
        <f>VLOOKUP(Table35[[#This Row],[Customer ID]],'Hospitalisation Details'!A:E,5,FALSE)</f>
        <v>37817</v>
      </c>
      <c r="M2265" s="27">
        <f>VLOOKUP(Table35[[#This Row],[Customer ID]],'Hospitalisation Details'!A:K,8,FALSE)</f>
        <v>1242.26</v>
      </c>
      <c r="N2265" t="str">
        <f>VLOOKUP(Table35[[#This Row],[Customer ID]],'Hospitalisation Details'!A:K,9, FALSE)</f>
        <v>tier - 2</v>
      </c>
      <c r="O2265" t="str">
        <f>VLOOKUP(Table35[[#This Row],[Customer ID]],'Hospitalisation Details'!A:K,10,FALSE)</f>
        <v>tier - 1</v>
      </c>
      <c r="P2265" t="str">
        <f>VLOOKUP(Table35[[#This Row],[Customer ID]],'Hospitalisation Details'!A:K,11,FALSE)</f>
        <v>R1011</v>
      </c>
    </row>
    <row r="2266" spans="1:16" x14ac:dyDescent="0.3">
      <c r="A2266" t="s">
        <v>92</v>
      </c>
      <c r="B2266" t="str">
        <f>VLOOKUP(Table35[[#This Row],[Customer ID]], 'Customer Names'!F:G, 2, FALSE)</f>
        <v>Fischer-Daly, Mr.  Matthew</v>
      </c>
      <c r="C2266">
        <v>19.8</v>
      </c>
      <c r="D2266" s="22" t="str" cm="1">
        <f t="array" ref="D2266">_xlfn.IFS(Table35[[#This Row],[BMI]]&lt;18.5, "Underweight ", Table35[[#This Row],[BMI]]&lt;24.9, "Normal Weight", Table35[[#This Row],[BMI]]&lt;29.9, "Overweight ", TRUE, "Obesity")</f>
        <v>Normal Weight</v>
      </c>
      <c r="E2266" s="22">
        <v>5.12</v>
      </c>
      <c r="F2266" s="22" t="str" cm="1">
        <f t="array" ref="F2266">_xlfn.IFS(Table35[[#This Row],[HBA1C]]&lt;5.7, "Normal", Table35[[#This Row],[HBA1C]]&lt;6.4, "Prediabetes ", TRUE, "Diabetes")</f>
        <v>Normal</v>
      </c>
      <c r="G2266" s="23" t="s">
        <v>2379</v>
      </c>
      <c r="H2266" s="22" t="s">
        <v>2379</v>
      </c>
      <c r="I2266" s="22" t="s">
        <v>2381</v>
      </c>
      <c r="J2266" s="22">
        <v>1</v>
      </c>
      <c r="K2266" t="s">
        <v>2379</v>
      </c>
      <c r="L2266" s="25">
        <f>VLOOKUP(Table35[[#This Row],[Customer ID]],'Hospitalisation Details'!A:E,5,FALSE)</f>
        <v>37774</v>
      </c>
      <c r="M2266" s="27">
        <f>VLOOKUP(Table35[[#This Row],[Customer ID]],'Hospitalisation Details'!A:K,8,FALSE)</f>
        <v>1241.57</v>
      </c>
      <c r="N2266" t="str">
        <f>VLOOKUP(Table35[[#This Row],[Customer ID]],'Hospitalisation Details'!A:K,9, FALSE)</f>
        <v>tier - 2</v>
      </c>
      <c r="O2266" t="str">
        <f>VLOOKUP(Table35[[#This Row],[Customer ID]],'Hospitalisation Details'!A:K,10,FALSE)</f>
        <v>tier - 2</v>
      </c>
      <c r="P2266" t="str">
        <f>VLOOKUP(Table35[[#This Row],[Customer ID]],'Hospitalisation Details'!A:K,11,FALSE)</f>
        <v>R1011</v>
      </c>
    </row>
    <row r="2267" spans="1:16" x14ac:dyDescent="0.3">
      <c r="A2267" t="s">
        <v>91</v>
      </c>
      <c r="B2267" t="str">
        <f>VLOOKUP(Table35[[#This Row],[Customer ID]], 'Customer Names'!F:G, 2, FALSE)</f>
        <v>Pulliam, Ms.  Elizabeth S.</v>
      </c>
      <c r="C2267">
        <v>21.87</v>
      </c>
      <c r="D2267" s="22" t="str" cm="1">
        <f t="array" ref="D2267">_xlfn.IFS(Table35[[#This Row],[BMI]]&lt;18.5, "Underweight ", Table35[[#This Row],[BMI]]&lt;24.9, "Normal Weight", Table35[[#This Row],[BMI]]&lt;29.9, "Overweight ", TRUE, "Obesity")</f>
        <v>Normal Weight</v>
      </c>
      <c r="E2267" s="22">
        <v>8.59</v>
      </c>
      <c r="F2267" s="22" t="str" cm="1">
        <f t="array" ref="F2267">_xlfn.IFS(Table35[[#This Row],[HBA1C]]&lt;5.7, "Normal", Table35[[#This Row],[HBA1C]]&lt;6.4, "Prediabetes ", TRUE, "Diabetes")</f>
        <v>Diabetes</v>
      </c>
      <c r="G2267" s="23" t="s">
        <v>2379</v>
      </c>
      <c r="H2267" s="22" t="s">
        <v>2379</v>
      </c>
      <c r="I2267" s="22" t="s">
        <v>2379</v>
      </c>
      <c r="J2267" s="22">
        <v>0</v>
      </c>
      <c r="K2267" t="s">
        <v>2379</v>
      </c>
      <c r="L2267" s="25">
        <f>VLOOKUP(Table35[[#This Row],[Customer ID]],'Hospitalisation Details'!A:E,5,FALSE)</f>
        <v>37377</v>
      </c>
      <c r="M2267" s="27">
        <f>VLOOKUP(Table35[[#This Row],[Customer ID]],'Hospitalisation Details'!A:K,8,FALSE)</f>
        <v>1241</v>
      </c>
      <c r="N2267" t="str">
        <f>VLOOKUP(Table35[[#This Row],[Customer ID]],'Hospitalisation Details'!A:K,9, FALSE)</f>
        <v>tier - 2</v>
      </c>
      <c r="O2267" t="str">
        <f>VLOOKUP(Table35[[#This Row],[Customer ID]],'Hospitalisation Details'!A:K,10,FALSE)</f>
        <v>tier - 2</v>
      </c>
      <c r="P2267" t="str">
        <f>VLOOKUP(Table35[[#This Row],[Customer ID]],'Hospitalisation Details'!A:K,11,FALSE)</f>
        <v>R1013</v>
      </c>
    </row>
    <row r="2268" spans="1:16" x14ac:dyDescent="0.3">
      <c r="A2268" t="s">
        <v>90</v>
      </c>
      <c r="B2268" t="str">
        <f>VLOOKUP(Table35[[#This Row],[Customer ID]], 'Customer Names'!F:G, 2, FALSE)</f>
        <v>Guisinger, Ms.  Katie</v>
      </c>
      <c r="C2268">
        <v>16.600000000000001</v>
      </c>
      <c r="D2268" s="22" t="str" cm="1">
        <f t="array" ref="D2268">_xlfn.IFS(Table35[[#This Row],[BMI]]&lt;18.5, "Underweight ", Table35[[#This Row],[BMI]]&lt;24.9, "Normal Weight", Table35[[#This Row],[BMI]]&lt;29.9, "Overweight ", TRUE, "Obesity")</f>
        <v xml:space="preserve">Underweight </v>
      </c>
      <c r="E2268" s="22">
        <v>5.87</v>
      </c>
      <c r="F2268" s="22" t="str" cm="1">
        <f t="array" ref="F2268">_xlfn.IFS(Table35[[#This Row],[HBA1C]]&lt;5.7, "Normal", Table35[[#This Row],[HBA1C]]&lt;6.4, "Prediabetes ", TRUE, "Diabetes")</f>
        <v xml:space="preserve">Prediabetes </v>
      </c>
      <c r="G2268" s="23" t="s">
        <v>2379</v>
      </c>
      <c r="H2268" s="22" t="s">
        <v>2379</v>
      </c>
      <c r="I2268" s="22" t="s">
        <v>2379</v>
      </c>
      <c r="J2268" s="22">
        <v>1</v>
      </c>
      <c r="K2268" t="s">
        <v>2379</v>
      </c>
      <c r="L2268" s="25">
        <f>VLOOKUP(Table35[[#This Row],[Customer ID]],'Hospitalisation Details'!A:E,5,FALSE)</f>
        <v>35896</v>
      </c>
      <c r="M2268" s="27">
        <f>VLOOKUP(Table35[[#This Row],[Customer ID]],'Hospitalisation Details'!A:K,8,FALSE)</f>
        <v>1240</v>
      </c>
      <c r="N2268" t="str">
        <f>VLOOKUP(Table35[[#This Row],[Customer ID]],'Hospitalisation Details'!A:K,9, FALSE)</f>
        <v>tier - 2</v>
      </c>
      <c r="O2268" t="str">
        <f>VLOOKUP(Table35[[#This Row],[Customer ID]],'Hospitalisation Details'!A:K,10,FALSE)</f>
        <v>tier - 1</v>
      </c>
      <c r="P2268" t="str">
        <f>VLOOKUP(Table35[[#This Row],[Customer ID]],'Hospitalisation Details'!A:K,11,FALSE)</f>
        <v>R1012</v>
      </c>
    </row>
    <row r="2269" spans="1:16" x14ac:dyDescent="0.3">
      <c r="A2269" t="s">
        <v>89</v>
      </c>
      <c r="B2269" t="str">
        <f>VLOOKUP(Table35[[#This Row],[Customer ID]], 'Customer Names'!F:G, 2, FALSE)</f>
        <v>Arnerich, Ms.  Christi A.</v>
      </c>
      <c r="C2269">
        <v>21.98</v>
      </c>
      <c r="D2269" s="22" t="str" cm="1">
        <f t="array" ref="D2269">_xlfn.IFS(Table35[[#This Row],[BMI]]&lt;18.5, "Underweight ", Table35[[#This Row],[BMI]]&lt;24.9, "Normal Weight", Table35[[#This Row],[BMI]]&lt;29.9, "Overweight ", TRUE, "Obesity")</f>
        <v>Normal Weight</v>
      </c>
      <c r="E2269" s="22">
        <v>7.03</v>
      </c>
      <c r="F2269" s="22" t="str" cm="1">
        <f t="array" ref="F2269">_xlfn.IFS(Table35[[#This Row],[HBA1C]]&lt;5.7, "Normal", Table35[[#This Row],[HBA1C]]&lt;6.4, "Prediabetes ", TRUE, "Diabetes")</f>
        <v>Diabetes</v>
      </c>
      <c r="G2269" s="23" t="s">
        <v>2379</v>
      </c>
      <c r="H2269" s="22" t="s">
        <v>2379</v>
      </c>
      <c r="I2269" s="22" t="s">
        <v>2379</v>
      </c>
      <c r="J2269" s="22">
        <v>0</v>
      </c>
      <c r="K2269" t="s">
        <v>2379</v>
      </c>
      <c r="L2269" s="25">
        <f>VLOOKUP(Table35[[#This Row],[Customer ID]],'Hospitalisation Details'!A:E,5,FALSE)</f>
        <v>37327</v>
      </c>
      <c r="M2269" s="27">
        <f>VLOOKUP(Table35[[#This Row],[Customer ID]],'Hospitalisation Details'!A:K,8,FALSE)</f>
        <v>1237</v>
      </c>
      <c r="N2269" t="str">
        <f>VLOOKUP(Table35[[#This Row],[Customer ID]],'Hospitalisation Details'!A:K,9, FALSE)</f>
        <v>tier - 2</v>
      </c>
      <c r="O2269" t="str">
        <f>VLOOKUP(Table35[[#This Row],[Customer ID]],'Hospitalisation Details'!A:K,10,FALSE)</f>
        <v>tier - 2</v>
      </c>
      <c r="P2269" t="str">
        <f>VLOOKUP(Table35[[#This Row],[Customer ID]],'Hospitalisation Details'!A:K,11,FALSE)</f>
        <v>R1013</v>
      </c>
    </row>
    <row r="2270" spans="1:16" x14ac:dyDescent="0.3">
      <c r="A2270" t="s">
        <v>88</v>
      </c>
      <c r="B2270" t="str">
        <f>VLOOKUP(Table35[[#This Row],[Customer ID]], 'Customer Names'!F:G, 2, FALSE)</f>
        <v>Lynch, Ms.  Sandra K.</v>
      </c>
      <c r="C2270">
        <v>19.7</v>
      </c>
      <c r="D2270" s="22" t="str" cm="1">
        <f t="array" ref="D2270">_xlfn.IFS(Table35[[#This Row],[BMI]]&lt;18.5, "Underweight ", Table35[[#This Row],[BMI]]&lt;24.9, "Normal Weight", Table35[[#This Row],[BMI]]&lt;29.9, "Overweight ", TRUE, "Obesity")</f>
        <v>Normal Weight</v>
      </c>
      <c r="E2270" s="22">
        <v>5.51</v>
      </c>
      <c r="F2270" s="22" t="str" cm="1">
        <f t="array" ref="F2270">_xlfn.IFS(Table35[[#This Row],[HBA1C]]&lt;5.7, "Normal", Table35[[#This Row],[HBA1C]]&lt;6.4, "Prediabetes ", TRUE, "Diabetes")</f>
        <v>Normal</v>
      </c>
      <c r="G2270" s="23" t="s">
        <v>2379</v>
      </c>
      <c r="H2270" s="22" t="s">
        <v>2379</v>
      </c>
      <c r="I2270" s="22" t="s">
        <v>2379</v>
      </c>
      <c r="J2270" s="22">
        <v>1</v>
      </c>
      <c r="K2270" t="s">
        <v>2379</v>
      </c>
      <c r="L2270" s="25">
        <f>VLOOKUP(Table35[[#This Row],[Customer ID]],'Hospitalisation Details'!A:E,5,FALSE)</f>
        <v>35839</v>
      </c>
      <c r="M2270" s="27">
        <f>VLOOKUP(Table35[[#This Row],[Customer ID]],'Hospitalisation Details'!A:K,8,FALSE)</f>
        <v>1234</v>
      </c>
      <c r="N2270" t="str">
        <f>VLOOKUP(Table35[[#This Row],[Customer ID]],'Hospitalisation Details'!A:K,9, FALSE)</f>
        <v>tier - 2</v>
      </c>
      <c r="O2270" t="str">
        <f>VLOOKUP(Table35[[#This Row],[Customer ID]],'Hospitalisation Details'!A:K,10,FALSE)</f>
        <v>tier - 1</v>
      </c>
      <c r="P2270" t="str">
        <f>VLOOKUP(Table35[[#This Row],[Customer ID]],'Hospitalisation Details'!A:K,11,FALSE)</f>
        <v>R1013</v>
      </c>
    </row>
    <row r="2271" spans="1:16" x14ac:dyDescent="0.3">
      <c r="A2271" t="s">
        <v>87</v>
      </c>
      <c r="B2271" t="str">
        <f>VLOOKUP(Table35[[#This Row],[Customer ID]], 'Customer Names'!F:G, 2, FALSE)</f>
        <v>Reilly, Ms.  Katharine</v>
      </c>
      <c r="C2271">
        <v>19.21</v>
      </c>
      <c r="D2271" s="22" t="str" cm="1">
        <f t="array" ref="D2271">_xlfn.IFS(Table35[[#This Row],[BMI]]&lt;18.5, "Underweight ", Table35[[#This Row],[BMI]]&lt;24.9, "Normal Weight", Table35[[#This Row],[BMI]]&lt;29.9, "Overweight ", TRUE, "Obesity")</f>
        <v>Normal Weight</v>
      </c>
      <c r="E2271" s="22">
        <v>4.76</v>
      </c>
      <c r="F2271" s="22" t="str" cm="1">
        <f t="array" ref="F2271">_xlfn.IFS(Table35[[#This Row],[HBA1C]]&lt;5.7, "Normal", Table35[[#This Row],[HBA1C]]&lt;6.4, "Prediabetes ", TRUE, "Diabetes")</f>
        <v>Normal</v>
      </c>
      <c r="G2271" s="23" t="s">
        <v>2379</v>
      </c>
      <c r="H2271" s="22" t="s">
        <v>2380</v>
      </c>
      <c r="I2271" s="22" t="s">
        <v>2379</v>
      </c>
      <c r="J2271" s="22">
        <v>1</v>
      </c>
      <c r="K2271" t="s">
        <v>2379</v>
      </c>
      <c r="L2271" s="25">
        <f>VLOOKUP(Table35[[#This Row],[Customer ID]],'Hospitalisation Details'!A:E,5,FALSE)</f>
        <v>38002</v>
      </c>
      <c r="M2271" s="27">
        <f>VLOOKUP(Table35[[#This Row],[Customer ID]],'Hospitalisation Details'!A:K,8,FALSE)</f>
        <v>1228</v>
      </c>
      <c r="N2271" t="str">
        <f>VLOOKUP(Table35[[#This Row],[Customer ID]],'Hospitalisation Details'!A:K,9, FALSE)</f>
        <v>tier - 2</v>
      </c>
      <c r="O2271" t="str">
        <f>VLOOKUP(Table35[[#This Row],[Customer ID]],'Hospitalisation Details'!A:K,10,FALSE)</f>
        <v>tier - 1</v>
      </c>
      <c r="P2271" t="str">
        <f>VLOOKUP(Table35[[#This Row],[Customer ID]],'Hospitalisation Details'!A:K,11,FALSE)</f>
        <v>R1012</v>
      </c>
    </row>
    <row r="2272" spans="1:16" x14ac:dyDescent="0.3">
      <c r="A2272" t="s">
        <v>86</v>
      </c>
      <c r="B2272" t="str">
        <f>VLOOKUP(Table35[[#This Row],[Customer ID]], 'Customer Names'!F:G, 2, FALSE)</f>
        <v>Nolette, Mr.  Jerome</v>
      </c>
      <c r="C2272">
        <v>19.3</v>
      </c>
      <c r="D2272" s="22" t="str" cm="1">
        <f t="array" ref="D2272">_xlfn.IFS(Table35[[#This Row],[BMI]]&lt;18.5, "Underweight ", Table35[[#This Row],[BMI]]&lt;24.9, "Normal Weight", Table35[[#This Row],[BMI]]&lt;29.9, "Overweight ", TRUE, "Obesity")</f>
        <v>Normal Weight</v>
      </c>
      <c r="E2272" s="22">
        <v>4.7</v>
      </c>
      <c r="F2272" s="22" t="str" cm="1">
        <f t="array" ref="F2272">_xlfn.IFS(Table35[[#This Row],[HBA1C]]&lt;5.7, "Normal", Table35[[#This Row],[HBA1C]]&lt;6.4, "Prediabetes ", TRUE, "Diabetes")</f>
        <v>Normal</v>
      </c>
      <c r="G2272" s="23" t="s">
        <v>2379</v>
      </c>
      <c r="H2272" s="22" t="s">
        <v>2380</v>
      </c>
      <c r="I2272" s="22" t="s">
        <v>2379</v>
      </c>
      <c r="J2272" s="22">
        <v>1</v>
      </c>
      <c r="K2272" t="s">
        <v>2379</v>
      </c>
      <c r="L2272" s="25">
        <f>VLOOKUP(Table35[[#This Row],[Customer ID]],'Hospitalisation Details'!A:E,5,FALSE)</f>
        <v>38330</v>
      </c>
      <c r="M2272" s="27">
        <f>VLOOKUP(Table35[[#This Row],[Customer ID]],'Hospitalisation Details'!A:K,8,FALSE)</f>
        <v>1224</v>
      </c>
      <c r="N2272" t="str">
        <f>VLOOKUP(Table35[[#This Row],[Customer ID]],'Hospitalisation Details'!A:K,9, FALSE)</f>
        <v>tier - 2</v>
      </c>
      <c r="O2272" t="str">
        <f>VLOOKUP(Table35[[#This Row],[Customer ID]],'Hospitalisation Details'!A:K,10,FALSE)</f>
        <v>tier - 1</v>
      </c>
      <c r="P2272" t="str">
        <f>VLOOKUP(Table35[[#This Row],[Customer ID]],'Hospitalisation Details'!A:K,11,FALSE)</f>
        <v>R1013</v>
      </c>
    </row>
    <row r="2273" spans="1:16" x14ac:dyDescent="0.3">
      <c r="A2273" t="s">
        <v>85</v>
      </c>
      <c r="B2273" t="str">
        <f>VLOOKUP(Table35[[#This Row],[Customer ID]], 'Customer Names'!F:G, 2, FALSE)</f>
        <v>Chabrier, Ms.  Julia R</v>
      </c>
      <c r="C2273">
        <v>16.22</v>
      </c>
      <c r="D2273" s="22" t="str" cm="1">
        <f t="array" ref="D2273">_xlfn.IFS(Table35[[#This Row],[BMI]]&lt;18.5, "Underweight ", Table35[[#This Row],[BMI]]&lt;24.9, "Normal Weight", Table35[[#This Row],[BMI]]&lt;29.9, "Overweight ", TRUE, "Obesity")</f>
        <v xml:space="preserve">Underweight </v>
      </c>
      <c r="E2273" s="22">
        <v>6.21</v>
      </c>
      <c r="F2273" s="22" t="str" cm="1">
        <f t="array" ref="F2273">_xlfn.IFS(Table35[[#This Row],[HBA1C]]&lt;5.7, "Normal", Table35[[#This Row],[HBA1C]]&lt;6.4, "Prediabetes ", TRUE, "Diabetes")</f>
        <v xml:space="preserve">Prediabetes </v>
      </c>
      <c r="G2273" s="23" t="s">
        <v>2381</v>
      </c>
      <c r="H2273" s="22" t="s">
        <v>2379</v>
      </c>
      <c r="I2273" s="22" t="s">
        <v>2379</v>
      </c>
      <c r="J2273" s="22">
        <v>0</v>
      </c>
      <c r="K2273" t="s">
        <v>2379</v>
      </c>
      <c r="L2273" s="25">
        <f>VLOOKUP(Table35[[#This Row],[Customer ID]],'Hospitalisation Details'!A:E,5,FALSE)</f>
        <v>35373</v>
      </c>
      <c r="M2273" s="27">
        <f>VLOOKUP(Table35[[#This Row],[Customer ID]],'Hospitalisation Details'!A:K,8,FALSE)</f>
        <v>1220</v>
      </c>
      <c r="N2273" t="str">
        <f>VLOOKUP(Table35[[#This Row],[Customer ID]],'Hospitalisation Details'!A:K,9, FALSE)</f>
        <v>tier - 2</v>
      </c>
      <c r="O2273" t="str">
        <f>VLOOKUP(Table35[[#This Row],[Customer ID]],'Hospitalisation Details'!A:K,10,FALSE)</f>
        <v>tier - 3</v>
      </c>
      <c r="P2273" t="str">
        <f>VLOOKUP(Table35[[#This Row],[Customer ID]],'Hospitalisation Details'!A:K,11,FALSE)</f>
        <v>R1012</v>
      </c>
    </row>
    <row r="2274" spans="1:16" x14ac:dyDescent="0.3">
      <c r="A2274" t="s">
        <v>84</v>
      </c>
      <c r="B2274" t="str">
        <f>VLOOKUP(Table35[[#This Row],[Customer ID]], 'Customer Names'!F:G, 2, FALSE)</f>
        <v>Lee, Mr.  Sean Henry</v>
      </c>
      <c r="C2274">
        <v>17.12</v>
      </c>
      <c r="D2274" s="22" t="str" cm="1">
        <f t="array" ref="D2274">_xlfn.IFS(Table35[[#This Row],[BMI]]&lt;18.5, "Underweight ", Table35[[#This Row],[BMI]]&lt;24.9, "Normal Weight", Table35[[#This Row],[BMI]]&lt;29.9, "Overweight ", TRUE, "Obesity")</f>
        <v xml:space="preserve">Underweight </v>
      </c>
      <c r="E2274" s="22">
        <v>4.5199999999999996</v>
      </c>
      <c r="F2274" s="22" t="str" cm="1">
        <f t="array" ref="F2274">_xlfn.IFS(Table35[[#This Row],[HBA1C]]&lt;5.7, "Normal", Table35[[#This Row],[HBA1C]]&lt;6.4, "Prediabetes ", TRUE, "Diabetes")</f>
        <v>Normal</v>
      </c>
      <c r="G2274" s="23" t="s">
        <v>2379</v>
      </c>
      <c r="H2274" s="22" t="s">
        <v>2380</v>
      </c>
      <c r="I2274" s="22" t="s">
        <v>2379</v>
      </c>
      <c r="J2274" s="22">
        <v>1</v>
      </c>
      <c r="K2274" t="s">
        <v>2379</v>
      </c>
      <c r="L2274" s="25">
        <f>VLOOKUP(Table35[[#This Row],[Customer ID]],'Hospitalisation Details'!A:E,5,FALSE)</f>
        <v>38262</v>
      </c>
      <c r="M2274" s="27">
        <f>VLOOKUP(Table35[[#This Row],[Customer ID]],'Hospitalisation Details'!A:K,8,FALSE)</f>
        <v>1210</v>
      </c>
      <c r="N2274" t="str">
        <f>VLOOKUP(Table35[[#This Row],[Customer ID]],'Hospitalisation Details'!A:K,9, FALSE)</f>
        <v>tier - 2</v>
      </c>
      <c r="O2274" t="str">
        <f>VLOOKUP(Table35[[#This Row],[Customer ID]],'Hospitalisation Details'!A:K,10,FALSE)</f>
        <v>tier - 1</v>
      </c>
      <c r="P2274" t="str">
        <f>VLOOKUP(Table35[[#This Row],[Customer ID]],'Hospitalisation Details'!A:K,11,FALSE)</f>
        <v>R1013</v>
      </c>
    </row>
    <row r="2275" spans="1:16" x14ac:dyDescent="0.3">
      <c r="A2275" t="s">
        <v>83</v>
      </c>
      <c r="B2275" t="str">
        <f>VLOOKUP(Table35[[#This Row],[Customer ID]], 'Customer Names'!F:G, 2, FALSE)</f>
        <v>Knotts, Ms.  Rachel A.</v>
      </c>
      <c r="C2275">
        <v>19.07</v>
      </c>
      <c r="D2275" s="22" t="str" cm="1">
        <f t="array" ref="D2275">_xlfn.IFS(Table35[[#This Row],[BMI]]&lt;18.5, "Underweight ", Table35[[#This Row],[BMI]]&lt;24.9, "Normal Weight", Table35[[#This Row],[BMI]]&lt;29.9, "Overweight ", TRUE, "Obesity")</f>
        <v>Normal Weight</v>
      </c>
      <c r="E2275" s="22">
        <v>5.45</v>
      </c>
      <c r="F2275" s="22" t="str" cm="1">
        <f t="array" ref="F2275">_xlfn.IFS(Table35[[#This Row],[HBA1C]]&lt;5.7, "Normal", Table35[[#This Row],[HBA1C]]&lt;6.4, "Prediabetes ", TRUE, "Diabetes")</f>
        <v>Normal</v>
      </c>
      <c r="G2275" s="23" t="s">
        <v>2379</v>
      </c>
      <c r="H2275" s="22" t="s">
        <v>2379</v>
      </c>
      <c r="I2275" s="22" t="s">
        <v>2379</v>
      </c>
      <c r="J2275" s="22">
        <v>1</v>
      </c>
      <c r="K2275" t="s">
        <v>2379</v>
      </c>
      <c r="L2275" s="25">
        <f>VLOOKUP(Table35[[#This Row],[Customer ID]],'Hospitalisation Details'!A:E,5,FALSE)</f>
        <v>33853</v>
      </c>
      <c r="M2275" s="27">
        <f>VLOOKUP(Table35[[#This Row],[Customer ID]],'Hospitalisation Details'!A:K,8,FALSE)</f>
        <v>1200.55</v>
      </c>
      <c r="N2275" t="str">
        <f>VLOOKUP(Table35[[#This Row],[Customer ID]],'Hospitalisation Details'!A:K,9, FALSE)</f>
        <v>tier - 2</v>
      </c>
      <c r="O2275" t="str">
        <f>VLOOKUP(Table35[[#This Row],[Customer ID]],'Hospitalisation Details'!A:K,10,FALSE)</f>
        <v>tier - 3</v>
      </c>
      <c r="P2275" t="str">
        <f>VLOOKUP(Table35[[#This Row],[Customer ID]],'Hospitalisation Details'!A:K,11,FALSE)</f>
        <v>R1013</v>
      </c>
    </row>
    <row r="2276" spans="1:16" x14ac:dyDescent="0.3">
      <c r="A2276" t="s">
        <v>82</v>
      </c>
      <c r="B2276" t="str">
        <f>VLOOKUP(Table35[[#This Row],[Customer ID]], 'Customer Names'!F:G, 2, FALSE)</f>
        <v>Pultorak, Mr.  Jim</v>
      </c>
      <c r="C2276">
        <v>15.56</v>
      </c>
      <c r="D2276" s="22" t="str" cm="1">
        <f t="array" ref="D2276">_xlfn.IFS(Table35[[#This Row],[BMI]]&lt;18.5, "Underweight ", Table35[[#This Row],[BMI]]&lt;24.9, "Normal Weight", Table35[[#This Row],[BMI]]&lt;29.9, "Overweight ", TRUE, "Obesity")</f>
        <v xml:space="preserve">Underweight </v>
      </c>
      <c r="E2276" s="22">
        <v>4.42</v>
      </c>
      <c r="F2276" s="22" t="str" cm="1">
        <f t="array" ref="F2276">_xlfn.IFS(Table35[[#This Row],[HBA1C]]&lt;5.7, "Normal", Table35[[#This Row],[HBA1C]]&lt;6.4, "Prediabetes ", TRUE, "Diabetes")</f>
        <v>Normal</v>
      </c>
      <c r="G2276" s="23" t="s">
        <v>2379</v>
      </c>
      <c r="H2276" s="22" t="s">
        <v>2379</v>
      </c>
      <c r="I2276" s="22" t="s">
        <v>2379</v>
      </c>
      <c r="J2276" s="22">
        <v>0</v>
      </c>
      <c r="K2276" t="s">
        <v>2379</v>
      </c>
      <c r="L2276" s="25">
        <f>VLOOKUP(Table35[[#This Row],[Customer ID]],'Hospitalisation Details'!A:E,5,FALSE)</f>
        <v>36400</v>
      </c>
      <c r="M2276" s="27">
        <f>VLOOKUP(Table35[[#This Row],[Customer ID]],'Hospitalisation Details'!A:K,8,FALSE)</f>
        <v>1200</v>
      </c>
      <c r="N2276" t="str">
        <f>VLOOKUP(Table35[[#This Row],[Customer ID]],'Hospitalisation Details'!A:K,9, FALSE)</f>
        <v>tier - 2</v>
      </c>
      <c r="O2276" t="str">
        <f>VLOOKUP(Table35[[#This Row],[Customer ID]],'Hospitalisation Details'!A:K,10,FALSE)</f>
        <v>tier - 3</v>
      </c>
      <c r="P2276" t="str">
        <f>VLOOKUP(Table35[[#This Row],[Customer ID]],'Hospitalisation Details'!A:K,11,FALSE)</f>
        <v>R1012</v>
      </c>
    </row>
    <row r="2277" spans="1:16" x14ac:dyDescent="0.3">
      <c r="A2277" t="s">
        <v>81</v>
      </c>
      <c r="B2277" t="str">
        <f>VLOOKUP(Table35[[#This Row],[Customer ID]], 'Customer Names'!F:G, 2, FALSE)</f>
        <v>Maxon, Mr.  Tim</v>
      </c>
      <c r="C2277">
        <v>22.76</v>
      </c>
      <c r="D2277" s="22" t="str" cm="1">
        <f t="array" ref="D2277">_xlfn.IFS(Table35[[#This Row],[BMI]]&lt;18.5, "Underweight ", Table35[[#This Row],[BMI]]&lt;24.9, "Normal Weight", Table35[[#This Row],[BMI]]&lt;29.9, "Overweight ", TRUE, "Obesity")</f>
        <v>Normal Weight</v>
      </c>
      <c r="E2277" s="22">
        <v>9.44</v>
      </c>
      <c r="F2277" s="22" t="str" cm="1">
        <f t="array" ref="F2277">_xlfn.IFS(Table35[[#This Row],[HBA1C]]&lt;5.7, "Normal", Table35[[#This Row],[HBA1C]]&lt;6.4, "Prediabetes ", TRUE, "Diabetes")</f>
        <v>Diabetes</v>
      </c>
      <c r="G2277" s="23" t="s">
        <v>2379</v>
      </c>
      <c r="H2277" s="22" t="s">
        <v>2379</v>
      </c>
      <c r="I2277" s="22" t="s">
        <v>2379</v>
      </c>
      <c r="J2277" s="22">
        <v>0</v>
      </c>
      <c r="K2277" t="s">
        <v>2379</v>
      </c>
      <c r="L2277" s="25">
        <f>VLOOKUP(Table35[[#This Row],[Customer ID]],'Hospitalisation Details'!A:E,5,FALSE)</f>
        <v>37463</v>
      </c>
      <c r="M2277" s="27">
        <f>VLOOKUP(Table35[[#This Row],[Customer ID]],'Hospitalisation Details'!A:K,8,FALSE)</f>
        <v>1191</v>
      </c>
      <c r="N2277" t="str">
        <f>VLOOKUP(Table35[[#This Row],[Customer ID]],'Hospitalisation Details'!A:K,9, FALSE)</f>
        <v>tier - 2</v>
      </c>
      <c r="O2277" t="str">
        <f>VLOOKUP(Table35[[#This Row],[Customer ID]],'Hospitalisation Details'!A:K,10,FALSE)</f>
        <v>tier - 1</v>
      </c>
      <c r="P2277" t="str">
        <f>VLOOKUP(Table35[[#This Row],[Customer ID]],'Hospitalisation Details'!A:K,11,FALSE)</f>
        <v>R1013</v>
      </c>
    </row>
    <row r="2278" spans="1:16" x14ac:dyDescent="0.3">
      <c r="A2278" t="s">
        <v>80</v>
      </c>
      <c r="B2278" t="str">
        <f>VLOOKUP(Table35[[#This Row],[Customer ID]], 'Customer Names'!F:G, 2, FALSE)</f>
        <v>Kraai, Ms.  Abby L.</v>
      </c>
      <c r="C2278">
        <v>22.79</v>
      </c>
      <c r="D2278" s="22" t="str" cm="1">
        <f t="array" ref="D2278">_xlfn.IFS(Table35[[#This Row],[BMI]]&lt;18.5, "Underweight ", Table35[[#This Row],[BMI]]&lt;24.9, "Normal Weight", Table35[[#This Row],[BMI]]&lt;29.9, "Overweight ", TRUE, "Obesity")</f>
        <v>Normal Weight</v>
      </c>
      <c r="E2278" s="22">
        <v>6.15</v>
      </c>
      <c r="F2278" s="22" t="str" cm="1">
        <f t="array" ref="F2278">_xlfn.IFS(Table35[[#This Row],[HBA1C]]&lt;5.7, "Normal", Table35[[#This Row],[HBA1C]]&lt;6.4, "Prediabetes ", TRUE, "Diabetes")</f>
        <v xml:space="preserve">Prediabetes </v>
      </c>
      <c r="G2278" s="23" t="s">
        <v>2381</v>
      </c>
      <c r="H2278" s="22" t="s">
        <v>2379</v>
      </c>
      <c r="I2278" s="22" t="s">
        <v>2381</v>
      </c>
      <c r="J2278" s="22">
        <v>1</v>
      </c>
      <c r="K2278" t="s">
        <v>2379</v>
      </c>
      <c r="L2278" s="25">
        <f>VLOOKUP(Table35[[#This Row],[Customer ID]],'Hospitalisation Details'!A:E,5,FALSE)</f>
        <v>35609</v>
      </c>
      <c r="M2278" s="27">
        <f>VLOOKUP(Table35[[#This Row],[Customer ID]],'Hospitalisation Details'!A:K,8,FALSE)</f>
        <v>1178.07</v>
      </c>
      <c r="N2278" t="str">
        <f>VLOOKUP(Table35[[#This Row],[Customer ID]],'Hospitalisation Details'!A:K,9, FALSE)</f>
        <v>tier - 2</v>
      </c>
      <c r="O2278" t="str">
        <f>VLOOKUP(Table35[[#This Row],[Customer ID]],'Hospitalisation Details'!A:K,10,FALSE)</f>
        <v>tier - 2</v>
      </c>
      <c r="P2278" t="str">
        <f>VLOOKUP(Table35[[#This Row],[Customer ID]],'Hospitalisation Details'!A:K,11,FALSE)</f>
        <v>R1013</v>
      </c>
    </row>
    <row r="2279" spans="1:16" x14ac:dyDescent="0.3">
      <c r="A2279" t="s">
        <v>79</v>
      </c>
      <c r="B2279" t="str">
        <f>VLOOKUP(Table35[[#This Row],[Customer ID]], 'Customer Names'!F:G, 2, FALSE)</f>
        <v>Larosa, Mr.  Mark</v>
      </c>
      <c r="C2279">
        <v>17.41</v>
      </c>
      <c r="D2279" s="22" t="str" cm="1">
        <f t="array" ref="D2279">_xlfn.IFS(Table35[[#This Row],[BMI]]&lt;18.5, "Underweight ", Table35[[#This Row],[BMI]]&lt;24.9, "Normal Weight", Table35[[#This Row],[BMI]]&lt;29.9, "Overweight ", TRUE, "Obesity")</f>
        <v xml:space="preserve">Underweight </v>
      </c>
      <c r="E2279" s="22">
        <v>5.13</v>
      </c>
      <c r="F2279" s="22" t="str" cm="1">
        <f t="array" ref="F2279">_xlfn.IFS(Table35[[#This Row],[HBA1C]]&lt;5.7, "Normal", Table35[[#This Row],[HBA1C]]&lt;6.4, "Prediabetes ", TRUE, "Diabetes")</f>
        <v>Normal</v>
      </c>
      <c r="G2279" s="23" t="s">
        <v>2381</v>
      </c>
      <c r="H2279" s="22" t="s">
        <v>2379</v>
      </c>
      <c r="I2279" s="22" t="s">
        <v>2379</v>
      </c>
      <c r="J2279" s="22">
        <v>0</v>
      </c>
      <c r="K2279" t="s">
        <v>2379</v>
      </c>
      <c r="L2279" s="25">
        <f>VLOOKUP(Table35[[#This Row],[Customer ID]],'Hospitalisation Details'!A:E,5,FALSE)</f>
        <v>35196</v>
      </c>
      <c r="M2279" s="27">
        <f>VLOOKUP(Table35[[#This Row],[Customer ID]],'Hospitalisation Details'!A:K,8,FALSE)</f>
        <v>1178</v>
      </c>
      <c r="N2279" t="str">
        <f>VLOOKUP(Table35[[#This Row],[Customer ID]],'Hospitalisation Details'!A:K,9, FALSE)</f>
        <v>tier - 2</v>
      </c>
      <c r="O2279" t="str">
        <f>VLOOKUP(Table35[[#This Row],[Customer ID]],'Hospitalisation Details'!A:K,10,FALSE)</f>
        <v>tier - 3</v>
      </c>
      <c r="P2279" t="str">
        <f>VLOOKUP(Table35[[#This Row],[Customer ID]],'Hospitalisation Details'!A:K,11,FALSE)</f>
        <v>R1013</v>
      </c>
    </row>
    <row r="2280" spans="1:16" x14ac:dyDescent="0.3">
      <c r="A2280" t="s">
        <v>78</v>
      </c>
      <c r="B2280" t="str">
        <f>VLOOKUP(Table35[[#This Row],[Customer ID]], 'Customer Names'!F:G, 2, FALSE)</f>
        <v>King, Mr.  Ali</v>
      </c>
      <c r="C2280">
        <v>19.32</v>
      </c>
      <c r="D2280" s="22" t="str" cm="1">
        <f t="array" ref="D2280">_xlfn.IFS(Table35[[#This Row],[BMI]]&lt;18.5, "Underweight ", Table35[[#This Row],[BMI]]&lt;24.9, "Normal Weight", Table35[[#This Row],[BMI]]&lt;29.9, "Overweight ", TRUE, "Obesity")</f>
        <v>Normal Weight</v>
      </c>
      <c r="E2280" s="22">
        <v>4.96</v>
      </c>
      <c r="F2280" s="22" t="str" cm="1">
        <f t="array" ref="F2280">_xlfn.IFS(Table35[[#This Row],[HBA1C]]&lt;5.7, "Normal", Table35[[#This Row],[HBA1C]]&lt;6.4, "Prediabetes ", TRUE, "Diabetes")</f>
        <v>Normal</v>
      </c>
      <c r="G2280" s="23" t="s">
        <v>2381</v>
      </c>
      <c r="H2280" s="22" t="s">
        <v>2379</v>
      </c>
      <c r="I2280" s="22" t="s">
        <v>2379</v>
      </c>
      <c r="J2280" s="22">
        <v>0</v>
      </c>
      <c r="K2280" t="s">
        <v>2379</v>
      </c>
      <c r="L2280" s="25">
        <f>VLOOKUP(Table35[[#This Row],[Customer ID]],'Hospitalisation Details'!A:E,5,FALSE)</f>
        <v>36993</v>
      </c>
      <c r="M2280" s="27">
        <f>VLOOKUP(Table35[[#This Row],[Customer ID]],'Hospitalisation Details'!A:K,8,FALSE)</f>
        <v>1167</v>
      </c>
      <c r="N2280" t="str">
        <f>VLOOKUP(Table35[[#This Row],[Customer ID]],'Hospitalisation Details'!A:K,9, FALSE)</f>
        <v>tier - 2</v>
      </c>
      <c r="O2280" t="str">
        <f>VLOOKUP(Table35[[#This Row],[Customer ID]],'Hospitalisation Details'!A:K,10,FALSE)</f>
        <v>tier - 1</v>
      </c>
      <c r="P2280" t="str">
        <f>VLOOKUP(Table35[[#This Row],[Customer ID]],'Hospitalisation Details'!A:K,11,FALSE)</f>
        <v>R1013</v>
      </c>
    </row>
    <row r="2281" spans="1:16" x14ac:dyDescent="0.3">
      <c r="A2281" t="s">
        <v>77</v>
      </c>
      <c r="B2281" t="str">
        <f>VLOOKUP(Table35[[#This Row],[Customer ID]], 'Customer Names'!F:G, 2, FALSE)</f>
        <v>Haney, Mr.  Joshua</v>
      </c>
      <c r="C2281">
        <v>18.25</v>
      </c>
      <c r="D2281" s="22" t="str" cm="1">
        <f t="array" ref="D2281">_xlfn.IFS(Table35[[#This Row],[BMI]]&lt;18.5, "Underweight ", Table35[[#This Row],[BMI]]&lt;24.9, "Normal Weight", Table35[[#This Row],[BMI]]&lt;29.9, "Overweight ", TRUE, "Obesity")</f>
        <v xml:space="preserve">Underweight </v>
      </c>
      <c r="E2281" s="22">
        <v>10.95</v>
      </c>
      <c r="F2281" s="22" t="str" cm="1">
        <f t="array" ref="F2281">_xlfn.IFS(Table35[[#This Row],[HBA1C]]&lt;5.7, "Normal", Table35[[#This Row],[HBA1C]]&lt;6.4, "Prediabetes ", TRUE, "Diabetes")</f>
        <v>Diabetes</v>
      </c>
      <c r="G2281" s="23" t="s">
        <v>2379</v>
      </c>
      <c r="H2281" s="22" t="s">
        <v>2379</v>
      </c>
      <c r="I2281" s="22" t="s">
        <v>2379</v>
      </c>
      <c r="J2281" s="22">
        <v>0</v>
      </c>
      <c r="K2281" t="s">
        <v>2379</v>
      </c>
      <c r="L2281" s="25">
        <f>VLOOKUP(Table35[[#This Row],[Customer ID]],'Hospitalisation Details'!A:E,5,FALSE)</f>
        <v>37326</v>
      </c>
      <c r="M2281" s="27">
        <f>VLOOKUP(Table35[[#This Row],[Customer ID]],'Hospitalisation Details'!A:K,8,FALSE)</f>
        <v>1165</v>
      </c>
      <c r="N2281" t="str">
        <f>VLOOKUP(Table35[[#This Row],[Customer ID]],'Hospitalisation Details'!A:K,9, FALSE)</f>
        <v>tier - 2</v>
      </c>
      <c r="O2281" t="str">
        <f>VLOOKUP(Table35[[#This Row],[Customer ID]],'Hospitalisation Details'!A:K,10,FALSE)</f>
        <v>tier - 3</v>
      </c>
      <c r="P2281" t="str">
        <f>VLOOKUP(Table35[[#This Row],[Customer ID]],'Hospitalisation Details'!A:K,11,FALSE)</f>
        <v>R1012</v>
      </c>
    </row>
    <row r="2282" spans="1:16" x14ac:dyDescent="0.3">
      <c r="A2282" t="s">
        <v>76</v>
      </c>
      <c r="B2282" t="str">
        <f>VLOOKUP(Table35[[#This Row],[Customer ID]], 'Customer Names'!F:G, 2, FALSE)</f>
        <v>Boulay, Mr.  Pierre</v>
      </c>
      <c r="C2282">
        <v>53.13</v>
      </c>
      <c r="D2282" s="22" t="str" cm="1">
        <f t="array" ref="D2282">_xlfn.IFS(Table35[[#This Row],[BMI]]&lt;18.5, "Underweight ", Table35[[#This Row],[BMI]]&lt;24.9, "Normal Weight", Table35[[#This Row],[BMI]]&lt;29.9, "Overweight ", TRUE, "Obesity")</f>
        <v>Obesity</v>
      </c>
      <c r="E2282" s="22">
        <v>4.4400000000000004</v>
      </c>
      <c r="F2282" s="22" t="str" cm="1">
        <f t="array" ref="F2282">_xlfn.IFS(Table35[[#This Row],[HBA1C]]&lt;5.7, "Normal", Table35[[#This Row],[HBA1C]]&lt;6.4, "Prediabetes ", TRUE, "Diabetes")</f>
        <v>Normal</v>
      </c>
      <c r="G2282" s="23" t="s">
        <v>2379</v>
      </c>
      <c r="H2282" s="22" t="s">
        <v>2380</v>
      </c>
      <c r="I2282" s="22" t="s">
        <v>2379</v>
      </c>
      <c r="J2282" s="22">
        <v>1</v>
      </c>
      <c r="K2282" t="s">
        <v>2379</v>
      </c>
      <c r="L2282" s="25">
        <f>VLOOKUP(Table35[[#This Row],[Customer ID]],'Hospitalisation Details'!A:E,5,FALSE)</f>
        <v>38028</v>
      </c>
      <c r="M2282" s="27">
        <f>VLOOKUP(Table35[[#This Row],[Customer ID]],'Hospitalisation Details'!A:K,8,FALSE)</f>
        <v>1163.46</v>
      </c>
      <c r="N2282" t="str">
        <f>VLOOKUP(Table35[[#This Row],[Customer ID]],'Hospitalisation Details'!A:K,9, FALSE)</f>
        <v>tier - 2</v>
      </c>
      <c r="O2282" t="str">
        <f>VLOOKUP(Table35[[#This Row],[Customer ID]],'Hospitalisation Details'!A:K,10,FALSE)</f>
        <v>tier - 3</v>
      </c>
      <c r="P2282" t="str">
        <f>VLOOKUP(Table35[[#This Row],[Customer ID]],'Hospitalisation Details'!A:K,11,FALSE)</f>
        <v>R1013</v>
      </c>
    </row>
    <row r="2283" spans="1:16" x14ac:dyDescent="0.3">
      <c r="A2283" t="s">
        <v>75</v>
      </c>
      <c r="B2283" t="str">
        <f>VLOOKUP(Table35[[#This Row],[Customer ID]], 'Customer Names'!F:G, 2, FALSE)</f>
        <v>Peters, Ms.  Kate</v>
      </c>
      <c r="C2283">
        <v>20.46</v>
      </c>
      <c r="D2283" s="22" t="str" cm="1">
        <f t="array" ref="D2283">_xlfn.IFS(Table35[[#This Row],[BMI]]&lt;18.5, "Underweight ", Table35[[#This Row],[BMI]]&lt;24.9, "Normal Weight", Table35[[#This Row],[BMI]]&lt;29.9, "Overweight ", TRUE, "Obesity")</f>
        <v>Normal Weight</v>
      </c>
      <c r="E2283" s="22">
        <v>4.0199999999999996</v>
      </c>
      <c r="F2283" s="22" t="str" cm="1">
        <f t="array" ref="F2283">_xlfn.IFS(Table35[[#This Row],[HBA1C]]&lt;5.7, "Normal", Table35[[#This Row],[HBA1C]]&lt;6.4, "Prediabetes ", TRUE, "Diabetes")</f>
        <v>Normal</v>
      </c>
      <c r="G2283" s="23" t="s">
        <v>2379</v>
      </c>
      <c r="H2283" s="22" t="s">
        <v>2379</v>
      </c>
      <c r="I2283" s="22" t="s">
        <v>2379</v>
      </c>
      <c r="J2283" s="22">
        <v>0</v>
      </c>
      <c r="K2283" t="s">
        <v>2379</v>
      </c>
      <c r="L2283" s="25">
        <f>VLOOKUP(Table35[[#This Row],[Customer ID]],'Hospitalisation Details'!A:E,5,FALSE)</f>
        <v>34360</v>
      </c>
      <c r="M2283" s="27">
        <f>VLOOKUP(Table35[[#This Row],[Customer ID]],'Hospitalisation Details'!A:K,8,FALSE)</f>
        <v>1158.32</v>
      </c>
      <c r="N2283" t="str">
        <f>VLOOKUP(Table35[[#This Row],[Customer ID]],'Hospitalisation Details'!A:K,9, FALSE)</f>
        <v>tier - 2</v>
      </c>
      <c r="O2283" t="str">
        <f>VLOOKUP(Table35[[#This Row],[Customer ID]],'Hospitalisation Details'!A:K,10,FALSE)</f>
        <v>tier - 1</v>
      </c>
      <c r="P2283" t="str">
        <f>VLOOKUP(Table35[[#This Row],[Customer ID]],'Hospitalisation Details'!A:K,11,FALSE)</f>
        <v>R1013</v>
      </c>
    </row>
    <row r="2284" spans="1:16" x14ac:dyDescent="0.3">
      <c r="A2284" t="s">
        <v>74</v>
      </c>
      <c r="B2284" t="str">
        <f>VLOOKUP(Table35[[#This Row],[Customer ID]], 'Customer Names'!F:G, 2, FALSE)</f>
        <v>Luy, Mr.  David</v>
      </c>
      <c r="C2284">
        <v>43.01</v>
      </c>
      <c r="D2284" s="22" t="str" cm="1">
        <f t="array" ref="D2284">_xlfn.IFS(Table35[[#This Row],[BMI]]&lt;18.5, "Underweight ", Table35[[#This Row],[BMI]]&lt;24.9, "Normal Weight", Table35[[#This Row],[BMI]]&lt;29.9, "Overweight ", TRUE, "Obesity")</f>
        <v>Obesity</v>
      </c>
      <c r="E2284" s="22">
        <v>5.44</v>
      </c>
      <c r="F2284" s="22" t="str" cm="1">
        <f t="array" ref="F2284">_xlfn.IFS(Table35[[#This Row],[HBA1C]]&lt;5.7, "Normal", Table35[[#This Row],[HBA1C]]&lt;6.4, "Prediabetes ", TRUE, "Diabetes")</f>
        <v>Normal</v>
      </c>
      <c r="G2284" s="23" t="s">
        <v>2379</v>
      </c>
      <c r="H2284" s="22" t="s">
        <v>2380</v>
      </c>
      <c r="I2284" s="22" t="s">
        <v>2379</v>
      </c>
      <c r="J2284" s="22">
        <v>1</v>
      </c>
      <c r="K2284" t="s">
        <v>2379</v>
      </c>
      <c r="L2284" s="25">
        <f>VLOOKUP(Table35[[#This Row],[Customer ID]],'Hospitalisation Details'!A:E,5,FALSE)</f>
        <v>38339</v>
      </c>
      <c r="M2284" s="27">
        <f>VLOOKUP(Table35[[#This Row],[Customer ID]],'Hospitalisation Details'!A:K,8,FALSE)</f>
        <v>1149.4000000000001</v>
      </c>
      <c r="N2284" t="str">
        <f>VLOOKUP(Table35[[#This Row],[Customer ID]],'Hospitalisation Details'!A:K,9, FALSE)</f>
        <v>tier - 2</v>
      </c>
      <c r="O2284" t="str">
        <f>VLOOKUP(Table35[[#This Row],[Customer ID]],'Hospitalisation Details'!A:K,10,FALSE)</f>
        <v>tier - 2</v>
      </c>
      <c r="P2284" t="str">
        <f>VLOOKUP(Table35[[#This Row],[Customer ID]],'Hospitalisation Details'!A:K,11,FALSE)</f>
        <v>R1013</v>
      </c>
    </row>
    <row r="2285" spans="1:16" x14ac:dyDescent="0.3">
      <c r="A2285" t="s">
        <v>73</v>
      </c>
      <c r="B2285" t="str">
        <f>VLOOKUP(Table35[[#This Row],[Customer ID]], 'Customer Names'!F:G, 2, FALSE)</f>
        <v>Fava, Ms.  Carla</v>
      </c>
      <c r="C2285">
        <v>15.01</v>
      </c>
      <c r="D2285" s="22" t="str" cm="1">
        <f t="array" ref="D2285">_xlfn.IFS(Table35[[#This Row],[BMI]]&lt;18.5, "Underweight ", Table35[[#This Row],[BMI]]&lt;24.9, "Normal Weight", Table35[[#This Row],[BMI]]&lt;29.9, "Overweight ", TRUE, "Obesity")</f>
        <v xml:space="preserve">Underweight </v>
      </c>
      <c r="E2285" s="22">
        <v>4.1500000000000004</v>
      </c>
      <c r="F2285" s="22" t="str" cm="1">
        <f t="array" ref="F2285">_xlfn.IFS(Table35[[#This Row],[HBA1C]]&lt;5.7, "Normal", Table35[[#This Row],[HBA1C]]&lt;6.4, "Prediabetes ", TRUE, "Diabetes")</f>
        <v>Normal</v>
      </c>
      <c r="G2285" s="23" t="s">
        <v>2379</v>
      </c>
      <c r="H2285" s="22" t="s">
        <v>2379</v>
      </c>
      <c r="I2285" s="22" t="s">
        <v>2381</v>
      </c>
      <c r="J2285" s="22">
        <v>1</v>
      </c>
      <c r="K2285" t="s">
        <v>2379</v>
      </c>
      <c r="L2285" s="25">
        <f>VLOOKUP(Table35[[#This Row],[Customer ID]],'Hospitalisation Details'!A:E,5,FALSE)</f>
        <v>37937</v>
      </c>
      <c r="M2285" s="27">
        <f>VLOOKUP(Table35[[#This Row],[Customer ID]],'Hospitalisation Details'!A:K,8,FALSE)</f>
        <v>1149</v>
      </c>
      <c r="N2285" t="str">
        <f>VLOOKUP(Table35[[#This Row],[Customer ID]],'Hospitalisation Details'!A:K,9, FALSE)</f>
        <v>tier - 2</v>
      </c>
      <c r="O2285" t="str">
        <f>VLOOKUP(Table35[[#This Row],[Customer ID]],'Hospitalisation Details'!A:K,10,FALSE)</f>
        <v>tier - 1</v>
      </c>
      <c r="P2285" t="str">
        <f>VLOOKUP(Table35[[#This Row],[Customer ID]],'Hospitalisation Details'!A:K,11,FALSE)</f>
        <v>R1012</v>
      </c>
    </row>
    <row r="2286" spans="1:16" x14ac:dyDescent="0.3">
      <c r="A2286" t="s">
        <v>72</v>
      </c>
      <c r="B2286" t="str">
        <f>VLOOKUP(Table35[[#This Row],[Customer ID]], 'Customer Names'!F:G, 2, FALSE)</f>
        <v>Montoya, Mr.  Alvaro Sr.</v>
      </c>
      <c r="C2286">
        <v>41.14</v>
      </c>
      <c r="D2286" s="22" t="str" cm="1">
        <f t="array" ref="D2286">_xlfn.IFS(Table35[[#This Row],[BMI]]&lt;18.5, "Underweight ", Table35[[#This Row],[BMI]]&lt;24.9, "Normal Weight", Table35[[#This Row],[BMI]]&lt;29.9, "Overweight ", TRUE, "Obesity")</f>
        <v>Obesity</v>
      </c>
      <c r="E2286" s="22">
        <v>6.02</v>
      </c>
      <c r="F2286" s="22" t="str" cm="1">
        <f t="array" ref="F2286">_xlfn.IFS(Table35[[#This Row],[HBA1C]]&lt;5.7, "Normal", Table35[[#This Row],[HBA1C]]&lt;6.4, "Prediabetes ", TRUE, "Diabetes")</f>
        <v xml:space="preserve">Prediabetes </v>
      </c>
      <c r="G2286" s="23" t="s">
        <v>2379</v>
      </c>
      <c r="H2286" s="22" t="s">
        <v>2380</v>
      </c>
      <c r="I2286" s="22" t="s">
        <v>2379</v>
      </c>
      <c r="J2286" s="22">
        <v>1</v>
      </c>
      <c r="K2286" t="s">
        <v>2379</v>
      </c>
      <c r="L2286" s="25">
        <f>VLOOKUP(Table35[[#This Row],[Customer ID]],'Hospitalisation Details'!A:E,5,FALSE)</f>
        <v>38270</v>
      </c>
      <c r="M2286" s="27">
        <f>VLOOKUP(Table35[[#This Row],[Customer ID]],'Hospitalisation Details'!A:K,8,FALSE)</f>
        <v>1146.8</v>
      </c>
      <c r="N2286" t="str">
        <f>VLOOKUP(Table35[[#This Row],[Customer ID]],'Hospitalisation Details'!A:K,9, FALSE)</f>
        <v>tier - 2</v>
      </c>
      <c r="O2286" t="str">
        <f>VLOOKUP(Table35[[#This Row],[Customer ID]],'Hospitalisation Details'!A:K,10,FALSE)</f>
        <v>tier - 2</v>
      </c>
      <c r="P2286" t="str">
        <f>VLOOKUP(Table35[[#This Row],[Customer ID]],'Hospitalisation Details'!A:K,11,FALSE)</f>
        <v>R1013</v>
      </c>
    </row>
    <row r="2287" spans="1:16" x14ac:dyDescent="0.3">
      <c r="A2287" t="s">
        <v>71</v>
      </c>
      <c r="B2287" t="str">
        <f>VLOOKUP(Table35[[#This Row],[Customer ID]], 'Customer Names'!F:G, 2, FALSE)</f>
        <v>Bain, Ms.  Hope</v>
      </c>
      <c r="C2287">
        <v>16.55</v>
      </c>
      <c r="D2287" s="22" t="str" cm="1">
        <f t="array" ref="D2287">_xlfn.IFS(Table35[[#This Row],[BMI]]&lt;18.5, "Underweight ", Table35[[#This Row],[BMI]]&lt;24.9, "Normal Weight", Table35[[#This Row],[BMI]]&lt;29.9, "Overweight ", TRUE, "Obesity")</f>
        <v xml:space="preserve">Underweight </v>
      </c>
      <c r="E2287" s="22">
        <v>7.73</v>
      </c>
      <c r="F2287" s="22" t="str" cm="1">
        <f t="array" ref="F2287">_xlfn.IFS(Table35[[#This Row],[HBA1C]]&lt;5.7, "Normal", Table35[[#This Row],[HBA1C]]&lt;6.4, "Prediabetes ", TRUE, "Diabetes")</f>
        <v>Diabetes</v>
      </c>
      <c r="G2287" s="23" t="s">
        <v>2379</v>
      </c>
      <c r="H2287" s="22" t="s">
        <v>2379</v>
      </c>
      <c r="I2287" s="22" t="s">
        <v>2379</v>
      </c>
      <c r="J2287" s="22">
        <v>0</v>
      </c>
      <c r="K2287" t="s">
        <v>2379</v>
      </c>
      <c r="L2287" s="25">
        <f>VLOOKUP(Table35[[#This Row],[Customer ID]],'Hospitalisation Details'!A:E,5,FALSE)</f>
        <v>37500</v>
      </c>
      <c r="M2287" s="27">
        <f>VLOOKUP(Table35[[#This Row],[Customer ID]],'Hospitalisation Details'!A:K,8,FALSE)</f>
        <v>1142</v>
      </c>
      <c r="N2287" t="str">
        <f>VLOOKUP(Table35[[#This Row],[Customer ID]],'Hospitalisation Details'!A:K,9, FALSE)</f>
        <v>tier - 3</v>
      </c>
      <c r="O2287" t="str">
        <f>VLOOKUP(Table35[[#This Row],[Customer ID]],'Hospitalisation Details'!A:K,10,FALSE)</f>
        <v>tier - 2</v>
      </c>
      <c r="P2287" t="str">
        <f>VLOOKUP(Table35[[#This Row],[Customer ID]],'Hospitalisation Details'!A:K,11,FALSE)</f>
        <v>R1011</v>
      </c>
    </row>
    <row r="2288" spans="1:16" x14ac:dyDescent="0.3">
      <c r="A2288" t="s">
        <v>70</v>
      </c>
      <c r="B2288" t="str">
        <f>VLOOKUP(Table35[[#This Row],[Customer ID]], 'Customer Names'!F:G, 2, FALSE)</f>
        <v>Albertson, Mr.  Mark P.</v>
      </c>
      <c r="C2288">
        <v>37.29</v>
      </c>
      <c r="D2288" s="22" t="str" cm="1">
        <f t="array" ref="D2288">_xlfn.IFS(Table35[[#This Row],[BMI]]&lt;18.5, "Underweight ", Table35[[#This Row],[BMI]]&lt;24.9, "Normal Weight", Table35[[#This Row],[BMI]]&lt;29.9, "Overweight ", TRUE, "Obesity")</f>
        <v>Obesity</v>
      </c>
      <c r="E2288" s="22">
        <v>5.03</v>
      </c>
      <c r="F2288" s="22" t="str" cm="1">
        <f t="array" ref="F2288">_xlfn.IFS(Table35[[#This Row],[HBA1C]]&lt;5.7, "Normal", Table35[[#This Row],[HBA1C]]&lt;6.4, "Prediabetes ", TRUE, "Diabetes")</f>
        <v>Normal</v>
      </c>
      <c r="G2288" s="23" t="s">
        <v>2379</v>
      </c>
      <c r="H2288" s="22" t="s">
        <v>2380</v>
      </c>
      <c r="I2288" s="22" t="s">
        <v>2379</v>
      </c>
      <c r="J2288" s="22">
        <v>1</v>
      </c>
      <c r="K2288" t="s">
        <v>2379</v>
      </c>
      <c r="L2288" s="25">
        <f>VLOOKUP(Table35[[#This Row],[Customer ID]],'Hospitalisation Details'!A:E,5,FALSE)</f>
        <v>38211</v>
      </c>
      <c r="M2288" s="27">
        <f>VLOOKUP(Table35[[#This Row],[Customer ID]],'Hospitalisation Details'!A:K,8,FALSE)</f>
        <v>1141.45</v>
      </c>
      <c r="N2288" t="str">
        <f>VLOOKUP(Table35[[#This Row],[Customer ID]],'Hospitalisation Details'!A:K,9, FALSE)</f>
        <v>tier - 3</v>
      </c>
      <c r="O2288" t="str">
        <f>VLOOKUP(Table35[[#This Row],[Customer ID]],'Hospitalisation Details'!A:K,10,FALSE)</f>
        <v>tier - 3</v>
      </c>
      <c r="P2288" t="str">
        <f>VLOOKUP(Table35[[#This Row],[Customer ID]],'Hospitalisation Details'!A:K,11,FALSE)</f>
        <v>R1013</v>
      </c>
    </row>
    <row r="2289" spans="1:16" x14ac:dyDescent="0.3">
      <c r="A2289" t="s">
        <v>69</v>
      </c>
      <c r="B2289" t="str">
        <f>VLOOKUP(Table35[[#This Row],[Customer ID]], 'Customer Names'!F:G, 2, FALSE)</f>
        <v>Barger, Ms.  Desiree</v>
      </c>
      <c r="C2289">
        <v>16.739999999999998</v>
      </c>
      <c r="D2289" s="22" t="str" cm="1">
        <f t="array" ref="D2289">_xlfn.IFS(Table35[[#This Row],[BMI]]&lt;18.5, "Underweight ", Table35[[#This Row],[BMI]]&lt;24.9, "Normal Weight", Table35[[#This Row],[BMI]]&lt;29.9, "Overweight ", TRUE, "Obesity")</f>
        <v xml:space="preserve">Underweight </v>
      </c>
      <c r="E2289" s="22">
        <v>4.08</v>
      </c>
      <c r="F2289" s="22" t="str" cm="1">
        <f t="array" ref="F2289">_xlfn.IFS(Table35[[#This Row],[HBA1C]]&lt;5.7, "Normal", Table35[[#This Row],[HBA1C]]&lt;6.4, "Prediabetes ", TRUE, "Diabetes")</f>
        <v>Normal</v>
      </c>
      <c r="G2289" s="23" t="s">
        <v>2381</v>
      </c>
      <c r="H2289" s="22" t="s">
        <v>2379</v>
      </c>
      <c r="I2289" s="22" t="s">
        <v>2379</v>
      </c>
      <c r="J2289" s="22">
        <v>0</v>
      </c>
      <c r="K2289" t="s">
        <v>2379</v>
      </c>
      <c r="L2289" s="25">
        <f>VLOOKUP(Table35[[#This Row],[Customer ID]],'Hospitalisation Details'!A:E,5,FALSE)</f>
        <v>37097</v>
      </c>
      <c r="M2289" s="27">
        <f>VLOOKUP(Table35[[#This Row],[Customer ID]],'Hospitalisation Details'!A:K,8,FALSE)</f>
        <v>1141</v>
      </c>
      <c r="N2289" t="str">
        <f>VLOOKUP(Table35[[#This Row],[Customer ID]],'Hospitalisation Details'!A:K,9, FALSE)</f>
        <v>tier - 3</v>
      </c>
      <c r="O2289" t="str">
        <f>VLOOKUP(Table35[[#This Row],[Customer ID]],'Hospitalisation Details'!A:K,10,FALSE)</f>
        <v>tier - 1</v>
      </c>
      <c r="P2289" t="str">
        <f>VLOOKUP(Table35[[#This Row],[Customer ID]],'Hospitalisation Details'!A:K,11,FALSE)</f>
        <v>R1013</v>
      </c>
    </row>
    <row r="2290" spans="1:16" x14ac:dyDescent="0.3">
      <c r="A2290" t="s">
        <v>68</v>
      </c>
      <c r="B2290" t="str">
        <f>VLOOKUP(Table35[[#This Row],[Customer ID]], 'Customer Names'!F:G, 2, FALSE)</f>
        <v>Fraioli, Mr.  Mario Jr.</v>
      </c>
      <c r="C2290">
        <v>34.43</v>
      </c>
      <c r="D2290" s="22" t="str" cm="1">
        <f t="array" ref="D2290">_xlfn.IFS(Table35[[#This Row],[BMI]]&lt;18.5, "Underweight ", Table35[[#This Row],[BMI]]&lt;24.9, "Normal Weight", Table35[[#This Row],[BMI]]&lt;29.9, "Overweight ", TRUE, "Obesity")</f>
        <v>Obesity</v>
      </c>
      <c r="E2290" s="22">
        <v>4.2699999999999996</v>
      </c>
      <c r="F2290" s="22" t="str" cm="1">
        <f t="array" ref="F2290">_xlfn.IFS(Table35[[#This Row],[HBA1C]]&lt;5.7, "Normal", Table35[[#This Row],[HBA1C]]&lt;6.4, "Prediabetes ", TRUE, "Diabetes")</f>
        <v>Normal</v>
      </c>
      <c r="G2290" s="23" t="s">
        <v>2379</v>
      </c>
      <c r="H2290" s="22" t="s">
        <v>2380</v>
      </c>
      <c r="I2290" s="22" t="s">
        <v>2379</v>
      </c>
      <c r="J2290" s="22">
        <v>1</v>
      </c>
      <c r="K2290" t="s">
        <v>2379</v>
      </c>
      <c r="L2290" s="25">
        <f>VLOOKUP(Table35[[#This Row],[Customer ID]],'Hospitalisation Details'!A:E,5,FALSE)</f>
        <v>38165</v>
      </c>
      <c r="M2290" s="27">
        <f>VLOOKUP(Table35[[#This Row],[Customer ID]],'Hospitalisation Details'!A:K,8,FALSE)</f>
        <v>1137.47</v>
      </c>
      <c r="N2290" t="str">
        <f>VLOOKUP(Table35[[#This Row],[Customer ID]],'Hospitalisation Details'!A:K,9, FALSE)</f>
        <v>tier - 3</v>
      </c>
      <c r="O2290" t="str">
        <f>VLOOKUP(Table35[[#This Row],[Customer ID]],'Hospitalisation Details'!A:K,10,FALSE)</f>
        <v>tier - 2</v>
      </c>
      <c r="P2290" t="str">
        <f>VLOOKUP(Table35[[#This Row],[Customer ID]],'Hospitalisation Details'!A:K,11,FALSE)</f>
        <v>R1013</v>
      </c>
    </row>
    <row r="2291" spans="1:16" x14ac:dyDescent="0.3">
      <c r="A2291" t="s">
        <v>67</v>
      </c>
      <c r="B2291" t="str">
        <f>VLOOKUP(Table35[[#This Row],[Customer ID]], 'Customer Names'!F:G, 2, FALSE)</f>
        <v>April, Mr.  Lusapho</v>
      </c>
      <c r="C2291">
        <v>34.1</v>
      </c>
      <c r="D2291" s="22" t="str" cm="1">
        <f t="array" ref="D2291">_xlfn.IFS(Table35[[#This Row],[BMI]]&lt;18.5, "Underweight ", Table35[[#This Row],[BMI]]&lt;24.9, "Normal Weight", Table35[[#This Row],[BMI]]&lt;29.9, "Overweight ", TRUE, "Obesity")</f>
        <v>Obesity</v>
      </c>
      <c r="E2291" s="22">
        <v>4.07</v>
      </c>
      <c r="F2291" s="22" t="str" cm="1">
        <f t="array" ref="F2291">_xlfn.IFS(Table35[[#This Row],[HBA1C]]&lt;5.7, "Normal", Table35[[#This Row],[HBA1C]]&lt;6.4, "Prediabetes ", TRUE, "Diabetes")</f>
        <v>Normal</v>
      </c>
      <c r="G2291" s="23" t="s">
        <v>2379</v>
      </c>
      <c r="H2291" s="22" t="s">
        <v>2380</v>
      </c>
      <c r="I2291" s="22" t="s">
        <v>2379</v>
      </c>
      <c r="J2291" s="22">
        <v>1</v>
      </c>
      <c r="K2291" t="s">
        <v>2379</v>
      </c>
      <c r="L2291" s="25">
        <f>VLOOKUP(Table35[[#This Row],[Customer ID]],'Hospitalisation Details'!A:E,5,FALSE)</f>
        <v>38122</v>
      </c>
      <c r="M2291" s="27">
        <f>VLOOKUP(Table35[[#This Row],[Customer ID]],'Hospitalisation Details'!A:K,8,FALSE)</f>
        <v>1137.01</v>
      </c>
      <c r="N2291" t="str">
        <f>VLOOKUP(Table35[[#This Row],[Customer ID]],'Hospitalisation Details'!A:K,9, FALSE)</f>
        <v>tier - 3</v>
      </c>
      <c r="O2291" t="str">
        <f>VLOOKUP(Table35[[#This Row],[Customer ID]],'Hospitalisation Details'!A:K,10,FALSE)</f>
        <v>tier - 1</v>
      </c>
      <c r="P2291" t="str">
        <f>VLOOKUP(Table35[[#This Row],[Customer ID]],'Hospitalisation Details'!A:K,11,FALSE)</f>
        <v>R1013</v>
      </c>
    </row>
    <row r="2292" spans="1:16" x14ac:dyDescent="0.3">
      <c r="A2292" t="s">
        <v>66</v>
      </c>
      <c r="B2292" t="str">
        <f>VLOOKUP(Table35[[#This Row],[Customer ID]], 'Customer Names'!F:G, 2, FALSE)</f>
        <v>King, Ms.  Erin C.</v>
      </c>
      <c r="C2292">
        <v>19.3</v>
      </c>
      <c r="D2292" s="22" t="str" cm="1">
        <f t="array" ref="D2292">_xlfn.IFS(Table35[[#This Row],[BMI]]&lt;18.5, "Underweight ", Table35[[#This Row],[BMI]]&lt;24.9, "Normal Weight", Table35[[#This Row],[BMI]]&lt;29.9, "Overweight ", TRUE, "Obesity")</f>
        <v>Normal Weight</v>
      </c>
      <c r="E2292" s="22">
        <v>10.36</v>
      </c>
      <c r="F2292" s="22" t="str" cm="1">
        <f t="array" ref="F2292">_xlfn.IFS(Table35[[#This Row],[HBA1C]]&lt;5.7, "Normal", Table35[[#This Row],[HBA1C]]&lt;6.4, "Prediabetes ", TRUE, "Diabetes")</f>
        <v>Diabetes</v>
      </c>
      <c r="G2292" s="23" t="s">
        <v>2379</v>
      </c>
      <c r="H2292" s="22" t="s">
        <v>2379</v>
      </c>
      <c r="I2292" s="22" t="s">
        <v>2379</v>
      </c>
      <c r="J2292" s="22">
        <v>0</v>
      </c>
      <c r="K2292" t="s">
        <v>2379</v>
      </c>
      <c r="L2292" s="25">
        <f>VLOOKUP(Table35[[#This Row],[Customer ID]],'Hospitalisation Details'!A:E,5,FALSE)</f>
        <v>37326</v>
      </c>
      <c r="M2292" s="27">
        <f>VLOOKUP(Table35[[#This Row],[Customer ID]],'Hospitalisation Details'!A:K,8,FALSE)</f>
        <v>1137</v>
      </c>
      <c r="N2292" t="str">
        <f>VLOOKUP(Table35[[#This Row],[Customer ID]],'Hospitalisation Details'!A:K,9, FALSE)</f>
        <v>tier - 3</v>
      </c>
      <c r="O2292" t="str">
        <f>VLOOKUP(Table35[[#This Row],[Customer ID]],'Hospitalisation Details'!A:K,10,FALSE)</f>
        <v>tier - 1</v>
      </c>
      <c r="P2292" t="str">
        <f>VLOOKUP(Table35[[#This Row],[Customer ID]],'Hospitalisation Details'!A:K,11,FALSE)</f>
        <v>R1013</v>
      </c>
    </row>
    <row r="2293" spans="1:16" x14ac:dyDescent="0.3">
      <c r="A2293" t="s">
        <v>65</v>
      </c>
      <c r="B2293" t="str">
        <f>VLOOKUP(Table35[[#This Row],[Customer ID]], 'Customer Names'!F:G, 2, FALSE)</f>
        <v>Talhelm, Mr.  Alan F</v>
      </c>
      <c r="C2293">
        <v>33.659999999999997</v>
      </c>
      <c r="D2293" s="22" t="str" cm="1">
        <f t="array" ref="D2293">_xlfn.IFS(Table35[[#This Row],[BMI]]&lt;18.5, "Underweight ", Table35[[#This Row],[BMI]]&lt;24.9, "Normal Weight", Table35[[#This Row],[BMI]]&lt;29.9, "Overweight ", TRUE, "Obesity")</f>
        <v>Obesity</v>
      </c>
      <c r="E2293" s="22">
        <v>5.71</v>
      </c>
      <c r="F2293" s="22" t="str" cm="1">
        <f t="array" ref="F2293">_xlfn.IFS(Table35[[#This Row],[HBA1C]]&lt;5.7, "Normal", Table35[[#This Row],[HBA1C]]&lt;6.4, "Prediabetes ", TRUE, "Diabetes")</f>
        <v xml:space="preserve">Prediabetes </v>
      </c>
      <c r="G2293" s="23" t="s">
        <v>2379</v>
      </c>
      <c r="H2293" s="22" t="s">
        <v>2380</v>
      </c>
      <c r="I2293" s="22" t="s">
        <v>2379</v>
      </c>
      <c r="J2293" s="22">
        <v>1</v>
      </c>
      <c r="K2293" t="s">
        <v>2379</v>
      </c>
      <c r="L2293" s="25">
        <f>VLOOKUP(Table35[[#This Row],[Customer ID]],'Hospitalisation Details'!A:E,5,FALSE)</f>
        <v>38045</v>
      </c>
      <c r="M2293" s="27">
        <f>VLOOKUP(Table35[[#This Row],[Customer ID]],'Hospitalisation Details'!A:K,8,FALSE)</f>
        <v>1136.4000000000001</v>
      </c>
      <c r="N2293" t="str">
        <f>VLOOKUP(Table35[[#This Row],[Customer ID]],'Hospitalisation Details'!A:K,9, FALSE)</f>
        <v>tier - 3</v>
      </c>
      <c r="O2293" t="str">
        <f>VLOOKUP(Table35[[#This Row],[Customer ID]],'Hospitalisation Details'!A:K,10,FALSE)</f>
        <v>tier - 3</v>
      </c>
      <c r="P2293" t="str">
        <f>VLOOKUP(Table35[[#This Row],[Customer ID]],'Hospitalisation Details'!A:K,11,FALSE)</f>
        <v>R1013</v>
      </c>
    </row>
    <row r="2294" spans="1:16" x14ac:dyDescent="0.3">
      <c r="A2294" t="s">
        <v>64</v>
      </c>
      <c r="B2294" t="str">
        <f>VLOOKUP(Table35[[#This Row],[Customer ID]], 'Customer Names'!F:G, 2, FALSE)</f>
        <v>Regnier, Mr.  Ryan</v>
      </c>
      <c r="C2294">
        <v>33.33</v>
      </c>
      <c r="D2294" s="22" t="str" cm="1">
        <f t="array" ref="D2294">_xlfn.IFS(Table35[[#This Row],[BMI]]&lt;18.5, "Underweight ", Table35[[#This Row],[BMI]]&lt;24.9, "Normal Weight", Table35[[#This Row],[BMI]]&lt;29.9, "Overweight ", TRUE, "Obesity")</f>
        <v>Obesity</v>
      </c>
      <c r="E2294" s="22">
        <v>6.08</v>
      </c>
      <c r="F2294" s="22" t="str" cm="1">
        <f t="array" ref="F2294">_xlfn.IFS(Table35[[#This Row],[HBA1C]]&lt;5.7, "Normal", Table35[[#This Row],[HBA1C]]&lt;6.4, "Prediabetes ", TRUE, "Diabetes")</f>
        <v xml:space="preserve">Prediabetes </v>
      </c>
      <c r="G2294" s="23" t="s">
        <v>2379</v>
      </c>
      <c r="H2294" s="22" t="s">
        <v>2380</v>
      </c>
      <c r="I2294" s="22" t="s">
        <v>2379</v>
      </c>
      <c r="J2294" s="22">
        <v>1</v>
      </c>
      <c r="K2294" t="s">
        <v>2379</v>
      </c>
      <c r="L2294" s="25">
        <f>VLOOKUP(Table35[[#This Row],[Customer ID]],'Hospitalisation Details'!A:E,5,FALSE)</f>
        <v>37997</v>
      </c>
      <c r="M2294" s="27">
        <f>VLOOKUP(Table35[[#This Row],[Customer ID]],'Hospitalisation Details'!A:K,8,FALSE)</f>
        <v>1135.94</v>
      </c>
      <c r="N2294" t="str">
        <f>VLOOKUP(Table35[[#This Row],[Customer ID]],'Hospitalisation Details'!A:K,9, FALSE)</f>
        <v>tier - 3</v>
      </c>
      <c r="O2294" t="str">
        <f>VLOOKUP(Table35[[#This Row],[Customer ID]],'Hospitalisation Details'!A:K,10,FALSE)</f>
        <v>tier - 3</v>
      </c>
      <c r="P2294" t="str">
        <f>VLOOKUP(Table35[[#This Row],[Customer ID]],'Hospitalisation Details'!A:K,11,FALSE)</f>
        <v>R1013</v>
      </c>
    </row>
    <row r="2295" spans="1:16" x14ac:dyDescent="0.3">
      <c r="A2295" t="s">
        <v>63</v>
      </c>
      <c r="B2295" t="str">
        <f>VLOOKUP(Table35[[#This Row],[Customer ID]], 'Customer Names'!F:G, 2, FALSE)</f>
        <v>Treece, Ms.  Hope</v>
      </c>
      <c r="C2295">
        <v>21.84</v>
      </c>
      <c r="D2295" s="22" t="str" cm="1">
        <f t="array" ref="D2295">_xlfn.IFS(Table35[[#This Row],[BMI]]&lt;18.5, "Underweight ", Table35[[#This Row],[BMI]]&lt;24.9, "Normal Weight", Table35[[#This Row],[BMI]]&lt;29.9, "Overweight ", TRUE, "Obesity")</f>
        <v>Normal Weight</v>
      </c>
      <c r="E2295" s="22">
        <v>5.71</v>
      </c>
      <c r="F2295" s="22" t="str" cm="1">
        <f t="array" ref="F2295">_xlfn.IFS(Table35[[#This Row],[HBA1C]]&lt;5.7, "Normal", Table35[[#This Row],[HBA1C]]&lt;6.4, "Prediabetes ", TRUE, "Diabetes")</f>
        <v xml:space="preserve">Prediabetes </v>
      </c>
      <c r="G2295" s="23" t="s">
        <v>2379</v>
      </c>
      <c r="H2295" s="22" t="s">
        <v>2380</v>
      </c>
      <c r="I2295" s="22" t="s">
        <v>2379</v>
      </c>
      <c r="J2295" s="22">
        <v>1</v>
      </c>
      <c r="K2295" t="s">
        <v>2379</v>
      </c>
      <c r="L2295" s="25">
        <f>VLOOKUP(Table35[[#This Row],[Customer ID]],'Hospitalisation Details'!A:E,5,FALSE)</f>
        <v>38327</v>
      </c>
      <c r="M2295" s="27">
        <f>VLOOKUP(Table35[[#This Row],[Customer ID]],'Hospitalisation Details'!A:K,8,FALSE)</f>
        <v>1135</v>
      </c>
      <c r="N2295" t="str">
        <f>VLOOKUP(Table35[[#This Row],[Customer ID]],'Hospitalisation Details'!A:K,9, FALSE)</f>
        <v>tier - 3</v>
      </c>
      <c r="O2295" t="str">
        <f>VLOOKUP(Table35[[#This Row],[Customer ID]],'Hospitalisation Details'!A:K,10,FALSE)</f>
        <v>tier - 3</v>
      </c>
      <c r="P2295" t="str">
        <f>VLOOKUP(Table35[[#This Row],[Customer ID]],'Hospitalisation Details'!A:K,11,FALSE)</f>
        <v>R1013</v>
      </c>
    </row>
    <row r="2296" spans="1:16" x14ac:dyDescent="0.3">
      <c r="A2296" t="s">
        <v>62</v>
      </c>
      <c r="B2296" t="str">
        <f>VLOOKUP(Table35[[#This Row],[Customer ID]], 'Customer Names'!F:G, 2, FALSE)</f>
        <v>Beisel, Mr.  Josh</v>
      </c>
      <c r="C2296">
        <v>16.87</v>
      </c>
      <c r="D2296" s="22" t="str" cm="1">
        <f t="array" ref="D2296">_xlfn.IFS(Table35[[#This Row],[BMI]]&lt;18.5, "Underweight ", Table35[[#This Row],[BMI]]&lt;24.9, "Normal Weight", Table35[[#This Row],[BMI]]&lt;29.9, "Overweight ", TRUE, "Obesity")</f>
        <v xml:space="preserve">Underweight </v>
      </c>
      <c r="E2296" s="22">
        <v>9.1300000000000008</v>
      </c>
      <c r="F2296" s="22" t="str" cm="1">
        <f t="array" ref="F2296">_xlfn.IFS(Table35[[#This Row],[HBA1C]]&lt;5.7, "Normal", Table35[[#This Row],[HBA1C]]&lt;6.4, "Prediabetes ", TRUE, "Diabetes")</f>
        <v>Diabetes</v>
      </c>
      <c r="G2296" s="23" t="s">
        <v>2379</v>
      </c>
      <c r="H2296" s="22" t="s">
        <v>2379</v>
      </c>
      <c r="I2296" s="22" t="s">
        <v>2379</v>
      </c>
      <c r="J2296" s="22">
        <v>0</v>
      </c>
      <c r="K2296" t="s">
        <v>2379</v>
      </c>
      <c r="L2296" s="25">
        <f>VLOOKUP(Table35[[#This Row],[Customer ID]],'Hospitalisation Details'!A:E,5,FALSE)</f>
        <v>37579</v>
      </c>
      <c r="M2296" s="27">
        <f>VLOOKUP(Table35[[#This Row],[Customer ID]],'Hospitalisation Details'!A:K,8,FALSE)</f>
        <v>1132</v>
      </c>
      <c r="N2296" t="str">
        <f>VLOOKUP(Table35[[#This Row],[Customer ID]],'Hospitalisation Details'!A:K,9, FALSE)</f>
        <v>tier - 3</v>
      </c>
      <c r="O2296" t="str">
        <f>VLOOKUP(Table35[[#This Row],[Customer ID]],'Hospitalisation Details'!A:K,10,FALSE)</f>
        <v>tier - 1</v>
      </c>
      <c r="P2296" t="str">
        <f>VLOOKUP(Table35[[#This Row],[Customer ID]],'Hospitalisation Details'!A:K,11,FALSE)</f>
        <v>R1013</v>
      </c>
    </row>
    <row r="2297" spans="1:16" x14ac:dyDescent="0.3">
      <c r="A2297" t="s">
        <v>61</v>
      </c>
      <c r="B2297" t="str">
        <f>VLOOKUP(Table35[[#This Row],[Customer ID]], 'Customer Names'!F:G, 2, FALSE)</f>
        <v>Enke, Mr.  Jacob J</v>
      </c>
      <c r="C2297">
        <v>30.14</v>
      </c>
      <c r="D2297" s="22" t="str" cm="1">
        <f t="array" ref="D2297">_xlfn.IFS(Table35[[#This Row],[BMI]]&lt;18.5, "Underweight ", Table35[[#This Row],[BMI]]&lt;24.9, "Normal Weight", Table35[[#This Row],[BMI]]&lt;29.9, "Overweight ", TRUE, "Obesity")</f>
        <v>Obesity</v>
      </c>
      <c r="E2297" s="22">
        <v>5.49</v>
      </c>
      <c r="F2297" s="22" t="str" cm="1">
        <f t="array" ref="F2297">_xlfn.IFS(Table35[[#This Row],[HBA1C]]&lt;5.7, "Normal", Table35[[#This Row],[HBA1C]]&lt;6.4, "Prediabetes ", TRUE, "Diabetes")</f>
        <v>Normal</v>
      </c>
      <c r="G2297" s="23" t="s">
        <v>2379</v>
      </c>
      <c r="H2297" s="22" t="s">
        <v>2380</v>
      </c>
      <c r="I2297" s="22" t="s">
        <v>2379</v>
      </c>
      <c r="J2297" s="22">
        <v>1</v>
      </c>
      <c r="K2297" t="s">
        <v>2379</v>
      </c>
      <c r="L2297" s="25">
        <f>VLOOKUP(Table35[[#This Row],[Customer ID]],'Hospitalisation Details'!A:E,5,FALSE)</f>
        <v>38274</v>
      </c>
      <c r="M2297" s="27">
        <f>VLOOKUP(Table35[[#This Row],[Customer ID]],'Hospitalisation Details'!A:K,8,FALSE)</f>
        <v>1131.51</v>
      </c>
      <c r="N2297" t="str">
        <f>VLOOKUP(Table35[[#This Row],[Customer ID]],'Hospitalisation Details'!A:K,9, FALSE)</f>
        <v>tier - 3</v>
      </c>
      <c r="O2297" t="str">
        <f>VLOOKUP(Table35[[#This Row],[Customer ID]],'Hospitalisation Details'!A:K,10,FALSE)</f>
        <v>tier - 1</v>
      </c>
      <c r="P2297" t="str">
        <f>VLOOKUP(Table35[[#This Row],[Customer ID]],'Hospitalisation Details'!A:K,11,FALSE)</f>
        <v>R1013</v>
      </c>
    </row>
    <row r="2298" spans="1:16" x14ac:dyDescent="0.3">
      <c r="A2298" t="s">
        <v>60</v>
      </c>
      <c r="B2298" t="str">
        <f>VLOOKUP(Table35[[#This Row],[Customer ID]], 'Customer Names'!F:G, 2, FALSE)</f>
        <v>Ruiz-Tagle Barros, Mr.  Jose Tomas</v>
      </c>
      <c r="C2298">
        <v>23.21</v>
      </c>
      <c r="D2298" s="22" t="str" cm="1">
        <f t="array" ref="D2298">_xlfn.IFS(Table35[[#This Row],[BMI]]&lt;18.5, "Underweight ", Table35[[#This Row],[BMI]]&lt;24.9, "Normal Weight", Table35[[#This Row],[BMI]]&lt;29.9, "Overweight ", TRUE, "Obesity")</f>
        <v>Normal Weight</v>
      </c>
      <c r="E2298" s="22">
        <v>4.37</v>
      </c>
      <c r="F2298" s="22" t="str" cm="1">
        <f t="array" ref="F2298">_xlfn.IFS(Table35[[#This Row],[HBA1C]]&lt;5.7, "Normal", Table35[[#This Row],[HBA1C]]&lt;6.4, "Prediabetes ", TRUE, "Diabetes")</f>
        <v>Normal</v>
      </c>
      <c r="G2298" s="23" t="s">
        <v>2379</v>
      </c>
      <c r="H2298" s="22" t="s">
        <v>2380</v>
      </c>
      <c r="I2298" s="22" t="s">
        <v>2379</v>
      </c>
      <c r="J2298" s="22">
        <v>1</v>
      </c>
      <c r="K2298" t="s">
        <v>2379</v>
      </c>
      <c r="L2298" s="25">
        <f>VLOOKUP(Table35[[#This Row],[Customer ID]],'Hospitalisation Details'!A:E,5,FALSE)</f>
        <v>38242</v>
      </c>
      <c r="M2298" s="27">
        <f>VLOOKUP(Table35[[#This Row],[Customer ID]],'Hospitalisation Details'!A:K,8,FALSE)</f>
        <v>1121.8699999999999</v>
      </c>
      <c r="N2298" t="str">
        <f>VLOOKUP(Table35[[#This Row],[Customer ID]],'Hospitalisation Details'!A:K,9, FALSE)</f>
        <v>tier - 3</v>
      </c>
      <c r="O2298" t="str">
        <f>VLOOKUP(Table35[[#This Row],[Customer ID]],'Hospitalisation Details'!A:K,10,FALSE)</f>
        <v>tier - 1</v>
      </c>
      <c r="P2298" t="str">
        <f>VLOOKUP(Table35[[#This Row],[Customer ID]],'Hospitalisation Details'!A:K,11,FALSE)</f>
        <v>R1013</v>
      </c>
    </row>
    <row r="2299" spans="1:16" x14ac:dyDescent="0.3">
      <c r="A2299" t="s">
        <v>59</v>
      </c>
      <c r="B2299" t="str">
        <f>VLOOKUP(Table35[[#This Row],[Customer ID]], 'Customer Names'!F:G, 2, FALSE)</f>
        <v>Ferrell, Ms.  Mary Evan</v>
      </c>
      <c r="C2299">
        <v>17.170000000000002</v>
      </c>
      <c r="D2299" s="22" t="str" cm="1">
        <f t="array" ref="D2299">_xlfn.IFS(Table35[[#This Row],[BMI]]&lt;18.5, "Underweight ", Table35[[#This Row],[BMI]]&lt;24.9, "Normal Weight", Table35[[#This Row],[BMI]]&lt;29.9, "Overweight ", TRUE, "Obesity")</f>
        <v xml:space="preserve">Underweight </v>
      </c>
      <c r="E2299" s="22">
        <v>8.4600000000000009</v>
      </c>
      <c r="F2299" s="22" t="str" cm="1">
        <f t="array" ref="F2299">_xlfn.IFS(Table35[[#This Row],[HBA1C]]&lt;5.7, "Normal", Table35[[#This Row],[HBA1C]]&lt;6.4, "Prediabetes ", TRUE, "Diabetes")</f>
        <v>Diabetes</v>
      </c>
      <c r="G2299" s="23" t="s">
        <v>2379</v>
      </c>
      <c r="H2299" s="22" t="s">
        <v>2379</v>
      </c>
      <c r="I2299" s="22" t="s">
        <v>2379</v>
      </c>
      <c r="J2299" s="22">
        <v>0</v>
      </c>
      <c r="K2299" t="s">
        <v>2379</v>
      </c>
      <c r="L2299" s="25">
        <f>VLOOKUP(Table35[[#This Row],[Customer ID]],'Hospitalisation Details'!A:E,5,FALSE)</f>
        <v>37481</v>
      </c>
      <c r="M2299" s="27">
        <f>VLOOKUP(Table35[[#This Row],[Customer ID]],'Hospitalisation Details'!A:K,8,FALSE)</f>
        <v>1086</v>
      </c>
      <c r="N2299" t="str">
        <f>VLOOKUP(Table35[[#This Row],[Customer ID]],'Hospitalisation Details'!A:K,9, FALSE)</f>
        <v>tier - 3</v>
      </c>
      <c r="O2299" t="str">
        <f>VLOOKUP(Table35[[#This Row],[Customer ID]],'Hospitalisation Details'!A:K,10,FALSE)</f>
        <v>tier - 3</v>
      </c>
      <c r="P2299" t="str">
        <f>VLOOKUP(Table35[[#This Row],[Customer ID]],'Hospitalisation Details'!A:K,11,FALSE)</f>
        <v>R1013</v>
      </c>
    </row>
    <row r="2300" spans="1:16" x14ac:dyDescent="0.3">
      <c r="A2300" t="s">
        <v>58</v>
      </c>
      <c r="B2300" t="str">
        <f>VLOOKUP(Table35[[#This Row],[Customer ID]], 'Customer Names'!F:G, 2, FALSE)</f>
        <v>Gates, Mr.  Justin K.</v>
      </c>
      <c r="C2300">
        <v>15.61</v>
      </c>
      <c r="D2300" s="22" t="str" cm="1">
        <f t="array" ref="D2300">_xlfn.IFS(Table35[[#This Row],[BMI]]&lt;18.5, "Underweight ", Table35[[#This Row],[BMI]]&lt;24.9, "Normal Weight", Table35[[#This Row],[BMI]]&lt;29.9, "Overweight ", TRUE, "Obesity")</f>
        <v xml:space="preserve">Underweight </v>
      </c>
      <c r="E2300" s="22">
        <v>5.28</v>
      </c>
      <c r="F2300" s="22" t="str" cm="1">
        <f t="array" ref="F2300">_xlfn.IFS(Table35[[#This Row],[HBA1C]]&lt;5.7, "Normal", Table35[[#This Row],[HBA1C]]&lt;6.4, "Prediabetes ", TRUE, "Diabetes")</f>
        <v>Normal</v>
      </c>
      <c r="G2300" s="23" t="s">
        <v>2379</v>
      </c>
      <c r="H2300" s="22" t="s">
        <v>2379</v>
      </c>
      <c r="I2300" s="22" t="s">
        <v>2379</v>
      </c>
      <c r="J2300" s="22">
        <v>1</v>
      </c>
      <c r="K2300" t="s">
        <v>2379</v>
      </c>
      <c r="L2300" s="25">
        <f>VLOOKUP(Table35[[#This Row],[Customer ID]],'Hospitalisation Details'!A:E,5,FALSE)</f>
        <v>36002</v>
      </c>
      <c r="M2300" s="27">
        <f>VLOOKUP(Table35[[#This Row],[Customer ID]],'Hospitalisation Details'!A:K,8,FALSE)</f>
        <v>1082</v>
      </c>
      <c r="N2300" t="str">
        <f>VLOOKUP(Table35[[#This Row],[Customer ID]],'Hospitalisation Details'!A:K,9, FALSE)</f>
        <v>tier - 3</v>
      </c>
      <c r="O2300" t="str">
        <f>VLOOKUP(Table35[[#This Row],[Customer ID]],'Hospitalisation Details'!A:K,10,FALSE)</f>
        <v>tier - 2</v>
      </c>
      <c r="P2300" t="str">
        <f>VLOOKUP(Table35[[#This Row],[Customer ID]],'Hospitalisation Details'!A:K,11,FALSE)</f>
        <v>R1013</v>
      </c>
    </row>
    <row r="2301" spans="1:16" x14ac:dyDescent="0.3">
      <c r="A2301" t="s">
        <v>57</v>
      </c>
      <c r="B2301" t="str">
        <f>VLOOKUP(Table35[[#This Row],[Customer ID]], 'Customer Names'!F:G, 2, FALSE)</f>
        <v>Jeffers, Mr.  Patrick</v>
      </c>
      <c r="C2301">
        <v>17.98</v>
      </c>
      <c r="D2301" s="22" t="str" cm="1">
        <f t="array" ref="D2301">_xlfn.IFS(Table35[[#This Row],[BMI]]&lt;18.5, "Underweight ", Table35[[#This Row],[BMI]]&lt;24.9, "Normal Weight", Table35[[#This Row],[BMI]]&lt;29.9, "Overweight ", TRUE, "Obesity")</f>
        <v xml:space="preserve">Underweight </v>
      </c>
      <c r="E2301" s="22">
        <v>5.33</v>
      </c>
      <c r="F2301" s="22" t="str" cm="1">
        <f t="array" ref="F2301">_xlfn.IFS(Table35[[#This Row],[HBA1C]]&lt;5.7, "Normal", Table35[[#This Row],[HBA1C]]&lt;6.4, "Prediabetes ", TRUE, "Diabetes")</f>
        <v>Normal</v>
      </c>
      <c r="G2301" s="23" t="s">
        <v>2381</v>
      </c>
      <c r="H2301" s="22" t="s">
        <v>2379</v>
      </c>
      <c r="I2301" s="22" t="s">
        <v>2381</v>
      </c>
      <c r="J2301" s="22">
        <v>1</v>
      </c>
      <c r="K2301" t="s">
        <v>2379</v>
      </c>
      <c r="L2301" s="25">
        <f>VLOOKUP(Table35[[#This Row],[Customer ID]],'Hospitalisation Details'!A:E,5,FALSE)</f>
        <v>35594</v>
      </c>
      <c r="M2301" s="27">
        <f>VLOOKUP(Table35[[#This Row],[Customer ID]],'Hospitalisation Details'!A:K,8,FALSE)</f>
        <v>1071</v>
      </c>
      <c r="N2301" t="str">
        <f>VLOOKUP(Table35[[#This Row],[Customer ID]],'Hospitalisation Details'!A:K,9, FALSE)</f>
        <v>tier - 3</v>
      </c>
      <c r="O2301" t="str">
        <f>VLOOKUP(Table35[[#This Row],[Customer ID]],'Hospitalisation Details'!A:K,10,FALSE)</f>
        <v>tier - 3</v>
      </c>
      <c r="P2301" t="str">
        <f>VLOOKUP(Table35[[#This Row],[Customer ID]],'Hospitalisation Details'!A:K,11,FALSE)</f>
        <v>R1013</v>
      </c>
    </row>
    <row r="2302" spans="1:16" x14ac:dyDescent="0.3">
      <c r="A2302" t="s">
        <v>56</v>
      </c>
      <c r="B2302" t="str">
        <f>VLOOKUP(Table35[[#This Row],[Customer ID]], 'Customer Names'!F:G, 2, FALSE)</f>
        <v>Sulhanek, Mr.  Roman</v>
      </c>
      <c r="C2302">
        <v>21.64</v>
      </c>
      <c r="D2302" s="22" t="str" cm="1">
        <f t="array" ref="D2302">_xlfn.IFS(Table35[[#This Row],[BMI]]&lt;18.5, "Underweight ", Table35[[#This Row],[BMI]]&lt;24.9, "Normal Weight", Table35[[#This Row],[BMI]]&lt;29.9, "Overweight ", TRUE, "Obesity")</f>
        <v>Normal Weight</v>
      </c>
      <c r="E2302" s="22">
        <v>5.5</v>
      </c>
      <c r="F2302" s="22" t="str" cm="1">
        <f t="array" ref="F2302">_xlfn.IFS(Table35[[#This Row],[HBA1C]]&lt;5.7, "Normal", Table35[[#This Row],[HBA1C]]&lt;6.4, "Prediabetes ", TRUE, "Diabetes")</f>
        <v>Normal</v>
      </c>
      <c r="G2302" s="23" t="s">
        <v>2379</v>
      </c>
      <c r="H2302" s="22" t="s">
        <v>2380</v>
      </c>
      <c r="I2302" s="22" t="s">
        <v>2379</v>
      </c>
      <c r="J2302" s="22">
        <v>1</v>
      </c>
      <c r="K2302" t="s">
        <v>2379</v>
      </c>
      <c r="L2302" s="25">
        <f>VLOOKUP(Table35[[#This Row],[Customer ID]],'Hospitalisation Details'!A:E,5,FALSE)</f>
        <v>38131</v>
      </c>
      <c r="M2302" s="27">
        <f>VLOOKUP(Table35[[#This Row],[Customer ID]],'Hospitalisation Details'!A:K,8,FALSE)</f>
        <v>1070</v>
      </c>
      <c r="N2302" t="str">
        <f>VLOOKUP(Table35[[#This Row],[Customer ID]],'Hospitalisation Details'!A:K,9, FALSE)</f>
        <v>tier - 3</v>
      </c>
      <c r="O2302" t="str">
        <f>VLOOKUP(Table35[[#This Row],[Customer ID]],'Hospitalisation Details'!A:K,10,FALSE)</f>
        <v>tier - 3</v>
      </c>
      <c r="P2302" t="str">
        <f>VLOOKUP(Table35[[#This Row],[Customer ID]],'Hospitalisation Details'!A:K,11,FALSE)</f>
        <v>R1013</v>
      </c>
    </row>
    <row r="2303" spans="1:16" x14ac:dyDescent="0.3">
      <c r="A2303" t="s">
        <v>55</v>
      </c>
      <c r="B2303" t="str">
        <f>VLOOKUP(Table35[[#This Row],[Customer ID]], 'Customer Names'!F:G, 2, FALSE)</f>
        <v>Ozahowski, Mr.  David</v>
      </c>
      <c r="C2303">
        <v>16.399999999999999</v>
      </c>
      <c r="D2303" s="22" t="str" cm="1">
        <f t="array" ref="D2303">_xlfn.IFS(Table35[[#This Row],[BMI]]&lt;18.5, "Underweight ", Table35[[#This Row],[BMI]]&lt;24.9, "Normal Weight", Table35[[#This Row],[BMI]]&lt;29.9, "Overweight ", TRUE, "Obesity")</f>
        <v xml:space="preserve">Underweight </v>
      </c>
      <c r="E2303" s="22">
        <v>5.4</v>
      </c>
      <c r="F2303" s="22" t="str" cm="1">
        <f t="array" ref="F2303">_xlfn.IFS(Table35[[#This Row],[HBA1C]]&lt;5.7, "Normal", Table35[[#This Row],[HBA1C]]&lt;6.4, "Prediabetes ", TRUE, "Diabetes")</f>
        <v>Normal</v>
      </c>
      <c r="G2303" s="23" t="s">
        <v>2379</v>
      </c>
      <c r="H2303" s="22" t="s">
        <v>2379</v>
      </c>
      <c r="I2303" s="22" t="s">
        <v>2381</v>
      </c>
      <c r="J2303" s="22">
        <v>1</v>
      </c>
      <c r="K2303" t="s">
        <v>2379</v>
      </c>
      <c r="L2303" s="25">
        <f>VLOOKUP(Table35[[#This Row],[Customer ID]],'Hospitalisation Details'!A:E,5,FALSE)</f>
        <v>34087</v>
      </c>
      <c r="M2303" s="27">
        <f>VLOOKUP(Table35[[#This Row],[Customer ID]],'Hospitalisation Details'!A:K,8,FALSE)</f>
        <v>1068</v>
      </c>
      <c r="N2303" t="str">
        <f>VLOOKUP(Table35[[#This Row],[Customer ID]],'Hospitalisation Details'!A:K,9, FALSE)</f>
        <v>tier - 3</v>
      </c>
      <c r="O2303" t="str">
        <f>VLOOKUP(Table35[[#This Row],[Customer ID]],'Hospitalisation Details'!A:K,10,FALSE)</f>
        <v>tier - 1</v>
      </c>
      <c r="P2303" t="str">
        <f>VLOOKUP(Table35[[#This Row],[Customer ID]],'Hospitalisation Details'!A:K,11,FALSE)</f>
        <v>R1013</v>
      </c>
    </row>
    <row r="2304" spans="1:16" x14ac:dyDescent="0.3">
      <c r="A2304" t="s">
        <v>54</v>
      </c>
      <c r="B2304" t="str">
        <f>VLOOKUP(Table35[[#This Row],[Customer ID]], 'Customer Names'!F:G, 2, FALSE)</f>
        <v>Caron, Ms.  Evelyn L</v>
      </c>
      <c r="C2304">
        <v>15.77</v>
      </c>
      <c r="D2304" s="22" t="str" cm="1">
        <f t="array" ref="D2304">_xlfn.IFS(Table35[[#This Row],[BMI]]&lt;18.5, "Underweight ", Table35[[#This Row],[BMI]]&lt;24.9, "Normal Weight", Table35[[#This Row],[BMI]]&lt;29.9, "Overweight ", TRUE, "Obesity")</f>
        <v xml:space="preserve">Underweight </v>
      </c>
      <c r="E2304" s="22">
        <v>6.05</v>
      </c>
      <c r="F2304" s="22" t="str" cm="1">
        <f t="array" ref="F2304">_xlfn.IFS(Table35[[#This Row],[HBA1C]]&lt;5.7, "Normal", Table35[[#This Row],[HBA1C]]&lt;6.4, "Prediabetes ", TRUE, "Diabetes")</f>
        <v xml:space="preserve">Prediabetes </v>
      </c>
      <c r="G2304" s="23" t="s">
        <v>2381</v>
      </c>
      <c r="H2304" s="22" t="s">
        <v>2379</v>
      </c>
      <c r="I2304" s="22" t="s">
        <v>2379</v>
      </c>
      <c r="J2304" s="22">
        <v>1</v>
      </c>
      <c r="K2304" t="s">
        <v>2379</v>
      </c>
      <c r="L2304" s="25">
        <f>VLOOKUP(Table35[[#This Row],[Customer ID]],'Hospitalisation Details'!A:E,5,FALSE)</f>
        <v>34759</v>
      </c>
      <c r="M2304" s="27">
        <f>VLOOKUP(Table35[[#This Row],[Customer ID]],'Hospitalisation Details'!A:K,8,FALSE)</f>
        <v>1056</v>
      </c>
      <c r="N2304" t="str">
        <f>VLOOKUP(Table35[[#This Row],[Customer ID]],'Hospitalisation Details'!A:K,9, FALSE)</f>
        <v>tier - 3</v>
      </c>
      <c r="O2304" t="str">
        <f>VLOOKUP(Table35[[#This Row],[Customer ID]],'Hospitalisation Details'!A:K,10,FALSE)</f>
        <v>tier - 2</v>
      </c>
      <c r="P2304" t="str">
        <f>VLOOKUP(Table35[[#This Row],[Customer ID]],'Hospitalisation Details'!A:K,11,FALSE)</f>
        <v>R1013</v>
      </c>
    </row>
    <row r="2305" spans="1:16" x14ac:dyDescent="0.3">
      <c r="A2305" t="s">
        <v>53</v>
      </c>
      <c r="B2305" t="str">
        <f>VLOOKUP(Table35[[#This Row],[Customer ID]], 'Customer Names'!F:G, 2, FALSE)</f>
        <v>Fullarton, Mr.  Jim</v>
      </c>
      <c r="C2305">
        <v>18.27</v>
      </c>
      <c r="D2305" s="22" t="str" cm="1">
        <f t="array" ref="D2305">_xlfn.IFS(Table35[[#This Row],[BMI]]&lt;18.5, "Underweight ", Table35[[#This Row],[BMI]]&lt;24.9, "Normal Weight", Table35[[#This Row],[BMI]]&lt;29.9, "Overweight ", TRUE, "Obesity")</f>
        <v xml:space="preserve">Underweight </v>
      </c>
      <c r="E2305" s="22">
        <v>11.46</v>
      </c>
      <c r="F2305" s="22" t="str" cm="1">
        <f t="array" ref="F2305">_xlfn.IFS(Table35[[#This Row],[HBA1C]]&lt;5.7, "Normal", Table35[[#This Row],[HBA1C]]&lt;6.4, "Prediabetes ", TRUE, "Diabetes")</f>
        <v>Diabetes</v>
      </c>
      <c r="G2305" s="23" t="s">
        <v>2379</v>
      </c>
      <c r="H2305" s="22" t="s">
        <v>2379</v>
      </c>
      <c r="I2305" s="22" t="s">
        <v>2379</v>
      </c>
      <c r="J2305" s="22">
        <v>0</v>
      </c>
      <c r="K2305" t="s">
        <v>2379</v>
      </c>
      <c r="L2305" s="25">
        <f>VLOOKUP(Table35[[#This Row],[Customer ID]],'Hospitalisation Details'!A:E,5,FALSE)</f>
        <v>37288</v>
      </c>
      <c r="M2305" s="27">
        <f>VLOOKUP(Table35[[#This Row],[Customer ID]],'Hospitalisation Details'!A:K,8,FALSE)</f>
        <v>1049</v>
      </c>
      <c r="N2305" t="str">
        <f>VLOOKUP(Table35[[#This Row],[Customer ID]],'Hospitalisation Details'!A:K,9, FALSE)</f>
        <v>tier - 3</v>
      </c>
      <c r="O2305" t="str">
        <f>VLOOKUP(Table35[[#This Row],[Customer ID]],'Hospitalisation Details'!A:K,10,FALSE)</f>
        <v>tier - 2</v>
      </c>
      <c r="P2305" t="str">
        <f>VLOOKUP(Table35[[#This Row],[Customer ID]],'Hospitalisation Details'!A:K,11,FALSE)</f>
        <v>R1012</v>
      </c>
    </row>
    <row r="2306" spans="1:16" x14ac:dyDescent="0.3">
      <c r="A2306" t="s">
        <v>52</v>
      </c>
      <c r="B2306" t="str">
        <f>VLOOKUP(Table35[[#This Row],[Customer ID]], 'Customer Names'!F:G, 2, FALSE)</f>
        <v>Lindgren, Mr.  Matthew S</v>
      </c>
      <c r="C2306">
        <v>16.489999999999998</v>
      </c>
      <c r="D2306" s="22" t="str" cm="1">
        <f t="array" ref="D2306">_xlfn.IFS(Table35[[#This Row],[BMI]]&lt;18.5, "Underweight ", Table35[[#This Row],[BMI]]&lt;24.9, "Normal Weight", Table35[[#This Row],[BMI]]&lt;29.9, "Overweight ", TRUE, "Obesity")</f>
        <v xml:space="preserve">Underweight </v>
      </c>
      <c r="E2306" s="22">
        <v>8.48</v>
      </c>
      <c r="F2306" s="22" t="str" cm="1">
        <f t="array" ref="F2306">_xlfn.IFS(Table35[[#This Row],[HBA1C]]&lt;5.7, "Normal", Table35[[#This Row],[HBA1C]]&lt;6.4, "Prediabetes ", TRUE, "Diabetes")</f>
        <v>Diabetes</v>
      </c>
      <c r="G2306" s="23" t="s">
        <v>2379</v>
      </c>
      <c r="H2306" s="22" t="s">
        <v>2379</v>
      </c>
      <c r="I2306" s="22" t="s">
        <v>2379</v>
      </c>
      <c r="J2306" s="22">
        <v>0</v>
      </c>
      <c r="K2306" t="s">
        <v>2379</v>
      </c>
      <c r="L2306" s="25">
        <f>VLOOKUP(Table35[[#This Row],[Customer ID]],'Hospitalisation Details'!A:E,5,FALSE)</f>
        <v>37276</v>
      </c>
      <c r="M2306" s="27">
        <f>VLOOKUP(Table35[[#This Row],[Customer ID]],'Hospitalisation Details'!A:K,8,FALSE)</f>
        <v>1047</v>
      </c>
      <c r="N2306" t="str">
        <f>VLOOKUP(Table35[[#This Row],[Customer ID]],'Hospitalisation Details'!A:K,9, FALSE)</f>
        <v>tier - 3</v>
      </c>
      <c r="O2306" t="str">
        <f>VLOOKUP(Table35[[#This Row],[Customer ID]],'Hospitalisation Details'!A:K,10,FALSE)</f>
        <v>tier - 1</v>
      </c>
      <c r="P2306" t="str">
        <f>VLOOKUP(Table35[[#This Row],[Customer ID]],'Hospitalisation Details'!A:K,11,FALSE)</f>
        <v>R1013</v>
      </c>
    </row>
    <row r="2307" spans="1:16" x14ac:dyDescent="0.3">
      <c r="A2307" t="s">
        <v>51</v>
      </c>
      <c r="B2307" t="str">
        <f>VLOOKUP(Table35[[#This Row],[Customer ID]], 'Customer Names'!F:G, 2, FALSE)</f>
        <v>Akiha, Mr.  Kenneth</v>
      </c>
      <c r="C2307">
        <v>16.14</v>
      </c>
      <c r="D2307" s="22" t="str" cm="1">
        <f t="array" ref="D2307">_xlfn.IFS(Table35[[#This Row],[BMI]]&lt;18.5, "Underweight ", Table35[[#This Row],[BMI]]&lt;24.9, "Normal Weight", Table35[[#This Row],[BMI]]&lt;29.9, "Overweight ", TRUE, "Obesity")</f>
        <v xml:space="preserve">Underweight </v>
      </c>
      <c r="E2307" s="22">
        <v>4.8600000000000003</v>
      </c>
      <c r="F2307" s="22" t="str" cm="1">
        <f t="array" ref="F2307">_xlfn.IFS(Table35[[#This Row],[HBA1C]]&lt;5.7, "Normal", Table35[[#This Row],[HBA1C]]&lt;6.4, "Prediabetes ", TRUE, "Diabetes")</f>
        <v>Normal</v>
      </c>
      <c r="G2307" s="23" t="s">
        <v>2379</v>
      </c>
      <c r="H2307" s="22" t="s">
        <v>2379</v>
      </c>
      <c r="I2307" s="22" t="s">
        <v>2379</v>
      </c>
      <c r="J2307" s="22">
        <v>0</v>
      </c>
      <c r="K2307" t="s">
        <v>2379</v>
      </c>
      <c r="L2307" s="25">
        <f>VLOOKUP(Table35[[#This Row],[Customer ID]],'Hospitalisation Details'!A:E,5,FALSE)</f>
        <v>34685</v>
      </c>
      <c r="M2307" s="27">
        <f>VLOOKUP(Table35[[#This Row],[Customer ID]],'Hospitalisation Details'!A:K,8,FALSE)</f>
        <v>1044</v>
      </c>
      <c r="N2307" t="str">
        <f>VLOOKUP(Table35[[#This Row],[Customer ID]],'Hospitalisation Details'!A:K,9, FALSE)</f>
        <v>tier - 3</v>
      </c>
      <c r="O2307" t="str">
        <f>VLOOKUP(Table35[[#This Row],[Customer ID]],'Hospitalisation Details'!A:K,10,FALSE)</f>
        <v>tier - 2</v>
      </c>
      <c r="P2307" t="str">
        <f>VLOOKUP(Table35[[#This Row],[Customer ID]],'Hospitalisation Details'!A:K,11,FALSE)</f>
        <v>R1013</v>
      </c>
    </row>
    <row r="2308" spans="1:16" x14ac:dyDescent="0.3">
      <c r="A2308" t="s">
        <v>50</v>
      </c>
      <c r="B2308" t="str">
        <f>VLOOKUP(Table35[[#This Row],[Customer ID]], 'Customer Names'!F:G, 2, FALSE)</f>
        <v>Sweny, Ms.  Andrea</v>
      </c>
      <c r="C2308">
        <v>20.85</v>
      </c>
      <c r="D2308" s="22" t="str" cm="1">
        <f t="array" ref="D2308">_xlfn.IFS(Table35[[#This Row],[BMI]]&lt;18.5, "Underweight ", Table35[[#This Row],[BMI]]&lt;24.9, "Normal Weight", Table35[[#This Row],[BMI]]&lt;29.9, "Overweight ", TRUE, "Obesity")</f>
        <v>Normal Weight</v>
      </c>
      <c r="E2308" s="22">
        <v>4.45</v>
      </c>
      <c r="F2308" s="22" t="str" cm="1">
        <f t="array" ref="F2308">_xlfn.IFS(Table35[[#This Row],[HBA1C]]&lt;5.7, "Normal", Table35[[#This Row],[HBA1C]]&lt;6.4, "Prediabetes ", TRUE, "Diabetes")</f>
        <v>Normal</v>
      </c>
      <c r="G2308" s="23" t="s">
        <v>2381</v>
      </c>
      <c r="H2308" s="22" t="s">
        <v>2379</v>
      </c>
      <c r="I2308" s="22" t="s">
        <v>2379</v>
      </c>
      <c r="J2308" s="22">
        <v>1</v>
      </c>
      <c r="K2308" t="s">
        <v>2379</v>
      </c>
      <c r="L2308" s="25">
        <f>VLOOKUP(Table35[[#This Row],[Customer ID]],'Hospitalisation Details'!A:E,5,FALSE)</f>
        <v>35008</v>
      </c>
      <c r="M2308" s="27">
        <f>VLOOKUP(Table35[[#This Row],[Customer ID]],'Hospitalisation Details'!A:K,8,FALSE)</f>
        <v>1033.74</v>
      </c>
      <c r="N2308" t="str">
        <f>VLOOKUP(Table35[[#This Row],[Customer ID]],'Hospitalisation Details'!A:K,9, FALSE)</f>
        <v>tier - 3</v>
      </c>
      <c r="O2308" t="str">
        <f>VLOOKUP(Table35[[#This Row],[Customer ID]],'Hospitalisation Details'!A:K,10,FALSE)</f>
        <v>tier - 1</v>
      </c>
      <c r="P2308" t="str">
        <f>VLOOKUP(Table35[[#This Row],[Customer ID]],'Hospitalisation Details'!A:K,11,FALSE)</f>
        <v>R1013</v>
      </c>
    </row>
    <row r="2309" spans="1:16" x14ac:dyDescent="0.3">
      <c r="A2309" t="s">
        <v>49</v>
      </c>
      <c r="B2309" t="str">
        <f>VLOOKUP(Table35[[#This Row],[Customer ID]], 'Customer Names'!F:G, 2, FALSE)</f>
        <v>Tobin, Ms.  Kristina</v>
      </c>
      <c r="C2309">
        <v>15.88</v>
      </c>
      <c r="D2309" s="22" t="str" cm="1">
        <f t="array" ref="D2309">_xlfn.IFS(Table35[[#This Row],[BMI]]&lt;18.5, "Underweight ", Table35[[#This Row],[BMI]]&lt;24.9, "Normal Weight", Table35[[#This Row],[BMI]]&lt;29.9, "Overweight ", TRUE, "Obesity")</f>
        <v xml:space="preserve">Underweight </v>
      </c>
      <c r="E2309" s="22">
        <v>4.3600000000000003</v>
      </c>
      <c r="F2309" s="22" t="str" cm="1">
        <f t="array" ref="F2309">_xlfn.IFS(Table35[[#This Row],[HBA1C]]&lt;5.7, "Normal", Table35[[#This Row],[HBA1C]]&lt;6.4, "Prediabetes ", TRUE, "Diabetes")</f>
        <v>Normal</v>
      </c>
      <c r="G2309" s="23" t="s">
        <v>2379</v>
      </c>
      <c r="H2309" s="22" t="s">
        <v>2379</v>
      </c>
      <c r="I2309" s="22" t="s">
        <v>2379</v>
      </c>
      <c r="J2309" s="22">
        <v>0</v>
      </c>
      <c r="K2309" t="s">
        <v>2379</v>
      </c>
      <c r="L2309" s="25">
        <f>VLOOKUP(Table35[[#This Row],[Customer ID]],'Hospitalisation Details'!A:E,5,FALSE)</f>
        <v>36438</v>
      </c>
      <c r="M2309" s="27">
        <f>VLOOKUP(Table35[[#This Row],[Customer ID]],'Hospitalisation Details'!A:K,8,FALSE)</f>
        <v>1019</v>
      </c>
      <c r="N2309" t="str">
        <f>VLOOKUP(Table35[[#This Row],[Customer ID]],'Hospitalisation Details'!A:K,9, FALSE)</f>
        <v>tier - 3</v>
      </c>
      <c r="O2309" t="str">
        <f>VLOOKUP(Table35[[#This Row],[Customer ID]],'Hospitalisation Details'!A:K,10,FALSE)</f>
        <v>tier - 2</v>
      </c>
      <c r="P2309" t="str">
        <f>VLOOKUP(Table35[[#This Row],[Customer ID]],'Hospitalisation Details'!A:K,11,FALSE)</f>
        <v>R1013</v>
      </c>
    </row>
    <row r="2310" spans="1:16" x14ac:dyDescent="0.3">
      <c r="A2310" t="s">
        <v>48</v>
      </c>
      <c r="B2310" t="str">
        <f>VLOOKUP(Table35[[#This Row],[Customer ID]], 'Customer Names'!F:G, 2, FALSE)</f>
        <v>Pedersen, Ms.  Kristen</v>
      </c>
      <c r="C2310">
        <v>20.66</v>
      </c>
      <c r="D2310" s="22" t="str" cm="1">
        <f t="array" ref="D2310">_xlfn.IFS(Table35[[#This Row],[BMI]]&lt;18.5, "Underweight ", Table35[[#This Row],[BMI]]&lt;24.9, "Normal Weight", Table35[[#This Row],[BMI]]&lt;29.9, "Overweight ", TRUE, "Obesity")</f>
        <v>Normal Weight</v>
      </c>
      <c r="E2310" s="22">
        <v>5.8</v>
      </c>
      <c r="F2310" s="22" t="str" cm="1">
        <f t="array" ref="F2310">_xlfn.IFS(Table35[[#This Row],[HBA1C]]&lt;5.7, "Normal", Table35[[#This Row],[HBA1C]]&lt;6.4, "Prediabetes ", TRUE, "Diabetes")</f>
        <v xml:space="preserve">Prediabetes </v>
      </c>
      <c r="G2310" s="23" t="s">
        <v>2379</v>
      </c>
      <c r="H2310" s="22" t="s">
        <v>2380</v>
      </c>
      <c r="I2310" s="22" t="s">
        <v>2379</v>
      </c>
      <c r="J2310" s="22">
        <v>1</v>
      </c>
      <c r="K2310" t="s">
        <v>2379</v>
      </c>
      <c r="L2310" s="25">
        <f>VLOOKUP(Table35[[#This Row],[Customer ID]],'Hospitalisation Details'!A:E,5,FALSE)</f>
        <v>36778</v>
      </c>
      <c r="M2310" s="27">
        <f>VLOOKUP(Table35[[#This Row],[Customer ID]],'Hospitalisation Details'!A:K,8,FALSE)</f>
        <v>1012</v>
      </c>
      <c r="N2310" t="str">
        <f>VLOOKUP(Table35[[#This Row],[Customer ID]],'Hospitalisation Details'!A:K,9, FALSE)</f>
        <v>tier - 3</v>
      </c>
      <c r="O2310" t="str">
        <f>VLOOKUP(Table35[[#This Row],[Customer ID]],'Hospitalisation Details'!A:K,10,FALSE)</f>
        <v>tier - 2</v>
      </c>
      <c r="P2310" t="str">
        <f>VLOOKUP(Table35[[#This Row],[Customer ID]],'Hospitalisation Details'!A:K,11,FALSE)</f>
        <v>R1013</v>
      </c>
    </row>
    <row r="2311" spans="1:16" x14ac:dyDescent="0.3">
      <c r="A2311" t="s">
        <v>47</v>
      </c>
      <c r="B2311" t="str">
        <f>VLOOKUP(Table35[[#This Row],[Customer ID]], 'Customer Names'!F:G, 2, FALSE)</f>
        <v>Lynch, Mr.  Matthew</v>
      </c>
      <c r="C2311">
        <v>20.399999999999999</v>
      </c>
      <c r="D2311" s="22" t="str" cm="1">
        <f t="array" ref="D2311">_xlfn.IFS(Table35[[#This Row],[BMI]]&lt;18.5, "Underweight ", Table35[[#This Row],[BMI]]&lt;24.9, "Normal Weight", Table35[[#This Row],[BMI]]&lt;29.9, "Overweight ", TRUE, "Obesity")</f>
        <v>Normal Weight</v>
      </c>
      <c r="E2311" s="22">
        <v>5.27</v>
      </c>
      <c r="F2311" s="22" t="str" cm="1">
        <f t="array" ref="F2311">_xlfn.IFS(Table35[[#This Row],[HBA1C]]&lt;5.7, "Normal", Table35[[#This Row],[HBA1C]]&lt;6.4, "Prediabetes ", TRUE, "Diabetes")</f>
        <v>Normal</v>
      </c>
      <c r="G2311" s="23" t="s">
        <v>2379</v>
      </c>
      <c r="H2311" s="22" t="s">
        <v>2379</v>
      </c>
      <c r="I2311" s="22" t="s">
        <v>2379</v>
      </c>
      <c r="J2311" s="22">
        <v>0</v>
      </c>
      <c r="K2311" t="s">
        <v>2379</v>
      </c>
      <c r="L2311" s="25">
        <f>VLOOKUP(Table35[[#This Row],[Customer ID]],'Hospitalisation Details'!A:E,5,FALSE)</f>
        <v>34568</v>
      </c>
      <c r="M2311" s="27">
        <f>VLOOKUP(Table35[[#This Row],[Customer ID]],'Hospitalisation Details'!A:K,8,FALSE)</f>
        <v>1006.65</v>
      </c>
      <c r="N2311" t="str">
        <f>VLOOKUP(Table35[[#This Row],[Customer ID]],'Hospitalisation Details'!A:K,9, FALSE)</f>
        <v>tier - 3</v>
      </c>
      <c r="O2311" t="str">
        <f>VLOOKUP(Table35[[#This Row],[Customer ID]],'Hospitalisation Details'!A:K,10,FALSE)</f>
        <v>tier - 2</v>
      </c>
      <c r="P2311" t="str">
        <f>VLOOKUP(Table35[[#This Row],[Customer ID]],'Hospitalisation Details'!A:K,11,FALSE)</f>
        <v>R1013</v>
      </c>
    </row>
    <row r="2312" spans="1:16" x14ac:dyDescent="0.3">
      <c r="A2312" t="s">
        <v>46</v>
      </c>
      <c r="B2312" t="str">
        <f>VLOOKUP(Table35[[#This Row],[Customer ID]], 'Customer Names'!F:G, 2, FALSE)</f>
        <v>Keys, Mrs.  Kathleen</v>
      </c>
      <c r="C2312">
        <v>25.19</v>
      </c>
      <c r="D2312" s="22" t="str" cm="1">
        <f t="array" ref="D2312">_xlfn.IFS(Table35[[#This Row],[BMI]]&lt;18.5, "Underweight ", Table35[[#This Row],[BMI]]&lt;24.9, "Normal Weight", Table35[[#This Row],[BMI]]&lt;29.9, "Overweight ", TRUE, "Obesity")</f>
        <v xml:space="preserve">Overweight </v>
      </c>
      <c r="E2312" s="22">
        <v>5.64</v>
      </c>
      <c r="F2312" s="22" t="str" cm="1">
        <f t="array" ref="F2312">_xlfn.IFS(Table35[[#This Row],[HBA1C]]&lt;5.7, "Normal", Table35[[#This Row],[HBA1C]]&lt;6.4, "Prediabetes ", TRUE, "Diabetes")</f>
        <v>Normal</v>
      </c>
      <c r="G2312" s="23" t="s">
        <v>2381</v>
      </c>
      <c r="H2312" s="22" t="s">
        <v>2379</v>
      </c>
      <c r="I2312" s="22" t="s">
        <v>2379</v>
      </c>
      <c r="J2312" s="22">
        <v>0</v>
      </c>
      <c r="K2312" t="s">
        <v>2379</v>
      </c>
      <c r="L2312" s="25">
        <f>VLOOKUP(Table35[[#This Row],[Customer ID]],'Hospitalisation Details'!A:E,5,FALSE)</f>
        <v>37091</v>
      </c>
      <c r="M2312" s="27">
        <f>VLOOKUP(Table35[[#This Row],[Customer ID]],'Hospitalisation Details'!A:K,8,FALSE)</f>
        <v>964.71</v>
      </c>
      <c r="N2312" t="str">
        <f>VLOOKUP(Table35[[#This Row],[Customer ID]],'Hospitalisation Details'!A:K,9, FALSE)</f>
        <v>tier - 3</v>
      </c>
      <c r="O2312" t="str">
        <f>VLOOKUP(Table35[[#This Row],[Customer ID]],'Hospitalisation Details'!A:K,10,FALSE)</f>
        <v>tier - 2</v>
      </c>
      <c r="P2312" t="str">
        <f>VLOOKUP(Table35[[#This Row],[Customer ID]],'Hospitalisation Details'!A:K,11,FALSE)</f>
        <v>R1013</v>
      </c>
    </row>
    <row r="2313" spans="1:16" x14ac:dyDescent="0.3">
      <c r="A2313" t="s">
        <v>45</v>
      </c>
      <c r="B2313" t="str">
        <f>VLOOKUP(Table35[[#This Row],[Customer ID]], 'Customer Names'!F:G, 2, FALSE)</f>
        <v>Wilbur, Ms.  Lindsey</v>
      </c>
      <c r="C2313">
        <v>20.54</v>
      </c>
      <c r="D2313" s="22" t="str" cm="1">
        <f t="array" ref="D2313">_xlfn.IFS(Table35[[#This Row],[BMI]]&lt;18.5, "Underweight ", Table35[[#This Row],[BMI]]&lt;24.9, "Normal Weight", Table35[[#This Row],[BMI]]&lt;29.9, "Overweight ", TRUE, "Obesity")</f>
        <v>Normal Weight</v>
      </c>
      <c r="E2313" s="22">
        <v>4.2</v>
      </c>
      <c r="F2313" s="22" t="str" cm="1">
        <f t="array" ref="F2313">_xlfn.IFS(Table35[[#This Row],[HBA1C]]&lt;5.7, "Normal", Table35[[#This Row],[HBA1C]]&lt;6.4, "Prediabetes ", TRUE, "Diabetes")</f>
        <v>Normal</v>
      </c>
      <c r="G2313" s="23" t="s">
        <v>2381</v>
      </c>
      <c r="H2313" s="22" t="s">
        <v>2379</v>
      </c>
      <c r="I2313" s="22" t="s">
        <v>2379</v>
      </c>
      <c r="J2313" s="22">
        <v>1</v>
      </c>
      <c r="K2313" t="s">
        <v>2379</v>
      </c>
      <c r="L2313" s="25">
        <f>VLOOKUP(Table35[[#This Row],[Customer ID]],'Hospitalisation Details'!A:E,5,FALSE)</f>
        <v>34878</v>
      </c>
      <c r="M2313" s="27">
        <f>VLOOKUP(Table35[[#This Row],[Customer ID]],'Hospitalisation Details'!A:K,8,FALSE)</f>
        <v>928.59</v>
      </c>
      <c r="N2313" t="str">
        <f>VLOOKUP(Table35[[#This Row],[Customer ID]],'Hospitalisation Details'!A:K,9, FALSE)</f>
        <v>tier - 3</v>
      </c>
      <c r="O2313" t="str">
        <f>VLOOKUP(Table35[[#This Row],[Customer ID]],'Hospitalisation Details'!A:K,10,FALSE)</f>
        <v>tier - 1</v>
      </c>
      <c r="P2313" t="str">
        <f>VLOOKUP(Table35[[#This Row],[Customer ID]],'Hospitalisation Details'!A:K,11,FALSE)</f>
        <v>R1013</v>
      </c>
    </row>
    <row r="2314" spans="1:16" x14ac:dyDescent="0.3">
      <c r="A2314" t="s">
        <v>44</v>
      </c>
      <c r="B2314" t="str">
        <f>VLOOKUP(Table35[[#This Row],[Customer ID]], 'Customer Names'!F:G, 2, FALSE)</f>
        <v>Ditota, Mr.  Robert</v>
      </c>
      <c r="C2314">
        <v>20.13</v>
      </c>
      <c r="D2314" s="22" t="str" cm="1">
        <f t="array" ref="D2314">_xlfn.IFS(Table35[[#This Row],[BMI]]&lt;18.5, "Underweight ", Table35[[#This Row],[BMI]]&lt;24.9, "Normal Weight", Table35[[#This Row],[BMI]]&lt;29.9, "Overweight ", TRUE, "Obesity")</f>
        <v>Normal Weight</v>
      </c>
      <c r="E2314" s="22">
        <v>5.42</v>
      </c>
      <c r="F2314" s="22" t="str" cm="1">
        <f t="array" ref="F2314">_xlfn.IFS(Table35[[#This Row],[HBA1C]]&lt;5.7, "Normal", Table35[[#This Row],[HBA1C]]&lt;6.4, "Prediabetes ", TRUE, "Diabetes")</f>
        <v>Normal</v>
      </c>
      <c r="G2314" s="23" t="s">
        <v>2379</v>
      </c>
      <c r="H2314" s="22" t="s">
        <v>2379</v>
      </c>
      <c r="I2314" s="22" t="s">
        <v>2379</v>
      </c>
      <c r="J2314" s="22">
        <v>0</v>
      </c>
      <c r="K2314" t="s">
        <v>2379</v>
      </c>
      <c r="L2314" s="25">
        <f>VLOOKUP(Table35[[#This Row],[Customer ID]],'Hospitalisation Details'!A:E,5,FALSE)</f>
        <v>34484</v>
      </c>
      <c r="M2314" s="27">
        <f>VLOOKUP(Table35[[#This Row],[Customer ID]],'Hospitalisation Details'!A:K,8,FALSE)</f>
        <v>915.07</v>
      </c>
      <c r="N2314" t="str">
        <f>VLOOKUP(Table35[[#This Row],[Customer ID]],'Hospitalisation Details'!A:K,9, FALSE)</f>
        <v>tier - 3</v>
      </c>
      <c r="O2314" t="str">
        <f>VLOOKUP(Table35[[#This Row],[Customer ID]],'Hospitalisation Details'!A:K,10,FALSE)</f>
        <v>tier - 1</v>
      </c>
      <c r="P2314" t="str">
        <f>VLOOKUP(Table35[[#This Row],[Customer ID]],'Hospitalisation Details'!A:K,11,FALSE)</f>
        <v>R1013</v>
      </c>
    </row>
    <row r="2315" spans="1:16" x14ac:dyDescent="0.3">
      <c r="A2315" t="s">
        <v>43</v>
      </c>
      <c r="B2315" t="str">
        <f>VLOOKUP(Table35[[#This Row],[Customer ID]], 'Customer Names'!F:G, 2, FALSE)</f>
        <v>Horbol, Ms.  Sarah E.</v>
      </c>
      <c r="C2315">
        <v>18.93</v>
      </c>
      <c r="D2315" s="22" t="str" cm="1">
        <f t="array" ref="D2315">_xlfn.IFS(Table35[[#This Row],[BMI]]&lt;18.5, "Underweight ", Table35[[#This Row],[BMI]]&lt;24.9, "Normal Weight", Table35[[#This Row],[BMI]]&lt;29.9, "Overweight ", TRUE, "Obesity")</f>
        <v>Normal Weight</v>
      </c>
      <c r="E2315" s="22">
        <v>6.11</v>
      </c>
      <c r="F2315" s="22" t="str" cm="1">
        <f t="array" ref="F2315">_xlfn.IFS(Table35[[#This Row],[HBA1C]]&lt;5.7, "Normal", Table35[[#This Row],[HBA1C]]&lt;6.4, "Prediabetes ", TRUE, "Diabetes")</f>
        <v xml:space="preserve">Prediabetes </v>
      </c>
      <c r="G2315" s="23" t="s">
        <v>2379</v>
      </c>
      <c r="H2315" s="22" t="s">
        <v>2379</v>
      </c>
      <c r="I2315" s="22" t="s">
        <v>2381</v>
      </c>
      <c r="J2315" s="22">
        <v>1</v>
      </c>
      <c r="K2315" t="s">
        <v>2379</v>
      </c>
      <c r="L2315" s="25">
        <f>VLOOKUP(Table35[[#This Row],[Customer ID]],'Hospitalisation Details'!A:E,5,FALSE)</f>
        <v>34086</v>
      </c>
      <c r="M2315" s="27">
        <f>VLOOKUP(Table35[[#This Row],[Customer ID]],'Hospitalisation Details'!A:K,8,FALSE)</f>
        <v>896.21</v>
      </c>
      <c r="N2315" t="str">
        <f>VLOOKUP(Table35[[#This Row],[Customer ID]],'Hospitalisation Details'!A:K,9, FALSE)</f>
        <v>tier - 3</v>
      </c>
      <c r="O2315" t="str">
        <f>VLOOKUP(Table35[[#This Row],[Customer ID]],'Hospitalisation Details'!A:K,10,FALSE)</f>
        <v>tier - 1</v>
      </c>
      <c r="P2315" t="str">
        <f>VLOOKUP(Table35[[#This Row],[Customer ID]],'Hospitalisation Details'!A:K,11,FALSE)</f>
        <v>R1013</v>
      </c>
    </row>
    <row r="2316" spans="1:16" x14ac:dyDescent="0.3">
      <c r="A2316" t="s">
        <v>42</v>
      </c>
      <c r="B2316" t="str">
        <f>VLOOKUP(Table35[[#This Row],[Customer ID]], 'Customer Names'!F:G, 2, FALSE)</f>
        <v>O'Rourke, Ms.  Flannery</v>
      </c>
      <c r="C2316">
        <v>24.14</v>
      </c>
      <c r="D2316" s="22" t="str" cm="1">
        <f t="array" ref="D2316">_xlfn.IFS(Table35[[#This Row],[BMI]]&lt;18.5, "Underweight ", Table35[[#This Row],[BMI]]&lt;24.9, "Normal Weight", Table35[[#This Row],[BMI]]&lt;29.9, "Overweight ", TRUE, "Obesity")</f>
        <v>Normal Weight</v>
      </c>
      <c r="E2316" s="22">
        <v>5.29</v>
      </c>
      <c r="F2316" s="22" t="str" cm="1">
        <f t="array" ref="F2316">_xlfn.IFS(Table35[[#This Row],[HBA1C]]&lt;5.7, "Normal", Table35[[#This Row],[HBA1C]]&lt;6.4, "Prediabetes ", TRUE, "Diabetes")</f>
        <v>Normal</v>
      </c>
      <c r="G2316" s="23" t="s">
        <v>2379</v>
      </c>
      <c r="H2316" s="22" t="s">
        <v>2380</v>
      </c>
      <c r="I2316" s="22" t="s">
        <v>2379</v>
      </c>
      <c r="J2316" s="22">
        <v>1</v>
      </c>
      <c r="K2316" t="s">
        <v>2379</v>
      </c>
      <c r="L2316" s="25">
        <f>VLOOKUP(Table35[[#This Row],[Customer ID]],'Hospitalisation Details'!A:E,5,FALSE)</f>
        <v>36603</v>
      </c>
      <c r="M2316" s="27">
        <f>VLOOKUP(Table35[[#This Row],[Customer ID]],'Hospitalisation Details'!A:K,8,FALSE)</f>
        <v>865.41</v>
      </c>
      <c r="N2316" t="str">
        <f>VLOOKUP(Table35[[#This Row],[Customer ID]],'Hospitalisation Details'!A:K,9, FALSE)</f>
        <v>tier - 3</v>
      </c>
      <c r="O2316" t="str">
        <f>VLOOKUP(Table35[[#This Row],[Customer ID]],'Hospitalisation Details'!A:K,10,FALSE)</f>
        <v>tier - 1</v>
      </c>
      <c r="P2316" t="str">
        <f>VLOOKUP(Table35[[#This Row],[Customer ID]],'Hospitalisation Details'!A:K,11,FALSE)</f>
        <v>R1013</v>
      </c>
    </row>
    <row r="2317" spans="1:16" x14ac:dyDescent="0.3">
      <c r="A2317" t="s">
        <v>40</v>
      </c>
      <c r="B2317" t="str">
        <f>VLOOKUP(Table35[[#This Row],[Customer ID]], 'Customer Names'!F:G, 2, FALSE)</f>
        <v>Williams, Mr.  John T</v>
      </c>
      <c r="C2317">
        <v>25.03</v>
      </c>
      <c r="D2317" s="22" t="str" cm="1">
        <f t="array" ref="D2317">_xlfn.IFS(Table35[[#This Row],[BMI]]&lt;18.5, "Underweight ", Table35[[#This Row],[BMI]]&lt;24.9, "Normal Weight", Table35[[#This Row],[BMI]]&lt;29.9, "Overweight ", TRUE, "Obesity")</f>
        <v xml:space="preserve">Overweight </v>
      </c>
      <c r="E2317" s="22">
        <v>5.91</v>
      </c>
      <c r="F2317" s="22" t="str" cm="1">
        <f t="array" ref="F2317">_xlfn.IFS(Table35[[#This Row],[HBA1C]]&lt;5.7, "Normal", Table35[[#This Row],[HBA1C]]&lt;6.4, "Prediabetes ", TRUE, "Diabetes")</f>
        <v xml:space="preserve">Prediabetes </v>
      </c>
      <c r="G2317" s="23" t="s">
        <v>2379</v>
      </c>
      <c r="H2317" s="22" t="s">
        <v>2380</v>
      </c>
      <c r="I2317" s="22" t="s">
        <v>2379</v>
      </c>
      <c r="J2317" s="22">
        <v>1</v>
      </c>
      <c r="K2317" t="s">
        <v>2379</v>
      </c>
      <c r="L2317" s="25">
        <f>VLOOKUP(Table35[[#This Row],[Customer ID]],'Hospitalisation Details'!A:E,5,FALSE)</f>
        <v>38024</v>
      </c>
      <c r="M2317" s="27">
        <f>VLOOKUP(Table35[[#This Row],[Customer ID]],'Hospitalisation Details'!A:K,8,FALSE)</f>
        <v>830.52</v>
      </c>
      <c r="N2317" t="str">
        <f>VLOOKUP(Table35[[#This Row],[Customer ID]],'Hospitalisation Details'!A:K,9, FALSE)</f>
        <v>tier - 3</v>
      </c>
      <c r="O2317" t="str">
        <f>VLOOKUP(Table35[[#This Row],[Customer ID]],'Hospitalisation Details'!A:K,10,FALSE)</f>
        <v>tier - 2</v>
      </c>
      <c r="P2317" t="str">
        <f>VLOOKUP(Table35[[#This Row],[Customer ID]],'Hospitalisation Details'!A:K,11,FALSE)</f>
        <v>R1011</v>
      </c>
    </row>
    <row r="2318" spans="1:16" x14ac:dyDescent="0.3">
      <c r="A2318" t="s">
        <v>39</v>
      </c>
      <c r="B2318" t="str">
        <f>VLOOKUP(Table35[[#This Row],[Customer ID]], 'Customer Names'!F:G, 2, FALSE)</f>
        <v>Murakami, Mr.  Koji</v>
      </c>
      <c r="C2318">
        <v>20.47</v>
      </c>
      <c r="D2318" s="22" t="str" cm="1">
        <f t="array" ref="D2318">_xlfn.IFS(Table35[[#This Row],[BMI]]&lt;18.5, "Underweight ", Table35[[#This Row],[BMI]]&lt;24.9, "Normal Weight", Table35[[#This Row],[BMI]]&lt;29.9, "Overweight ", TRUE, "Obesity")</f>
        <v>Normal Weight</v>
      </c>
      <c r="E2318" s="22">
        <v>5.81</v>
      </c>
      <c r="F2318" s="22" t="str" cm="1">
        <f t="array" ref="F2318">_xlfn.IFS(Table35[[#This Row],[HBA1C]]&lt;5.7, "Normal", Table35[[#This Row],[HBA1C]]&lt;6.4, "Prediabetes ", TRUE, "Diabetes")</f>
        <v xml:space="preserve">Prediabetes </v>
      </c>
      <c r="G2318" s="23" t="s">
        <v>2381</v>
      </c>
      <c r="H2318" s="22" t="s">
        <v>2379</v>
      </c>
      <c r="I2318" s="22" t="s">
        <v>2379</v>
      </c>
      <c r="J2318" s="22">
        <v>1</v>
      </c>
      <c r="K2318" t="s">
        <v>2379</v>
      </c>
      <c r="L2318" s="25">
        <f>VLOOKUP(Table35[[#This Row],[Customer ID]],'Hospitalisation Details'!A:E,5,FALSE)</f>
        <v>34706</v>
      </c>
      <c r="M2318" s="27">
        <f>VLOOKUP(Table35[[#This Row],[Customer ID]],'Hospitalisation Details'!A:K,8,FALSE)</f>
        <v>773.54</v>
      </c>
      <c r="N2318" t="str">
        <f>VLOOKUP(Table35[[#This Row],[Customer ID]],'Hospitalisation Details'!A:K,9, FALSE)</f>
        <v>tier - 3</v>
      </c>
      <c r="O2318" t="str">
        <f>VLOOKUP(Table35[[#This Row],[Customer ID]],'Hospitalisation Details'!A:K,10,FALSE)</f>
        <v>tier - 2</v>
      </c>
      <c r="P2318" t="str">
        <f>VLOOKUP(Table35[[#This Row],[Customer ID]],'Hospitalisation Details'!A:K,11,FALSE)</f>
        <v>R1013</v>
      </c>
    </row>
    <row r="2319" spans="1:16" x14ac:dyDescent="0.3">
      <c r="A2319" t="s">
        <v>38</v>
      </c>
      <c r="B2319" t="str">
        <f>VLOOKUP(Table35[[#This Row],[Customer ID]], 'Customer Names'!F:G, 2, FALSE)</f>
        <v>Gagnon, Ms.  Candice M</v>
      </c>
      <c r="C2319">
        <v>18.82</v>
      </c>
      <c r="D2319" s="22" t="str" cm="1">
        <f t="array" ref="D2319">_xlfn.IFS(Table35[[#This Row],[BMI]]&lt;18.5, "Underweight ", Table35[[#This Row],[BMI]]&lt;24.9, "Normal Weight", Table35[[#This Row],[BMI]]&lt;29.9, "Overweight ", TRUE, "Obesity")</f>
        <v>Normal Weight</v>
      </c>
      <c r="E2319" s="22">
        <v>5.51</v>
      </c>
      <c r="F2319" s="22" t="str" cm="1">
        <f t="array" ref="F2319">_xlfn.IFS(Table35[[#This Row],[HBA1C]]&lt;5.7, "Normal", Table35[[#This Row],[HBA1C]]&lt;6.4, "Prediabetes ", TRUE, "Diabetes")</f>
        <v>Normal</v>
      </c>
      <c r="G2319" s="23" t="s">
        <v>2381</v>
      </c>
      <c r="H2319" s="22" t="s">
        <v>2379</v>
      </c>
      <c r="I2319" s="22" t="s">
        <v>2379</v>
      </c>
      <c r="J2319" s="22">
        <v>0</v>
      </c>
      <c r="K2319" t="s">
        <v>2379</v>
      </c>
      <c r="L2319" s="25">
        <f>VLOOKUP(Table35[[#This Row],[Customer ID]],'Hospitalisation Details'!A:E,5,FALSE)</f>
        <v>35417</v>
      </c>
      <c r="M2319" s="27">
        <f>VLOOKUP(Table35[[#This Row],[Customer ID]],'Hospitalisation Details'!A:K,8,FALSE)</f>
        <v>770.38</v>
      </c>
      <c r="N2319" t="str">
        <f>VLOOKUP(Table35[[#This Row],[Customer ID]],'Hospitalisation Details'!A:K,9, FALSE)</f>
        <v>tier - 3</v>
      </c>
      <c r="O2319" t="str">
        <f>VLOOKUP(Table35[[#This Row],[Customer ID]],'Hospitalisation Details'!A:K,10,FALSE)</f>
        <v>tier - 2</v>
      </c>
      <c r="P2319" t="str">
        <f>VLOOKUP(Table35[[#This Row],[Customer ID]],'Hospitalisation Details'!A:K,11,FALSE)</f>
        <v>R1012</v>
      </c>
    </row>
    <row r="2320" spans="1:16" x14ac:dyDescent="0.3">
      <c r="A2320" t="s">
        <v>37</v>
      </c>
      <c r="B2320" t="str">
        <f>VLOOKUP(Table35[[#This Row],[Customer ID]], 'Customer Names'!F:G, 2, FALSE)</f>
        <v>Petermann, Mr.  Theodore A.</v>
      </c>
      <c r="C2320">
        <v>17.079999999999998</v>
      </c>
      <c r="D2320" s="22" t="str" cm="1">
        <f t="array" ref="D2320">_xlfn.IFS(Table35[[#This Row],[BMI]]&lt;18.5, "Underweight ", Table35[[#This Row],[BMI]]&lt;24.9, "Normal Weight", Table35[[#This Row],[BMI]]&lt;29.9, "Overweight ", TRUE, "Obesity")</f>
        <v xml:space="preserve">Underweight </v>
      </c>
      <c r="E2320" s="22">
        <v>5.73</v>
      </c>
      <c r="F2320" s="22" t="str" cm="1">
        <f t="array" ref="F2320">_xlfn.IFS(Table35[[#This Row],[HBA1C]]&lt;5.7, "Normal", Table35[[#This Row],[HBA1C]]&lt;6.4, "Prediabetes ", TRUE, "Diabetes")</f>
        <v xml:space="preserve">Prediabetes </v>
      </c>
      <c r="G2320" s="23" t="s">
        <v>2379</v>
      </c>
      <c r="H2320" s="22" t="s">
        <v>2379</v>
      </c>
      <c r="I2320" s="22" t="s">
        <v>2381</v>
      </c>
      <c r="J2320" s="22">
        <v>1</v>
      </c>
      <c r="K2320" t="s">
        <v>2379</v>
      </c>
      <c r="L2320" s="25">
        <f>VLOOKUP(Table35[[#This Row],[Customer ID]],'Hospitalisation Details'!A:E,5,FALSE)</f>
        <v>34301</v>
      </c>
      <c r="M2320" s="27">
        <f>VLOOKUP(Table35[[#This Row],[Customer ID]],'Hospitalisation Details'!A:K,8,FALSE)</f>
        <v>770</v>
      </c>
      <c r="N2320" t="str">
        <f>VLOOKUP(Table35[[#This Row],[Customer ID]],'Hospitalisation Details'!A:K,9, FALSE)</f>
        <v>tier - 3</v>
      </c>
      <c r="O2320" t="str">
        <f>VLOOKUP(Table35[[#This Row],[Customer ID]],'Hospitalisation Details'!A:K,10,FALSE)</f>
        <v>tier - 3</v>
      </c>
      <c r="P2320" t="str">
        <f>VLOOKUP(Table35[[#This Row],[Customer ID]],'Hospitalisation Details'!A:K,11,FALSE)</f>
        <v>R1013</v>
      </c>
    </row>
    <row r="2321" spans="1:16" x14ac:dyDescent="0.3">
      <c r="A2321" t="s">
        <v>35</v>
      </c>
      <c r="B2321" t="str">
        <f>VLOOKUP(Table35[[#This Row],[Customer ID]], 'Customer Names'!F:G, 2, FALSE)</f>
        <v>Graves - Rostro, Ms.  Lindy</v>
      </c>
      <c r="C2321">
        <v>19.21</v>
      </c>
      <c r="D2321" s="22" t="str" cm="1">
        <f t="array" ref="D2321">_xlfn.IFS(Table35[[#This Row],[BMI]]&lt;18.5, "Underweight ", Table35[[#This Row],[BMI]]&lt;24.9, "Normal Weight", Table35[[#This Row],[BMI]]&lt;29.9, "Overweight ", TRUE, "Obesity")</f>
        <v>Normal Weight</v>
      </c>
      <c r="E2321" s="22">
        <v>5.53</v>
      </c>
      <c r="F2321" s="22" t="str" cm="1">
        <f t="array" ref="F2321">_xlfn.IFS(Table35[[#This Row],[HBA1C]]&lt;5.7, "Normal", Table35[[#This Row],[HBA1C]]&lt;6.4, "Prediabetes ", TRUE, "Diabetes")</f>
        <v>Normal</v>
      </c>
      <c r="G2321" s="23" t="s">
        <v>2381</v>
      </c>
      <c r="H2321" s="22" t="s">
        <v>2379</v>
      </c>
      <c r="I2321" s="22" t="s">
        <v>2379</v>
      </c>
      <c r="J2321" s="22">
        <v>0</v>
      </c>
      <c r="K2321" t="s">
        <v>2379</v>
      </c>
      <c r="L2321" s="25">
        <f>VLOOKUP(Table35[[#This Row],[Customer ID]],'Hospitalisation Details'!A:E,5,FALSE)</f>
        <v>35360</v>
      </c>
      <c r="M2321" s="27">
        <f>VLOOKUP(Table35[[#This Row],[Customer ID]],'Hospitalisation Details'!A:K,8,FALSE)</f>
        <v>760</v>
      </c>
      <c r="N2321" t="str">
        <f>VLOOKUP(Table35[[#This Row],[Customer ID]],'Hospitalisation Details'!A:K,9, FALSE)</f>
        <v>tier - 3</v>
      </c>
      <c r="O2321" t="str">
        <f>VLOOKUP(Table35[[#This Row],[Customer ID]],'Hospitalisation Details'!A:K,10,FALSE)</f>
        <v>tier - 3</v>
      </c>
      <c r="P2321" t="str">
        <f>VLOOKUP(Table35[[#This Row],[Customer ID]],'Hospitalisation Details'!A:K,11,FALSE)</f>
        <v>R1013</v>
      </c>
    </row>
    <row r="2322" spans="1:16" x14ac:dyDescent="0.3">
      <c r="A2322" t="s">
        <v>33</v>
      </c>
      <c r="B2322" t="str">
        <f>VLOOKUP(Table35[[#This Row],[Customer ID]], 'Customer Names'!F:G, 2, FALSE)</f>
        <v>Danielson, Mr.  Thomas</v>
      </c>
      <c r="C2322">
        <v>17.86</v>
      </c>
      <c r="D2322" s="22" t="str" cm="1">
        <f t="array" ref="D2322">_xlfn.IFS(Table35[[#This Row],[BMI]]&lt;18.5, "Underweight ", Table35[[#This Row],[BMI]]&lt;24.9, "Normal Weight", Table35[[#This Row],[BMI]]&lt;29.9, "Overweight ", TRUE, "Obesity")</f>
        <v xml:space="preserve">Underweight </v>
      </c>
      <c r="E2322" s="22">
        <v>5.43</v>
      </c>
      <c r="F2322" s="22" t="str" cm="1">
        <f t="array" ref="F2322">_xlfn.IFS(Table35[[#This Row],[HBA1C]]&lt;5.7, "Normal", Table35[[#This Row],[HBA1C]]&lt;6.4, "Prediabetes ", TRUE, "Diabetes")</f>
        <v>Normal</v>
      </c>
      <c r="G2322" s="23" t="s">
        <v>2379</v>
      </c>
      <c r="H2322" s="22" t="s">
        <v>2379</v>
      </c>
      <c r="I2322" s="22" t="s">
        <v>2381</v>
      </c>
      <c r="J2322" s="22">
        <v>1</v>
      </c>
      <c r="K2322" t="s">
        <v>2379</v>
      </c>
      <c r="L2322" s="25">
        <f>VLOOKUP(Table35[[#This Row],[Customer ID]],'Hospitalisation Details'!A:E,5,FALSE)</f>
        <v>34221</v>
      </c>
      <c r="M2322" s="27">
        <f>VLOOKUP(Table35[[#This Row],[Customer ID]],'Hospitalisation Details'!A:K,8,FALSE)</f>
        <v>760</v>
      </c>
      <c r="N2322" t="str">
        <f>VLOOKUP(Table35[[#This Row],[Customer ID]],'Hospitalisation Details'!A:K,9, FALSE)</f>
        <v>tier - 3</v>
      </c>
      <c r="O2322" t="str">
        <f>VLOOKUP(Table35[[#This Row],[Customer ID]],'Hospitalisation Details'!A:K,10,FALSE)</f>
        <v>tier - 1</v>
      </c>
      <c r="P2322" t="str">
        <f>VLOOKUP(Table35[[#This Row],[Customer ID]],'Hospitalisation Details'!A:K,11,FALSE)</f>
        <v>R1013</v>
      </c>
    </row>
    <row r="2323" spans="1:16" x14ac:dyDescent="0.3">
      <c r="A2323" t="s">
        <v>32</v>
      </c>
      <c r="B2323" t="str">
        <f>VLOOKUP(Table35[[#This Row],[Customer ID]], 'Customer Names'!F:G, 2, FALSE)</f>
        <v>Street, Ms.  Holly</v>
      </c>
      <c r="C2323">
        <v>21.38</v>
      </c>
      <c r="D2323" s="22" t="str" cm="1">
        <f t="array" ref="D2323">_xlfn.IFS(Table35[[#This Row],[BMI]]&lt;18.5, "Underweight ", Table35[[#This Row],[BMI]]&lt;24.9, "Normal Weight", Table35[[#This Row],[BMI]]&lt;29.9, "Overweight ", TRUE, "Obesity")</f>
        <v>Normal Weight</v>
      </c>
      <c r="E2323" s="22">
        <v>8.01</v>
      </c>
      <c r="F2323" s="22" t="str" cm="1">
        <f t="array" ref="F2323">_xlfn.IFS(Table35[[#This Row],[HBA1C]]&lt;5.7, "Normal", Table35[[#This Row],[HBA1C]]&lt;6.4, "Prediabetes ", TRUE, "Diabetes")</f>
        <v>Diabetes</v>
      </c>
      <c r="G2323" s="23" t="s">
        <v>2379</v>
      </c>
      <c r="H2323" s="22" t="s">
        <v>2379</v>
      </c>
      <c r="I2323" s="22" t="s">
        <v>2379</v>
      </c>
      <c r="J2323" s="22">
        <v>0</v>
      </c>
      <c r="K2323" t="s">
        <v>2379</v>
      </c>
      <c r="L2323" s="25">
        <f>VLOOKUP(Table35[[#This Row],[Customer ID]],'Hospitalisation Details'!A:E,5,FALSE)</f>
        <v>37487</v>
      </c>
      <c r="M2323" s="27">
        <f>VLOOKUP(Table35[[#This Row],[Customer ID]],'Hospitalisation Details'!A:K,8,FALSE)</f>
        <v>750</v>
      </c>
      <c r="N2323" t="str">
        <f>VLOOKUP(Table35[[#This Row],[Customer ID]],'Hospitalisation Details'!A:K,9, FALSE)</f>
        <v>tier - 3</v>
      </c>
      <c r="O2323" t="str">
        <f>VLOOKUP(Table35[[#This Row],[Customer ID]],'Hospitalisation Details'!A:K,10,FALSE)</f>
        <v>tier - 1</v>
      </c>
      <c r="P2323" t="str">
        <f>VLOOKUP(Table35[[#This Row],[Customer ID]],'Hospitalisation Details'!A:K,11,FALSE)</f>
        <v>R1012</v>
      </c>
    </row>
    <row r="2324" spans="1:16" x14ac:dyDescent="0.3">
      <c r="A2324" t="s">
        <v>31</v>
      </c>
      <c r="B2324" t="str">
        <f>VLOOKUP(Table35[[#This Row],[Customer ID]], 'Customer Names'!F:G, 2, FALSE)</f>
        <v>Buss, Mr.  Matthew</v>
      </c>
      <c r="C2324">
        <v>23.35</v>
      </c>
      <c r="D2324" s="22" t="str" cm="1">
        <f t="array" ref="D2324">_xlfn.IFS(Table35[[#This Row],[BMI]]&lt;18.5, "Underweight ", Table35[[#This Row],[BMI]]&lt;24.9, "Normal Weight", Table35[[#This Row],[BMI]]&lt;29.9, "Overweight ", TRUE, "Obesity")</f>
        <v>Normal Weight</v>
      </c>
      <c r="E2324" s="22">
        <v>5.94</v>
      </c>
      <c r="F2324" s="22" t="str" cm="1">
        <f t="array" ref="F2324">_xlfn.IFS(Table35[[#This Row],[HBA1C]]&lt;5.7, "Normal", Table35[[#This Row],[HBA1C]]&lt;6.4, "Prediabetes ", TRUE, "Diabetes")</f>
        <v xml:space="preserve">Prediabetes </v>
      </c>
      <c r="G2324" s="23" t="s">
        <v>2379</v>
      </c>
      <c r="H2324" s="22" t="s">
        <v>2379</v>
      </c>
      <c r="I2324" s="22" t="s">
        <v>2379</v>
      </c>
      <c r="J2324" s="22">
        <v>0</v>
      </c>
      <c r="K2324" t="s">
        <v>2379</v>
      </c>
      <c r="L2324" s="25">
        <f>VLOOKUP(Table35[[#This Row],[Customer ID]],'Hospitalisation Details'!A:E,5,FALSE)</f>
        <v>36355</v>
      </c>
      <c r="M2324" s="27">
        <f>VLOOKUP(Table35[[#This Row],[Customer ID]],'Hospitalisation Details'!A:K,8,FALSE)</f>
        <v>722.99</v>
      </c>
      <c r="N2324" t="str">
        <f>VLOOKUP(Table35[[#This Row],[Customer ID]],'Hospitalisation Details'!A:K,9, FALSE)</f>
        <v>tier - 3</v>
      </c>
      <c r="O2324" t="str">
        <f>VLOOKUP(Table35[[#This Row],[Customer ID]],'Hospitalisation Details'!A:K,10,FALSE)</f>
        <v>tier - 1</v>
      </c>
      <c r="P2324" t="str">
        <f>VLOOKUP(Table35[[#This Row],[Customer ID]],'Hospitalisation Details'!A:K,11,FALSE)</f>
        <v>R1013</v>
      </c>
    </row>
    <row r="2325" spans="1:16" x14ac:dyDescent="0.3">
      <c r="A2325" t="s">
        <v>29</v>
      </c>
      <c r="B2325" t="str">
        <f>VLOOKUP(Table35[[#This Row],[Customer ID]], 'Customer Names'!F:G, 2, FALSE)</f>
        <v>Duffy, Ms.  Meghan K</v>
      </c>
      <c r="C2325">
        <v>22.24</v>
      </c>
      <c r="D2325" s="22" t="str" cm="1">
        <f t="array" ref="D2325">_xlfn.IFS(Table35[[#This Row],[BMI]]&lt;18.5, "Underweight ", Table35[[#This Row],[BMI]]&lt;24.9, "Normal Weight", Table35[[#This Row],[BMI]]&lt;29.9, "Overweight ", TRUE, "Obesity")</f>
        <v>Normal Weight</v>
      </c>
      <c r="E2325" s="22">
        <v>5.04</v>
      </c>
      <c r="F2325" s="22" t="str" cm="1">
        <f t="array" ref="F2325">_xlfn.IFS(Table35[[#This Row],[HBA1C]]&lt;5.7, "Normal", Table35[[#This Row],[HBA1C]]&lt;6.4, "Prediabetes ", TRUE, "Diabetes")</f>
        <v>Normal</v>
      </c>
      <c r="G2325" s="23" t="s">
        <v>2379</v>
      </c>
      <c r="H2325" s="22" t="s">
        <v>2379</v>
      </c>
      <c r="I2325" s="22" t="s">
        <v>2379</v>
      </c>
      <c r="J2325" s="22">
        <v>0</v>
      </c>
      <c r="K2325" t="s">
        <v>2379</v>
      </c>
      <c r="L2325" s="25">
        <f>VLOOKUP(Table35[[#This Row],[Customer ID]],'Hospitalisation Details'!A:E,5,FALSE)</f>
        <v>36337</v>
      </c>
      <c r="M2325" s="27">
        <f>VLOOKUP(Table35[[#This Row],[Customer ID]],'Hospitalisation Details'!A:K,8,FALSE)</f>
        <v>700</v>
      </c>
      <c r="N2325" t="str">
        <f>VLOOKUP(Table35[[#This Row],[Customer ID]],'Hospitalisation Details'!A:K,9, FALSE)</f>
        <v>tier - 2</v>
      </c>
      <c r="O2325" t="str">
        <f>VLOOKUP(Table35[[#This Row],[Customer ID]],'Hospitalisation Details'!A:K,10,FALSE)</f>
        <v>tier - 3</v>
      </c>
      <c r="P2325" t="str">
        <f>VLOOKUP(Table35[[#This Row],[Customer ID]],'Hospitalisation Details'!A:K,11,FALSE)</f>
        <v>R1013</v>
      </c>
    </row>
    <row r="2326" spans="1:16" x14ac:dyDescent="0.3">
      <c r="A2326" t="s">
        <v>28</v>
      </c>
      <c r="B2326" t="str">
        <f>VLOOKUP(Table35[[#This Row],[Customer ID]], 'Customer Names'!F:G, 2, FALSE)</f>
        <v>Hines, Mr.  Fred</v>
      </c>
      <c r="C2326">
        <v>24.76</v>
      </c>
      <c r="D2326" s="22" t="str" cm="1">
        <f t="array" ref="D2326">_xlfn.IFS(Table35[[#This Row],[BMI]]&lt;18.5, "Underweight ", Table35[[#This Row],[BMI]]&lt;24.9, "Normal Weight", Table35[[#This Row],[BMI]]&lt;29.9, "Overweight ", TRUE, "Obesity")</f>
        <v>Normal Weight</v>
      </c>
      <c r="E2326" s="22">
        <v>4.54</v>
      </c>
      <c r="F2326" s="22" t="str" cm="1">
        <f t="array" ref="F2326">_xlfn.IFS(Table35[[#This Row],[HBA1C]]&lt;5.7, "Normal", Table35[[#This Row],[HBA1C]]&lt;6.4, "Prediabetes ", TRUE, "Diabetes")</f>
        <v>Normal</v>
      </c>
      <c r="G2326" s="23" t="s">
        <v>2381</v>
      </c>
      <c r="H2326" s="22" t="s">
        <v>2379</v>
      </c>
      <c r="I2326" s="22" t="s">
        <v>2379</v>
      </c>
      <c r="J2326" s="22">
        <v>0</v>
      </c>
      <c r="K2326" t="s">
        <v>2379</v>
      </c>
      <c r="L2326" s="25">
        <f>VLOOKUP(Table35[[#This Row],[Customer ID]],'Hospitalisation Details'!A:E,5,FALSE)</f>
        <v>37023</v>
      </c>
      <c r="M2326" s="27">
        <f>VLOOKUP(Table35[[#This Row],[Customer ID]],'Hospitalisation Details'!A:K,8,FALSE)</f>
        <v>687.54</v>
      </c>
      <c r="N2326" t="str">
        <f>VLOOKUP(Table35[[#This Row],[Customer ID]],'Hospitalisation Details'!A:K,9, FALSE)</f>
        <v>tier - 3</v>
      </c>
      <c r="O2326" t="str">
        <f>VLOOKUP(Table35[[#This Row],[Customer ID]],'Hospitalisation Details'!A:K,10,FALSE)</f>
        <v>tier - 2</v>
      </c>
      <c r="P2326" t="str">
        <f>VLOOKUP(Table35[[#This Row],[Customer ID]],'Hospitalisation Details'!A:K,11,FALSE)</f>
        <v>R1013</v>
      </c>
    </row>
    <row r="2327" spans="1:16" x14ac:dyDescent="0.3">
      <c r="A2327" t="s">
        <v>27</v>
      </c>
      <c r="B2327" t="str">
        <f>VLOOKUP(Table35[[#This Row],[Customer ID]], 'Customer Names'!F:G, 2, FALSE)</f>
        <v>Castro, Mr.  Sebastian</v>
      </c>
      <c r="C2327">
        <v>20.100000000000001</v>
      </c>
      <c r="D2327" s="22" t="str" cm="1">
        <f t="array" ref="D2327">_xlfn.IFS(Table35[[#This Row],[BMI]]&lt;18.5, "Underweight ", Table35[[#This Row],[BMI]]&lt;24.9, "Normal Weight", Table35[[#This Row],[BMI]]&lt;29.9, "Overweight ", TRUE, "Obesity")</f>
        <v>Normal Weight</v>
      </c>
      <c r="E2327" s="22">
        <v>5.6</v>
      </c>
      <c r="F2327" s="22" t="str" cm="1">
        <f t="array" ref="F2327">_xlfn.IFS(Table35[[#This Row],[HBA1C]]&lt;5.7, "Normal", Table35[[#This Row],[HBA1C]]&lt;6.4, "Prediabetes ", TRUE, "Diabetes")</f>
        <v>Normal</v>
      </c>
      <c r="G2327" s="23" t="s">
        <v>2381</v>
      </c>
      <c r="H2327" s="22" t="s">
        <v>2379</v>
      </c>
      <c r="I2327" s="22" t="s">
        <v>2381</v>
      </c>
      <c r="J2327" s="22">
        <v>1</v>
      </c>
      <c r="K2327" t="s">
        <v>2379</v>
      </c>
      <c r="L2327" s="25">
        <f>VLOOKUP(Table35[[#This Row],[Customer ID]],'Hospitalisation Details'!A:E,5,FALSE)</f>
        <v>35529</v>
      </c>
      <c r="M2327" s="27">
        <f>VLOOKUP(Table35[[#This Row],[Customer ID]],'Hospitalisation Details'!A:K,8,FALSE)</f>
        <v>670</v>
      </c>
      <c r="N2327" t="str">
        <f>VLOOKUP(Table35[[#This Row],[Customer ID]],'Hospitalisation Details'!A:K,9, FALSE)</f>
        <v>tier - 3</v>
      </c>
      <c r="O2327" t="str">
        <f>VLOOKUP(Table35[[#This Row],[Customer ID]],'Hospitalisation Details'!A:K,10,FALSE)</f>
        <v>tier - 3</v>
      </c>
      <c r="P2327" t="str">
        <f>VLOOKUP(Table35[[#This Row],[Customer ID]],'Hospitalisation Details'!A:K,11,FALSE)</f>
        <v>R1013</v>
      </c>
    </row>
    <row r="2328" spans="1:16" x14ac:dyDescent="0.3">
      <c r="A2328" t="s">
        <v>26</v>
      </c>
      <c r="B2328" t="str">
        <f>VLOOKUP(Table35[[#This Row],[Customer ID]], 'Customer Names'!F:G, 2, FALSE)</f>
        <v>Howell, Ms.  Laura</v>
      </c>
      <c r="C2328">
        <v>21.77</v>
      </c>
      <c r="D2328" s="22" t="str" cm="1">
        <f t="array" ref="D2328">_xlfn.IFS(Table35[[#This Row],[BMI]]&lt;18.5, "Underweight ", Table35[[#This Row],[BMI]]&lt;24.9, "Normal Weight", Table35[[#This Row],[BMI]]&lt;29.9, "Overweight ", TRUE, "Obesity")</f>
        <v>Normal Weight</v>
      </c>
      <c r="E2328" s="22">
        <v>10.67</v>
      </c>
      <c r="F2328" s="22" t="str" cm="1">
        <f t="array" ref="F2328">_xlfn.IFS(Table35[[#This Row],[HBA1C]]&lt;5.7, "Normal", Table35[[#This Row],[HBA1C]]&lt;6.4, "Prediabetes ", TRUE, "Diabetes")</f>
        <v>Diabetes</v>
      </c>
      <c r="G2328" s="23" t="s">
        <v>2379</v>
      </c>
      <c r="H2328" s="22" t="s">
        <v>2379</v>
      </c>
      <c r="I2328" s="22" t="s">
        <v>2379</v>
      </c>
      <c r="J2328" s="22">
        <v>0</v>
      </c>
      <c r="K2328" t="s">
        <v>2379</v>
      </c>
      <c r="L2328" s="25">
        <f>VLOOKUP(Table35[[#This Row],[Customer ID]],'Hospitalisation Details'!A:E,5,FALSE)</f>
        <v>37344</v>
      </c>
      <c r="M2328" s="27">
        <f>VLOOKUP(Table35[[#This Row],[Customer ID]],'Hospitalisation Details'!A:K,8,FALSE)</f>
        <v>668</v>
      </c>
      <c r="N2328" t="str">
        <f>VLOOKUP(Table35[[#This Row],[Customer ID]],'Hospitalisation Details'!A:K,9, FALSE)</f>
        <v>tier - 3</v>
      </c>
      <c r="O2328" t="str">
        <f>VLOOKUP(Table35[[#This Row],[Customer ID]],'Hospitalisation Details'!A:K,10,FALSE)</f>
        <v>tier - 2</v>
      </c>
      <c r="P2328" t="str">
        <f>VLOOKUP(Table35[[#This Row],[Customer ID]],'Hospitalisation Details'!A:K,11,FALSE)</f>
        <v>R1012</v>
      </c>
    </row>
    <row r="2329" spans="1:16" x14ac:dyDescent="0.3">
      <c r="A2329" t="s">
        <v>25</v>
      </c>
      <c r="B2329" t="str">
        <f>VLOOKUP(Table35[[#This Row],[Customer ID]], 'Customer Names'!F:G, 2, FALSE)</f>
        <v>Avery, Ms.  Nicole</v>
      </c>
      <c r="C2329">
        <v>17.82</v>
      </c>
      <c r="D2329" s="22" t="str" cm="1">
        <f t="array" ref="D2329">_xlfn.IFS(Table35[[#This Row],[BMI]]&lt;18.5, "Underweight ", Table35[[#This Row],[BMI]]&lt;24.9, "Normal Weight", Table35[[#This Row],[BMI]]&lt;29.9, "Overweight ", TRUE, "Obesity")</f>
        <v xml:space="preserve">Underweight </v>
      </c>
      <c r="E2329" s="22">
        <v>5.26</v>
      </c>
      <c r="F2329" s="22" t="str" cm="1">
        <f t="array" ref="F2329">_xlfn.IFS(Table35[[#This Row],[HBA1C]]&lt;5.7, "Normal", Table35[[#This Row],[HBA1C]]&lt;6.4, "Prediabetes ", TRUE, "Diabetes")</f>
        <v>Normal</v>
      </c>
      <c r="G2329" s="23" t="s">
        <v>2381</v>
      </c>
      <c r="H2329" s="22" t="s">
        <v>2379</v>
      </c>
      <c r="I2329" s="22" t="s">
        <v>2379</v>
      </c>
      <c r="J2329" s="22">
        <v>1</v>
      </c>
      <c r="K2329" t="s">
        <v>2379</v>
      </c>
      <c r="L2329" s="25">
        <f>VLOOKUP(Table35[[#This Row],[Customer ID]],'Hospitalisation Details'!A:E,5,FALSE)</f>
        <v>34734</v>
      </c>
      <c r="M2329" s="27">
        <f>VLOOKUP(Table35[[#This Row],[Customer ID]],'Hospitalisation Details'!A:K,8,FALSE)</f>
        <v>650</v>
      </c>
      <c r="N2329" t="str">
        <f>VLOOKUP(Table35[[#This Row],[Customer ID]],'Hospitalisation Details'!A:K,9, FALSE)</f>
        <v>tier - 3</v>
      </c>
      <c r="O2329" t="str">
        <f>VLOOKUP(Table35[[#This Row],[Customer ID]],'Hospitalisation Details'!A:K,10,FALSE)</f>
        <v>tier - 3</v>
      </c>
      <c r="P2329" t="str">
        <f>VLOOKUP(Table35[[#This Row],[Customer ID]],'Hospitalisation Details'!A:K,11,FALSE)</f>
        <v>R1013</v>
      </c>
    </row>
    <row r="2330" spans="1:16" x14ac:dyDescent="0.3">
      <c r="A2330" t="s">
        <v>24</v>
      </c>
      <c r="B2330" t="str">
        <f>VLOOKUP(Table35[[#This Row],[Customer ID]], 'Customer Names'!F:G, 2, FALSE)</f>
        <v>Bohinski, Ms.  Susan E</v>
      </c>
      <c r="C2330">
        <v>17.07</v>
      </c>
      <c r="D2330" s="22" t="str" cm="1">
        <f t="array" ref="D2330">_xlfn.IFS(Table35[[#This Row],[BMI]]&lt;18.5, "Underweight ", Table35[[#This Row],[BMI]]&lt;24.9, "Normal Weight", Table35[[#This Row],[BMI]]&lt;29.9, "Overweight ", TRUE, "Obesity")</f>
        <v xml:space="preserve">Underweight </v>
      </c>
      <c r="E2330" s="22">
        <v>5.22</v>
      </c>
      <c r="F2330" s="22" t="str" cm="1">
        <f t="array" ref="F2330">_xlfn.IFS(Table35[[#This Row],[HBA1C]]&lt;5.7, "Normal", Table35[[#This Row],[HBA1C]]&lt;6.4, "Prediabetes ", TRUE, "Diabetes")</f>
        <v>Normal</v>
      </c>
      <c r="G2330" s="23" t="s">
        <v>2379</v>
      </c>
      <c r="H2330" s="22" t="s">
        <v>2379</v>
      </c>
      <c r="I2330" s="22" t="s">
        <v>2381</v>
      </c>
      <c r="J2330" s="22">
        <v>1</v>
      </c>
      <c r="K2330" t="s">
        <v>2379</v>
      </c>
      <c r="L2330" s="25">
        <f>VLOOKUP(Table35[[#This Row],[Customer ID]],'Hospitalisation Details'!A:E,5,FALSE)</f>
        <v>33970</v>
      </c>
      <c r="M2330" s="27">
        <f>VLOOKUP(Table35[[#This Row],[Customer ID]],'Hospitalisation Details'!A:K,8,FALSE)</f>
        <v>650</v>
      </c>
      <c r="N2330" t="str">
        <f>VLOOKUP(Table35[[#This Row],[Customer ID]],'Hospitalisation Details'!A:K,9, FALSE)</f>
        <v>tier - 3</v>
      </c>
      <c r="O2330" t="str">
        <f>VLOOKUP(Table35[[#This Row],[Customer ID]],'Hospitalisation Details'!A:K,10,FALSE)</f>
        <v>tier - 3</v>
      </c>
      <c r="P2330" t="str">
        <f>VLOOKUP(Table35[[#This Row],[Customer ID]],'Hospitalisation Details'!A:K,11,FALSE)</f>
        <v>R1013</v>
      </c>
    </row>
    <row r="2331" spans="1:16" x14ac:dyDescent="0.3">
      <c r="A2331" t="s">
        <v>22</v>
      </c>
      <c r="B2331" t="str">
        <f>VLOOKUP(Table35[[#This Row],[Customer ID]], 'Customer Names'!F:G, 2, FALSE)</f>
        <v>Kohls, Ms.  Katy</v>
      </c>
      <c r="C2331">
        <v>22.24</v>
      </c>
      <c r="D2331" s="22" t="str" cm="1">
        <f t="array" ref="D2331">_xlfn.IFS(Table35[[#This Row],[BMI]]&lt;18.5, "Underweight ", Table35[[#This Row],[BMI]]&lt;24.9, "Normal Weight", Table35[[#This Row],[BMI]]&lt;29.9, "Overweight ", TRUE, "Obesity")</f>
        <v>Normal Weight</v>
      </c>
      <c r="E2331" s="22">
        <v>4.29</v>
      </c>
      <c r="F2331" s="22" t="str" cm="1">
        <f t="array" ref="F2331">_xlfn.IFS(Table35[[#This Row],[HBA1C]]&lt;5.7, "Normal", Table35[[#This Row],[HBA1C]]&lt;6.4, "Prediabetes ", TRUE, "Diabetes")</f>
        <v>Normal</v>
      </c>
      <c r="G2331" s="23" t="s">
        <v>2381</v>
      </c>
      <c r="H2331" s="22" t="s">
        <v>2379</v>
      </c>
      <c r="I2331" s="22" t="s">
        <v>2379</v>
      </c>
      <c r="J2331" s="22">
        <v>0</v>
      </c>
      <c r="K2331" t="s">
        <v>2379</v>
      </c>
      <c r="L2331" s="25">
        <f>VLOOKUP(Table35[[#This Row],[Customer ID]],'Hospitalisation Details'!A:E,5,FALSE)</f>
        <v>37245</v>
      </c>
      <c r="M2331" s="27">
        <f>VLOOKUP(Table35[[#This Row],[Customer ID]],'Hospitalisation Details'!A:K,8,FALSE)</f>
        <v>646.14</v>
      </c>
      <c r="N2331" t="str">
        <f>VLOOKUP(Table35[[#This Row],[Customer ID]],'Hospitalisation Details'!A:K,9, FALSE)</f>
        <v>tier - 3</v>
      </c>
      <c r="O2331" t="str">
        <f>VLOOKUP(Table35[[#This Row],[Customer ID]],'Hospitalisation Details'!A:K,10,FALSE)</f>
        <v>tier - 3</v>
      </c>
      <c r="P2331" t="str">
        <f>VLOOKUP(Table35[[#This Row],[Customer ID]],'Hospitalisation Details'!A:K,11,FALSE)</f>
        <v>R1012</v>
      </c>
    </row>
    <row r="2332" spans="1:16" x14ac:dyDescent="0.3">
      <c r="A2332" t="s">
        <v>21</v>
      </c>
      <c r="B2332" t="str">
        <f>VLOOKUP(Table35[[#This Row],[Customer ID]], 'Customer Names'!F:G, 2, FALSE)</f>
        <v>Brietzke, Mr.  Jordan</v>
      </c>
      <c r="C2332">
        <v>22.34</v>
      </c>
      <c r="D2332" s="22" t="str" cm="1">
        <f t="array" ref="D2332">_xlfn.IFS(Table35[[#This Row],[BMI]]&lt;18.5, "Underweight ", Table35[[#This Row],[BMI]]&lt;24.9, "Normal Weight", Table35[[#This Row],[BMI]]&lt;29.9, "Overweight ", TRUE, "Obesity")</f>
        <v>Normal Weight</v>
      </c>
      <c r="E2332" s="22">
        <v>5.57</v>
      </c>
      <c r="F2332" s="22" t="str" cm="1">
        <f t="array" ref="F2332">_xlfn.IFS(Table35[[#This Row],[HBA1C]]&lt;5.7, "Normal", Table35[[#This Row],[HBA1C]]&lt;6.4, "Prediabetes ", TRUE, "Diabetes")</f>
        <v>Normal</v>
      </c>
      <c r="G2332" s="23" t="s">
        <v>2379</v>
      </c>
      <c r="H2332" s="22" t="s">
        <v>2379</v>
      </c>
      <c r="I2332" s="22" t="s">
        <v>2379</v>
      </c>
      <c r="J2332" s="22">
        <v>1</v>
      </c>
      <c r="K2332" t="s">
        <v>2379</v>
      </c>
      <c r="L2332" s="25">
        <f>VLOOKUP(Table35[[#This Row],[Customer ID]],'Hospitalisation Details'!A:E,5,FALSE)</f>
        <v>36126</v>
      </c>
      <c r="M2332" s="27">
        <f>VLOOKUP(Table35[[#This Row],[Customer ID]],'Hospitalisation Details'!A:K,8,FALSE)</f>
        <v>637.26</v>
      </c>
      <c r="N2332" t="str">
        <f>VLOOKUP(Table35[[#This Row],[Customer ID]],'Hospitalisation Details'!A:K,9, FALSE)</f>
        <v>tier - 3</v>
      </c>
      <c r="O2332" t="str">
        <f>VLOOKUP(Table35[[#This Row],[Customer ID]],'Hospitalisation Details'!A:K,10,FALSE)</f>
        <v>tier - 3</v>
      </c>
      <c r="P2332" t="str">
        <f>VLOOKUP(Table35[[#This Row],[Customer ID]],'Hospitalisation Details'!A:K,11,FALSE)</f>
        <v>R1013</v>
      </c>
    </row>
    <row r="2333" spans="1:16" x14ac:dyDescent="0.3">
      <c r="A2333" t="s">
        <v>19</v>
      </c>
      <c r="B2333" t="str">
        <f>VLOOKUP(Table35[[#This Row],[Customer ID]], 'Customer Names'!F:G, 2, FALSE)</f>
        <v>Riveros Gonzalez, Mr.  Juan D. Sr.</v>
      </c>
      <c r="C2333">
        <v>17.7</v>
      </c>
      <c r="D2333" s="22" t="str" cm="1">
        <f t="array" ref="D2333">_xlfn.IFS(Table35[[#This Row],[BMI]]&lt;18.5, "Underweight ", Table35[[#This Row],[BMI]]&lt;24.9, "Normal Weight", Table35[[#This Row],[BMI]]&lt;29.9, "Overweight ", TRUE, "Obesity")</f>
        <v xml:space="preserve">Underweight </v>
      </c>
      <c r="E2333" s="22">
        <v>6.28</v>
      </c>
      <c r="F2333" s="22" t="str" cm="1">
        <f t="array" ref="F2333">_xlfn.IFS(Table35[[#This Row],[HBA1C]]&lt;5.7, "Normal", Table35[[#This Row],[HBA1C]]&lt;6.4, "Prediabetes ", TRUE, "Diabetes")</f>
        <v xml:space="preserve">Prediabetes </v>
      </c>
      <c r="G2333" s="23" t="s">
        <v>2379</v>
      </c>
      <c r="H2333" s="22" t="s">
        <v>2379</v>
      </c>
      <c r="I2333" s="22" t="s">
        <v>2379</v>
      </c>
      <c r="J2333" s="22">
        <v>1</v>
      </c>
      <c r="K2333" t="s">
        <v>2379</v>
      </c>
      <c r="L2333" s="25">
        <f>VLOOKUP(Table35[[#This Row],[Customer ID]],'Hospitalisation Details'!A:E,5,FALSE)</f>
        <v>33890</v>
      </c>
      <c r="M2333" s="27">
        <f>VLOOKUP(Table35[[#This Row],[Customer ID]],'Hospitalisation Details'!A:K,8,FALSE)</f>
        <v>604.54</v>
      </c>
      <c r="N2333" t="str">
        <f>VLOOKUP(Table35[[#This Row],[Customer ID]],'Hospitalisation Details'!A:K,9, FALSE)</f>
        <v>tier - 3</v>
      </c>
      <c r="O2333" t="str">
        <f>VLOOKUP(Table35[[#This Row],[Customer ID]],'Hospitalisation Details'!A:K,10,FALSE)</f>
        <v>tier - 3</v>
      </c>
      <c r="P2333" t="str">
        <f>VLOOKUP(Table35[[#This Row],[Customer ID]],'Hospitalisation Details'!A:K,11,FALSE)</f>
        <v>R1013</v>
      </c>
    </row>
    <row r="2334" spans="1:16" x14ac:dyDescent="0.3">
      <c r="A2334" t="s">
        <v>17</v>
      </c>
      <c r="B2334" t="str">
        <f>VLOOKUP(Table35[[#This Row],[Customer ID]], 'Customer Names'!F:G, 2, FALSE)</f>
        <v>Albano, Ms.  Julie</v>
      </c>
      <c r="C2334">
        <v>16.47</v>
      </c>
      <c r="D2334" s="22" t="str" cm="1">
        <f t="array" ref="D2334">_xlfn.IFS(Table35[[#This Row],[BMI]]&lt;18.5, "Underweight ", Table35[[#This Row],[BMI]]&lt;24.9, "Normal Weight", Table35[[#This Row],[BMI]]&lt;29.9, "Overweight ", TRUE, "Obesity")</f>
        <v xml:space="preserve">Underweight </v>
      </c>
      <c r="E2334" s="22">
        <v>6.35</v>
      </c>
      <c r="F2334" s="22" t="str" cm="1">
        <f t="array" ref="F2334">_xlfn.IFS(Table35[[#This Row],[HBA1C]]&lt;5.7, "Normal", Table35[[#This Row],[HBA1C]]&lt;6.4, "Prediabetes ", TRUE, "Diabetes")</f>
        <v xml:space="preserve">Prediabetes </v>
      </c>
      <c r="G2334" s="23" t="s">
        <v>2379</v>
      </c>
      <c r="H2334" s="22" t="s">
        <v>2379</v>
      </c>
      <c r="I2334" s="22" t="s">
        <v>2381</v>
      </c>
      <c r="J2334" s="22">
        <v>1</v>
      </c>
      <c r="K2334" t="s">
        <v>2379</v>
      </c>
      <c r="L2334" s="25">
        <f>VLOOKUP(Table35[[#This Row],[Customer ID]],'Hospitalisation Details'!A:E,5,FALSE)</f>
        <v>34242</v>
      </c>
      <c r="M2334" s="27">
        <f>VLOOKUP(Table35[[#This Row],[Customer ID]],'Hospitalisation Details'!A:K,8,FALSE)</f>
        <v>600</v>
      </c>
      <c r="N2334" t="str">
        <f>VLOOKUP(Table35[[#This Row],[Customer ID]],'Hospitalisation Details'!A:K,9, FALSE)</f>
        <v>tier - 2</v>
      </c>
      <c r="O2334" t="str">
        <f>VLOOKUP(Table35[[#This Row],[Customer ID]],'Hospitalisation Details'!A:K,10,FALSE)</f>
        <v>tier - 1</v>
      </c>
      <c r="P2334" t="str">
        <f>VLOOKUP(Table35[[#This Row],[Customer ID]],'Hospitalisation Details'!A:K,11,FALSE)</f>
        <v>R1013</v>
      </c>
    </row>
    <row r="2335" spans="1:16" x14ac:dyDescent="0.3">
      <c r="A2335" t="s">
        <v>14</v>
      </c>
      <c r="B2335" t="str">
        <f>VLOOKUP(Table35[[#This Row],[Customer ID]], 'Customer Names'!F:G, 2, FALSE)</f>
        <v>Rosendahl, Mr.  Evan P</v>
      </c>
      <c r="C2335">
        <v>17.600000000000001</v>
      </c>
      <c r="D2335" s="22" t="str" cm="1">
        <f t="array" ref="D2335">_xlfn.IFS(Table35[[#This Row],[BMI]]&lt;18.5, "Underweight ", Table35[[#This Row],[BMI]]&lt;24.9, "Normal Weight", Table35[[#This Row],[BMI]]&lt;29.9, "Overweight ", TRUE, "Obesity")</f>
        <v xml:space="preserve">Underweight </v>
      </c>
      <c r="E2335" s="22">
        <v>4.3899999999999997</v>
      </c>
      <c r="F2335" s="22" t="str" cm="1">
        <f t="array" ref="F2335">_xlfn.IFS(Table35[[#This Row],[HBA1C]]&lt;5.7, "Normal", Table35[[#This Row],[HBA1C]]&lt;6.4, "Prediabetes ", TRUE, "Diabetes")</f>
        <v>Normal</v>
      </c>
      <c r="G2335" s="23" t="s">
        <v>2379</v>
      </c>
      <c r="H2335" s="22" t="s">
        <v>2379</v>
      </c>
      <c r="I2335" s="22" t="s">
        <v>2379</v>
      </c>
      <c r="J2335" s="22">
        <v>1</v>
      </c>
      <c r="K2335" t="s">
        <v>2379</v>
      </c>
      <c r="L2335" s="25">
        <f>VLOOKUP(Table35[[#This Row],[Customer ID]],'Hospitalisation Details'!A:E,5,FALSE)</f>
        <v>33846</v>
      </c>
      <c r="M2335" s="27">
        <f>VLOOKUP(Table35[[#This Row],[Customer ID]],'Hospitalisation Details'!A:K,8,FALSE)</f>
        <v>570.62</v>
      </c>
      <c r="N2335" t="str">
        <f>VLOOKUP(Table35[[#This Row],[Customer ID]],'Hospitalisation Details'!A:K,9, FALSE)</f>
        <v>tier - 2</v>
      </c>
      <c r="O2335" t="str">
        <f>VLOOKUP(Table35[[#This Row],[Customer ID]],'Hospitalisation Details'!A:K,10,FALSE)</f>
        <v>tier - 1</v>
      </c>
      <c r="P2335" t="str">
        <f>VLOOKUP(Table35[[#This Row],[Customer ID]],'Hospitalisation Details'!A:K,11,FALSE)</f>
        <v>R1013</v>
      </c>
    </row>
    <row r="2336" spans="1:16" x14ac:dyDescent="0.3">
      <c r="A2336" t="s">
        <v>9</v>
      </c>
      <c r="B2336" t="str">
        <f>VLOOKUP(Table35[[#This Row],[Customer ID]], 'Customer Names'!F:G, 2, FALSE)</f>
        <v>German, Mr.  Aaron K</v>
      </c>
      <c r="C2336">
        <v>17.579999999999998</v>
      </c>
      <c r="D2336" s="22" t="str" cm="1">
        <f t="array" ref="D2336">_xlfn.IFS(Table35[[#This Row],[BMI]]&lt;18.5, "Underweight ", Table35[[#This Row],[BMI]]&lt;24.9, "Normal Weight", Table35[[#This Row],[BMI]]&lt;29.9, "Overweight ", TRUE, "Obesity")</f>
        <v xml:space="preserve">Underweight </v>
      </c>
      <c r="E2336" s="22">
        <v>4.51</v>
      </c>
      <c r="F2336" s="22" t="str" cm="1">
        <f t="array" ref="F2336">_xlfn.IFS(Table35[[#This Row],[HBA1C]]&lt;5.7, "Normal", Table35[[#This Row],[HBA1C]]&lt;6.4, "Prediabetes ", TRUE, "Diabetes")</f>
        <v>Normal</v>
      </c>
      <c r="G2336" s="23" t="s">
        <v>2379</v>
      </c>
      <c r="H2336" s="22" t="s">
        <v>2379</v>
      </c>
      <c r="I2336" s="22" t="s">
        <v>2379</v>
      </c>
      <c r="J2336" s="22">
        <v>1</v>
      </c>
      <c r="K2336" t="s">
        <v>2379</v>
      </c>
      <c r="L2336" s="25">
        <f>VLOOKUP(Table35[[#This Row],[Customer ID]],'Hospitalisation Details'!A:E,5,FALSE)</f>
        <v>33794</v>
      </c>
      <c r="M2336" s="27">
        <f>VLOOKUP(Table35[[#This Row],[Customer ID]],'Hospitalisation Details'!A:K,8,FALSE)</f>
        <v>563.84</v>
      </c>
      <c r="N2336" t="str">
        <f>VLOOKUP(Table35[[#This Row],[Customer ID]],'Hospitalisation Details'!A:K,9, FALSE)</f>
        <v>tier - 2</v>
      </c>
      <c r="O2336" t="str">
        <f>VLOOKUP(Table35[[#This Row],[Customer ID]],'Hospitalisation Details'!A:K,10,FALSE)</f>
        <v>tier - 3</v>
      </c>
      <c r="P2336" t="str">
        <f>VLOOKUP(Table35[[#This Row],[Customer ID]],'Hospitalisation Details'!A:K,11,FALSE)</f>
        <v>R1013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70E44-FE8E-48E4-A800-DA2C65589FD7}">
  <dimension ref="A1"/>
  <sheetViews>
    <sheetView workbookViewId="0"/>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87AF2-11DD-4304-91DC-374304D6682F}">
  <dimension ref="A1:C19"/>
  <sheetViews>
    <sheetView zoomScaleNormal="100" workbookViewId="0">
      <selection activeCell="D33" sqref="D33"/>
    </sheetView>
  </sheetViews>
  <sheetFormatPr defaultRowHeight="14.4" x14ac:dyDescent="0.3"/>
  <cols>
    <col min="1" max="1" width="12.5546875" bestFit="1" customWidth="1"/>
    <col min="2" max="2" width="23.33203125" customWidth="1"/>
    <col min="3" max="3" width="16.33203125" customWidth="1"/>
    <col min="4" max="4" width="30.6640625" bestFit="1" customWidth="1"/>
    <col min="5" max="5" width="3" bestFit="1" customWidth="1"/>
    <col min="6" max="6" width="10.77734375" bestFit="1" customWidth="1"/>
    <col min="7" max="11" width="5" bestFit="1" customWidth="1"/>
    <col min="12" max="12" width="4" bestFit="1" customWidth="1"/>
    <col min="13" max="21" width="5" bestFit="1" customWidth="1"/>
    <col min="22" max="22" width="4" bestFit="1" customWidth="1"/>
    <col min="23" max="31" width="5" bestFit="1" customWidth="1"/>
    <col min="32" max="32" width="4" bestFit="1" customWidth="1"/>
    <col min="33" max="41" width="5" bestFit="1" customWidth="1"/>
    <col min="42" max="42" width="4" bestFit="1" customWidth="1"/>
    <col min="43" max="51" width="5" bestFit="1" customWidth="1"/>
    <col min="52" max="52" width="4" bestFit="1" customWidth="1"/>
    <col min="53" max="61" width="5" bestFit="1" customWidth="1"/>
    <col min="62" max="62" width="4" bestFit="1" customWidth="1"/>
    <col min="63" max="71" width="5" bestFit="1" customWidth="1"/>
    <col min="72" max="72" width="4" bestFit="1" customWidth="1"/>
    <col min="73" max="81" width="5" bestFit="1" customWidth="1"/>
    <col min="82" max="82" width="4" bestFit="1" customWidth="1"/>
    <col min="83" max="91" width="5" bestFit="1" customWidth="1"/>
    <col min="92" max="92" width="4" bestFit="1" customWidth="1"/>
    <col min="93" max="101" width="5" bestFit="1" customWidth="1"/>
    <col min="102" max="102" width="2" bestFit="1" customWidth="1"/>
    <col min="103" max="111" width="5" bestFit="1" customWidth="1"/>
    <col min="112" max="112" width="4" bestFit="1" customWidth="1"/>
    <col min="113" max="121" width="5" bestFit="1" customWidth="1"/>
    <col min="122" max="122" width="4" bestFit="1" customWidth="1"/>
    <col min="123" max="131" width="5" bestFit="1" customWidth="1"/>
    <col min="132" max="132" width="4" bestFit="1" customWidth="1"/>
    <col min="133" max="141" width="5" bestFit="1" customWidth="1"/>
    <col min="142" max="142" width="4" bestFit="1" customWidth="1"/>
    <col min="143" max="151" width="5" bestFit="1" customWidth="1"/>
    <col min="152" max="152" width="4" bestFit="1" customWidth="1"/>
    <col min="153" max="161" width="5" bestFit="1" customWidth="1"/>
    <col min="162" max="162" width="4" bestFit="1" customWidth="1"/>
    <col min="163" max="171" width="5" bestFit="1" customWidth="1"/>
    <col min="172" max="172" width="4" bestFit="1" customWidth="1"/>
    <col min="173" max="181" width="5" bestFit="1" customWidth="1"/>
    <col min="182" max="182" width="4" bestFit="1" customWidth="1"/>
    <col min="183" max="191" width="5" bestFit="1" customWidth="1"/>
    <col min="192" max="192" width="4" bestFit="1" customWidth="1"/>
    <col min="193" max="201" width="5" bestFit="1" customWidth="1"/>
    <col min="202" max="202" width="2" bestFit="1" customWidth="1"/>
    <col min="203" max="211" width="5" bestFit="1" customWidth="1"/>
    <col min="212" max="212" width="4" bestFit="1" customWidth="1"/>
    <col min="213" max="221" width="5" bestFit="1" customWidth="1"/>
    <col min="222" max="222" width="4" bestFit="1" customWidth="1"/>
    <col min="223" max="231" width="5" bestFit="1" customWidth="1"/>
    <col min="232" max="232" width="4" bestFit="1" customWidth="1"/>
    <col min="233" max="240" width="5" bestFit="1" customWidth="1"/>
    <col min="241" max="241" width="4" bestFit="1" customWidth="1"/>
    <col min="242" max="249" width="5" bestFit="1" customWidth="1"/>
    <col min="250" max="250" width="4" bestFit="1" customWidth="1"/>
    <col min="251" max="256" width="5" bestFit="1" customWidth="1"/>
    <col min="257" max="257" width="4" bestFit="1" customWidth="1"/>
    <col min="258" max="263" width="5" bestFit="1" customWidth="1"/>
    <col min="264" max="264" width="4" bestFit="1" customWidth="1"/>
    <col min="265" max="271" width="5" bestFit="1" customWidth="1"/>
    <col min="272" max="272" width="4" bestFit="1" customWidth="1"/>
    <col min="273" max="279" width="5" bestFit="1" customWidth="1"/>
    <col min="280" max="280" width="4" bestFit="1" customWidth="1"/>
    <col min="281" max="288" width="5" bestFit="1" customWidth="1"/>
    <col min="289" max="289" width="2" bestFit="1" customWidth="1"/>
    <col min="290" max="301" width="5" bestFit="1" customWidth="1"/>
    <col min="302" max="302" width="4" bestFit="1" customWidth="1"/>
    <col min="303" max="307" width="5" bestFit="1" customWidth="1"/>
    <col min="308" max="308" width="4" bestFit="1" customWidth="1"/>
    <col min="309" max="314" width="5" bestFit="1" customWidth="1"/>
    <col min="315" max="315" width="4" bestFit="1" customWidth="1"/>
    <col min="316" max="322" width="5" bestFit="1" customWidth="1"/>
    <col min="323" max="323" width="4" bestFit="1" customWidth="1"/>
    <col min="324" max="330" width="5" bestFit="1" customWidth="1"/>
    <col min="331" max="331" width="4" bestFit="1" customWidth="1"/>
    <col min="332" max="345" width="5" bestFit="1" customWidth="1"/>
    <col min="346" max="346" width="4" bestFit="1" customWidth="1"/>
    <col min="347" max="361" width="5" bestFit="1" customWidth="1"/>
    <col min="362" max="362" width="2" bestFit="1" customWidth="1"/>
    <col min="363" max="368" width="5" bestFit="1" customWidth="1"/>
    <col min="369" max="369" width="4" bestFit="1" customWidth="1"/>
    <col min="370" max="385" width="5" bestFit="1" customWidth="1"/>
    <col min="386" max="386" width="4" bestFit="1" customWidth="1"/>
    <col min="387" max="391" width="5" bestFit="1" customWidth="1"/>
    <col min="392" max="392" width="4" bestFit="1" customWidth="1"/>
    <col min="393" max="400" width="5" bestFit="1" customWidth="1"/>
    <col min="401" max="401" width="4" bestFit="1" customWidth="1"/>
    <col min="402" max="408" width="5" bestFit="1" customWidth="1"/>
    <col min="409" max="409" width="4" bestFit="1" customWidth="1"/>
    <col min="410" max="415" width="5" bestFit="1" customWidth="1"/>
    <col min="416" max="416" width="4" bestFit="1" customWidth="1"/>
    <col min="417" max="422" width="5" bestFit="1" customWidth="1"/>
    <col min="423" max="423" width="4" bestFit="1" customWidth="1"/>
    <col min="424" max="430" width="5" bestFit="1" customWidth="1"/>
    <col min="431" max="431" width="4" bestFit="1" customWidth="1"/>
    <col min="432" max="443" width="5" bestFit="1" customWidth="1"/>
    <col min="444" max="444" width="4" bestFit="1" customWidth="1"/>
    <col min="445" max="451" width="5" bestFit="1" customWidth="1"/>
    <col min="452" max="452" width="4" bestFit="1" customWidth="1"/>
    <col min="453" max="467" width="5" bestFit="1" customWidth="1"/>
    <col min="468" max="468" width="4" bestFit="1" customWidth="1"/>
    <col min="469" max="475" width="5" bestFit="1" customWidth="1"/>
    <col min="476" max="476" width="4" bestFit="1" customWidth="1"/>
    <col min="477" max="484" width="5" bestFit="1" customWidth="1"/>
    <col min="485" max="485" width="4" bestFit="1" customWidth="1"/>
    <col min="486" max="491" width="5" bestFit="1" customWidth="1"/>
    <col min="492" max="492" width="4" bestFit="1" customWidth="1"/>
    <col min="493" max="497" width="5" bestFit="1" customWidth="1"/>
    <col min="498" max="498" width="4" bestFit="1" customWidth="1"/>
    <col min="499" max="504" width="5" bestFit="1" customWidth="1"/>
    <col min="505" max="505" width="4" bestFit="1" customWidth="1"/>
    <col min="506" max="511" width="5" bestFit="1" customWidth="1"/>
    <col min="512" max="516" width="6" bestFit="1" customWidth="1"/>
    <col min="517" max="517" width="5" bestFit="1" customWidth="1"/>
    <col min="518" max="523" width="6" bestFit="1" customWidth="1"/>
    <col min="524" max="524" width="5" bestFit="1" customWidth="1"/>
    <col min="525" max="529" width="6" bestFit="1" customWidth="1"/>
    <col min="530" max="530" width="5" bestFit="1" customWidth="1"/>
    <col min="531" max="535" width="6" bestFit="1" customWidth="1"/>
    <col min="536" max="536" width="5" bestFit="1" customWidth="1"/>
    <col min="537" max="544" width="6" bestFit="1" customWidth="1"/>
    <col min="545" max="545" width="5" bestFit="1" customWidth="1"/>
    <col min="546" max="554" width="6" bestFit="1" customWidth="1"/>
    <col min="555" max="555" width="5" bestFit="1" customWidth="1"/>
    <col min="556" max="561" width="6" bestFit="1" customWidth="1"/>
    <col min="562" max="562" width="5" bestFit="1" customWidth="1"/>
    <col min="563" max="568" width="6" bestFit="1" customWidth="1"/>
    <col min="569" max="569" width="5" bestFit="1" customWidth="1"/>
    <col min="570" max="576" width="6" bestFit="1" customWidth="1"/>
    <col min="577" max="577" width="5" bestFit="1" customWidth="1"/>
    <col min="578" max="584" width="6" bestFit="1" customWidth="1"/>
    <col min="585" max="585" width="3" bestFit="1" customWidth="1"/>
    <col min="586" max="594" width="6" bestFit="1" customWidth="1"/>
    <col min="595" max="595" width="5" bestFit="1" customWidth="1"/>
    <col min="596" max="602" width="6" bestFit="1" customWidth="1"/>
    <col min="603" max="603" width="5" bestFit="1" customWidth="1"/>
    <col min="604" max="607" width="6" bestFit="1" customWidth="1"/>
    <col min="608" max="608" width="5" bestFit="1" customWidth="1"/>
    <col min="609" max="617" width="6" bestFit="1" customWidth="1"/>
    <col min="618" max="618" width="5" bestFit="1" customWidth="1"/>
    <col min="619" max="626" width="6" bestFit="1" customWidth="1"/>
    <col min="627" max="627" width="5" bestFit="1" customWidth="1"/>
    <col min="628" max="647" width="6" bestFit="1" customWidth="1"/>
    <col min="648" max="648" width="5" bestFit="1" customWidth="1"/>
    <col min="649" max="657" width="6" bestFit="1" customWidth="1"/>
    <col min="658" max="658" width="5" bestFit="1" customWidth="1"/>
    <col min="659" max="667" width="6" bestFit="1" customWidth="1"/>
    <col min="668" max="668" width="3" bestFit="1" customWidth="1"/>
    <col min="669" max="669" width="10.77734375" bestFit="1" customWidth="1"/>
    <col min="670" max="778" width="5.77734375" bestFit="1" customWidth="1"/>
    <col min="779" max="779" width="8.44140625" bestFit="1" customWidth="1"/>
    <col min="780" max="780" width="10.77734375" bestFit="1" customWidth="1"/>
  </cols>
  <sheetData>
    <row r="1" spans="1:3" x14ac:dyDescent="0.3">
      <c r="A1" t="s">
        <v>8387</v>
      </c>
    </row>
    <row r="2" spans="1:3" x14ac:dyDescent="0.3">
      <c r="A2" t="s">
        <v>8388</v>
      </c>
    </row>
    <row r="8" spans="1:3" x14ac:dyDescent="0.3">
      <c r="A8" s="28" t="s">
        <v>8389</v>
      </c>
      <c r="B8" t="s">
        <v>8392</v>
      </c>
    </row>
    <row r="9" spans="1:3" x14ac:dyDescent="0.3">
      <c r="A9" s="29" t="s">
        <v>2379</v>
      </c>
      <c r="B9">
        <v>1944</v>
      </c>
    </row>
    <row r="10" spans="1:3" x14ac:dyDescent="0.3">
      <c r="A10" s="29" t="s">
        <v>2381</v>
      </c>
      <c r="B10">
        <v>391</v>
      </c>
    </row>
    <row r="11" spans="1:3" x14ac:dyDescent="0.3">
      <c r="A11" s="29" t="s">
        <v>8390</v>
      </c>
      <c r="B11">
        <v>2335</v>
      </c>
    </row>
    <row r="13" spans="1:3" x14ac:dyDescent="0.3">
      <c r="B13">
        <f>GETPIVOTDATA("smoker",$A$8)</f>
        <v>2335</v>
      </c>
    </row>
    <row r="16" spans="1:3" x14ac:dyDescent="0.3">
      <c r="A16" s="28" t="s">
        <v>8389</v>
      </c>
      <c r="B16" t="s">
        <v>8393</v>
      </c>
      <c r="C16" t="s">
        <v>8401</v>
      </c>
    </row>
    <row r="17" spans="1:3" x14ac:dyDescent="0.3">
      <c r="A17" s="29" t="s">
        <v>2379</v>
      </c>
      <c r="B17">
        <v>1417</v>
      </c>
      <c r="C17">
        <v>6.6704427202190848</v>
      </c>
    </row>
    <row r="18" spans="1:3" x14ac:dyDescent="0.3">
      <c r="A18" s="29" t="s">
        <v>2380</v>
      </c>
      <c r="B18">
        <v>162</v>
      </c>
      <c r="C18">
        <v>5.1876388888888894</v>
      </c>
    </row>
    <row r="19" spans="1:3" x14ac:dyDescent="0.3">
      <c r="A19" s="29" t="s">
        <v>8390</v>
      </c>
      <c r="B19">
        <v>1579</v>
      </c>
      <c r="C19">
        <v>6.578997858672385</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0D3CE-0FCA-44E9-BD75-FFDDAF06939D}">
  <dimension ref="A3:C104"/>
  <sheetViews>
    <sheetView topLeftCell="A49" workbookViewId="0">
      <selection activeCell="C61" sqref="C61"/>
    </sheetView>
  </sheetViews>
  <sheetFormatPr defaultRowHeight="14.4" x14ac:dyDescent="0.3"/>
  <cols>
    <col min="1" max="1" width="12.5546875" bestFit="1" customWidth="1"/>
    <col min="2" max="2" width="16.33203125" bestFit="1" customWidth="1"/>
    <col min="3" max="3" width="14.109375" bestFit="1" customWidth="1"/>
    <col min="4" max="5" width="6" bestFit="1" customWidth="1"/>
    <col min="6" max="6" width="5" bestFit="1" customWidth="1"/>
    <col min="7" max="39" width="6" bestFit="1" customWidth="1"/>
    <col min="40" max="40" width="5" bestFit="1" customWidth="1"/>
    <col min="41" max="43" width="6" bestFit="1" customWidth="1"/>
    <col min="44" max="44" width="5" bestFit="1" customWidth="1"/>
    <col min="45" max="54" width="6" bestFit="1" customWidth="1"/>
    <col min="55" max="55" width="5" bestFit="1" customWidth="1"/>
    <col min="56" max="66" width="6" bestFit="1" customWidth="1"/>
    <col min="67" max="67" width="5" bestFit="1" customWidth="1"/>
    <col min="68" max="68" width="6" bestFit="1" customWidth="1"/>
    <col min="69" max="69" width="7" bestFit="1" customWidth="1"/>
    <col min="70" max="83" width="6" bestFit="1" customWidth="1"/>
    <col min="84" max="84" width="7" bestFit="1" customWidth="1"/>
    <col min="85" max="85" width="5" bestFit="1" customWidth="1"/>
    <col min="86" max="91" width="6" bestFit="1" customWidth="1"/>
    <col min="92" max="92" width="7" bestFit="1" customWidth="1"/>
    <col min="93" max="93" width="5" bestFit="1" customWidth="1"/>
    <col min="94" max="97" width="6" bestFit="1" customWidth="1"/>
    <col min="98" max="98" width="5" bestFit="1" customWidth="1"/>
    <col min="99" max="101" width="6" bestFit="1" customWidth="1"/>
    <col min="102" max="102" width="5" bestFit="1" customWidth="1"/>
    <col min="103" max="108" width="6" bestFit="1" customWidth="1"/>
    <col min="109" max="109" width="7" bestFit="1" customWidth="1"/>
    <col min="110" max="110" width="6" bestFit="1" customWidth="1"/>
    <col min="111" max="111" width="5" bestFit="1" customWidth="1"/>
    <col min="112" max="115" width="6" bestFit="1" customWidth="1"/>
    <col min="116" max="116" width="7" bestFit="1" customWidth="1"/>
    <col min="117" max="120" width="6" bestFit="1" customWidth="1"/>
    <col min="121" max="121" width="5" bestFit="1" customWidth="1"/>
    <col min="122" max="122" width="6" bestFit="1" customWidth="1"/>
    <col min="123" max="123" width="5" bestFit="1" customWidth="1"/>
    <col min="124" max="129" width="6" bestFit="1" customWidth="1"/>
    <col min="130" max="130" width="5" bestFit="1" customWidth="1"/>
    <col min="131" max="131" width="6" bestFit="1" customWidth="1"/>
    <col min="132" max="132" width="7" bestFit="1" customWidth="1"/>
    <col min="133" max="141" width="6" bestFit="1" customWidth="1"/>
    <col min="142" max="142" width="5" bestFit="1" customWidth="1"/>
    <col min="143" max="146" width="6" bestFit="1" customWidth="1"/>
    <col min="147" max="147" width="7" bestFit="1" customWidth="1"/>
    <col min="148" max="157" width="6" bestFit="1" customWidth="1"/>
    <col min="158" max="158" width="7" bestFit="1" customWidth="1"/>
    <col min="159" max="162" width="6" bestFit="1" customWidth="1"/>
    <col min="163" max="163" width="5" bestFit="1" customWidth="1"/>
    <col min="164" max="167" width="6" bestFit="1" customWidth="1"/>
    <col min="168" max="168" width="7" bestFit="1" customWidth="1"/>
    <col min="169" max="185" width="6" bestFit="1" customWidth="1"/>
    <col min="186" max="186" width="7" bestFit="1" customWidth="1"/>
    <col min="187" max="193" width="6" bestFit="1" customWidth="1"/>
    <col min="194" max="194" width="5" bestFit="1" customWidth="1"/>
    <col min="195" max="197" width="6" bestFit="1" customWidth="1"/>
    <col min="198" max="198" width="7" bestFit="1" customWidth="1"/>
    <col min="199" max="201" width="6" bestFit="1" customWidth="1"/>
    <col min="202" max="202" width="7" bestFit="1" customWidth="1"/>
    <col min="203" max="207" width="6" bestFit="1" customWidth="1"/>
    <col min="208" max="208" width="7" bestFit="1" customWidth="1"/>
    <col min="209" max="209" width="6" bestFit="1" customWidth="1"/>
    <col min="210" max="210" width="5" bestFit="1" customWidth="1"/>
    <col min="211" max="212" width="6" bestFit="1" customWidth="1"/>
    <col min="213" max="213" width="5" bestFit="1" customWidth="1"/>
    <col min="214" max="214" width="7" bestFit="1" customWidth="1"/>
    <col min="215" max="225" width="6" bestFit="1" customWidth="1"/>
    <col min="226" max="226" width="7" bestFit="1" customWidth="1"/>
    <col min="227" max="228" width="6" bestFit="1" customWidth="1"/>
    <col min="229" max="229" width="5" bestFit="1" customWidth="1"/>
    <col min="230" max="234" width="6" bestFit="1" customWidth="1"/>
    <col min="235" max="235" width="5" bestFit="1" customWidth="1"/>
    <col min="236" max="256" width="6" bestFit="1" customWidth="1"/>
    <col min="257" max="257" width="7" bestFit="1" customWidth="1"/>
    <col min="258" max="260" width="6" bestFit="1" customWidth="1"/>
    <col min="261" max="261" width="5" bestFit="1" customWidth="1"/>
    <col min="262" max="262" width="6" bestFit="1" customWidth="1"/>
    <col min="263" max="263" width="7" bestFit="1" customWidth="1"/>
    <col min="264" max="266" width="6" bestFit="1" customWidth="1"/>
    <col min="267" max="267" width="5" bestFit="1" customWidth="1"/>
    <col min="268" max="268" width="7" bestFit="1" customWidth="1"/>
    <col min="269" max="278" width="6" bestFit="1" customWidth="1"/>
    <col min="279" max="279" width="7" bestFit="1" customWidth="1"/>
    <col min="280" max="281" width="6" bestFit="1" customWidth="1"/>
    <col min="282" max="282" width="4" bestFit="1" customWidth="1"/>
    <col min="283" max="286" width="6" bestFit="1" customWidth="1"/>
    <col min="287" max="287" width="5" bestFit="1" customWidth="1"/>
    <col min="288" max="288" width="6" bestFit="1" customWidth="1"/>
    <col min="289" max="289" width="7" bestFit="1" customWidth="1"/>
    <col min="290" max="290" width="6" bestFit="1" customWidth="1"/>
    <col min="291" max="291" width="5" bestFit="1" customWidth="1"/>
    <col min="292" max="294" width="6" bestFit="1" customWidth="1"/>
    <col min="295" max="295" width="5" bestFit="1" customWidth="1"/>
    <col min="296" max="303" width="6" bestFit="1" customWidth="1"/>
    <col min="304" max="304" width="7" bestFit="1" customWidth="1"/>
    <col min="305" max="312" width="6" bestFit="1" customWidth="1"/>
    <col min="313" max="313" width="7" bestFit="1" customWidth="1"/>
    <col min="314" max="320" width="6" bestFit="1" customWidth="1"/>
    <col min="321" max="321" width="7" bestFit="1" customWidth="1"/>
    <col min="322" max="328" width="6" bestFit="1" customWidth="1"/>
    <col min="329" max="329" width="7" bestFit="1" customWidth="1"/>
    <col min="330" max="330" width="5" bestFit="1" customWidth="1"/>
    <col min="331" max="334" width="6" bestFit="1" customWidth="1"/>
    <col min="335" max="335" width="5" bestFit="1" customWidth="1"/>
    <col min="336" max="337" width="6" bestFit="1" customWidth="1"/>
    <col min="338" max="338" width="7" bestFit="1" customWidth="1"/>
    <col min="339" max="339" width="5" bestFit="1" customWidth="1"/>
    <col min="340" max="346" width="6" bestFit="1" customWidth="1"/>
    <col min="347" max="347" width="7" bestFit="1" customWidth="1"/>
    <col min="348" max="354" width="6" bestFit="1" customWidth="1"/>
    <col min="355" max="355" width="7" bestFit="1" customWidth="1"/>
    <col min="356" max="356" width="6" bestFit="1" customWidth="1"/>
    <col min="357" max="357" width="5" bestFit="1" customWidth="1"/>
    <col min="358" max="360" width="6" bestFit="1" customWidth="1"/>
    <col min="361" max="361" width="5" bestFit="1" customWidth="1"/>
    <col min="362" max="363" width="6" bestFit="1" customWidth="1"/>
    <col min="364" max="364" width="7" bestFit="1" customWidth="1"/>
    <col min="365" max="371" width="6" bestFit="1" customWidth="1"/>
    <col min="372" max="372" width="5" bestFit="1" customWidth="1"/>
    <col min="373" max="374" width="6" bestFit="1" customWidth="1"/>
    <col min="375" max="375" width="7" bestFit="1" customWidth="1"/>
    <col min="376" max="380" width="6" bestFit="1" customWidth="1"/>
    <col min="381" max="381" width="5" bestFit="1" customWidth="1"/>
    <col min="382" max="382" width="7" bestFit="1" customWidth="1"/>
    <col min="383" max="392" width="6" bestFit="1" customWidth="1"/>
    <col min="393" max="393" width="5" bestFit="1" customWidth="1"/>
    <col min="394" max="394" width="7" bestFit="1" customWidth="1"/>
    <col min="395" max="404" width="6" bestFit="1" customWidth="1"/>
    <col min="405" max="405" width="7" bestFit="1" customWidth="1"/>
    <col min="406" max="411" width="6" bestFit="1" customWidth="1"/>
    <col min="412" max="412" width="7" bestFit="1" customWidth="1"/>
    <col min="413" max="418" width="6" bestFit="1" customWidth="1"/>
    <col min="419" max="419" width="7" bestFit="1" customWidth="1"/>
    <col min="420" max="424" width="6" bestFit="1" customWidth="1"/>
    <col min="425" max="425" width="5" bestFit="1" customWidth="1"/>
    <col min="426" max="428" width="6" bestFit="1" customWidth="1"/>
    <col min="429" max="429" width="7" bestFit="1" customWidth="1"/>
    <col min="430" max="430" width="6" bestFit="1" customWidth="1"/>
    <col min="431" max="431" width="5" bestFit="1" customWidth="1"/>
    <col min="432" max="435" width="6" bestFit="1" customWidth="1"/>
    <col min="436" max="436" width="7" bestFit="1" customWidth="1"/>
    <col min="437" max="444" width="6" bestFit="1" customWidth="1"/>
    <col min="445" max="445" width="7" bestFit="1" customWidth="1"/>
    <col min="446" max="451" width="6" bestFit="1" customWidth="1"/>
    <col min="452" max="452" width="5" bestFit="1" customWidth="1"/>
    <col min="453" max="455" width="6" bestFit="1" customWidth="1"/>
    <col min="456" max="456" width="7" bestFit="1" customWidth="1"/>
    <col min="457" max="466" width="6" bestFit="1" customWidth="1"/>
    <col min="467" max="467" width="7" bestFit="1" customWidth="1"/>
    <col min="468" max="472" width="6" bestFit="1" customWidth="1"/>
    <col min="473" max="473" width="7" bestFit="1" customWidth="1"/>
    <col min="474" max="480" width="6" bestFit="1" customWidth="1"/>
    <col min="481" max="481" width="7" bestFit="1" customWidth="1"/>
    <col min="482" max="488" width="6" bestFit="1" customWidth="1"/>
    <col min="489" max="489" width="7" bestFit="1" customWidth="1"/>
    <col min="490" max="494" width="6" bestFit="1" customWidth="1"/>
    <col min="495" max="495" width="7" bestFit="1" customWidth="1"/>
    <col min="496" max="503" width="6" bestFit="1" customWidth="1"/>
    <col min="504" max="504" width="7" bestFit="1" customWidth="1"/>
    <col min="505" max="505" width="5" bestFit="1" customWidth="1"/>
    <col min="506" max="507" width="6" bestFit="1" customWidth="1"/>
    <col min="508" max="508" width="5" bestFit="1" customWidth="1"/>
    <col min="509" max="510" width="6" bestFit="1" customWidth="1"/>
    <col min="511" max="511" width="7" bestFit="1" customWidth="1"/>
    <col min="512" max="517" width="6" bestFit="1" customWidth="1"/>
    <col min="518" max="518" width="7" bestFit="1" customWidth="1"/>
    <col min="519" max="525" width="6" bestFit="1" customWidth="1"/>
    <col min="526" max="526" width="7" bestFit="1" customWidth="1"/>
    <col min="527" max="531" width="6" bestFit="1" customWidth="1"/>
    <col min="532" max="532" width="7" bestFit="1" customWidth="1"/>
    <col min="533" max="537" width="6" bestFit="1" customWidth="1"/>
    <col min="538" max="538" width="5" bestFit="1" customWidth="1"/>
    <col min="539" max="540" width="6" bestFit="1" customWidth="1"/>
    <col min="541" max="541" width="7" bestFit="1" customWidth="1"/>
    <col min="542" max="542" width="5" bestFit="1" customWidth="1"/>
    <col min="543" max="547" width="6" bestFit="1" customWidth="1"/>
    <col min="548" max="548" width="7" bestFit="1" customWidth="1"/>
    <col min="549" max="554" width="6" bestFit="1" customWidth="1"/>
    <col min="555" max="555" width="5" bestFit="1" customWidth="1"/>
    <col min="556" max="556" width="7" bestFit="1" customWidth="1"/>
    <col min="557" max="559" width="6" bestFit="1" customWidth="1"/>
    <col min="560" max="560" width="5" bestFit="1" customWidth="1"/>
    <col min="561" max="564" width="6" bestFit="1" customWidth="1"/>
    <col min="565" max="565" width="7" bestFit="1" customWidth="1"/>
    <col min="566" max="571" width="6" bestFit="1" customWidth="1"/>
    <col min="572" max="572" width="7" bestFit="1" customWidth="1"/>
    <col min="573" max="579" width="6" bestFit="1" customWidth="1"/>
    <col min="580" max="580" width="7" bestFit="1" customWidth="1"/>
    <col min="581" max="586" width="6" bestFit="1" customWidth="1"/>
    <col min="587" max="587" width="7" bestFit="1" customWidth="1"/>
    <col min="588" max="588" width="6" bestFit="1" customWidth="1"/>
    <col min="589" max="589" width="5" bestFit="1" customWidth="1"/>
    <col min="590" max="594" width="6" bestFit="1" customWidth="1"/>
    <col min="595" max="595" width="7" bestFit="1" customWidth="1"/>
    <col min="596" max="596" width="6" bestFit="1" customWidth="1"/>
    <col min="597" max="597" width="5" bestFit="1" customWidth="1"/>
    <col min="598" max="601" width="6" bestFit="1" customWidth="1"/>
    <col min="602" max="602" width="7" bestFit="1" customWidth="1"/>
    <col min="603" max="604" width="6" bestFit="1" customWidth="1"/>
    <col min="605" max="605" width="5" bestFit="1" customWidth="1"/>
    <col min="606" max="608" width="6" bestFit="1" customWidth="1"/>
    <col min="609" max="609" width="5" bestFit="1" customWidth="1"/>
    <col min="610" max="610" width="6" bestFit="1" customWidth="1"/>
    <col min="611" max="611" width="7" bestFit="1" customWidth="1"/>
    <col min="612" max="618" width="6" bestFit="1" customWidth="1"/>
    <col min="619" max="619" width="7" bestFit="1" customWidth="1"/>
    <col min="620" max="628" width="6" bestFit="1" customWidth="1"/>
    <col min="629" max="629" width="7" bestFit="1" customWidth="1"/>
    <col min="630" max="635" width="6" bestFit="1" customWidth="1"/>
    <col min="636" max="636" width="5" bestFit="1" customWidth="1"/>
    <col min="637" max="637" width="6" bestFit="1" customWidth="1"/>
    <col min="638" max="638" width="7" bestFit="1" customWidth="1"/>
    <col min="639" max="648" width="6" bestFit="1" customWidth="1"/>
    <col min="649" max="649" width="7" bestFit="1" customWidth="1"/>
    <col min="650" max="653" width="6" bestFit="1" customWidth="1"/>
    <col min="654" max="654" width="7" bestFit="1" customWidth="1"/>
    <col min="655" max="663" width="6" bestFit="1" customWidth="1"/>
    <col min="664" max="664" width="7" bestFit="1" customWidth="1"/>
    <col min="665" max="672" width="6" bestFit="1" customWidth="1"/>
    <col min="673" max="673" width="7" bestFit="1" customWidth="1"/>
    <col min="674" max="679" width="6" bestFit="1" customWidth="1"/>
    <col min="680" max="680" width="7" bestFit="1" customWidth="1"/>
    <col min="681" max="681" width="6" bestFit="1" customWidth="1"/>
    <col min="682" max="682" width="5" bestFit="1" customWidth="1"/>
    <col min="683" max="689" width="6" bestFit="1" customWidth="1"/>
    <col min="690" max="690" width="7" bestFit="1" customWidth="1"/>
    <col min="691" max="698" width="6" bestFit="1" customWidth="1"/>
    <col min="699" max="699" width="7" bestFit="1" customWidth="1"/>
    <col min="700" max="706" width="6" bestFit="1" customWidth="1"/>
    <col min="707" max="707" width="7" bestFit="1" customWidth="1"/>
    <col min="708" max="714" width="6" bestFit="1" customWidth="1"/>
    <col min="715" max="715" width="5" bestFit="1" customWidth="1"/>
    <col min="716" max="716" width="7" bestFit="1" customWidth="1"/>
    <col min="717" max="722" width="6" bestFit="1" customWidth="1"/>
    <col min="723" max="723" width="5" bestFit="1" customWidth="1"/>
    <col min="724" max="724" width="6" bestFit="1" customWidth="1"/>
    <col min="725" max="725" width="7" bestFit="1" customWidth="1"/>
    <col min="726" max="727" width="6" bestFit="1" customWidth="1"/>
    <col min="728" max="728" width="5" bestFit="1" customWidth="1"/>
    <col min="729" max="732" width="6" bestFit="1" customWidth="1"/>
    <col min="733" max="733" width="5" bestFit="1" customWidth="1"/>
    <col min="734" max="734" width="7" bestFit="1" customWidth="1"/>
    <col min="735" max="738" width="6" bestFit="1" customWidth="1"/>
    <col min="739" max="739" width="7" bestFit="1" customWidth="1"/>
    <col min="740" max="740" width="5" bestFit="1" customWidth="1"/>
    <col min="741" max="742" width="6" bestFit="1" customWidth="1"/>
    <col min="743" max="743" width="5" bestFit="1" customWidth="1"/>
    <col min="744" max="746" width="6" bestFit="1" customWidth="1"/>
    <col min="747" max="747" width="7" bestFit="1" customWidth="1"/>
    <col min="748" max="752" width="6" bestFit="1" customWidth="1"/>
    <col min="753" max="753" width="5" bestFit="1" customWidth="1"/>
    <col min="754" max="755" width="6" bestFit="1" customWidth="1"/>
    <col min="756" max="756" width="7" bestFit="1" customWidth="1"/>
    <col min="757" max="760" width="6" bestFit="1" customWidth="1"/>
    <col min="761" max="761" width="7" bestFit="1" customWidth="1"/>
    <col min="762" max="765" width="6" bestFit="1" customWidth="1"/>
    <col min="766" max="766" width="5" bestFit="1" customWidth="1"/>
    <col min="767" max="768" width="6" bestFit="1" customWidth="1"/>
    <col min="769" max="769" width="7" bestFit="1" customWidth="1"/>
    <col min="770" max="770" width="6" bestFit="1" customWidth="1"/>
    <col min="771" max="771" width="5" bestFit="1" customWidth="1"/>
    <col min="772" max="776" width="6" bestFit="1" customWidth="1"/>
    <col min="777" max="777" width="7" bestFit="1" customWidth="1"/>
    <col min="778" max="782" width="6" bestFit="1" customWidth="1"/>
    <col min="783" max="783" width="5" bestFit="1" customWidth="1"/>
    <col min="784" max="784" width="7" bestFit="1" customWidth="1"/>
    <col min="785" max="791" width="6" bestFit="1" customWidth="1"/>
    <col min="792" max="792" width="5" bestFit="1" customWidth="1"/>
    <col min="793" max="794" width="6" bestFit="1" customWidth="1"/>
    <col min="795" max="795" width="7" bestFit="1" customWidth="1"/>
    <col min="796" max="796" width="6" bestFit="1" customWidth="1"/>
    <col min="797" max="797" width="5" bestFit="1" customWidth="1"/>
    <col min="798" max="800" width="6" bestFit="1" customWidth="1"/>
    <col min="801" max="801" width="7" bestFit="1" customWidth="1"/>
    <col min="802" max="809" width="6" bestFit="1" customWidth="1"/>
    <col min="810" max="810" width="7" bestFit="1" customWidth="1"/>
    <col min="811" max="815" width="6" bestFit="1" customWidth="1"/>
    <col min="816" max="816" width="7" bestFit="1" customWidth="1"/>
    <col min="817" max="817" width="5" bestFit="1" customWidth="1"/>
    <col min="818" max="825" width="6" bestFit="1" customWidth="1"/>
    <col min="826" max="826" width="7" bestFit="1" customWidth="1"/>
    <col min="827" max="833" width="6" bestFit="1" customWidth="1"/>
    <col min="834" max="834" width="7" bestFit="1" customWidth="1"/>
    <col min="835" max="843" width="6" bestFit="1" customWidth="1"/>
    <col min="844" max="844" width="7" bestFit="1" customWidth="1"/>
    <col min="845" max="845" width="6" bestFit="1" customWidth="1"/>
    <col min="846" max="846" width="5" bestFit="1" customWidth="1"/>
    <col min="847" max="848" width="6" bestFit="1" customWidth="1"/>
    <col min="849" max="849" width="5" bestFit="1" customWidth="1"/>
    <col min="850" max="851" width="6" bestFit="1" customWidth="1"/>
    <col min="852" max="852" width="5" bestFit="1" customWidth="1"/>
    <col min="853" max="854" width="6" bestFit="1" customWidth="1"/>
    <col min="855" max="855" width="7" bestFit="1" customWidth="1"/>
    <col min="856" max="861" width="6" bestFit="1" customWidth="1"/>
    <col min="862" max="862" width="5" bestFit="1" customWidth="1"/>
    <col min="863" max="865" width="6" bestFit="1" customWidth="1"/>
    <col min="866" max="866" width="7" bestFit="1" customWidth="1"/>
    <col min="867" max="872" width="6" bestFit="1" customWidth="1"/>
    <col min="873" max="873" width="5" bestFit="1" customWidth="1"/>
    <col min="874" max="875" width="6" bestFit="1" customWidth="1"/>
    <col min="876" max="876" width="7" bestFit="1" customWidth="1"/>
    <col min="877" max="878" width="6" bestFit="1" customWidth="1"/>
    <col min="879" max="879" width="5" bestFit="1" customWidth="1"/>
    <col min="880" max="884" width="6" bestFit="1" customWidth="1"/>
    <col min="885" max="885" width="7" bestFit="1" customWidth="1"/>
    <col min="886" max="887" width="6" bestFit="1" customWidth="1"/>
    <col min="888" max="888" width="5" bestFit="1" customWidth="1"/>
    <col min="889" max="892" width="6" bestFit="1" customWidth="1"/>
    <col min="893" max="893" width="5" bestFit="1" customWidth="1"/>
    <col min="894" max="894" width="7" bestFit="1" customWidth="1"/>
    <col min="895" max="902" width="6" bestFit="1" customWidth="1"/>
    <col min="903" max="903" width="7" bestFit="1" customWidth="1"/>
    <col min="904" max="908" width="6" bestFit="1" customWidth="1"/>
    <col min="909" max="909" width="7" bestFit="1" customWidth="1"/>
    <col min="910" max="910" width="5" bestFit="1" customWidth="1"/>
    <col min="911" max="915" width="6" bestFit="1" customWidth="1"/>
    <col min="916" max="916" width="7" bestFit="1" customWidth="1"/>
    <col min="917" max="917" width="5" bestFit="1" customWidth="1"/>
    <col min="918" max="922" width="6" bestFit="1" customWidth="1"/>
    <col min="923" max="923" width="5" bestFit="1" customWidth="1"/>
    <col min="924" max="924" width="6" bestFit="1" customWidth="1"/>
    <col min="925" max="925" width="7" bestFit="1" customWidth="1"/>
    <col min="926" max="929" width="6" bestFit="1" customWidth="1"/>
    <col min="930" max="930" width="7" bestFit="1" customWidth="1"/>
    <col min="931" max="938" width="6" bestFit="1" customWidth="1"/>
    <col min="939" max="939" width="7" bestFit="1" customWidth="1"/>
    <col min="940" max="945" width="6" bestFit="1" customWidth="1"/>
    <col min="946" max="946" width="5" bestFit="1" customWidth="1"/>
    <col min="947" max="947" width="7" bestFit="1" customWidth="1"/>
    <col min="948" max="952" width="6" bestFit="1" customWidth="1"/>
    <col min="953" max="953" width="7" bestFit="1" customWidth="1"/>
    <col min="954" max="958" width="6" bestFit="1" customWidth="1"/>
    <col min="959" max="959" width="7" bestFit="1" customWidth="1"/>
    <col min="960" max="962" width="6" bestFit="1" customWidth="1"/>
    <col min="963" max="963" width="5" bestFit="1" customWidth="1"/>
    <col min="964" max="967" width="6" bestFit="1" customWidth="1"/>
    <col min="968" max="968" width="7" bestFit="1" customWidth="1"/>
    <col min="969" max="974" width="6" bestFit="1" customWidth="1"/>
    <col min="975" max="975" width="7" bestFit="1" customWidth="1"/>
    <col min="976" max="980" width="6" bestFit="1" customWidth="1"/>
    <col min="981" max="981" width="7" bestFit="1" customWidth="1"/>
    <col min="982" max="982" width="5" bestFit="1" customWidth="1"/>
    <col min="983" max="988" width="6" bestFit="1" customWidth="1"/>
    <col min="989" max="989" width="7" bestFit="1" customWidth="1"/>
    <col min="990" max="995" width="6" bestFit="1" customWidth="1"/>
    <col min="996" max="996" width="5" bestFit="1" customWidth="1"/>
    <col min="997" max="1001" width="6" bestFit="1" customWidth="1"/>
    <col min="1002" max="1002" width="4" bestFit="1" customWidth="1"/>
    <col min="1003" max="1005" width="6" bestFit="1" customWidth="1"/>
    <col min="1006" max="1006" width="5" bestFit="1" customWidth="1"/>
    <col min="1007" max="1020" width="6" bestFit="1" customWidth="1"/>
    <col min="1021" max="1021" width="5" bestFit="1" customWidth="1"/>
    <col min="1022" max="1022" width="6" bestFit="1" customWidth="1"/>
    <col min="1023" max="1023" width="7" bestFit="1" customWidth="1"/>
    <col min="1024" max="1029" width="6" bestFit="1" customWidth="1"/>
    <col min="1030" max="1030" width="7" bestFit="1" customWidth="1"/>
    <col min="1031" max="1038" width="6" bestFit="1" customWidth="1"/>
    <col min="1039" max="1039" width="7" bestFit="1" customWidth="1"/>
    <col min="1040" max="1047" width="6" bestFit="1" customWidth="1"/>
    <col min="1048" max="1048" width="7" bestFit="1" customWidth="1"/>
    <col min="1049" max="1051" width="6" bestFit="1" customWidth="1"/>
    <col min="1052" max="1052" width="7" bestFit="1" customWidth="1"/>
    <col min="1053" max="1055" width="6" bestFit="1" customWidth="1"/>
    <col min="1056" max="1056" width="5" bestFit="1" customWidth="1"/>
    <col min="1057" max="1058" width="6" bestFit="1" customWidth="1"/>
    <col min="1059" max="1059" width="7" bestFit="1" customWidth="1"/>
    <col min="1060" max="1063" width="6" bestFit="1" customWidth="1"/>
    <col min="1064" max="1064" width="5" bestFit="1" customWidth="1"/>
    <col min="1065" max="1065" width="7" bestFit="1" customWidth="1"/>
    <col min="1066" max="1074" width="6" bestFit="1" customWidth="1"/>
    <col min="1075" max="1075" width="7" bestFit="1" customWidth="1"/>
    <col min="1076" max="1077" width="6" bestFit="1" customWidth="1"/>
    <col min="1078" max="1078" width="5" bestFit="1" customWidth="1"/>
    <col min="1079" max="1081" width="6" bestFit="1" customWidth="1"/>
    <col min="1082" max="1082" width="5" bestFit="1" customWidth="1"/>
    <col min="1083" max="1085" width="6" bestFit="1" customWidth="1"/>
    <col min="1086" max="1086" width="5" bestFit="1" customWidth="1"/>
    <col min="1087" max="1087" width="7" bestFit="1" customWidth="1"/>
    <col min="1088" max="1100" width="6" bestFit="1" customWidth="1"/>
    <col min="1101" max="1101" width="7" bestFit="1" customWidth="1"/>
    <col min="1102" max="1102" width="5" bestFit="1" customWidth="1"/>
    <col min="1103" max="1109" width="6" bestFit="1" customWidth="1"/>
    <col min="1110" max="1110" width="5" bestFit="1" customWidth="1"/>
    <col min="1111" max="1111" width="6" bestFit="1" customWidth="1"/>
    <col min="1112" max="1112" width="5" bestFit="1" customWidth="1"/>
    <col min="1113" max="1114" width="6" bestFit="1" customWidth="1"/>
    <col min="1115" max="1115" width="7" bestFit="1" customWidth="1"/>
    <col min="1116" max="1145" width="6" bestFit="1" customWidth="1"/>
    <col min="1146" max="1146" width="5" bestFit="1" customWidth="1"/>
    <col min="1147" max="1148" width="6" bestFit="1" customWidth="1"/>
    <col min="1149" max="1149" width="5" bestFit="1" customWidth="1"/>
    <col min="1150" max="1151" width="6" bestFit="1" customWidth="1"/>
    <col min="1152" max="1152" width="5" bestFit="1" customWidth="1"/>
    <col min="1153" max="1157" width="6" bestFit="1" customWidth="1"/>
    <col min="1158" max="1158" width="5" bestFit="1" customWidth="1"/>
    <col min="1159" max="1159" width="6" bestFit="1" customWidth="1"/>
    <col min="1160" max="1160" width="5" bestFit="1" customWidth="1"/>
    <col min="1161" max="1171" width="6" bestFit="1" customWidth="1"/>
    <col min="1172" max="1172" width="5" bestFit="1" customWidth="1"/>
    <col min="1173" max="1173" width="7" bestFit="1" customWidth="1"/>
    <col min="1174" max="1179" width="6" bestFit="1" customWidth="1"/>
    <col min="1180" max="1180" width="5" bestFit="1" customWidth="1"/>
    <col min="1181" max="1186" width="6" bestFit="1" customWidth="1"/>
    <col min="1187" max="1187" width="5" bestFit="1" customWidth="1"/>
    <col min="1188" max="1195" width="6" bestFit="1" customWidth="1"/>
    <col min="1196" max="1196" width="5" bestFit="1" customWidth="1"/>
    <col min="1197" max="1203" width="6" bestFit="1" customWidth="1"/>
    <col min="1204" max="1204" width="5" bestFit="1" customWidth="1"/>
    <col min="1205" max="1225" width="6" bestFit="1" customWidth="1"/>
    <col min="1226" max="1226" width="5" bestFit="1" customWidth="1"/>
    <col min="1227" max="1231" width="6" bestFit="1" customWidth="1"/>
    <col min="1232" max="1232" width="5" bestFit="1" customWidth="1"/>
    <col min="1233" max="1237" width="6" bestFit="1" customWidth="1"/>
    <col min="1238" max="1238" width="5" bestFit="1" customWidth="1"/>
    <col min="1239" max="1243" width="6" bestFit="1" customWidth="1"/>
    <col min="1244" max="1244" width="5" bestFit="1" customWidth="1"/>
    <col min="1245" max="1245" width="6" bestFit="1" customWidth="1"/>
    <col min="1246" max="1246" width="5" bestFit="1" customWidth="1"/>
    <col min="1247" max="1257" width="6" bestFit="1" customWidth="1"/>
    <col min="1258" max="1258" width="5" bestFit="1" customWidth="1"/>
    <col min="1259" max="1267" width="6" bestFit="1" customWidth="1"/>
    <col min="1268" max="1268" width="5" bestFit="1" customWidth="1"/>
    <col min="1269" max="1270" width="6" bestFit="1" customWidth="1"/>
    <col min="1271" max="1271" width="5" bestFit="1" customWidth="1"/>
    <col min="1272" max="1297" width="6" bestFit="1" customWidth="1"/>
    <col min="1298" max="1298" width="5" bestFit="1" customWidth="1"/>
    <col min="1299" max="1306" width="6" bestFit="1" customWidth="1"/>
    <col min="1307" max="1307" width="5" bestFit="1" customWidth="1"/>
    <col min="1308" max="1322" width="6" bestFit="1" customWidth="1"/>
    <col min="1323" max="1323" width="5" bestFit="1" customWidth="1"/>
    <col min="1324" max="1324" width="6" bestFit="1" customWidth="1"/>
    <col min="1325" max="1326" width="5" bestFit="1" customWidth="1"/>
    <col min="1327" max="1336" width="6" bestFit="1" customWidth="1"/>
    <col min="1337" max="1337" width="10.77734375" bestFit="1" customWidth="1"/>
  </cols>
  <sheetData>
    <row r="3" spans="1:3" x14ac:dyDescent="0.3">
      <c r="A3" s="28" t="s">
        <v>8389</v>
      </c>
      <c r="B3" t="s">
        <v>8401</v>
      </c>
      <c r="C3" t="s">
        <v>8407</v>
      </c>
    </row>
    <row r="4" spans="1:3" x14ac:dyDescent="0.3">
      <c r="A4" s="29">
        <v>18</v>
      </c>
      <c r="B4" s="31">
        <v>6.5789978586723761</v>
      </c>
      <c r="C4" s="31">
        <v>30.972648822269804</v>
      </c>
    </row>
    <row r="5" spans="1:3" x14ac:dyDescent="0.3">
      <c r="A5" s="29">
        <v>19</v>
      </c>
      <c r="B5" s="31">
        <v>6.5789978586723761</v>
      </c>
      <c r="C5" s="31">
        <v>30.972648822269804</v>
      </c>
    </row>
    <row r="6" spans="1:3" x14ac:dyDescent="0.3">
      <c r="A6" s="29">
        <v>20</v>
      </c>
      <c r="B6" s="31">
        <v>6.5789978586723761</v>
      </c>
      <c r="C6" s="31">
        <v>30.972648822269804</v>
      </c>
    </row>
    <row r="7" spans="1:3" x14ac:dyDescent="0.3">
      <c r="A7" s="29">
        <v>21</v>
      </c>
      <c r="B7" s="31">
        <v>6.5789978586723761</v>
      </c>
      <c r="C7" s="31">
        <v>30.972648822269804</v>
      </c>
    </row>
    <row r="8" spans="1:3" x14ac:dyDescent="0.3">
      <c r="A8" s="29">
        <v>22</v>
      </c>
      <c r="B8" s="31">
        <v>6.5789978586723761</v>
      </c>
      <c r="C8" s="31">
        <v>30.972648822269804</v>
      </c>
    </row>
    <row r="9" spans="1:3" x14ac:dyDescent="0.3">
      <c r="A9" s="29">
        <v>23</v>
      </c>
      <c r="B9" s="31">
        <v>6.5789978586723761</v>
      </c>
      <c r="C9" s="31">
        <v>30.972648822269804</v>
      </c>
    </row>
    <row r="10" spans="1:3" x14ac:dyDescent="0.3">
      <c r="A10" s="29">
        <v>24</v>
      </c>
      <c r="B10" s="31">
        <v>6.5789978586723761</v>
      </c>
      <c r="C10" s="31">
        <v>30.972648822269804</v>
      </c>
    </row>
    <row r="11" spans="1:3" x14ac:dyDescent="0.3">
      <c r="A11" s="29">
        <v>25</v>
      </c>
      <c r="B11" s="31">
        <v>6.5789978586723761</v>
      </c>
      <c r="C11" s="31">
        <v>30.972648822269804</v>
      </c>
    </row>
    <row r="12" spans="1:3" x14ac:dyDescent="0.3">
      <c r="A12" s="29">
        <v>26</v>
      </c>
      <c r="B12" s="31">
        <v>6.5789978586723761</v>
      </c>
      <c r="C12" s="31">
        <v>30.972648822269804</v>
      </c>
    </row>
    <row r="13" spans="1:3" x14ac:dyDescent="0.3">
      <c r="A13" s="29">
        <v>27</v>
      </c>
      <c r="B13" s="31">
        <v>6.5789978586723761</v>
      </c>
      <c r="C13" s="31">
        <v>30.972648822269804</v>
      </c>
    </row>
    <row r="14" spans="1:3" x14ac:dyDescent="0.3">
      <c r="A14" s="29">
        <v>28</v>
      </c>
      <c r="B14" s="31">
        <v>6.5789978586723761</v>
      </c>
      <c r="C14" s="31">
        <v>30.972648822269804</v>
      </c>
    </row>
    <row r="15" spans="1:3" x14ac:dyDescent="0.3">
      <c r="A15" s="29">
        <v>29</v>
      </c>
      <c r="B15" s="31">
        <v>6.5789978586723761</v>
      </c>
      <c r="C15" s="31">
        <v>30.972648822269804</v>
      </c>
    </row>
    <row r="16" spans="1:3" x14ac:dyDescent="0.3">
      <c r="A16" s="29">
        <v>30</v>
      </c>
      <c r="B16" s="31">
        <v>6.5789978586723761</v>
      </c>
      <c r="C16" s="31">
        <v>30.972648822269804</v>
      </c>
    </row>
    <row r="17" spans="1:3" x14ac:dyDescent="0.3">
      <c r="A17" s="29">
        <v>31</v>
      </c>
      <c r="B17" s="31">
        <v>6.5789978586723761</v>
      </c>
      <c r="C17" s="31">
        <v>30.972648822269804</v>
      </c>
    </row>
    <row r="18" spans="1:3" x14ac:dyDescent="0.3">
      <c r="A18" s="29">
        <v>32</v>
      </c>
      <c r="B18" s="31">
        <v>6.5789978586723761</v>
      </c>
      <c r="C18" s="31">
        <v>30.972648822269804</v>
      </c>
    </row>
    <row r="19" spans="1:3" x14ac:dyDescent="0.3">
      <c r="A19" s="29">
        <v>33</v>
      </c>
      <c r="B19" s="31">
        <v>6.5789978586723761</v>
      </c>
      <c r="C19" s="31">
        <v>30.972648822269804</v>
      </c>
    </row>
    <row r="20" spans="1:3" x14ac:dyDescent="0.3">
      <c r="A20" s="29">
        <v>34</v>
      </c>
      <c r="B20" s="31">
        <v>6.5789978586723761</v>
      </c>
      <c r="C20" s="31">
        <v>30.972648822269804</v>
      </c>
    </row>
    <row r="21" spans="1:3" x14ac:dyDescent="0.3">
      <c r="A21" s="29">
        <v>35</v>
      </c>
      <c r="B21" s="31">
        <v>6.5789978586723761</v>
      </c>
      <c r="C21" s="31">
        <v>30.972648822269804</v>
      </c>
    </row>
    <row r="22" spans="1:3" x14ac:dyDescent="0.3">
      <c r="A22" s="29">
        <v>36</v>
      </c>
      <c r="B22" s="31">
        <v>6.5789978586723761</v>
      </c>
      <c r="C22" s="31">
        <v>30.972648822269804</v>
      </c>
    </row>
    <row r="23" spans="1:3" x14ac:dyDescent="0.3">
      <c r="A23" s="29">
        <v>37</v>
      </c>
      <c r="B23" s="31">
        <v>6.5789978586723761</v>
      </c>
      <c r="C23" s="31">
        <v>30.972648822269804</v>
      </c>
    </row>
    <row r="24" spans="1:3" x14ac:dyDescent="0.3">
      <c r="A24" s="29">
        <v>38</v>
      </c>
      <c r="B24" s="31">
        <v>6.5789978586723761</v>
      </c>
      <c r="C24" s="31">
        <v>30.972648822269804</v>
      </c>
    </row>
    <row r="25" spans="1:3" x14ac:dyDescent="0.3">
      <c r="A25" s="29">
        <v>39</v>
      </c>
      <c r="B25" s="31">
        <v>6.5789978586723761</v>
      </c>
      <c r="C25" s="31">
        <v>30.972648822269804</v>
      </c>
    </row>
    <row r="26" spans="1:3" x14ac:dyDescent="0.3">
      <c r="A26" s="29">
        <v>40</v>
      </c>
      <c r="B26" s="31">
        <v>6.5789978586723761</v>
      </c>
      <c r="C26" s="31">
        <v>30.972648822269804</v>
      </c>
    </row>
    <row r="27" spans="1:3" x14ac:dyDescent="0.3">
      <c r="A27" s="29">
        <v>41</v>
      </c>
      <c r="B27" s="31">
        <v>6.5789978586723761</v>
      </c>
      <c r="C27" s="31">
        <v>30.972648822269804</v>
      </c>
    </row>
    <row r="28" spans="1:3" x14ac:dyDescent="0.3">
      <c r="A28" s="29">
        <v>42</v>
      </c>
      <c r="B28" s="31">
        <v>6.5789978586723761</v>
      </c>
      <c r="C28" s="31">
        <v>30.972648822269804</v>
      </c>
    </row>
    <row r="29" spans="1:3" x14ac:dyDescent="0.3">
      <c r="A29" s="29">
        <v>43</v>
      </c>
      <c r="B29" s="31">
        <v>6.5789978586723761</v>
      </c>
      <c r="C29" s="31">
        <v>30.972648822269804</v>
      </c>
    </row>
    <row r="30" spans="1:3" x14ac:dyDescent="0.3">
      <c r="A30" s="29">
        <v>44</v>
      </c>
      <c r="B30" s="31">
        <v>6.5789978586723761</v>
      </c>
      <c r="C30" s="31">
        <v>30.972648822269804</v>
      </c>
    </row>
    <row r="31" spans="1:3" x14ac:dyDescent="0.3">
      <c r="A31" s="29">
        <v>45</v>
      </c>
      <c r="B31" s="31">
        <v>6.5789978586723761</v>
      </c>
      <c r="C31" s="31">
        <v>30.972648822269804</v>
      </c>
    </row>
    <row r="32" spans="1:3" x14ac:dyDescent="0.3">
      <c r="A32" s="29">
        <v>46</v>
      </c>
      <c r="B32" s="31">
        <v>6.5789978586723761</v>
      </c>
      <c r="C32" s="31">
        <v>30.972648822269804</v>
      </c>
    </row>
    <row r="33" spans="1:3" x14ac:dyDescent="0.3">
      <c r="A33" s="29">
        <v>47</v>
      </c>
      <c r="B33" s="31">
        <v>6.5789978586723761</v>
      </c>
      <c r="C33" s="31">
        <v>30.972648822269804</v>
      </c>
    </row>
    <row r="34" spans="1:3" x14ac:dyDescent="0.3">
      <c r="A34" s="29">
        <v>48</v>
      </c>
      <c r="B34" s="31">
        <v>6.5789978586723761</v>
      </c>
      <c r="C34" s="31">
        <v>30.972648822269804</v>
      </c>
    </row>
    <row r="35" spans="1:3" x14ac:dyDescent="0.3">
      <c r="A35" s="29">
        <v>49</v>
      </c>
      <c r="B35" s="31">
        <v>6.5789978586723761</v>
      </c>
      <c r="C35" s="31">
        <v>30.972648822269804</v>
      </c>
    </row>
    <row r="36" spans="1:3" x14ac:dyDescent="0.3">
      <c r="A36" s="29">
        <v>50</v>
      </c>
      <c r="B36" s="31">
        <v>6.5789978586723761</v>
      </c>
      <c r="C36" s="31">
        <v>30.972648822269804</v>
      </c>
    </row>
    <row r="37" spans="1:3" x14ac:dyDescent="0.3">
      <c r="A37" s="29">
        <v>51</v>
      </c>
      <c r="B37" s="31">
        <v>6.5789978586723761</v>
      </c>
      <c r="C37" s="31">
        <v>30.972648822269804</v>
      </c>
    </row>
    <row r="38" spans="1:3" x14ac:dyDescent="0.3">
      <c r="A38" s="29">
        <v>52</v>
      </c>
      <c r="B38" s="31">
        <v>6.5789978586723761</v>
      </c>
      <c r="C38" s="31">
        <v>30.972648822269804</v>
      </c>
    </row>
    <row r="39" spans="1:3" x14ac:dyDescent="0.3">
      <c r="A39" s="29">
        <v>53</v>
      </c>
      <c r="B39" s="31">
        <v>6.5789978586723761</v>
      </c>
      <c r="C39" s="31">
        <v>30.972648822269804</v>
      </c>
    </row>
    <row r="40" spans="1:3" x14ac:dyDescent="0.3">
      <c r="A40" s="29">
        <v>54</v>
      </c>
      <c r="B40" s="31">
        <v>6.5789978586723761</v>
      </c>
      <c r="C40" s="31">
        <v>30.972648822269804</v>
      </c>
    </row>
    <row r="41" spans="1:3" x14ac:dyDescent="0.3">
      <c r="A41" s="29">
        <v>55</v>
      </c>
      <c r="B41" s="31">
        <v>6.5789978586723761</v>
      </c>
      <c r="C41" s="31">
        <v>30.972648822269804</v>
      </c>
    </row>
    <row r="42" spans="1:3" x14ac:dyDescent="0.3">
      <c r="A42" s="29">
        <v>56</v>
      </c>
      <c r="B42" s="31">
        <v>6.5789978586723761</v>
      </c>
      <c r="C42" s="31">
        <v>30.972648822269804</v>
      </c>
    </row>
    <row r="43" spans="1:3" x14ac:dyDescent="0.3">
      <c r="A43" s="29">
        <v>57</v>
      </c>
      <c r="B43" s="31">
        <v>6.5789978586723761</v>
      </c>
      <c r="C43" s="31">
        <v>30.972648822269804</v>
      </c>
    </row>
    <row r="44" spans="1:3" x14ac:dyDescent="0.3">
      <c r="A44" s="29">
        <v>58</v>
      </c>
      <c r="B44" s="31">
        <v>6.5789978586723761</v>
      </c>
      <c r="C44" s="31">
        <v>30.972648822269804</v>
      </c>
    </row>
    <row r="45" spans="1:3" x14ac:dyDescent="0.3">
      <c r="A45" s="29">
        <v>59</v>
      </c>
      <c r="B45" s="31">
        <v>6.5789978586723761</v>
      </c>
      <c r="C45" s="31">
        <v>30.972648822269804</v>
      </c>
    </row>
    <row r="46" spans="1:3" x14ac:dyDescent="0.3">
      <c r="A46" s="29">
        <v>60</v>
      </c>
      <c r="B46" s="31">
        <v>6.5789978586723761</v>
      </c>
      <c r="C46" s="31">
        <v>30.972648822269804</v>
      </c>
    </row>
    <row r="47" spans="1:3" x14ac:dyDescent="0.3">
      <c r="A47" s="29">
        <v>61</v>
      </c>
      <c r="B47" s="31">
        <v>6.5789978586723761</v>
      </c>
      <c r="C47" s="31">
        <v>30.972648822269804</v>
      </c>
    </row>
    <row r="48" spans="1:3" x14ac:dyDescent="0.3">
      <c r="A48" s="29">
        <v>62</v>
      </c>
      <c r="B48" s="31">
        <v>6.5789978586723761</v>
      </c>
      <c r="C48" s="31">
        <v>30.972648822269804</v>
      </c>
    </row>
    <row r="49" spans="1:3" x14ac:dyDescent="0.3">
      <c r="A49" s="29">
        <v>63</v>
      </c>
      <c r="B49" s="31">
        <v>6.5789978586723761</v>
      </c>
      <c r="C49" s="31">
        <v>30.972648822269804</v>
      </c>
    </row>
    <row r="50" spans="1:3" x14ac:dyDescent="0.3">
      <c r="A50" s="29">
        <v>64</v>
      </c>
      <c r="B50" s="31">
        <v>6.5789978586723761</v>
      </c>
      <c r="C50" s="31">
        <v>30.972648822269804</v>
      </c>
    </row>
    <row r="51" spans="1:3" x14ac:dyDescent="0.3">
      <c r="A51" s="29">
        <v>65</v>
      </c>
      <c r="B51" s="31">
        <v>6.5789978586723761</v>
      </c>
      <c r="C51" s="31">
        <v>30.972648822269804</v>
      </c>
    </row>
    <row r="52" spans="1:3" x14ac:dyDescent="0.3">
      <c r="A52" s="29" t="s">
        <v>8390</v>
      </c>
      <c r="B52" s="31">
        <v>6.5789978586723761</v>
      </c>
      <c r="C52" s="31">
        <v>30.972648822269804</v>
      </c>
    </row>
    <row r="55" spans="1:3" x14ac:dyDescent="0.3">
      <c r="A55" s="28" t="s">
        <v>8389</v>
      </c>
      <c r="B55" t="s">
        <v>8408</v>
      </c>
    </row>
    <row r="56" spans="1:3" x14ac:dyDescent="0.3">
      <c r="A56" s="29">
        <v>18</v>
      </c>
      <c r="B56" s="31">
        <v>6140.2466666666669</v>
      </c>
    </row>
    <row r="57" spans="1:3" x14ac:dyDescent="0.3">
      <c r="A57" s="29">
        <v>19</v>
      </c>
      <c r="B57" s="31">
        <v>7948.1145544554447</v>
      </c>
    </row>
    <row r="58" spans="1:3" x14ac:dyDescent="0.3">
      <c r="A58" s="29">
        <v>20</v>
      </c>
      <c r="B58" s="31">
        <v>10072.262622950821</v>
      </c>
    </row>
    <row r="59" spans="1:3" x14ac:dyDescent="0.3">
      <c r="A59" s="29">
        <v>21</v>
      </c>
      <c r="B59" s="31">
        <v>6668.0885714285714</v>
      </c>
    </row>
    <row r="60" spans="1:3" x14ac:dyDescent="0.3">
      <c r="A60" s="29">
        <v>22</v>
      </c>
      <c r="B60" s="31">
        <v>6326.5190697674416</v>
      </c>
    </row>
    <row r="61" spans="1:3" x14ac:dyDescent="0.3">
      <c r="A61" s="29">
        <v>23</v>
      </c>
      <c r="B61" s="31">
        <v>12681.782542372883</v>
      </c>
    </row>
    <row r="62" spans="1:3" x14ac:dyDescent="0.3">
      <c r="A62" s="29">
        <v>24</v>
      </c>
      <c r="B62" s="31">
        <v>8802.7808510638297</v>
      </c>
    </row>
    <row r="63" spans="1:3" x14ac:dyDescent="0.3">
      <c r="A63" s="29">
        <v>25</v>
      </c>
      <c r="B63" s="31">
        <v>9604.2097826086956</v>
      </c>
    </row>
    <row r="64" spans="1:3" x14ac:dyDescent="0.3">
      <c r="A64" s="29">
        <v>26</v>
      </c>
      <c r="B64" s="31">
        <v>7902.0126415094337</v>
      </c>
    </row>
    <row r="65" spans="1:2" x14ac:dyDescent="0.3">
      <c r="A65" s="29">
        <v>27</v>
      </c>
      <c r="B65" s="31">
        <v>8826.0214999999989</v>
      </c>
    </row>
    <row r="66" spans="1:2" x14ac:dyDescent="0.3">
      <c r="A66" s="29">
        <v>28</v>
      </c>
      <c r="B66" s="31">
        <v>10241.486000000001</v>
      </c>
    </row>
    <row r="67" spans="1:2" x14ac:dyDescent="0.3">
      <c r="A67" s="29">
        <v>29</v>
      </c>
      <c r="B67" s="31">
        <v>10351.083396226415</v>
      </c>
    </row>
    <row r="68" spans="1:2" x14ac:dyDescent="0.3">
      <c r="A68" s="29">
        <v>30</v>
      </c>
      <c r="B68" s="31">
        <v>10952.699074074075</v>
      </c>
    </row>
    <row r="69" spans="1:2" x14ac:dyDescent="0.3">
      <c r="A69" s="29">
        <v>31</v>
      </c>
      <c r="B69" s="31">
        <v>12670.549782608696</v>
      </c>
    </row>
    <row r="70" spans="1:2" x14ac:dyDescent="0.3">
      <c r="A70" s="29">
        <v>32</v>
      </c>
      <c r="B70" s="31">
        <v>14334.518035714285</v>
      </c>
    </row>
    <row r="71" spans="1:2" x14ac:dyDescent="0.3">
      <c r="A71" s="29">
        <v>33</v>
      </c>
      <c r="B71" s="31">
        <v>10774.774722222222</v>
      </c>
    </row>
    <row r="72" spans="1:2" x14ac:dyDescent="0.3">
      <c r="A72" s="29">
        <v>34</v>
      </c>
      <c r="B72" s="31">
        <v>12872.253098591549</v>
      </c>
    </row>
    <row r="73" spans="1:2" x14ac:dyDescent="0.3">
      <c r="A73" s="29">
        <v>35</v>
      </c>
      <c r="B73" s="31">
        <v>11513.772391304348</v>
      </c>
    </row>
    <row r="74" spans="1:2" x14ac:dyDescent="0.3">
      <c r="A74" s="29">
        <v>36</v>
      </c>
      <c r="B74" s="31">
        <v>11547.972888888889</v>
      </c>
    </row>
    <row r="75" spans="1:2" x14ac:dyDescent="0.3">
      <c r="A75" s="29">
        <v>37</v>
      </c>
      <c r="B75" s="31">
        <v>14644.485116279069</v>
      </c>
    </row>
    <row r="76" spans="1:2" x14ac:dyDescent="0.3">
      <c r="A76" s="29">
        <v>38</v>
      </c>
      <c r="B76" s="31">
        <v>15593.283555555556</v>
      </c>
    </row>
    <row r="77" spans="1:2" x14ac:dyDescent="0.3">
      <c r="A77" s="29">
        <v>39</v>
      </c>
      <c r="B77" s="31">
        <v>10047.75081632653</v>
      </c>
    </row>
    <row r="78" spans="1:2" x14ac:dyDescent="0.3">
      <c r="A78" s="29">
        <v>40</v>
      </c>
      <c r="B78" s="31">
        <v>13453.934999999999</v>
      </c>
    </row>
    <row r="79" spans="1:2" x14ac:dyDescent="0.3">
      <c r="A79" s="29">
        <v>41</v>
      </c>
      <c r="B79" s="31">
        <v>13262.966326530612</v>
      </c>
    </row>
    <row r="80" spans="1:2" x14ac:dyDescent="0.3">
      <c r="A80" s="29">
        <v>42</v>
      </c>
      <c r="B80" s="31">
        <v>12504.133207547171</v>
      </c>
    </row>
    <row r="81" spans="1:2" x14ac:dyDescent="0.3">
      <c r="A81" s="29">
        <v>43</v>
      </c>
      <c r="B81" s="31">
        <v>16061.085869565217</v>
      </c>
    </row>
    <row r="82" spans="1:2" x14ac:dyDescent="0.3">
      <c r="A82" s="29">
        <v>44</v>
      </c>
      <c r="B82" s="31">
        <v>15524.548461538461</v>
      </c>
    </row>
    <row r="83" spans="1:2" x14ac:dyDescent="0.3">
      <c r="A83" s="29">
        <v>45</v>
      </c>
      <c r="B83" s="31">
        <v>17529.678</v>
      </c>
    </row>
    <row r="84" spans="1:2" x14ac:dyDescent="0.3">
      <c r="A84" s="29">
        <v>46</v>
      </c>
      <c r="B84" s="31">
        <v>13868.451250000002</v>
      </c>
    </row>
    <row r="85" spans="1:2" x14ac:dyDescent="0.3">
      <c r="A85" s="29">
        <v>47</v>
      </c>
      <c r="B85" s="31">
        <v>20430.42491525424</v>
      </c>
    </row>
    <row r="86" spans="1:2" x14ac:dyDescent="0.3">
      <c r="A86" s="29">
        <v>48</v>
      </c>
      <c r="B86" s="31">
        <v>13940.809433962264</v>
      </c>
    </row>
    <row r="87" spans="1:2" x14ac:dyDescent="0.3">
      <c r="A87" s="29">
        <v>49</v>
      </c>
      <c r="B87" s="31">
        <v>16607.494705882353</v>
      </c>
    </row>
    <row r="88" spans="1:2" x14ac:dyDescent="0.3">
      <c r="A88" s="29">
        <v>50</v>
      </c>
      <c r="B88" s="31">
        <v>16129.608909090908</v>
      </c>
    </row>
    <row r="89" spans="1:2" x14ac:dyDescent="0.3">
      <c r="A89" s="29">
        <v>51</v>
      </c>
      <c r="B89" s="31">
        <v>16408.262452830189</v>
      </c>
    </row>
    <row r="90" spans="1:2" x14ac:dyDescent="0.3">
      <c r="A90" s="29">
        <v>52</v>
      </c>
      <c r="B90" s="31">
        <v>17270.469076923076</v>
      </c>
    </row>
    <row r="91" spans="1:2" x14ac:dyDescent="0.3">
      <c r="A91" s="29">
        <v>53</v>
      </c>
      <c r="B91" s="31">
        <v>15580.54</v>
      </c>
    </row>
    <row r="92" spans="1:2" x14ac:dyDescent="0.3">
      <c r="A92" s="29">
        <v>54</v>
      </c>
      <c r="B92" s="31">
        <v>18151.031228070176</v>
      </c>
    </row>
    <row r="93" spans="1:2" x14ac:dyDescent="0.3">
      <c r="A93" s="29">
        <v>55</v>
      </c>
      <c r="B93" s="31">
        <v>16674.630370370371</v>
      </c>
    </row>
    <row r="94" spans="1:2" x14ac:dyDescent="0.3">
      <c r="A94" s="29">
        <v>56</v>
      </c>
      <c r="B94" s="31">
        <v>18551.197272727273</v>
      </c>
    </row>
    <row r="95" spans="1:2" x14ac:dyDescent="0.3">
      <c r="A95" s="29">
        <v>57</v>
      </c>
      <c r="B95" s="31">
        <v>15453.382682926827</v>
      </c>
    </row>
    <row r="96" spans="1:2" x14ac:dyDescent="0.3">
      <c r="A96" s="29">
        <v>58</v>
      </c>
      <c r="B96" s="31">
        <v>15328.355471698113</v>
      </c>
    </row>
    <row r="97" spans="1:2" x14ac:dyDescent="0.3">
      <c r="A97" s="29">
        <v>59</v>
      </c>
      <c r="B97" s="31">
        <v>16987.156190476191</v>
      </c>
    </row>
    <row r="98" spans="1:2" x14ac:dyDescent="0.3">
      <c r="A98" s="29">
        <v>60</v>
      </c>
      <c r="B98" s="31">
        <v>19632.80829787234</v>
      </c>
    </row>
    <row r="99" spans="1:2" x14ac:dyDescent="0.3">
      <c r="A99" s="29">
        <v>61</v>
      </c>
      <c r="B99" s="31">
        <v>19365.226486486488</v>
      </c>
    </row>
    <row r="100" spans="1:2" x14ac:dyDescent="0.3">
      <c r="A100" s="29">
        <v>62</v>
      </c>
      <c r="B100" s="31">
        <v>22324.442500000001</v>
      </c>
    </row>
    <row r="101" spans="1:2" x14ac:dyDescent="0.3">
      <c r="A101" s="29">
        <v>63</v>
      </c>
      <c r="B101" s="31">
        <v>20934.572608695653</v>
      </c>
    </row>
    <row r="102" spans="1:2" x14ac:dyDescent="0.3">
      <c r="A102" s="29">
        <v>64</v>
      </c>
      <c r="B102" s="31">
        <v>19382.164210526316</v>
      </c>
    </row>
    <row r="103" spans="1:2" x14ac:dyDescent="0.3">
      <c r="A103" s="29">
        <v>65</v>
      </c>
      <c r="B103" s="31">
        <v>24440.398000000001</v>
      </c>
    </row>
    <row r="104" spans="1:2" x14ac:dyDescent="0.3">
      <c r="A104" s="29" t="s">
        <v>8390</v>
      </c>
      <c r="B104" s="31">
        <v>13559.067870251814</v>
      </c>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A78A2-340A-4028-93EB-B98F30DEF8DA}">
  <dimension ref="A1:E79"/>
  <sheetViews>
    <sheetView topLeftCell="A40" workbookViewId="0">
      <selection activeCell="B15" sqref="B15"/>
    </sheetView>
  </sheetViews>
  <sheetFormatPr defaultRowHeight="14.4" x14ac:dyDescent="0.3"/>
  <cols>
    <col min="1" max="1" width="15.5546875" bestFit="1" customWidth="1"/>
    <col min="2" max="2" width="21.77734375" customWidth="1"/>
    <col min="3" max="3" width="7.21875" bestFit="1" customWidth="1"/>
    <col min="4" max="4" width="11.33203125" bestFit="1" customWidth="1"/>
    <col min="5" max="5" width="10.77734375" bestFit="1" customWidth="1"/>
    <col min="6" max="2331" width="15.5546875" bestFit="1" customWidth="1"/>
    <col min="2332" max="2332" width="10.77734375" bestFit="1" customWidth="1"/>
  </cols>
  <sheetData>
    <row r="1" spans="1:5" x14ac:dyDescent="0.3">
      <c r="A1" t="s">
        <v>8402</v>
      </c>
    </row>
    <row r="2" spans="1:5" x14ac:dyDescent="0.3">
      <c r="A2" t="s">
        <v>8403</v>
      </c>
    </row>
    <row r="6" spans="1:5" x14ac:dyDescent="0.3">
      <c r="A6" s="28" t="s">
        <v>8405</v>
      </c>
      <c r="B6" s="28" t="s">
        <v>8391</v>
      </c>
    </row>
    <row r="7" spans="1:5" x14ac:dyDescent="0.3">
      <c r="A7" s="28" t="s">
        <v>8389</v>
      </c>
      <c r="B7" t="s">
        <v>8400</v>
      </c>
      <c r="C7" t="s">
        <v>8397</v>
      </c>
      <c r="D7" t="s">
        <v>8395</v>
      </c>
      <c r="E7" t="s">
        <v>8390</v>
      </c>
    </row>
    <row r="8" spans="1:5" x14ac:dyDescent="0.3">
      <c r="A8" s="29" t="s">
        <v>8396</v>
      </c>
      <c r="B8" s="31">
        <v>138</v>
      </c>
      <c r="C8" s="31">
        <v>212</v>
      </c>
      <c r="D8" s="31">
        <v>81</v>
      </c>
      <c r="E8" s="31">
        <v>431</v>
      </c>
    </row>
    <row r="9" spans="1:5" x14ac:dyDescent="0.3">
      <c r="A9" s="29" t="s">
        <v>8398</v>
      </c>
      <c r="B9" s="31">
        <v>439</v>
      </c>
      <c r="C9" s="31">
        <v>565</v>
      </c>
      <c r="D9" s="31">
        <v>233</v>
      </c>
      <c r="E9" s="31">
        <v>1237</v>
      </c>
    </row>
    <row r="10" spans="1:5" x14ac:dyDescent="0.3">
      <c r="A10" s="29" t="s">
        <v>8394</v>
      </c>
      <c r="B10" s="31">
        <v>155</v>
      </c>
      <c r="C10" s="31">
        <v>236</v>
      </c>
      <c r="D10" s="31">
        <v>100</v>
      </c>
      <c r="E10" s="31">
        <v>491</v>
      </c>
    </row>
    <row r="11" spans="1:5" x14ac:dyDescent="0.3">
      <c r="A11" s="29" t="s">
        <v>8399</v>
      </c>
      <c r="B11" s="31">
        <v>66</v>
      </c>
      <c r="C11" s="31">
        <v>82</v>
      </c>
      <c r="D11" s="31">
        <v>28</v>
      </c>
      <c r="E11" s="31">
        <v>176</v>
      </c>
    </row>
    <row r="12" spans="1:5" x14ac:dyDescent="0.3">
      <c r="A12" s="29" t="s">
        <v>8390</v>
      </c>
      <c r="B12" s="31">
        <v>798</v>
      </c>
      <c r="C12" s="31">
        <v>1095</v>
      </c>
      <c r="D12" s="31">
        <v>442</v>
      </c>
      <c r="E12" s="31">
        <v>2335</v>
      </c>
    </row>
    <row r="14" spans="1:5" x14ac:dyDescent="0.3">
      <c r="A14" s="28" t="s">
        <v>8389</v>
      </c>
      <c r="B14" t="s">
        <v>8406</v>
      </c>
    </row>
    <row r="15" spans="1:5" x14ac:dyDescent="0.3">
      <c r="A15" s="29" t="s">
        <v>41</v>
      </c>
      <c r="B15">
        <v>19498.013996509573</v>
      </c>
    </row>
    <row r="16" spans="1:5" x14ac:dyDescent="0.3">
      <c r="A16" s="30" t="s">
        <v>16</v>
      </c>
      <c r="B16">
        <v>33081.373793103427</v>
      </c>
    </row>
    <row r="17" spans="1:2" x14ac:dyDescent="0.3">
      <c r="A17" s="30" t="s">
        <v>11</v>
      </c>
      <c r="B17">
        <v>19053.224006309138</v>
      </c>
    </row>
    <row r="18" spans="1:2" x14ac:dyDescent="0.3">
      <c r="A18" s="30" t="s">
        <v>12</v>
      </c>
      <c r="B18">
        <v>9250.3617857142908</v>
      </c>
    </row>
    <row r="19" spans="1:2" x14ac:dyDescent="0.3">
      <c r="A19" s="29" t="s">
        <v>23</v>
      </c>
      <c r="B19">
        <v>12016.473913043488</v>
      </c>
    </row>
    <row r="20" spans="1:2" x14ac:dyDescent="0.3">
      <c r="A20" s="30" t="s">
        <v>16</v>
      </c>
      <c r="B20">
        <v>26111.457936507926</v>
      </c>
    </row>
    <row r="21" spans="1:2" x14ac:dyDescent="0.3">
      <c r="A21" s="30" t="s">
        <v>11</v>
      </c>
      <c r="B21">
        <v>10334.27932153393</v>
      </c>
    </row>
    <row r="22" spans="1:2" x14ac:dyDescent="0.3">
      <c r="A22" s="30" t="s">
        <v>12</v>
      </c>
      <c r="B22">
        <v>10179.941965317917</v>
      </c>
    </row>
    <row r="23" spans="1:2" x14ac:dyDescent="0.3">
      <c r="A23" s="29" t="s">
        <v>13</v>
      </c>
      <c r="B23">
        <v>10514.939803921558</v>
      </c>
    </row>
    <row r="24" spans="1:2" x14ac:dyDescent="0.3">
      <c r="A24" s="30" t="s">
        <v>16</v>
      </c>
      <c r="B24">
        <v>31328.102238805965</v>
      </c>
    </row>
    <row r="25" spans="1:2" x14ac:dyDescent="0.3">
      <c r="A25" s="30" t="s">
        <v>11</v>
      </c>
      <c r="B25">
        <v>8439.2844000000059</v>
      </c>
    </row>
    <row r="26" spans="1:2" x14ac:dyDescent="0.3">
      <c r="A26" s="30" t="s">
        <v>12</v>
      </c>
      <c r="B26">
        <v>6890.7568235294129</v>
      </c>
    </row>
    <row r="27" spans="1:2" x14ac:dyDescent="0.3">
      <c r="A27" s="29" t="s">
        <v>275</v>
      </c>
      <c r="B27">
        <v>13478.056923076925</v>
      </c>
    </row>
    <row r="28" spans="1:2" x14ac:dyDescent="0.3">
      <c r="A28" s="30" t="s">
        <v>16</v>
      </c>
      <c r="B28">
        <v>13891.86</v>
      </c>
    </row>
    <row r="29" spans="1:2" x14ac:dyDescent="0.3">
      <c r="A29" s="30" t="s">
        <v>11</v>
      </c>
      <c r="B29">
        <v>2395.17</v>
      </c>
    </row>
    <row r="30" spans="1:2" x14ac:dyDescent="0.3">
      <c r="A30" s="30" t="s">
        <v>12</v>
      </c>
      <c r="B30">
        <v>16950.485000000001</v>
      </c>
    </row>
    <row r="31" spans="1:2" x14ac:dyDescent="0.3">
      <c r="A31" s="29" t="s">
        <v>163</v>
      </c>
      <c r="B31">
        <v>13948.609999999999</v>
      </c>
    </row>
    <row r="32" spans="1:2" x14ac:dyDescent="0.3">
      <c r="A32" s="30" t="s">
        <v>16</v>
      </c>
      <c r="B32">
        <v>21523.52</v>
      </c>
    </row>
    <row r="33" spans="1:2" x14ac:dyDescent="0.3">
      <c r="A33" s="30" t="s">
        <v>11</v>
      </c>
      <c r="B33">
        <v>15675.543333333329</v>
      </c>
    </row>
    <row r="34" spans="1:2" x14ac:dyDescent="0.3">
      <c r="A34" s="30" t="s">
        <v>12</v>
      </c>
      <c r="B34">
        <v>7570.7550000000001</v>
      </c>
    </row>
    <row r="35" spans="1:2" x14ac:dyDescent="0.3">
      <c r="A35" s="29" t="s">
        <v>167</v>
      </c>
      <c r="B35">
        <v>13589.263437499998</v>
      </c>
    </row>
    <row r="36" spans="1:2" x14ac:dyDescent="0.3">
      <c r="A36" s="30" t="s">
        <v>16</v>
      </c>
      <c r="B36">
        <v>39868.616250000006</v>
      </c>
    </row>
    <row r="37" spans="1:2" x14ac:dyDescent="0.3">
      <c r="A37" s="30" t="s">
        <v>11</v>
      </c>
      <c r="B37">
        <v>16075.963333333331</v>
      </c>
    </row>
    <row r="38" spans="1:2" x14ac:dyDescent="0.3">
      <c r="A38" s="30" t="s">
        <v>12</v>
      </c>
      <c r="B38">
        <v>8133.0084090909113</v>
      </c>
    </row>
    <row r="39" spans="1:2" x14ac:dyDescent="0.3">
      <c r="A39" s="29" t="s">
        <v>355</v>
      </c>
      <c r="B39">
        <v>14806.107777777777</v>
      </c>
    </row>
    <row r="40" spans="1:2" x14ac:dyDescent="0.3">
      <c r="A40" s="30" t="s">
        <v>16</v>
      </c>
      <c r="B40">
        <v>34070.595714285715</v>
      </c>
    </row>
    <row r="41" spans="1:2" x14ac:dyDescent="0.3">
      <c r="A41" s="30" t="s">
        <v>11</v>
      </c>
      <c r="B41">
        <v>11365.621874999999</v>
      </c>
    </row>
    <row r="42" spans="1:2" x14ac:dyDescent="0.3">
      <c r="A42" s="30" t="s">
        <v>12</v>
      </c>
      <c r="B42">
        <v>8667.3661538461529</v>
      </c>
    </row>
    <row r="43" spans="1:2" x14ac:dyDescent="0.3">
      <c r="A43" s="29" t="s">
        <v>169</v>
      </c>
      <c r="B43">
        <v>13272.786666666665</v>
      </c>
    </row>
    <row r="44" spans="1:2" x14ac:dyDescent="0.3">
      <c r="A44" s="30" t="s">
        <v>16</v>
      </c>
      <c r="B44">
        <v>33475.82</v>
      </c>
    </row>
    <row r="45" spans="1:2" x14ac:dyDescent="0.3">
      <c r="A45" s="30" t="s">
        <v>11</v>
      </c>
      <c r="B45">
        <v>10139.553333333331</v>
      </c>
    </row>
    <row r="46" spans="1:2" x14ac:dyDescent="0.3">
      <c r="A46" s="30" t="s">
        <v>12</v>
      </c>
      <c r="B46">
        <v>12570.970000000001</v>
      </c>
    </row>
    <row r="47" spans="1:2" x14ac:dyDescent="0.3">
      <c r="A47" s="29" t="s">
        <v>165</v>
      </c>
      <c r="B47">
        <v>13633.143461538462</v>
      </c>
    </row>
    <row r="48" spans="1:2" x14ac:dyDescent="0.3">
      <c r="A48" s="30" t="s">
        <v>16</v>
      </c>
      <c r="B48">
        <v>27621.609999999997</v>
      </c>
    </row>
    <row r="49" spans="1:2" x14ac:dyDescent="0.3">
      <c r="A49" s="30" t="s">
        <v>11</v>
      </c>
      <c r="B49">
        <v>8116.72</v>
      </c>
    </row>
    <row r="50" spans="1:2" x14ac:dyDescent="0.3">
      <c r="A50" s="30" t="s">
        <v>12</v>
      </c>
      <c r="B50">
        <v>12706.975999999999</v>
      </c>
    </row>
    <row r="51" spans="1:2" x14ac:dyDescent="0.3">
      <c r="A51" s="29" t="s">
        <v>515</v>
      </c>
      <c r="B51">
        <v>9238.4983333333348</v>
      </c>
    </row>
    <row r="52" spans="1:2" x14ac:dyDescent="0.3">
      <c r="A52" s="30" t="s">
        <v>11</v>
      </c>
      <c r="B52">
        <v>6760.543333333334</v>
      </c>
    </row>
    <row r="53" spans="1:2" x14ac:dyDescent="0.3">
      <c r="A53" s="30" t="s">
        <v>12</v>
      </c>
      <c r="B53">
        <v>11716.453333333333</v>
      </c>
    </row>
    <row r="54" spans="1:2" x14ac:dyDescent="0.3">
      <c r="A54" s="29" t="s">
        <v>299</v>
      </c>
      <c r="B54">
        <v>8933.3781428571419</v>
      </c>
    </row>
    <row r="55" spans="1:2" x14ac:dyDescent="0.3">
      <c r="A55" s="30" t="s">
        <v>11</v>
      </c>
      <c r="B55">
        <v>7668.1787234042558</v>
      </c>
    </row>
    <row r="56" spans="1:2" x14ac:dyDescent="0.3">
      <c r="A56" s="30" t="s">
        <v>12</v>
      </c>
      <c r="B56">
        <v>11518.785652173914</v>
      </c>
    </row>
    <row r="57" spans="1:2" x14ac:dyDescent="0.3">
      <c r="A57" s="29" t="s">
        <v>631</v>
      </c>
      <c r="B57">
        <v>10650.521428571428</v>
      </c>
    </row>
    <row r="58" spans="1:2" x14ac:dyDescent="0.3">
      <c r="A58" s="30" t="s">
        <v>11</v>
      </c>
      <c r="B58">
        <v>10102.026666666667</v>
      </c>
    </row>
    <row r="59" spans="1:2" x14ac:dyDescent="0.3">
      <c r="A59" s="30" t="s">
        <v>12</v>
      </c>
      <c r="B59">
        <v>11637.812000000002</v>
      </c>
    </row>
    <row r="60" spans="1:2" x14ac:dyDescent="0.3">
      <c r="A60" s="29" t="s">
        <v>248</v>
      </c>
      <c r="B60">
        <v>13786.149210526319</v>
      </c>
    </row>
    <row r="61" spans="1:2" x14ac:dyDescent="0.3">
      <c r="A61" s="30" t="s">
        <v>16</v>
      </c>
      <c r="B61">
        <v>18261.7575</v>
      </c>
    </row>
    <row r="62" spans="1:2" x14ac:dyDescent="0.3">
      <c r="A62" s="30" t="s">
        <v>11</v>
      </c>
      <c r="B62">
        <v>13457.094583333337</v>
      </c>
    </row>
    <row r="63" spans="1:2" x14ac:dyDescent="0.3">
      <c r="A63" s="30" t="s">
        <v>12</v>
      </c>
      <c r="B63">
        <v>12785.637000000001</v>
      </c>
    </row>
    <row r="64" spans="1:2" x14ac:dyDescent="0.3">
      <c r="A64" s="29" t="s">
        <v>246</v>
      </c>
      <c r="B64">
        <v>12865.149499999996</v>
      </c>
    </row>
    <row r="65" spans="1:2" x14ac:dyDescent="0.3">
      <c r="A65" s="30" t="s">
        <v>16</v>
      </c>
      <c r="B65">
        <v>32732.187142857143</v>
      </c>
    </row>
    <row r="66" spans="1:2" x14ac:dyDescent="0.3">
      <c r="A66" s="30" t="s">
        <v>11</v>
      </c>
      <c r="B66">
        <v>10174.345999999996</v>
      </c>
    </row>
    <row r="67" spans="1:2" x14ac:dyDescent="0.3">
      <c r="A67" s="30" t="s">
        <v>12</v>
      </c>
      <c r="B67">
        <v>13360.978888888887</v>
      </c>
    </row>
    <row r="68" spans="1:2" x14ac:dyDescent="0.3">
      <c r="A68" s="29" t="s">
        <v>199</v>
      </c>
      <c r="B68">
        <v>8788.7822500000002</v>
      </c>
    </row>
    <row r="69" spans="1:2" x14ac:dyDescent="0.3">
      <c r="A69" s="30" t="s">
        <v>11</v>
      </c>
      <c r="B69">
        <v>6886.0368421052626</v>
      </c>
    </row>
    <row r="70" spans="1:2" x14ac:dyDescent="0.3">
      <c r="A70" s="30" t="s">
        <v>12</v>
      </c>
      <c r="B70">
        <v>10510.31380952381</v>
      </c>
    </row>
    <row r="71" spans="1:2" x14ac:dyDescent="0.3">
      <c r="A71" s="29" t="s">
        <v>534</v>
      </c>
      <c r="B71">
        <v>12489.921071428576</v>
      </c>
    </row>
    <row r="72" spans="1:2" x14ac:dyDescent="0.3">
      <c r="A72" s="30" t="s">
        <v>16</v>
      </c>
      <c r="B72">
        <v>18709.798000000003</v>
      </c>
    </row>
    <row r="73" spans="1:2" x14ac:dyDescent="0.3">
      <c r="A73" s="30" t="s">
        <v>11</v>
      </c>
      <c r="B73">
        <v>11919.607857142853</v>
      </c>
    </row>
    <row r="74" spans="1:2" x14ac:dyDescent="0.3">
      <c r="A74" s="30" t="s">
        <v>12</v>
      </c>
      <c r="B74">
        <v>12296.779729729731</v>
      </c>
    </row>
    <row r="75" spans="1:2" x14ac:dyDescent="0.3">
      <c r="A75" s="29" t="s">
        <v>6028</v>
      </c>
      <c r="B75">
        <v>20996.530000000002</v>
      </c>
    </row>
    <row r="76" spans="1:2" x14ac:dyDescent="0.3">
      <c r="A76" s="30" t="s">
        <v>16</v>
      </c>
      <c r="B76">
        <v>20996.530000000002</v>
      </c>
    </row>
    <row r="77" spans="1:2" x14ac:dyDescent="0.3">
      <c r="A77" s="29" t="s">
        <v>8404</v>
      </c>
      <c r="B77" t="e">
        <v>#N/A</v>
      </c>
    </row>
    <row r="78" spans="1:2" x14ac:dyDescent="0.3">
      <c r="A78" s="30" t="s">
        <v>8404</v>
      </c>
      <c r="B78" t="e">
        <v>#N/A</v>
      </c>
    </row>
    <row r="79" spans="1:2" x14ac:dyDescent="0.3">
      <c r="A79" s="29" t="s">
        <v>8390</v>
      </c>
      <c r="B79" t="e">
        <v>#N/A</v>
      </c>
    </row>
  </sheetData>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9D911-FEC6-4EDC-A63A-5AFC356012CA}">
  <dimension ref="A1"/>
  <sheetViews>
    <sheetView tabSelected="1" workbookViewId="0">
      <selection activeCell="V16" sqref="V16"/>
    </sheetView>
  </sheetViews>
  <sheetFormatPr defaultRowHeight="14.4" x14ac:dyDescent="0.3"/>
  <cols>
    <col min="1" max="16384" width="8.88671875" style="3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Customer Names</vt:lpstr>
      <vt:lpstr>Medical Examinations</vt:lpstr>
      <vt:lpstr>Hospitalisation Details</vt:lpstr>
      <vt:lpstr>Data cleaning</vt:lpstr>
      <vt:lpstr>screen shot</vt:lpstr>
      <vt:lpstr>Data transformation</vt:lpstr>
      <vt:lpstr>Health care</vt:lpstr>
      <vt:lpstr>screen shot2</vt:lpstr>
      <vt:lpstr>Pie Donut Chart </vt:lpstr>
      <vt:lpstr>LineScatter Plot  </vt:lpstr>
      <vt:lpstr> Column Bar Chart  </vt:lpstr>
      <vt:lpstr>Dashboard</vt:lpstr>
      <vt:lpstr>Cust_name</vt:lpstr>
      <vt:lpstr>hospitalisation</vt:lpstr>
      <vt:lpstr>med_exam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2026-10-16T19:54:51Z</dcterms:modified>
</cp:coreProperties>
</file>